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2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5.xml" ContentType="application/vnd.openxmlformats-officedocument.drawing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richard.topolewski\Documents\all_data\Robotics\FRC2016\"/>
    </mc:Choice>
  </mc:AlternateContent>
  <bookViews>
    <workbookView xWindow="0" yWindow="0" windowWidth="19140" windowHeight="8130" tabRatio="679" firstSheet="19" activeTab="23"/>
  </bookViews>
  <sheets>
    <sheet name="0ft" sheetId="35" r:id="rId1"/>
    <sheet name="1ft" sheetId="34" r:id="rId2"/>
    <sheet name="2ft" sheetId="33" r:id="rId3"/>
    <sheet name="3ft" sheetId="32" r:id="rId4"/>
    <sheet name="4ft" sheetId="31" r:id="rId5"/>
    <sheet name="5ft" sheetId="29" r:id="rId6"/>
    <sheet name="6ft" sheetId="28" r:id="rId7"/>
    <sheet name="7ft" sheetId="27" r:id="rId8"/>
    <sheet name="8ft" sheetId="26" r:id="rId9"/>
    <sheet name="9ft" sheetId="25" r:id="rId10"/>
    <sheet name="10ft" sheetId="24" r:id="rId11"/>
    <sheet name="11ft" sheetId="23" r:id="rId12"/>
    <sheet name="12ft" sheetId="22" r:id="rId13"/>
    <sheet name="13ft" sheetId="21" r:id="rId14"/>
    <sheet name="14ft" sheetId="20" r:id="rId15"/>
    <sheet name="15ft" sheetId="19" r:id="rId16"/>
    <sheet name="16ft" sheetId="18" r:id="rId17"/>
    <sheet name="17ft" sheetId="17" r:id="rId18"/>
    <sheet name="18ft" sheetId="16" r:id="rId19"/>
    <sheet name="19ft" sheetId="15" r:id="rId20"/>
    <sheet name="20ft" sheetId="11" r:id="rId21"/>
    <sheet name="21ft" sheetId="10" r:id="rId22"/>
    <sheet name="22ft" sheetId="6" r:id="rId23"/>
    <sheet name="SummaryChart" sheetId="9" r:id="rId24"/>
    <sheet name="Chart1" sheetId="8" r:id="rId25"/>
    <sheet name="Sheet11" sheetId="30" r:id="rId26"/>
  </sheets>
  <definedNames>
    <definedName name="_a">'22ft'!$O$1</definedName>
    <definedName name="_b">'22ft'!$O$2</definedName>
    <definedName name="_c">'22ft'!$O$3</definedName>
    <definedName name="_dt">'22ft'!$C$7</definedName>
    <definedName name="_xlnm._FilterDatabase" localSheetId="22" hidden="1">'22ft'!$D$18:$E$289</definedName>
    <definedName name="_g">'22ft'!$C$6</definedName>
    <definedName name="_ho">'22ft'!$C$3</definedName>
    <definedName name="_k">'22ft'!$C$15</definedName>
    <definedName name="_Vo">'22ft'!$C$1</definedName>
    <definedName name="_Vt">'22ft'!$C$5</definedName>
    <definedName name="_xchart.v1.0_16ft" localSheetId="0" hidden="1">'22ft'!#REF!</definedName>
    <definedName name="_xchart.v1.0_16ft" localSheetId="10" hidden="1">'22ft'!#REF!</definedName>
    <definedName name="_xchart.v1.0_16ft" localSheetId="11" hidden="1">'22ft'!#REF!</definedName>
    <definedName name="_xchart.v1.0_16ft" localSheetId="12" hidden="1">'22ft'!#REF!</definedName>
    <definedName name="_xchart.v1.0_16ft" localSheetId="13" hidden="1">'22ft'!#REF!</definedName>
    <definedName name="_xchart.v1.0_16ft" localSheetId="14" hidden="1">'22ft'!#REF!</definedName>
    <definedName name="_xchart.v1.0_16ft" localSheetId="1" hidden="1">'22ft'!#REF!</definedName>
    <definedName name="_xchart.v1.0_16ft" localSheetId="2" hidden="1">'22ft'!#REF!</definedName>
    <definedName name="_xchart.v1.0_16ft" localSheetId="3" hidden="1">'22ft'!#REF!</definedName>
    <definedName name="_xchart.v1.0_16ft" localSheetId="4" hidden="1">'22ft'!#REF!</definedName>
    <definedName name="_xchart.v1.0_16ft" localSheetId="5" hidden="1">'22ft'!#REF!</definedName>
    <definedName name="_xchart.v1.0_16ft" localSheetId="6" hidden="1">'22ft'!#REF!</definedName>
    <definedName name="_xchart.v1.0_16ft" localSheetId="7" hidden="1">'22ft'!#REF!</definedName>
    <definedName name="_xchart.v1.0_16ft" localSheetId="8" hidden="1">'22ft'!#REF!</definedName>
    <definedName name="_xchart.v1.0_16ft" localSheetId="9" hidden="1">'22ft'!#REF!</definedName>
    <definedName name="_xchart.v1.0_16ft" hidden="1">'22ft'!#REF!</definedName>
    <definedName name="_xchart.v1.0_18ft" localSheetId="0" hidden="1">'22ft'!#REF!</definedName>
    <definedName name="_xchart.v1.0_18ft" localSheetId="10" hidden="1">'22ft'!#REF!</definedName>
    <definedName name="_xchart.v1.0_18ft" localSheetId="11" hidden="1">'22ft'!#REF!</definedName>
    <definedName name="_xchart.v1.0_18ft" localSheetId="12" hidden="1">'22ft'!#REF!</definedName>
    <definedName name="_xchart.v1.0_18ft" localSheetId="13" hidden="1">'22ft'!#REF!</definedName>
    <definedName name="_xchart.v1.0_18ft" localSheetId="14" hidden="1">'22ft'!#REF!</definedName>
    <definedName name="_xchart.v1.0_18ft" localSheetId="15" hidden="1">'22ft'!#REF!</definedName>
    <definedName name="_xchart.v1.0_18ft" localSheetId="16" hidden="1">'22ft'!#REF!</definedName>
    <definedName name="_xchart.v1.0_18ft" localSheetId="17" hidden="1">'22ft'!#REF!</definedName>
    <definedName name="_xchart.v1.0_18ft" localSheetId="1" hidden="1">'22ft'!#REF!</definedName>
    <definedName name="_xchart.v1.0_18ft" localSheetId="2" hidden="1">'22ft'!#REF!</definedName>
    <definedName name="_xchart.v1.0_18ft" localSheetId="3" hidden="1">'22ft'!#REF!</definedName>
    <definedName name="_xchart.v1.0_18ft" localSheetId="4" hidden="1">'22ft'!#REF!</definedName>
    <definedName name="_xchart.v1.0_18ft" localSheetId="5" hidden="1">'22ft'!#REF!</definedName>
    <definedName name="_xchart.v1.0_18ft" localSheetId="6" hidden="1">'22ft'!#REF!</definedName>
    <definedName name="_xchart.v1.0_18ft" localSheetId="7" hidden="1">'22ft'!#REF!</definedName>
    <definedName name="_xchart.v1.0_18ft" localSheetId="8" hidden="1">'22ft'!#REF!</definedName>
    <definedName name="_xchart.v1.0_18ft" localSheetId="9" hidden="1">'22ft'!#REF!</definedName>
    <definedName name="_xchart.v1.0_18ft" hidden="1">'22ft'!#REF!</definedName>
    <definedName name="_xlchart.v1.0" localSheetId="0" hidden="1">'22ft'!#REF!</definedName>
    <definedName name="_xlchart.v1.0" localSheetId="10" hidden="1">'22ft'!#REF!</definedName>
    <definedName name="_xlchart.v1.0" localSheetId="11" hidden="1">'22ft'!#REF!</definedName>
    <definedName name="_xlchart.v1.0" localSheetId="12" hidden="1">'22ft'!#REF!</definedName>
    <definedName name="_xlchart.v1.0" localSheetId="13" hidden="1">'22ft'!#REF!</definedName>
    <definedName name="_xlchart.v1.0" localSheetId="14" hidden="1">'22ft'!#REF!</definedName>
    <definedName name="_xlchart.v1.0" localSheetId="15" hidden="1">'22ft'!#REF!</definedName>
    <definedName name="_xlchart.v1.0" localSheetId="16" hidden="1">'22ft'!#REF!</definedName>
    <definedName name="_xlchart.v1.0" localSheetId="17" hidden="1">'22ft'!#REF!</definedName>
    <definedName name="_xlchart.v1.0" localSheetId="18" hidden="1">'22ft'!#REF!</definedName>
    <definedName name="_xlchart.v1.0" localSheetId="19" hidden="1">'22ft'!#REF!</definedName>
    <definedName name="_xlchart.v1.0" localSheetId="1" hidden="1">'22ft'!#REF!</definedName>
    <definedName name="_xlchart.v1.0" localSheetId="2" hidden="1">'22ft'!#REF!</definedName>
    <definedName name="_xlchart.v1.0" localSheetId="3" hidden="1">'22ft'!#REF!</definedName>
    <definedName name="_xlchart.v1.0" localSheetId="4" hidden="1">'22ft'!#REF!</definedName>
    <definedName name="_xlchart.v1.0" localSheetId="5" hidden="1">'22ft'!#REF!</definedName>
    <definedName name="_xlchart.v1.0" localSheetId="6" hidden="1">'22ft'!#REF!</definedName>
    <definedName name="_xlchart.v1.0" localSheetId="7" hidden="1">'22ft'!#REF!</definedName>
    <definedName name="_xlchart.v1.0" localSheetId="8" hidden="1">'22ft'!#REF!</definedName>
    <definedName name="_xlchart.v1.0" localSheetId="9" hidden="1">'22ft'!#REF!</definedName>
    <definedName name="_xlchart.v1.0" hidden="1">'22ft'!#REF!</definedName>
    <definedName name="_xlchart.v1.1" hidden="1">'22ft'!$O$15:$P$15</definedName>
    <definedName name="_xlchart.v1.2" localSheetId="0" hidden="1">'22ft'!#REF!</definedName>
    <definedName name="_xlchart.v1.2" localSheetId="10" hidden="1">'22ft'!#REF!</definedName>
    <definedName name="_xlchart.v1.2" localSheetId="11" hidden="1">'22ft'!#REF!</definedName>
    <definedName name="_xlchart.v1.2" localSheetId="12" hidden="1">'22ft'!#REF!</definedName>
    <definedName name="_xlchart.v1.2" localSheetId="13" hidden="1">'22ft'!#REF!</definedName>
    <definedName name="_xlchart.v1.2" localSheetId="14" hidden="1">'22ft'!#REF!</definedName>
    <definedName name="_xlchart.v1.2" localSheetId="15" hidden="1">'22ft'!#REF!</definedName>
    <definedName name="_xlchart.v1.2" localSheetId="16" hidden="1">'22ft'!#REF!</definedName>
    <definedName name="_xlchart.v1.2" localSheetId="17" hidden="1">'22ft'!#REF!</definedName>
    <definedName name="_xlchart.v1.2" localSheetId="18" hidden="1">'22ft'!#REF!</definedName>
    <definedName name="_xlchart.v1.2" localSheetId="19" hidden="1">'22ft'!#REF!</definedName>
    <definedName name="_xlchart.v1.2" localSheetId="1" hidden="1">'22ft'!#REF!</definedName>
    <definedName name="_xlchart.v1.2" localSheetId="2" hidden="1">'22ft'!#REF!</definedName>
    <definedName name="_xlchart.v1.2" localSheetId="3" hidden="1">'22ft'!#REF!</definedName>
    <definedName name="_xlchart.v1.2" localSheetId="4" hidden="1">'22ft'!#REF!</definedName>
    <definedName name="_xlchart.v1.2" localSheetId="5" hidden="1">'22ft'!#REF!</definedName>
    <definedName name="_xlchart.v1.2" localSheetId="6" hidden="1">'22ft'!#REF!</definedName>
    <definedName name="_xlchart.v1.2" localSheetId="7" hidden="1">'22ft'!#REF!</definedName>
    <definedName name="_xlchart.v1.2" localSheetId="8" hidden="1">'22ft'!#REF!</definedName>
    <definedName name="_xlchart.v1.2" localSheetId="9" hidden="1">'22ft'!#REF!</definedName>
    <definedName name="_xlchart.v1.2" hidden="1">'22ft'!#REF!</definedName>
    <definedName name="_xlchart.v1.3" hidden="1">'22ft'!$O$15:$P$15</definedName>
    <definedName name="a11ftChart1" localSheetId="0" hidden="1">'22ft'!#REF!</definedName>
    <definedName name="a11ftChart1" localSheetId="10" hidden="1">'22ft'!#REF!</definedName>
    <definedName name="a11ftChart1" localSheetId="1" hidden="1">'22ft'!#REF!</definedName>
    <definedName name="a11ftChart1" localSheetId="2" hidden="1">'22ft'!#REF!</definedName>
    <definedName name="a11ftChart1" localSheetId="3" hidden="1">'22ft'!#REF!</definedName>
    <definedName name="a11ftChart1" localSheetId="4" hidden="1">'22ft'!#REF!</definedName>
    <definedName name="a11ftChart1" localSheetId="5" hidden="1">'22ft'!#REF!</definedName>
    <definedName name="a11ftChart1" localSheetId="6" hidden="1">'22ft'!#REF!</definedName>
    <definedName name="a11ftChart1" localSheetId="7" hidden="1">'22ft'!#REF!</definedName>
    <definedName name="a11ftChart1" localSheetId="8" hidden="1">'22ft'!#REF!</definedName>
    <definedName name="a11ftChart1" localSheetId="9" hidden="1">'22ft'!#REF!</definedName>
    <definedName name="a11ftChart1" hidden="1">'22ft'!#REF!</definedName>
    <definedName name="a11ftChart2" localSheetId="0" hidden="1">'22ft'!#REF!</definedName>
    <definedName name="a11ftChart2" localSheetId="10" hidden="1">'22ft'!#REF!</definedName>
    <definedName name="a11ftChart2" localSheetId="1" hidden="1">'22ft'!#REF!</definedName>
    <definedName name="a11ftChart2" localSheetId="2" hidden="1">'22ft'!#REF!</definedName>
    <definedName name="a11ftChart2" localSheetId="3" hidden="1">'22ft'!#REF!</definedName>
    <definedName name="a11ftChart2" localSheetId="4" hidden="1">'22ft'!#REF!</definedName>
    <definedName name="a11ftChart2" localSheetId="5" hidden="1">'22ft'!#REF!</definedName>
    <definedName name="a11ftChart2" localSheetId="6" hidden="1">'22ft'!#REF!</definedName>
    <definedName name="a11ftChart2" localSheetId="7" hidden="1">'22ft'!#REF!</definedName>
    <definedName name="a11ftChart2" localSheetId="8" hidden="1">'22ft'!#REF!</definedName>
    <definedName name="a11ftChart2" localSheetId="9" hidden="1">'22ft'!#REF!</definedName>
    <definedName name="a11ftChart2" hidden="1">'22ft'!#REF!</definedName>
    <definedName name="a11ftChart3" localSheetId="0" hidden="1">'22ft'!#REF!</definedName>
    <definedName name="a11ftChart3" localSheetId="10" hidden="1">'22ft'!#REF!</definedName>
    <definedName name="a11ftChart3" localSheetId="1" hidden="1">'22ft'!#REF!</definedName>
    <definedName name="a11ftChart3" localSheetId="2" hidden="1">'22ft'!#REF!</definedName>
    <definedName name="a11ftChart3" localSheetId="3" hidden="1">'22ft'!#REF!</definedName>
    <definedName name="a11ftChart3" localSheetId="4" hidden="1">'22ft'!#REF!</definedName>
    <definedName name="a11ftChart3" localSheetId="5" hidden="1">'22ft'!#REF!</definedName>
    <definedName name="a11ftChart3" localSheetId="6" hidden="1">'22ft'!#REF!</definedName>
    <definedName name="a11ftChart3" localSheetId="7" hidden="1">'22ft'!#REF!</definedName>
    <definedName name="a11ftChart3" localSheetId="8" hidden="1">'22ft'!#REF!</definedName>
    <definedName name="a11ftChart3" localSheetId="9" hidden="1">'22ft'!#REF!</definedName>
    <definedName name="a11ftChart3" hidden="1">'22ft'!#REF!</definedName>
    <definedName name="a11ftChart4" localSheetId="0" hidden="1">'22ft'!#REF!</definedName>
    <definedName name="a11ftChart4" localSheetId="10" hidden="1">'22ft'!#REF!</definedName>
    <definedName name="a11ftChart4" localSheetId="1" hidden="1">'22ft'!#REF!</definedName>
    <definedName name="a11ftChart4" localSheetId="2" hidden="1">'22ft'!#REF!</definedName>
    <definedName name="a11ftChart4" localSheetId="3" hidden="1">'22ft'!#REF!</definedName>
    <definedName name="a11ftChart4" localSheetId="4" hidden="1">'22ft'!#REF!</definedName>
    <definedName name="a11ftChart4" localSheetId="5" hidden="1">'22ft'!#REF!</definedName>
    <definedName name="a11ftChart4" localSheetId="6" hidden="1">'22ft'!#REF!</definedName>
    <definedName name="a11ftChart4" localSheetId="7" hidden="1">'22ft'!#REF!</definedName>
    <definedName name="a11ftChart4" localSheetId="8" hidden="1">'22ft'!#REF!</definedName>
    <definedName name="a11ftChart4" localSheetId="9" hidden="1">'22ft'!#REF!</definedName>
    <definedName name="a11ftChart4" hidden="1">'22ft'!#REF!</definedName>
    <definedName name="a11ftChart5" localSheetId="0" hidden="1">'22ft'!#REF!</definedName>
    <definedName name="a11ftChart5" localSheetId="10" hidden="1">'22ft'!#REF!</definedName>
    <definedName name="a11ftChart5" localSheetId="1" hidden="1">'22ft'!#REF!</definedName>
    <definedName name="a11ftChart5" localSheetId="2" hidden="1">'22ft'!#REF!</definedName>
    <definedName name="a11ftChart5" localSheetId="3" hidden="1">'22ft'!#REF!</definedName>
    <definedName name="a11ftChart5" localSheetId="4" hidden="1">'22ft'!#REF!</definedName>
    <definedName name="a11ftChart5" localSheetId="5" hidden="1">'22ft'!#REF!</definedName>
    <definedName name="a11ftChart5" localSheetId="6" hidden="1">'22ft'!#REF!</definedName>
    <definedName name="a11ftChart5" localSheetId="7" hidden="1">'22ft'!#REF!</definedName>
    <definedName name="a11ftChart5" localSheetId="8" hidden="1">'22ft'!#REF!</definedName>
    <definedName name="a11ftChart5" localSheetId="9" hidden="1">'22ft'!#REF!</definedName>
    <definedName name="a11ftChart5" hidden="1">'22ft'!#REF!</definedName>
    <definedName name="a11ftchart6" localSheetId="0" hidden="1">'22ft'!#REF!</definedName>
    <definedName name="a11ftchart6" localSheetId="10" hidden="1">'22ft'!#REF!</definedName>
    <definedName name="a11ftchart6" localSheetId="1" hidden="1">'22ft'!#REF!</definedName>
    <definedName name="a11ftchart6" localSheetId="2" hidden="1">'22ft'!#REF!</definedName>
    <definedName name="a11ftchart6" localSheetId="3" hidden="1">'22ft'!#REF!</definedName>
    <definedName name="a11ftchart6" localSheetId="4" hidden="1">'22ft'!#REF!</definedName>
    <definedName name="a11ftchart6" localSheetId="5" hidden="1">'22ft'!#REF!</definedName>
    <definedName name="a11ftchart6" localSheetId="6" hidden="1">'22ft'!#REF!</definedName>
    <definedName name="a11ftchart6" localSheetId="7" hidden="1">'22ft'!#REF!</definedName>
    <definedName name="a11ftchart6" localSheetId="8" hidden="1">'22ft'!#REF!</definedName>
    <definedName name="a11ftchart6" localSheetId="9" hidden="1">'22ft'!#REF!</definedName>
    <definedName name="a11ftchart6" hidden="1">'22ft'!#REF!</definedName>
    <definedName name="a11ftChart7" localSheetId="0" hidden="1">'22ft'!#REF!</definedName>
    <definedName name="a11ftChart7" localSheetId="10" hidden="1">'22ft'!#REF!</definedName>
    <definedName name="a11ftChart7" localSheetId="1" hidden="1">'22ft'!#REF!</definedName>
    <definedName name="a11ftChart7" localSheetId="2" hidden="1">'22ft'!#REF!</definedName>
    <definedName name="a11ftChart7" localSheetId="3" hidden="1">'22ft'!#REF!</definedName>
    <definedName name="a11ftChart7" localSheetId="4" hidden="1">'22ft'!#REF!</definedName>
    <definedName name="a11ftChart7" localSheetId="5" hidden="1">'22ft'!#REF!</definedName>
    <definedName name="a11ftChart7" localSheetId="6" hidden="1">'22ft'!#REF!</definedName>
    <definedName name="a11ftChart7" localSheetId="7" hidden="1">'22ft'!#REF!</definedName>
    <definedName name="a11ftChart7" localSheetId="8" hidden="1">'22ft'!#REF!</definedName>
    <definedName name="a11ftChart7" localSheetId="9" hidden="1">'22ft'!#REF!</definedName>
    <definedName name="a11ftChart7" hidden="1">'22ft'!#REF!</definedName>
    <definedName name="a11ftChart8" localSheetId="0" hidden="1">'22ft'!#REF!</definedName>
    <definedName name="a11ftChart8" localSheetId="10" hidden="1">'22ft'!#REF!</definedName>
    <definedName name="a11ftChart8" localSheetId="1" hidden="1">'22ft'!#REF!</definedName>
    <definedName name="a11ftChart8" localSheetId="2" hidden="1">'22ft'!#REF!</definedName>
    <definedName name="a11ftChart8" localSheetId="3" hidden="1">'22ft'!#REF!</definedName>
    <definedName name="a11ftChart8" localSheetId="4" hidden="1">'22ft'!#REF!</definedName>
    <definedName name="a11ftChart8" localSheetId="5" hidden="1">'22ft'!#REF!</definedName>
    <definedName name="a11ftChart8" localSheetId="6" hidden="1">'22ft'!#REF!</definedName>
    <definedName name="a11ftChart8" localSheetId="7" hidden="1">'22ft'!#REF!</definedName>
    <definedName name="a11ftChart8" localSheetId="8" hidden="1">'22ft'!#REF!</definedName>
    <definedName name="a11ftChart8" localSheetId="9" hidden="1">'22ft'!#REF!</definedName>
    <definedName name="a11ftChart8" hidden="1">'22ft'!#REF!</definedName>
    <definedName name="a12ftChart1" localSheetId="0" hidden="1">'22ft'!#REF!</definedName>
    <definedName name="a12ftChart1" localSheetId="10" hidden="1">'22ft'!#REF!</definedName>
    <definedName name="a12ftChart1" localSheetId="11" hidden="1">'22ft'!#REF!</definedName>
    <definedName name="a12ftChart1" localSheetId="1" hidden="1">'22ft'!#REF!</definedName>
    <definedName name="a12ftChart1" localSheetId="2" hidden="1">'22ft'!#REF!</definedName>
    <definedName name="a12ftChart1" localSheetId="3" hidden="1">'22ft'!#REF!</definedName>
    <definedName name="a12ftChart1" localSheetId="4" hidden="1">'22ft'!#REF!</definedName>
    <definedName name="a12ftChart1" localSheetId="5" hidden="1">'22ft'!#REF!</definedName>
    <definedName name="a12ftChart1" localSheetId="6" hidden="1">'22ft'!#REF!</definedName>
    <definedName name="a12ftChart1" localSheetId="7" hidden="1">'22ft'!#REF!</definedName>
    <definedName name="a12ftChart1" localSheetId="8" hidden="1">'22ft'!#REF!</definedName>
    <definedName name="a12ftChart1" localSheetId="9" hidden="1">'22ft'!#REF!</definedName>
    <definedName name="a12ftChart1" hidden="1">'22ft'!#REF!</definedName>
    <definedName name="a12ftChart2" localSheetId="0" hidden="1">'22ft'!#REF!</definedName>
    <definedName name="a12ftChart2" localSheetId="10" hidden="1">'22ft'!#REF!</definedName>
    <definedName name="a12ftChart2" localSheetId="11" hidden="1">'22ft'!#REF!</definedName>
    <definedName name="a12ftChart2" localSheetId="1" hidden="1">'22ft'!#REF!</definedName>
    <definedName name="a12ftChart2" localSheetId="2" hidden="1">'22ft'!#REF!</definedName>
    <definedName name="a12ftChart2" localSheetId="3" hidden="1">'22ft'!#REF!</definedName>
    <definedName name="a12ftChart2" localSheetId="4" hidden="1">'22ft'!#REF!</definedName>
    <definedName name="a12ftChart2" localSheetId="5" hidden="1">'22ft'!#REF!</definedName>
    <definedName name="a12ftChart2" localSheetId="6" hidden="1">'22ft'!#REF!</definedName>
    <definedName name="a12ftChart2" localSheetId="7" hidden="1">'22ft'!#REF!</definedName>
    <definedName name="a12ftChart2" localSheetId="8" hidden="1">'22ft'!#REF!</definedName>
    <definedName name="a12ftChart2" localSheetId="9" hidden="1">'22ft'!#REF!</definedName>
    <definedName name="a12ftChart2" hidden="1">'22ft'!#REF!</definedName>
    <definedName name="a12ftChart3" localSheetId="0" hidden="1">'22ft'!#REF!</definedName>
    <definedName name="a12ftChart3" localSheetId="10" hidden="1">'22ft'!#REF!</definedName>
    <definedName name="a12ftChart3" localSheetId="11" hidden="1">'22ft'!#REF!</definedName>
    <definedName name="a12ftChart3" localSheetId="1" hidden="1">'22ft'!#REF!</definedName>
    <definedName name="a12ftChart3" localSheetId="2" hidden="1">'22ft'!#REF!</definedName>
    <definedName name="a12ftChart3" localSheetId="3" hidden="1">'22ft'!#REF!</definedName>
    <definedName name="a12ftChart3" localSheetId="4" hidden="1">'22ft'!#REF!</definedName>
    <definedName name="a12ftChart3" localSheetId="5" hidden="1">'22ft'!#REF!</definedName>
    <definedName name="a12ftChart3" localSheetId="6" hidden="1">'22ft'!#REF!</definedName>
    <definedName name="a12ftChart3" localSheetId="7" hidden="1">'22ft'!#REF!</definedName>
    <definedName name="a12ftChart3" localSheetId="8" hidden="1">'22ft'!#REF!</definedName>
    <definedName name="a12ftChart3" localSheetId="9" hidden="1">'22ft'!#REF!</definedName>
    <definedName name="a12ftChart3" hidden="1">'22ft'!#REF!</definedName>
    <definedName name="a12ftChart4" localSheetId="0" hidden="1">'22ft'!#REF!</definedName>
    <definedName name="a12ftChart4" localSheetId="10" hidden="1">'22ft'!#REF!</definedName>
    <definedName name="a12ftChart4" localSheetId="11" hidden="1">'22ft'!#REF!</definedName>
    <definedName name="a12ftChart4" localSheetId="1" hidden="1">'22ft'!#REF!</definedName>
    <definedName name="a12ftChart4" localSheetId="2" hidden="1">'22ft'!#REF!</definedName>
    <definedName name="a12ftChart4" localSheetId="3" hidden="1">'22ft'!#REF!</definedName>
    <definedName name="a12ftChart4" localSheetId="4" hidden="1">'22ft'!#REF!</definedName>
    <definedName name="a12ftChart4" localSheetId="5" hidden="1">'22ft'!#REF!</definedName>
    <definedName name="a12ftChart4" localSheetId="6" hidden="1">'22ft'!#REF!</definedName>
    <definedName name="a12ftChart4" localSheetId="7" hidden="1">'22ft'!#REF!</definedName>
    <definedName name="a12ftChart4" localSheetId="8" hidden="1">'22ft'!#REF!</definedName>
    <definedName name="a12ftChart4" localSheetId="9" hidden="1">'22ft'!#REF!</definedName>
    <definedName name="a12ftChart4" hidden="1">'22ft'!#REF!</definedName>
    <definedName name="a12ftChart5" localSheetId="0" hidden="1">'22ft'!#REF!</definedName>
    <definedName name="a12ftChart5" localSheetId="10" hidden="1">'22ft'!#REF!</definedName>
    <definedName name="a12ftChart5" localSheetId="11" hidden="1">'22ft'!#REF!</definedName>
    <definedName name="a12ftChart5" localSheetId="1" hidden="1">'22ft'!#REF!</definedName>
    <definedName name="a12ftChart5" localSheetId="2" hidden="1">'22ft'!#REF!</definedName>
    <definedName name="a12ftChart5" localSheetId="3" hidden="1">'22ft'!#REF!</definedName>
    <definedName name="a12ftChart5" localSheetId="4" hidden="1">'22ft'!#REF!</definedName>
    <definedName name="a12ftChart5" localSheetId="5" hidden="1">'22ft'!#REF!</definedName>
    <definedName name="a12ftChart5" localSheetId="6" hidden="1">'22ft'!#REF!</definedName>
    <definedName name="a12ftChart5" localSheetId="7" hidden="1">'22ft'!#REF!</definedName>
    <definedName name="a12ftChart5" localSheetId="8" hidden="1">'22ft'!#REF!</definedName>
    <definedName name="a12ftChart5" localSheetId="9" hidden="1">'22ft'!#REF!</definedName>
    <definedName name="a12ftChart5" hidden="1">'22ft'!#REF!</definedName>
    <definedName name="a12ftChart6" localSheetId="0" hidden="1">'22ft'!#REF!</definedName>
    <definedName name="a12ftChart6" localSheetId="10" hidden="1">'22ft'!#REF!</definedName>
    <definedName name="a12ftChart6" localSheetId="11" hidden="1">'22ft'!#REF!</definedName>
    <definedName name="a12ftChart6" localSheetId="1" hidden="1">'22ft'!#REF!</definedName>
    <definedName name="a12ftChart6" localSheetId="2" hidden="1">'22ft'!#REF!</definedName>
    <definedName name="a12ftChart6" localSheetId="3" hidden="1">'22ft'!#REF!</definedName>
    <definedName name="a12ftChart6" localSheetId="4" hidden="1">'22ft'!#REF!</definedName>
    <definedName name="a12ftChart6" localSheetId="5" hidden="1">'22ft'!#REF!</definedName>
    <definedName name="a12ftChart6" localSheetId="6" hidden="1">'22ft'!#REF!</definedName>
    <definedName name="a12ftChart6" localSheetId="7" hidden="1">'22ft'!#REF!</definedName>
    <definedName name="a12ftChart6" localSheetId="8" hidden="1">'22ft'!#REF!</definedName>
    <definedName name="a12ftChart6" localSheetId="9" hidden="1">'22ft'!#REF!</definedName>
    <definedName name="a12ftChart6" hidden="1">'22ft'!#REF!</definedName>
    <definedName name="a13ftchart" localSheetId="0" hidden="1">'22ft'!#REF!</definedName>
    <definedName name="a13ftchart" localSheetId="10" hidden="1">'22ft'!#REF!</definedName>
    <definedName name="a13ftchart" localSheetId="11" hidden="1">'22ft'!#REF!</definedName>
    <definedName name="a13ftchart" localSheetId="12" hidden="1">'22ft'!#REF!</definedName>
    <definedName name="a13ftchart" localSheetId="1" hidden="1">'22ft'!#REF!</definedName>
    <definedName name="a13ftchart" localSheetId="2" hidden="1">'22ft'!#REF!</definedName>
    <definedName name="a13ftchart" localSheetId="3" hidden="1">'22ft'!#REF!</definedName>
    <definedName name="a13ftchart" localSheetId="4" hidden="1">'22ft'!#REF!</definedName>
    <definedName name="a13ftchart" localSheetId="5" hidden="1">'22ft'!#REF!</definedName>
    <definedName name="a13ftchart" localSheetId="6" hidden="1">'22ft'!#REF!</definedName>
    <definedName name="a13ftchart" localSheetId="7" hidden="1">'22ft'!#REF!</definedName>
    <definedName name="a13ftchart" localSheetId="8" hidden="1">'22ft'!#REF!</definedName>
    <definedName name="a13ftchart" localSheetId="9" hidden="1">'22ft'!#REF!</definedName>
    <definedName name="a13ftchart" hidden="1">'22ft'!#REF!</definedName>
    <definedName name="a13FtChart3" localSheetId="0" hidden="1">'22ft'!#REF!</definedName>
    <definedName name="a13FtChart3" localSheetId="10" hidden="1">'22ft'!#REF!</definedName>
    <definedName name="a13FtChart3" localSheetId="11" hidden="1">'22ft'!#REF!</definedName>
    <definedName name="a13FtChart3" localSheetId="12" hidden="1">'22ft'!#REF!</definedName>
    <definedName name="a13FtChart3" localSheetId="1" hidden="1">'22ft'!#REF!</definedName>
    <definedName name="a13FtChart3" localSheetId="2" hidden="1">'22ft'!#REF!</definedName>
    <definedName name="a13FtChart3" localSheetId="3" hidden="1">'22ft'!#REF!</definedName>
    <definedName name="a13FtChart3" localSheetId="4" hidden="1">'22ft'!#REF!</definedName>
    <definedName name="a13FtChart3" localSheetId="5" hidden="1">'22ft'!#REF!</definedName>
    <definedName name="a13FtChart3" localSheetId="6" hidden="1">'22ft'!#REF!</definedName>
    <definedName name="a13FtChart3" localSheetId="7" hidden="1">'22ft'!#REF!</definedName>
    <definedName name="a13FtChart3" localSheetId="8" hidden="1">'22ft'!#REF!</definedName>
    <definedName name="a13FtChart3" localSheetId="9" hidden="1">'22ft'!#REF!</definedName>
    <definedName name="a13FtChart3" hidden="1">'22ft'!#REF!</definedName>
    <definedName name="a13ftChart4" localSheetId="0" hidden="1">'22ft'!#REF!</definedName>
    <definedName name="a13ftChart4" localSheetId="10" hidden="1">'22ft'!#REF!</definedName>
    <definedName name="a13ftChart4" localSheetId="11" hidden="1">'22ft'!#REF!</definedName>
    <definedName name="a13ftChart4" localSheetId="12" hidden="1">'22ft'!#REF!</definedName>
    <definedName name="a13ftChart4" localSheetId="1" hidden="1">'22ft'!#REF!</definedName>
    <definedName name="a13ftChart4" localSheetId="2" hidden="1">'22ft'!#REF!</definedName>
    <definedName name="a13ftChart4" localSheetId="3" hidden="1">'22ft'!#REF!</definedName>
    <definedName name="a13ftChart4" localSheetId="4" hidden="1">'22ft'!#REF!</definedName>
    <definedName name="a13ftChart4" localSheetId="5" hidden="1">'22ft'!#REF!</definedName>
    <definedName name="a13ftChart4" localSheetId="6" hidden="1">'22ft'!#REF!</definedName>
    <definedName name="a13ftChart4" localSheetId="7" hidden="1">'22ft'!#REF!</definedName>
    <definedName name="a13ftChart4" localSheetId="8" hidden="1">'22ft'!#REF!</definedName>
    <definedName name="a13ftChart4" localSheetId="9" hidden="1">'22ft'!#REF!</definedName>
    <definedName name="a13ftChart4" hidden="1">'22ft'!#REF!</definedName>
    <definedName name="a14_xlchart.v1.2" localSheetId="0" hidden="1">'22ft'!#REF!</definedName>
    <definedName name="a14_xlchart.v1.2" localSheetId="10" hidden="1">'22ft'!#REF!</definedName>
    <definedName name="a14_xlchart.v1.2" localSheetId="11" hidden="1">'22ft'!#REF!</definedName>
    <definedName name="a14_xlchart.v1.2" localSheetId="12" hidden="1">'22ft'!#REF!</definedName>
    <definedName name="a14_xlchart.v1.2" localSheetId="13" hidden="1">'22ft'!#REF!</definedName>
    <definedName name="a14_xlchart.v1.2" localSheetId="1" hidden="1">'22ft'!#REF!</definedName>
    <definedName name="a14_xlchart.v1.2" localSheetId="2" hidden="1">'22ft'!#REF!</definedName>
    <definedName name="a14_xlchart.v1.2" localSheetId="3" hidden="1">'22ft'!#REF!</definedName>
    <definedName name="a14_xlchart.v1.2" localSheetId="4" hidden="1">'22ft'!#REF!</definedName>
    <definedName name="a14_xlchart.v1.2" localSheetId="5" hidden="1">'22ft'!#REF!</definedName>
    <definedName name="a14_xlchart.v1.2" localSheetId="6" hidden="1">'22ft'!#REF!</definedName>
    <definedName name="a14_xlchart.v1.2" localSheetId="7" hidden="1">'22ft'!#REF!</definedName>
    <definedName name="a14_xlchart.v1.2" localSheetId="8" hidden="1">'22ft'!#REF!</definedName>
    <definedName name="a14_xlchart.v1.2" localSheetId="9" hidden="1">'22ft'!#REF!</definedName>
    <definedName name="a14_xlchart.v1.2" hidden="1">'22ft'!#REF!</definedName>
    <definedName name="a15ftChart" localSheetId="0" hidden="1">'22ft'!#REF!</definedName>
    <definedName name="a15ftChart" localSheetId="10" hidden="1">'22ft'!#REF!</definedName>
    <definedName name="a15ftChart" localSheetId="11" hidden="1">'22ft'!#REF!</definedName>
    <definedName name="a15ftChart" localSheetId="12" hidden="1">'22ft'!#REF!</definedName>
    <definedName name="a15ftChart" localSheetId="1" hidden="1">'22ft'!#REF!</definedName>
    <definedName name="a15ftChart" localSheetId="2" hidden="1">'22ft'!#REF!</definedName>
    <definedName name="a15ftChart" localSheetId="3" hidden="1">'22ft'!#REF!</definedName>
    <definedName name="a15ftChart" localSheetId="4" hidden="1">'22ft'!#REF!</definedName>
    <definedName name="a15ftChart" localSheetId="5" hidden="1">'22ft'!#REF!</definedName>
    <definedName name="a15ftChart" localSheetId="6" hidden="1">'22ft'!#REF!</definedName>
    <definedName name="a15ftChart" localSheetId="7" hidden="1">'22ft'!#REF!</definedName>
    <definedName name="a15ftChart" localSheetId="8" hidden="1">'22ft'!#REF!</definedName>
    <definedName name="a15ftChart" localSheetId="9" hidden="1">'22ft'!#REF!</definedName>
    <definedName name="a15ftChart" hidden="1">'22ft'!#REF!</definedName>
    <definedName name="N">'22ft'!$O$17</definedName>
    <definedName name="plot1">'22ft'!$D$18:$F$289</definedName>
    <definedName name="theta">'22ft'!$C$2</definedName>
    <definedName name="xlchart.14ft.v1.6" localSheetId="0" hidden="1">'22ft'!#REF!</definedName>
    <definedName name="xlchart.14ft.v1.6" localSheetId="10" hidden="1">'22ft'!#REF!</definedName>
    <definedName name="xlchart.14ft.v1.6" localSheetId="11" hidden="1">'22ft'!#REF!</definedName>
    <definedName name="xlchart.14ft.v1.6" localSheetId="12" hidden="1">'22ft'!#REF!</definedName>
    <definedName name="xlchart.14ft.v1.6" localSheetId="13" hidden="1">'22ft'!#REF!</definedName>
    <definedName name="xlchart.14ft.v1.6" localSheetId="1" hidden="1">'22ft'!#REF!</definedName>
    <definedName name="xlchart.14ft.v1.6" localSheetId="2" hidden="1">'22ft'!#REF!</definedName>
    <definedName name="xlchart.14ft.v1.6" localSheetId="3" hidden="1">'22ft'!#REF!</definedName>
    <definedName name="xlchart.14ft.v1.6" localSheetId="4" hidden="1">'22ft'!#REF!</definedName>
    <definedName name="xlchart.14ft.v1.6" localSheetId="5" hidden="1">'22ft'!#REF!</definedName>
    <definedName name="xlchart.14ft.v1.6" localSheetId="6" hidden="1">'22ft'!#REF!</definedName>
    <definedName name="xlchart.14ft.v1.6" localSheetId="7" hidden="1">'22ft'!#REF!</definedName>
    <definedName name="xlchart.14ft.v1.6" localSheetId="8" hidden="1">'22ft'!#REF!</definedName>
    <definedName name="xlchart.14ft.v1.6" localSheetId="9" hidden="1">'22ft'!#REF!</definedName>
    <definedName name="xlchart.14ft.v1.6" hidden="1">'22ft'!#REF!</definedName>
  </definedNames>
  <calcPr calcId="152511"/>
</workbook>
</file>

<file path=xl/calcChain.xml><?xml version="1.0" encoding="utf-8"?>
<calcChain xmlns="http://schemas.openxmlformats.org/spreadsheetml/2006/main">
  <c r="H9" i="9" l="1"/>
  <c r="I9" i="9" s="1"/>
  <c r="H10" i="9"/>
  <c r="H11" i="9"/>
  <c r="J11" i="9" s="1"/>
  <c r="C3" i="33" s="1"/>
  <c r="H12" i="9"/>
  <c r="J13" i="9"/>
  <c r="J12" i="9"/>
  <c r="J10" i="9"/>
  <c r="C3" i="34" s="1"/>
  <c r="A13" i="9"/>
  <c r="A9" i="9"/>
  <c r="A10" i="9"/>
  <c r="A11" i="9"/>
  <c r="A12" i="9"/>
  <c r="D11" i="35"/>
  <c r="D11" i="33"/>
  <c r="G19" i="35"/>
  <c r="G19" i="34"/>
  <c r="G19" i="33"/>
  <c r="G19" i="32"/>
  <c r="G19" i="31"/>
  <c r="G19" i="29"/>
  <c r="G19" i="28"/>
  <c r="G19" i="27"/>
  <c r="G19" i="26"/>
  <c r="G19" i="25"/>
  <c r="G19" i="24"/>
  <c r="G19" i="23"/>
  <c r="G19" i="22"/>
  <c r="G19" i="21"/>
  <c r="G19" i="20"/>
  <c r="G19" i="19"/>
  <c r="G19" i="18"/>
  <c r="G19" i="17"/>
  <c r="G19" i="16"/>
  <c r="G19" i="15"/>
  <c r="G19" i="11"/>
  <c r="G19" i="10"/>
  <c r="G19" i="6"/>
  <c r="J9" i="9" l="1"/>
  <c r="C3" i="35" s="1"/>
  <c r="V31" i="9"/>
  <c r="Y31" i="9"/>
  <c r="Y22" i="9"/>
  <c r="Z22" i="9"/>
  <c r="U31" i="9"/>
  <c r="U30" i="9"/>
  <c r="V30" i="9" s="1"/>
  <c r="U29" i="9"/>
  <c r="V29" i="9" s="1"/>
  <c r="U28" i="9"/>
  <c r="V28" i="9" s="1"/>
  <c r="U27" i="9"/>
  <c r="V27" i="9" s="1"/>
  <c r="U25" i="9"/>
  <c r="V25" i="9" s="1"/>
  <c r="U24" i="9"/>
  <c r="V24" i="9" s="1"/>
  <c r="U23" i="9"/>
  <c r="V23" i="9" s="1"/>
  <c r="U22" i="9"/>
  <c r="V22" i="9" s="1"/>
  <c r="U21" i="9"/>
  <c r="V21" i="9" s="1"/>
  <c r="U20" i="9"/>
  <c r="V20" i="9" s="1"/>
  <c r="U19" i="9"/>
  <c r="V19" i="9" s="1"/>
  <c r="U18" i="9"/>
  <c r="V18" i="9" s="1"/>
  <c r="U17" i="9"/>
  <c r="V17" i="9" s="1"/>
  <c r="U16" i="9"/>
  <c r="V16" i="9" s="1"/>
  <c r="U14" i="9"/>
  <c r="V14" i="9" s="1"/>
  <c r="U13" i="9"/>
  <c r="V13" i="9" s="1"/>
  <c r="U12" i="9"/>
  <c r="V12" i="9" s="1"/>
  <c r="U11" i="9"/>
  <c r="V11" i="9" s="1"/>
  <c r="U10" i="9"/>
  <c r="V10" i="9" s="1"/>
  <c r="V15" i="9"/>
  <c r="U15" i="9"/>
  <c r="Z31" i="9"/>
  <c r="AF31" i="9"/>
  <c r="AF30" i="9"/>
  <c r="AF29" i="9"/>
  <c r="AF28" i="9"/>
  <c r="AF27" i="9"/>
  <c r="AF26" i="9"/>
  <c r="AF25" i="9"/>
  <c r="AF24" i="9"/>
  <c r="AF23" i="9"/>
  <c r="AF22" i="9"/>
  <c r="AF21" i="9"/>
  <c r="AF20" i="9"/>
  <c r="AF19" i="9"/>
  <c r="AF18" i="9"/>
  <c r="AF17" i="9"/>
  <c r="AF16" i="9"/>
  <c r="AF15" i="9"/>
  <c r="AF14" i="9"/>
  <c r="AF13" i="9"/>
  <c r="AF12" i="9"/>
  <c r="AF11" i="9"/>
  <c r="AF10" i="9"/>
  <c r="AF9" i="9"/>
  <c r="Z30" i="9"/>
  <c r="Z29" i="9"/>
  <c r="Z28" i="9"/>
  <c r="Z27" i="9"/>
  <c r="Z25" i="9"/>
  <c r="Z24" i="9"/>
  <c r="Z23" i="9"/>
  <c r="Z21" i="9"/>
  <c r="Z20" i="9"/>
  <c r="Z19" i="9"/>
  <c r="Z18" i="9"/>
  <c r="Z17" i="9"/>
  <c r="Z16" i="9"/>
  <c r="Z15" i="9"/>
  <c r="Z14" i="9"/>
  <c r="Z13" i="9"/>
  <c r="Z12" i="9"/>
  <c r="Z11" i="9"/>
  <c r="Z10" i="9"/>
  <c r="Y29" i="9"/>
  <c r="Y28" i="9"/>
  <c r="Y27" i="9"/>
  <c r="Y25" i="9"/>
  <c r="Y24" i="9"/>
  <c r="Y23" i="9"/>
  <c r="Y21" i="9"/>
  <c r="Y20" i="9"/>
  <c r="Y19" i="9"/>
  <c r="Y18" i="9"/>
  <c r="Y17" i="9"/>
  <c r="Y16" i="9"/>
  <c r="Y15" i="9"/>
  <c r="Y14" i="9"/>
  <c r="Y13" i="9"/>
  <c r="Y12" i="9"/>
  <c r="Y11" i="9"/>
  <c r="Y10" i="9"/>
  <c r="Y30" i="9"/>
  <c r="G29" i="9"/>
  <c r="I17" i="11"/>
  <c r="I19" i="9" l="1"/>
  <c r="G25" i="9"/>
  <c r="G24" i="9"/>
  <c r="G23" i="9"/>
  <c r="G22" i="9"/>
  <c r="O9" i="9"/>
  <c r="O10" i="9"/>
  <c r="O11" i="9"/>
  <c r="O12" i="9"/>
  <c r="I31" i="9"/>
  <c r="I30" i="9"/>
  <c r="I29" i="9"/>
  <c r="I28" i="9"/>
  <c r="I27" i="9"/>
  <c r="I26" i="9"/>
  <c r="I25" i="9"/>
  <c r="I24" i="9"/>
  <c r="I23" i="9"/>
  <c r="I22" i="9"/>
  <c r="I21" i="9"/>
  <c r="I20" i="9"/>
  <c r="I18" i="9"/>
  <c r="I17" i="9"/>
  <c r="I16" i="9"/>
  <c r="I15" i="9"/>
  <c r="I14" i="9"/>
  <c r="I13" i="9"/>
  <c r="I12" i="9"/>
  <c r="I11" i="9"/>
  <c r="I10" i="9"/>
  <c r="C2" i="35"/>
  <c r="H20" i="35"/>
  <c r="G20" i="35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47" i="35" s="1"/>
  <c r="G48" i="35" s="1"/>
  <c r="G49" i="35" s="1"/>
  <c r="G50" i="35" s="1"/>
  <c r="G51" i="35" s="1"/>
  <c r="G52" i="35" s="1"/>
  <c r="G53" i="35" s="1"/>
  <c r="G54" i="35" s="1"/>
  <c r="G55" i="35" s="1"/>
  <c r="G56" i="35" s="1"/>
  <c r="G57" i="35" s="1"/>
  <c r="G58" i="35" s="1"/>
  <c r="G59" i="35" s="1"/>
  <c r="G60" i="35" s="1"/>
  <c r="G61" i="35" s="1"/>
  <c r="G62" i="35" s="1"/>
  <c r="G63" i="35" s="1"/>
  <c r="G64" i="35" s="1"/>
  <c r="G65" i="35" s="1"/>
  <c r="G66" i="35" s="1"/>
  <c r="G67" i="35" s="1"/>
  <c r="G68" i="35" s="1"/>
  <c r="G69" i="35" s="1"/>
  <c r="G70" i="35" s="1"/>
  <c r="G71" i="35" s="1"/>
  <c r="G72" i="35" s="1"/>
  <c r="G73" i="35" s="1"/>
  <c r="G74" i="35" s="1"/>
  <c r="G75" i="35" s="1"/>
  <c r="G76" i="35" s="1"/>
  <c r="G77" i="35" s="1"/>
  <c r="G78" i="35" s="1"/>
  <c r="G79" i="35" s="1"/>
  <c r="G80" i="35" s="1"/>
  <c r="G81" i="35" s="1"/>
  <c r="G82" i="35" s="1"/>
  <c r="G83" i="35" s="1"/>
  <c r="G84" i="35" s="1"/>
  <c r="G85" i="35" s="1"/>
  <c r="G86" i="35" s="1"/>
  <c r="G87" i="35" s="1"/>
  <c r="G88" i="35" s="1"/>
  <c r="G89" i="35" s="1"/>
  <c r="G90" i="35" s="1"/>
  <c r="G91" i="35" s="1"/>
  <c r="G92" i="35" s="1"/>
  <c r="G93" i="35" s="1"/>
  <c r="G94" i="35" s="1"/>
  <c r="G95" i="35" s="1"/>
  <c r="G96" i="35" s="1"/>
  <c r="G97" i="35" s="1"/>
  <c r="G98" i="35" s="1"/>
  <c r="G99" i="35" s="1"/>
  <c r="G100" i="35" s="1"/>
  <c r="G101" i="35" s="1"/>
  <c r="G102" i="35" s="1"/>
  <c r="G103" i="35" s="1"/>
  <c r="G104" i="35" s="1"/>
  <c r="G105" i="35" s="1"/>
  <c r="G106" i="35" s="1"/>
  <c r="G107" i="35" s="1"/>
  <c r="G108" i="35" s="1"/>
  <c r="G109" i="35" s="1"/>
  <c r="G110" i="35" s="1"/>
  <c r="G111" i="35" s="1"/>
  <c r="G112" i="35" s="1"/>
  <c r="G113" i="35" s="1"/>
  <c r="G114" i="35" s="1"/>
  <c r="G115" i="35" s="1"/>
  <c r="G116" i="35" s="1"/>
  <c r="G117" i="35" s="1"/>
  <c r="G118" i="35" s="1"/>
  <c r="G119" i="35" s="1"/>
  <c r="G120" i="35" s="1"/>
  <c r="G121" i="35" s="1"/>
  <c r="G122" i="35" s="1"/>
  <c r="G123" i="35" s="1"/>
  <c r="G124" i="35" s="1"/>
  <c r="G125" i="35" s="1"/>
  <c r="G126" i="35" s="1"/>
  <c r="G127" i="35" s="1"/>
  <c r="G128" i="35" s="1"/>
  <c r="G129" i="35" s="1"/>
  <c r="G130" i="35" s="1"/>
  <c r="G131" i="35" s="1"/>
  <c r="G132" i="35" s="1"/>
  <c r="G133" i="35" s="1"/>
  <c r="G134" i="35" s="1"/>
  <c r="G135" i="35" s="1"/>
  <c r="G136" i="35" s="1"/>
  <c r="G137" i="35" s="1"/>
  <c r="G138" i="35" s="1"/>
  <c r="G139" i="35" s="1"/>
  <c r="G140" i="35" s="1"/>
  <c r="G141" i="35" s="1"/>
  <c r="G142" i="35" s="1"/>
  <c r="G143" i="35" s="1"/>
  <c r="G144" i="35" s="1"/>
  <c r="G145" i="35" s="1"/>
  <c r="G146" i="35" s="1"/>
  <c r="G147" i="35" s="1"/>
  <c r="G148" i="35" s="1"/>
  <c r="G149" i="35" s="1"/>
  <c r="G150" i="35" s="1"/>
  <c r="G151" i="35" s="1"/>
  <c r="G152" i="35" s="1"/>
  <c r="G153" i="35" s="1"/>
  <c r="G154" i="35" s="1"/>
  <c r="G155" i="35" s="1"/>
  <c r="G156" i="35" s="1"/>
  <c r="G157" i="35" s="1"/>
  <c r="G158" i="35" s="1"/>
  <c r="G159" i="35" s="1"/>
  <c r="G160" i="35" s="1"/>
  <c r="G161" i="35" s="1"/>
  <c r="G162" i="35" s="1"/>
  <c r="G163" i="35" s="1"/>
  <c r="G164" i="35" s="1"/>
  <c r="G165" i="35" s="1"/>
  <c r="G166" i="35" s="1"/>
  <c r="G167" i="35" s="1"/>
  <c r="G168" i="35" s="1"/>
  <c r="G169" i="35" s="1"/>
  <c r="G170" i="35" s="1"/>
  <c r="G171" i="35" s="1"/>
  <c r="G172" i="35" s="1"/>
  <c r="G173" i="35" s="1"/>
  <c r="G174" i="35" s="1"/>
  <c r="G175" i="35" s="1"/>
  <c r="G176" i="35" s="1"/>
  <c r="G177" i="35" s="1"/>
  <c r="G178" i="35" s="1"/>
  <c r="G179" i="35" s="1"/>
  <c r="G180" i="35" s="1"/>
  <c r="G181" i="35" s="1"/>
  <c r="G182" i="35" s="1"/>
  <c r="G183" i="35" s="1"/>
  <c r="G184" i="35" s="1"/>
  <c r="G185" i="35" s="1"/>
  <c r="G186" i="35" s="1"/>
  <c r="G187" i="35" s="1"/>
  <c r="G188" i="35" s="1"/>
  <c r="G189" i="35" s="1"/>
  <c r="G190" i="35" s="1"/>
  <c r="G191" i="35" s="1"/>
  <c r="G192" i="35" s="1"/>
  <c r="G193" i="35" s="1"/>
  <c r="G194" i="35" s="1"/>
  <c r="G195" i="35" s="1"/>
  <c r="G196" i="35" s="1"/>
  <c r="G197" i="35" s="1"/>
  <c r="G198" i="35" s="1"/>
  <c r="G199" i="35" s="1"/>
  <c r="G200" i="35" s="1"/>
  <c r="G201" i="35" s="1"/>
  <c r="G202" i="35" s="1"/>
  <c r="G203" i="35" s="1"/>
  <c r="G204" i="35" s="1"/>
  <c r="G205" i="35" s="1"/>
  <c r="G206" i="35" s="1"/>
  <c r="G207" i="35" s="1"/>
  <c r="G208" i="35" s="1"/>
  <c r="G209" i="35" s="1"/>
  <c r="G210" i="35" s="1"/>
  <c r="G211" i="35" s="1"/>
  <c r="G212" i="35" s="1"/>
  <c r="G213" i="35" s="1"/>
  <c r="G214" i="35" s="1"/>
  <c r="G215" i="35" s="1"/>
  <c r="G216" i="35" s="1"/>
  <c r="G217" i="35" s="1"/>
  <c r="G218" i="35" s="1"/>
  <c r="G219" i="35" s="1"/>
  <c r="G220" i="35" s="1"/>
  <c r="G221" i="35" s="1"/>
  <c r="G222" i="35" s="1"/>
  <c r="G223" i="35" s="1"/>
  <c r="G224" i="35" s="1"/>
  <c r="G225" i="35" s="1"/>
  <c r="G226" i="35" s="1"/>
  <c r="G227" i="35" s="1"/>
  <c r="G228" i="35" s="1"/>
  <c r="G229" i="35" s="1"/>
  <c r="G230" i="35" s="1"/>
  <c r="G231" i="35" s="1"/>
  <c r="G232" i="35" s="1"/>
  <c r="G233" i="35" s="1"/>
  <c r="G234" i="35" s="1"/>
  <c r="G235" i="35" s="1"/>
  <c r="G236" i="35" s="1"/>
  <c r="G237" i="35" s="1"/>
  <c r="G238" i="35" s="1"/>
  <c r="G239" i="35" s="1"/>
  <c r="G240" i="35" s="1"/>
  <c r="G241" i="35" s="1"/>
  <c r="G242" i="35" s="1"/>
  <c r="G243" i="35" s="1"/>
  <c r="G244" i="35" s="1"/>
  <c r="G245" i="35" s="1"/>
  <c r="G246" i="35" s="1"/>
  <c r="G247" i="35" s="1"/>
  <c r="G248" i="35" s="1"/>
  <c r="G249" i="35" s="1"/>
  <c r="G250" i="35" s="1"/>
  <c r="G251" i="35" s="1"/>
  <c r="G252" i="35" s="1"/>
  <c r="G253" i="35" s="1"/>
  <c r="G254" i="35" s="1"/>
  <c r="G255" i="35" s="1"/>
  <c r="G256" i="35" s="1"/>
  <c r="G257" i="35" s="1"/>
  <c r="G258" i="35" s="1"/>
  <c r="G259" i="35" s="1"/>
  <c r="G260" i="35" s="1"/>
  <c r="G261" i="35" s="1"/>
  <c r="G262" i="35" s="1"/>
  <c r="G263" i="35" s="1"/>
  <c r="G264" i="35" s="1"/>
  <c r="G265" i="35" s="1"/>
  <c r="G266" i="35" s="1"/>
  <c r="G267" i="35" s="1"/>
  <c r="G268" i="35" s="1"/>
  <c r="G269" i="35" s="1"/>
  <c r="G270" i="35" s="1"/>
  <c r="G271" i="35" s="1"/>
  <c r="G272" i="35" s="1"/>
  <c r="G273" i="35" s="1"/>
  <c r="G274" i="35" s="1"/>
  <c r="G275" i="35" s="1"/>
  <c r="G276" i="35" s="1"/>
  <c r="G277" i="35" s="1"/>
  <c r="G278" i="35" s="1"/>
  <c r="G279" i="35" s="1"/>
  <c r="G280" i="35" s="1"/>
  <c r="G281" i="35" s="1"/>
  <c r="G282" i="35" s="1"/>
  <c r="G283" i="35" s="1"/>
  <c r="G284" i="35" s="1"/>
  <c r="G285" i="35" s="1"/>
  <c r="G286" i="35" s="1"/>
  <c r="G287" i="35" s="1"/>
  <c r="G288" i="35" s="1"/>
  <c r="G289" i="35" s="1"/>
  <c r="C20" i="35"/>
  <c r="C21" i="35" s="1"/>
  <c r="C22" i="35" s="1"/>
  <c r="C23" i="35" s="1"/>
  <c r="C24" i="35" s="1"/>
  <c r="C25" i="35" s="1"/>
  <c r="C26" i="35" s="1"/>
  <c r="C27" i="35" s="1"/>
  <c r="C28" i="35" s="1"/>
  <c r="C29" i="35" s="1"/>
  <c r="C30" i="35" s="1"/>
  <c r="C31" i="35" s="1"/>
  <c r="C32" i="35" s="1"/>
  <c r="C33" i="35" s="1"/>
  <c r="C34" i="35" s="1"/>
  <c r="C35" i="35" s="1"/>
  <c r="C36" i="35" s="1"/>
  <c r="C37" i="35" s="1"/>
  <c r="C38" i="35" s="1"/>
  <c r="C39" i="35" s="1"/>
  <c r="C40" i="35" s="1"/>
  <c r="C41" i="35" s="1"/>
  <c r="C42" i="35" s="1"/>
  <c r="C43" i="35" s="1"/>
  <c r="C44" i="35" s="1"/>
  <c r="C45" i="35" s="1"/>
  <c r="C46" i="35" s="1"/>
  <c r="C47" i="35" s="1"/>
  <c r="C48" i="35" s="1"/>
  <c r="C49" i="35" s="1"/>
  <c r="C50" i="35" s="1"/>
  <c r="C51" i="35" s="1"/>
  <c r="C52" i="35" s="1"/>
  <c r="C53" i="35" s="1"/>
  <c r="C54" i="35" s="1"/>
  <c r="C55" i="35" s="1"/>
  <c r="C56" i="35" s="1"/>
  <c r="C57" i="35" s="1"/>
  <c r="C58" i="35" s="1"/>
  <c r="C59" i="35" s="1"/>
  <c r="C60" i="35" s="1"/>
  <c r="C61" i="35" s="1"/>
  <c r="C62" i="35" s="1"/>
  <c r="C63" i="35" s="1"/>
  <c r="C64" i="35" s="1"/>
  <c r="C65" i="35" s="1"/>
  <c r="C66" i="35" s="1"/>
  <c r="C67" i="35" s="1"/>
  <c r="C68" i="35" s="1"/>
  <c r="C69" i="35" s="1"/>
  <c r="C70" i="35" s="1"/>
  <c r="C71" i="35" s="1"/>
  <c r="C72" i="35" s="1"/>
  <c r="C73" i="35" s="1"/>
  <c r="C74" i="35" s="1"/>
  <c r="C75" i="35" s="1"/>
  <c r="C76" i="35" s="1"/>
  <c r="C77" i="35" s="1"/>
  <c r="C78" i="35" s="1"/>
  <c r="C79" i="35" s="1"/>
  <c r="C80" i="35" s="1"/>
  <c r="C81" i="35" s="1"/>
  <c r="C82" i="35" s="1"/>
  <c r="C83" i="35" s="1"/>
  <c r="C84" i="35" s="1"/>
  <c r="C85" i="35" s="1"/>
  <c r="C86" i="35" s="1"/>
  <c r="C87" i="35" s="1"/>
  <c r="C88" i="35" s="1"/>
  <c r="C89" i="35" s="1"/>
  <c r="C90" i="35" s="1"/>
  <c r="C91" i="35" s="1"/>
  <c r="C92" i="35" s="1"/>
  <c r="C93" i="35" s="1"/>
  <c r="C94" i="35" s="1"/>
  <c r="C95" i="35" s="1"/>
  <c r="C96" i="35" s="1"/>
  <c r="C97" i="35" s="1"/>
  <c r="C98" i="35" s="1"/>
  <c r="C99" i="35" s="1"/>
  <c r="C100" i="35" s="1"/>
  <c r="C101" i="35" s="1"/>
  <c r="C102" i="35" s="1"/>
  <c r="C103" i="35" s="1"/>
  <c r="C104" i="35" s="1"/>
  <c r="C105" i="35" s="1"/>
  <c r="C106" i="35" s="1"/>
  <c r="C107" i="35" s="1"/>
  <c r="C108" i="35" s="1"/>
  <c r="C109" i="35" s="1"/>
  <c r="C110" i="35" s="1"/>
  <c r="C111" i="35" s="1"/>
  <c r="C112" i="35" s="1"/>
  <c r="C113" i="35" s="1"/>
  <c r="C114" i="35" s="1"/>
  <c r="C115" i="35" s="1"/>
  <c r="C116" i="35" s="1"/>
  <c r="C117" i="35" s="1"/>
  <c r="C118" i="35" s="1"/>
  <c r="C119" i="35" s="1"/>
  <c r="C120" i="35" s="1"/>
  <c r="C121" i="35" s="1"/>
  <c r="C122" i="35" s="1"/>
  <c r="C123" i="35" s="1"/>
  <c r="C124" i="35" s="1"/>
  <c r="C125" i="35" s="1"/>
  <c r="C126" i="35" s="1"/>
  <c r="C127" i="35" s="1"/>
  <c r="C128" i="35" s="1"/>
  <c r="C129" i="35" s="1"/>
  <c r="C130" i="35" s="1"/>
  <c r="C131" i="35" s="1"/>
  <c r="C132" i="35" s="1"/>
  <c r="C133" i="35" s="1"/>
  <c r="C134" i="35" s="1"/>
  <c r="C135" i="35" s="1"/>
  <c r="C136" i="35" s="1"/>
  <c r="C137" i="35" s="1"/>
  <c r="C138" i="35" s="1"/>
  <c r="C139" i="35" s="1"/>
  <c r="C140" i="35" s="1"/>
  <c r="C141" i="35" s="1"/>
  <c r="C142" i="35" s="1"/>
  <c r="C143" i="35" s="1"/>
  <c r="C144" i="35" s="1"/>
  <c r="C145" i="35" s="1"/>
  <c r="C146" i="35" s="1"/>
  <c r="C147" i="35" s="1"/>
  <c r="C148" i="35" s="1"/>
  <c r="C149" i="35" s="1"/>
  <c r="C150" i="35" s="1"/>
  <c r="C151" i="35" s="1"/>
  <c r="C152" i="35" s="1"/>
  <c r="C153" i="35" s="1"/>
  <c r="C154" i="35" s="1"/>
  <c r="C155" i="35" s="1"/>
  <c r="C156" i="35" s="1"/>
  <c r="C157" i="35" s="1"/>
  <c r="C158" i="35" s="1"/>
  <c r="C159" i="35" s="1"/>
  <c r="C160" i="35" s="1"/>
  <c r="C161" i="35" s="1"/>
  <c r="C162" i="35" s="1"/>
  <c r="C163" i="35" s="1"/>
  <c r="C164" i="35" s="1"/>
  <c r="C165" i="35" s="1"/>
  <c r="C166" i="35" s="1"/>
  <c r="C167" i="35" s="1"/>
  <c r="C168" i="35" s="1"/>
  <c r="C169" i="35" s="1"/>
  <c r="C170" i="35" s="1"/>
  <c r="C171" i="35" s="1"/>
  <c r="C172" i="35" s="1"/>
  <c r="C173" i="35" s="1"/>
  <c r="C174" i="35" s="1"/>
  <c r="C175" i="35" s="1"/>
  <c r="C176" i="35" s="1"/>
  <c r="C177" i="35" s="1"/>
  <c r="C178" i="35" s="1"/>
  <c r="C179" i="35" s="1"/>
  <c r="C180" i="35" s="1"/>
  <c r="C181" i="35" s="1"/>
  <c r="C182" i="35" s="1"/>
  <c r="C183" i="35" s="1"/>
  <c r="C184" i="35" s="1"/>
  <c r="C185" i="35" s="1"/>
  <c r="C186" i="35" s="1"/>
  <c r="C187" i="35" s="1"/>
  <c r="C188" i="35" s="1"/>
  <c r="C189" i="35" s="1"/>
  <c r="C190" i="35" s="1"/>
  <c r="C191" i="35" s="1"/>
  <c r="C192" i="35" s="1"/>
  <c r="C193" i="35" s="1"/>
  <c r="C194" i="35" s="1"/>
  <c r="C195" i="35" s="1"/>
  <c r="C196" i="35" s="1"/>
  <c r="C197" i="35" s="1"/>
  <c r="C198" i="35" s="1"/>
  <c r="C199" i="35" s="1"/>
  <c r="C200" i="35" s="1"/>
  <c r="C201" i="35" s="1"/>
  <c r="C202" i="35" s="1"/>
  <c r="C203" i="35" s="1"/>
  <c r="C204" i="35" s="1"/>
  <c r="C205" i="35" s="1"/>
  <c r="C206" i="35" s="1"/>
  <c r="C207" i="35" s="1"/>
  <c r="C208" i="35" s="1"/>
  <c r="C209" i="35" s="1"/>
  <c r="C210" i="35" s="1"/>
  <c r="C211" i="35" s="1"/>
  <c r="C212" i="35" s="1"/>
  <c r="C213" i="35" s="1"/>
  <c r="C214" i="35" s="1"/>
  <c r="C215" i="35" s="1"/>
  <c r="C216" i="35" s="1"/>
  <c r="C217" i="35" s="1"/>
  <c r="C218" i="35" s="1"/>
  <c r="C219" i="35" s="1"/>
  <c r="C220" i="35" s="1"/>
  <c r="C221" i="35" s="1"/>
  <c r="C222" i="35" s="1"/>
  <c r="C223" i="35" s="1"/>
  <c r="C224" i="35" s="1"/>
  <c r="C225" i="35" s="1"/>
  <c r="C226" i="35" s="1"/>
  <c r="C227" i="35" s="1"/>
  <c r="C228" i="35" s="1"/>
  <c r="C229" i="35" s="1"/>
  <c r="C230" i="35" s="1"/>
  <c r="C231" i="35" s="1"/>
  <c r="C232" i="35" s="1"/>
  <c r="C233" i="35" s="1"/>
  <c r="C234" i="35" s="1"/>
  <c r="C235" i="35" s="1"/>
  <c r="C236" i="35" s="1"/>
  <c r="C237" i="35" s="1"/>
  <c r="C238" i="35" s="1"/>
  <c r="C239" i="35" s="1"/>
  <c r="C240" i="35" s="1"/>
  <c r="C241" i="35" s="1"/>
  <c r="C242" i="35" s="1"/>
  <c r="C243" i="35" s="1"/>
  <c r="C244" i="35" s="1"/>
  <c r="C245" i="35" s="1"/>
  <c r="C246" i="35" s="1"/>
  <c r="C247" i="35" s="1"/>
  <c r="C248" i="35" s="1"/>
  <c r="C249" i="35" s="1"/>
  <c r="C250" i="35" s="1"/>
  <c r="C251" i="35" s="1"/>
  <c r="C252" i="35" s="1"/>
  <c r="C253" i="35" s="1"/>
  <c r="C254" i="35" s="1"/>
  <c r="C255" i="35" s="1"/>
  <c r="C256" i="35" s="1"/>
  <c r="C257" i="35" s="1"/>
  <c r="C258" i="35" s="1"/>
  <c r="C259" i="35" s="1"/>
  <c r="C260" i="35" s="1"/>
  <c r="C261" i="35" s="1"/>
  <c r="C262" i="35" s="1"/>
  <c r="C263" i="35" s="1"/>
  <c r="C264" i="35" s="1"/>
  <c r="C265" i="35" s="1"/>
  <c r="C266" i="35" s="1"/>
  <c r="C267" i="35" s="1"/>
  <c r="C268" i="35" s="1"/>
  <c r="C269" i="35" s="1"/>
  <c r="C270" i="35" s="1"/>
  <c r="C271" i="35" s="1"/>
  <c r="C272" i="35" s="1"/>
  <c r="C273" i="35" s="1"/>
  <c r="C274" i="35" s="1"/>
  <c r="C275" i="35" s="1"/>
  <c r="C276" i="35" s="1"/>
  <c r="C277" i="35" s="1"/>
  <c r="C278" i="35" s="1"/>
  <c r="C279" i="35" s="1"/>
  <c r="C280" i="35" s="1"/>
  <c r="C281" i="35" s="1"/>
  <c r="C282" i="35" s="1"/>
  <c r="C283" i="35" s="1"/>
  <c r="C284" i="35" s="1"/>
  <c r="C285" i="35" s="1"/>
  <c r="C286" i="35" s="1"/>
  <c r="C287" i="35" s="1"/>
  <c r="C288" i="35" s="1"/>
  <c r="C289" i="35" s="1"/>
  <c r="C15" i="35"/>
  <c r="B15" i="35"/>
  <c r="C2" i="34"/>
  <c r="H20" i="34"/>
  <c r="G20" i="34"/>
  <c r="G21" i="34" s="1"/>
  <c r="G22" i="34" s="1"/>
  <c r="G23" i="34" s="1"/>
  <c r="G24" i="34" s="1"/>
  <c r="G25" i="34" s="1"/>
  <c r="G26" i="34" s="1"/>
  <c r="G27" i="34" s="1"/>
  <c r="G28" i="34" s="1"/>
  <c r="G29" i="34" s="1"/>
  <c r="G30" i="34" s="1"/>
  <c r="G31" i="34" s="1"/>
  <c r="G32" i="34" s="1"/>
  <c r="G33" i="34" s="1"/>
  <c r="G34" i="34" s="1"/>
  <c r="G35" i="34" s="1"/>
  <c r="G36" i="34" s="1"/>
  <c r="G37" i="34" s="1"/>
  <c r="G38" i="34" s="1"/>
  <c r="G39" i="34" s="1"/>
  <c r="G40" i="34" s="1"/>
  <c r="G41" i="34" s="1"/>
  <c r="G42" i="34" s="1"/>
  <c r="G43" i="34" s="1"/>
  <c r="G44" i="34" s="1"/>
  <c r="G45" i="34" s="1"/>
  <c r="G46" i="34" s="1"/>
  <c r="G47" i="34" s="1"/>
  <c r="G48" i="34" s="1"/>
  <c r="G49" i="34" s="1"/>
  <c r="G50" i="34" s="1"/>
  <c r="G51" i="34" s="1"/>
  <c r="G52" i="34" s="1"/>
  <c r="G53" i="34" s="1"/>
  <c r="G54" i="34" s="1"/>
  <c r="G55" i="34" s="1"/>
  <c r="G56" i="34" s="1"/>
  <c r="G57" i="34" s="1"/>
  <c r="G58" i="34" s="1"/>
  <c r="G59" i="34" s="1"/>
  <c r="G60" i="34" s="1"/>
  <c r="G61" i="34" s="1"/>
  <c r="G62" i="34" s="1"/>
  <c r="G63" i="34" s="1"/>
  <c r="G64" i="34" s="1"/>
  <c r="G65" i="34" s="1"/>
  <c r="G66" i="34" s="1"/>
  <c r="G67" i="34" s="1"/>
  <c r="G68" i="34" s="1"/>
  <c r="G69" i="34" s="1"/>
  <c r="G70" i="34" s="1"/>
  <c r="G71" i="34" s="1"/>
  <c r="G72" i="34" s="1"/>
  <c r="G73" i="34" s="1"/>
  <c r="G74" i="34" s="1"/>
  <c r="G75" i="34" s="1"/>
  <c r="G76" i="34" s="1"/>
  <c r="G77" i="34" s="1"/>
  <c r="G78" i="34" s="1"/>
  <c r="G79" i="34" s="1"/>
  <c r="G80" i="34" s="1"/>
  <c r="G81" i="34" s="1"/>
  <c r="G82" i="34" s="1"/>
  <c r="G83" i="34" s="1"/>
  <c r="G84" i="34" s="1"/>
  <c r="G85" i="34" s="1"/>
  <c r="G86" i="34" s="1"/>
  <c r="G87" i="34" s="1"/>
  <c r="G88" i="34" s="1"/>
  <c r="G89" i="34" s="1"/>
  <c r="G90" i="34" s="1"/>
  <c r="G91" i="34" s="1"/>
  <c r="G92" i="34" s="1"/>
  <c r="G93" i="34" s="1"/>
  <c r="G94" i="34" s="1"/>
  <c r="G95" i="34" s="1"/>
  <c r="G96" i="34" s="1"/>
  <c r="G97" i="34" s="1"/>
  <c r="G98" i="34" s="1"/>
  <c r="G99" i="34" s="1"/>
  <c r="G100" i="34" s="1"/>
  <c r="G101" i="34" s="1"/>
  <c r="G102" i="34" s="1"/>
  <c r="G103" i="34" s="1"/>
  <c r="G104" i="34" s="1"/>
  <c r="G105" i="34" s="1"/>
  <c r="G106" i="34" s="1"/>
  <c r="G107" i="34" s="1"/>
  <c r="G108" i="34" s="1"/>
  <c r="G109" i="34" s="1"/>
  <c r="G110" i="34" s="1"/>
  <c r="G111" i="34" s="1"/>
  <c r="G112" i="34" s="1"/>
  <c r="G113" i="34" s="1"/>
  <c r="G114" i="34" s="1"/>
  <c r="G115" i="34" s="1"/>
  <c r="G116" i="34" s="1"/>
  <c r="G117" i="34" s="1"/>
  <c r="G118" i="34" s="1"/>
  <c r="G119" i="34" s="1"/>
  <c r="G120" i="34" s="1"/>
  <c r="G121" i="34" s="1"/>
  <c r="G122" i="34" s="1"/>
  <c r="G123" i="34" s="1"/>
  <c r="G124" i="34" s="1"/>
  <c r="G125" i="34" s="1"/>
  <c r="G126" i="34" s="1"/>
  <c r="G127" i="34" s="1"/>
  <c r="G128" i="34" s="1"/>
  <c r="G129" i="34" s="1"/>
  <c r="G130" i="34" s="1"/>
  <c r="G131" i="34" s="1"/>
  <c r="G132" i="34" s="1"/>
  <c r="G133" i="34" s="1"/>
  <c r="G134" i="34" s="1"/>
  <c r="G135" i="34" s="1"/>
  <c r="G136" i="34" s="1"/>
  <c r="G137" i="34" s="1"/>
  <c r="G138" i="34" s="1"/>
  <c r="G139" i="34" s="1"/>
  <c r="G140" i="34" s="1"/>
  <c r="G141" i="34" s="1"/>
  <c r="G142" i="34" s="1"/>
  <c r="G143" i="34" s="1"/>
  <c r="G144" i="34" s="1"/>
  <c r="G145" i="34" s="1"/>
  <c r="G146" i="34" s="1"/>
  <c r="G147" i="34" s="1"/>
  <c r="G148" i="34" s="1"/>
  <c r="G149" i="34" s="1"/>
  <c r="G150" i="34" s="1"/>
  <c r="G151" i="34" s="1"/>
  <c r="G152" i="34" s="1"/>
  <c r="G153" i="34" s="1"/>
  <c r="G154" i="34" s="1"/>
  <c r="G155" i="34" s="1"/>
  <c r="G156" i="34" s="1"/>
  <c r="G157" i="34" s="1"/>
  <c r="G158" i="34" s="1"/>
  <c r="G159" i="34" s="1"/>
  <c r="G160" i="34" s="1"/>
  <c r="G161" i="34" s="1"/>
  <c r="G162" i="34" s="1"/>
  <c r="G163" i="34" s="1"/>
  <c r="G164" i="34" s="1"/>
  <c r="G165" i="34" s="1"/>
  <c r="G166" i="34" s="1"/>
  <c r="G167" i="34" s="1"/>
  <c r="G168" i="34" s="1"/>
  <c r="G169" i="34" s="1"/>
  <c r="G170" i="34" s="1"/>
  <c r="G171" i="34" s="1"/>
  <c r="G172" i="34" s="1"/>
  <c r="G173" i="34" s="1"/>
  <c r="G174" i="34" s="1"/>
  <c r="G175" i="34" s="1"/>
  <c r="G176" i="34" s="1"/>
  <c r="G177" i="34" s="1"/>
  <c r="G178" i="34" s="1"/>
  <c r="G179" i="34" s="1"/>
  <c r="G180" i="34" s="1"/>
  <c r="G181" i="34" s="1"/>
  <c r="G182" i="34" s="1"/>
  <c r="G183" i="34" s="1"/>
  <c r="G184" i="34" s="1"/>
  <c r="G185" i="34" s="1"/>
  <c r="G186" i="34" s="1"/>
  <c r="G187" i="34" s="1"/>
  <c r="G188" i="34" s="1"/>
  <c r="G189" i="34" s="1"/>
  <c r="G190" i="34" s="1"/>
  <c r="G191" i="34" s="1"/>
  <c r="G192" i="34" s="1"/>
  <c r="G193" i="34" s="1"/>
  <c r="G194" i="34" s="1"/>
  <c r="G195" i="34" s="1"/>
  <c r="G196" i="34" s="1"/>
  <c r="G197" i="34" s="1"/>
  <c r="G198" i="34" s="1"/>
  <c r="G199" i="34" s="1"/>
  <c r="G200" i="34" s="1"/>
  <c r="G201" i="34" s="1"/>
  <c r="G202" i="34" s="1"/>
  <c r="G203" i="34" s="1"/>
  <c r="G204" i="34" s="1"/>
  <c r="G205" i="34" s="1"/>
  <c r="G206" i="34" s="1"/>
  <c r="G207" i="34" s="1"/>
  <c r="G208" i="34" s="1"/>
  <c r="G209" i="34" s="1"/>
  <c r="G210" i="34" s="1"/>
  <c r="G211" i="34" s="1"/>
  <c r="G212" i="34" s="1"/>
  <c r="G213" i="34" s="1"/>
  <c r="G214" i="34" s="1"/>
  <c r="G215" i="34" s="1"/>
  <c r="G216" i="34" s="1"/>
  <c r="G217" i="34" s="1"/>
  <c r="G218" i="34" s="1"/>
  <c r="G219" i="34" s="1"/>
  <c r="G220" i="34" s="1"/>
  <c r="G221" i="34" s="1"/>
  <c r="G222" i="34" s="1"/>
  <c r="G223" i="34" s="1"/>
  <c r="G224" i="34" s="1"/>
  <c r="G225" i="34" s="1"/>
  <c r="G226" i="34" s="1"/>
  <c r="G227" i="34" s="1"/>
  <c r="G228" i="34" s="1"/>
  <c r="G229" i="34" s="1"/>
  <c r="G230" i="34" s="1"/>
  <c r="G231" i="34" s="1"/>
  <c r="G232" i="34" s="1"/>
  <c r="G233" i="34" s="1"/>
  <c r="G234" i="34" s="1"/>
  <c r="G235" i="34" s="1"/>
  <c r="G236" i="34" s="1"/>
  <c r="G237" i="34" s="1"/>
  <c r="G238" i="34" s="1"/>
  <c r="G239" i="34" s="1"/>
  <c r="G240" i="34" s="1"/>
  <c r="G241" i="34" s="1"/>
  <c r="G242" i="34" s="1"/>
  <c r="G243" i="34" s="1"/>
  <c r="G244" i="34" s="1"/>
  <c r="G245" i="34" s="1"/>
  <c r="G246" i="34" s="1"/>
  <c r="G247" i="34" s="1"/>
  <c r="G248" i="34" s="1"/>
  <c r="G249" i="34" s="1"/>
  <c r="G250" i="34" s="1"/>
  <c r="G251" i="34" s="1"/>
  <c r="G252" i="34" s="1"/>
  <c r="G253" i="34" s="1"/>
  <c r="G254" i="34" s="1"/>
  <c r="G255" i="34" s="1"/>
  <c r="G256" i="34" s="1"/>
  <c r="G257" i="34" s="1"/>
  <c r="G258" i="34" s="1"/>
  <c r="G259" i="34" s="1"/>
  <c r="G260" i="34" s="1"/>
  <c r="G261" i="34" s="1"/>
  <c r="G262" i="34" s="1"/>
  <c r="G263" i="34" s="1"/>
  <c r="G264" i="34" s="1"/>
  <c r="G265" i="34" s="1"/>
  <c r="G266" i="34" s="1"/>
  <c r="G267" i="34" s="1"/>
  <c r="G268" i="34" s="1"/>
  <c r="G269" i="34" s="1"/>
  <c r="G270" i="34" s="1"/>
  <c r="G271" i="34" s="1"/>
  <c r="G272" i="34" s="1"/>
  <c r="G273" i="34" s="1"/>
  <c r="G274" i="34" s="1"/>
  <c r="G275" i="34" s="1"/>
  <c r="G276" i="34" s="1"/>
  <c r="G277" i="34" s="1"/>
  <c r="G278" i="34" s="1"/>
  <c r="G279" i="34" s="1"/>
  <c r="G280" i="34" s="1"/>
  <c r="G281" i="34" s="1"/>
  <c r="G282" i="34" s="1"/>
  <c r="G283" i="34" s="1"/>
  <c r="G284" i="34" s="1"/>
  <c r="G285" i="34" s="1"/>
  <c r="G286" i="34" s="1"/>
  <c r="G287" i="34" s="1"/>
  <c r="G288" i="34" s="1"/>
  <c r="G289" i="34" s="1"/>
  <c r="C20" i="34"/>
  <c r="C21" i="34" s="1"/>
  <c r="C22" i="34" s="1"/>
  <c r="C23" i="34" s="1"/>
  <c r="C24" i="34" s="1"/>
  <c r="C25" i="34" s="1"/>
  <c r="C26" i="34" s="1"/>
  <c r="C27" i="34" s="1"/>
  <c r="C28" i="34" s="1"/>
  <c r="C29" i="34" s="1"/>
  <c r="C30" i="34" s="1"/>
  <c r="C31" i="34" s="1"/>
  <c r="C32" i="34" s="1"/>
  <c r="C33" i="34" s="1"/>
  <c r="C34" i="34" s="1"/>
  <c r="C35" i="34" s="1"/>
  <c r="C36" i="34" s="1"/>
  <c r="C37" i="34" s="1"/>
  <c r="C38" i="34" s="1"/>
  <c r="C39" i="34" s="1"/>
  <c r="C40" i="34" s="1"/>
  <c r="C41" i="34" s="1"/>
  <c r="C42" i="34" s="1"/>
  <c r="C43" i="34" s="1"/>
  <c r="C44" i="34" s="1"/>
  <c r="C45" i="34" s="1"/>
  <c r="C46" i="34" s="1"/>
  <c r="C47" i="34" s="1"/>
  <c r="C48" i="34" s="1"/>
  <c r="C49" i="34" s="1"/>
  <c r="C50" i="34" s="1"/>
  <c r="C51" i="34" s="1"/>
  <c r="C52" i="34" s="1"/>
  <c r="C53" i="34" s="1"/>
  <c r="C54" i="34" s="1"/>
  <c r="C55" i="34" s="1"/>
  <c r="C56" i="34" s="1"/>
  <c r="C57" i="34" s="1"/>
  <c r="C58" i="34" s="1"/>
  <c r="C59" i="34" s="1"/>
  <c r="C60" i="34" s="1"/>
  <c r="C61" i="34" s="1"/>
  <c r="C62" i="34" s="1"/>
  <c r="C63" i="34" s="1"/>
  <c r="C64" i="34" s="1"/>
  <c r="C65" i="34" s="1"/>
  <c r="C66" i="34" s="1"/>
  <c r="C67" i="34" s="1"/>
  <c r="C68" i="34" s="1"/>
  <c r="C69" i="34" s="1"/>
  <c r="C70" i="34" s="1"/>
  <c r="C71" i="34" s="1"/>
  <c r="C72" i="34" s="1"/>
  <c r="C73" i="34" s="1"/>
  <c r="C74" i="34" s="1"/>
  <c r="C75" i="34" s="1"/>
  <c r="C76" i="34" s="1"/>
  <c r="C77" i="34" s="1"/>
  <c r="C78" i="34" s="1"/>
  <c r="C79" i="34" s="1"/>
  <c r="C80" i="34" s="1"/>
  <c r="C81" i="34" s="1"/>
  <c r="C82" i="34" s="1"/>
  <c r="C83" i="34" s="1"/>
  <c r="C84" i="34" s="1"/>
  <c r="C85" i="34" s="1"/>
  <c r="C86" i="34" s="1"/>
  <c r="C87" i="34" s="1"/>
  <c r="C88" i="34" s="1"/>
  <c r="C89" i="34" s="1"/>
  <c r="C90" i="34" s="1"/>
  <c r="C91" i="34" s="1"/>
  <c r="C92" i="34" s="1"/>
  <c r="C93" i="34" s="1"/>
  <c r="C94" i="34" s="1"/>
  <c r="C95" i="34" s="1"/>
  <c r="C96" i="34" s="1"/>
  <c r="C97" i="34" s="1"/>
  <c r="C98" i="34" s="1"/>
  <c r="C99" i="34" s="1"/>
  <c r="C100" i="34" s="1"/>
  <c r="C101" i="34" s="1"/>
  <c r="C102" i="34" s="1"/>
  <c r="C103" i="34" s="1"/>
  <c r="C104" i="34" s="1"/>
  <c r="C105" i="34" s="1"/>
  <c r="C106" i="34" s="1"/>
  <c r="C107" i="34" s="1"/>
  <c r="C108" i="34" s="1"/>
  <c r="C109" i="34" s="1"/>
  <c r="C110" i="34" s="1"/>
  <c r="C111" i="34" s="1"/>
  <c r="C112" i="34" s="1"/>
  <c r="C113" i="34" s="1"/>
  <c r="C114" i="34" s="1"/>
  <c r="C115" i="34" s="1"/>
  <c r="C116" i="34" s="1"/>
  <c r="C117" i="34" s="1"/>
  <c r="C118" i="34" s="1"/>
  <c r="C119" i="34" s="1"/>
  <c r="C120" i="34" s="1"/>
  <c r="C121" i="34" s="1"/>
  <c r="C122" i="34" s="1"/>
  <c r="C123" i="34" s="1"/>
  <c r="C124" i="34" s="1"/>
  <c r="C125" i="34" s="1"/>
  <c r="C126" i="34" s="1"/>
  <c r="C127" i="34" s="1"/>
  <c r="C128" i="34" s="1"/>
  <c r="C129" i="34" s="1"/>
  <c r="C130" i="34" s="1"/>
  <c r="C131" i="34" s="1"/>
  <c r="C132" i="34" s="1"/>
  <c r="C133" i="34" s="1"/>
  <c r="C134" i="34" s="1"/>
  <c r="C135" i="34" s="1"/>
  <c r="C136" i="34" s="1"/>
  <c r="C137" i="34" s="1"/>
  <c r="C138" i="34" s="1"/>
  <c r="C139" i="34" s="1"/>
  <c r="C140" i="34" s="1"/>
  <c r="C141" i="34" s="1"/>
  <c r="C142" i="34" s="1"/>
  <c r="C143" i="34" s="1"/>
  <c r="C144" i="34" s="1"/>
  <c r="C145" i="34" s="1"/>
  <c r="C146" i="34" s="1"/>
  <c r="C147" i="34" s="1"/>
  <c r="C148" i="34" s="1"/>
  <c r="C149" i="34" s="1"/>
  <c r="C150" i="34" s="1"/>
  <c r="C151" i="34" s="1"/>
  <c r="C152" i="34" s="1"/>
  <c r="C153" i="34" s="1"/>
  <c r="C154" i="34" s="1"/>
  <c r="C155" i="34" s="1"/>
  <c r="C156" i="34" s="1"/>
  <c r="C157" i="34" s="1"/>
  <c r="C158" i="34" s="1"/>
  <c r="C159" i="34" s="1"/>
  <c r="C160" i="34" s="1"/>
  <c r="C161" i="34" s="1"/>
  <c r="C162" i="34" s="1"/>
  <c r="C163" i="34" s="1"/>
  <c r="C164" i="34" s="1"/>
  <c r="C165" i="34" s="1"/>
  <c r="C166" i="34" s="1"/>
  <c r="C167" i="34" s="1"/>
  <c r="C168" i="34" s="1"/>
  <c r="C169" i="34" s="1"/>
  <c r="C170" i="34" s="1"/>
  <c r="C171" i="34" s="1"/>
  <c r="C172" i="34" s="1"/>
  <c r="C173" i="34" s="1"/>
  <c r="C174" i="34" s="1"/>
  <c r="C175" i="34" s="1"/>
  <c r="C176" i="34" s="1"/>
  <c r="C177" i="34" s="1"/>
  <c r="C178" i="34" s="1"/>
  <c r="C179" i="34" s="1"/>
  <c r="C180" i="34" s="1"/>
  <c r="C181" i="34" s="1"/>
  <c r="C182" i="34" s="1"/>
  <c r="C183" i="34" s="1"/>
  <c r="C184" i="34" s="1"/>
  <c r="C185" i="34" s="1"/>
  <c r="C186" i="34" s="1"/>
  <c r="C187" i="34" s="1"/>
  <c r="C188" i="34" s="1"/>
  <c r="C189" i="34" s="1"/>
  <c r="C190" i="34" s="1"/>
  <c r="C191" i="34" s="1"/>
  <c r="C192" i="34" s="1"/>
  <c r="C193" i="34" s="1"/>
  <c r="C194" i="34" s="1"/>
  <c r="C195" i="34" s="1"/>
  <c r="C196" i="34" s="1"/>
  <c r="C197" i="34" s="1"/>
  <c r="C198" i="34" s="1"/>
  <c r="C199" i="34" s="1"/>
  <c r="C200" i="34" s="1"/>
  <c r="C201" i="34" s="1"/>
  <c r="C202" i="34" s="1"/>
  <c r="C203" i="34" s="1"/>
  <c r="C204" i="34" s="1"/>
  <c r="C205" i="34" s="1"/>
  <c r="C206" i="34" s="1"/>
  <c r="C207" i="34" s="1"/>
  <c r="C208" i="34" s="1"/>
  <c r="C209" i="34" s="1"/>
  <c r="C210" i="34" s="1"/>
  <c r="C211" i="34" s="1"/>
  <c r="C212" i="34" s="1"/>
  <c r="C213" i="34" s="1"/>
  <c r="C214" i="34" s="1"/>
  <c r="C215" i="34" s="1"/>
  <c r="C216" i="34" s="1"/>
  <c r="C217" i="34" s="1"/>
  <c r="C218" i="34" s="1"/>
  <c r="C219" i="34" s="1"/>
  <c r="C220" i="34" s="1"/>
  <c r="C221" i="34" s="1"/>
  <c r="C222" i="34" s="1"/>
  <c r="C223" i="34" s="1"/>
  <c r="C224" i="34" s="1"/>
  <c r="C225" i="34" s="1"/>
  <c r="C226" i="34" s="1"/>
  <c r="C227" i="34" s="1"/>
  <c r="C228" i="34" s="1"/>
  <c r="C229" i="34" s="1"/>
  <c r="C230" i="34" s="1"/>
  <c r="C231" i="34" s="1"/>
  <c r="C232" i="34" s="1"/>
  <c r="C233" i="34" s="1"/>
  <c r="C234" i="34" s="1"/>
  <c r="C235" i="34" s="1"/>
  <c r="C236" i="34" s="1"/>
  <c r="C237" i="34" s="1"/>
  <c r="C238" i="34" s="1"/>
  <c r="C239" i="34" s="1"/>
  <c r="C240" i="34" s="1"/>
  <c r="C241" i="34" s="1"/>
  <c r="C242" i="34" s="1"/>
  <c r="C243" i="34" s="1"/>
  <c r="C244" i="34" s="1"/>
  <c r="C245" i="34" s="1"/>
  <c r="C246" i="34" s="1"/>
  <c r="C247" i="34" s="1"/>
  <c r="C248" i="34" s="1"/>
  <c r="C249" i="34" s="1"/>
  <c r="C250" i="34" s="1"/>
  <c r="C251" i="34" s="1"/>
  <c r="C252" i="34" s="1"/>
  <c r="C253" i="34" s="1"/>
  <c r="C254" i="34" s="1"/>
  <c r="C255" i="34" s="1"/>
  <c r="C256" i="34" s="1"/>
  <c r="C257" i="34" s="1"/>
  <c r="C258" i="34" s="1"/>
  <c r="C259" i="34" s="1"/>
  <c r="C260" i="34" s="1"/>
  <c r="C261" i="34" s="1"/>
  <c r="C262" i="34" s="1"/>
  <c r="C263" i="34" s="1"/>
  <c r="C264" i="34" s="1"/>
  <c r="C265" i="34" s="1"/>
  <c r="C266" i="34" s="1"/>
  <c r="C267" i="34" s="1"/>
  <c r="C268" i="34" s="1"/>
  <c r="C269" i="34" s="1"/>
  <c r="C270" i="34" s="1"/>
  <c r="C271" i="34" s="1"/>
  <c r="C272" i="34" s="1"/>
  <c r="C273" i="34" s="1"/>
  <c r="C274" i="34" s="1"/>
  <c r="C275" i="34" s="1"/>
  <c r="C276" i="34" s="1"/>
  <c r="C277" i="34" s="1"/>
  <c r="C278" i="34" s="1"/>
  <c r="C279" i="34" s="1"/>
  <c r="C280" i="34" s="1"/>
  <c r="C281" i="34" s="1"/>
  <c r="C282" i="34" s="1"/>
  <c r="C283" i="34" s="1"/>
  <c r="C284" i="34" s="1"/>
  <c r="C285" i="34" s="1"/>
  <c r="C286" i="34" s="1"/>
  <c r="C287" i="34" s="1"/>
  <c r="C288" i="34" s="1"/>
  <c r="C289" i="34" s="1"/>
  <c r="C15" i="34"/>
  <c r="B15" i="34"/>
  <c r="C2" i="33"/>
  <c r="O2" i="33" s="1"/>
  <c r="H20" i="33"/>
  <c r="H21" i="33" s="1"/>
  <c r="G20" i="33"/>
  <c r="G21" i="33" s="1"/>
  <c r="G22" i="33" s="1"/>
  <c r="G23" i="33" s="1"/>
  <c r="G24" i="33" s="1"/>
  <c r="G25" i="33" s="1"/>
  <c r="G26" i="33" s="1"/>
  <c r="G27" i="33" s="1"/>
  <c r="G28" i="33" s="1"/>
  <c r="G29" i="33" s="1"/>
  <c r="G30" i="33" s="1"/>
  <c r="G31" i="33" s="1"/>
  <c r="G32" i="33" s="1"/>
  <c r="G33" i="33" s="1"/>
  <c r="G34" i="33" s="1"/>
  <c r="G35" i="33" s="1"/>
  <c r="G36" i="33" s="1"/>
  <c r="G37" i="33" s="1"/>
  <c r="G38" i="33" s="1"/>
  <c r="G39" i="33" s="1"/>
  <c r="G40" i="33" s="1"/>
  <c r="G41" i="33" s="1"/>
  <c r="G42" i="33" s="1"/>
  <c r="G43" i="33" s="1"/>
  <c r="G44" i="33" s="1"/>
  <c r="G45" i="33" s="1"/>
  <c r="G46" i="33" s="1"/>
  <c r="G47" i="33" s="1"/>
  <c r="G48" i="33" s="1"/>
  <c r="G49" i="33" s="1"/>
  <c r="G50" i="33" s="1"/>
  <c r="G51" i="33" s="1"/>
  <c r="G52" i="33" s="1"/>
  <c r="G53" i="33" s="1"/>
  <c r="G54" i="33" s="1"/>
  <c r="G55" i="33" s="1"/>
  <c r="G56" i="33" s="1"/>
  <c r="G57" i="33" s="1"/>
  <c r="G58" i="33" s="1"/>
  <c r="G59" i="33" s="1"/>
  <c r="G60" i="33" s="1"/>
  <c r="G61" i="33" s="1"/>
  <c r="G62" i="33" s="1"/>
  <c r="G63" i="33" s="1"/>
  <c r="G64" i="33" s="1"/>
  <c r="G65" i="33" s="1"/>
  <c r="G66" i="33" s="1"/>
  <c r="G67" i="33" s="1"/>
  <c r="G68" i="33" s="1"/>
  <c r="G69" i="33" s="1"/>
  <c r="G70" i="33" s="1"/>
  <c r="G71" i="33" s="1"/>
  <c r="G72" i="33" s="1"/>
  <c r="G73" i="33" s="1"/>
  <c r="G74" i="33" s="1"/>
  <c r="G75" i="33" s="1"/>
  <c r="G76" i="33" s="1"/>
  <c r="G77" i="33" s="1"/>
  <c r="G78" i="33" s="1"/>
  <c r="G79" i="33" s="1"/>
  <c r="G80" i="33" s="1"/>
  <c r="G81" i="33" s="1"/>
  <c r="G82" i="33" s="1"/>
  <c r="G83" i="33" s="1"/>
  <c r="G84" i="33" s="1"/>
  <c r="G85" i="33" s="1"/>
  <c r="G86" i="33" s="1"/>
  <c r="G87" i="33" s="1"/>
  <c r="G88" i="33" s="1"/>
  <c r="G89" i="33" s="1"/>
  <c r="G90" i="33" s="1"/>
  <c r="G91" i="33" s="1"/>
  <c r="G92" i="33" s="1"/>
  <c r="G93" i="33" s="1"/>
  <c r="G94" i="33" s="1"/>
  <c r="G95" i="33" s="1"/>
  <c r="G96" i="33" s="1"/>
  <c r="G97" i="33" s="1"/>
  <c r="G98" i="33" s="1"/>
  <c r="G99" i="33" s="1"/>
  <c r="G100" i="33" s="1"/>
  <c r="G101" i="33" s="1"/>
  <c r="G102" i="33" s="1"/>
  <c r="G103" i="33" s="1"/>
  <c r="G104" i="33" s="1"/>
  <c r="G105" i="33" s="1"/>
  <c r="G106" i="33" s="1"/>
  <c r="G107" i="33" s="1"/>
  <c r="G108" i="33" s="1"/>
  <c r="G109" i="33" s="1"/>
  <c r="G110" i="33" s="1"/>
  <c r="G111" i="33" s="1"/>
  <c r="G112" i="33" s="1"/>
  <c r="G113" i="33" s="1"/>
  <c r="G114" i="33" s="1"/>
  <c r="G115" i="33" s="1"/>
  <c r="G116" i="33" s="1"/>
  <c r="G117" i="33" s="1"/>
  <c r="G118" i="33" s="1"/>
  <c r="G119" i="33" s="1"/>
  <c r="G120" i="33" s="1"/>
  <c r="G121" i="33" s="1"/>
  <c r="G122" i="33" s="1"/>
  <c r="G123" i="33" s="1"/>
  <c r="G124" i="33" s="1"/>
  <c r="G125" i="33" s="1"/>
  <c r="G126" i="33" s="1"/>
  <c r="G127" i="33" s="1"/>
  <c r="G128" i="33" s="1"/>
  <c r="G129" i="33" s="1"/>
  <c r="G130" i="33" s="1"/>
  <c r="G131" i="33" s="1"/>
  <c r="G132" i="33" s="1"/>
  <c r="G133" i="33" s="1"/>
  <c r="G134" i="33" s="1"/>
  <c r="G135" i="33" s="1"/>
  <c r="G136" i="33" s="1"/>
  <c r="G137" i="33" s="1"/>
  <c r="G138" i="33" s="1"/>
  <c r="G139" i="33" s="1"/>
  <c r="G140" i="33" s="1"/>
  <c r="G141" i="33" s="1"/>
  <c r="G142" i="33" s="1"/>
  <c r="G143" i="33" s="1"/>
  <c r="G144" i="33" s="1"/>
  <c r="G145" i="33" s="1"/>
  <c r="G146" i="33" s="1"/>
  <c r="G147" i="33" s="1"/>
  <c r="G148" i="33" s="1"/>
  <c r="G149" i="33" s="1"/>
  <c r="G150" i="33" s="1"/>
  <c r="G151" i="33" s="1"/>
  <c r="G152" i="33" s="1"/>
  <c r="G153" i="33" s="1"/>
  <c r="G154" i="33" s="1"/>
  <c r="G155" i="33" s="1"/>
  <c r="G156" i="33" s="1"/>
  <c r="G157" i="33" s="1"/>
  <c r="G158" i="33" s="1"/>
  <c r="G159" i="33" s="1"/>
  <c r="G160" i="33" s="1"/>
  <c r="G161" i="33" s="1"/>
  <c r="G162" i="33" s="1"/>
  <c r="G163" i="33" s="1"/>
  <c r="G164" i="33" s="1"/>
  <c r="G165" i="33" s="1"/>
  <c r="G166" i="33" s="1"/>
  <c r="G167" i="33" s="1"/>
  <c r="G168" i="33" s="1"/>
  <c r="G169" i="33" s="1"/>
  <c r="G170" i="33" s="1"/>
  <c r="G171" i="33" s="1"/>
  <c r="G172" i="33" s="1"/>
  <c r="G173" i="33" s="1"/>
  <c r="G174" i="33" s="1"/>
  <c r="G175" i="33" s="1"/>
  <c r="G176" i="33" s="1"/>
  <c r="G177" i="33" s="1"/>
  <c r="G178" i="33" s="1"/>
  <c r="G179" i="33" s="1"/>
  <c r="G180" i="33" s="1"/>
  <c r="G181" i="33" s="1"/>
  <c r="G182" i="33" s="1"/>
  <c r="G183" i="33" s="1"/>
  <c r="G184" i="33" s="1"/>
  <c r="G185" i="33" s="1"/>
  <c r="G186" i="33" s="1"/>
  <c r="G187" i="33" s="1"/>
  <c r="G188" i="33" s="1"/>
  <c r="G189" i="33" s="1"/>
  <c r="G190" i="33" s="1"/>
  <c r="G191" i="33" s="1"/>
  <c r="G192" i="33" s="1"/>
  <c r="G193" i="33" s="1"/>
  <c r="G194" i="33" s="1"/>
  <c r="G195" i="33" s="1"/>
  <c r="G196" i="33" s="1"/>
  <c r="G197" i="33" s="1"/>
  <c r="G198" i="33" s="1"/>
  <c r="G199" i="33" s="1"/>
  <c r="G200" i="33" s="1"/>
  <c r="G201" i="33" s="1"/>
  <c r="G202" i="33" s="1"/>
  <c r="G203" i="33" s="1"/>
  <c r="G204" i="33" s="1"/>
  <c r="G205" i="33" s="1"/>
  <c r="G206" i="33" s="1"/>
  <c r="G207" i="33" s="1"/>
  <c r="G208" i="33" s="1"/>
  <c r="G209" i="33" s="1"/>
  <c r="G210" i="33" s="1"/>
  <c r="G211" i="33" s="1"/>
  <c r="G212" i="33" s="1"/>
  <c r="G213" i="33" s="1"/>
  <c r="G214" i="33" s="1"/>
  <c r="G215" i="33" s="1"/>
  <c r="G216" i="33" s="1"/>
  <c r="G217" i="33" s="1"/>
  <c r="G218" i="33" s="1"/>
  <c r="G219" i="33" s="1"/>
  <c r="G220" i="33" s="1"/>
  <c r="G221" i="33" s="1"/>
  <c r="G222" i="33" s="1"/>
  <c r="G223" i="33" s="1"/>
  <c r="G224" i="33" s="1"/>
  <c r="G225" i="33" s="1"/>
  <c r="G226" i="33" s="1"/>
  <c r="G227" i="33" s="1"/>
  <c r="G228" i="33" s="1"/>
  <c r="G229" i="33" s="1"/>
  <c r="G230" i="33" s="1"/>
  <c r="G231" i="33" s="1"/>
  <c r="G232" i="33" s="1"/>
  <c r="G233" i="33" s="1"/>
  <c r="G234" i="33" s="1"/>
  <c r="G235" i="33" s="1"/>
  <c r="G236" i="33" s="1"/>
  <c r="G237" i="33" s="1"/>
  <c r="G238" i="33" s="1"/>
  <c r="G239" i="33" s="1"/>
  <c r="G240" i="33" s="1"/>
  <c r="G241" i="33" s="1"/>
  <c r="G242" i="33" s="1"/>
  <c r="G243" i="33" s="1"/>
  <c r="G244" i="33" s="1"/>
  <c r="G245" i="33" s="1"/>
  <c r="G246" i="33" s="1"/>
  <c r="G247" i="33" s="1"/>
  <c r="G248" i="33" s="1"/>
  <c r="G249" i="33" s="1"/>
  <c r="G250" i="33" s="1"/>
  <c r="G251" i="33" s="1"/>
  <c r="G252" i="33" s="1"/>
  <c r="G253" i="33" s="1"/>
  <c r="G254" i="33" s="1"/>
  <c r="G255" i="33" s="1"/>
  <c r="G256" i="33" s="1"/>
  <c r="G257" i="33" s="1"/>
  <c r="G258" i="33" s="1"/>
  <c r="G259" i="33" s="1"/>
  <c r="G260" i="33" s="1"/>
  <c r="G261" i="33" s="1"/>
  <c r="G262" i="33" s="1"/>
  <c r="G263" i="33" s="1"/>
  <c r="G264" i="33" s="1"/>
  <c r="G265" i="33" s="1"/>
  <c r="G266" i="33" s="1"/>
  <c r="G267" i="33" s="1"/>
  <c r="G268" i="33" s="1"/>
  <c r="G269" i="33" s="1"/>
  <c r="G270" i="33" s="1"/>
  <c r="G271" i="33" s="1"/>
  <c r="G272" i="33" s="1"/>
  <c r="G273" i="33" s="1"/>
  <c r="G274" i="33" s="1"/>
  <c r="G275" i="33" s="1"/>
  <c r="G276" i="33" s="1"/>
  <c r="G277" i="33" s="1"/>
  <c r="G278" i="33" s="1"/>
  <c r="G279" i="33" s="1"/>
  <c r="G280" i="33" s="1"/>
  <c r="G281" i="33" s="1"/>
  <c r="G282" i="33" s="1"/>
  <c r="G283" i="33" s="1"/>
  <c r="G284" i="33" s="1"/>
  <c r="G285" i="33" s="1"/>
  <c r="G286" i="33" s="1"/>
  <c r="G287" i="33" s="1"/>
  <c r="G288" i="33" s="1"/>
  <c r="G289" i="33" s="1"/>
  <c r="C20" i="33"/>
  <c r="C21" i="33" s="1"/>
  <c r="C22" i="33" s="1"/>
  <c r="C23" i="33" s="1"/>
  <c r="C24" i="33" s="1"/>
  <c r="C25" i="33" s="1"/>
  <c r="C26" i="33" s="1"/>
  <c r="C27" i="33" s="1"/>
  <c r="C28" i="33" s="1"/>
  <c r="C29" i="33" s="1"/>
  <c r="C30" i="33" s="1"/>
  <c r="C31" i="33" s="1"/>
  <c r="C32" i="33" s="1"/>
  <c r="C33" i="33" s="1"/>
  <c r="C34" i="33" s="1"/>
  <c r="C35" i="33" s="1"/>
  <c r="C36" i="33" s="1"/>
  <c r="C37" i="33" s="1"/>
  <c r="C38" i="33" s="1"/>
  <c r="C39" i="33" s="1"/>
  <c r="C40" i="33" s="1"/>
  <c r="C41" i="33" s="1"/>
  <c r="C42" i="33" s="1"/>
  <c r="C43" i="33" s="1"/>
  <c r="C44" i="33" s="1"/>
  <c r="C45" i="33" s="1"/>
  <c r="C46" i="33" s="1"/>
  <c r="C47" i="33" s="1"/>
  <c r="C48" i="33" s="1"/>
  <c r="C49" i="33" s="1"/>
  <c r="C50" i="33" s="1"/>
  <c r="C51" i="33" s="1"/>
  <c r="C52" i="33" s="1"/>
  <c r="C53" i="33" s="1"/>
  <c r="C54" i="33" s="1"/>
  <c r="C55" i="33" s="1"/>
  <c r="C56" i="33" s="1"/>
  <c r="C57" i="33" s="1"/>
  <c r="C58" i="33" s="1"/>
  <c r="C59" i="33" s="1"/>
  <c r="C60" i="33" s="1"/>
  <c r="C61" i="33" s="1"/>
  <c r="C62" i="33" s="1"/>
  <c r="C63" i="33" s="1"/>
  <c r="C64" i="33" s="1"/>
  <c r="C65" i="33" s="1"/>
  <c r="C66" i="33" s="1"/>
  <c r="C67" i="33" s="1"/>
  <c r="C68" i="33" s="1"/>
  <c r="C69" i="33" s="1"/>
  <c r="C70" i="33" s="1"/>
  <c r="C71" i="33" s="1"/>
  <c r="C72" i="33" s="1"/>
  <c r="C73" i="33" s="1"/>
  <c r="C74" i="33" s="1"/>
  <c r="C75" i="33" s="1"/>
  <c r="C76" i="33" s="1"/>
  <c r="C77" i="33" s="1"/>
  <c r="C78" i="33" s="1"/>
  <c r="C79" i="33" s="1"/>
  <c r="C80" i="33" s="1"/>
  <c r="C81" i="33" s="1"/>
  <c r="C82" i="33" s="1"/>
  <c r="C83" i="33" s="1"/>
  <c r="C84" i="33" s="1"/>
  <c r="C85" i="33" s="1"/>
  <c r="C86" i="33" s="1"/>
  <c r="C87" i="33" s="1"/>
  <c r="C88" i="33" s="1"/>
  <c r="C89" i="33" s="1"/>
  <c r="C90" i="33" s="1"/>
  <c r="C91" i="33" s="1"/>
  <c r="C92" i="33" s="1"/>
  <c r="C93" i="33" s="1"/>
  <c r="C94" i="33" s="1"/>
  <c r="C95" i="33" s="1"/>
  <c r="C96" i="33" s="1"/>
  <c r="C97" i="33" s="1"/>
  <c r="C98" i="33" s="1"/>
  <c r="C99" i="33" s="1"/>
  <c r="C100" i="33" s="1"/>
  <c r="C101" i="33" s="1"/>
  <c r="C102" i="33" s="1"/>
  <c r="C103" i="33" s="1"/>
  <c r="C104" i="33" s="1"/>
  <c r="C105" i="33" s="1"/>
  <c r="C106" i="33" s="1"/>
  <c r="C107" i="33" s="1"/>
  <c r="C108" i="33" s="1"/>
  <c r="C109" i="33" s="1"/>
  <c r="C110" i="33" s="1"/>
  <c r="C111" i="33" s="1"/>
  <c r="C112" i="33" s="1"/>
  <c r="C113" i="33" s="1"/>
  <c r="C114" i="33" s="1"/>
  <c r="C115" i="33" s="1"/>
  <c r="C116" i="33" s="1"/>
  <c r="C117" i="33" s="1"/>
  <c r="C118" i="33" s="1"/>
  <c r="C119" i="33" s="1"/>
  <c r="C120" i="33" s="1"/>
  <c r="C121" i="33" s="1"/>
  <c r="C122" i="33" s="1"/>
  <c r="C123" i="33" s="1"/>
  <c r="C124" i="33" s="1"/>
  <c r="C125" i="33" s="1"/>
  <c r="C126" i="33" s="1"/>
  <c r="C127" i="33" s="1"/>
  <c r="C128" i="33" s="1"/>
  <c r="C129" i="33" s="1"/>
  <c r="C130" i="33" s="1"/>
  <c r="C131" i="33" s="1"/>
  <c r="C132" i="33" s="1"/>
  <c r="C133" i="33" s="1"/>
  <c r="C134" i="33" s="1"/>
  <c r="C135" i="33" s="1"/>
  <c r="C136" i="33" s="1"/>
  <c r="C137" i="33" s="1"/>
  <c r="C138" i="33" s="1"/>
  <c r="C139" i="33" s="1"/>
  <c r="C140" i="33" s="1"/>
  <c r="C141" i="33" s="1"/>
  <c r="C142" i="33" s="1"/>
  <c r="C143" i="33" s="1"/>
  <c r="C144" i="33" s="1"/>
  <c r="C145" i="33" s="1"/>
  <c r="C146" i="33" s="1"/>
  <c r="C147" i="33" s="1"/>
  <c r="C148" i="33" s="1"/>
  <c r="C149" i="33" s="1"/>
  <c r="C150" i="33" s="1"/>
  <c r="C151" i="33" s="1"/>
  <c r="C152" i="33" s="1"/>
  <c r="C153" i="33" s="1"/>
  <c r="C154" i="33" s="1"/>
  <c r="C155" i="33" s="1"/>
  <c r="C156" i="33" s="1"/>
  <c r="C157" i="33" s="1"/>
  <c r="C158" i="33" s="1"/>
  <c r="C159" i="33" s="1"/>
  <c r="C160" i="33" s="1"/>
  <c r="C161" i="33" s="1"/>
  <c r="C162" i="33" s="1"/>
  <c r="C163" i="33" s="1"/>
  <c r="C164" i="33" s="1"/>
  <c r="C165" i="33" s="1"/>
  <c r="C166" i="33" s="1"/>
  <c r="C167" i="33" s="1"/>
  <c r="C168" i="33" s="1"/>
  <c r="C169" i="33" s="1"/>
  <c r="C170" i="33" s="1"/>
  <c r="C171" i="33" s="1"/>
  <c r="C172" i="33" s="1"/>
  <c r="C173" i="33" s="1"/>
  <c r="C174" i="33" s="1"/>
  <c r="C175" i="33" s="1"/>
  <c r="C176" i="33" s="1"/>
  <c r="C177" i="33" s="1"/>
  <c r="C178" i="33" s="1"/>
  <c r="C179" i="33" s="1"/>
  <c r="C180" i="33" s="1"/>
  <c r="C181" i="33" s="1"/>
  <c r="C182" i="33" s="1"/>
  <c r="C183" i="33" s="1"/>
  <c r="C184" i="33" s="1"/>
  <c r="C185" i="33" s="1"/>
  <c r="C186" i="33" s="1"/>
  <c r="C187" i="33" s="1"/>
  <c r="C188" i="33" s="1"/>
  <c r="C189" i="33" s="1"/>
  <c r="C190" i="33" s="1"/>
  <c r="C191" i="33" s="1"/>
  <c r="C192" i="33" s="1"/>
  <c r="C193" i="33" s="1"/>
  <c r="C194" i="33" s="1"/>
  <c r="C195" i="33" s="1"/>
  <c r="C196" i="33" s="1"/>
  <c r="C197" i="33" s="1"/>
  <c r="C198" i="33" s="1"/>
  <c r="C199" i="33" s="1"/>
  <c r="C200" i="33" s="1"/>
  <c r="C201" i="33" s="1"/>
  <c r="C202" i="33" s="1"/>
  <c r="C203" i="33" s="1"/>
  <c r="C204" i="33" s="1"/>
  <c r="C205" i="33" s="1"/>
  <c r="C206" i="33" s="1"/>
  <c r="C207" i="33" s="1"/>
  <c r="C208" i="33" s="1"/>
  <c r="C209" i="33" s="1"/>
  <c r="C210" i="33" s="1"/>
  <c r="C211" i="33" s="1"/>
  <c r="C212" i="33" s="1"/>
  <c r="C213" i="33" s="1"/>
  <c r="C214" i="33" s="1"/>
  <c r="C215" i="33" s="1"/>
  <c r="C216" i="33" s="1"/>
  <c r="C217" i="33" s="1"/>
  <c r="C218" i="33" s="1"/>
  <c r="C219" i="33" s="1"/>
  <c r="C220" i="33" s="1"/>
  <c r="C221" i="33" s="1"/>
  <c r="C222" i="33" s="1"/>
  <c r="C223" i="33" s="1"/>
  <c r="C224" i="33" s="1"/>
  <c r="C225" i="33" s="1"/>
  <c r="C226" i="33" s="1"/>
  <c r="C227" i="33" s="1"/>
  <c r="C228" i="33" s="1"/>
  <c r="C229" i="33" s="1"/>
  <c r="C230" i="33" s="1"/>
  <c r="C231" i="33" s="1"/>
  <c r="C232" i="33" s="1"/>
  <c r="C233" i="33" s="1"/>
  <c r="C234" i="33" s="1"/>
  <c r="C235" i="33" s="1"/>
  <c r="C236" i="33" s="1"/>
  <c r="C237" i="33" s="1"/>
  <c r="C238" i="33" s="1"/>
  <c r="C239" i="33" s="1"/>
  <c r="C240" i="33" s="1"/>
  <c r="C241" i="33" s="1"/>
  <c r="C242" i="33" s="1"/>
  <c r="C243" i="33" s="1"/>
  <c r="C244" i="33" s="1"/>
  <c r="C245" i="33" s="1"/>
  <c r="C246" i="33" s="1"/>
  <c r="C247" i="33" s="1"/>
  <c r="C248" i="33" s="1"/>
  <c r="C249" i="33" s="1"/>
  <c r="C250" i="33" s="1"/>
  <c r="C251" i="33" s="1"/>
  <c r="C252" i="33" s="1"/>
  <c r="C253" i="33" s="1"/>
  <c r="C254" i="33" s="1"/>
  <c r="C255" i="33" s="1"/>
  <c r="C256" i="33" s="1"/>
  <c r="C257" i="33" s="1"/>
  <c r="C258" i="33" s="1"/>
  <c r="C259" i="33" s="1"/>
  <c r="C260" i="33" s="1"/>
  <c r="C261" i="33" s="1"/>
  <c r="C262" i="33" s="1"/>
  <c r="C263" i="33" s="1"/>
  <c r="C264" i="33" s="1"/>
  <c r="C265" i="33" s="1"/>
  <c r="C266" i="33" s="1"/>
  <c r="C267" i="33" s="1"/>
  <c r="C268" i="33" s="1"/>
  <c r="C269" i="33" s="1"/>
  <c r="C270" i="33" s="1"/>
  <c r="C271" i="33" s="1"/>
  <c r="C272" i="33" s="1"/>
  <c r="C273" i="33" s="1"/>
  <c r="C274" i="33" s="1"/>
  <c r="C275" i="33" s="1"/>
  <c r="C276" i="33" s="1"/>
  <c r="C277" i="33" s="1"/>
  <c r="C278" i="33" s="1"/>
  <c r="C279" i="33" s="1"/>
  <c r="C280" i="33" s="1"/>
  <c r="C281" i="33" s="1"/>
  <c r="C282" i="33" s="1"/>
  <c r="C283" i="33" s="1"/>
  <c r="C284" i="33" s="1"/>
  <c r="C285" i="33" s="1"/>
  <c r="C286" i="33" s="1"/>
  <c r="C287" i="33" s="1"/>
  <c r="C288" i="33" s="1"/>
  <c r="C289" i="33" s="1"/>
  <c r="C15" i="33"/>
  <c r="B15" i="33"/>
  <c r="C2" i="32"/>
  <c r="O2" i="32" s="1"/>
  <c r="H20" i="32"/>
  <c r="G20" i="32"/>
  <c r="G21" i="32" s="1"/>
  <c r="G22" i="32" s="1"/>
  <c r="G23" i="32" s="1"/>
  <c r="G24" i="32" s="1"/>
  <c r="G25" i="32" s="1"/>
  <c r="G26" i="32" s="1"/>
  <c r="G27" i="32" s="1"/>
  <c r="G28" i="32" s="1"/>
  <c r="G29" i="32" s="1"/>
  <c r="G30" i="32" s="1"/>
  <c r="G31" i="32" s="1"/>
  <c r="G32" i="32" s="1"/>
  <c r="G33" i="32" s="1"/>
  <c r="G34" i="32" s="1"/>
  <c r="G35" i="32" s="1"/>
  <c r="G36" i="32" s="1"/>
  <c r="G37" i="32" s="1"/>
  <c r="G38" i="32" s="1"/>
  <c r="G39" i="32" s="1"/>
  <c r="G40" i="32" s="1"/>
  <c r="G41" i="32" s="1"/>
  <c r="G42" i="32" s="1"/>
  <c r="G43" i="32" s="1"/>
  <c r="G44" i="32" s="1"/>
  <c r="G45" i="32" s="1"/>
  <c r="G46" i="32" s="1"/>
  <c r="G47" i="32" s="1"/>
  <c r="G48" i="32" s="1"/>
  <c r="G49" i="32" s="1"/>
  <c r="G50" i="32" s="1"/>
  <c r="G51" i="32" s="1"/>
  <c r="G52" i="32" s="1"/>
  <c r="G53" i="32" s="1"/>
  <c r="G54" i="32" s="1"/>
  <c r="G55" i="32" s="1"/>
  <c r="G56" i="32" s="1"/>
  <c r="G57" i="32" s="1"/>
  <c r="G58" i="32" s="1"/>
  <c r="G59" i="32" s="1"/>
  <c r="G60" i="32" s="1"/>
  <c r="G61" i="32" s="1"/>
  <c r="G62" i="32" s="1"/>
  <c r="G63" i="32" s="1"/>
  <c r="G64" i="32" s="1"/>
  <c r="G65" i="32" s="1"/>
  <c r="G66" i="32" s="1"/>
  <c r="G67" i="32" s="1"/>
  <c r="G68" i="32" s="1"/>
  <c r="G69" i="32" s="1"/>
  <c r="G70" i="32" s="1"/>
  <c r="G71" i="32" s="1"/>
  <c r="G72" i="32" s="1"/>
  <c r="G73" i="32" s="1"/>
  <c r="G74" i="32" s="1"/>
  <c r="G75" i="32" s="1"/>
  <c r="G76" i="32" s="1"/>
  <c r="G77" i="32" s="1"/>
  <c r="G78" i="32" s="1"/>
  <c r="G79" i="32" s="1"/>
  <c r="G80" i="32" s="1"/>
  <c r="G81" i="32" s="1"/>
  <c r="G82" i="32" s="1"/>
  <c r="G83" i="32" s="1"/>
  <c r="G84" i="32" s="1"/>
  <c r="G85" i="32" s="1"/>
  <c r="G86" i="32" s="1"/>
  <c r="G87" i="32" s="1"/>
  <c r="G88" i="32" s="1"/>
  <c r="G89" i="32" s="1"/>
  <c r="G90" i="32" s="1"/>
  <c r="G91" i="32" s="1"/>
  <c r="G92" i="32" s="1"/>
  <c r="G93" i="32" s="1"/>
  <c r="G94" i="32" s="1"/>
  <c r="G95" i="32" s="1"/>
  <c r="G96" i="32" s="1"/>
  <c r="G97" i="32" s="1"/>
  <c r="G98" i="32" s="1"/>
  <c r="G99" i="32" s="1"/>
  <c r="G100" i="32" s="1"/>
  <c r="G101" i="32" s="1"/>
  <c r="G102" i="32" s="1"/>
  <c r="G103" i="32" s="1"/>
  <c r="G104" i="32" s="1"/>
  <c r="G105" i="32" s="1"/>
  <c r="G106" i="32" s="1"/>
  <c r="G107" i="32" s="1"/>
  <c r="G108" i="32" s="1"/>
  <c r="G109" i="32" s="1"/>
  <c r="G110" i="32" s="1"/>
  <c r="G111" i="32" s="1"/>
  <c r="G112" i="32" s="1"/>
  <c r="G113" i="32" s="1"/>
  <c r="G114" i="32" s="1"/>
  <c r="G115" i="32" s="1"/>
  <c r="G116" i="32" s="1"/>
  <c r="G117" i="32" s="1"/>
  <c r="G118" i="32" s="1"/>
  <c r="G119" i="32" s="1"/>
  <c r="G120" i="32" s="1"/>
  <c r="G121" i="32" s="1"/>
  <c r="G122" i="32" s="1"/>
  <c r="G123" i="32" s="1"/>
  <c r="G124" i="32" s="1"/>
  <c r="G125" i="32" s="1"/>
  <c r="G126" i="32" s="1"/>
  <c r="G127" i="32" s="1"/>
  <c r="G128" i="32" s="1"/>
  <c r="G129" i="32" s="1"/>
  <c r="G130" i="32" s="1"/>
  <c r="G131" i="32" s="1"/>
  <c r="G132" i="32" s="1"/>
  <c r="G133" i="32" s="1"/>
  <c r="G134" i="32" s="1"/>
  <c r="G135" i="32" s="1"/>
  <c r="G136" i="32" s="1"/>
  <c r="G137" i="32" s="1"/>
  <c r="G138" i="32" s="1"/>
  <c r="G139" i="32" s="1"/>
  <c r="G140" i="32" s="1"/>
  <c r="G141" i="32" s="1"/>
  <c r="G142" i="32" s="1"/>
  <c r="G143" i="32" s="1"/>
  <c r="G144" i="32" s="1"/>
  <c r="G145" i="32" s="1"/>
  <c r="G146" i="32" s="1"/>
  <c r="G147" i="32" s="1"/>
  <c r="G148" i="32" s="1"/>
  <c r="G149" i="32" s="1"/>
  <c r="G150" i="32" s="1"/>
  <c r="G151" i="32" s="1"/>
  <c r="G152" i="32" s="1"/>
  <c r="G153" i="32" s="1"/>
  <c r="G154" i="32" s="1"/>
  <c r="G155" i="32" s="1"/>
  <c r="G156" i="32" s="1"/>
  <c r="G157" i="32" s="1"/>
  <c r="G158" i="32" s="1"/>
  <c r="G159" i="32" s="1"/>
  <c r="G160" i="32" s="1"/>
  <c r="G161" i="32" s="1"/>
  <c r="G162" i="32" s="1"/>
  <c r="G163" i="32" s="1"/>
  <c r="G164" i="32" s="1"/>
  <c r="G165" i="32" s="1"/>
  <c r="G166" i="32" s="1"/>
  <c r="G167" i="32" s="1"/>
  <c r="G168" i="32" s="1"/>
  <c r="G169" i="32" s="1"/>
  <c r="G170" i="32" s="1"/>
  <c r="G171" i="32" s="1"/>
  <c r="G172" i="32" s="1"/>
  <c r="G173" i="32" s="1"/>
  <c r="G174" i="32" s="1"/>
  <c r="G175" i="32" s="1"/>
  <c r="G176" i="32" s="1"/>
  <c r="G177" i="32" s="1"/>
  <c r="G178" i="32" s="1"/>
  <c r="G179" i="32" s="1"/>
  <c r="G180" i="32" s="1"/>
  <c r="G181" i="32" s="1"/>
  <c r="G182" i="32" s="1"/>
  <c r="G183" i="32" s="1"/>
  <c r="G184" i="32" s="1"/>
  <c r="G185" i="32" s="1"/>
  <c r="G186" i="32" s="1"/>
  <c r="G187" i="32" s="1"/>
  <c r="G188" i="32" s="1"/>
  <c r="G189" i="32" s="1"/>
  <c r="G190" i="32" s="1"/>
  <c r="G191" i="32" s="1"/>
  <c r="G192" i="32" s="1"/>
  <c r="G193" i="32" s="1"/>
  <c r="G194" i="32" s="1"/>
  <c r="G195" i="32" s="1"/>
  <c r="G196" i="32" s="1"/>
  <c r="G197" i="32" s="1"/>
  <c r="G198" i="32" s="1"/>
  <c r="G199" i="32" s="1"/>
  <c r="G200" i="32" s="1"/>
  <c r="G201" i="32" s="1"/>
  <c r="G202" i="32" s="1"/>
  <c r="G203" i="32" s="1"/>
  <c r="G204" i="32" s="1"/>
  <c r="G205" i="32" s="1"/>
  <c r="G206" i="32" s="1"/>
  <c r="G207" i="32" s="1"/>
  <c r="G208" i="32" s="1"/>
  <c r="G209" i="32" s="1"/>
  <c r="G210" i="32" s="1"/>
  <c r="G211" i="32" s="1"/>
  <c r="G212" i="32" s="1"/>
  <c r="G213" i="32" s="1"/>
  <c r="G214" i="32" s="1"/>
  <c r="G215" i="32" s="1"/>
  <c r="G216" i="32" s="1"/>
  <c r="G217" i="32" s="1"/>
  <c r="G218" i="32" s="1"/>
  <c r="G219" i="32" s="1"/>
  <c r="G220" i="32" s="1"/>
  <c r="G221" i="32" s="1"/>
  <c r="G222" i="32" s="1"/>
  <c r="G223" i="32" s="1"/>
  <c r="G224" i="32" s="1"/>
  <c r="G225" i="32" s="1"/>
  <c r="G226" i="32" s="1"/>
  <c r="G227" i="32" s="1"/>
  <c r="G228" i="32" s="1"/>
  <c r="G229" i="32" s="1"/>
  <c r="G230" i="32" s="1"/>
  <c r="G231" i="32" s="1"/>
  <c r="G232" i="32" s="1"/>
  <c r="G233" i="32" s="1"/>
  <c r="G234" i="32" s="1"/>
  <c r="G235" i="32" s="1"/>
  <c r="G236" i="32" s="1"/>
  <c r="G237" i="32" s="1"/>
  <c r="G238" i="32" s="1"/>
  <c r="G239" i="32" s="1"/>
  <c r="G240" i="32" s="1"/>
  <c r="G241" i="32" s="1"/>
  <c r="G242" i="32" s="1"/>
  <c r="G243" i="32" s="1"/>
  <c r="G244" i="32" s="1"/>
  <c r="G245" i="32" s="1"/>
  <c r="G246" i="32" s="1"/>
  <c r="G247" i="32" s="1"/>
  <c r="G248" i="32" s="1"/>
  <c r="G249" i="32" s="1"/>
  <c r="G250" i="32" s="1"/>
  <c r="G251" i="32" s="1"/>
  <c r="G252" i="32" s="1"/>
  <c r="G253" i="32" s="1"/>
  <c r="G254" i="32" s="1"/>
  <c r="G255" i="32" s="1"/>
  <c r="G256" i="32" s="1"/>
  <c r="G257" i="32" s="1"/>
  <c r="G258" i="32" s="1"/>
  <c r="G259" i="32" s="1"/>
  <c r="G260" i="32" s="1"/>
  <c r="G261" i="32" s="1"/>
  <c r="G262" i="32" s="1"/>
  <c r="G263" i="32" s="1"/>
  <c r="G264" i="32" s="1"/>
  <c r="G265" i="32" s="1"/>
  <c r="G266" i="32" s="1"/>
  <c r="G267" i="32" s="1"/>
  <c r="G268" i="32" s="1"/>
  <c r="G269" i="32" s="1"/>
  <c r="G270" i="32" s="1"/>
  <c r="G271" i="32" s="1"/>
  <c r="G272" i="32" s="1"/>
  <c r="G273" i="32" s="1"/>
  <c r="G274" i="32" s="1"/>
  <c r="G275" i="32" s="1"/>
  <c r="G276" i="32" s="1"/>
  <c r="G277" i="32" s="1"/>
  <c r="G278" i="32" s="1"/>
  <c r="G279" i="32" s="1"/>
  <c r="G280" i="32" s="1"/>
  <c r="G281" i="32" s="1"/>
  <c r="G282" i="32" s="1"/>
  <c r="G283" i="32" s="1"/>
  <c r="G284" i="32" s="1"/>
  <c r="G285" i="32" s="1"/>
  <c r="G286" i="32" s="1"/>
  <c r="G287" i="32" s="1"/>
  <c r="G288" i="32" s="1"/>
  <c r="G289" i="32" s="1"/>
  <c r="C20" i="32"/>
  <c r="C21" i="32" s="1"/>
  <c r="C22" i="32" s="1"/>
  <c r="C23" i="32" s="1"/>
  <c r="C24" i="32" s="1"/>
  <c r="C25" i="32" s="1"/>
  <c r="C26" i="32" s="1"/>
  <c r="C27" i="32" s="1"/>
  <c r="C28" i="32" s="1"/>
  <c r="C29" i="32" s="1"/>
  <c r="C30" i="32" s="1"/>
  <c r="C31" i="32" s="1"/>
  <c r="C32" i="32" s="1"/>
  <c r="C33" i="32" s="1"/>
  <c r="C34" i="32" s="1"/>
  <c r="C35" i="32" s="1"/>
  <c r="C36" i="32" s="1"/>
  <c r="C37" i="32" s="1"/>
  <c r="C38" i="32" s="1"/>
  <c r="C39" i="32" s="1"/>
  <c r="C40" i="32" s="1"/>
  <c r="C41" i="32" s="1"/>
  <c r="C42" i="32" s="1"/>
  <c r="C43" i="32" s="1"/>
  <c r="C44" i="32" s="1"/>
  <c r="C45" i="32" s="1"/>
  <c r="C46" i="32" s="1"/>
  <c r="C47" i="32" s="1"/>
  <c r="C48" i="32" s="1"/>
  <c r="C49" i="32" s="1"/>
  <c r="C50" i="32" s="1"/>
  <c r="C51" i="32" s="1"/>
  <c r="C52" i="32" s="1"/>
  <c r="C53" i="32" s="1"/>
  <c r="C54" i="32" s="1"/>
  <c r="C55" i="32" s="1"/>
  <c r="C56" i="32" s="1"/>
  <c r="C57" i="32" s="1"/>
  <c r="C58" i="32" s="1"/>
  <c r="C59" i="32" s="1"/>
  <c r="C60" i="32" s="1"/>
  <c r="C61" i="32" s="1"/>
  <c r="C62" i="32" s="1"/>
  <c r="C63" i="32" s="1"/>
  <c r="C64" i="32" s="1"/>
  <c r="C65" i="32" s="1"/>
  <c r="C66" i="32" s="1"/>
  <c r="C67" i="32" s="1"/>
  <c r="C68" i="32" s="1"/>
  <c r="C69" i="32" s="1"/>
  <c r="C70" i="32" s="1"/>
  <c r="C71" i="32" s="1"/>
  <c r="C72" i="32" s="1"/>
  <c r="C73" i="32" s="1"/>
  <c r="C74" i="32" s="1"/>
  <c r="C75" i="32" s="1"/>
  <c r="C76" i="32" s="1"/>
  <c r="C77" i="32" s="1"/>
  <c r="C78" i="32" s="1"/>
  <c r="C79" i="32" s="1"/>
  <c r="C80" i="32" s="1"/>
  <c r="C81" i="32" s="1"/>
  <c r="C82" i="32" s="1"/>
  <c r="C83" i="32" s="1"/>
  <c r="C84" i="32" s="1"/>
  <c r="C85" i="32" s="1"/>
  <c r="C86" i="32" s="1"/>
  <c r="C87" i="32" s="1"/>
  <c r="C88" i="32" s="1"/>
  <c r="C89" i="32" s="1"/>
  <c r="C90" i="32" s="1"/>
  <c r="C91" i="32" s="1"/>
  <c r="C92" i="32" s="1"/>
  <c r="C93" i="32" s="1"/>
  <c r="C94" i="32" s="1"/>
  <c r="C95" i="32" s="1"/>
  <c r="C96" i="32" s="1"/>
  <c r="C97" i="32" s="1"/>
  <c r="C98" i="32" s="1"/>
  <c r="C99" i="32" s="1"/>
  <c r="C100" i="32" s="1"/>
  <c r="C101" i="32" s="1"/>
  <c r="C102" i="32" s="1"/>
  <c r="C103" i="32" s="1"/>
  <c r="C104" i="32" s="1"/>
  <c r="C105" i="32" s="1"/>
  <c r="C106" i="32" s="1"/>
  <c r="C107" i="32" s="1"/>
  <c r="C108" i="32" s="1"/>
  <c r="C109" i="32" s="1"/>
  <c r="C110" i="32" s="1"/>
  <c r="C111" i="32" s="1"/>
  <c r="C112" i="32" s="1"/>
  <c r="C113" i="32" s="1"/>
  <c r="C114" i="32" s="1"/>
  <c r="C115" i="32" s="1"/>
  <c r="C116" i="32" s="1"/>
  <c r="C117" i="32" s="1"/>
  <c r="C118" i="32" s="1"/>
  <c r="C119" i="32" s="1"/>
  <c r="C120" i="32" s="1"/>
  <c r="C121" i="32" s="1"/>
  <c r="C122" i="32" s="1"/>
  <c r="C123" i="32" s="1"/>
  <c r="C124" i="32" s="1"/>
  <c r="C125" i="32" s="1"/>
  <c r="C126" i="32" s="1"/>
  <c r="C127" i="32" s="1"/>
  <c r="C128" i="32" s="1"/>
  <c r="C129" i="32" s="1"/>
  <c r="C130" i="32" s="1"/>
  <c r="C131" i="32" s="1"/>
  <c r="C132" i="32" s="1"/>
  <c r="C133" i="32" s="1"/>
  <c r="C134" i="32" s="1"/>
  <c r="C135" i="32" s="1"/>
  <c r="C136" i="32" s="1"/>
  <c r="C137" i="32" s="1"/>
  <c r="C138" i="32" s="1"/>
  <c r="C139" i="32" s="1"/>
  <c r="C140" i="32" s="1"/>
  <c r="C141" i="32" s="1"/>
  <c r="C142" i="32" s="1"/>
  <c r="C143" i="32" s="1"/>
  <c r="C144" i="32" s="1"/>
  <c r="C145" i="32" s="1"/>
  <c r="C146" i="32" s="1"/>
  <c r="C147" i="32" s="1"/>
  <c r="C148" i="32" s="1"/>
  <c r="C149" i="32" s="1"/>
  <c r="C150" i="32" s="1"/>
  <c r="C151" i="32" s="1"/>
  <c r="C152" i="32" s="1"/>
  <c r="C153" i="32" s="1"/>
  <c r="C154" i="32" s="1"/>
  <c r="C155" i="32" s="1"/>
  <c r="C156" i="32" s="1"/>
  <c r="C157" i="32" s="1"/>
  <c r="C158" i="32" s="1"/>
  <c r="C159" i="32" s="1"/>
  <c r="C160" i="32" s="1"/>
  <c r="C161" i="32" s="1"/>
  <c r="C162" i="32" s="1"/>
  <c r="C163" i="32" s="1"/>
  <c r="C164" i="32" s="1"/>
  <c r="C165" i="32" s="1"/>
  <c r="C166" i="32" s="1"/>
  <c r="C167" i="32" s="1"/>
  <c r="C168" i="32" s="1"/>
  <c r="C169" i="32" s="1"/>
  <c r="C170" i="32" s="1"/>
  <c r="C171" i="32" s="1"/>
  <c r="C172" i="32" s="1"/>
  <c r="C173" i="32" s="1"/>
  <c r="C174" i="32" s="1"/>
  <c r="C175" i="32" s="1"/>
  <c r="C176" i="32" s="1"/>
  <c r="C177" i="32" s="1"/>
  <c r="C178" i="32" s="1"/>
  <c r="C179" i="32" s="1"/>
  <c r="C180" i="32" s="1"/>
  <c r="C181" i="32" s="1"/>
  <c r="C182" i="32" s="1"/>
  <c r="C183" i="32" s="1"/>
  <c r="C184" i="32" s="1"/>
  <c r="C185" i="32" s="1"/>
  <c r="C186" i="32" s="1"/>
  <c r="C187" i="32" s="1"/>
  <c r="C188" i="32" s="1"/>
  <c r="C189" i="32" s="1"/>
  <c r="C190" i="32" s="1"/>
  <c r="C191" i="32" s="1"/>
  <c r="C192" i="32" s="1"/>
  <c r="C193" i="32" s="1"/>
  <c r="C194" i="32" s="1"/>
  <c r="C195" i="32" s="1"/>
  <c r="C196" i="32" s="1"/>
  <c r="C197" i="32" s="1"/>
  <c r="C198" i="32" s="1"/>
  <c r="C199" i="32" s="1"/>
  <c r="C200" i="32" s="1"/>
  <c r="C201" i="32" s="1"/>
  <c r="C202" i="32" s="1"/>
  <c r="C203" i="32" s="1"/>
  <c r="C204" i="32" s="1"/>
  <c r="C205" i="32" s="1"/>
  <c r="C206" i="32" s="1"/>
  <c r="C207" i="32" s="1"/>
  <c r="C208" i="32" s="1"/>
  <c r="C209" i="32" s="1"/>
  <c r="C210" i="32" s="1"/>
  <c r="C211" i="32" s="1"/>
  <c r="C212" i="32" s="1"/>
  <c r="C213" i="32" s="1"/>
  <c r="C214" i="32" s="1"/>
  <c r="C215" i="32" s="1"/>
  <c r="C216" i="32" s="1"/>
  <c r="C217" i="32" s="1"/>
  <c r="C218" i="32" s="1"/>
  <c r="C219" i="32" s="1"/>
  <c r="C220" i="32" s="1"/>
  <c r="C221" i="32" s="1"/>
  <c r="C222" i="32" s="1"/>
  <c r="C223" i="32" s="1"/>
  <c r="C224" i="32" s="1"/>
  <c r="C225" i="32" s="1"/>
  <c r="C226" i="32" s="1"/>
  <c r="C227" i="32" s="1"/>
  <c r="C228" i="32" s="1"/>
  <c r="C229" i="32" s="1"/>
  <c r="C230" i="32" s="1"/>
  <c r="C231" i="32" s="1"/>
  <c r="C232" i="32" s="1"/>
  <c r="C233" i="32" s="1"/>
  <c r="C234" i="32" s="1"/>
  <c r="C235" i="32" s="1"/>
  <c r="C236" i="32" s="1"/>
  <c r="C237" i="32" s="1"/>
  <c r="C238" i="32" s="1"/>
  <c r="C239" i="32" s="1"/>
  <c r="C240" i="32" s="1"/>
  <c r="C241" i="32" s="1"/>
  <c r="C242" i="32" s="1"/>
  <c r="C243" i="32" s="1"/>
  <c r="C244" i="32" s="1"/>
  <c r="C245" i="32" s="1"/>
  <c r="C246" i="32" s="1"/>
  <c r="C247" i="32" s="1"/>
  <c r="C248" i="32" s="1"/>
  <c r="C249" i="32" s="1"/>
  <c r="C250" i="32" s="1"/>
  <c r="C251" i="32" s="1"/>
  <c r="C252" i="32" s="1"/>
  <c r="C253" i="32" s="1"/>
  <c r="C254" i="32" s="1"/>
  <c r="C255" i="32" s="1"/>
  <c r="C256" i="32" s="1"/>
  <c r="C257" i="32" s="1"/>
  <c r="C258" i="32" s="1"/>
  <c r="C259" i="32" s="1"/>
  <c r="C260" i="32" s="1"/>
  <c r="C261" i="32" s="1"/>
  <c r="C262" i="32" s="1"/>
  <c r="C263" i="32" s="1"/>
  <c r="C264" i="32" s="1"/>
  <c r="C265" i="32" s="1"/>
  <c r="C266" i="32" s="1"/>
  <c r="C267" i="32" s="1"/>
  <c r="C268" i="32" s="1"/>
  <c r="C269" i="32" s="1"/>
  <c r="C270" i="32" s="1"/>
  <c r="C271" i="32" s="1"/>
  <c r="C272" i="32" s="1"/>
  <c r="C273" i="32" s="1"/>
  <c r="C274" i="32" s="1"/>
  <c r="C275" i="32" s="1"/>
  <c r="C276" i="32" s="1"/>
  <c r="C277" i="32" s="1"/>
  <c r="C278" i="32" s="1"/>
  <c r="C279" i="32" s="1"/>
  <c r="C280" i="32" s="1"/>
  <c r="C281" i="32" s="1"/>
  <c r="C282" i="32" s="1"/>
  <c r="C283" i="32" s="1"/>
  <c r="C284" i="32" s="1"/>
  <c r="C285" i="32" s="1"/>
  <c r="C286" i="32" s="1"/>
  <c r="C287" i="32" s="1"/>
  <c r="C288" i="32" s="1"/>
  <c r="C289" i="32" s="1"/>
  <c r="C15" i="32"/>
  <c r="B15" i="32"/>
  <c r="C2" i="31"/>
  <c r="H20" i="31"/>
  <c r="H21" i="31" s="1"/>
  <c r="G20" i="31"/>
  <c r="G21" i="31" s="1"/>
  <c r="G22" i="31" s="1"/>
  <c r="G23" i="31" s="1"/>
  <c r="G24" i="31" s="1"/>
  <c r="G25" i="31" s="1"/>
  <c r="G26" i="31" s="1"/>
  <c r="G27" i="31" s="1"/>
  <c r="G28" i="31" s="1"/>
  <c r="G29" i="31" s="1"/>
  <c r="G30" i="31" s="1"/>
  <c r="G31" i="31" s="1"/>
  <c r="G32" i="31" s="1"/>
  <c r="G33" i="31" s="1"/>
  <c r="G34" i="31" s="1"/>
  <c r="G35" i="31" s="1"/>
  <c r="G36" i="31" s="1"/>
  <c r="G37" i="31" s="1"/>
  <c r="G38" i="31" s="1"/>
  <c r="G39" i="31" s="1"/>
  <c r="G40" i="31" s="1"/>
  <c r="G41" i="31" s="1"/>
  <c r="G42" i="31" s="1"/>
  <c r="G43" i="31" s="1"/>
  <c r="G44" i="31" s="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G55" i="31" s="1"/>
  <c r="G56" i="31" s="1"/>
  <c r="G57" i="31" s="1"/>
  <c r="G58" i="31" s="1"/>
  <c r="G59" i="31" s="1"/>
  <c r="G60" i="31" s="1"/>
  <c r="G61" i="31" s="1"/>
  <c r="G62" i="31" s="1"/>
  <c r="G63" i="31" s="1"/>
  <c r="G64" i="31" s="1"/>
  <c r="G65" i="31" s="1"/>
  <c r="G66" i="31" s="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G77" i="31" s="1"/>
  <c r="G78" i="31" s="1"/>
  <c r="G79" i="31" s="1"/>
  <c r="G80" i="31" s="1"/>
  <c r="G81" i="31" s="1"/>
  <c r="G82" i="31" s="1"/>
  <c r="G83" i="31" s="1"/>
  <c r="G84" i="31" s="1"/>
  <c r="G85" i="31" s="1"/>
  <c r="G86" i="31" s="1"/>
  <c r="G87" i="31" s="1"/>
  <c r="G88" i="31" s="1"/>
  <c r="G89" i="31" s="1"/>
  <c r="G90" i="31" s="1"/>
  <c r="G91" i="31" s="1"/>
  <c r="G92" i="31" s="1"/>
  <c r="G93" i="31" s="1"/>
  <c r="G94" i="31" s="1"/>
  <c r="G95" i="31" s="1"/>
  <c r="G96" i="31" s="1"/>
  <c r="G97" i="31" s="1"/>
  <c r="G98" i="31" s="1"/>
  <c r="G99" i="31" s="1"/>
  <c r="G100" i="31" s="1"/>
  <c r="G101" i="31" s="1"/>
  <c r="G102" i="31" s="1"/>
  <c r="G103" i="31" s="1"/>
  <c r="G104" i="31" s="1"/>
  <c r="G105" i="31" s="1"/>
  <c r="G106" i="31" s="1"/>
  <c r="G107" i="31" s="1"/>
  <c r="G108" i="31" s="1"/>
  <c r="G109" i="31" s="1"/>
  <c r="G110" i="31" s="1"/>
  <c r="G111" i="31" s="1"/>
  <c r="G112" i="31" s="1"/>
  <c r="G113" i="31" s="1"/>
  <c r="G114" i="31" s="1"/>
  <c r="G115" i="31" s="1"/>
  <c r="G116" i="31" s="1"/>
  <c r="G117" i="31" s="1"/>
  <c r="G118" i="31" s="1"/>
  <c r="G119" i="31" s="1"/>
  <c r="G120" i="31" s="1"/>
  <c r="G121" i="31" s="1"/>
  <c r="G122" i="31" s="1"/>
  <c r="G123" i="31" s="1"/>
  <c r="G124" i="31" s="1"/>
  <c r="G125" i="31" s="1"/>
  <c r="G126" i="31" s="1"/>
  <c r="G127" i="31" s="1"/>
  <c r="G128" i="31" s="1"/>
  <c r="G129" i="31" s="1"/>
  <c r="G130" i="31" s="1"/>
  <c r="G131" i="31" s="1"/>
  <c r="G132" i="31" s="1"/>
  <c r="G133" i="31" s="1"/>
  <c r="G134" i="31" s="1"/>
  <c r="G135" i="31" s="1"/>
  <c r="G136" i="31" s="1"/>
  <c r="G137" i="31" s="1"/>
  <c r="G138" i="31" s="1"/>
  <c r="G139" i="31" s="1"/>
  <c r="G140" i="31" s="1"/>
  <c r="G141" i="31" s="1"/>
  <c r="G142" i="31" s="1"/>
  <c r="G143" i="31" s="1"/>
  <c r="G144" i="31" s="1"/>
  <c r="G145" i="31" s="1"/>
  <c r="G146" i="31" s="1"/>
  <c r="G147" i="31" s="1"/>
  <c r="G148" i="31" s="1"/>
  <c r="G149" i="31" s="1"/>
  <c r="G150" i="31" s="1"/>
  <c r="G151" i="31" s="1"/>
  <c r="G152" i="31" s="1"/>
  <c r="G153" i="31" s="1"/>
  <c r="G154" i="31" s="1"/>
  <c r="G155" i="31" s="1"/>
  <c r="G156" i="31" s="1"/>
  <c r="G157" i="31" s="1"/>
  <c r="G158" i="31" s="1"/>
  <c r="G159" i="31" s="1"/>
  <c r="G160" i="31" s="1"/>
  <c r="G161" i="31" s="1"/>
  <c r="G162" i="31" s="1"/>
  <c r="G163" i="31" s="1"/>
  <c r="G164" i="31" s="1"/>
  <c r="G165" i="31" s="1"/>
  <c r="G166" i="31" s="1"/>
  <c r="G167" i="31" s="1"/>
  <c r="G168" i="31" s="1"/>
  <c r="G169" i="31" s="1"/>
  <c r="G170" i="31" s="1"/>
  <c r="G171" i="31" s="1"/>
  <c r="G172" i="31" s="1"/>
  <c r="G173" i="31" s="1"/>
  <c r="G174" i="31" s="1"/>
  <c r="G175" i="31" s="1"/>
  <c r="G176" i="31" s="1"/>
  <c r="G177" i="31" s="1"/>
  <c r="G178" i="31" s="1"/>
  <c r="G179" i="31" s="1"/>
  <c r="G180" i="31" s="1"/>
  <c r="G181" i="31" s="1"/>
  <c r="G182" i="31" s="1"/>
  <c r="G183" i="31" s="1"/>
  <c r="G184" i="31" s="1"/>
  <c r="G185" i="31" s="1"/>
  <c r="G186" i="31" s="1"/>
  <c r="G187" i="31" s="1"/>
  <c r="G188" i="31" s="1"/>
  <c r="G189" i="31" s="1"/>
  <c r="G190" i="31" s="1"/>
  <c r="G191" i="31" s="1"/>
  <c r="G192" i="31" s="1"/>
  <c r="G193" i="31" s="1"/>
  <c r="G194" i="31" s="1"/>
  <c r="G195" i="31" s="1"/>
  <c r="G196" i="31" s="1"/>
  <c r="G197" i="31" s="1"/>
  <c r="G198" i="31" s="1"/>
  <c r="G199" i="31" s="1"/>
  <c r="G200" i="31" s="1"/>
  <c r="G201" i="31" s="1"/>
  <c r="G202" i="31" s="1"/>
  <c r="G203" i="31" s="1"/>
  <c r="G204" i="31" s="1"/>
  <c r="G205" i="31" s="1"/>
  <c r="G206" i="31" s="1"/>
  <c r="G207" i="31" s="1"/>
  <c r="G208" i="31" s="1"/>
  <c r="G209" i="31" s="1"/>
  <c r="G210" i="31" s="1"/>
  <c r="G211" i="31" s="1"/>
  <c r="G212" i="31" s="1"/>
  <c r="G213" i="31" s="1"/>
  <c r="G214" i="31" s="1"/>
  <c r="G215" i="31" s="1"/>
  <c r="G216" i="31" s="1"/>
  <c r="G217" i="31" s="1"/>
  <c r="G218" i="31" s="1"/>
  <c r="G219" i="31" s="1"/>
  <c r="G220" i="31" s="1"/>
  <c r="G221" i="31" s="1"/>
  <c r="G222" i="31" s="1"/>
  <c r="G223" i="31" s="1"/>
  <c r="G224" i="31" s="1"/>
  <c r="G225" i="31" s="1"/>
  <c r="G226" i="31" s="1"/>
  <c r="G227" i="31" s="1"/>
  <c r="G228" i="31" s="1"/>
  <c r="G229" i="31" s="1"/>
  <c r="G230" i="31" s="1"/>
  <c r="G231" i="31" s="1"/>
  <c r="G232" i="31" s="1"/>
  <c r="G233" i="31" s="1"/>
  <c r="G234" i="31" s="1"/>
  <c r="G235" i="31" s="1"/>
  <c r="G236" i="31" s="1"/>
  <c r="G237" i="31" s="1"/>
  <c r="G238" i="31" s="1"/>
  <c r="G239" i="31" s="1"/>
  <c r="G240" i="31" s="1"/>
  <c r="G241" i="31" s="1"/>
  <c r="G242" i="31" s="1"/>
  <c r="G243" i="31" s="1"/>
  <c r="G244" i="31" s="1"/>
  <c r="G245" i="31" s="1"/>
  <c r="G246" i="31" s="1"/>
  <c r="G247" i="31" s="1"/>
  <c r="G248" i="31" s="1"/>
  <c r="G249" i="31" s="1"/>
  <c r="G250" i="31" s="1"/>
  <c r="G251" i="31" s="1"/>
  <c r="G252" i="31" s="1"/>
  <c r="G253" i="31" s="1"/>
  <c r="G254" i="31" s="1"/>
  <c r="G255" i="31" s="1"/>
  <c r="G256" i="31" s="1"/>
  <c r="G257" i="31" s="1"/>
  <c r="G258" i="31" s="1"/>
  <c r="G259" i="31" s="1"/>
  <c r="G260" i="31" s="1"/>
  <c r="G261" i="31" s="1"/>
  <c r="G262" i="31" s="1"/>
  <c r="G263" i="31" s="1"/>
  <c r="G264" i="31" s="1"/>
  <c r="G265" i="31" s="1"/>
  <c r="G266" i="31" s="1"/>
  <c r="G267" i="31" s="1"/>
  <c r="G268" i="31" s="1"/>
  <c r="G269" i="31" s="1"/>
  <c r="G270" i="31" s="1"/>
  <c r="G271" i="31" s="1"/>
  <c r="G272" i="31" s="1"/>
  <c r="G273" i="31" s="1"/>
  <c r="G274" i="31" s="1"/>
  <c r="G275" i="31" s="1"/>
  <c r="G276" i="31" s="1"/>
  <c r="G277" i="31" s="1"/>
  <c r="G278" i="31" s="1"/>
  <c r="G279" i="31" s="1"/>
  <c r="G280" i="31" s="1"/>
  <c r="G281" i="31" s="1"/>
  <c r="G282" i="31" s="1"/>
  <c r="G283" i="31" s="1"/>
  <c r="G284" i="31" s="1"/>
  <c r="G285" i="31" s="1"/>
  <c r="G286" i="31" s="1"/>
  <c r="G287" i="31" s="1"/>
  <c r="G288" i="31" s="1"/>
  <c r="G289" i="31" s="1"/>
  <c r="C20" i="31"/>
  <c r="C21" i="31" s="1"/>
  <c r="C22" i="31" s="1"/>
  <c r="C23" i="31" s="1"/>
  <c r="C24" i="31" s="1"/>
  <c r="C25" i="31" s="1"/>
  <c r="C26" i="31" s="1"/>
  <c r="C27" i="31" s="1"/>
  <c r="C28" i="31" s="1"/>
  <c r="C29" i="31" s="1"/>
  <c r="C30" i="31" s="1"/>
  <c r="C31" i="31" s="1"/>
  <c r="C32" i="31" s="1"/>
  <c r="C33" i="31" s="1"/>
  <c r="C34" i="31" s="1"/>
  <c r="C35" i="31" s="1"/>
  <c r="C36" i="31" s="1"/>
  <c r="C37" i="31" s="1"/>
  <c r="C38" i="31" s="1"/>
  <c r="C39" i="31" s="1"/>
  <c r="C40" i="31" s="1"/>
  <c r="C41" i="31" s="1"/>
  <c r="C42" i="31" s="1"/>
  <c r="C43" i="31" s="1"/>
  <c r="C44" i="31" s="1"/>
  <c r="C45" i="31" s="1"/>
  <c r="C46" i="31" s="1"/>
  <c r="C47" i="31" s="1"/>
  <c r="C48" i="31" s="1"/>
  <c r="C49" i="31" s="1"/>
  <c r="C50" i="31" s="1"/>
  <c r="C51" i="31" s="1"/>
  <c r="C52" i="31" s="1"/>
  <c r="C53" i="31" s="1"/>
  <c r="C54" i="31" s="1"/>
  <c r="C55" i="31" s="1"/>
  <c r="C56" i="31" s="1"/>
  <c r="C57" i="31" s="1"/>
  <c r="C58" i="31" s="1"/>
  <c r="C59" i="31" s="1"/>
  <c r="C60" i="31" s="1"/>
  <c r="C61" i="31" s="1"/>
  <c r="C62" i="31" s="1"/>
  <c r="C63" i="31" s="1"/>
  <c r="C64" i="31" s="1"/>
  <c r="C65" i="31" s="1"/>
  <c r="C66" i="31" s="1"/>
  <c r="C67" i="31" s="1"/>
  <c r="C68" i="31" s="1"/>
  <c r="C69" i="31" s="1"/>
  <c r="C70" i="31" s="1"/>
  <c r="C71" i="31" s="1"/>
  <c r="C72" i="31" s="1"/>
  <c r="C73" i="31" s="1"/>
  <c r="C74" i="31" s="1"/>
  <c r="C75" i="31" s="1"/>
  <c r="C76" i="31" s="1"/>
  <c r="C77" i="31" s="1"/>
  <c r="C78" i="31" s="1"/>
  <c r="C79" i="31" s="1"/>
  <c r="C80" i="31" s="1"/>
  <c r="C81" i="31" s="1"/>
  <c r="C82" i="31" s="1"/>
  <c r="C83" i="31" s="1"/>
  <c r="C84" i="31" s="1"/>
  <c r="C85" i="31" s="1"/>
  <c r="C86" i="31" s="1"/>
  <c r="C87" i="31" s="1"/>
  <c r="C88" i="31" s="1"/>
  <c r="C89" i="31" s="1"/>
  <c r="C90" i="31" s="1"/>
  <c r="C91" i="31" s="1"/>
  <c r="C92" i="31" s="1"/>
  <c r="C93" i="31" s="1"/>
  <c r="C94" i="31" s="1"/>
  <c r="C95" i="31" s="1"/>
  <c r="C96" i="31" s="1"/>
  <c r="C97" i="31" s="1"/>
  <c r="C98" i="31" s="1"/>
  <c r="C99" i="31" s="1"/>
  <c r="C100" i="31" s="1"/>
  <c r="C101" i="31" s="1"/>
  <c r="C102" i="31" s="1"/>
  <c r="C103" i="31" s="1"/>
  <c r="C104" i="31" s="1"/>
  <c r="C105" i="31" s="1"/>
  <c r="C106" i="31" s="1"/>
  <c r="C107" i="31" s="1"/>
  <c r="C108" i="31" s="1"/>
  <c r="C109" i="31" s="1"/>
  <c r="C110" i="31" s="1"/>
  <c r="C111" i="31" s="1"/>
  <c r="C112" i="31" s="1"/>
  <c r="C113" i="31" s="1"/>
  <c r="C114" i="31" s="1"/>
  <c r="C115" i="31" s="1"/>
  <c r="C116" i="31" s="1"/>
  <c r="C117" i="31" s="1"/>
  <c r="C118" i="31" s="1"/>
  <c r="C119" i="31" s="1"/>
  <c r="C120" i="31" s="1"/>
  <c r="C121" i="31" s="1"/>
  <c r="C122" i="31" s="1"/>
  <c r="C123" i="31" s="1"/>
  <c r="C124" i="31" s="1"/>
  <c r="C125" i="31" s="1"/>
  <c r="C126" i="31" s="1"/>
  <c r="C127" i="31" s="1"/>
  <c r="C128" i="31" s="1"/>
  <c r="C129" i="31" s="1"/>
  <c r="C130" i="31" s="1"/>
  <c r="C131" i="31" s="1"/>
  <c r="C132" i="31" s="1"/>
  <c r="C133" i="31" s="1"/>
  <c r="C134" i="31" s="1"/>
  <c r="C135" i="31" s="1"/>
  <c r="C136" i="31" s="1"/>
  <c r="C137" i="31" s="1"/>
  <c r="C138" i="31" s="1"/>
  <c r="C139" i="31" s="1"/>
  <c r="C140" i="31" s="1"/>
  <c r="C141" i="31" s="1"/>
  <c r="C142" i="31" s="1"/>
  <c r="C143" i="31" s="1"/>
  <c r="C144" i="31" s="1"/>
  <c r="C145" i="31" s="1"/>
  <c r="C146" i="31" s="1"/>
  <c r="C147" i="31" s="1"/>
  <c r="C148" i="31" s="1"/>
  <c r="C149" i="31" s="1"/>
  <c r="C150" i="31" s="1"/>
  <c r="C151" i="31" s="1"/>
  <c r="C152" i="31" s="1"/>
  <c r="C153" i="31" s="1"/>
  <c r="C154" i="31" s="1"/>
  <c r="C155" i="31" s="1"/>
  <c r="C156" i="31" s="1"/>
  <c r="C157" i="31" s="1"/>
  <c r="C158" i="31" s="1"/>
  <c r="C159" i="31" s="1"/>
  <c r="C160" i="31" s="1"/>
  <c r="C161" i="31" s="1"/>
  <c r="C162" i="31" s="1"/>
  <c r="C163" i="31" s="1"/>
  <c r="C164" i="31" s="1"/>
  <c r="C165" i="31" s="1"/>
  <c r="C166" i="31" s="1"/>
  <c r="C167" i="31" s="1"/>
  <c r="C168" i="31" s="1"/>
  <c r="C169" i="31" s="1"/>
  <c r="C170" i="31" s="1"/>
  <c r="C171" i="31" s="1"/>
  <c r="C172" i="31" s="1"/>
  <c r="C173" i="31" s="1"/>
  <c r="C174" i="31" s="1"/>
  <c r="C175" i="31" s="1"/>
  <c r="C176" i="31" s="1"/>
  <c r="C177" i="31" s="1"/>
  <c r="C178" i="31" s="1"/>
  <c r="C179" i="31" s="1"/>
  <c r="C180" i="31" s="1"/>
  <c r="C181" i="31" s="1"/>
  <c r="C182" i="31" s="1"/>
  <c r="C183" i="31" s="1"/>
  <c r="C184" i="31" s="1"/>
  <c r="C185" i="31" s="1"/>
  <c r="C186" i="31" s="1"/>
  <c r="C187" i="31" s="1"/>
  <c r="C188" i="31" s="1"/>
  <c r="C189" i="31" s="1"/>
  <c r="C190" i="31" s="1"/>
  <c r="C191" i="31" s="1"/>
  <c r="C192" i="31" s="1"/>
  <c r="C193" i="31" s="1"/>
  <c r="C194" i="31" s="1"/>
  <c r="C195" i="31" s="1"/>
  <c r="C196" i="31" s="1"/>
  <c r="C197" i="31" s="1"/>
  <c r="C198" i="31" s="1"/>
  <c r="C199" i="31" s="1"/>
  <c r="C200" i="31" s="1"/>
  <c r="C201" i="31" s="1"/>
  <c r="C202" i="31" s="1"/>
  <c r="C203" i="31" s="1"/>
  <c r="C204" i="31" s="1"/>
  <c r="C205" i="31" s="1"/>
  <c r="C206" i="31" s="1"/>
  <c r="C207" i="31" s="1"/>
  <c r="C208" i="31" s="1"/>
  <c r="C209" i="31" s="1"/>
  <c r="C210" i="31" s="1"/>
  <c r="C211" i="31" s="1"/>
  <c r="C212" i="31" s="1"/>
  <c r="C213" i="31" s="1"/>
  <c r="C214" i="31" s="1"/>
  <c r="C215" i="31" s="1"/>
  <c r="C216" i="31" s="1"/>
  <c r="C217" i="31" s="1"/>
  <c r="C218" i="31" s="1"/>
  <c r="C219" i="31" s="1"/>
  <c r="C220" i="31" s="1"/>
  <c r="C221" i="31" s="1"/>
  <c r="C222" i="31" s="1"/>
  <c r="C223" i="31" s="1"/>
  <c r="C224" i="31" s="1"/>
  <c r="C225" i="31" s="1"/>
  <c r="C226" i="31" s="1"/>
  <c r="C227" i="31" s="1"/>
  <c r="C228" i="31" s="1"/>
  <c r="C229" i="31" s="1"/>
  <c r="C230" i="31" s="1"/>
  <c r="C231" i="31" s="1"/>
  <c r="C232" i="31" s="1"/>
  <c r="C233" i="31" s="1"/>
  <c r="C234" i="31" s="1"/>
  <c r="C235" i="31" s="1"/>
  <c r="C236" i="31" s="1"/>
  <c r="C237" i="31" s="1"/>
  <c r="C238" i="31" s="1"/>
  <c r="C239" i="31" s="1"/>
  <c r="C240" i="31" s="1"/>
  <c r="C241" i="31" s="1"/>
  <c r="C242" i="31" s="1"/>
  <c r="C243" i="31" s="1"/>
  <c r="C244" i="31" s="1"/>
  <c r="C245" i="31" s="1"/>
  <c r="C246" i="31" s="1"/>
  <c r="C247" i="31" s="1"/>
  <c r="C248" i="31" s="1"/>
  <c r="C249" i="31" s="1"/>
  <c r="C250" i="31" s="1"/>
  <c r="C251" i="31" s="1"/>
  <c r="C252" i="31" s="1"/>
  <c r="C253" i="31" s="1"/>
  <c r="C254" i="31" s="1"/>
  <c r="C255" i="31" s="1"/>
  <c r="C256" i="31" s="1"/>
  <c r="C257" i="31" s="1"/>
  <c r="C258" i="31" s="1"/>
  <c r="C259" i="31" s="1"/>
  <c r="C260" i="31" s="1"/>
  <c r="C261" i="31" s="1"/>
  <c r="C262" i="31" s="1"/>
  <c r="C263" i="31" s="1"/>
  <c r="C264" i="31" s="1"/>
  <c r="C265" i="31" s="1"/>
  <c r="C266" i="31" s="1"/>
  <c r="C267" i="31" s="1"/>
  <c r="C268" i="31" s="1"/>
  <c r="C269" i="31" s="1"/>
  <c r="C270" i="31" s="1"/>
  <c r="C271" i="31" s="1"/>
  <c r="C272" i="31" s="1"/>
  <c r="C273" i="31" s="1"/>
  <c r="C274" i="31" s="1"/>
  <c r="C275" i="31" s="1"/>
  <c r="C276" i="31" s="1"/>
  <c r="C277" i="31" s="1"/>
  <c r="C278" i="31" s="1"/>
  <c r="C279" i="31" s="1"/>
  <c r="C280" i="31" s="1"/>
  <c r="C281" i="31" s="1"/>
  <c r="C282" i="31" s="1"/>
  <c r="C283" i="31" s="1"/>
  <c r="C284" i="31" s="1"/>
  <c r="C285" i="31" s="1"/>
  <c r="C286" i="31" s="1"/>
  <c r="C287" i="31" s="1"/>
  <c r="C288" i="31" s="1"/>
  <c r="C289" i="31" s="1"/>
  <c r="C15" i="31"/>
  <c r="B15" i="31"/>
  <c r="G28" i="9"/>
  <c r="W32" i="9"/>
  <c r="X32" i="9" s="1"/>
  <c r="C2" i="29"/>
  <c r="H20" i="29"/>
  <c r="H21" i="29" s="1"/>
  <c r="G20" i="29"/>
  <c r="G21" i="29" s="1"/>
  <c r="G22" i="29" s="1"/>
  <c r="G23" i="29" s="1"/>
  <c r="G24" i="29" s="1"/>
  <c r="G25" i="29" s="1"/>
  <c r="G26" i="29" s="1"/>
  <c r="G27" i="29" s="1"/>
  <c r="G28" i="29" s="1"/>
  <c r="G29" i="29" s="1"/>
  <c r="G30" i="29" s="1"/>
  <c r="G31" i="29" s="1"/>
  <c r="G32" i="29" s="1"/>
  <c r="G33" i="29" s="1"/>
  <c r="G34" i="29" s="1"/>
  <c r="G35" i="29" s="1"/>
  <c r="G36" i="29" s="1"/>
  <c r="G37" i="29" s="1"/>
  <c r="G38" i="29" s="1"/>
  <c r="G39" i="29" s="1"/>
  <c r="G40" i="29" s="1"/>
  <c r="G41" i="29" s="1"/>
  <c r="G42" i="29" s="1"/>
  <c r="G43" i="29" s="1"/>
  <c r="G44" i="29" s="1"/>
  <c r="G45" i="29" s="1"/>
  <c r="G46" i="29" s="1"/>
  <c r="G47" i="29" s="1"/>
  <c r="G48" i="29" s="1"/>
  <c r="G49" i="29" s="1"/>
  <c r="G50" i="29" s="1"/>
  <c r="G51" i="29" s="1"/>
  <c r="G52" i="29" s="1"/>
  <c r="G53" i="29" s="1"/>
  <c r="G54" i="29" s="1"/>
  <c r="G55" i="29" s="1"/>
  <c r="G56" i="29" s="1"/>
  <c r="G57" i="29" s="1"/>
  <c r="G58" i="29" s="1"/>
  <c r="G59" i="29" s="1"/>
  <c r="G60" i="29" s="1"/>
  <c r="G61" i="29" s="1"/>
  <c r="G62" i="29" s="1"/>
  <c r="G63" i="29" s="1"/>
  <c r="G64" i="29" s="1"/>
  <c r="G65" i="29" s="1"/>
  <c r="G66" i="29" s="1"/>
  <c r="G67" i="29" s="1"/>
  <c r="G68" i="29" s="1"/>
  <c r="G69" i="29" s="1"/>
  <c r="G70" i="29" s="1"/>
  <c r="G71" i="29" s="1"/>
  <c r="G72" i="29" s="1"/>
  <c r="G73" i="29" s="1"/>
  <c r="G74" i="29" s="1"/>
  <c r="G75" i="29" s="1"/>
  <c r="G76" i="29" s="1"/>
  <c r="G77" i="29" s="1"/>
  <c r="G78" i="29" s="1"/>
  <c r="G79" i="29" s="1"/>
  <c r="G80" i="29" s="1"/>
  <c r="G81" i="29" s="1"/>
  <c r="G82" i="29" s="1"/>
  <c r="G83" i="29" s="1"/>
  <c r="G84" i="29" s="1"/>
  <c r="G85" i="29" s="1"/>
  <c r="G86" i="29" s="1"/>
  <c r="G87" i="29" s="1"/>
  <c r="G88" i="29" s="1"/>
  <c r="G89" i="29" s="1"/>
  <c r="G90" i="29" s="1"/>
  <c r="G91" i="29" s="1"/>
  <c r="G92" i="29" s="1"/>
  <c r="G93" i="29" s="1"/>
  <c r="G94" i="29" s="1"/>
  <c r="G95" i="29" s="1"/>
  <c r="G96" i="29" s="1"/>
  <c r="G97" i="29" s="1"/>
  <c r="G98" i="29" s="1"/>
  <c r="G99" i="29" s="1"/>
  <c r="G100" i="29" s="1"/>
  <c r="G101" i="29" s="1"/>
  <c r="G102" i="29" s="1"/>
  <c r="G103" i="29" s="1"/>
  <c r="G104" i="29" s="1"/>
  <c r="G105" i="29" s="1"/>
  <c r="G106" i="29" s="1"/>
  <c r="G107" i="29" s="1"/>
  <c r="G108" i="29" s="1"/>
  <c r="G109" i="29" s="1"/>
  <c r="G110" i="29" s="1"/>
  <c r="G111" i="29" s="1"/>
  <c r="G112" i="29" s="1"/>
  <c r="G113" i="29" s="1"/>
  <c r="G114" i="29" s="1"/>
  <c r="G115" i="29" s="1"/>
  <c r="G116" i="29" s="1"/>
  <c r="G117" i="29" s="1"/>
  <c r="G118" i="29" s="1"/>
  <c r="G119" i="29" s="1"/>
  <c r="G120" i="29" s="1"/>
  <c r="G121" i="29" s="1"/>
  <c r="G122" i="29" s="1"/>
  <c r="G123" i="29" s="1"/>
  <c r="G124" i="29" s="1"/>
  <c r="G125" i="29" s="1"/>
  <c r="G126" i="29" s="1"/>
  <c r="G127" i="29" s="1"/>
  <c r="G128" i="29" s="1"/>
  <c r="G129" i="29" s="1"/>
  <c r="G130" i="29" s="1"/>
  <c r="G131" i="29" s="1"/>
  <c r="G132" i="29" s="1"/>
  <c r="G133" i="29" s="1"/>
  <c r="G134" i="29" s="1"/>
  <c r="G135" i="29" s="1"/>
  <c r="G136" i="29" s="1"/>
  <c r="G137" i="29" s="1"/>
  <c r="G138" i="29" s="1"/>
  <c r="G139" i="29" s="1"/>
  <c r="G140" i="29" s="1"/>
  <c r="G141" i="29" s="1"/>
  <c r="G142" i="29" s="1"/>
  <c r="G143" i="29" s="1"/>
  <c r="G144" i="29" s="1"/>
  <c r="G145" i="29" s="1"/>
  <c r="G146" i="29" s="1"/>
  <c r="G147" i="29" s="1"/>
  <c r="G148" i="29" s="1"/>
  <c r="G149" i="29" s="1"/>
  <c r="G150" i="29" s="1"/>
  <c r="G151" i="29" s="1"/>
  <c r="G152" i="29" s="1"/>
  <c r="G153" i="29" s="1"/>
  <c r="G154" i="29" s="1"/>
  <c r="G155" i="29" s="1"/>
  <c r="G156" i="29" s="1"/>
  <c r="G157" i="29" s="1"/>
  <c r="G158" i="29" s="1"/>
  <c r="G159" i="29" s="1"/>
  <c r="G160" i="29" s="1"/>
  <c r="G161" i="29" s="1"/>
  <c r="G162" i="29" s="1"/>
  <c r="G163" i="29" s="1"/>
  <c r="G164" i="29" s="1"/>
  <c r="G165" i="29" s="1"/>
  <c r="G166" i="29" s="1"/>
  <c r="G167" i="29" s="1"/>
  <c r="G168" i="29" s="1"/>
  <c r="G169" i="29" s="1"/>
  <c r="G170" i="29" s="1"/>
  <c r="G171" i="29" s="1"/>
  <c r="G172" i="29" s="1"/>
  <c r="G173" i="29" s="1"/>
  <c r="G174" i="29" s="1"/>
  <c r="G175" i="29" s="1"/>
  <c r="G176" i="29" s="1"/>
  <c r="G177" i="29" s="1"/>
  <c r="G178" i="29" s="1"/>
  <c r="G179" i="29" s="1"/>
  <c r="G180" i="29" s="1"/>
  <c r="G181" i="29" s="1"/>
  <c r="G182" i="29" s="1"/>
  <c r="G183" i="29" s="1"/>
  <c r="G184" i="29" s="1"/>
  <c r="G185" i="29" s="1"/>
  <c r="G186" i="29" s="1"/>
  <c r="G187" i="29" s="1"/>
  <c r="G188" i="29" s="1"/>
  <c r="G189" i="29" s="1"/>
  <c r="G190" i="29" s="1"/>
  <c r="G191" i="29" s="1"/>
  <c r="G192" i="29" s="1"/>
  <c r="G193" i="29" s="1"/>
  <c r="G194" i="29" s="1"/>
  <c r="G195" i="29" s="1"/>
  <c r="G196" i="29" s="1"/>
  <c r="G197" i="29" s="1"/>
  <c r="G198" i="29" s="1"/>
  <c r="G199" i="29" s="1"/>
  <c r="G200" i="29" s="1"/>
  <c r="G201" i="29" s="1"/>
  <c r="G202" i="29" s="1"/>
  <c r="G203" i="29" s="1"/>
  <c r="G204" i="29" s="1"/>
  <c r="G205" i="29" s="1"/>
  <c r="G206" i="29" s="1"/>
  <c r="G207" i="29" s="1"/>
  <c r="G208" i="29" s="1"/>
  <c r="G209" i="29" s="1"/>
  <c r="G210" i="29" s="1"/>
  <c r="G211" i="29" s="1"/>
  <c r="G212" i="29" s="1"/>
  <c r="G213" i="29" s="1"/>
  <c r="G214" i="29" s="1"/>
  <c r="G215" i="29" s="1"/>
  <c r="G216" i="29" s="1"/>
  <c r="G217" i="29" s="1"/>
  <c r="G218" i="29" s="1"/>
  <c r="G219" i="29" s="1"/>
  <c r="G220" i="29" s="1"/>
  <c r="G221" i="29" s="1"/>
  <c r="G222" i="29" s="1"/>
  <c r="G223" i="29" s="1"/>
  <c r="G224" i="29" s="1"/>
  <c r="G225" i="29" s="1"/>
  <c r="G226" i="29" s="1"/>
  <c r="G227" i="29" s="1"/>
  <c r="G228" i="29" s="1"/>
  <c r="G229" i="29" s="1"/>
  <c r="G230" i="29" s="1"/>
  <c r="G231" i="29" s="1"/>
  <c r="G232" i="29" s="1"/>
  <c r="G233" i="29" s="1"/>
  <c r="G234" i="29" s="1"/>
  <c r="G235" i="29" s="1"/>
  <c r="G236" i="29" s="1"/>
  <c r="G237" i="29" s="1"/>
  <c r="G238" i="29" s="1"/>
  <c r="G239" i="29" s="1"/>
  <c r="G240" i="29" s="1"/>
  <c r="G241" i="29" s="1"/>
  <c r="G242" i="29" s="1"/>
  <c r="G243" i="29" s="1"/>
  <c r="G244" i="29" s="1"/>
  <c r="G245" i="29" s="1"/>
  <c r="G246" i="29" s="1"/>
  <c r="G247" i="29" s="1"/>
  <c r="G248" i="29" s="1"/>
  <c r="G249" i="29" s="1"/>
  <c r="G250" i="29" s="1"/>
  <c r="G251" i="29" s="1"/>
  <c r="G252" i="29" s="1"/>
  <c r="G253" i="29" s="1"/>
  <c r="G254" i="29" s="1"/>
  <c r="G255" i="29" s="1"/>
  <c r="G256" i="29" s="1"/>
  <c r="G257" i="29" s="1"/>
  <c r="G258" i="29" s="1"/>
  <c r="G259" i="29" s="1"/>
  <c r="G260" i="29" s="1"/>
  <c r="G261" i="29" s="1"/>
  <c r="G262" i="29" s="1"/>
  <c r="G263" i="29" s="1"/>
  <c r="G264" i="29" s="1"/>
  <c r="G265" i="29" s="1"/>
  <c r="G266" i="29" s="1"/>
  <c r="G267" i="29" s="1"/>
  <c r="G268" i="29" s="1"/>
  <c r="G269" i="29" s="1"/>
  <c r="G270" i="29" s="1"/>
  <c r="G271" i="29" s="1"/>
  <c r="G272" i="29" s="1"/>
  <c r="G273" i="29" s="1"/>
  <c r="G274" i="29" s="1"/>
  <c r="G275" i="29" s="1"/>
  <c r="G276" i="29" s="1"/>
  <c r="G277" i="29" s="1"/>
  <c r="G278" i="29" s="1"/>
  <c r="G279" i="29" s="1"/>
  <c r="G280" i="29" s="1"/>
  <c r="G281" i="29" s="1"/>
  <c r="G282" i="29" s="1"/>
  <c r="G283" i="29" s="1"/>
  <c r="G284" i="29" s="1"/>
  <c r="G285" i="29" s="1"/>
  <c r="G286" i="29" s="1"/>
  <c r="G287" i="29" s="1"/>
  <c r="G288" i="29" s="1"/>
  <c r="G289" i="29" s="1"/>
  <c r="C20" i="29"/>
  <c r="C21" i="29" s="1"/>
  <c r="C22" i="29" s="1"/>
  <c r="C23" i="29" s="1"/>
  <c r="C24" i="29" s="1"/>
  <c r="C25" i="29" s="1"/>
  <c r="C26" i="29" s="1"/>
  <c r="C27" i="29" s="1"/>
  <c r="C28" i="29" s="1"/>
  <c r="C29" i="29" s="1"/>
  <c r="C30" i="29" s="1"/>
  <c r="C31" i="29" s="1"/>
  <c r="C32" i="29" s="1"/>
  <c r="C33" i="29" s="1"/>
  <c r="C34" i="29" s="1"/>
  <c r="C35" i="29" s="1"/>
  <c r="C36" i="29" s="1"/>
  <c r="C37" i="29" s="1"/>
  <c r="C38" i="29" s="1"/>
  <c r="C39" i="29" s="1"/>
  <c r="C40" i="29" s="1"/>
  <c r="C41" i="29" s="1"/>
  <c r="C42" i="29" s="1"/>
  <c r="C43" i="29" s="1"/>
  <c r="C44" i="29" s="1"/>
  <c r="C45" i="29" s="1"/>
  <c r="C46" i="29" s="1"/>
  <c r="C47" i="29" s="1"/>
  <c r="C48" i="29" s="1"/>
  <c r="C49" i="29" s="1"/>
  <c r="C50" i="29" s="1"/>
  <c r="C51" i="29" s="1"/>
  <c r="C52" i="29" s="1"/>
  <c r="C53" i="29" s="1"/>
  <c r="C54" i="29" s="1"/>
  <c r="C55" i="29" s="1"/>
  <c r="C56" i="29" s="1"/>
  <c r="C57" i="29" s="1"/>
  <c r="C58" i="29" s="1"/>
  <c r="C59" i="29" s="1"/>
  <c r="C60" i="29" s="1"/>
  <c r="C61" i="29" s="1"/>
  <c r="C62" i="29" s="1"/>
  <c r="C63" i="29" s="1"/>
  <c r="C64" i="29" s="1"/>
  <c r="C65" i="29" s="1"/>
  <c r="C66" i="29" s="1"/>
  <c r="C67" i="29" s="1"/>
  <c r="C68" i="29" s="1"/>
  <c r="C69" i="29" s="1"/>
  <c r="C70" i="29" s="1"/>
  <c r="C71" i="29" s="1"/>
  <c r="C72" i="29" s="1"/>
  <c r="C73" i="29" s="1"/>
  <c r="C74" i="29" s="1"/>
  <c r="C75" i="29" s="1"/>
  <c r="C76" i="29" s="1"/>
  <c r="C77" i="29" s="1"/>
  <c r="C78" i="29" s="1"/>
  <c r="C79" i="29" s="1"/>
  <c r="C80" i="29" s="1"/>
  <c r="C81" i="29" s="1"/>
  <c r="C82" i="29" s="1"/>
  <c r="C83" i="29" s="1"/>
  <c r="C84" i="29" s="1"/>
  <c r="C85" i="29" s="1"/>
  <c r="C86" i="29" s="1"/>
  <c r="C87" i="29" s="1"/>
  <c r="C88" i="29" s="1"/>
  <c r="C89" i="29" s="1"/>
  <c r="C90" i="29" s="1"/>
  <c r="C91" i="29" s="1"/>
  <c r="C92" i="29" s="1"/>
  <c r="C93" i="29" s="1"/>
  <c r="C94" i="29" s="1"/>
  <c r="C95" i="29" s="1"/>
  <c r="C96" i="29" s="1"/>
  <c r="C97" i="29" s="1"/>
  <c r="C98" i="29" s="1"/>
  <c r="C99" i="29" s="1"/>
  <c r="C100" i="29" s="1"/>
  <c r="C101" i="29" s="1"/>
  <c r="C102" i="29" s="1"/>
  <c r="C103" i="29" s="1"/>
  <c r="C104" i="29" s="1"/>
  <c r="C105" i="29" s="1"/>
  <c r="C106" i="29" s="1"/>
  <c r="C107" i="29" s="1"/>
  <c r="C108" i="29" s="1"/>
  <c r="C109" i="29" s="1"/>
  <c r="C110" i="29" s="1"/>
  <c r="C111" i="29" s="1"/>
  <c r="C112" i="29" s="1"/>
  <c r="C113" i="29" s="1"/>
  <c r="C114" i="29" s="1"/>
  <c r="C115" i="29" s="1"/>
  <c r="C116" i="29" s="1"/>
  <c r="C117" i="29" s="1"/>
  <c r="C118" i="29" s="1"/>
  <c r="C119" i="29" s="1"/>
  <c r="C120" i="29" s="1"/>
  <c r="C121" i="29" s="1"/>
  <c r="C122" i="29" s="1"/>
  <c r="C123" i="29" s="1"/>
  <c r="C124" i="29" s="1"/>
  <c r="C125" i="29" s="1"/>
  <c r="C126" i="29" s="1"/>
  <c r="C127" i="29" s="1"/>
  <c r="C128" i="29" s="1"/>
  <c r="C129" i="29" s="1"/>
  <c r="C130" i="29" s="1"/>
  <c r="C131" i="29" s="1"/>
  <c r="C132" i="29" s="1"/>
  <c r="C133" i="29" s="1"/>
  <c r="C134" i="29" s="1"/>
  <c r="C135" i="29" s="1"/>
  <c r="C136" i="29" s="1"/>
  <c r="C137" i="29" s="1"/>
  <c r="C138" i="29" s="1"/>
  <c r="C139" i="29" s="1"/>
  <c r="C140" i="29" s="1"/>
  <c r="C141" i="29" s="1"/>
  <c r="C142" i="29" s="1"/>
  <c r="C143" i="29" s="1"/>
  <c r="C144" i="29" s="1"/>
  <c r="C145" i="29" s="1"/>
  <c r="C146" i="29" s="1"/>
  <c r="C147" i="29" s="1"/>
  <c r="C148" i="29" s="1"/>
  <c r="C149" i="29" s="1"/>
  <c r="C150" i="29" s="1"/>
  <c r="C151" i="29" s="1"/>
  <c r="C152" i="29" s="1"/>
  <c r="C153" i="29" s="1"/>
  <c r="C154" i="29" s="1"/>
  <c r="C155" i="29" s="1"/>
  <c r="C156" i="29" s="1"/>
  <c r="C157" i="29" s="1"/>
  <c r="C158" i="29" s="1"/>
  <c r="C159" i="29" s="1"/>
  <c r="C160" i="29" s="1"/>
  <c r="C161" i="29" s="1"/>
  <c r="C162" i="29" s="1"/>
  <c r="C163" i="29" s="1"/>
  <c r="C164" i="29" s="1"/>
  <c r="C165" i="29" s="1"/>
  <c r="C166" i="29" s="1"/>
  <c r="C167" i="29" s="1"/>
  <c r="C168" i="29" s="1"/>
  <c r="C169" i="29" s="1"/>
  <c r="C170" i="29" s="1"/>
  <c r="C171" i="29" s="1"/>
  <c r="C172" i="29" s="1"/>
  <c r="C173" i="29" s="1"/>
  <c r="C174" i="29" s="1"/>
  <c r="C175" i="29" s="1"/>
  <c r="C176" i="29" s="1"/>
  <c r="C177" i="29" s="1"/>
  <c r="C178" i="29" s="1"/>
  <c r="C179" i="29" s="1"/>
  <c r="C180" i="29" s="1"/>
  <c r="C181" i="29" s="1"/>
  <c r="C182" i="29" s="1"/>
  <c r="C183" i="29" s="1"/>
  <c r="C184" i="29" s="1"/>
  <c r="C185" i="29" s="1"/>
  <c r="C186" i="29" s="1"/>
  <c r="C187" i="29" s="1"/>
  <c r="C188" i="29" s="1"/>
  <c r="C189" i="29" s="1"/>
  <c r="C190" i="29" s="1"/>
  <c r="C191" i="29" s="1"/>
  <c r="C192" i="29" s="1"/>
  <c r="C193" i="29" s="1"/>
  <c r="C194" i="29" s="1"/>
  <c r="C195" i="29" s="1"/>
  <c r="C196" i="29" s="1"/>
  <c r="C197" i="29" s="1"/>
  <c r="C198" i="29" s="1"/>
  <c r="C199" i="29" s="1"/>
  <c r="C200" i="29" s="1"/>
  <c r="C201" i="29" s="1"/>
  <c r="C202" i="29" s="1"/>
  <c r="C203" i="29" s="1"/>
  <c r="C204" i="29" s="1"/>
  <c r="C205" i="29" s="1"/>
  <c r="C206" i="29" s="1"/>
  <c r="C207" i="29" s="1"/>
  <c r="C208" i="29" s="1"/>
  <c r="C209" i="29" s="1"/>
  <c r="C210" i="29" s="1"/>
  <c r="C211" i="29" s="1"/>
  <c r="C212" i="29" s="1"/>
  <c r="C213" i="29" s="1"/>
  <c r="C214" i="29" s="1"/>
  <c r="C215" i="29" s="1"/>
  <c r="C216" i="29" s="1"/>
  <c r="C217" i="29" s="1"/>
  <c r="C218" i="29" s="1"/>
  <c r="C219" i="29" s="1"/>
  <c r="C220" i="29" s="1"/>
  <c r="C221" i="29" s="1"/>
  <c r="C222" i="29" s="1"/>
  <c r="C223" i="29" s="1"/>
  <c r="C224" i="29" s="1"/>
  <c r="C225" i="29" s="1"/>
  <c r="C226" i="29" s="1"/>
  <c r="C227" i="29" s="1"/>
  <c r="C228" i="29" s="1"/>
  <c r="C229" i="29" s="1"/>
  <c r="C230" i="29" s="1"/>
  <c r="C231" i="29" s="1"/>
  <c r="C232" i="29" s="1"/>
  <c r="C233" i="29" s="1"/>
  <c r="C234" i="29" s="1"/>
  <c r="C235" i="29" s="1"/>
  <c r="C236" i="29" s="1"/>
  <c r="C237" i="29" s="1"/>
  <c r="C238" i="29" s="1"/>
  <c r="C239" i="29" s="1"/>
  <c r="C240" i="29" s="1"/>
  <c r="C241" i="29" s="1"/>
  <c r="C242" i="29" s="1"/>
  <c r="C243" i="29" s="1"/>
  <c r="C244" i="29" s="1"/>
  <c r="C245" i="29" s="1"/>
  <c r="C246" i="29" s="1"/>
  <c r="C247" i="29" s="1"/>
  <c r="C248" i="29" s="1"/>
  <c r="C249" i="29" s="1"/>
  <c r="C250" i="29" s="1"/>
  <c r="C251" i="29" s="1"/>
  <c r="C252" i="29" s="1"/>
  <c r="C253" i="29" s="1"/>
  <c r="C254" i="29" s="1"/>
  <c r="C255" i="29" s="1"/>
  <c r="C256" i="29" s="1"/>
  <c r="C257" i="29" s="1"/>
  <c r="C258" i="29" s="1"/>
  <c r="C259" i="29" s="1"/>
  <c r="C260" i="29" s="1"/>
  <c r="C261" i="29" s="1"/>
  <c r="C262" i="29" s="1"/>
  <c r="C263" i="29" s="1"/>
  <c r="C264" i="29" s="1"/>
  <c r="C265" i="29" s="1"/>
  <c r="C266" i="29" s="1"/>
  <c r="C267" i="29" s="1"/>
  <c r="C268" i="29" s="1"/>
  <c r="C269" i="29" s="1"/>
  <c r="C270" i="29" s="1"/>
  <c r="C271" i="29" s="1"/>
  <c r="C272" i="29" s="1"/>
  <c r="C273" i="29" s="1"/>
  <c r="C274" i="29" s="1"/>
  <c r="C275" i="29" s="1"/>
  <c r="C276" i="29" s="1"/>
  <c r="C277" i="29" s="1"/>
  <c r="C278" i="29" s="1"/>
  <c r="C279" i="29" s="1"/>
  <c r="C280" i="29" s="1"/>
  <c r="C281" i="29" s="1"/>
  <c r="C282" i="29" s="1"/>
  <c r="C283" i="29" s="1"/>
  <c r="C284" i="29" s="1"/>
  <c r="C285" i="29" s="1"/>
  <c r="C286" i="29" s="1"/>
  <c r="C287" i="29" s="1"/>
  <c r="C288" i="29" s="1"/>
  <c r="C289" i="29" s="1"/>
  <c r="C15" i="29"/>
  <c r="B15" i="29"/>
  <c r="G21" i="28"/>
  <c r="G22" i="28" s="1"/>
  <c r="G23" i="28" s="1"/>
  <c r="G24" i="28" s="1"/>
  <c r="G25" i="28" s="1"/>
  <c r="G26" i="28" s="1"/>
  <c r="G27" i="28" s="1"/>
  <c r="G28" i="28" s="1"/>
  <c r="G29" i="28" s="1"/>
  <c r="G30" i="28" s="1"/>
  <c r="G31" i="28" s="1"/>
  <c r="G32" i="28" s="1"/>
  <c r="G33" i="28" s="1"/>
  <c r="G34" i="28" s="1"/>
  <c r="G35" i="28" s="1"/>
  <c r="G36" i="28" s="1"/>
  <c r="G37" i="28" s="1"/>
  <c r="G38" i="28" s="1"/>
  <c r="G39" i="28" s="1"/>
  <c r="G40" i="28" s="1"/>
  <c r="G41" i="28" s="1"/>
  <c r="G42" i="28" s="1"/>
  <c r="G43" i="28" s="1"/>
  <c r="G44" i="28" s="1"/>
  <c r="G45" i="28" s="1"/>
  <c r="G46" i="28" s="1"/>
  <c r="G47" i="28" s="1"/>
  <c r="G48" i="28" s="1"/>
  <c r="G49" i="28" s="1"/>
  <c r="G50" i="28" s="1"/>
  <c r="G51" i="28" s="1"/>
  <c r="G52" i="28" s="1"/>
  <c r="G53" i="28" s="1"/>
  <c r="G54" i="28" s="1"/>
  <c r="G55" i="28" s="1"/>
  <c r="G56" i="28" s="1"/>
  <c r="G57" i="28" s="1"/>
  <c r="G58" i="28" s="1"/>
  <c r="G59" i="28" s="1"/>
  <c r="G60" i="28" s="1"/>
  <c r="G61" i="28" s="1"/>
  <c r="G62" i="28" s="1"/>
  <c r="G63" i="28" s="1"/>
  <c r="G64" i="28" s="1"/>
  <c r="G65" i="28" s="1"/>
  <c r="G66" i="28" s="1"/>
  <c r="G67" i="28" s="1"/>
  <c r="G68" i="28" s="1"/>
  <c r="G69" i="28" s="1"/>
  <c r="G70" i="28" s="1"/>
  <c r="G71" i="28" s="1"/>
  <c r="G72" i="28" s="1"/>
  <c r="G73" i="28" s="1"/>
  <c r="G74" i="28" s="1"/>
  <c r="G75" i="28" s="1"/>
  <c r="G76" i="28" s="1"/>
  <c r="G77" i="28" s="1"/>
  <c r="G78" i="28" s="1"/>
  <c r="G79" i="28" s="1"/>
  <c r="G80" i="28" s="1"/>
  <c r="G81" i="28" s="1"/>
  <c r="G82" i="28" s="1"/>
  <c r="G83" i="28" s="1"/>
  <c r="G84" i="28" s="1"/>
  <c r="G85" i="28" s="1"/>
  <c r="G86" i="28" s="1"/>
  <c r="G87" i="28" s="1"/>
  <c r="G88" i="28" s="1"/>
  <c r="G89" i="28" s="1"/>
  <c r="G90" i="28" s="1"/>
  <c r="G91" i="28" s="1"/>
  <c r="G92" i="28" s="1"/>
  <c r="G93" i="28" s="1"/>
  <c r="G94" i="28" s="1"/>
  <c r="G95" i="28" s="1"/>
  <c r="G96" i="28" s="1"/>
  <c r="G97" i="28" s="1"/>
  <c r="G98" i="28" s="1"/>
  <c r="G99" i="28" s="1"/>
  <c r="G100" i="28" s="1"/>
  <c r="G101" i="28" s="1"/>
  <c r="G102" i="28" s="1"/>
  <c r="G103" i="28" s="1"/>
  <c r="G104" i="28" s="1"/>
  <c r="G105" i="28" s="1"/>
  <c r="G106" i="28" s="1"/>
  <c r="G107" i="28" s="1"/>
  <c r="G108" i="28" s="1"/>
  <c r="G109" i="28" s="1"/>
  <c r="G110" i="28" s="1"/>
  <c r="G111" i="28" s="1"/>
  <c r="G112" i="28" s="1"/>
  <c r="G113" i="28" s="1"/>
  <c r="G114" i="28" s="1"/>
  <c r="G115" i="28" s="1"/>
  <c r="G116" i="28" s="1"/>
  <c r="G117" i="28" s="1"/>
  <c r="G118" i="28" s="1"/>
  <c r="G119" i="28" s="1"/>
  <c r="G120" i="28" s="1"/>
  <c r="G121" i="28" s="1"/>
  <c r="G122" i="28" s="1"/>
  <c r="G123" i="28" s="1"/>
  <c r="G124" i="28" s="1"/>
  <c r="G125" i="28" s="1"/>
  <c r="G126" i="28" s="1"/>
  <c r="G127" i="28" s="1"/>
  <c r="G128" i="28" s="1"/>
  <c r="G129" i="28" s="1"/>
  <c r="G130" i="28" s="1"/>
  <c r="G131" i="28" s="1"/>
  <c r="G132" i="28" s="1"/>
  <c r="G133" i="28" s="1"/>
  <c r="G134" i="28" s="1"/>
  <c r="G135" i="28" s="1"/>
  <c r="G136" i="28" s="1"/>
  <c r="G137" i="28" s="1"/>
  <c r="G138" i="28" s="1"/>
  <c r="G139" i="28" s="1"/>
  <c r="G140" i="28" s="1"/>
  <c r="G141" i="28" s="1"/>
  <c r="G142" i="28" s="1"/>
  <c r="G143" i="28" s="1"/>
  <c r="G144" i="28" s="1"/>
  <c r="G145" i="28" s="1"/>
  <c r="G146" i="28" s="1"/>
  <c r="G147" i="28" s="1"/>
  <c r="G148" i="28" s="1"/>
  <c r="G149" i="28" s="1"/>
  <c r="G150" i="28" s="1"/>
  <c r="G151" i="28" s="1"/>
  <c r="G152" i="28" s="1"/>
  <c r="G153" i="28" s="1"/>
  <c r="G154" i="28" s="1"/>
  <c r="G155" i="28" s="1"/>
  <c r="G156" i="28" s="1"/>
  <c r="G157" i="28" s="1"/>
  <c r="G158" i="28" s="1"/>
  <c r="G159" i="28" s="1"/>
  <c r="G160" i="28" s="1"/>
  <c r="G161" i="28" s="1"/>
  <c r="G162" i="28" s="1"/>
  <c r="G163" i="28" s="1"/>
  <c r="G164" i="28" s="1"/>
  <c r="G165" i="28" s="1"/>
  <c r="G166" i="28" s="1"/>
  <c r="G167" i="28" s="1"/>
  <c r="G168" i="28" s="1"/>
  <c r="G169" i="28" s="1"/>
  <c r="G170" i="28" s="1"/>
  <c r="G171" i="28" s="1"/>
  <c r="G172" i="28" s="1"/>
  <c r="G173" i="28" s="1"/>
  <c r="G174" i="28" s="1"/>
  <c r="G175" i="28" s="1"/>
  <c r="G176" i="28" s="1"/>
  <c r="G177" i="28" s="1"/>
  <c r="G178" i="28" s="1"/>
  <c r="G179" i="28" s="1"/>
  <c r="G180" i="28" s="1"/>
  <c r="G181" i="28" s="1"/>
  <c r="G182" i="28" s="1"/>
  <c r="G183" i="28" s="1"/>
  <c r="G184" i="28" s="1"/>
  <c r="G185" i="28" s="1"/>
  <c r="G186" i="28" s="1"/>
  <c r="G187" i="28" s="1"/>
  <c r="G188" i="28" s="1"/>
  <c r="G189" i="28" s="1"/>
  <c r="G190" i="28" s="1"/>
  <c r="G191" i="28" s="1"/>
  <c r="G192" i="28" s="1"/>
  <c r="G193" i="28" s="1"/>
  <c r="G194" i="28" s="1"/>
  <c r="G195" i="28" s="1"/>
  <c r="G196" i="28" s="1"/>
  <c r="G197" i="28" s="1"/>
  <c r="G198" i="28" s="1"/>
  <c r="G199" i="28" s="1"/>
  <c r="G200" i="28" s="1"/>
  <c r="G201" i="28" s="1"/>
  <c r="G202" i="28" s="1"/>
  <c r="G203" i="28" s="1"/>
  <c r="G204" i="28" s="1"/>
  <c r="G205" i="28" s="1"/>
  <c r="G206" i="28" s="1"/>
  <c r="G207" i="28" s="1"/>
  <c r="G208" i="28" s="1"/>
  <c r="G209" i="28" s="1"/>
  <c r="G210" i="28" s="1"/>
  <c r="G211" i="28" s="1"/>
  <c r="G212" i="28" s="1"/>
  <c r="G213" i="28" s="1"/>
  <c r="G214" i="28" s="1"/>
  <c r="G215" i="28" s="1"/>
  <c r="G216" i="28" s="1"/>
  <c r="G217" i="28" s="1"/>
  <c r="G218" i="28" s="1"/>
  <c r="G219" i="28" s="1"/>
  <c r="G220" i="28" s="1"/>
  <c r="G221" i="28" s="1"/>
  <c r="G222" i="28" s="1"/>
  <c r="G223" i="28" s="1"/>
  <c r="G224" i="28" s="1"/>
  <c r="G225" i="28" s="1"/>
  <c r="G226" i="28" s="1"/>
  <c r="G227" i="28" s="1"/>
  <c r="G228" i="28" s="1"/>
  <c r="G229" i="28" s="1"/>
  <c r="G230" i="28" s="1"/>
  <c r="G231" i="28" s="1"/>
  <c r="G232" i="28" s="1"/>
  <c r="G233" i="28" s="1"/>
  <c r="G234" i="28" s="1"/>
  <c r="G235" i="28" s="1"/>
  <c r="G236" i="28" s="1"/>
  <c r="G237" i="28" s="1"/>
  <c r="G238" i="28" s="1"/>
  <c r="G239" i="28" s="1"/>
  <c r="G240" i="28" s="1"/>
  <c r="G241" i="28" s="1"/>
  <c r="G242" i="28" s="1"/>
  <c r="G243" i="28" s="1"/>
  <c r="G244" i="28" s="1"/>
  <c r="G245" i="28" s="1"/>
  <c r="G246" i="28" s="1"/>
  <c r="G247" i="28" s="1"/>
  <c r="G248" i="28" s="1"/>
  <c r="G249" i="28" s="1"/>
  <c r="G250" i="28" s="1"/>
  <c r="G251" i="28" s="1"/>
  <c r="G252" i="28" s="1"/>
  <c r="G253" i="28" s="1"/>
  <c r="G254" i="28" s="1"/>
  <c r="G255" i="28" s="1"/>
  <c r="G256" i="28" s="1"/>
  <c r="G257" i="28" s="1"/>
  <c r="G258" i="28" s="1"/>
  <c r="G259" i="28" s="1"/>
  <c r="G260" i="28" s="1"/>
  <c r="G261" i="28" s="1"/>
  <c r="G262" i="28" s="1"/>
  <c r="G263" i="28" s="1"/>
  <c r="G264" i="28" s="1"/>
  <c r="G265" i="28" s="1"/>
  <c r="G266" i="28" s="1"/>
  <c r="G267" i="28" s="1"/>
  <c r="G268" i="28" s="1"/>
  <c r="G269" i="28" s="1"/>
  <c r="G270" i="28" s="1"/>
  <c r="G271" i="28" s="1"/>
  <c r="G272" i="28" s="1"/>
  <c r="G273" i="28" s="1"/>
  <c r="G274" i="28" s="1"/>
  <c r="G275" i="28" s="1"/>
  <c r="G276" i="28" s="1"/>
  <c r="G277" i="28" s="1"/>
  <c r="G278" i="28" s="1"/>
  <c r="G279" i="28" s="1"/>
  <c r="G280" i="28" s="1"/>
  <c r="G281" i="28" s="1"/>
  <c r="G282" i="28" s="1"/>
  <c r="G283" i="28" s="1"/>
  <c r="G284" i="28" s="1"/>
  <c r="G285" i="28" s="1"/>
  <c r="G286" i="28" s="1"/>
  <c r="G287" i="28" s="1"/>
  <c r="G288" i="28" s="1"/>
  <c r="G289" i="28" s="1"/>
  <c r="H20" i="28"/>
  <c r="H21" i="28" s="1"/>
  <c r="H22" i="28" s="1"/>
  <c r="H23" i="28" s="1"/>
  <c r="H24" i="28" s="1"/>
  <c r="H25" i="28" s="1"/>
  <c r="H26" i="28" s="1"/>
  <c r="H27" i="28" s="1"/>
  <c r="H28" i="28" s="1"/>
  <c r="H29" i="28" s="1"/>
  <c r="H30" i="28" s="1"/>
  <c r="H31" i="28" s="1"/>
  <c r="H32" i="28" s="1"/>
  <c r="H33" i="28" s="1"/>
  <c r="H34" i="28" s="1"/>
  <c r="H35" i="28" s="1"/>
  <c r="H36" i="28" s="1"/>
  <c r="H37" i="28" s="1"/>
  <c r="H38" i="28" s="1"/>
  <c r="H39" i="28" s="1"/>
  <c r="H40" i="28" s="1"/>
  <c r="H41" i="28" s="1"/>
  <c r="H42" i="28" s="1"/>
  <c r="H43" i="28" s="1"/>
  <c r="H44" i="28" s="1"/>
  <c r="H45" i="28" s="1"/>
  <c r="H46" i="28" s="1"/>
  <c r="H47" i="28" s="1"/>
  <c r="H48" i="28" s="1"/>
  <c r="H49" i="28" s="1"/>
  <c r="H50" i="28" s="1"/>
  <c r="H51" i="28" s="1"/>
  <c r="H52" i="28" s="1"/>
  <c r="H53" i="28" s="1"/>
  <c r="H54" i="28" s="1"/>
  <c r="H55" i="28" s="1"/>
  <c r="H56" i="28" s="1"/>
  <c r="H57" i="28" s="1"/>
  <c r="H58" i="28" s="1"/>
  <c r="H59" i="28" s="1"/>
  <c r="H60" i="28" s="1"/>
  <c r="H61" i="28" s="1"/>
  <c r="H62" i="28" s="1"/>
  <c r="H63" i="28" s="1"/>
  <c r="H64" i="28" s="1"/>
  <c r="H65" i="28" s="1"/>
  <c r="H66" i="28" s="1"/>
  <c r="H67" i="28" s="1"/>
  <c r="H68" i="28" s="1"/>
  <c r="H69" i="28" s="1"/>
  <c r="H70" i="28" s="1"/>
  <c r="H71" i="28" s="1"/>
  <c r="H72" i="28" s="1"/>
  <c r="H73" i="28" s="1"/>
  <c r="H74" i="28" s="1"/>
  <c r="H75" i="28" s="1"/>
  <c r="H76" i="28" s="1"/>
  <c r="H77" i="28" s="1"/>
  <c r="H78" i="28" s="1"/>
  <c r="H79" i="28" s="1"/>
  <c r="H80" i="28" s="1"/>
  <c r="H81" i="28" s="1"/>
  <c r="H82" i="28" s="1"/>
  <c r="G20" i="28"/>
  <c r="C20" i="28"/>
  <c r="C21" i="28" s="1"/>
  <c r="C22" i="28" s="1"/>
  <c r="C23" i="28" s="1"/>
  <c r="C24" i="28" s="1"/>
  <c r="C25" i="28" s="1"/>
  <c r="C26" i="28" s="1"/>
  <c r="C27" i="28" s="1"/>
  <c r="C28" i="28" s="1"/>
  <c r="C29" i="28" s="1"/>
  <c r="C30" i="28" s="1"/>
  <c r="C31" i="28" s="1"/>
  <c r="C32" i="28" s="1"/>
  <c r="C33" i="28" s="1"/>
  <c r="C34" i="28" s="1"/>
  <c r="C35" i="28" s="1"/>
  <c r="C36" i="28" s="1"/>
  <c r="C37" i="28" s="1"/>
  <c r="C38" i="28" s="1"/>
  <c r="C39" i="28" s="1"/>
  <c r="C40" i="28" s="1"/>
  <c r="C41" i="28" s="1"/>
  <c r="C42" i="28" s="1"/>
  <c r="C43" i="28" s="1"/>
  <c r="C44" i="28" s="1"/>
  <c r="C45" i="28" s="1"/>
  <c r="C46" i="28" s="1"/>
  <c r="C47" i="28" s="1"/>
  <c r="C48" i="28" s="1"/>
  <c r="C49" i="28" s="1"/>
  <c r="C50" i="28" s="1"/>
  <c r="C51" i="28" s="1"/>
  <c r="C52" i="28" s="1"/>
  <c r="C53" i="28" s="1"/>
  <c r="C54" i="28" s="1"/>
  <c r="C55" i="28" s="1"/>
  <c r="C56" i="28" s="1"/>
  <c r="C57" i="28" s="1"/>
  <c r="C58" i="28" s="1"/>
  <c r="C59" i="28" s="1"/>
  <c r="C60" i="28" s="1"/>
  <c r="C61" i="28" s="1"/>
  <c r="C62" i="28" s="1"/>
  <c r="C63" i="28" s="1"/>
  <c r="C64" i="28" s="1"/>
  <c r="C65" i="28" s="1"/>
  <c r="C66" i="28" s="1"/>
  <c r="C67" i="28" s="1"/>
  <c r="C68" i="28" s="1"/>
  <c r="C69" i="28" s="1"/>
  <c r="C70" i="28" s="1"/>
  <c r="C71" i="28" s="1"/>
  <c r="C72" i="28" s="1"/>
  <c r="C73" i="28" s="1"/>
  <c r="C74" i="28" s="1"/>
  <c r="C75" i="28" s="1"/>
  <c r="C76" i="28" s="1"/>
  <c r="C77" i="28" s="1"/>
  <c r="C78" i="28" s="1"/>
  <c r="C79" i="28" s="1"/>
  <c r="C80" i="28" s="1"/>
  <c r="C81" i="28" s="1"/>
  <c r="C82" i="28" s="1"/>
  <c r="C83" i="28" s="1"/>
  <c r="C84" i="28" s="1"/>
  <c r="C85" i="28" s="1"/>
  <c r="C86" i="28" s="1"/>
  <c r="C87" i="28" s="1"/>
  <c r="C88" i="28" s="1"/>
  <c r="C89" i="28" s="1"/>
  <c r="C90" i="28" s="1"/>
  <c r="C91" i="28" s="1"/>
  <c r="C92" i="28" s="1"/>
  <c r="C93" i="28" s="1"/>
  <c r="C94" i="28" s="1"/>
  <c r="C95" i="28" s="1"/>
  <c r="C96" i="28" s="1"/>
  <c r="C97" i="28" s="1"/>
  <c r="C98" i="28" s="1"/>
  <c r="C99" i="28" s="1"/>
  <c r="C100" i="28" s="1"/>
  <c r="C101" i="28" s="1"/>
  <c r="C102" i="28" s="1"/>
  <c r="C103" i="28" s="1"/>
  <c r="C104" i="28" s="1"/>
  <c r="C105" i="28" s="1"/>
  <c r="C106" i="28" s="1"/>
  <c r="C107" i="28" s="1"/>
  <c r="C108" i="28" s="1"/>
  <c r="C109" i="28" s="1"/>
  <c r="C110" i="28" s="1"/>
  <c r="C111" i="28" s="1"/>
  <c r="C112" i="28" s="1"/>
  <c r="C113" i="28" s="1"/>
  <c r="C114" i="28" s="1"/>
  <c r="C115" i="28" s="1"/>
  <c r="C116" i="28" s="1"/>
  <c r="C117" i="28" s="1"/>
  <c r="C118" i="28" s="1"/>
  <c r="C119" i="28" s="1"/>
  <c r="C120" i="28" s="1"/>
  <c r="C121" i="28" s="1"/>
  <c r="C122" i="28" s="1"/>
  <c r="C123" i="28" s="1"/>
  <c r="C124" i="28" s="1"/>
  <c r="C125" i="28" s="1"/>
  <c r="C126" i="28" s="1"/>
  <c r="C127" i="28" s="1"/>
  <c r="C128" i="28" s="1"/>
  <c r="C129" i="28" s="1"/>
  <c r="C130" i="28" s="1"/>
  <c r="C131" i="28" s="1"/>
  <c r="C132" i="28" s="1"/>
  <c r="C133" i="28" s="1"/>
  <c r="C134" i="28" s="1"/>
  <c r="C135" i="28" s="1"/>
  <c r="C136" i="28" s="1"/>
  <c r="C137" i="28" s="1"/>
  <c r="C138" i="28" s="1"/>
  <c r="C139" i="28" s="1"/>
  <c r="C140" i="28" s="1"/>
  <c r="C141" i="28" s="1"/>
  <c r="C142" i="28" s="1"/>
  <c r="C143" i="28" s="1"/>
  <c r="C144" i="28" s="1"/>
  <c r="C145" i="28" s="1"/>
  <c r="C146" i="28" s="1"/>
  <c r="C147" i="28" s="1"/>
  <c r="C148" i="28" s="1"/>
  <c r="C149" i="28" s="1"/>
  <c r="C150" i="28" s="1"/>
  <c r="C151" i="28" s="1"/>
  <c r="C152" i="28" s="1"/>
  <c r="C153" i="28" s="1"/>
  <c r="C154" i="28" s="1"/>
  <c r="C155" i="28" s="1"/>
  <c r="C156" i="28" s="1"/>
  <c r="C157" i="28" s="1"/>
  <c r="C158" i="28" s="1"/>
  <c r="C159" i="28" s="1"/>
  <c r="C160" i="28" s="1"/>
  <c r="C161" i="28" s="1"/>
  <c r="C162" i="28" s="1"/>
  <c r="C163" i="28" s="1"/>
  <c r="C164" i="28" s="1"/>
  <c r="C165" i="28" s="1"/>
  <c r="C166" i="28" s="1"/>
  <c r="C167" i="28" s="1"/>
  <c r="C168" i="28" s="1"/>
  <c r="C169" i="28" s="1"/>
  <c r="C170" i="28" s="1"/>
  <c r="C171" i="28" s="1"/>
  <c r="C172" i="28" s="1"/>
  <c r="C173" i="28" s="1"/>
  <c r="C174" i="28" s="1"/>
  <c r="C175" i="28" s="1"/>
  <c r="C176" i="28" s="1"/>
  <c r="C177" i="28" s="1"/>
  <c r="C178" i="28" s="1"/>
  <c r="C179" i="28" s="1"/>
  <c r="C180" i="28" s="1"/>
  <c r="C181" i="28" s="1"/>
  <c r="C182" i="28" s="1"/>
  <c r="C183" i="28" s="1"/>
  <c r="C184" i="28" s="1"/>
  <c r="C185" i="28" s="1"/>
  <c r="C186" i="28" s="1"/>
  <c r="C187" i="28" s="1"/>
  <c r="C188" i="28" s="1"/>
  <c r="C189" i="28" s="1"/>
  <c r="C190" i="28" s="1"/>
  <c r="C191" i="28" s="1"/>
  <c r="C192" i="28" s="1"/>
  <c r="C193" i="28" s="1"/>
  <c r="C194" i="28" s="1"/>
  <c r="C195" i="28" s="1"/>
  <c r="C196" i="28" s="1"/>
  <c r="C197" i="28" s="1"/>
  <c r="C198" i="28" s="1"/>
  <c r="C199" i="28" s="1"/>
  <c r="C200" i="28" s="1"/>
  <c r="C201" i="28" s="1"/>
  <c r="C202" i="28" s="1"/>
  <c r="C203" i="28" s="1"/>
  <c r="C204" i="28" s="1"/>
  <c r="C205" i="28" s="1"/>
  <c r="C206" i="28" s="1"/>
  <c r="C207" i="28" s="1"/>
  <c r="C208" i="28" s="1"/>
  <c r="C209" i="28" s="1"/>
  <c r="C210" i="28" s="1"/>
  <c r="C211" i="28" s="1"/>
  <c r="C212" i="28" s="1"/>
  <c r="C213" i="28" s="1"/>
  <c r="C214" i="28" s="1"/>
  <c r="C215" i="28" s="1"/>
  <c r="C216" i="28" s="1"/>
  <c r="C217" i="28" s="1"/>
  <c r="C218" i="28" s="1"/>
  <c r="C219" i="28" s="1"/>
  <c r="C220" i="28" s="1"/>
  <c r="C221" i="28" s="1"/>
  <c r="C222" i="28" s="1"/>
  <c r="C223" i="28" s="1"/>
  <c r="C224" i="28" s="1"/>
  <c r="C225" i="28" s="1"/>
  <c r="C226" i="28" s="1"/>
  <c r="C227" i="28" s="1"/>
  <c r="C228" i="28" s="1"/>
  <c r="C229" i="28" s="1"/>
  <c r="C230" i="28" s="1"/>
  <c r="C231" i="28" s="1"/>
  <c r="C232" i="28" s="1"/>
  <c r="C233" i="28" s="1"/>
  <c r="C234" i="28" s="1"/>
  <c r="C235" i="28" s="1"/>
  <c r="C236" i="28" s="1"/>
  <c r="C237" i="28" s="1"/>
  <c r="C238" i="28" s="1"/>
  <c r="C239" i="28" s="1"/>
  <c r="C240" i="28" s="1"/>
  <c r="C241" i="28" s="1"/>
  <c r="C242" i="28" s="1"/>
  <c r="C243" i="28" s="1"/>
  <c r="C244" i="28" s="1"/>
  <c r="C245" i="28" s="1"/>
  <c r="C246" i="28" s="1"/>
  <c r="C247" i="28" s="1"/>
  <c r="C248" i="28" s="1"/>
  <c r="C249" i="28" s="1"/>
  <c r="C250" i="28" s="1"/>
  <c r="C251" i="28" s="1"/>
  <c r="C252" i="28" s="1"/>
  <c r="C253" i="28" s="1"/>
  <c r="C254" i="28" s="1"/>
  <c r="C255" i="28" s="1"/>
  <c r="C256" i="28" s="1"/>
  <c r="C257" i="28" s="1"/>
  <c r="C258" i="28" s="1"/>
  <c r="C259" i="28" s="1"/>
  <c r="C260" i="28" s="1"/>
  <c r="C261" i="28" s="1"/>
  <c r="C262" i="28" s="1"/>
  <c r="C263" i="28" s="1"/>
  <c r="C264" i="28" s="1"/>
  <c r="C265" i="28" s="1"/>
  <c r="C266" i="28" s="1"/>
  <c r="C267" i="28" s="1"/>
  <c r="C268" i="28" s="1"/>
  <c r="C269" i="28" s="1"/>
  <c r="C270" i="28" s="1"/>
  <c r="C271" i="28" s="1"/>
  <c r="C272" i="28" s="1"/>
  <c r="C273" i="28" s="1"/>
  <c r="C274" i="28" s="1"/>
  <c r="C275" i="28" s="1"/>
  <c r="C276" i="28" s="1"/>
  <c r="C277" i="28" s="1"/>
  <c r="C278" i="28" s="1"/>
  <c r="C279" i="28" s="1"/>
  <c r="C280" i="28" s="1"/>
  <c r="C281" i="28" s="1"/>
  <c r="C282" i="28" s="1"/>
  <c r="C283" i="28" s="1"/>
  <c r="C284" i="28" s="1"/>
  <c r="C285" i="28" s="1"/>
  <c r="C286" i="28" s="1"/>
  <c r="C287" i="28" s="1"/>
  <c r="C288" i="28" s="1"/>
  <c r="C289" i="28" s="1"/>
  <c r="C15" i="28"/>
  <c r="B15" i="28"/>
  <c r="H20" i="27"/>
  <c r="G20" i="27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C20" i="27"/>
  <c r="C21" i="27" s="1"/>
  <c r="C22" i="27" s="1"/>
  <c r="C23" i="27" s="1"/>
  <c r="C24" i="27" s="1"/>
  <c r="C25" i="27" s="1"/>
  <c r="C26" i="27" s="1"/>
  <c r="C27" i="27" s="1"/>
  <c r="C28" i="27" s="1"/>
  <c r="C29" i="27" s="1"/>
  <c r="C30" i="27" s="1"/>
  <c r="C31" i="27" s="1"/>
  <c r="C32" i="27" s="1"/>
  <c r="C33" i="27" s="1"/>
  <c r="C34" i="27" s="1"/>
  <c r="C35" i="27" s="1"/>
  <c r="C36" i="27" s="1"/>
  <c r="C37" i="27" s="1"/>
  <c r="C38" i="27" s="1"/>
  <c r="C39" i="27" s="1"/>
  <c r="C40" i="27" s="1"/>
  <c r="C41" i="27" s="1"/>
  <c r="C42" i="27" s="1"/>
  <c r="C43" i="27" s="1"/>
  <c r="C44" i="27" s="1"/>
  <c r="C45" i="27" s="1"/>
  <c r="C46" i="27" s="1"/>
  <c r="C47" i="27" s="1"/>
  <c r="C48" i="27" s="1"/>
  <c r="C49" i="27" s="1"/>
  <c r="C50" i="27" s="1"/>
  <c r="C51" i="27" s="1"/>
  <c r="C52" i="27" s="1"/>
  <c r="C53" i="27" s="1"/>
  <c r="C54" i="27" s="1"/>
  <c r="C55" i="27" s="1"/>
  <c r="C56" i="27" s="1"/>
  <c r="C57" i="27" s="1"/>
  <c r="C58" i="27" s="1"/>
  <c r="C59" i="27" s="1"/>
  <c r="C60" i="27" s="1"/>
  <c r="C61" i="27" s="1"/>
  <c r="C62" i="27" s="1"/>
  <c r="C63" i="27" s="1"/>
  <c r="C64" i="27" s="1"/>
  <c r="C65" i="27" s="1"/>
  <c r="C66" i="27" s="1"/>
  <c r="C67" i="27" s="1"/>
  <c r="C68" i="27" s="1"/>
  <c r="C69" i="27" s="1"/>
  <c r="C70" i="27" s="1"/>
  <c r="C71" i="27" s="1"/>
  <c r="C72" i="27" s="1"/>
  <c r="C73" i="27" s="1"/>
  <c r="C74" i="27" s="1"/>
  <c r="C75" i="27" s="1"/>
  <c r="C76" i="27" s="1"/>
  <c r="C77" i="27" s="1"/>
  <c r="C78" i="27" s="1"/>
  <c r="C79" i="27" s="1"/>
  <c r="C80" i="27" s="1"/>
  <c r="C81" i="27" s="1"/>
  <c r="C82" i="27" s="1"/>
  <c r="C83" i="27" s="1"/>
  <c r="C84" i="27" s="1"/>
  <c r="C85" i="27" s="1"/>
  <c r="C86" i="27" s="1"/>
  <c r="C87" i="27" s="1"/>
  <c r="C88" i="27" s="1"/>
  <c r="C89" i="27" s="1"/>
  <c r="C90" i="27" s="1"/>
  <c r="C91" i="27" s="1"/>
  <c r="C92" i="27" s="1"/>
  <c r="C93" i="27" s="1"/>
  <c r="C94" i="27" s="1"/>
  <c r="C95" i="27" s="1"/>
  <c r="C96" i="27" s="1"/>
  <c r="C97" i="27" s="1"/>
  <c r="C98" i="27" s="1"/>
  <c r="C99" i="27" s="1"/>
  <c r="C100" i="27" s="1"/>
  <c r="C101" i="27" s="1"/>
  <c r="C102" i="27" s="1"/>
  <c r="C103" i="27" s="1"/>
  <c r="C104" i="27" s="1"/>
  <c r="C105" i="27" s="1"/>
  <c r="C106" i="27" s="1"/>
  <c r="C107" i="27" s="1"/>
  <c r="C108" i="27" s="1"/>
  <c r="C109" i="27" s="1"/>
  <c r="C110" i="27" s="1"/>
  <c r="C111" i="27" s="1"/>
  <c r="C112" i="27" s="1"/>
  <c r="C113" i="27" s="1"/>
  <c r="C114" i="27" s="1"/>
  <c r="C115" i="27" s="1"/>
  <c r="C116" i="27" s="1"/>
  <c r="C117" i="27" s="1"/>
  <c r="C118" i="27" s="1"/>
  <c r="C119" i="27" s="1"/>
  <c r="C120" i="27" s="1"/>
  <c r="C121" i="27" s="1"/>
  <c r="C122" i="27" s="1"/>
  <c r="C123" i="27" s="1"/>
  <c r="C124" i="27" s="1"/>
  <c r="C125" i="27" s="1"/>
  <c r="C126" i="27" s="1"/>
  <c r="C127" i="27" s="1"/>
  <c r="C128" i="27" s="1"/>
  <c r="C129" i="27" s="1"/>
  <c r="C130" i="27" s="1"/>
  <c r="C131" i="27" s="1"/>
  <c r="C132" i="27" s="1"/>
  <c r="C133" i="27" s="1"/>
  <c r="C134" i="27" s="1"/>
  <c r="C135" i="27" s="1"/>
  <c r="C136" i="27" s="1"/>
  <c r="C137" i="27" s="1"/>
  <c r="C138" i="27" s="1"/>
  <c r="C139" i="27" s="1"/>
  <c r="C140" i="27" s="1"/>
  <c r="C141" i="27" s="1"/>
  <c r="C142" i="27" s="1"/>
  <c r="C143" i="27" s="1"/>
  <c r="C144" i="27" s="1"/>
  <c r="C145" i="27" s="1"/>
  <c r="C146" i="27" s="1"/>
  <c r="C147" i="27" s="1"/>
  <c r="C148" i="27" s="1"/>
  <c r="C149" i="27" s="1"/>
  <c r="C150" i="27" s="1"/>
  <c r="C151" i="27" s="1"/>
  <c r="C152" i="27" s="1"/>
  <c r="C153" i="27" s="1"/>
  <c r="C154" i="27" s="1"/>
  <c r="C155" i="27" s="1"/>
  <c r="C156" i="27" s="1"/>
  <c r="C157" i="27" s="1"/>
  <c r="C158" i="27" s="1"/>
  <c r="C159" i="27" s="1"/>
  <c r="C160" i="27" s="1"/>
  <c r="C161" i="27" s="1"/>
  <c r="C162" i="27" s="1"/>
  <c r="C163" i="27" s="1"/>
  <c r="C164" i="27" s="1"/>
  <c r="C165" i="27" s="1"/>
  <c r="C166" i="27" s="1"/>
  <c r="C167" i="27" s="1"/>
  <c r="C168" i="27" s="1"/>
  <c r="C169" i="27" s="1"/>
  <c r="C170" i="27" s="1"/>
  <c r="C171" i="27" s="1"/>
  <c r="C172" i="27" s="1"/>
  <c r="C173" i="27" s="1"/>
  <c r="C174" i="27" s="1"/>
  <c r="C175" i="27" s="1"/>
  <c r="C176" i="27" s="1"/>
  <c r="C177" i="27" s="1"/>
  <c r="C178" i="27" s="1"/>
  <c r="C179" i="27" s="1"/>
  <c r="C180" i="27" s="1"/>
  <c r="C181" i="27" s="1"/>
  <c r="C182" i="27" s="1"/>
  <c r="C183" i="27" s="1"/>
  <c r="C184" i="27" s="1"/>
  <c r="C185" i="27" s="1"/>
  <c r="C186" i="27" s="1"/>
  <c r="C187" i="27" s="1"/>
  <c r="C188" i="27" s="1"/>
  <c r="C189" i="27" s="1"/>
  <c r="C190" i="27" s="1"/>
  <c r="C191" i="27" s="1"/>
  <c r="C192" i="27" s="1"/>
  <c r="C193" i="27" s="1"/>
  <c r="C194" i="27" s="1"/>
  <c r="C195" i="27" s="1"/>
  <c r="C196" i="27" s="1"/>
  <c r="C197" i="27" s="1"/>
  <c r="C198" i="27" s="1"/>
  <c r="C199" i="27" s="1"/>
  <c r="C200" i="27" s="1"/>
  <c r="C201" i="27" s="1"/>
  <c r="C202" i="27" s="1"/>
  <c r="C203" i="27" s="1"/>
  <c r="C204" i="27" s="1"/>
  <c r="C205" i="27" s="1"/>
  <c r="C206" i="27" s="1"/>
  <c r="C207" i="27" s="1"/>
  <c r="C208" i="27" s="1"/>
  <c r="C209" i="27" s="1"/>
  <c r="C210" i="27" s="1"/>
  <c r="C211" i="27" s="1"/>
  <c r="C212" i="27" s="1"/>
  <c r="C213" i="27" s="1"/>
  <c r="C214" i="27" s="1"/>
  <c r="C215" i="27" s="1"/>
  <c r="C216" i="27" s="1"/>
  <c r="C217" i="27" s="1"/>
  <c r="C218" i="27" s="1"/>
  <c r="C219" i="27" s="1"/>
  <c r="C220" i="27" s="1"/>
  <c r="C221" i="27" s="1"/>
  <c r="C222" i="27" s="1"/>
  <c r="C223" i="27" s="1"/>
  <c r="C224" i="27" s="1"/>
  <c r="C225" i="27" s="1"/>
  <c r="C226" i="27" s="1"/>
  <c r="C227" i="27" s="1"/>
  <c r="C228" i="27" s="1"/>
  <c r="C229" i="27" s="1"/>
  <c r="C230" i="27" s="1"/>
  <c r="C231" i="27" s="1"/>
  <c r="C232" i="27" s="1"/>
  <c r="C233" i="27" s="1"/>
  <c r="C234" i="27" s="1"/>
  <c r="C235" i="27" s="1"/>
  <c r="C236" i="27" s="1"/>
  <c r="C237" i="27" s="1"/>
  <c r="C238" i="27" s="1"/>
  <c r="C239" i="27" s="1"/>
  <c r="C240" i="27" s="1"/>
  <c r="C241" i="27" s="1"/>
  <c r="C242" i="27" s="1"/>
  <c r="C243" i="27" s="1"/>
  <c r="C244" i="27" s="1"/>
  <c r="C245" i="27" s="1"/>
  <c r="C246" i="27" s="1"/>
  <c r="C247" i="27" s="1"/>
  <c r="C248" i="27" s="1"/>
  <c r="C249" i="27" s="1"/>
  <c r="C250" i="27" s="1"/>
  <c r="C251" i="27" s="1"/>
  <c r="C252" i="27" s="1"/>
  <c r="C253" i="27" s="1"/>
  <c r="C254" i="27" s="1"/>
  <c r="C255" i="27" s="1"/>
  <c r="C256" i="27" s="1"/>
  <c r="C257" i="27" s="1"/>
  <c r="C258" i="27" s="1"/>
  <c r="C259" i="27" s="1"/>
  <c r="C260" i="27" s="1"/>
  <c r="C261" i="27" s="1"/>
  <c r="C262" i="27" s="1"/>
  <c r="C263" i="27" s="1"/>
  <c r="C264" i="27" s="1"/>
  <c r="C265" i="27" s="1"/>
  <c r="C266" i="27" s="1"/>
  <c r="C267" i="27" s="1"/>
  <c r="C268" i="27" s="1"/>
  <c r="C269" i="27" s="1"/>
  <c r="C270" i="27" s="1"/>
  <c r="C271" i="27" s="1"/>
  <c r="C272" i="27" s="1"/>
  <c r="C273" i="27" s="1"/>
  <c r="C274" i="27" s="1"/>
  <c r="C275" i="27" s="1"/>
  <c r="C276" i="27" s="1"/>
  <c r="C277" i="27" s="1"/>
  <c r="C278" i="27" s="1"/>
  <c r="C279" i="27" s="1"/>
  <c r="C280" i="27" s="1"/>
  <c r="C281" i="27" s="1"/>
  <c r="C282" i="27" s="1"/>
  <c r="C283" i="27" s="1"/>
  <c r="C284" i="27" s="1"/>
  <c r="C285" i="27" s="1"/>
  <c r="C286" i="27" s="1"/>
  <c r="C287" i="27" s="1"/>
  <c r="C288" i="27" s="1"/>
  <c r="C289" i="27" s="1"/>
  <c r="C15" i="27"/>
  <c r="B15" i="27"/>
  <c r="H20" i="26"/>
  <c r="G20" i="26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G98" i="26" s="1"/>
  <c r="G99" i="26" s="1"/>
  <c r="G100" i="26" s="1"/>
  <c r="G101" i="26" s="1"/>
  <c r="G102" i="26" s="1"/>
  <c r="G103" i="26" s="1"/>
  <c r="G104" i="26" s="1"/>
  <c r="G105" i="26" s="1"/>
  <c r="G106" i="26" s="1"/>
  <c r="G107" i="26" s="1"/>
  <c r="G108" i="26" s="1"/>
  <c r="G109" i="26" s="1"/>
  <c r="G110" i="26" s="1"/>
  <c r="G111" i="26" s="1"/>
  <c r="G112" i="26" s="1"/>
  <c r="G113" i="26" s="1"/>
  <c r="G114" i="26" s="1"/>
  <c r="G115" i="26" s="1"/>
  <c r="G116" i="26" s="1"/>
  <c r="G117" i="26" s="1"/>
  <c r="G118" i="26" s="1"/>
  <c r="G119" i="26" s="1"/>
  <c r="G120" i="26" s="1"/>
  <c r="G121" i="26" s="1"/>
  <c r="G122" i="26" s="1"/>
  <c r="G123" i="26" s="1"/>
  <c r="G124" i="26" s="1"/>
  <c r="G125" i="26" s="1"/>
  <c r="G126" i="26" s="1"/>
  <c r="G127" i="26" s="1"/>
  <c r="G128" i="26" s="1"/>
  <c r="G129" i="26" s="1"/>
  <c r="G130" i="26" s="1"/>
  <c r="G131" i="26" s="1"/>
  <c r="G132" i="26" s="1"/>
  <c r="G133" i="26" s="1"/>
  <c r="G134" i="26" s="1"/>
  <c r="G135" i="26" s="1"/>
  <c r="G136" i="26" s="1"/>
  <c r="G137" i="26" s="1"/>
  <c r="G138" i="26" s="1"/>
  <c r="G139" i="26" s="1"/>
  <c r="G140" i="26" s="1"/>
  <c r="G141" i="26" s="1"/>
  <c r="G142" i="26" s="1"/>
  <c r="G143" i="26" s="1"/>
  <c r="G144" i="26" s="1"/>
  <c r="G145" i="26" s="1"/>
  <c r="G146" i="26" s="1"/>
  <c r="G147" i="26" s="1"/>
  <c r="G148" i="26" s="1"/>
  <c r="G149" i="26" s="1"/>
  <c r="G150" i="26" s="1"/>
  <c r="G151" i="26" s="1"/>
  <c r="G152" i="26" s="1"/>
  <c r="G153" i="26" s="1"/>
  <c r="G154" i="26" s="1"/>
  <c r="G155" i="26" s="1"/>
  <c r="G156" i="26" s="1"/>
  <c r="G157" i="26" s="1"/>
  <c r="G158" i="26" s="1"/>
  <c r="G159" i="26" s="1"/>
  <c r="G160" i="26" s="1"/>
  <c r="G161" i="26" s="1"/>
  <c r="G162" i="26" s="1"/>
  <c r="G163" i="26" s="1"/>
  <c r="G164" i="26" s="1"/>
  <c r="G165" i="26" s="1"/>
  <c r="G166" i="26" s="1"/>
  <c r="G167" i="26" s="1"/>
  <c r="G168" i="26" s="1"/>
  <c r="G169" i="26" s="1"/>
  <c r="G170" i="26" s="1"/>
  <c r="G171" i="26" s="1"/>
  <c r="G172" i="26" s="1"/>
  <c r="G173" i="26" s="1"/>
  <c r="G174" i="26" s="1"/>
  <c r="G175" i="26" s="1"/>
  <c r="G176" i="26" s="1"/>
  <c r="G177" i="26" s="1"/>
  <c r="G178" i="26" s="1"/>
  <c r="G179" i="26" s="1"/>
  <c r="G180" i="26" s="1"/>
  <c r="G181" i="26" s="1"/>
  <c r="G182" i="26" s="1"/>
  <c r="G183" i="26" s="1"/>
  <c r="G184" i="26" s="1"/>
  <c r="G185" i="26" s="1"/>
  <c r="G186" i="26" s="1"/>
  <c r="G187" i="26" s="1"/>
  <c r="G188" i="26" s="1"/>
  <c r="G189" i="26" s="1"/>
  <c r="G190" i="26" s="1"/>
  <c r="G191" i="26" s="1"/>
  <c r="G192" i="26" s="1"/>
  <c r="G193" i="26" s="1"/>
  <c r="G194" i="26" s="1"/>
  <c r="G195" i="26" s="1"/>
  <c r="G196" i="26" s="1"/>
  <c r="G197" i="26" s="1"/>
  <c r="G198" i="26" s="1"/>
  <c r="G199" i="26" s="1"/>
  <c r="G200" i="26" s="1"/>
  <c r="G201" i="26" s="1"/>
  <c r="G202" i="26" s="1"/>
  <c r="G203" i="26" s="1"/>
  <c r="G204" i="26" s="1"/>
  <c r="G205" i="26" s="1"/>
  <c r="G206" i="26" s="1"/>
  <c r="G207" i="26" s="1"/>
  <c r="G208" i="26" s="1"/>
  <c r="G209" i="26" s="1"/>
  <c r="G210" i="26" s="1"/>
  <c r="G211" i="26" s="1"/>
  <c r="G212" i="26" s="1"/>
  <c r="G213" i="26" s="1"/>
  <c r="G214" i="26" s="1"/>
  <c r="G215" i="26" s="1"/>
  <c r="G216" i="26" s="1"/>
  <c r="G217" i="26" s="1"/>
  <c r="G218" i="26" s="1"/>
  <c r="G219" i="26" s="1"/>
  <c r="G220" i="26" s="1"/>
  <c r="G221" i="26" s="1"/>
  <c r="G222" i="26" s="1"/>
  <c r="G223" i="26" s="1"/>
  <c r="G224" i="26" s="1"/>
  <c r="G225" i="26" s="1"/>
  <c r="G226" i="26" s="1"/>
  <c r="G227" i="26" s="1"/>
  <c r="G228" i="26" s="1"/>
  <c r="G229" i="26" s="1"/>
  <c r="G230" i="26" s="1"/>
  <c r="G231" i="26" s="1"/>
  <c r="G232" i="26" s="1"/>
  <c r="G233" i="26" s="1"/>
  <c r="G234" i="26" s="1"/>
  <c r="G235" i="26" s="1"/>
  <c r="G236" i="26" s="1"/>
  <c r="G237" i="26" s="1"/>
  <c r="G238" i="26" s="1"/>
  <c r="G239" i="26" s="1"/>
  <c r="G240" i="26" s="1"/>
  <c r="G241" i="26" s="1"/>
  <c r="G242" i="26" s="1"/>
  <c r="G243" i="26" s="1"/>
  <c r="G244" i="26" s="1"/>
  <c r="G245" i="26" s="1"/>
  <c r="G246" i="26" s="1"/>
  <c r="G247" i="26" s="1"/>
  <c r="G248" i="26" s="1"/>
  <c r="G249" i="26" s="1"/>
  <c r="G250" i="26" s="1"/>
  <c r="G251" i="26" s="1"/>
  <c r="G252" i="26" s="1"/>
  <c r="G253" i="26" s="1"/>
  <c r="G254" i="26" s="1"/>
  <c r="G255" i="26" s="1"/>
  <c r="G256" i="26" s="1"/>
  <c r="G257" i="26" s="1"/>
  <c r="G258" i="26" s="1"/>
  <c r="G259" i="26" s="1"/>
  <c r="G260" i="26" s="1"/>
  <c r="G261" i="26" s="1"/>
  <c r="G262" i="26" s="1"/>
  <c r="G263" i="26" s="1"/>
  <c r="G264" i="26" s="1"/>
  <c r="G265" i="26" s="1"/>
  <c r="G266" i="26" s="1"/>
  <c r="G267" i="26" s="1"/>
  <c r="G268" i="26" s="1"/>
  <c r="G269" i="26" s="1"/>
  <c r="G270" i="26" s="1"/>
  <c r="G271" i="26" s="1"/>
  <c r="G272" i="26" s="1"/>
  <c r="G273" i="26" s="1"/>
  <c r="G274" i="26" s="1"/>
  <c r="G275" i="26" s="1"/>
  <c r="G276" i="26" s="1"/>
  <c r="G277" i="26" s="1"/>
  <c r="G278" i="26" s="1"/>
  <c r="G279" i="26" s="1"/>
  <c r="G280" i="26" s="1"/>
  <c r="G281" i="26" s="1"/>
  <c r="G282" i="26" s="1"/>
  <c r="G283" i="26" s="1"/>
  <c r="G284" i="26" s="1"/>
  <c r="G285" i="26" s="1"/>
  <c r="G286" i="26" s="1"/>
  <c r="G287" i="26" s="1"/>
  <c r="G288" i="26" s="1"/>
  <c r="G289" i="26" s="1"/>
  <c r="C20" i="26"/>
  <c r="C21" i="26" s="1"/>
  <c r="C22" i="26" s="1"/>
  <c r="C23" i="26" s="1"/>
  <c r="C24" i="26" s="1"/>
  <c r="C25" i="26" s="1"/>
  <c r="C26" i="26" s="1"/>
  <c r="C27" i="26" s="1"/>
  <c r="C28" i="26" s="1"/>
  <c r="C29" i="26" s="1"/>
  <c r="C30" i="26" s="1"/>
  <c r="C31" i="26" s="1"/>
  <c r="C32" i="26" s="1"/>
  <c r="C33" i="26" s="1"/>
  <c r="C34" i="26" s="1"/>
  <c r="C35" i="26" s="1"/>
  <c r="C36" i="26" s="1"/>
  <c r="C37" i="26" s="1"/>
  <c r="C38" i="26" s="1"/>
  <c r="C39" i="26" s="1"/>
  <c r="C40" i="26" s="1"/>
  <c r="C41" i="26" s="1"/>
  <c r="C42" i="26" s="1"/>
  <c r="C43" i="26" s="1"/>
  <c r="C44" i="26" s="1"/>
  <c r="C45" i="26" s="1"/>
  <c r="C46" i="26" s="1"/>
  <c r="C47" i="26" s="1"/>
  <c r="C48" i="26" s="1"/>
  <c r="C49" i="26" s="1"/>
  <c r="C50" i="26" s="1"/>
  <c r="C51" i="26" s="1"/>
  <c r="C52" i="26" s="1"/>
  <c r="C53" i="26" s="1"/>
  <c r="C54" i="26" s="1"/>
  <c r="C55" i="26" s="1"/>
  <c r="C56" i="26" s="1"/>
  <c r="C57" i="26" s="1"/>
  <c r="C58" i="26" s="1"/>
  <c r="C59" i="26" s="1"/>
  <c r="C60" i="26" s="1"/>
  <c r="C61" i="26" s="1"/>
  <c r="C62" i="26" s="1"/>
  <c r="C63" i="26" s="1"/>
  <c r="C64" i="26" s="1"/>
  <c r="C65" i="26" s="1"/>
  <c r="C66" i="26" s="1"/>
  <c r="C67" i="26" s="1"/>
  <c r="C68" i="26" s="1"/>
  <c r="C69" i="26" s="1"/>
  <c r="C70" i="26" s="1"/>
  <c r="C71" i="26" s="1"/>
  <c r="C72" i="26" s="1"/>
  <c r="C73" i="26" s="1"/>
  <c r="C74" i="26" s="1"/>
  <c r="C75" i="26" s="1"/>
  <c r="C76" i="26" s="1"/>
  <c r="C77" i="26" s="1"/>
  <c r="C78" i="26" s="1"/>
  <c r="C79" i="26" s="1"/>
  <c r="C80" i="26" s="1"/>
  <c r="C81" i="26" s="1"/>
  <c r="C82" i="26" s="1"/>
  <c r="C83" i="26" s="1"/>
  <c r="C84" i="26" s="1"/>
  <c r="C85" i="26" s="1"/>
  <c r="C86" i="26" s="1"/>
  <c r="C87" i="26" s="1"/>
  <c r="C88" i="26" s="1"/>
  <c r="C89" i="26" s="1"/>
  <c r="C90" i="26" s="1"/>
  <c r="C91" i="26" s="1"/>
  <c r="C92" i="26" s="1"/>
  <c r="C93" i="26" s="1"/>
  <c r="C94" i="26" s="1"/>
  <c r="C95" i="26" s="1"/>
  <c r="C96" i="26" s="1"/>
  <c r="C97" i="26" s="1"/>
  <c r="C98" i="26" s="1"/>
  <c r="C99" i="26" s="1"/>
  <c r="C100" i="26" s="1"/>
  <c r="C101" i="26" s="1"/>
  <c r="C102" i="26" s="1"/>
  <c r="C103" i="26" s="1"/>
  <c r="C104" i="26" s="1"/>
  <c r="C105" i="26" s="1"/>
  <c r="C106" i="26" s="1"/>
  <c r="C107" i="26" s="1"/>
  <c r="C108" i="26" s="1"/>
  <c r="C109" i="26" s="1"/>
  <c r="C110" i="26" s="1"/>
  <c r="C111" i="26" s="1"/>
  <c r="C112" i="26" s="1"/>
  <c r="C113" i="26" s="1"/>
  <c r="C114" i="26" s="1"/>
  <c r="C115" i="26" s="1"/>
  <c r="C116" i="26" s="1"/>
  <c r="C117" i="26" s="1"/>
  <c r="C118" i="26" s="1"/>
  <c r="C119" i="26" s="1"/>
  <c r="C120" i="26" s="1"/>
  <c r="C121" i="26" s="1"/>
  <c r="C122" i="26" s="1"/>
  <c r="C123" i="26" s="1"/>
  <c r="C124" i="26" s="1"/>
  <c r="C125" i="26" s="1"/>
  <c r="C126" i="26" s="1"/>
  <c r="C127" i="26" s="1"/>
  <c r="C128" i="26" s="1"/>
  <c r="C129" i="26" s="1"/>
  <c r="C130" i="26" s="1"/>
  <c r="C131" i="26" s="1"/>
  <c r="C132" i="26" s="1"/>
  <c r="C133" i="26" s="1"/>
  <c r="C134" i="26" s="1"/>
  <c r="C135" i="26" s="1"/>
  <c r="C136" i="26" s="1"/>
  <c r="C137" i="26" s="1"/>
  <c r="C138" i="26" s="1"/>
  <c r="C139" i="26" s="1"/>
  <c r="C140" i="26" s="1"/>
  <c r="C141" i="26" s="1"/>
  <c r="C142" i="26" s="1"/>
  <c r="C143" i="26" s="1"/>
  <c r="C144" i="26" s="1"/>
  <c r="C145" i="26" s="1"/>
  <c r="C146" i="26" s="1"/>
  <c r="C147" i="26" s="1"/>
  <c r="C148" i="26" s="1"/>
  <c r="C149" i="26" s="1"/>
  <c r="C150" i="26" s="1"/>
  <c r="C151" i="26" s="1"/>
  <c r="C152" i="26" s="1"/>
  <c r="C153" i="26" s="1"/>
  <c r="C154" i="26" s="1"/>
  <c r="C155" i="26" s="1"/>
  <c r="C156" i="26" s="1"/>
  <c r="C157" i="26" s="1"/>
  <c r="C158" i="26" s="1"/>
  <c r="C159" i="26" s="1"/>
  <c r="C160" i="26" s="1"/>
  <c r="C161" i="26" s="1"/>
  <c r="C162" i="26" s="1"/>
  <c r="C163" i="26" s="1"/>
  <c r="C164" i="26" s="1"/>
  <c r="C165" i="26" s="1"/>
  <c r="C166" i="26" s="1"/>
  <c r="C167" i="26" s="1"/>
  <c r="C168" i="26" s="1"/>
  <c r="C169" i="26" s="1"/>
  <c r="C170" i="26" s="1"/>
  <c r="C171" i="26" s="1"/>
  <c r="C172" i="26" s="1"/>
  <c r="C173" i="26" s="1"/>
  <c r="C174" i="26" s="1"/>
  <c r="C175" i="26" s="1"/>
  <c r="C176" i="26" s="1"/>
  <c r="C177" i="26" s="1"/>
  <c r="C178" i="26" s="1"/>
  <c r="C179" i="26" s="1"/>
  <c r="C180" i="26" s="1"/>
  <c r="C181" i="26" s="1"/>
  <c r="C182" i="26" s="1"/>
  <c r="C183" i="26" s="1"/>
  <c r="C184" i="26" s="1"/>
  <c r="C185" i="26" s="1"/>
  <c r="C186" i="26" s="1"/>
  <c r="C187" i="26" s="1"/>
  <c r="C188" i="26" s="1"/>
  <c r="C189" i="26" s="1"/>
  <c r="C190" i="26" s="1"/>
  <c r="C191" i="26" s="1"/>
  <c r="C192" i="26" s="1"/>
  <c r="C193" i="26" s="1"/>
  <c r="C194" i="26" s="1"/>
  <c r="C195" i="26" s="1"/>
  <c r="C196" i="26" s="1"/>
  <c r="C197" i="26" s="1"/>
  <c r="C198" i="26" s="1"/>
  <c r="C199" i="26" s="1"/>
  <c r="C200" i="26" s="1"/>
  <c r="C201" i="26" s="1"/>
  <c r="C202" i="26" s="1"/>
  <c r="C203" i="26" s="1"/>
  <c r="C204" i="26" s="1"/>
  <c r="C205" i="26" s="1"/>
  <c r="C206" i="26" s="1"/>
  <c r="C207" i="26" s="1"/>
  <c r="C208" i="26" s="1"/>
  <c r="C209" i="26" s="1"/>
  <c r="C210" i="26" s="1"/>
  <c r="C211" i="26" s="1"/>
  <c r="C212" i="26" s="1"/>
  <c r="C213" i="26" s="1"/>
  <c r="C214" i="26" s="1"/>
  <c r="C215" i="26" s="1"/>
  <c r="C216" i="26" s="1"/>
  <c r="C217" i="26" s="1"/>
  <c r="C218" i="26" s="1"/>
  <c r="C219" i="26" s="1"/>
  <c r="C220" i="26" s="1"/>
  <c r="C221" i="26" s="1"/>
  <c r="C222" i="26" s="1"/>
  <c r="C223" i="26" s="1"/>
  <c r="C224" i="26" s="1"/>
  <c r="C225" i="26" s="1"/>
  <c r="C226" i="26" s="1"/>
  <c r="C227" i="26" s="1"/>
  <c r="C228" i="26" s="1"/>
  <c r="C229" i="26" s="1"/>
  <c r="C230" i="26" s="1"/>
  <c r="C231" i="26" s="1"/>
  <c r="C232" i="26" s="1"/>
  <c r="C233" i="26" s="1"/>
  <c r="C234" i="26" s="1"/>
  <c r="C235" i="26" s="1"/>
  <c r="C236" i="26" s="1"/>
  <c r="C237" i="26" s="1"/>
  <c r="C238" i="26" s="1"/>
  <c r="C239" i="26" s="1"/>
  <c r="C240" i="26" s="1"/>
  <c r="C241" i="26" s="1"/>
  <c r="C242" i="26" s="1"/>
  <c r="C243" i="26" s="1"/>
  <c r="C244" i="26" s="1"/>
  <c r="C245" i="26" s="1"/>
  <c r="C246" i="26" s="1"/>
  <c r="C247" i="26" s="1"/>
  <c r="C248" i="26" s="1"/>
  <c r="C249" i="26" s="1"/>
  <c r="C250" i="26" s="1"/>
  <c r="C251" i="26" s="1"/>
  <c r="C252" i="26" s="1"/>
  <c r="C253" i="26" s="1"/>
  <c r="C254" i="26" s="1"/>
  <c r="C255" i="26" s="1"/>
  <c r="C256" i="26" s="1"/>
  <c r="C257" i="26" s="1"/>
  <c r="C258" i="26" s="1"/>
  <c r="C259" i="26" s="1"/>
  <c r="C260" i="26" s="1"/>
  <c r="C261" i="26" s="1"/>
  <c r="C262" i="26" s="1"/>
  <c r="C263" i="26" s="1"/>
  <c r="C264" i="26" s="1"/>
  <c r="C265" i="26" s="1"/>
  <c r="C266" i="26" s="1"/>
  <c r="C267" i="26" s="1"/>
  <c r="C268" i="26" s="1"/>
  <c r="C269" i="26" s="1"/>
  <c r="C270" i="26" s="1"/>
  <c r="C271" i="26" s="1"/>
  <c r="C272" i="26" s="1"/>
  <c r="C273" i="26" s="1"/>
  <c r="C274" i="26" s="1"/>
  <c r="C275" i="26" s="1"/>
  <c r="C276" i="26" s="1"/>
  <c r="C277" i="26" s="1"/>
  <c r="C278" i="26" s="1"/>
  <c r="C279" i="26" s="1"/>
  <c r="C280" i="26" s="1"/>
  <c r="C281" i="26" s="1"/>
  <c r="C282" i="26" s="1"/>
  <c r="C283" i="26" s="1"/>
  <c r="C284" i="26" s="1"/>
  <c r="C285" i="26" s="1"/>
  <c r="C286" i="26" s="1"/>
  <c r="C287" i="26" s="1"/>
  <c r="C288" i="26" s="1"/>
  <c r="C289" i="26" s="1"/>
  <c r="C15" i="26"/>
  <c r="B15" i="26"/>
  <c r="G21" i="25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H20" i="25"/>
  <c r="G20" i="25"/>
  <c r="C20" i="25"/>
  <c r="C21" i="25" s="1"/>
  <c r="C22" i="25" s="1"/>
  <c r="C23" i="25" s="1"/>
  <c r="C24" i="25" s="1"/>
  <c r="C25" i="25" s="1"/>
  <c r="C26" i="25" s="1"/>
  <c r="C27" i="25" s="1"/>
  <c r="C28" i="25" s="1"/>
  <c r="C29" i="25" s="1"/>
  <c r="C30" i="25" s="1"/>
  <c r="C31" i="25" s="1"/>
  <c r="C32" i="25" s="1"/>
  <c r="C33" i="25" s="1"/>
  <c r="C34" i="25" s="1"/>
  <c r="C35" i="25" s="1"/>
  <c r="C36" i="25" s="1"/>
  <c r="C37" i="25" s="1"/>
  <c r="C38" i="25" s="1"/>
  <c r="C39" i="25" s="1"/>
  <c r="C40" i="25" s="1"/>
  <c r="C41" i="25" s="1"/>
  <c r="C42" i="25" s="1"/>
  <c r="C43" i="25" s="1"/>
  <c r="C44" i="25" s="1"/>
  <c r="C45" i="25" s="1"/>
  <c r="C46" i="25" s="1"/>
  <c r="C47" i="25" s="1"/>
  <c r="C48" i="25" s="1"/>
  <c r="C49" i="25" s="1"/>
  <c r="C50" i="25" s="1"/>
  <c r="C51" i="25" s="1"/>
  <c r="C52" i="25" s="1"/>
  <c r="C53" i="25" s="1"/>
  <c r="C54" i="25" s="1"/>
  <c r="C55" i="25" s="1"/>
  <c r="C56" i="25" s="1"/>
  <c r="C57" i="25" s="1"/>
  <c r="C58" i="25" s="1"/>
  <c r="C59" i="25" s="1"/>
  <c r="C60" i="25" s="1"/>
  <c r="C61" i="25" s="1"/>
  <c r="C62" i="25" s="1"/>
  <c r="C63" i="25" s="1"/>
  <c r="C64" i="25" s="1"/>
  <c r="C65" i="25" s="1"/>
  <c r="C66" i="25" s="1"/>
  <c r="C67" i="25" s="1"/>
  <c r="C68" i="25" s="1"/>
  <c r="C69" i="25" s="1"/>
  <c r="C70" i="25" s="1"/>
  <c r="C71" i="25" s="1"/>
  <c r="C72" i="25" s="1"/>
  <c r="C73" i="25" s="1"/>
  <c r="C74" i="25" s="1"/>
  <c r="C75" i="25" s="1"/>
  <c r="C76" i="25" s="1"/>
  <c r="C77" i="25" s="1"/>
  <c r="C78" i="25" s="1"/>
  <c r="C79" i="25" s="1"/>
  <c r="C80" i="25" s="1"/>
  <c r="C81" i="25" s="1"/>
  <c r="C82" i="25" s="1"/>
  <c r="C83" i="25" s="1"/>
  <c r="C84" i="25" s="1"/>
  <c r="C85" i="25" s="1"/>
  <c r="C86" i="25" s="1"/>
  <c r="C87" i="25" s="1"/>
  <c r="C88" i="25" s="1"/>
  <c r="C89" i="25" s="1"/>
  <c r="C90" i="25" s="1"/>
  <c r="C91" i="25" s="1"/>
  <c r="C92" i="25" s="1"/>
  <c r="C93" i="25" s="1"/>
  <c r="C94" i="25" s="1"/>
  <c r="C95" i="25" s="1"/>
  <c r="C96" i="25" s="1"/>
  <c r="C97" i="25" s="1"/>
  <c r="C98" i="25" s="1"/>
  <c r="C99" i="25" s="1"/>
  <c r="C100" i="25" s="1"/>
  <c r="C101" i="25" s="1"/>
  <c r="C102" i="25" s="1"/>
  <c r="C103" i="25" s="1"/>
  <c r="C104" i="25" s="1"/>
  <c r="C105" i="25" s="1"/>
  <c r="C106" i="25" s="1"/>
  <c r="C107" i="25" s="1"/>
  <c r="C108" i="25" s="1"/>
  <c r="C109" i="25" s="1"/>
  <c r="C110" i="25" s="1"/>
  <c r="C111" i="25" s="1"/>
  <c r="C112" i="25" s="1"/>
  <c r="C113" i="25" s="1"/>
  <c r="C114" i="25" s="1"/>
  <c r="C115" i="25" s="1"/>
  <c r="C116" i="25" s="1"/>
  <c r="C117" i="25" s="1"/>
  <c r="C118" i="25" s="1"/>
  <c r="C119" i="25" s="1"/>
  <c r="C120" i="25" s="1"/>
  <c r="C121" i="25" s="1"/>
  <c r="C122" i="25" s="1"/>
  <c r="C123" i="25" s="1"/>
  <c r="C124" i="25" s="1"/>
  <c r="C125" i="25" s="1"/>
  <c r="C126" i="25" s="1"/>
  <c r="C127" i="25" s="1"/>
  <c r="C128" i="25" s="1"/>
  <c r="C129" i="25" s="1"/>
  <c r="C130" i="25" s="1"/>
  <c r="C131" i="25" s="1"/>
  <c r="C132" i="25" s="1"/>
  <c r="C133" i="25" s="1"/>
  <c r="C134" i="25" s="1"/>
  <c r="C135" i="25" s="1"/>
  <c r="C136" i="25" s="1"/>
  <c r="C137" i="25" s="1"/>
  <c r="C138" i="25" s="1"/>
  <c r="C139" i="25" s="1"/>
  <c r="C140" i="25" s="1"/>
  <c r="C141" i="25" s="1"/>
  <c r="C142" i="25" s="1"/>
  <c r="C143" i="25" s="1"/>
  <c r="C144" i="25" s="1"/>
  <c r="C145" i="25" s="1"/>
  <c r="C146" i="25" s="1"/>
  <c r="C147" i="25" s="1"/>
  <c r="C148" i="25" s="1"/>
  <c r="C149" i="25" s="1"/>
  <c r="C150" i="25" s="1"/>
  <c r="C151" i="25" s="1"/>
  <c r="C152" i="25" s="1"/>
  <c r="C153" i="25" s="1"/>
  <c r="C154" i="25" s="1"/>
  <c r="C155" i="25" s="1"/>
  <c r="C156" i="25" s="1"/>
  <c r="C157" i="25" s="1"/>
  <c r="C158" i="25" s="1"/>
  <c r="C159" i="25" s="1"/>
  <c r="C160" i="25" s="1"/>
  <c r="C161" i="25" s="1"/>
  <c r="C162" i="25" s="1"/>
  <c r="C163" i="25" s="1"/>
  <c r="C164" i="25" s="1"/>
  <c r="C165" i="25" s="1"/>
  <c r="C166" i="25" s="1"/>
  <c r="C167" i="25" s="1"/>
  <c r="C168" i="25" s="1"/>
  <c r="C169" i="25" s="1"/>
  <c r="C170" i="25" s="1"/>
  <c r="C171" i="25" s="1"/>
  <c r="C172" i="25" s="1"/>
  <c r="C173" i="25" s="1"/>
  <c r="C174" i="25" s="1"/>
  <c r="C175" i="25" s="1"/>
  <c r="C176" i="25" s="1"/>
  <c r="C177" i="25" s="1"/>
  <c r="C178" i="25" s="1"/>
  <c r="C179" i="25" s="1"/>
  <c r="C180" i="25" s="1"/>
  <c r="C181" i="25" s="1"/>
  <c r="C182" i="25" s="1"/>
  <c r="C183" i="25" s="1"/>
  <c r="C184" i="25" s="1"/>
  <c r="C185" i="25" s="1"/>
  <c r="C186" i="25" s="1"/>
  <c r="C187" i="25" s="1"/>
  <c r="C188" i="25" s="1"/>
  <c r="C189" i="25" s="1"/>
  <c r="C190" i="25" s="1"/>
  <c r="C191" i="25" s="1"/>
  <c r="C192" i="25" s="1"/>
  <c r="C193" i="25" s="1"/>
  <c r="C194" i="25" s="1"/>
  <c r="C195" i="25" s="1"/>
  <c r="C196" i="25" s="1"/>
  <c r="C197" i="25" s="1"/>
  <c r="C198" i="25" s="1"/>
  <c r="C199" i="25" s="1"/>
  <c r="C200" i="25" s="1"/>
  <c r="C201" i="25" s="1"/>
  <c r="C202" i="25" s="1"/>
  <c r="C203" i="25" s="1"/>
  <c r="C204" i="25" s="1"/>
  <c r="C205" i="25" s="1"/>
  <c r="C206" i="25" s="1"/>
  <c r="C207" i="25" s="1"/>
  <c r="C208" i="25" s="1"/>
  <c r="C209" i="25" s="1"/>
  <c r="C210" i="25" s="1"/>
  <c r="C211" i="25" s="1"/>
  <c r="C212" i="25" s="1"/>
  <c r="C213" i="25" s="1"/>
  <c r="C214" i="25" s="1"/>
  <c r="C215" i="25" s="1"/>
  <c r="C216" i="25" s="1"/>
  <c r="C217" i="25" s="1"/>
  <c r="C218" i="25" s="1"/>
  <c r="C219" i="25" s="1"/>
  <c r="C220" i="25" s="1"/>
  <c r="C221" i="25" s="1"/>
  <c r="C222" i="25" s="1"/>
  <c r="C223" i="25" s="1"/>
  <c r="C224" i="25" s="1"/>
  <c r="C225" i="25" s="1"/>
  <c r="C226" i="25" s="1"/>
  <c r="C227" i="25" s="1"/>
  <c r="C228" i="25" s="1"/>
  <c r="C229" i="25" s="1"/>
  <c r="C230" i="25" s="1"/>
  <c r="C231" i="25" s="1"/>
  <c r="C232" i="25" s="1"/>
  <c r="C233" i="25" s="1"/>
  <c r="C234" i="25" s="1"/>
  <c r="C235" i="25" s="1"/>
  <c r="C236" i="25" s="1"/>
  <c r="C237" i="25" s="1"/>
  <c r="C238" i="25" s="1"/>
  <c r="C239" i="25" s="1"/>
  <c r="C240" i="25" s="1"/>
  <c r="C241" i="25" s="1"/>
  <c r="C242" i="25" s="1"/>
  <c r="C243" i="25" s="1"/>
  <c r="C244" i="25" s="1"/>
  <c r="C245" i="25" s="1"/>
  <c r="C246" i="25" s="1"/>
  <c r="C247" i="25" s="1"/>
  <c r="C248" i="25" s="1"/>
  <c r="C249" i="25" s="1"/>
  <c r="C250" i="25" s="1"/>
  <c r="C251" i="25" s="1"/>
  <c r="C252" i="25" s="1"/>
  <c r="C253" i="25" s="1"/>
  <c r="C254" i="25" s="1"/>
  <c r="C255" i="25" s="1"/>
  <c r="C256" i="25" s="1"/>
  <c r="C257" i="25" s="1"/>
  <c r="C258" i="25" s="1"/>
  <c r="C259" i="25" s="1"/>
  <c r="C260" i="25" s="1"/>
  <c r="C261" i="25" s="1"/>
  <c r="C262" i="25" s="1"/>
  <c r="C263" i="25" s="1"/>
  <c r="C264" i="25" s="1"/>
  <c r="C265" i="25" s="1"/>
  <c r="C266" i="25" s="1"/>
  <c r="C267" i="25" s="1"/>
  <c r="C268" i="25" s="1"/>
  <c r="C269" i="25" s="1"/>
  <c r="C270" i="25" s="1"/>
  <c r="C271" i="25" s="1"/>
  <c r="C272" i="25" s="1"/>
  <c r="C273" i="25" s="1"/>
  <c r="C274" i="25" s="1"/>
  <c r="C275" i="25" s="1"/>
  <c r="C276" i="25" s="1"/>
  <c r="C277" i="25" s="1"/>
  <c r="C278" i="25" s="1"/>
  <c r="C279" i="25" s="1"/>
  <c r="C280" i="25" s="1"/>
  <c r="C281" i="25" s="1"/>
  <c r="C282" i="25" s="1"/>
  <c r="C283" i="25" s="1"/>
  <c r="C284" i="25" s="1"/>
  <c r="C285" i="25" s="1"/>
  <c r="C286" i="25" s="1"/>
  <c r="C287" i="25" s="1"/>
  <c r="C288" i="25" s="1"/>
  <c r="C289" i="25" s="1"/>
  <c r="C15" i="25"/>
  <c r="B15" i="25"/>
  <c r="H20" i="24"/>
  <c r="H21" i="24" s="1"/>
  <c r="G20" i="24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C20" i="24"/>
  <c r="C21" i="24" s="1"/>
  <c r="C22" i="24" s="1"/>
  <c r="C23" i="24" s="1"/>
  <c r="C24" i="24" s="1"/>
  <c r="C25" i="24" s="1"/>
  <c r="C26" i="24" s="1"/>
  <c r="C27" i="24" s="1"/>
  <c r="C28" i="24" s="1"/>
  <c r="C29" i="24" s="1"/>
  <c r="C30" i="24" s="1"/>
  <c r="C31" i="24" s="1"/>
  <c r="C32" i="24" s="1"/>
  <c r="C33" i="24" s="1"/>
  <c r="C34" i="24" s="1"/>
  <c r="C35" i="24" s="1"/>
  <c r="C36" i="24" s="1"/>
  <c r="C37" i="24" s="1"/>
  <c r="C38" i="24" s="1"/>
  <c r="C39" i="24" s="1"/>
  <c r="C40" i="24" s="1"/>
  <c r="C41" i="24" s="1"/>
  <c r="C42" i="24" s="1"/>
  <c r="C43" i="24" s="1"/>
  <c r="C44" i="24" s="1"/>
  <c r="C45" i="24" s="1"/>
  <c r="C46" i="24" s="1"/>
  <c r="C47" i="24" s="1"/>
  <c r="C48" i="24" s="1"/>
  <c r="C49" i="24" s="1"/>
  <c r="C50" i="24" s="1"/>
  <c r="C51" i="24" s="1"/>
  <c r="C52" i="24" s="1"/>
  <c r="C53" i="24" s="1"/>
  <c r="C54" i="24" s="1"/>
  <c r="C55" i="24" s="1"/>
  <c r="C56" i="24" s="1"/>
  <c r="C57" i="24" s="1"/>
  <c r="C58" i="24" s="1"/>
  <c r="C59" i="24" s="1"/>
  <c r="C60" i="24" s="1"/>
  <c r="C61" i="24" s="1"/>
  <c r="C62" i="24" s="1"/>
  <c r="C63" i="24" s="1"/>
  <c r="C64" i="24" s="1"/>
  <c r="C65" i="24" s="1"/>
  <c r="C66" i="24" s="1"/>
  <c r="C67" i="24" s="1"/>
  <c r="C68" i="24" s="1"/>
  <c r="C69" i="24" s="1"/>
  <c r="C70" i="24" s="1"/>
  <c r="C71" i="24" s="1"/>
  <c r="C72" i="24" s="1"/>
  <c r="C73" i="24" s="1"/>
  <c r="C74" i="24" s="1"/>
  <c r="C75" i="24" s="1"/>
  <c r="C76" i="24" s="1"/>
  <c r="C77" i="24" s="1"/>
  <c r="C78" i="24" s="1"/>
  <c r="C79" i="24" s="1"/>
  <c r="C80" i="24" s="1"/>
  <c r="C81" i="24" s="1"/>
  <c r="C82" i="24" s="1"/>
  <c r="C83" i="24" s="1"/>
  <c r="C84" i="24" s="1"/>
  <c r="C85" i="24" s="1"/>
  <c r="C86" i="24" s="1"/>
  <c r="C87" i="24" s="1"/>
  <c r="C88" i="24" s="1"/>
  <c r="C89" i="24" s="1"/>
  <c r="C90" i="24" s="1"/>
  <c r="C91" i="24" s="1"/>
  <c r="C92" i="24" s="1"/>
  <c r="C93" i="24" s="1"/>
  <c r="C94" i="24" s="1"/>
  <c r="C95" i="24" s="1"/>
  <c r="C96" i="24" s="1"/>
  <c r="C97" i="24" s="1"/>
  <c r="C98" i="24" s="1"/>
  <c r="C99" i="24" s="1"/>
  <c r="C100" i="24" s="1"/>
  <c r="C101" i="24" s="1"/>
  <c r="C102" i="24" s="1"/>
  <c r="C103" i="24" s="1"/>
  <c r="C104" i="24" s="1"/>
  <c r="C105" i="24" s="1"/>
  <c r="C106" i="24" s="1"/>
  <c r="C107" i="24" s="1"/>
  <c r="C108" i="24" s="1"/>
  <c r="C109" i="24" s="1"/>
  <c r="C110" i="24" s="1"/>
  <c r="C111" i="24" s="1"/>
  <c r="C112" i="24" s="1"/>
  <c r="C113" i="24" s="1"/>
  <c r="C114" i="24" s="1"/>
  <c r="C115" i="24" s="1"/>
  <c r="C116" i="24" s="1"/>
  <c r="C117" i="24" s="1"/>
  <c r="C118" i="24" s="1"/>
  <c r="C119" i="24" s="1"/>
  <c r="C120" i="24" s="1"/>
  <c r="C121" i="24" s="1"/>
  <c r="C122" i="24" s="1"/>
  <c r="C123" i="24" s="1"/>
  <c r="C124" i="24" s="1"/>
  <c r="C125" i="24" s="1"/>
  <c r="C126" i="24" s="1"/>
  <c r="C127" i="24" s="1"/>
  <c r="C128" i="24" s="1"/>
  <c r="C129" i="24" s="1"/>
  <c r="C130" i="24" s="1"/>
  <c r="C131" i="24" s="1"/>
  <c r="C132" i="24" s="1"/>
  <c r="C133" i="24" s="1"/>
  <c r="C134" i="24" s="1"/>
  <c r="C135" i="24" s="1"/>
  <c r="C136" i="24" s="1"/>
  <c r="C137" i="24" s="1"/>
  <c r="C138" i="24" s="1"/>
  <c r="C139" i="24" s="1"/>
  <c r="C140" i="24" s="1"/>
  <c r="C141" i="24" s="1"/>
  <c r="C142" i="24" s="1"/>
  <c r="C143" i="24" s="1"/>
  <c r="C144" i="24" s="1"/>
  <c r="C145" i="24" s="1"/>
  <c r="C146" i="24" s="1"/>
  <c r="C147" i="24" s="1"/>
  <c r="C148" i="24" s="1"/>
  <c r="C149" i="24" s="1"/>
  <c r="C150" i="24" s="1"/>
  <c r="C151" i="24" s="1"/>
  <c r="C152" i="24" s="1"/>
  <c r="C153" i="24" s="1"/>
  <c r="C154" i="24" s="1"/>
  <c r="C155" i="24" s="1"/>
  <c r="C156" i="24" s="1"/>
  <c r="C157" i="24" s="1"/>
  <c r="C158" i="24" s="1"/>
  <c r="C159" i="24" s="1"/>
  <c r="C160" i="24" s="1"/>
  <c r="C161" i="24" s="1"/>
  <c r="C162" i="24" s="1"/>
  <c r="C163" i="24" s="1"/>
  <c r="C164" i="24" s="1"/>
  <c r="C165" i="24" s="1"/>
  <c r="C166" i="24" s="1"/>
  <c r="C167" i="24" s="1"/>
  <c r="C168" i="24" s="1"/>
  <c r="C169" i="24" s="1"/>
  <c r="C170" i="24" s="1"/>
  <c r="C171" i="24" s="1"/>
  <c r="C172" i="24" s="1"/>
  <c r="C173" i="24" s="1"/>
  <c r="C174" i="24" s="1"/>
  <c r="C175" i="24" s="1"/>
  <c r="C176" i="24" s="1"/>
  <c r="C177" i="24" s="1"/>
  <c r="C178" i="24" s="1"/>
  <c r="C179" i="24" s="1"/>
  <c r="C180" i="24" s="1"/>
  <c r="C181" i="24" s="1"/>
  <c r="C182" i="24" s="1"/>
  <c r="C183" i="24" s="1"/>
  <c r="C184" i="24" s="1"/>
  <c r="C185" i="24" s="1"/>
  <c r="C186" i="24" s="1"/>
  <c r="C187" i="24" s="1"/>
  <c r="C188" i="24" s="1"/>
  <c r="C189" i="24" s="1"/>
  <c r="C190" i="24" s="1"/>
  <c r="C191" i="24" s="1"/>
  <c r="C192" i="24" s="1"/>
  <c r="C193" i="24" s="1"/>
  <c r="C194" i="24" s="1"/>
  <c r="C195" i="24" s="1"/>
  <c r="C196" i="24" s="1"/>
  <c r="C197" i="24" s="1"/>
  <c r="C198" i="24" s="1"/>
  <c r="C199" i="24" s="1"/>
  <c r="C200" i="24" s="1"/>
  <c r="C201" i="24" s="1"/>
  <c r="C202" i="24" s="1"/>
  <c r="C203" i="24" s="1"/>
  <c r="C204" i="24" s="1"/>
  <c r="C205" i="24" s="1"/>
  <c r="C206" i="24" s="1"/>
  <c r="C207" i="24" s="1"/>
  <c r="C208" i="24" s="1"/>
  <c r="C209" i="24" s="1"/>
  <c r="C210" i="24" s="1"/>
  <c r="C211" i="24" s="1"/>
  <c r="C212" i="24" s="1"/>
  <c r="C213" i="24" s="1"/>
  <c r="C214" i="24" s="1"/>
  <c r="C215" i="24" s="1"/>
  <c r="C216" i="24" s="1"/>
  <c r="C217" i="24" s="1"/>
  <c r="C218" i="24" s="1"/>
  <c r="C219" i="24" s="1"/>
  <c r="C220" i="24" s="1"/>
  <c r="C221" i="24" s="1"/>
  <c r="C222" i="24" s="1"/>
  <c r="C223" i="24" s="1"/>
  <c r="C224" i="24" s="1"/>
  <c r="C225" i="24" s="1"/>
  <c r="C226" i="24" s="1"/>
  <c r="C227" i="24" s="1"/>
  <c r="C228" i="24" s="1"/>
  <c r="C229" i="24" s="1"/>
  <c r="C230" i="24" s="1"/>
  <c r="C231" i="24" s="1"/>
  <c r="C232" i="24" s="1"/>
  <c r="C233" i="24" s="1"/>
  <c r="C234" i="24" s="1"/>
  <c r="C235" i="24" s="1"/>
  <c r="C236" i="24" s="1"/>
  <c r="C237" i="24" s="1"/>
  <c r="C238" i="24" s="1"/>
  <c r="C239" i="24" s="1"/>
  <c r="C240" i="24" s="1"/>
  <c r="C241" i="24" s="1"/>
  <c r="C242" i="24" s="1"/>
  <c r="C243" i="24" s="1"/>
  <c r="C244" i="24" s="1"/>
  <c r="C245" i="24" s="1"/>
  <c r="C246" i="24" s="1"/>
  <c r="C247" i="24" s="1"/>
  <c r="C248" i="24" s="1"/>
  <c r="C249" i="24" s="1"/>
  <c r="C250" i="24" s="1"/>
  <c r="C251" i="24" s="1"/>
  <c r="C252" i="24" s="1"/>
  <c r="C253" i="24" s="1"/>
  <c r="C254" i="24" s="1"/>
  <c r="C255" i="24" s="1"/>
  <c r="C256" i="24" s="1"/>
  <c r="C257" i="24" s="1"/>
  <c r="C258" i="24" s="1"/>
  <c r="C259" i="24" s="1"/>
  <c r="C260" i="24" s="1"/>
  <c r="C261" i="24" s="1"/>
  <c r="C262" i="24" s="1"/>
  <c r="C263" i="24" s="1"/>
  <c r="C264" i="24" s="1"/>
  <c r="C265" i="24" s="1"/>
  <c r="C266" i="24" s="1"/>
  <c r="C267" i="24" s="1"/>
  <c r="C268" i="24" s="1"/>
  <c r="C269" i="24" s="1"/>
  <c r="C270" i="24" s="1"/>
  <c r="C271" i="24" s="1"/>
  <c r="C272" i="24" s="1"/>
  <c r="C273" i="24" s="1"/>
  <c r="C274" i="24" s="1"/>
  <c r="C275" i="24" s="1"/>
  <c r="C276" i="24" s="1"/>
  <c r="C277" i="24" s="1"/>
  <c r="C278" i="24" s="1"/>
  <c r="C279" i="24" s="1"/>
  <c r="C280" i="24" s="1"/>
  <c r="C281" i="24" s="1"/>
  <c r="C282" i="24" s="1"/>
  <c r="C283" i="24" s="1"/>
  <c r="C284" i="24" s="1"/>
  <c r="C285" i="24" s="1"/>
  <c r="C286" i="24" s="1"/>
  <c r="C287" i="24" s="1"/>
  <c r="C288" i="24" s="1"/>
  <c r="C289" i="24" s="1"/>
  <c r="C15" i="24"/>
  <c r="B15" i="24"/>
  <c r="H20" i="23"/>
  <c r="G20" i="23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G70" i="23" s="1"/>
  <c r="G71" i="23" s="1"/>
  <c r="G72" i="23" s="1"/>
  <c r="G73" i="23" s="1"/>
  <c r="G74" i="23" s="1"/>
  <c r="G75" i="23" s="1"/>
  <c r="G76" i="23" s="1"/>
  <c r="G77" i="23" s="1"/>
  <c r="G78" i="23" s="1"/>
  <c r="G79" i="23" s="1"/>
  <c r="G80" i="23" s="1"/>
  <c r="G81" i="23" s="1"/>
  <c r="G82" i="23" s="1"/>
  <c r="G83" i="23" s="1"/>
  <c r="G84" i="23" s="1"/>
  <c r="G85" i="23" s="1"/>
  <c r="G86" i="23" s="1"/>
  <c r="G87" i="23" s="1"/>
  <c r="G88" i="23" s="1"/>
  <c r="G89" i="23" s="1"/>
  <c r="G90" i="23" s="1"/>
  <c r="G91" i="23" s="1"/>
  <c r="G92" i="23" s="1"/>
  <c r="G93" i="23" s="1"/>
  <c r="G94" i="23" s="1"/>
  <c r="G95" i="23" s="1"/>
  <c r="G96" i="23" s="1"/>
  <c r="G97" i="23" s="1"/>
  <c r="G98" i="23" s="1"/>
  <c r="G99" i="23" s="1"/>
  <c r="G100" i="23" s="1"/>
  <c r="G101" i="23" s="1"/>
  <c r="G102" i="23" s="1"/>
  <c r="G103" i="23" s="1"/>
  <c r="G104" i="23" s="1"/>
  <c r="G105" i="23" s="1"/>
  <c r="G106" i="23" s="1"/>
  <c r="G107" i="23" s="1"/>
  <c r="G108" i="23" s="1"/>
  <c r="G109" i="23" s="1"/>
  <c r="G110" i="23" s="1"/>
  <c r="G111" i="23" s="1"/>
  <c r="G112" i="23" s="1"/>
  <c r="G113" i="23" s="1"/>
  <c r="G114" i="23" s="1"/>
  <c r="G115" i="23" s="1"/>
  <c r="G116" i="23" s="1"/>
  <c r="G117" i="23" s="1"/>
  <c r="G118" i="23" s="1"/>
  <c r="G119" i="23" s="1"/>
  <c r="G120" i="23" s="1"/>
  <c r="G121" i="23" s="1"/>
  <c r="G122" i="23" s="1"/>
  <c r="G123" i="23" s="1"/>
  <c r="G124" i="23" s="1"/>
  <c r="G125" i="23" s="1"/>
  <c r="G126" i="23" s="1"/>
  <c r="G127" i="23" s="1"/>
  <c r="G128" i="23" s="1"/>
  <c r="G129" i="23" s="1"/>
  <c r="G130" i="23" s="1"/>
  <c r="G131" i="23" s="1"/>
  <c r="G132" i="23" s="1"/>
  <c r="G133" i="23" s="1"/>
  <c r="G134" i="23" s="1"/>
  <c r="G135" i="23" s="1"/>
  <c r="G136" i="23" s="1"/>
  <c r="G137" i="23" s="1"/>
  <c r="G138" i="23" s="1"/>
  <c r="G139" i="23" s="1"/>
  <c r="G140" i="23" s="1"/>
  <c r="G141" i="23" s="1"/>
  <c r="G142" i="23" s="1"/>
  <c r="G143" i="23" s="1"/>
  <c r="G144" i="23" s="1"/>
  <c r="G145" i="23" s="1"/>
  <c r="G146" i="23" s="1"/>
  <c r="G147" i="23" s="1"/>
  <c r="G148" i="23" s="1"/>
  <c r="G149" i="23" s="1"/>
  <c r="G150" i="23" s="1"/>
  <c r="G151" i="23" s="1"/>
  <c r="G152" i="23" s="1"/>
  <c r="G153" i="23" s="1"/>
  <c r="G154" i="23" s="1"/>
  <c r="G155" i="23" s="1"/>
  <c r="G156" i="23" s="1"/>
  <c r="G157" i="23" s="1"/>
  <c r="G158" i="23" s="1"/>
  <c r="G159" i="23" s="1"/>
  <c r="G160" i="23" s="1"/>
  <c r="G161" i="23" s="1"/>
  <c r="G162" i="23" s="1"/>
  <c r="G163" i="23" s="1"/>
  <c r="G164" i="23" s="1"/>
  <c r="G165" i="23" s="1"/>
  <c r="G166" i="23" s="1"/>
  <c r="G167" i="23" s="1"/>
  <c r="G168" i="23" s="1"/>
  <c r="G169" i="23" s="1"/>
  <c r="G170" i="23" s="1"/>
  <c r="G171" i="23" s="1"/>
  <c r="G172" i="23" s="1"/>
  <c r="G173" i="23" s="1"/>
  <c r="G174" i="23" s="1"/>
  <c r="G175" i="23" s="1"/>
  <c r="G176" i="23" s="1"/>
  <c r="G177" i="23" s="1"/>
  <c r="G178" i="23" s="1"/>
  <c r="G179" i="23" s="1"/>
  <c r="G180" i="23" s="1"/>
  <c r="G181" i="23" s="1"/>
  <c r="G182" i="23" s="1"/>
  <c r="G183" i="23" s="1"/>
  <c r="G184" i="23" s="1"/>
  <c r="G185" i="23" s="1"/>
  <c r="G186" i="23" s="1"/>
  <c r="G187" i="23" s="1"/>
  <c r="G188" i="23" s="1"/>
  <c r="G189" i="23" s="1"/>
  <c r="G190" i="23" s="1"/>
  <c r="G191" i="23" s="1"/>
  <c r="G192" i="23" s="1"/>
  <c r="G193" i="23" s="1"/>
  <c r="G194" i="23" s="1"/>
  <c r="G195" i="23" s="1"/>
  <c r="G196" i="23" s="1"/>
  <c r="G197" i="23" s="1"/>
  <c r="G198" i="23" s="1"/>
  <c r="G199" i="23" s="1"/>
  <c r="G200" i="23" s="1"/>
  <c r="G201" i="23" s="1"/>
  <c r="G202" i="23" s="1"/>
  <c r="G203" i="23" s="1"/>
  <c r="G204" i="23" s="1"/>
  <c r="G205" i="23" s="1"/>
  <c r="G206" i="23" s="1"/>
  <c r="G207" i="23" s="1"/>
  <c r="G208" i="23" s="1"/>
  <c r="G209" i="23" s="1"/>
  <c r="G210" i="23" s="1"/>
  <c r="G211" i="23" s="1"/>
  <c r="G212" i="23" s="1"/>
  <c r="G213" i="23" s="1"/>
  <c r="G214" i="23" s="1"/>
  <c r="G215" i="23" s="1"/>
  <c r="G216" i="23" s="1"/>
  <c r="G217" i="23" s="1"/>
  <c r="G218" i="23" s="1"/>
  <c r="G219" i="23" s="1"/>
  <c r="G220" i="23" s="1"/>
  <c r="G221" i="23" s="1"/>
  <c r="G222" i="23" s="1"/>
  <c r="G223" i="23" s="1"/>
  <c r="G224" i="23" s="1"/>
  <c r="G225" i="23" s="1"/>
  <c r="G226" i="23" s="1"/>
  <c r="G227" i="23" s="1"/>
  <c r="G228" i="23" s="1"/>
  <c r="G229" i="23" s="1"/>
  <c r="G230" i="23" s="1"/>
  <c r="G231" i="23" s="1"/>
  <c r="G232" i="23" s="1"/>
  <c r="G233" i="23" s="1"/>
  <c r="G234" i="23" s="1"/>
  <c r="G235" i="23" s="1"/>
  <c r="G236" i="23" s="1"/>
  <c r="G237" i="23" s="1"/>
  <c r="G238" i="23" s="1"/>
  <c r="G239" i="23" s="1"/>
  <c r="G240" i="23" s="1"/>
  <c r="G241" i="23" s="1"/>
  <c r="G242" i="23" s="1"/>
  <c r="G243" i="23" s="1"/>
  <c r="G244" i="23" s="1"/>
  <c r="G245" i="23" s="1"/>
  <c r="G246" i="23" s="1"/>
  <c r="G247" i="23" s="1"/>
  <c r="G248" i="23" s="1"/>
  <c r="G249" i="23" s="1"/>
  <c r="G250" i="23" s="1"/>
  <c r="G251" i="23" s="1"/>
  <c r="G252" i="23" s="1"/>
  <c r="G253" i="23" s="1"/>
  <c r="G254" i="23" s="1"/>
  <c r="G255" i="23" s="1"/>
  <c r="G256" i="23" s="1"/>
  <c r="G257" i="23" s="1"/>
  <c r="G258" i="23" s="1"/>
  <c r="G259" i="23" s="1"/>
  <c r="G260" i="23" s="1"/>
  <c r="G261" i="23" s="1"/>
  <c r="G262" i="23" s="1"/>
  <c r="G263" i="23" s="1"/>
  <c r="G264" i="23" s="1"/>
  <c r="G265" i="23" s="1"/>
  <c r="G266" i="23" s="1"/>
  <c r="G267" i="23" s="1"/>
  <c r="G268" i="23" s="1"/>
  <c r="G269" i="23" s="1"/>
  <c r="G270" i="23" s="1"/>
  <c r="G271" i="23" s="1"/>
  <c r="G272" i="23" s="1"/>
  <c r="G273" i="23" s="1"/>
  <c r="G274" i="23" s="1"/>
  <c r="G275" i="23" s="1"/>
  <c r="G276" i="23" s="1"/>
  <c r="G277" i="23" s="1"/>
  <c r="G278" i="23" s="1"/>
  <c r="G279" i="23" s="1"/>
  <c r="G280" i="23" s="1"/>
  <c r="G281" i="23" s="1"/>
  <c r="G282" i="23" s="1"/>
  <c r="G283" i="23" s="1"/>
  <c r="G284" i="23" s="1"/>
  <c r="G285" i="23" s="1"/>
  <c r="G286" i="23" s="1"/>
  <c r="G287" i="23" s="1"/>
  <c r="G288" i="23" s="1"/>
  <c r="G289" i="23" s="1"/>
  <c r="C20" i="23"/>
  <c r="C21" i="23" s="1"/>
  <c r="C22" i="23" s="1"/>
  <c r="C23" i="23" s="1"/>
  <c r="C24" i="23" s="1"/>
  <c r="C25" i="23" s="1"/>
  <c r="C26" i="23" s="1"/>
  <c r="C27" i="23" s="1"/>
  <c r="C28" i="23" s="1"/>
  <c r="C29" i="23" s="1"/>
  <c r="C30" i="23" s="1"/>
  <c r="C31" i="23" s="1"/>
  <c r="C32" i="23" s="1"/>
  <c r="C33" i="23" s="1"/>
  <c r="C34" i="23" s="1"/>
  <c r="C35" i="23" s="1"/>
  <c r="C36" i="23" s="1"/>
  <c r="C37" i="23" s="1"/>
  <c r="C38" i="23" s="1"/>
  <c r="C39" i="23" s="1"/>
  <c r="C40" i="23" s="1"/>
  <c r="C41" i="23" s="1"/>
  <c r="C42" i="23" s="1"/>
  <c r="C43" i="23" s="1"/>
  <c r="C44" i="23" s="1"/>
  <c r="C45" i="23" s="1"/>
  <c r="C46" i="23" s="1"/>
  <c r="C47" i="23" s="1"/>
  <c r="C48" i="23" s="1"/>
  <c r="C49" i="23" s="1"/>
  <c r="C50" i="23" s="1"/>
  <c r="C51" i="23" s="1"/>
  <c r="C52" i="23" s="1"/>
  <c r="C53" i="23" s="1"/>
  <c r="C54" i="23" s="1"/>
  <c r="C55" i="23" s="1"/>
  <c r="C56" i="23" s="1"/>
  <c r="C57" i="23" s="1"/>
  <c r="C58" i="23" s="1"/>
  <c r="C59" i="23" s="1"/>
  <c r="C60" i="23" s="1"/>
  <c r="C61" i="23" s="1"/>
  <c r="C62" i="23" s="1"/>
  <c r="C63" i="23" s="1"/>
  <c r="C64" i="23" s="1"/>
  <c r="C65" i="23" s="1"/>
  <c r="C66" i="23" s="1"/>
  <c r="C67" i="23" s="1"/>
  <c r="C68" i="23" s="1"/>
  <c r="C69" i="23" s="1"/>
  <c r="C70" i="23" s="1"/>
  <c r="C71" i="23" s="1"/>
  <c r="C72" i="23" s="1"/>
  <c r="C73" i="23" s="1"/>
  <c r="C74" i="23" s="1"/>
  <c r="C75" i="23" s="1"/>
  <c r="C76" i="23" s="1"/>
  <c r="C77" i="23" s="1"/>
  <c r="C78" i="23" s="1"/>
  <c r="C79" i="23" s="1"/>
  <c r="C80" i="23" s="1"/>
  <c r="C81" i="23" s="1"/>
  <c r="C82" i="23" s="1"/>
  <c r="C83" i="23" s="1"/>
  <c r="C84" i="23" s="1"/>
  <c r="C85" i="23" s="1"/>
  <c r="C86" i="23" s="1"/>
  <c r="C87" i="23" s="1"/>
  <c r="C88" i="23" s="1"/>
  <c r="C89" i="23" s="1"/>
  <c r="C90" i="23" s="1"/>
  <c r="C91" i="23" s="1"/>
  <c r="C92" i="23" s="1"/>
  <c r="C93" i="23" s="1"/>
  <c r="C94" i="23" s="1"/>
  <c r="C95" i="23" s="1"/>
  <c r="C96" i="23" s="1"/>
  <c r="C97" i="23" s="1"/>
  <c r="C98" i="23" s="1"/>
  <c r="C99" i="23" s="1"/>
  <c r="C100" i="23" s="1"/>
  <c r="C101" i="23" s="1"/>
  <c r="C102" i="23" s="1"/>
  <c r="C103" i="23" s="1"/>
  <c r="C104" i="23" s="1"/>
  <c r="C105" i="23" s="1"/>
  <c r="C106" i="23" s="1"/>
  <c r="C107" i="23" s="1"/>
  <c r="C108" i="23" s="1"/>
  <c r="C109" i="23" s="1"/>
  <c r="C110" i="23" s="1"/>
  <c r="C111" i="23" s="1"/>
  <c r="C112" i="23" s="1"/>
  <c r="C113" i="23" s="1"/>
  <c r="C114" i="23" s="1"/>
  <c r="C115" i="23" s="1"/>
  <c r="C116" i="23" s="1"/>
  <c r="C117" i="23" s="1"/>
  <c r="C118" i="23" s="1"/>
  <c r="C119" i="23" s="1"/>
  <c r="C120" i="23" s="1"/>
  <c r="C121" i="23" s="1"/>
  <c r="C122" i="23" s="1"/>
  <c r="C123" i="23" s="1"/>
  <c r="C124" i="23" s="1"/>
  <c r="C125" i="23" s="1"/>
  <c r="C126" i="23" s="1"/>
  <c r="C127" i="23" s="1"/>
  <c r="C128" i="23" s="1"/>
  <c r="C129" i="23" s="1"/>
  <c r="C130" i="23" s="1"/>
  <c r="C131" i="23" s="1"/>
  <c r="C132" i="23" s="1"/>
  <c r="C133" i="23" s="1"/>
  <c r="C134" i="23" s="1"/>
  <c r="C135" i="23" s="1"/>
  <c r="C136" i="23" s="1"/>
  <c r="C137" i="23" s="1"/>
  <c r="C138" i="23" s="1"/>
  <c r="C139" i="23" s="1"/>
  <c r="C140" i="23" s="1"/>
  <c r="C141" i="23" s="1"/>
  <c r="C142" i="23" s="1"/>
  <c r="C143" i="23" s="1"/>
  <c r="C144" i="23" s="1"/>
  <c r="C145" i="23" s="1"/>
  <c r="C146" i="23" s="1"/>
  <c r="C147" i="23" s="1"/>
  <c r="C148" i="23" s="1"/>
  <c r="C149" i="23" s="1"/>
  <c r="C150" i="23" s="1"/>
  <c r="C151" i="23" s="1"/>
  <c r="C152" i="23" s="1"/>
  <c r="C153" i="23" s="1"/>
  <c r="C154" i="23" s="1"/>
  <c r="C155" i="23" s="1"/>
  <c r="C156" i="23" s="1"/>
  <c r="C157" i="23" s="1"/>
  <c r="C158" i="23" s="1"/>
  <c r="C159" i="23" s="1"/>
  <c r="C160" i="23" s="1"/>
  <c r="C161" i="23" s="1"/>
  <c r="C162" i="23" s="1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90" i="23" s="1"/>
  <c r="C191" i="23" s="1"/>
  <c r="C192" i="23" s="1"/>
  <c r="C193" i="23" s="1"/>
  <c r="C194" i="23" s="1"/>
  <c r="C195" i="23" s="1"/>
  <c r="C196" i="23" s="1"/>
  <c r="C197" i="23" s="1"/>
  <c r="C198" i="23" s="1"/>
  <c r="C199" i="23" s="1"/>
  <c r="C200" i="23" s="1"/>
  <c r="C201" i="23" s="1"/>
  <c r="C202" i="23" s="1"/>
  <c r="C203" i="23" s="1"/>
  <c r="C204" i="23" s="1"/>
  <c r="C205" i="23" s="1"/>
  <c r="C206" i="23" s="1"/>
  <c r="C207" i="23" s="1"/>
  <c r="C208" i="23" s="1"/>
  <c r="C209" i="23" s="1"/>
  <c r="C210" i="23" s="1"/>
  <c r="C211" i="23" s="1"/>
  <c r="C212" i="23" s="1"/>
  <c r="C213" i="23" s="1"/>
  <c r="C214" i="23" s="1"/>
  <c r="C215" i="23" s="1"/>
  <c r="C216" i="23" s="1"/>
  <c r="C217" i="23" s="1"/>
  <c r="C218" i="23" s="1"/>
  <c r="C219" i="23" s="1"/>
  <c r="C220" i="23" s="1"/>
  <c r="C221" i="23" s="1"/>
  <c r="C222" i="23" s="1"/>
  <c r="C223" i="23" s="1"/>
  <c r="C224" i="23" s="1"/>
  <c r="C225" i="23" s="1"/>
  <c r="C226" i="23" s="1"/>
  <c r="C227" i="23" s="1"/>
  <c r="C228" i="23" s="1"/>
  <c r="C229" i="23" s="1"/>
  <c r="C230" i="23" s="1"/>
  <c r="C231" i="23" s="1"/>
  <c r="C232" i="23" s="1"/>
  <c r="C233" i="23" s="1"/>
  <c r="C234" i="23" s="1"/>
  <c r="C235" i="23" s="1"/>
  <c r="C236" i="23" s="1"/>
  <c r="C237" i="23" s="1"/>
  <c r="C238" i="23" s="1"/>
  <c r="C239" i="23" s="1"/>
  <c r="C240" i="23" s="1"/>
  <c r="C241" i="23" s="1"/>
  <c r="C242" i="23" s="1"/>
  <c r="C243" i="23" s="1"/>
  <c r="C244" i="23" s="1"/>
  <c r="C245" i="23" s="1"/>
  <c r="C246" i="23" s="1"/>
  <c r="C247" i="23" s="1"/>
  <c r="C248" i="23" s="1"/>
  <c r="C249" i="23" s="1"/>
  <c r="C250" i="23" s="1"/>
  <c r="C251" i="23" s="1"/>
  <c r="C252" i="23" s="1"/>
  <c r="C253" i="23" s="1"/>
  <c r="C254" i="23" s="1"/>
  <c r="C255" i="23" s="1"/>
  <c r="C256" i="23" s="1"/>
  <c r="C257" i="23" s="1"/>
  <c r="C258" i="23" s="1"/>
  <c r="C259" i="23" s="1"/>
  <c r="C260" i="23" s="1"/>
  <c r="C261" i="23" s="1"/>
  <c r="C262" i="23" s="1"/>
  <c r="C263" i="23" s="1"/>
  <c r="C264" i="23" s="1"/>
  <c r="C265" i="23" s="1"/>
  <c r="C266" i="23" s="1"/>
  <c r="C267" i="23" s="1"/>
  <c r="C268" i="23" s="1"/>
  <c r="C269" i="23" s="1"/>
  <c r="C270" i="23" s="1"/>
  <c r="C271" i="23" s="1"/>
  <c r="C272" i="23" s="1"/>
  <c r="C273" i="23" s="1"/>
  <c r="C274" i="23" s="1"/>
  <c r="C275" i="23" s="1"/>
  <c r="C276" i="23" s="1"/>
  <c r="C277" i="23" s="1"/>
  <c r="C278" i="23" s="1"/>
  <c r="C279" i="23" s="1"/>
  <c r="C280" i="23" s="1"/>
  <c r="C281" i="23" s="1"/>
  <c r="C282" i="23" s="1"/>
  <c r="C283" i="23" s="1"/>
  <c r="C284" i="23" s="1"/>
  <c r="C285" i="23" s="1"/>
  <c r="C286" i="23" s="1"/>
  <c r="C287" i="23" s="1"/>
  <c r="C288" i="23" s="1"/>
  <c r="C289" i="23" s="1"/>
  <c r="C15" i="23"/>
  <c r="B15" i="23"/>
  <c r="O30" i="9"/>
  <c r="H20" i="22"/>
  <c r="H21" i="22" s="1"/>
  <c r="G20" i="22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C20" i="22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15" i="22"/>
  <c r="B15" i="22"/>
  <c r="H20" i="21"/>
  <c r="H21" i="21" s="1"/>
  <c r="G20" i="2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C20" i="21"/>
  <c r="C21" i="21" s="1"/>
  <c r="C22" i="21" s="1"/>
  <c r="C23" i="21" s="1"/>
  <c r="C24" i="21" s="1"/>
  <c r="C25" i="21" s="1"/>
  <c r="C26" i="21" s="1"/>
  <c r="C27" i="21" s="1"/>
  <c r="C28" i="21" s="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C77" i="21" s="1"/>
  <c r="C78" i="21" s="1"/>
  <c r="C79" i="21" s="1"/>
  <c r="C80" i="21" s="1"/>
  <c r="C81" i="21" s="1"/>
  <c r="C82" i="21" s="1"/>
  <c r="C83" i="21" s="1"/>
  <c r="C84" i="21" s="1"/>
  <c r="C85" i="21" s="1"/>
  <c r="C86" i="21" s="1"/>
  <c r="C87" i="21" s="1"/>
  <c r="C88" i="21" s="1"/>
  <c r="C89" i="21" s="1"/>
  <c r="C90" i="21" s="1"/>
  <c r="C91" i="21" s="1"/>
  <c r="C92" i="21" s="1"/>
  <c r="C93" i="21" s="1"/>
  <c r="C94" i="21" s="1"/>
  <c r="C95" i="21" s="1"/>
  <c r="C96" i="21" s="1"/>
  <c r="C97" i="21" s="1"/>
  <c r="C98" i="21" s="1"/>
  <c r="C99" i="21" s="1"/>
  <c r="C100" i="21" s="1"/>
  <c r="C101" i="21" s="1"/>
  <c r="C102" i="21" s="1"/>
  <c r="C103" i="21" s="1"/>
  <c r="C104" i="21" s="1"/>
  <c r="C105" i="21" s="1"/>
  <c r="C106" i="21" s="1"/>
  <c r="C107" i="21" s="1"/>
  <c r="C108" i="21" s="1"/>
  <c r="C109" i="21" s="1"/>
  <c r="C110" i="21" s="1"/>
  <c r="C111" i="21" s="1"/>
  <c r="C112" i="21" s="1"/>
  <c r="C113" i="21" s="1"/>
  <c r="C114" i="21" s="1"/>
  <c r="C115" i="21" s="1"/>
  <c r="C116" i="21" s="1"/>
  <c r="C117" i="21" s="1"/>
  <c r="C118" i="21" s="1"/>
  <c r="C119" i="21" s="1"/>
  <c r="C120" i="21" s="1"/>
  <c r="C121" i="21" s="1"/>
  <c r="C122" i="21" s="1"/>
  <c r="C123" i="21" s="1"/>
  <c r="C124" i="21" s="1"/>
  <c r="C125" i="21" s="1"/>
  <c r="C126" i="21" s="1"/>
  <c r="C127" i="21" s="1"/>
  <c r="C128" i="21" s="1"/>
  <c r="C129" i="21" s="1"/>
  <c r="C130" i="21" s="1"/>
  <c r="C131" i="21" s="1"/>
  <c r="C132" i="21" s="1"/>
  <c r="C133" i="21" s="1"/>
  <c r="C134" i="21" s="1"/>
  <c r="C135" i="21" s="1"/>
  <c r="C136" i="21" s="1"/>
  <c r="C137" i="21" s="1"/>
  <c r="C138" i="21" s="1"/>
  <c r="C139" i="21" s="1"/>
  <c r="C140" i="21" s="1"/>
  <c r="C141" i="21" s="1"/>
  <c r="C142" i="21" s="1"/>
  <c r="C143" i="21" s="1"/>
  <c r="C144" i="21" s="1"/>
  <c r="C145" i="21" s="1"/>
  <c r="C146" i="21" s="1"/>
  <c r="C147" i="21" s="1"/>
  <c r="C148" i="21" s="1"/>
  <c r="C149" i="21" s="1"/>
  <c r="C150" i="21" s="1"/>
  <c r="C151" i="21" s="1"/>
  <c r="C152" i="21" s="1"/>
  <c r="C153" i="21" s="1"/>
  <c r="C154" i="21" s="1"/>
  <c r="C155" i="21" s="1"/>
  <c r="C156" i="21" s="1"/>
  <c r="C157" i="21" s="1"/>
  <c r="C158" i="21" s="1"/>
  <c r="C159" i="21" s="1"/>
  <c r="C160" i="21" s="1"/>
  <c r="C161" i="21" s="1"/>
  <c r="C162" i="21" s="1"/>
  <c r="C163" i="21" s="1"/>
  <c r="C164" i="21" s="1"/>
  <c r="C165" i="21" s="1"/>
  <c r="C166" i="21" s="1"/>
  <c r="C167" i="21" s="1"/>
  <c r="C168" i="21" s="1"/>
  <c r="C169" i="21" s="1"/>
  <c r="C170" i="21" s="1"/>
  <c r="C171" i="21" s="1"/>
  <c r="C172" i="21" s="1"/>
  <c r="C173" i="21" s="1"/>
  <c r="C174" i="21" s="1"/>
  <c r="C175" i="21" s="1"/>
  <c r="C176" i="21" s="1"/>
  <c r="C177" i="21" s="1"/>
  <c r="C178" i="21" s="1"/>
  <c r="C179" i="21" s="1"/>
  <c r="C180" i="21" s="1"/>
  <c r="C181" i="21" s="1"/>
  <c r="C182" i="21" s="1"/>
  <c r="C183" i="21" s="1"/>
  <c r="C184" i="21" s="1"/>
  <c r="C185" i="21" s="1"/>
  <c r="C186" i="21" s="1"/>
  <c r="C187" i="21" s="1"/>
  <c r="C188" i="21" s="1"/>
  <c r="C189" i="21" s="1"/>
  <c r="C190" i="21" s="1"/>
  <c r="C191" i="21" s="1"/>
  <c r="C192" i="21" s="1"/>
  <c r="C193" i="21" s="1"/>
  <c r="C194" i="21" s="1"/>
  <c r="C195" i="21" s="1"/>
  <c r="C196" i="21" s="1"/>
  <c r="C197" i="21" s="1"/>
  <c r="C198" i="21" s="1"/>
  <c r="C199" i="21" s="1"/>
  <c r="C200" i="21" s="1"/>
  <c r="C201" i="21" s="1"/>
  <c r="C202" i="21" s="1"/>
  <c r="C203" i="21" s="1"/>
  <c r="C204" i="21" s="1"/>
  <c r="C205" i="21" s="1"/>
  <c r="C206" i="21" s="1"/>
  <c r="C207" i="21" s="1"/>
  <c r="C208" i="21" s="1"/>
  <c r="C209" i="21" s="1"/>
  <c r="C210" i="21" s="1"/>
  <c r="C211" i="21" s="1"/>
  <c r="C212" i="21" s="1"/>
  <c r="C213" i="21" s="1"/>
  <c r="C214" i="21" s="1"/>
  <c r="C215" i="21" s="1"/>
  <c r="C216" i="21" s="1"/>
  <c r="C217" i="21" s="1"/>
  <c r="C218" i="21" s="1"/>
  <c r="C219" i="21" s="1"/>
  <c r="C220" i="21" s="1"/>
  <c r="C221" i="21" s="1"/>
  <c r="C222" i="21" s="1"/>
  <c r="C223" i="21" s="1"/>
  <c r="C224" i="21" s="1"/>
  <c r="C225" i="21" s="1"/>
  <c r="C226" i="21" s="1"/>
  <c r="C227" i="21" s="1"/>
  <c r="C228" i="21" s="1"/>
  <c r="C229" i="21" s="1"/>
  <c r="C230" i="21" s="1"/>
  <c r="C231" i="21" s="1"/>
  <c r="C232" i="21" s="1"/>
  <c r="C233" i="21" s="1"/>
  <c r="C234" i="21" s="1"/>
  <c r="C235" i="21" s="1"/>
  <c r="C236" i="21" s="1"/>
  <c r="C237" i="21" s="1"/>
  <c r="C238" i="21" s="1"/>
  <c r="C239" i="21" s="1"/>
  <c r="C240" i="21" s="1"/>
  <c r="C241" i="21" s="1"/>
  <c r="C242" i="21" s="1"/>
  <c r="C243" i="21" s="1"/>
  <c r="C244" i="21" s="1"/>
  <c r="C245" i="21" s="1"/>
  <c r="C246" i="21" s="1"/>
  <c r="C247" i="21" s="1"/>
  <c r="C248" i="21" s="1"/>
  <c r="C249" i="21" s="1"/>
  <c r="C250" i="21" s="1"/>
  <c r="C251" i="21" s="1"/>
  <c r="C252" i="21" s="1"/>
  <c r="C253" i="21" s="1"/>
  <c r="C254" i="21" s="1"/>
  <c r="C255" i="21" s="1"/>
  <c r="C256" i="21" s="1"/>
  <c r="C257" i="21" s="1"/>
  <c r="C258" i="21" s="1"/>
  <c r="C259" i="21" s="1"/>
  <c r="C260" i="21" s="1"/>
  <c r="C261" i="21" s="1"/>
  <c r="C262" i="21" s="1"/>
  <c r="C263" i="21" s="1"/>
  <c r="C264" i="21" s="1"/>
  <c r="C265" i="21" s="1"/>
  <c r="C266" i="21" s="1"/>
  <c r="C267" i="21" s="1"/>
  <c r="C268" i="21" s="1"/>
  <c r="C269" i="21" s="1"/>
  <c r="C270" i="21" s="1"/>
  <c r="C271" i="21" s="1"/>
  <c r="C272" i="21" s="1"/>
  <c r="C273" i="21" s="1"/>
  <c r="C274" i="21" s="1"/>
  <c r="C275" i="21" s="1"/>
  <c r="C276" i="21" s="1"/>
  <c r="C277" i="21" s="1"/>
  <c r="C278" i="21" s="1"/>
  <c r="C279" i="21" s="1"/>
  <c r="C280" i="21" s="1"/>
  <c r="C281" i="21" s="1"/>
  <c r="C282" i="21" s="1"/>
  <c r="C283" i="21" s="1"/>
  <c r="C284" i="21" s="1"/>
  <c r="C285" i="21" s="1"/>
  <c r="C286" i="21" s="1"/>
  <c r="C287" i="21" s="1"/>
  <c r="C288" i="21" s="1"/>
  <c r="C289" i="21" s="1"/>
  <c r="C15" i="21"/>
  <c r="B15" i="21"/>
  <c r="H20" i="20"/>
  <c r="H21" i="20" s="1"/>
  <c r="G20" i="20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40" i="20" s="1"/>
  <c r="G41" i="20" s="1"/>
  <c r="G42" i="20" s="1"/>
  <c r="G43" i="20" s="1"/>
  <c r="G44" i="20" s="1"/>
  <c r="G45" i="20" s="1"/>
  <c r="G46" i="20" s="1"/>
  <c r="G47" i="20" s="1"/>
  <c r="G48" i="20" s="1"/>
  <c r="G49" i="20" s="1"/>
  <c r="G50" i="20" s="1"/>
  <c r="G51" i="20" s="1"/>
  <c r="G52" i="20" s="1"/>
  <c r="G53" i="20" s="1"/>
  <c r="G54" i="20" s="1"/>
  <c r="G55" i="20" s="1"/>
  <c r="G56" i="20" s="1"/>
  <c r="G57" i="20" s="1"/>
  <c r="G58" i="20" s="1"/>
  <c r="G59" i="20" s="1"/>
  <c r="G60" i="20" s="1"/>
  <c r="G61" i="20" s="1"/>
  <c r="G62" i="20" s="1"/>
  <c r="G63" i="20" s="1"/>
  <c r="G64" i="20" s="1"/>
  <c r="G65" i="20" s="1"/>
  <c r="G66" i="20" s="1"/>
  <c r="G67" i="20" s="1"/>
  <c r="G68" i="20" s="1"/>
  <c r="G69" i="20" s="1"/>
  <c r="G70" i="20" s="1"/>
  <c r="G71" i="20" s="1"/>
  <c r="G72" i="20" s="1"/>
  <c r="G73" i="20" s="1"/>
  <c r="G74" i="20" s="1"/>
  <c r="G75" i="20" s="1"/>
  <c r="G76" i="20" s="1"/>
  <c r="G77" i="20" s="1"/>
  <c r="G78" i="20" s="1"/>
  <c r="G79" i="20" s="1"/>
  <c r="G80" i="20" s="1"/>
  <c r="G81" i="20" s="1"/>
  <c r="G82" i="20" s="1"/>
  <c r="G83" i="20" s="1"/>
  <c r="G84" i="20" s="1"/>
  <c r="G85" i="20" s="1"/>
  <c r="G86" i="20" s="1"/>
  <c r="G87" i="20" s="1"/>
  <c r="G88" i="20" s="1"/>
  <c r="G89" i="20" s="1"/>
  <c r="G90" i="20" s="1"/>
  <c r="G91" i="20" s="1"/>
  <c r="G92" i="20" s="1"/>
  <c r="G93" i="20" s="1"/>
  <c r="G94" i="20" s="1"/>
  <c r="G95" i="20" s="1"/>
  <c r="G96" i="20" s="1"/>
  <c r="G97" i="20" s="1"/>
  <c r="G98" i="20" s="1"/>
  <c r="G99" i="20" s="1"/>
  <c r="G100" i="20" s="1"/>
  <c r="G101" i="20" s="1"/>
  <c r="G102" i="20" s="1"/>
  <c r="G103" i="20" s="1"/>
  <c r="G104" i="20" s="1"/>
  <c r="G105" i="20" s="1"/>
  <c r="G106" i="20" s="1"/>
  <c r="G107" i="20" s="1"/>
  <c r="G108" i="20" s="1"/>
  <c r="G109" i="20" s="1"/>
  <c r="G110" i="20" s="1"/>
  <c r="G111" i="20" s="1"/>
  <c r="G112" i="20" s="1"/>
  <c r="G113" i="20" s="1"/>
  <c r="G114" i="20" s="1"/>
  <c r="G115" i="20" s="1"/>
  <c r="G116" i="20" s="1"/>
  <c r="G117" i="20" s="1"/>
  <c r="G118" i="20" s="1"/>
  <c r="G119" i="20" s="1"/>
  <c r="G120" i="20" s="1"/>
  <c r="G121" i="20" s="1"/>
  <c r="G122" i="20" s="1"/>
  <c r="G123" i="20" s="1"/>
  <c r="G124" i="20" s="1"/>
  <c r="G125" i="20" s="1"/>
  <c r="G126" i="20" s="1"/>
  <c r="G127" i="20" s="1"/>
  <c r="G128" i="20" s="1"/>
  <c r="G129" i="20" s="1"/>
  <c r="G130" i="20" s="1"/>
  <c r="G131" i="20" s="1"/>
  <c r="G132" i="20" s="1"/>
  <c r="G133" i="20" s="1"/>
  <c r="G134" i="20" s="1"/>
  <c r="G135" i="20" s="1"/>
  <c r="G136" i="20" s="1"/>
  <c r="G137" i="20" s="1"/>
  <c r="G138" i="20" s="1"/>
  <c r="G139" i="20" s="1"/>
  <c r="G140" i="20" s="1"/>
  <c r="G141" i="20" s="1"/>
  <c r="G142" i="20" s="1"/>
  <c r="G143" i="20" s="1"/>
  <c r="G144" i="20" s="1"/>
  <c r="G145" i="20" s="1"/>
  <c r="G146" i="20" s="1"/>
  <c r="G147" i="20" s="1"/>
  <c r="G148" i="20" s="1"/>
  <c r="G149" i="20" s="1"/>
  <c r="G150" i="20" s="1"/>
  <c r="G151" i="20" s="1"/>
  <c r="G152" i="20" s="1"/>
  <c r="G153" i="20" s="1"/>
  <c r="G154" i="20" s="1"/>
  <c r="G155" i="20" s="1"/>
  <c r="G156" i="20" s="1"/>
  <c r="G157" i="20" s="1"/>
  <c r="G158" i="20" s="1"/>
  <c r="G159" i="20" s="1"/>
  <c r="G160" i="20" s="1"/>
  <c r="G161" i="20" s="1"/>
  <c r="G162" i="20" s="1"/>
  <c r="G163" i="20" s="1"/>
  <c r="G164" i="20" s="1"/>
  <c r="G165" i="20" s="1"/>
  <c r="G166" i="20" s="1"/>
  <c r="G167" i="20" s="1"/>
  <c r="G168" i="20" s="1"/>
  <c r="G169" i="20" s="1"/>
  <c r="G170" i="20" s="1"/>
  <c r="G171" i="20" s="1"/>
  <c r="G172" i="20" s="1"/>
  <c r="G173" i="20" s="1"/>
  <c r="G174" i="20" s="1"/>
  <c r="G175" i="20" s="1"/>
  <c r="G176" i="20" s="1"/>
  <c r="G177" i="20" s="1"/>
  <c r="G178" i="20" s="1"/>
  <c r="G179" i="20" s="1"/>
  <c r="G180" i="20" s="1"/>
  <c r="G181" i="20" s="1"/>
  <c r="G182" i="20" s="1"/>
  <c r="G183" i="20" s="1"/>
  <c r="G184" i="20" s="1"/>
  <c r="G185" i="20" s="1"/>
  <c r="G186" i="20" s="1"/>
  <c r="G187" i="20" s="1"/>
  <c r="G188" i="20" s="1"/>
  <c r="G189" i="20" s="1"/>
  <c r="G190" i="20" s="1"/>
  <c r="G191" i="20" s="1"/>
  <c r="G192" i="20" s="1"/>
  <c r="G193" i="20" s="1"/>
  <c r="G194" i="20" s="1"/>
  <c r="G195" i="20" s="1"/>
  <c r="G196" i="20" s="1"/>
  <c r="G197" i="20" s="1"/>
  <c r="G198" i="20" s="1"/>
  <c r="G199" i="20" s="1"/>
  <c r="G200" i="20" s="1"/>
  <c r="G201" i="20" s="1"/>
  <c r="G202" i="20" s="1"/>
  <c r="G203" i="20" s="1"/>
  <c r="G204" i="20" s="1"/>
  <c r="G205" i="20" s="1"/>
  <c r="G206" i="20" s="1"/>
  <c r="G207" i="20" s="1"/>
  <c r="G208" i="20" s="1"/>
  <c r="G209" i="20" s="1"/>
  <c r="G210" i="20" s="1"/>
  <c r="G211" i="20" s="1"/>
  <c r="G212" i="20" s="1"/>
  <c r="G213" i="20" s="1"/>
  <c r="G214" i="20" s="1"/>
  <c r="G215" i="20" s="1"/>
  <c r="G216" i="20" s="1"/>
  <c r="G217" i="20" s="1"/>
  <c r="G218" i="20" s="1"/>
  <c r="G219" i="20" s="1"/>
  <c r="G220" i="20" s="1"/>
  <c r="G221" i="20" s="1"/>
  <c r="G222" i="20" s="1"/>
  <c r="G223" i="20" s="1"/>
  <c r="G224" i="20" s="1"/>
  <c r="G225" i="20" s="1"/>
  <c r="G226" i="20" s="1"/>
  <c r="G227" i="20" s="1"/>
  <c r="G228" i="20" s="1"/>
  <c r="G229" i="20" s="1"/>
  <c r="G230" i="20" s="1"/>
  <c r="G231" i="20" s="1"/>
  <c r="G232" i="20" s="1"/>
  <c r="G233" i="20" s="1"/>
  <c r="G234" i="20" s="1"/>
  <c r="G235" i="20" s="1"/>
  <c r="G236" i="20" s="1"/>
  <c r="G237" i="20" s="1"/>
  <c r="G238" i="20" s="1"/>
  <c r="G239" i="20" s="1"/>
  <c r="G240" i="20" s="1"/>
  <c r="G241" i="20" s="1"/>
  <c r="G242" i="20" s="1"/>
  <c r="G243" i="20" s="1"/>
  <c r="G244" i="20" s="1"/>
  <c r="G245" i="20" s="1"/>
  <c r="G246" i="20" s="1"/>
  <c r="G247" i="20" s="1"/>
  <c r="G248" i="20" s="1"/>
  <c r="G249" i="20" s="1"/>
  <c r="G250" i="20" s="1"/>
  <c r="G251" i="20" s="1"/>
  <c r="G252" i="20" s="1"/>
  <c r="G253" i="20" s="1"/>
  <c r="G254" i="20" s="1"/>
  <c r="G255" i="20" s="1"/>
  <c r="G256" i="20" s="1"/>
  <c r="G257" i="20" s="1"/>
  <c r="G258" i="20" s="1"/>
  <c r="G259" i="20" s="1"/>
  <c r="G260" i="20" s="1"/>
  <c r="G261" i="20" s="1"/>
  <c r="G262" i="20" s="1"/>
  <c r="G263" i="20" s="1"/>
  <c r="G264" i="20" s="1"/>
  <c r="G265" i="20" s="1"/>
  <c r="G266" i="20" s="1"/>
  <c r="G267" i="20" s="1"/>
  <c r="G268" i="20" s="1"/>
  <c r="G269" i="20" s="1"/>
  <c r="G270" i="20" s="1"/>
  <c r="G271" i="20" s="1"/>
  <c r="G272" i="20" s="1"/>
  <c r="G273" i="20" s="1"/>
  <c r="G274" i="20" s="1"/>
  <c r="G275" i="20" s="1"/>
  <c r="G276" i="20" s="1"/>
  <c r="G277" i="20" s="1"/>
  <c r="G278" i="20" s="1"/>
  <c r="G279" i="20" s="1"/>
  <c r="G280" i="20" s="1"/>
  <c r="G281" i="20" s="1"/>
  <c r="G282" i="20" s="1"/>
  <c r="G283" i="20" s="1"/>
  <c r="G284" i="20" s="1"/>
  <c r="G285" i="20" s="1"/>
  <c r="G286" i="20" s="1"/>
  <c r="G287" i="20" s="1"/>
  <c r="G288" i="20" s="1"/>
  <c r="G289" i="20" s="1"/>
  <c r="C20" i="20"/>
  <c r="C21" i="20" s="1"/>
  <c r="C22" i="20" s="1"/>
  <c r="C23" i="20" s="1"/>
  <c r="C24" i="20" s="1"/>
  <c r="C25" i="20" s="1"/>
  <c r="C26" i="20" s="1"/>
  <c r="C27" i="20" s="1"/>
  <c r="C28" i="20" s="1"/>
  <c r="C29" i="20" s="1"/>
  <c r="C30" i="20" s="1"/>
  <c r="C31" i="20" s="1"/>
  <c r="C32" i="20" s="1"/>
  <c r="C33" i="20" s="1"/>
  <c r="C34" i="20" s="1"/>
  <c r="C35" i="20" s="1"/>
  <c r="C36" i="20" s="1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C57" i="20" s="1"/>
  <c r="C58" i="20" s="1"/>
  <c r="C59" i="20" s="1"/>
  <c r="C60" i="20" s="1"/>
  <c r="C61" i="20" s="1"/>
  <c r="C62" i="20" s="1"/>
  <c r="C63" i="20" s="1"/>
  <c r="C64" i="20" s="1"/>
  <c r="C65" i="20" s="1"/>
  <c r="C66" i="20" s="1"/>
  <c r="C67" i="20" s="1"/>
  <c r="C68" i="20" s="1"/>
  <c r="C69" i="20" s="1"/>
  <c r="C70" i="20" s="1"/>
  <c r="C71" i="20" s="1"/>
  <c r="C72" i="20" s="1"/>
  <c r="C73" i="20" s="1"/>
  <c r="C74" i="20" s="1"/>
  <c r="C75" i="20" s="1"/>
  <c r="C76" i="20" s="1"/>
  <c r="C77" i="20" s="1"/>
  <c r="C78" i="20" s="1"/>
  <c r="C79" i="20" s="1"/>
  <c r="C80" i="20" s="1"/>
  <c r="C81" i="20" s="1"/>
  <c r="C82" i="20" s="1"/>
  <c r="C83" i="20" s="1"/>
  <c r="C84" i="20" s="1"/>
  <c r="C85" i="20" s="1"/>
  <c r="C86" i="20" s="1"/>
  <c r="C87" i="20" s="1"/>
  <c r="C88" i="20" s="1"/>
  <c r="C89" i="20" s="1"/>
  <c r="C90" i="20" s="1"/>
  <c r="C91" i="20" s="1"/>
  <c r="C92" i="20" s="1"/>
  <c r="C93" i="20" s="1"/>
  <c r="C94" i="20" s="1"/>
  <c r="C95" i="20" s="1"/>
  <c r="C96" i="20" s="1"/>
  <c r="C97" i="20" s="1"/>
  <c r="C98" i="20" s="1"/>
  <c r="C99" i="20" s="1"/>
  <c r="C100" i="20" s="1"/>
  <c r="C101" i="20" s="1"/>
  <c r="C102" i="20" s="1"/>
  <c r="C103" i="20" s="1"/>
  <c r="C104" i="20" s="1"/>
  <c r="C105" i="20" s="1"/>
  <c r="C106" i="20" s="1"/>
  <c r="C107" i="20" s="1"/>
  <c r="C108" i="20" s="1"/>
  <c r="C109" i="20" s="1"/>
  <c r="C110" i="20" s="1"/>
  <c r="C111" i="20" s="1"/>
  <c r="C112" i="20" s="1"/>
  <c r="C113" i="20" s="1"/>
  <c r="C114" i="20" s="1"/>
  <c r="C115" i="20" s="1"/>
  <c r="C116" i="20" s="1"/>
  <c r="C117" i="20" s="1"/>
  <c r="C118" i="20" s="1"/>
  <c r="C119" i="20" s="1"/>
  <c r="C120" i="20" s="1"/>
  <c r="C121" i="20" s="1"/>
  <c r="C122" i="20" s="1"/>
  <c r="C123" i="20" s="1"/>
  <c r="C124" i="20" s="1"/>
  <c r="C125" i="20" s="1"/>
  <c r="C126" i="20" s="1"/>
  <c r="C127" i="20" s="1"/>
  <c r="C128" i="20" s="1"/>
  <c r="C129" i="20" s="1"/>
  <c r="C130" i="20" s="1"/>
  <c r="C131" i="20" s="1"/>
  <c r="C132" i="20" s="1"/>
  <c r="C133" i="20" s="1"/>
  <c r="C134" i="20" s="1"/>
  <c r="C135" i="20" s="1"/>
  <c r="C136" i="20" s="1"/>
  <c r="C137" i="20" s="1"/>
  <c r="C138" i="20" s="1"/>
  <c r="C139" i="20" s="1"/>
  <c r="C140" i="20" s="1"/>
  <c r="C141" i="20" s="1"/>
  <c r="C142" i="20" s="1"/>
  <c r="C143" i="20" s="1"/>
  <c r="C144" i="20" s="1"/>
  <c r="C145" i="20" s="1"/>
  <c r="C146" i="20" s="1"/>
  <c r="C147" i="20" s="1"/>
  <c r="C148" i="20" s="1"/>
  <c r="C149" i="20" s="1"/>
  <c r="C150" i="20" s="1"/>
  <c r="C151" i="20" s="1"/>
  <c r="C152" i="20" s="1"/>
  <c r="C153" i="20" s="1"/>
  <c r="C154" i="20" s="1"/>
  <c r="C155" i="20" s="1"/>
  <c r="C156" i="20" s="1"/>
  <c r="C157" i="20" s="1"/>
  <c r="C158" i="20" s="1"/>
  <c r="C159" i="20" s="1"/>
  <c r="C160" i="20" s="1"/>
  <c r="C161" i="20" s="1"/>
  <c r="C162" i="20" s="1"/>
  <c r="C163" i="20" s="1"/>
  <c r="C164" i="20" s="1"/>
  <c r="C165" i="20" s="1"/>
  <c r="C166" i="20" s="1"/>
  <c r="C167" i="20" s="1"/>
  <c r="C168" i="20" s="1"/>
  <c r="C169" i="20" s="1"/>
  <c r="C170" i="20" s="1"/>
  <c r="C171" i="20" s="1"/>
  <c r="C172" i="20" s="1"/>
  <c r="C173" i="20" s="1"/>
  <c r="C174" i="20" s="1"/>
  <c r="C175" i="20" s="1"/>
  <c r="C176" i="20" s="1"/>
  <c r="C177" i="20" s="1"/>
  <c r="C178" i="20" s="1"/>
  <c r="C179" i="20" s="1"/>
  <c r="C180" i="20" s="1"/>
  <c r="C181" i="20" s="1"/>
  <c r="C182" i="20" s="1"/>
  <c r="C183" i="20" s="1"/>
  <c r="C184" i="20" s="1"/>
  <c r="C185" i="20" s="1"/>
  <c r="C186" i="20" s="1"/>
  <c r="C187" i="20" s="1"/>
  <c r="C188" i="20" s="1"/>
  <c r="C189" i="20" s="1"/>
  <c r="C190" i="20" s="1"/>
  <c r="C191" i="20" s="1"/>
  <c r="C192" i="20" s="1"/>
  <c r="C193" i="20" s="1"/>
  <c r="C194" i="20" s="1"/>
  <c r="C195" i="20" s="1"/>
  <c r="C196" i="20" s="1"/>
  <c r="C197" i="20" s="1"/>
  <c r="C198" i="20" s="1"/>
  <c r="C199" i="20" s="1"/>
  <c r="C200" i="20" s="1"/>
  <c r="C201" i="20" s="1"/>
  <c r="C202" i="20" s="1"/>
  <c r="C203" i="20" s="1"/>
  <c r="C204" i="20" s="1"/>
  <c r="C205" i="20" s="1"/>
  <c r="C206" i="20" s="1"/>
  <c r="C207" i="20" s="1"/>
  <c r="C208" i="20" s="1"/>
  <c r="C209" i="20" s="1"/>
  <c r="C210" i="20" s="1"/>
  <c r="C211" i="20" s="1"/>
  <c r="C212" i="20" s="1"/>
  <c r="C213" i="20" s="1"/>
  <c r="C214" i="20" s="1"/>
  <c r="C215" i="20" s="1"/>
  <c r="C216" i="20" s="1"/>
  <c r="C217" i="20" s="1"/>
  <c r="C218" i="20" s="1"/>
  <c r="C219" i="20" s="1"/>
  <c r="C220" i="20" s="1"/>
  <c r="C221" i="20" s="1"/>
  <c r="C222" i="20" s="1"/>
  <c r="C223" i="20" s="1"/>
  <c r="C224" i="20" s="1"/>
  <c r="C225" i="20" s="1"/>
  <c r="C226" i="20" s="1"/>
  <c r="C227" i="20" s="1"/>
  <c r="C228" i="20" s="1"/>
  <c r="C229" i="20" s="1"/>
  <c r="C230" i="20" s="1"/>
  <c r="C231" i="20" s="1"/>
  <c r="C232" i="20" s="1"/>
  <c r="C233" i="20" s="1"/>
  <c r="C234" i="20" s="1"/>
  <c r="C235" i="20" s="1"/>
  <c r="C236" i="20" s="1"/>
  <c r="C237" i="20" s="1"/>
  <c r="C238" i="20" s="1"/>
  <c r="C239" i="20" s="1"/>
  <c r="C240" i="20" s="1"/>
  <c r="C241" i="20" s="1"/>
  <c r="C242" i="20" s="1"/>
  <c r="C243" i="20" s="1"/>
  <c r="C244" i="20" s="1"/>
  <c r="C245" i="20" s="1"/>
  <c r="C246" i="20" s="1"/>
  <c r="C247" i="20" s="1"/>
  <c r="C248" i="20" s="1"/>
  <c r="C249" i="20" s="1"/>
  <c r="C250" i="20" s="1"/>
  <c r="C251" i="20" s="1"/>
  <c r="C252" i="20" s="1"/>
  <c r="C253" i="20" s="1"/>
  <c r="C254" i="20" s="1"/>
  <c r="C255" i="20" s="1"/>
  <c r="C256" i="20" s="1"/>
  <c r="C257" i="20" s="1"/>
  <c r="C258" i="20" s="1"/>
  <c r="C259" i="20" s="1"/>
  <c r="C260" i="20" s="1"/>
  <c r="C261" i="20" s="1"/>
  <c r="C262" i="20" s="1"/>
  <c r="C263" i="20" s="1"/>
  <c r="C264" i="20" s="1"/>
  <c r="C265" i="20" s="1"/>
  <c r="C266" i="20" s="1"/>
  <c r="C267" i="20" s="1"/>
  <c r="C268" i="20" s="1"/>
  <c r="C269" i="20" s="1"/>
  <c r="C270" i="20" s="1"/>
  <c r="C271" i="20" s="1"/>
  <c r="C272" i="20" s="1"/>
  <c r="C273" i="20" s="1"/>
  <c r="C274" i="20" s="1"/>
  <c r="C275" i="20" s="1"/>
  <c r="C276" i="20" s="1"/>
  <c r="C277" i="20" s="1"/>
  <c r="C278" i="20" s="1"/>
  <c r="C279" i="20" s="1"/>
  <c r="C280" i="20" s="1"/>
  <c r="C281" i="20" s="1"/>
  <c r="C282" i="20" s="1"/>
  <c r="C283" i="20" s="1"/>
  <c r="C284" i="20" s="1"/>
  <c r="C285" i="20" s="1"/>
  <c r="C286" i="20" s="1"/>
  <c r="C287" i="20" s="1"/>
  <c r="C288" i="20" s="1"/>
  <c r="C289" i="20" s="1"/>
  <c r="C15" i="20"/>
  <c r="B15" i="20"/>
  <c r="O2" i="35" l="1"/>
  <c r="H21" i="35"/>
  <c r="O2" i="34"/>
  <c r="H21" i="34"/>
  <c r="H22" i="33"/>
  <c r="H21" i="32"/>
  <c r="H22" i="31"/>
  <c r="O2" i="31"/>
  <c r="G27" i="9"/>
  <c r="C2" i="20"/>
  <c r="H22" i="29"/>
  <c r="O2" i="29"/>
  <c r="H83" i="28"/>
  <c r="H21" i="27"/>
  <c r="H21" i="26"/>
  <c r="H21" i="25"/>
  <c r="H22" i="24"/>
  <c r="H21" i="23"/>
  <c r="H22" i="22"/>
  <c r="H22" i="21"/>
  <c r="H22" i="20"/>
  <c r="Q30" i="9"/>
  <c r="S30" i="9"/>
  <c r="R30" i="9"/>
  <c r="T30" i="9" l="1"/>
  <c r="H22" i="35"/>
  <c r="H22" i="34"/>
  <c r="H23" i="33"/>
  <c r="H22" i="32"/>
  <c r="H23" i="31"/>
  <c r="G26" i="9"/>
  <c r="O2" i="20"/>
  <c r="C2" i="21"/>
  <c r="H23" i="29"/>
  <c r="H84" i="28"/>
  <c r="H22" i="27"/>
  <c r="H22" i="26"/>
  <c r="H22" i="25"/>
  <c r="H23" i="24"/>
  <c r="H22" i="23"/>
  <c r="H23" i="22"/>
  <c r="H23" i="21"/>
  <c r="H23" i="20"/>
  <c r="C2" i="19"/>
  <c r="H20" i="19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G20" i="19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C20" i="19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C165" i="19" s="1"/>
  <c r="C166" i="19" s="1"/>
  <c r="C167" i="19" s="1"/>
  <c r="C168" i="19" s="1"/>
  <c r="C169" i="19" s="1"/>
  <c r="C170" i="19" s="1"/>
  <c r="C171" i="19" s="1"/>
  <c r="C172" i="19" s="1"/>
  <c r="C173" i="19" s="1"/>
  <c r="C174" i="19" s="1"/>
  <c r="C175" i="19" s="1"/>
  <c r="C176" i="19" s="1"/>
  <c r="C177" i="19" s="1"/>
  <c r="C178" i="19" s="1"/>
  <c r="C179" i="19" s="1"/>
  <c r="C180" i="19" s="1"/>
  <c r="C181" i="19" s="1"/>
  <c r="C182" i="19" s="1"/>
  <c r="C183" i="19" s="1"/>
  <c r="C184" i="19" s="1"/>
  <c r="C185" i="19" s="1"/>
  <c r="C186" i="19" s="1"/>
  <c r="C187" i="19" s="1"/>
  <c r="C188" i="19" s="1"/>
  <c r="C189" i="19" s="1"/>
  <c r="C190" i="19" s="1"/>
  <c r="C191" i="19" s="1"/>
  <c r="C192" i="19" s="1"/>
  <c r="C193" i="19" s="1"/>
  <c r="C194" i="19" s="1"/>
  <c r="C195" i="19" s="1"/>
  <c r="C196" i="19" s="1"/>
  <c r="C197" i="19" s="1"/>
  <c r="C198" i="19" s="1"/>
  <c r="C199" i="19" s="1"/>
  <c r="C200" i="19" s="1"/>
  <c r="C201" i="19" s="1"/>
  <c r="C202" i="19" s="1"/>
  <c r="C203" i="19" s="1"/>
  <c r="C204" i="19" s="1"/>
  <c r="C205" i="19" s="1"/>
  <c r="C206" i="19" s="1"/>
  <c r="C207" i="19" s="1"/>
  <c r="C208" i="19" s="1"/>
  <c r="C209" i="19" s="1"/>
  <c r="C210" i="19" s="1"/>
  <c r="C211" i="19" s="1"/>
  <c r="C212" i="19" s="1"/>
  <c r="C213" i="19" s="1"/>
  <c r="C214" i="19" s="1"/>
  <c r="C215" i="19" s="1"/>
  <c r="C216" i="19" s="1"/>
  <c r="C217" i="19" s="1"/>
  <c r="C218" i="19" s="1"/>
  <c r="C219" i="19" s="1"/>
  <c r="C220" i="19" s="1"/>
  <c r="C221" i="19" s="1"/>
  <c r="C222" i="19" s="1"/>
  <c r="C223" i="19" s="1"/>
  <c r="C224" i="19" s="1"/>
  <c r="C225" i="19" s="1"/>
  <c r="C226" i="19" s="1"/>
  <c r="C227" i="19" s="1"/>
  <c r="C228" i="19" s="1"/>
  <c r="C229" i="19" s="1"/>
  <c r="C230" i="19" s="1"/>
  <c r="C231" i="19" s="1"/>
  <c r="C232" i="19" s="1"/>
  <c r="C233" i="19" s="1"/>
  <c r="C234" i="19" s="1"/>
  <c r="C235" i="19" s="1"/>
  <c r="C236" i="19" s="1"/>
  <c r="C237" i="19" s="1"/>
  <c r="C238" i="19" s="1"/>
  <c r="C239" i="19" s="1"/>
  <c r="C240" i="19" s="1"/>
  <c r="C241" i="19" s="1"/>
  <c r="C242" i="19" s="1"/>
  <c r="C243" i="19" s="1"/>
  <c r="C244" i="19" s="1"/>
  <c r="C245" i="19" s="1"/>
  <c r="C246" i="19" s="1"/>
  <c r="C247" i="19" s="1"/>
  <c r="C248" i="19" s="1"/>
  <c r="C249" i="19" s="1"/>
  <c r="C250" i="19" s="1"/>
  <c r="C251" i="19" s="1"/>
  <c r="C252" i="19" s="1"/>
  <c r="C253" i="19" s="1"/>
  <c r="C254" i="19" s="1"/>
  <c r="C255" i="19" s="1"/>
  <c r="C256" i="19" s="1"/>
  <c r="C257" i="19" s="1"/>
  <c r="C258" i="19" s="1"/>
  <c r="C259" i="19" s="1"/>
  <c r="C260" i="19" s="1"/>
  <c r="C261" i="19" s="1"/>
  <c r="C262" i="19" s="1"/>
  <c r="C263" i="19" s="1"/>
  <c r="C264" i="19" s="1"/>
  <c r="C265" i="19" s="1"/>
  <c r="C266" i="19" s="1"/>
  <c r="C267" i="19" s="1"/>
  <c r="C268" i="19" s="1"/>
  <c r="C269" i="19" s="1"/>
  <c r="C270" i="19" s="1"/>
  <c r="C271" i="19" s="1"/>
  <c r="C272" i="19" s="1"/>
  <c r="C273" i="19" s="1"/>
  <c r="C274" i="19" s="1"/>
  <c r="C275" i="19" s="1"/>
  <c r="C276" i="19" s="1"/>
  <c r="C277" i="19" s="1"/>
  <c r="C278" i="19" s="1"/>
  <c r="C279" i="19" s="1"/>
  <c r="C280" i="19" s="1"/>
  <c r="C281" i="19" s="1"/>
  <c r="C282" i="19" s="1"/>
  <c r="C283" i="19" s="1"/>
  <c r="C284" i="19" s="1"/>
  <c r="C285" i="19" s="1"/>
  <c r="C286" i="19" s="1"/>
  <c r="C287" i="19" s="1"/>
  <c r="C288" i="19" s="1"/>
  <c r="C289" i="19" s="1"/>
  <c r="C15" i="19"/>
  <c r="B15" i="19"/>
  <c r="C2" i="18"/>
  <c r="H20" i="18"/>
  <c r="G20" i="18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G38" i="18" s="1"/>
  <c r="G39" i="18" s="1"/>
  <c r="G40" i="18" s="1"/>
  <c r="G41" i="18" s="1"/>
  <c r="G42" i="18" s="1"/>
  <c r="G43" i="18" s="1"/>
  <c r="G44" i="18" s="1"/>
  <c r="G45" i="18" s="1"/>
  <c r="G46" i="18" s="1"/>
  <c r="G47" i="18" s="1"/>
  <c r="G48" i="18" s="1"/>
  <c r="G49" i="18" s="1"/>
  <c r="G50" i="18" s="1"/>
  <c r="G51" i="18" s="1"/>
  <c r="G52" i="18" s="1"/>
  <c r="G53" i="18" s="1"/>
  <c r="G54" i="18" s="1"/>
  <c r="G55" i="18" s="1"/>
  <c r="G56" i="18" s="1"/>
  <c r="G57" i="18" s="1"/>
  <c r="G58" i="18" s="1"/>
  <c r="G59" i="18" s="1"/>
  <c r="G60" i="18" s="1"/>
  <c r="G61" i="18" s="1"/>
  <c r="G62" i="18" s="1"/>
  <c r="G63" i="18" s="1"/>
  <c r="G64" i="18" s="1"/>
  <c r="G65" i="18" s="1"/>
  <c r="G66" i="18" s="1"/>
  <c r="G67" i="18" s="1"/>
  <c r="G68" i="18" s="1"/>
  <c r="G69" i="18" s="1"/>
  <c r="G70" i="18" s="1"/>
  <c r="G71" i="18" s="1"/>
  <c r="G72" i="18" s="1"/>
  <c r="G73" i="18" s="1"/>
  <c r="G74" i="18" s="1"/>
  <c r="G75" i="18" s="1"/>
  <c r="G76" i="18" s="1"/>
  <c r="G77" i="18" s="1"/>
  <c r="G78" i="18" s="1"/>
  <c r="G79" i="18" s="1"/>
  <c r="G80" i="18" s="1"/>
  <c r="G81" i="18" s="1"/>
  <c r="G82" i="18" s="1"/>
  <c r="G83" i="18" s="1"/>
  <c r="G84" i="18" s="1"/>
  <c r="G85" i="18" s="1"/>
  <c r="G86" i="18" s="1"/>
  <c r="G87" i="18" s="1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G109" i="18" s="1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122" i="18" s="1"/>
  <c r="G123" i="18" s="1"/>
  <c r="G124" i="18" s="1"/>
  <c r="G125" i="18" s="1"/>
  <c r="G126" i="18" s="1"/>
  <c r="G127" i="18" s="1"/>
  <c r="G128" i="18" s="1"/>
  <c r="G129" i="18" s="1"/>
  <c r="G130" i="18" s="1"/>
  <c r="G131" i="18" s="1"/>
  <c r="G132" i="18" s="1"/>
  <c r="G133" i="18" s="1"/>
  <c r="G134" i="18" s="1"/>
  <c r="G135" i="18" s="1"/>
  <c r="G136" i="18" s="1"/>
  <c r="G137" i="18" s="1"/>
  <c r="G138" i="18" s="1"/>
  <c r="G139" i="18" s="1"/>
  <c r="G140" i="18" s="1"/>
  <c r="G141" i="18" s="1"/>
  <c r="G142" i="18" s="1"/>
  <c r="G143" i="18" s="1"/>
  <c r="G144" i="18" s="1"/>
  <c r="G145" i="18" s="1"/>
  <c r="G146" i="18" s="1"/>
  <c r="G147" i="18" s="1"/>
  <c r="G148" i="18" s="1"/>
  <c r="G149" i="18" s="1"/>
  <c r="G150" i="18" s="1"/>
  <c r="G151" i="18" s="1"/>
  <c r="G152" i="18" s="1"/>
  <c r="G153" i="18" s="1"/>
  <c r="G154" i="18" s="1"/>
  <c r="G155" i="18" s="1"/>
  <c r="G156" i="18" s="1"/>
  <c r="G157" i="18" s="1"/>
  <c r="G158" i="18" s="1"/>
  <c r="G159" i="18" s="1"/>
  <c r="G160" i="18" s="1"/>
  <c r="G161" i="18" s="1"/>
  <c r="G162" i="18" s="1"/>
  <c r="G163" i="18" s="1"/>
  <c r="G164" i="18" s="1"/>
  <c r="G165" i="18" s="1"/>
  <c r="G166" i="18" s="1"/>
  <c r="G167" i="18" s="1"/>
  <c r="G168" i="18" s="1"/>
  <c r="G169" i="18" s="1"/>
  <c r="G170" i="18" s="1"/>
  <c r="G171" i="18" s="1"/>
  <c r="G172" i="18" s="1"/>
  <c r="G173" i="18" s="1"/>
  <c r="G174" i="18" s="1"/>
  <c r="G175" i="18" s="1"/>
  <c r="G176" i="18" s="1"/>
  <c r="G177" i="18" s="1"/>
  <c r="G178" i="18" s="1"/>
  <c r="G179" i="18" s="1"/>
  <c r="G180" i="18" s="1"/>
  <c r="G181" i="18" s="1"/>
  <c r="G182" i="18" s="1"/>
  <c r="G183" i="18" s="1"/>
  <c r="G184" i="18" s="1"/>
  <c r="G185" i="18" s="1"/>
  <c r="G186" i="18" s="1"/>
  <c r="G187" i="18" s="1"/>
  <c r="G188" i="18" s="1"/>
  <c r="G189" i="18" s="1"/>
  <c r="G190" i="18" s="1"/>
  <c r="G191" i="18" s="1"/>
  <c r="G192" i="18" s="1"/>
  <c r="G193" i="18" s="1"/>
  <c r="G194" i="18" s="1"/>
  <c r="G195" i="18" s="1"/>
  <c r="G196" i="18" s="1"/>
  <c r="G197" i="18" s="1"/>
  <c r="G198" i="18" s="1"/>
  <c r="G199" i="18" s="1"/>
  <c r="G200" i="18" s="1"/>
  <c r="G201" i="18" s="1"/>
  <c r="G202" i="18" s="1"/>
  <c r="G203" i="18" s="1"/>
  <c r="G204" i="18" s="1"/>
  <c r="G205" i="18" s="1"/>
  <c r="G206" i="18" s="1"/>
  <c r="G207" i="18" s="1"/>
  <c r="G208" i="18" s="1"/>
  <c r="G209" i="18" s="1"/>
  <c r="G210" i="18" s="1"/>
  <c r="G211" i="18" s="1"/>
  <c r="G212" i="18" s="1"/>
  <c r="G213" i="18" s="1"/>
  <c r="G214" i="18" s="1"/>
  <c r="G215" i="18" s="1"/>
  <c r="G216" i="18" s="1"/>
  <c r="G217" i="18" s="1"/>
  <c r="G218" i="18" s="1"/>
  <c r="G219" i="18" s="1"/>
  <c r="G220" i="18" s="1"/>
  <c r="G221" i="18" s="1"/>
  <c r="G222" i="18" s="1"/>
  <c r="G223" i="18" s="1"/>
  <c r="G224" i="18" s="1"/>
  <c r="G225" i="18" s="1"/>
  <c r="G226" i="18" s="1"/>
  <c r="G227" i="18" s="1"/>
  <c r="G228" i="18" s="1"/>
  <c r="G229" i="18" s="1"/>
  <c r="G230" i="18" s="1"/>
  <c r="G231" i="18" s="1"/>
  <c r="G232" i="18" s="1"/>
  <c r="G233" i="18" s="1"/>
  <c r="G234" i="18" s="1"/>
  <c r="G235" i="18" s="1"/>
  <c r="G236" i="18" s="1"/>
  <c r="G237" i="18" s="1"/>
  <c r="G238" i="18" s="1"/>
  <c r="G239" i="18" s="1"/>
  <c r="G240" i="18" s="1"/>
  <c r="G241" i="18" s="1"/>
  <c r="G242" i="18" s="1"/>
  <c r="G243" i="18" s="1"/>
  <c r="G244" i="18" s="1"/>
  <c r="G245" i="18" s="1"/>
  <c r="G246" i="18" s="1"/>
  <c r="G247" i="18" s="1"/>
  <c r="G248" i="18" s="1"/>
  <c r="G249" i="18" s="1"/>
  <c r="G250" i="18" s="1"/>
  <c r="G251" i="18" s="1"/>
  <c r="G252" i="18" s="1"/>
  <c r="G253" i="18" s="1"/>
  <c r="G254" i="18" s="1"/>
  <c r="G255" i="18" s="1"/>
  <c r="G256" i="18" s="1"/>
  <c r="G257" i="18" s="1"/>
  <c r="G258" i="18" s="1"/>
  <c r="G259" i="18" s="1"/>
  <c r="G260" i="18" s="1"/>
  <c r="G261" i="18" s="1"/>
  <c r="G262" i="18" s="1"/>
  <c r="G263" i="18" s="1"/>
  <c r="G264" i="18" s="1"/>
  <c r="G265" i="18" s="1"/>
  <c r="G266" i="18" s="1"/>
  <c r="G267" i="18" s="1"/>
  <c r="G268" i="18" s="1"/>
  <c r="G269" i="18" s="1"/>
  <c r="G270" i="18" s="1"/>
  <c r="G271" i="18" s="1"/>
  <c r="G272" i="18" s="1"/>
  <c r="G273" i="18" s="1"/>
  <c r="G274" i="18" s="1"/>
  <c r="G275" i="18" s="1"/>
  <c r="G276" i="18" s="1"/>
  <c r="G277" i="18" s="1"/>
  <c r="G278" i="18" s="1"/>
  <c r="G279" i="18" s="1"/>
  <c r="G280" i="18" s="1"/>
  <c r="G281" i="18" s="1"/>
  <c r="G282" i="18" s="1"/>
  <c r="G283" i="18" s="1"/>
  <c r="G284" i="18" s="1"/>
  <c r="G285" i="18" s="1"/>
  <c r="G286" i="18" s="1"/>
  <c r="G287" i="18" s="1"/>
  <c r="G288" i="18" s="1"/>
  <c r="G289" i="18" s="1"/>
  <c r="C20" i="18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4" i="18" s="1"/>
  <c r="C35" i="18" s="1"/>
  <c r="C36" i="18" s="1"/>
  <c r="C37" i="18" s="1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C50" i="18" s="1"/>
  <c r="C51" i="18" s="1"/>
  <c r="C52" i="18" s="1"/>
  <c r="C53" i="18" s="1"/>
  <c r="C54" i="18" s="1"/>
  <c r="C55" i="18" s="1"/>
  <c r="C56" i="18" s="1"/>
  <c r="C57" i="18" s="1"/>
  <c r="C58" i="18" s="1"/>
  <c r="C59" i="18" s="1"/>
  <c r="C60" i="18" s="1"/>
  <c r="C61" i="18" s="1"/>
  <c r="C62" i="18" s="1"/>
  <c r="C63" i="18" s="1"/>
  <c r="C64" i="18" s="1"/>
  <c r="C65" i="18" s="1"/>
  <c r="C66" i="18" s="1"/>
  <c r="C67" i="18" s="1"/>
  <c r="C68" i="18" s="1"/>
  <c r="C69" i="18" s="1"/>
  <c r="C70" i="18" s="1"/>
  <c r="C71" i="18" s="1"/>
  <c r="C72" i="18" s="1"/>
  <c r="C73" i="18" s="1"/>
  <c r="C74" i="18" s="1"/>
  <c r="C75" i="18" s="1"/>
  <c r="C76" i="18" s="1"/>
  <c r="C77" i="18" s="1"/>
  <c r="C78" i="18" s="1"/>
  <c r="C79" i="18" s="1"/>
  <c r="C80" i="18" s="1"/>
  <c r="C81" i="18" s="1"/>
  <c r="C82" i="18" s="1"/>
  <c r="C83" i="18" s="1"/>
  <c r="C84" i="18" s="1"/>
  <c r="C85" i="18" s="1"/>
  <c r="C86" i="18" s="1"/>
  <c r="C87" i="18" s="1"/>
  <c r="C88" i="18" s="1"/>
  <c r="C89" i="18" s="1"/>
  <c r="C90" i="18" s="1"/>
  <c r="C91" i="18" s="1"/>
  <c r="C92" i="18" s="1"/>
  <c r="C93" i="18" s="1"/>
  <c r="C94" i="18" s="1"/>
  <c r="C95" i="18" s="1"/>
  <c r="C96" i="18" s="1"/>
  <c r="C97" i="18" s="1"/>
  <c r="C98" i="18" s="1"/>
  <c r="C99" i="18" s="1"/>
  <c r="C100" i="18" s="1"/>
  <c r="C101" i="18" s="1"/>
  <c r="C102" i="18" s="1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26" i="18" s="1"/>
  <c r="C127" i="18" s="1"/>
  <c r="C128" i="18" s="1"/>
  <c r="C129" i="18" s="1"/>
  <c r="C130" i="18" s="1"/>
  <c r="C131" i="18" s="1"/>
  <c r="C132" i="18" s="1"/>
  <c r="C133" i="18" s="1"/>
  <c r="C134" i="18" s="1"/>
  <c r="C135" i="18" s="1"/>
  <c r="C136" i="18" s="1"/>
  <c r="C137" i="18" s="1"/>
  <c r="C138" i="18" s="1"/>
  <c r="C139" i="18" s="1"/>
  <c r="C140" i="18" s="1"/>
  <c r="C141" i="18" s="1"/>
  <c r="C142" i="18" s="1"/>
  <c r="C143" i="18" s="1"/>
  <c r="C144" i="18" s="1"/>
  <c r="C145" i="18" s="1"/>
  <c r="C146" i="18" s="1"/>
  <c r="C147" i="18" s="1"/>
  <c r="C148" i="18" s="1"/>
  <c r="C149" i="18" s="1"/>
  <c r="C150" i="18" s="1"/>
  <c r="C151" i="18" s="1"/>
  <c r="C152" i="18" s="1"/>
  <c r="C153" i="18" s="1"/>
  <c r="C154" i="18" s="1"/>
  <c r="C155" i="18" s="1"/>
  <c r="C156" i="18" s="1"/>
  <c r="C157" i="18" s="1"/>
  <c r="C158" i="18" s="1"/>
  <c r="C159" i="18" s="1"/>
  <c r="C160" i="18" s="1"/>
  <c r="C161" i="18" s="1"/>
  <c r="C162" i="18" s="1"/>
  <c r="C163" i="18" s="1"/>
  <c r="C164" i="18" s="1"/>
  <c r="C165" i="18" s="1"/>
  <c r="C166" i="18" s="1"/>
  <c r="C167" i="18" s="1"/>
  <c r="C168" i="18" s="1"/>
  <c r="C169" i="18" s="1"/>
  <c r="C170" i="18" s="1"/>
  <c r="C171" i="18" s="1"/>
  <c r="C172" i="18" s="1"/>
  <c r="C173" i="18" s="1"/>
  <c r="C174" i="18" s="1"/>
  <c r="C175" i="18" s="1"/>
  <c r="C176" i="18" s="1"/>
  <c r="C177" i="18" s="1"/>
  <c r="C178" i="18" s="1"/>
  <c r="C179" i="18" s="1"/>
  <c r="C180" i="18" s="1"/>
  <c r="C181" i="18" s="1"/>
  <c r="C182" i="18" s="1"/>
  <c r="C183" i="18" s="1"/>
  <c r="C184" i="18" s="1"/>
  <c r="C185" i="18" s="1"/>
  <c r="C186" i="18" s="1"/>
  <c r="C187" i="18" s="1"/>
  <c r="C188" i="18" s="1"/>
  <c r="C189" i="18" s="1"/>
  <c r="C190" i="18" s="1"/>
  <c r="C191" i="18" s="1"/>
  <c r="C192" i="18" s="1"/>
  <c r="C193" i="18" s="1"/>
  <c r="C194" i="18" s="1"/>
  <c r="C195" i="18" s="1"/>
  <c r="C196" i="18" s="1"/>
  <c r="C197" i="18" s="1"/>
  <c r="C198" i="18" s="1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C237" i="18" s="1"/>
  <c r="C238" i="18" s="1"/>
  <c r="C239" i="18" s="1"/>
  <c r="C240" i="18" s="1"/>
  <c r="C241" i="18" s="1"/>
  <c r="C242" i="18" s="1"/>
  <c r="C243" i="18" s="1"/>
  <c r="C244" i="18" s="1"/>
  <c r="C245" i="18" s="1"/>
  <c r="C246" i="18" s="1"/>
  <c r="C247" i="18" s="1"/>
  <c r="C248" i="18" s="1"/>
  <c r="C249" i="18" s="1"/>
  <c r="C250" i="18" s="1"/>
  <c r="C251" i="18" s="1"/>
  <c r="C252" i="18" s="1"/>
  <c r="C253" i="18" s="1"/>
  <c r="C254" i="18" s="1"/>
  <c r="C255" i="18" s="1"/>
  <c r="C256" i="18" s="1"/>
  <c r="C257" i="18" s="1"/>
  <c r="C258" i="18" s="1"/>
  <c r="C259" i="18" s="1"/>
  <c r="C260" i="18" s="1"/>
  <c r="C261" i="18" s="1"/>
  <c r="C262" i="18" s="1"/>
  <c r="C263" i="18" s="1"/>
  <c r="C264" i="18" s="1"/>
  <c r="C265" i="18" s="1"/>
  <c r="C266" i="18" s="1"/>
  <c r="C267" i="18" s="1"/>
  <c r="C268" i="18" s="1"/>
  <c r="C269" i="18" s="1"/>
  <c r="C270" i="18" s="1"/>
  <c r="C271" i="18" s="1"/>
  <c r="C272" i="18" s="1"/>
  <c r="C273" i="18" s="1"/>
  <c r="C274" i="18" s="1"/>
  <c r="C275" i="18" s="1"/>
  <c r="C276" i="18" s="1"/>
  <c r="C277" i="18" s="1"/>
  <c r="C278" i="18" s="1"/>
  <c r="C279" i="18" s="1"/>
  <c r="C280" i="18" s="1"/>
  <c r="C281" i="18" s="1"/>
  <c r="C282" i="18" s="1"/>
  <c r="C283" i="18" s="1"/>
  <c r="C284" i="18" s="1"/>
  <c r="C285" i="18" s="1"/>
  <c r="C286" i="18" s="1"/>
  <c r="C287" i="18" s="1"/>
  <c r="C288" i="18" s="1"/>
  <c r="C289" i="18" s="1"/>
  <c r="C15" i="18"/>
  <c r="B15" i="18"/>
  <c r="C2" i="17"/>
  <c r="H20" i="17"/>
  <c r="H21" i="17" s="1"/>
  <c r="H22" i="17" s="1"/>
  <c r="H23" i="17" s="1"/>
  <c r="H24" i="17" s="1"/>
  <c r="H25" i="17" s="1"/>
  <c r="H26" i="17" s="1"/>
  <c r="H27" i="17" s="1"/>
  <c r="H28" i="17" s="1"/>
  <c r="H29" i="17" s="1"/>
  <c r="H30" i="17" s="1"/>
  <c r="H31" i="17" s="1"/>
  <c r="H32" i="17" s="1"/>
  <c r="H33" i="17" s="1"/>
  <c r="H34" i="17" s="1"/>
  <c r="H35" i="17" s="1"/>
  <c r="H36" i="17" s="1"/>
  <c r="H37" i="17" s="1"/>
  <c r="H38" i="17" s="1"/>
  <c r="H39" i="17" s="1"/>
  <c r="H40" i="17" s="1"/>
  <c r="H41" i="17" s="1"/>
  <c r="H42" i="17" s="1"/>
  <c r="H43" i="17" s="1"/>
  <c r="H44" i="17" s="1"/>
  <c r="H45" i="17" s="1"/>
  <c r="H46" i="17" s="1"/>
  <c r="H47" i="17" s="1"/>
  <c r="H48" i="17" s="1"/>
  <c r="H49" i="17" s="1"/>
  <c r="H50" i="17" s="1"/>
  <c r="H51" i="17" s="1"/>
  <c r="H52" i="17" s="1"/>
  <c r="H53" i="17" s="1"/>
  <c r="H54" i="17" s="1"/>
  <c r="H55" i="17" s="1"/>
  <c r="H56" i="17" s="1"/>
  <c r="H57" i="17" s="1"/>
  <c r="H58" i="17" s="1"/>
  <c r="H59" i="17" s="1"/>
  <c r="H60" i="17" s="1"/>
  <c r="H61" i="17" s="1"/>
  <c r="H62" i="17" s="1"/>
  <c r="H63" i="17" s="1"/>
  <c r="H64" i="17" s="1"/>
  <c r="H65" i="17" s="1"/>
  <c r="H66" i="17" s="1"/>
  <c r="H67" i="17" s="1"/>
  <c r="H68" i="17" s="1"/>
  <c r="H69" i="17" s="1"/>
  <c r="H70" i="17" s="1"/>
  <c r="H71" i="17" s="1"/>
  <c r="H72" i="17" s="1"/>
  <c r="H73" i="17" s="1"/>
  <c r="H74" i="17" s="1"/>
  <c r="H75" i="17" s="1"/>
  <c r="H76" i="17" s="1"/>
  <c r="H77" i="17" s="1"/>
  <c r="H78" i="17" s="1"/>
  <c r="H79" i="17" s="1"/>
  <c r="H80" i="17" s="1"/>
  <c r="H81" i="17" s="1"/>
  <c r="H82" i="17" s="1"/>
  <c r="G20" i="17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C20" i="17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7" i="17" s="1"/>
  <c r="C38" i="17" s="1"/>
  <c r="C39" i="17" s="1"/>
  <c r="C40" i="17" s="1"/>
  <c r="C41" i="17" s="1"/>
  <c r="C42" i="17" s="1"/>
  <c r="C43" i="17" s="1"/>
  <c r="C44" i="17" s="1"/>
  <c r="C45" i="17" s="1"/>
  <c r="C46" i="17" s="1"/>
  <c r="C47" i="17" s="1"/>
  <c r="C48" i="17" s="1"/>
  <c r="C49" i="17" s="1"/>
  <c r="C50" i="17" s="1"/>
  <c r="C51" i="17" s="1"/>
  <c r="C52" i="17" s="1"/>
  <c r="C53" i="17" s="1"/>
  <c r="C54" i="17" s="1"/>
  <c r="C55" i="17" s="1"/>
  <c r="C56" i="17" s="1"/>
  <c r="C57" i="17" s="1"/>
  <c r="C58" i="17" s="1"/>
  <c r="C59" i="17" s="1"/>
  <c r="C60" i="17" s="1"/>
  <c r="C61" i="17" s="1"/>
  <c r="C62" i="17" s="1"/>
  <c r="C63" i="17" s="1"/>
  <c r="C64" i="17" s="1"/>
  <c r="C65" i="17" s="1"/>
  <c r="C66" i="17" s="1"/>
  <c r="C67" i="17" s="1"/>
  <c r="C68" i="17" s="1"/>
  <c r="C69" i="17" s="1"/>
  <c r="C70" i="17" s="1"/>
  <c r="C71" i="17" s="1"/>
  <c r="C72" i="17" s="1"/>
  <c r="C73" i="17" s="1"/>
  <c r="C74" i="17" s="1"/>
  <c r="C75" i="17" s="1"/>
  <c r="C76" i="17" s="1"/>
  <c r="C77" i="17" s="1"/>
  <c r="C78" i="17" s="1"/>
  <c r="C79" i="17" s="1"/>
  <c r="C80" i="17" s="1"/>
  <c r="C81" i="17" s="1"/>
  <c r="C82" i="17" s="1"/>
  <c r="C83" i="17" s="1"/>
  <c r="C84" i="17" s="1"/>
  <c r="C85" i="17" s="1"/>
  <c r="C86" i="17" s="1"/>
  <c r="C87" i="17" s="1"/>
  <c r="C88" i="17" s="1"/>
  <c r="C89" i="17" s="1"/>
  <c r="C90" i="17" s="1"/>
  <c r="C91" i="17" s="1"/>
  <c r="C92" i="17" s="1"/>
  <c r="C93" i="17" s="1"/>
  <c r="C94" i="17" s="1"/>
  <c r="C95" i="17" s="1"/>
  <c r="C96" i="17" s="1"/>
  <c r="C97" i="17" s="1"/>
  <c r="C98" i="17" s="1"/>
  <c r="C99" i="17" s="1"/>
  <c r="C100" i="17" s="1"/>
  <c r="C101" i="17" s="1"/>
  <c r="C102" i="17" s="1"/>
  <c r="C103" i="17" s="1"/>
  <c r="C104" i="17" s="1"/>
  <c r="C105" i="17" s="1"/>
  <c r="C106" i="17" s="1"/>
  <c r="C107" i="17" s="1"/>
  <c r="C108" i="17" s="1"/>
  <c r="C109" i="17" s="1"/>
  <c r="C110" i="17" s="1"/>
  <c r="C111" i="17" s="1"/>
  <c r="C112" i="17" s="1"/>
  <c r="C113" i="17" s="1"/>
  <c r="C114" i="17" s="1"/>
  <c r="C115" i="17" s="1"/>
  <c r="C116" i="17" s="1"/>
  <c r="C117" i="17" s="1"/>
  <c r="C118" i="17" s="1"/>
  <c r="C119" i="17" s="1"/>
  <c r="C120" i="17" s="1"/>
  <c r="C121" i="17" s="1"/>
  <c r="C122" i="17" s="1"/>
  <c r="C123" i="17" s="1"/>
  <c r="C124" i="17" s="1"/>
  <c r="C125" i="17" s="1"/>
  <c r="C126" i="17" s="1"/>
  <c r="C127" i="17" s="1"/>
  <c r="C128" i="17" s="1"/>
  <c r="C129" i="17" s="1"/>
  <c r="C130" i="17" s="1"/>
  <c r="C131" i="17" s="1"/>
  <c r="C132" i="17" s="1"/>
  <c r="C133" i="17" s="1"/>
  <c r="C134" i="17" s="1"/>
  <c r="C135" i="17" s="1"/>
  <c r="C136" i="17" s="1"/>
  <c r="C137" i="17" s="1"/>
  <c r="C138" i="17" s="1"/>
  <c r="C139" i="17" s="1"/>
  <c r="C140" i="17" s="1"/>
  <c r="C141" i="17" s="1"/>
  <c r="C142" i="17" s="1"/>
  <c r="C143" i="17" s="1"/>
  <c r="C144" i="17" s="1"/>
  <c r="C145" i="17" s="1"/>
  <c r="C146" i="17" s="1"/>
  <c r="C147" i="17" s="1"/>
  <c r="C148" i="17" s="1"/>
  <c r="C149" i="17" s="1"/>
  <c r="C150" i="17" s="1"/>
  <c r="C151" i="17" s="1"/>
  <c r="C152" i="17" s="1"/>
  <c r="C153" i="17" s="1"/>
  <c r="C154" i="17" s="1"/>
  <c r="C155" i="17" s="1"/>
  <c r="C156" i="17" s="1"/>
  <c r="C157" i="17" s="1"/>
  <c r="C158" i="17" s="1"/>
  <c r="C159" i="17" s="1"/>
  <c r="C160" i="17" s="1"/>
  <c r="C161" i="17" s="1"/>
  <c r="C162" i="17" s="1"/>
  <c r="C163" i="17" s="1"/>
  <c r="C164" i="17" s="1"/>
  <c r="C165" i="17" s="1"/>
  <c r="C166" i="17" s="1"/>
  <c r="C167" i="17" s="1"/>
  <c r="C168" i="17" s="1"/>
  <c r="C169" i="17" s="1"/>
  <c r="C170" i="17" s="1"/>
  <c r="C171" i="17" s="1"/>
  <c r="C172" i="17" s="1"/>
  <c r="C173" i="17" s="1"/>
  <c r="C174" i="17" s="1"/>
  <c r="C175" i="17" s="1"/>
  <c r="C176" i="17" s="1"/>
  <c r="C177" i="17" s="1"/>
  <c r="C178" i="17" s="1"/>
  <c r="C179" i="17" s="1"/>
  <c r="C180" i="17" s="1"/>
  <c r="C181" i="17" s="1"/>
  <c r="C182" i="17" s="1"/>
  <c r="C183" i="17" s="1"/>
  <c r="C184" i="17" s="1"/>
  <c r="C185" i="17" s="1"/>
  <c r="C186" i="17" s="1"/>
  <c r="C187" i="17" s="1"/>
  <c r="C188" i="17" s="1"/>
  <c r="C189" i="17" s="1"/>
  <c r="C190" i="17" s="1"/>
  <c r="C191" i="17" s="1"/>
  <c r="C192" i="17" s="1"/>
  <c r="C193" i="17" s="1"/>
  <c r="C194" i="17" s="1"/>
  <c r="C195" i="17" s="1"/>
  <c r="C196" i="17" s="1"/>
  <c r="C197" i="17" s="1"/>
  <c r="C198" i="17" s="1"/>
  <c r="C199" i="17" s="1"/>
  <c r="C200" i="17" s="1"/>
  <c r="C201" i="17" s="1"/>
  <c r="C202" i="17" s="1"/>
  <c r="C203" i="17" s="1"/>
  <c r="C204" i="17" s="1"/>
  <c r="C205" i="17" s="1"/>
  <c r="C206" i="17" s="1"/>
  <c r="C207" i="17" s="1"/>
  <c r="C208" i="17" s="1"/>
  <c r="C209" i="17" s="1"/>
  <c r="C210" i="17" s="1"/>
  <c r="C211" i="17" s="1"/>
  <c r="C212" i="17" s="1"/>
  <c r="C213" i="17" s="1"/>
  <c r="C214" i="17" s="1"/>
  <c r="C215" i="17" s="1"/>
  <c r="C216" i="17" s="1"/>
  <c r="C217" i="17" s="1"/>
  <c r="C218" i="17" s="1"/>
  <c r="C219" i="17" s="1"/>
  <c r="C220" i="17" s="1"/>
  <c r="C221" i="17" s="1"/>
  <c r="C222" i="17" s="1"/>
  <c r="C223" i="17" s="1"/>
  <c r="C224" i="17" s="1"/>
  <c r="C225" i="17" s="1"/>
  <c r="C226" i="17" s="1"/>
  <c r="C227" i="17" s="1"/>
  <c r="C228" i="17" s="1"/>
  <c r="C229" i="17" s="1"/>
  <c r="C230" i="17" s="1"/>
  <c r="C231" i="17" s="1"/>
  <c r="C232" i="17" s="1"/>
  <c r="C233" i="17" s="1"/>
  <c r="C234" i="17" s="1"/>
  <c r="C235" i="17" s="1"/>
  <c r="C236" i="17" s="1"/>
  <c r="C237" i="17" s="1"/>
  <c r="C238" i="17" s="1"/>
  <c r="C239" i="17" s="1"/>
  <c r="C240" i="17" s="1"/>
  <c r="C241" i="17" s="1"/>
  <c r="C242" i="17" s="1"/>
  <c r="C243" i="17" s="1"/>
  <c r="C244" i="17" s="1"/>
  <c r="C245" i="17" s="1"/>
  <c r="C246" i="17" s="1"/>
  <c r="C247" i="17" s="1"/>
  <c r="C248" i="17" s="1"/>
  <c r="C249" i="17" s="1"/>
  <c r="C250" i="17" s="1"/>
  <c r="C251" i="17" s="1"/>
  <c r="C252" i="17" s="1"/>
  <c r="C253" i="17" s="1"/>
  <c r="C254" i="17" s="1"/>
  <c r="C255" i="17" s="1"/>
  <c r="C256" i="17" s="1"/>
  <c r="C257" i="17" s="1"/>
  <c r="C258" i="17" s="1"/>
  <c r="C259" i="17" s="1"/>
  <c r="C260" i="17" s="1"/>
  <c r="C261" i="17" s="1"/>
  <c r="C262" i="17" s="1"/>
  <c r="C263" i="17" s="1"/>
  <c r="C264" i="17" s="1"/>
  <c r="C265" i="17" s="1"/>
  <c r="C266" i="17" s="1"/>
  <c r="C267" i="17" s="1"/>
  <c r="C268" i="17" s="1"/>
  <c r="C269" i="17" s="1"/>
  <c r="C270" i="17" s="1"/>
  <c r="C271" i="17" s="1"/>
  <c r="C272" i="17" s="1"/>
  <c r="C273" i="17" s="1"/>
  <c r="C274" i="17" s="1"/>
  <c r="C275" i="17" s="1"/>
  <c r="C276" i="17" s="1"/>
  <c r="C277" i="17" s="1"/>
  <c r="C278" i="17" s="1"/>
  <c r="C279" i="17" s="1"/>
  <c r="C280" i="17" s="1"/>
  <c r="C281" i="17" s="1"/>
  <c r="C282" i="17" s="1"/>
  <c r="C283" i="17" s="1"/>
  <c r="C284" i="17" s="1"/>
  <c r="C285" i="17" s="1"/>
  <c r="C286" i="17" s="1"/>
  <c r="C287" i="17" s="1"/>
  <c r="C288" i="17" s="1"/>
  <c r="C289" i="17" s="1"/>
  <c r="C15" i="17"/>
  <c r="B15" i="17"/>
  <c r="C2" i="16"/>
  <c r="G21" i="16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G109" i="16" s="1"/>
  <c r="G110" i="16" s="1"/>
  <c r="G111" i="16" s="1"/>
  <c r="G112" i="16" s="1"/>
  <c r="G113" i="16" s="1"/>
  <c r="G114" i="16" s="1"/>
  <c r="G115" i="16" s="1"/>
  <c r="G116" i="16" s="1"/>
  <c r="G117" i="16" s="1"/>
  <c r="G118" i="16" s="1"/>
  <c r="G119" i="16" s="1"/>
  <c r="G120" i="16" s="1"/>
  <c r="G121" i="16" s="1"/>
  <c r="G122" i="16" s="1"/>
  <c r="G123" i="16" s="1"/>
  <c r="G124" i="16" s="1"/>
  <c r="G125" i="16" s="1"/>
  <c r="G126" i="16" s="1"/>
  <c r="G127" i="16" s="1"/>
  <c r="G128" i="16" s="1"/>
  <c r="G129" i="16" s="1"/>
  <c r="G130" i="16" s="1"/>
  <c r="G131" i="16" s="1"/>
  <c r="G132" i="16" s="1"/>
  <c r="G133" i="16" s="1"/>
  <c r="G134" i="16" s="1"/>
  <c r="G135" i="16" s="1"/>
  <c r="G136" i="16" s="1"/>
  <c r="G137" i="16" s="1"/>
  <c r="G138" i="16" s="1"/>
  <c r="G139" i="16" s="1"/>
  <c r="G140" i="16" s="1"/>
  <c r="G141" i="16" s="1"/>
  <c r="G142" i="16" s="1"/>
  <c r="G143" i="16" s="1"/>
  <c r="G144" i="16" s="1"/>
  <c r="G145" i="16" s="1"/>
  <c r="G146" i="16" s="1"/>
  <c r="G147" i="16" s="1"/>
  <c r="G148" i="16" s="1"/>
  <c r="G149" i="16" s="1"/>
  <c r="G150" i="16" s="1"/>
  <c r="G151" i="16" s="1"/>
  <c r="G152" i="16" s="1"/>
  <c r="G153" i="16" s="1"/>
  <c r="G154" i="16" s="1"/>
  <c r="G155" i="16" s="1"/>
  <c r="G156" i="16" s="1"/>
  <c r="G157" i="16" s="1"/>
  <c r="G158" i="16" s="1"/>
  <c r="G159" i="16" s="1"/>
  <c r="G160" i="16" s="1"/>
  <c r="G161" i="16" s="1"/>
  <c r="G162" i="16" s="1"/>
  <c r="G163" i="16" s="1"/>
  <c r="G164" i="16" s="1"/>
  <c r="G165" i="16" s="1"/>
  <c r="G166" i="16" s="1"/>
  <c r="G167" i="16" s="1"/>
  <c r="G168" i="16" s="1"/>
  <c r="G169" i="16" s="1"/>
  <c r="G170" i="16" s="1"/>
  <c r="G171" i="16" s="1"/>
  <c r="G172" i="16" s="1"/>
  <c r="G173" i="16" s="1"/>
  <c r="G174" i="16" s="1"/>
  <c r="G175" i="16" s="1"/>
  <c r="G176" i="16" s="1"/>
  <c r="G177" i="16" s="1"/>
  <c r="G178" i="16" s="1"/>
  <c r="G179" i="16" s="1"/>
  <c r="G180" i="16" s="1"/>
  <c r="G181" i="16" s="1"/>
  <c r="G182" i="16" s="1"/>
  <c r="G183" i="16" s="1"/>
  <c r="G184" i="16" s="1"/>
  <c r="G185" i="16" s="1"/>
  <c r="G186" i="16" s="1"/>
  <c r="G187" i="16" s="1"/>
  <c r="G188" i="16" s="1"/>
  <c r="G189" i="16" s="1"/>
  <c r="G190" i="16" s="1"/>
  <c r="G191" i="16" s="1"/>
  <c r="G192" i="16" s="1"/>
  <c r="G193" i="16" s="1"/>
  <c r="G194" i="16" s="1"/>
  <c r="G195" i="16" s="1"/>
  <c r="G196" i="16" s="1"/>
  <c r="G197" i="16" s="1"/>
  <c r="G198" i="16" s="1"/>
  <c r="G199" i="16" s="1"/>
  <c r="G200" i="16" s="1"/>
  <c r="G201" i="16" s="1"/>
  <c r="G202" i="16" s="1"/>
  <c r="G203" i="16" s="1"/>
  <c r="G204" i="16" s="1"/>
  <c r="G205" i="16" s="1"/>
  <c r="G206" i="16" s="1"/>
  <c r="G207" i="16" s="1"/>
  <c r="G208" i="16" s="1"/>
  <c r="G209" i="16" s="1"/>
  <c r="G210" i="16" s="1"/>
  <c r="G211" i="16" s="1"/>
  <c r="G212" i="16" s="1"/>
  <c r="G213" i="16" s="1"/>
  <c r="G214" i="16" s="1"/>
  <c r="G215" i="16" s="1"/>
  <c r="G216" i="16" s="1"/>
  <c r="G217" i="16" s="1"/>
  <c r="G218" i="16" s="1"/>
  <c r="G219" i="16" s="1"/>
  <c r="G220" i="16" s="1"/>
  <c r="G221" i="16" s="1"/>
  <c r="G222" i="16" s="1"/>
  <c r="G223" i="16" s="1"/>
  <c r="G224" i="16" s="1"/>
  <c r="G225" i="16" s="1"/>
  <c r="G226" i="16" s="1"/>
  <c r="G227" i="16" s="1"/>
  <c r="G228" i="16" s="1"/>
  <c r="G229" i="16" s="1"/>
  <c r="G230" i="16" s="1"/>
  <c r="G231" i="16" s="1"/>
  <c r="G232" i="16" s="1"/>
  <c r="G233" i="16" s="1"/>
  <c r="G234" i="16" s="1"/>
  <c r="G235" i="16" s="1"/>
  <c r="G236" i="16" s="1"/>
  <c r="G237" i="16" s="1"/>
  <c r="G238" i="16" s="1"/>
  <c r="G239" i="16" s="1"/>
  <c r="G240" i="16" s="1"/>
  <c r="G241" i="16" s="1"/>
  <c r="G242" i="16" s="1"/>
  <c r="G243" i="16" s="1"/>
  <c r="G244" i="16" s="1"/>
  <c r="G245" i="16" s="1"/>
  <c r="G246" i="16" s="1"/>
  <c r="G247" i="16" s="1"/>
  <c r="G248" i="16" s="1"/>
  <c r="G249" i="16" s="1"/>
  <c r="G250" i="16" s="1"/>
  <c r="G251" i="16" s="1"/>
  <c r="G252" i="16" s="1"/>
  <c r="G253" i="16" s="1"/>
  <c r="G254" i="16" s="1"/>
  <c r="G255" i="16" s="1"/>
  <c r="G256" i="16" s="1"/>
  <c r="G257" i="16" s="1"/>
  <c r="G258" i="16" s="1"/>
  <c r="G259" i="16" s="1"/>
  <c r="G260" i="16" s="1"/>
  <c r="G261" i="16" s="1"/>
  <c r="G262" i="16" s="1"/>
  <c r="G263" i="16" s="1"/>
  <c r="G264" i="16" s="1"/>
  <c r="G265" i="16" s="1"/>
  <c r="G266" i="16" s="1"/>
  <c r="G267" i="16" s="1"/>
  <c r="G268" i="16" s="1"/>
  <c r="G269" i="16" s="1"/>
  <c r="G270" i="16" s="1"/>
  <c r="G271" i="16" s="1"/>
  <c r="G272" i="16" s="1"/>
  <c r="G273" i="16" s="1"/>
  <c r="G274" i="16" s="1"/>
  <c r="G275" i="16" s="1"/>
  <c r="G276" i="16" s="1"/>
  <c r="G277" i="16" s="1"/>
  <c r="G278" i="16" s="1"/>
  <c r="G279" i="16" s="1"/>
  <c r="G280" i="16" s="1"/>
  <c r="G281" i="16" s="1"/>
  <c r="G282" i="16" s="1"/>
  <c r="G283" i="16" s="1"/>
  <c r="G284" i="16" s="1"/>
  <c r="G285" i="16" s="1"/>
  <c r="G286" i="16" s="1"/>
  <c r="G287" i="16" s="1"/>
  <c r="G288" i="16" s="1"/>
  <c r="G289" i="16" s="1"/>
  <c r="H20" i="16"/>
  <c r="H21" i="16" s="1"/>
  <c r="G20" i="16"/>
  <c r="C20" i="16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15" i="16"/>
  <c r="B15" i="16"/>
  <c r="C2" i="15"/>
  <c r="H20" i="15"/>
  <c r="H21" i="15" s="1"/>
  <c r="H22" i="15" s="1"/>
  <c r="H23" i="15" s="1"/>
  <c r="H24" i="15" s="1"/>
  <c r="H25" i="15" s="1"/>
  <c r="H26" i="15" s="1"/>
  <c r="H27" i="15" s="1"/>
  <c r="H28" i="15" s="1"/>
  <c r="H29" i="15" s="1"/>
  <c r="H30" i="15" s="1"/>
  <c r="H31" i="15" s="1"/>
  <c r="H32" i="15" s="1"/>
  <c r="H33" i="15" s="1"/>
  <c r="H34" i="15" s="1"/>
  <c r="H35" i="15" s="1"/>
  <c r="H36" i="15" s="1"/>
  <c r="H37" i="15" s="1"/>
  <c r="H38" i="15" s="1"/>
  <c r="H39" i="15" s="1"/>
  <c r="H40" i="15" s="1"/>
  <c r="H41" i="15" s="1"/>
  <c r="H42" i="15" s="1"/>
  <c r="H43" i="15" s="1"/>
  <c r="H44" i="15" s="1"/>
  <c r="H45" i="15" s="1"/>
  <c r="H46" i="15" s="1"/>
  <c r="H47" i="15" s="1"/>
  <c r="H48" i="15" s="1"/>
  <c r="H49" i="15" s="1"/>
  <c r="H50" i="15" s="1"/>
  <c r="H51" i="15" s="1"/>
  <c r="H52" i="15" s="1"/>
  <c r="H53" i="15" s="1"/>
  <c r="H54" i="15" s="1"/>
  <c r="H55" i="15" s="1"/>
  <c r="H56" i="15" s="1"/>
  <c r="H57" i="15" s="1"/>
  <c r="H58" i="15" s="1"/>
  <c r="H59" i="15" s="1"/>
  <c r="H60" i="15" s="1"/>
  <c r="H61" i="15" s="1"/>
  <c r="H62" i="15" s="1"/>
  <c r="H63" i="15" s="1"/>
  <c r="H64" i="15" s="1"/>
  <c r="H65" i="15" s="1"/>
  <c r="H66" i="15" s="1"/>
  <c r="H67" i="15" s="1"/>
  <c r="H68" i="15" s="1"/>
  <c r="H69" i="15" s="1"/>
  <c r="H70" i="15" s="1"/>
  <c r="H71" i="15" s="1"/>
  <c r="H72" i="15" s="1"/>
  <c r="H73" i="15" s="1"/>
  <c r="H74" i="15" s="1"/>
  <c r="H75" i="15" s="1"/>
  <c r="H76" i="15" s="1"/>
  <c r="H77" i="15" s="1"/>
  <c r="H78" i="15" s="1"/>
  <c r="H79" i="15" s="1"/>
  <c r="H80" i="15" s="1"/>
  <c r="H81" i="15" s="1"/>
  <c r="H82" i="15" s="1"/>
  <c r="G20" i="15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C20" i="15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C44" i="15" s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C100" i="15" s="1"/>
  <c r="C101" i="15" s="1"/>
  <c r="C102" i="15" s="1"/>
  <c r="C103" i="15" s="1"/>
  <c r="C104" i="15" s="1"/>
  <c r="C105" i="15" s="1"/>
  <c r="C106" i="15" s="1"/>
  <c r="C107" i="15" s="1"/>
  <c r="C108" i="15" s="1"/>
  <c r="C109" i="15" s="1"/>
  <c r="C110" i="15" s="1"/>
  <c r="C111" i="15" s="1"/>
  <c r="C112" i="15" s="1"/>
  <c r="C113" i="15" s="1"/>
  <c r="C114" i="15" s="1"/>
  <c r="C115" i="15" s="1"/>
  <c r="C116" i="15" s="1"/>
  <c r="C117" i="15" s="1"/>
  <c r="C118" i="15" s="1"/>
  <c r="C119" i="15" s="1"/>
  <c r="C120" i="15" s="1"/>
  <c r="C121" i="15" s="1"/>
  <c r="C122" i="15" s="1"/>
  <c r="C123" i="15" s="1"/>
  <c r="C124" i="15" s="1"/>
  <c r="C125" i="15" s="1"/>
  <c r="C126" i="15" s="1"/>
  <c r="C127" i="15" s="1"/>
  <c r="C128" i="15" s="1"/>
  <c r="C129" i="15" s="1"/>
  <c r="C130" i="15" s="1"/>
  <c r="C131" i="15" s="1"/>
  <c r="C132" i="15" s="1"/>
  <c r="C133" i="15" s="1"/>
  <c r="C134" i="15" s="1"/>
  <c r="C135" i="15" s="1"/>
  <c r="C136" i="15" s="1"/>
  <c r="C137" i="15" s="1"/>
  <c r="C138" i="15" s="1"/>
  <c r="C139" i="15" s="1"/>
  <c r="C140" i="15" s="1"/>
  <c r="C141" i="15" s="1"/>
  <c r="C142" i="15" s="1"/>
  <c r="C143" i="15" s="1"/>
  <c r="C144" i="15" s="1"/>
  <c r="C145" i="15" s="1"/>
  <c r="C146" i="15" s="1"/>
  <c r="C147" i="15" s="1"/>
  <c r="C148" i="15" s="1"/>
  <c r="C149" i="15" s="1"/>
  <c r="C150" i="15" s="1"/>
  <c r="C151" i="15" s="1"/>
  <c r="C152" i="15" s="1"/>
  <c r="C153" i="15" s="1"/>
  <c r="C154" i="15" s="1"/>
  <c r="C155" i="15" s="1"/>
  <c r="C156" i="15" s="1"/>
  <c r="C157" i="15" s="1"/>
  <c r="C158" i="15" s="1"/>
  <c r="C159" i="15" s="1"/>
  <c r="C160" i="15" s="1"/>
  <c r="C161" i="15" s="1"/>
  <c r="C162" i="15" s="1"/>
  <c r="C163" i="15" s="1"/>
  <c r="C164" i="15" s="1"/>
  <c r="C165" i="15" s="1"/>
  <c r="C166" i="15" s="1"/>
  <c r="C167" i="15" s="1"/>
  <c r="C168" i="15" s="1"/>
  <c r="C169" i="15" s="1"/>
  <c r="C170" i="15" s="1"/>
  <c r="C171" i="15" s="1"/>
  <c r="C172" i="15" s="1"/>
  <c r="C173" i="15" s="1"/>
  <c r="C174" i="15" s="1"/>
  <c r="C175" i="15" s="1"/>
  <c r="C176" i="15" s="1"/>
  <c r="C177" i="15" s="1"/>
  <c r="C178" i="15" s="1"/>
  <c r="C179" i="15" s="1"/>
  <c r="C180" i="15" s="1"/>
  <c r="C181" i="15" s="1"/>
  <c r="C182" i="15" s="1"/>
  <c r="C183" i="15" s="1"/>
  <c r="C184" i="15" s="1"/>
  <c r="C185" i="15" s="1"/>
  <c r="C186" i="15" s="1"/>
  <c r="C187" i="15" s="1"/>
  <c r="C188" i="15" s="1"/>
  <c r="C189" i="15" s="1"/>
  <c r="C190" i="15" s="1"/>
  <c r="C191" i="15" s="1"/>
  <c r="C192" i="15" s="1"/>
  <c r="C193" i="15" s="1"/>
  <c r="C194" i="15" s="1"/>
  <c r="C195" i="15" s="1"/>
  <c r="C196" i="15" s="1"/>
  <c r="C197" i="15" s="1"/>
  <c r="C198" i="15" s="1"/>
  <c r="C199" i="15" s="1"/>
  <c r="C200" i="15" s="1"/>
  <c r="C201" i="15" s="1"/>
  <c r="C202" i="15" s="1"/>
  <c r="C203" i="15" s="1"/>
  <c r="C204" i="15" s="1"/>
  <c r="C205" i="15" s="1"/>
  <c r="C206" i="15" s="1"/>
  <c r="C207" i="15" s="1"/>
  <c r="C208" i="15" s="1"/>
  <c r="C209" i="15" s="1"/>
  <c r="C210" i="15" s="1"/>
  <c r="C211" i="15" s="1"/>
  <c r="C212" i="15" s="1"/>
  <c r="C213" i="15" s="1"/>
  <c r="C214" i="15" s="1"/>
  <c r="C215" i="15" s="1"/>
  <c r="C216" i="15" s="1"/>
  <c r="C217" i="15" s="1"/>
  <c r="C218" i="15" s="1"/>
  <c r="C219" i="15" s="1"/>
  <c r="C220" i="15" s="1"/>
  <c r="C221" i="15" s="1"/>
  <c r="C222" i="15" s="1"/>
  <c r="C223" i="15" s="1"/>
  <c r="C224" i="15" s="1"/>
  <c r="C225" i="15" s="1"/>
  <c r="C226" i="15" s="1"/>
  <c r="C227" i="15" s="1"/>
  <c r="C228" i="15" s="1"/>
  <c r="C229" i="15" s="1"/>
  <c r="C230" i="15" s="1"/>
  <c r="C231" i="15" s="1"/>
  <c r="C232" i="15" s="1"/>
  <c r="C233" i="15" s="1"/>
  <c r="C234" i="15" s="1"/>
  <c r="C235" i="15" s="1"/>
  <c r="C236" i="15" s="1"/>
  <c r="C237" i="15" s="1"/>
  <c r="C238" i="15" s="1"/>
  <c r="C239" i="15" s="1"/>
  <c r="C240" i="15" s="1"/>
  <c r="C241" i="15" s="1"/>
  <c r="C242" i="15" s="1"/>
  <c r="C243" i="15" s="1"/>
  <c r="C244" i="15" s="1"/>
  <c r="C245" i="15" s="1"/>
  <c r="C246" i="15" s="1"/>
  <c r="C247" i="15" s="1"/>
  <c r="C248" i="15" s="1"/>
  <c r="C249" i="15" s="1"/>
  <c r="C250" i="15" s="1"/>
  <c r="C251" i="15" s="1"/>
  <c r="C252" i="15" s="1"/>
  <c r="C253" i="15" s="1"/>
  <c r="C254" i="15" s="1"/>
  <c r="C255" i="15" s="1"/>
  <c r="C256" i="15" s="1"/>
  <c r="C257" i="15" s="1"/>
  <c r="C258" i="15" s="1"/>
  <c r="C259" i="15" s="1"/>
  <c r="C260" i="15" s="1"/>
  <c r="C261" i="15" s="1"/>
  <c r="C262" i="15" s="1"/>
  <c r="C263" i="15" s="1"/>
  <c r="C264" i="15" s="1"/>
  <c r="C265" i="15" s="1"/>
  <c r="C266" i="15" s="1"/>
  <c r="C267" i="15" s="1"/>
  <c r="C268" i="15" s="1"/>
  <c r="C269" i="15" s="1"/>
  <c r="C270" i="15" s="1"/>
  <c r="C271" i="15" s="1"/>
  <c r="C272" i="15" s="1"/>
  <c r="C273" i="15" s="1"/>
  <c r="C274" i="15" s="1"/>
  <c r="C275" i="15" s="1"/>
  <c r="C276" i="15" s="1"/>
  <c r="C277" i="15" s="1"/>
  <c r="C278" i="15" s="1"/>
  <c r="C279" i="15" s="1"/>
  <c r="C280" i="15" s="1"/>
  <c r="C281" i="15" s="1"/>
  <c r="C282" i="15" s="1"/>
  <c r="C283" i="15" s="1"/>
  <c r="C284" i="15" s="1"/>
  <c r="C285" i="15" s="1"/>
  <c r="C286" i="15" s="1"/>
  <c r="C287" i="15" s="1"/>
  <c r="C288" i="15" s="1"/>
  <c r="C289" i="15" s="1"/>
  <c r="C15" i="15"/>
  <c r="B15" i="15"/>
  <c r="C2" i="11"/>
  <c r="H20" i="1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G20" i="1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C20" i="11"/>
  <c r="C21" i="11" s="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49" i="11" s="1"/>
  <c r="C50" i="11" s="1"/>
  <c r="C51" i="11" s="1"/>
  <c r="C52" i="11" s="1"/>
  <c r="C53" i="11" s="1"/>
  <c r="C54" i="11" s="1"/>
  <c r="C55" i="11" s="1"/>
  <c r="C56" i="11" s="1"/>
  <c r="C57" i="11" s="1"/>
  <c r="C58" i="11" s="1"/>
  <c r="C59" i="11" s="1"/>
  <c r="C60" i="11" s="1"/>
  <c r="C61" i="11" s="1"/>
  <c r="C62" i="11" s="1"/>
  <c r="C63" i="11" s="1"/>
  <c r="C64" i="11" s="1"/>
  <c r="C65" i="11" s="1"/>
  <c r="C66" i="11" s="1"/>
  <c r="C67" i="11" s="1"/>
  <c r="C68" i="11" s="1"/>
  <c r="C69" i="11" s="1"/>
  <c r="C70" i="11" s="1"/>
  <c r="C71" i="11" s="1"/>
  <c r="C72" i="11" s="1"/>
  <c r="C73" i="11" s="1"/>
  <c r="C74" i="11" s="1"/>
  <c r="C75" i="11" s="1"/>
  <c r="C76" i="11" s="1"/>
  <c r="C77" i="11" s="1"/>
  <c r="C78" i="11" s="1"/>
  <c r="C79" i="11" s="1"/>
  <c r="C80" i="11" s="1"/>
  <c r="C81" i="11" s="1"/>
  <c r="C82" i="11" s="1"/>
  <c r="C83" i="11" s="1"/>
  <c r="C84" i="11" s="1"/>
  <c r="C85" i="11" s="1"/>
  <c r="C86" i="11" s="1"/>
  <c r="C87" i="11" s="1"/>
  <c r="C88" i="11" s="1"/>
  <c r="C89" i="11" s="1"/>
  <c r="C90" i="11" s="1"/>
  <c r="C91" i="11" s="1"/>
  <c r="C92" i="11" s="1"/>
  <c r="C93" i="11" s="1"/>
  <c r="C94" i="11" s="1"/>
  <c r="C95" i="11" s="1"/>
  <c r="C96" i="11" s="1"/>
  <c r="C97" i="11" s="1"/>
  <c r="C98" i="11" s="1"/>
  <c r="C99" i="11" s="1"/>
  <c r="C100" i="11" s="1"/>
  <c r="C101" i="11" s="1"/>
  <c r="C102" i="11" s="1"/>
  <c r="C103" i="11" s="1"/>
  <c r="C104" i="11" s="1"/>
  <c r="C105" i="11" s="1"/>
  <c r="C106" i="11" s="1"/>
  <c r="C107" i="11" s="1"/>
  <c r="C108" i="11" s="1"/>
  <c r="C109" i="11" s="1"/>
  <c r="C110" i="11" s="1"/>
  <c r="C111" i="11" s="1"/>
  <c r="C112" i="11" s="1"/>
  <c r="C113" i="11" s="1"/>
  <c r="C114" i="11" s="1"/>
  <c r="C115" i="11" s="1"/>
  <c r="C116" i="11" s="1"/>
  <c r="C117" i="11" s="1"/>
  <c r="C118" i="11" s="1"/>
  <c r="C119" i="11" s="1"/>
  <c r="C120" i="11" s="1"/>
  <c r="C121" i="11" s="1"/>
  <c r="C122" i="11" s="1"/>
  <c r="C123" i="11" s="1"/>
  <c r="C124" i="11" s="1"/>
  <c r="C125" i="11" s="1"/>
  <c r="C126" i="11" s="1"/>
  <c r="C127" i="11" s="1"/>
  <c r="C128" i="11" s="1"/>
  <c r="C129" i="11" s="1"/>
  <c r="C130" i="11" s="1"/>
  <c r="C131" i="11" s="1"/>
  <c r="C132" i="11" s="1"/>
  <c r="C133" i="11" s="1"/>
  <c r="C134" i="11" s="1"/>
  <c r="C135" i="11" s="1"/>
  <c r="C136" i="11" s="1"/>
  <c r="C137" i="11" s="1"/>
  <c r="C138" i="11" s="1"/>
  <c r="C139" i="11" s="1"/>
  <c r="C140" i="11" s="1"/>
  <c r="C141" i="11" s="1"/>
  <c r="C142" i="11" s="1"/>
  <c r="C143" i="11" s="1"/>
  <c r="C144" i="11" s="1"/>
  <c r="C145" i="11" s="1"/>
  <c r="C146" i="11" s="1"/>
  <c r="C147" i="11" s="1"/>
  <c r="C148" i="11" s="1"/>
  <c r="C149" i="11" s="1"/>
  <c r="C150" i="11" s="1"/>
  <c r="C151" i="11" s="1"/>
  <c r="C152" i="11" s="1"/>
  <c r="C153" i="11" s="1"/>
  <c r="C154" i="11" s="1"/>
  <c r="C155" i="11" s="1"/>
  <c r="C156" i="11" s="1"/>
  <c r="C157" i="11" s="1"/>
  <c r="C158" i="11" s="1"/>
  <c r="C159" i="11" s="1"/>
  <c r="C160" i="11" s="1"/>
  <c r="C161" i="11" s="1"/>
  <c r="C162" i="11" s="1"/>
  <c r="C163" i="11" s="1"/>
  <c r="C164" i="11" s="1"/>
  <c r="C165" i="11" s="1"/>
  <c r="C166" i="11" s="1"/>
  <c r="C167" i="11" s="1"/>
  <c r="C168" i="11" s="1"/>
  <c r="C169" i="11" s="1"/>
  <c r="C170" i="11" s="1"/>
  <c r="C171" i="11" s="1"/>
  <c r="C172" i="11" s="1"/>
  <c r="C173" i="11" s="1"/>
  <c r="C174" i="11" s="1"/>
  <c r="C175" i="11" s="1"/>
  <c r="C176" i="11" s="1"/>
  <c r="C177" i="11" s="1"/>
  <c r="C178" i="11" s="1"/>
  <c r="C179" i="11" s="1"/>
  <c r="C180" i="11" s="1"/>
  <c r="C181" i="11" s="1"/>
  <c r="C182" i="11" s="1"/>
  <c r="C183" i="11" s="1"/>
  <c r="C184" i="11" s="1"/>
  <c r="C185" i="11" s="1"/>
  <c r="C186" i="11" s="1"/>
  <c r="C187" i="11" s="1"/>
  <c r="C188" i="11" s="1"/>
  <c r="C189" i="11" s="1"/>
  <c r="C190" i="11" s="1"/>
  <c r="C191" i="11" s="1"/>
  <c r="C192" i="11" s="1"/>
  <c r="C193" i="11" s="1"/>
  <c r="C194" i="11" s="1"/>
  <c r="C195" i="11" s="1"/>
  <c r="C196" i="11" s="1"/>
  <c r="C197" i="11" s="1"/>
  <c r="C198" i="11" s="1"/>
  <c r="C199" i="11" s="1"/>
  <c r="C200" i="11" s="1"/>
  <c r="C201" i="11" s="1"/>
  <c r="C202" i="11" s="1"/>
  <c r="C203" i="11" s="1"/>
  <c r="C204" i="11" s="1"/>
  <c r="C205" i="11" s="1"/>
  <c r="C206" i="11" s="1"/>
  <c r="C207" i="11" s="1"/>
  <c r="C208" i="11" s="1"/>
  <c r="C209" i="11" s="1"/>
  <c r="C210" i="11" s="1"/>
  <c r="C211" i="11" s="1"/>
  <c r="C212" i="11" s="1"/>
  <c r="C213" i="11" s="1"/>
  <c r="C214" i="11" s="1"/>
  <c r="C215" i="11" s="1"/>
  <c r="C216" i="11" s="1"/>
  <c r="C217" i="11" s="1"/>
  <c r="C218" i="11" s="1"/>
  <c r="C219" i="11" s="1"/>
  <c r="C220" i="11" s="1"/>
  <c r="C221" i="11" s="1"/>
  <c r="C222" i="11" s="1"/>
  <c r="C223" i="11" s="1"/>
  <c r="C224" i="11" s="1"/>
  <c r="C225" i="11" s="1"/>
  <c r="C226" i="11" s="1"/>
  <c r="C227" i="11" s="1"/>
  <c r="C228" i="11" s="1"/>
  <c r="C229" i="11" s="1"/>
  <c r="C230" i="11" s="1"/>
  <c r="C231" i="11" s="1"/>
  <c r="C232" i="11" s="1"/>
  <c r="C233" i="11" s="1"/>
  <c r="C234" i="11" s="1"/>
  <c r="C235" i="11" s="1"/>
  <c r="C236" i="11" s="1"/>
  <c r="C237" i="11" s="1"/>
  <c r="C238" i="11" s="1"/>
  <c r="C239" i="11" s="1"/>
  <c r="C240" i="11" s="1"/>
  <c r="C241" i="11" s="1"/>
  <c r="C242" i="11" s="1"/>
  <c r="C243" i="11" s="1"/>
  <c r="C244" i="11" s="1"/>
  <c r="C245" i="11" s="1"/>
  <c r="C246" i="11" s="1"/>
  <c r="C247" i="11" s="1"/>
  <c r="C248" i="11" s="1"/>
  <c r="C249" i="11" s="1"/>
  <c r="C250" i="11" s="1"/>
  <c r="C251" i="11" s="1"/>
  <c r="C252" i="11" s="1"/>
  <c r="C253" i="11" s="1"/>
  <c r="C254" i="11" s="1"/>
  <c r="C255" i="11" s="1"/>
  <c r="C256" i="11" s="1"/>
  <c r="C257" i="11" s="1"/>
  <c r="C258" i="11" s="1"/>
  <c r="C259" i="11" s="1"/>
  <c r="C260" i="11" s="1"/>
  <c r="C261" i="11" s="1"/>
  <c r="C262" i="11" s="1"/>
  <c r="C263" i="11" s="1"/>
  <c r="C264" i="11" s="1"/>
  <c r="C265" i="11" s="1"/>
  <c r="C266" i="11" s="1"/>
  <c r="C267" i="11" s="1"/>
  <c r="C268" i="11" s="1"/>
  <c r="C269" i="11" s="1"/>
  <c r="C270" i="11" s="1"/>
  <c r="C271" i="11" s="1"/>
  <c r="C272" i="11" s="1"/>
  <c r="C273" i="11" s="1"/>
  <c r="C274" i="11" s="1"/>
  <c r="C275" i="11" s="1"/>
  <c r="C276" i="11" s="1"/>
  <c r="C277" i="11" s="1"/>
  <c r="C278" i="11" s="1"/>
  <c r="C279" i="11" s="1"/>
  <c r="C280" i="11" s="1"/>
  <c r="C281" i="11" s="1"/>
  <c r="C282" i="11" s="1"/>
  <c r="C283" i="11" s="1"/>
  <c r="C284" i="11" s="1"/>
  <c r="C285" i="11" s="1"/>
  <c r="C286" i="11" s="1"/>
  <c r="C287" i="11" s="1"/>
  <c r="C288" i="11" s="1"/>
  <c r="C289" i="11" s="1"/>
  <c r="C15" i="11"/>
  <c r="B15" i="11"/>
  <c r="D11" i="10"/>
  <c r="C15" i="10"/>
  <c r="C15" i="6"/>
  <c r="C2" i="10"/>
  <c r="C2" i="6"/>
  <c r="H23" i="35" l="1"/>
  <c r="H23" i="34"/>
  <c r="H24" i="33"/>
  <c r="H23" i="32"/>
  <c r="H24" i="31"/>
  <c r="O2" i="21"/>
  <c r="O2" i="19"/>
  <c r="C2" i="22"/>
  <c r="O2" i="17"/>
  <c r="H24" i="29"/>
  <c r="H85" i="28"/>
  <c r="H23" i="27"/>
  <c r="H23" i="26"/>
  <c r="H23" i="25"/>
  <c r="H24" i="24"/>
  <c r="H23" i="23"/>
  <c r="H24" i="22"/>
  <c r="H24" i="21"/>
  <c r="H24" i="20"/>
  <c r="O2" i="18"/>
  <c r="H60" i="19"/>
  <c r="H21" i="18"/>
  <c r="H83" i="17"/>
  <c r="O2" i="16"/>
  <c r="H22" i="16"/>
  <c r="O2" i="15"/>
  <c r="H83" i="15"/>
  <c r="O2" i="11"/>
  <c r="H83" i="11"/>
  <c r="O2" i="10"/>
  <c r="H20" i="10"/>
  <c r="H21" i="10" s="1"/>
  <c r="H22" i="10" s="1"/>
  <c r="H23" i="10" s="1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100" i="10" s="1"/>
  <c r="H101" i="10" s="1"/>
  <c r="H102" i="10" s="1"/>
  <c r="H103" i="10" s="1"/>
  <c r="H104" i="10" s="1"/>
  <c r="G20" i="10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C20" i="10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B15" i="10"/>
  <c r="J30" i="9"/>
  <c r="C3" i="10" s="1"/>
  <c r="B15" i="6"/>
  <c r="B10" i="9"/>
  <c r="J31" i="9"/>
  <c r="C3" i="6" s="1"/>
  <c r="G31" i="9"/>
  <c r="C1" i="6" s="1"/>
  <c r="G30" i="9"/>
  <c r="C1" i="10" s="1"/>
  <c r="J29" i="9"/>
  <c r="C3" i="11" s="1"/>
  <c r="J28" i="9"/>
  <c r="C3" i="15" s="1"/>
  <c r="J27" i="9"/>
  <c r="C3" i="16" s="1"/>
  <c r="O3" i="16" s="1"/>
  <c r="J26" i="9"/>
  <c r="C3" i="17" s="1"/>
  <c r="J25" i="9"/>
  <c r="C3" i="18" s="1"/>
  <c r="J24" i="9"/>
  <c r="C3" i="19" s="1"/>
  <c r="J23" i="9"/>
  <c r="C3" i="20" s="1"/>
  <c r="J22" i="9"/>
  <c r="C3" i="21" s="1"/>
  <c r="J21" i="9"/>
  <c r="C3" i="22" s="1"/>
  <c r="J14" i="9"/>
  <c r="C3" i="29" s="1"/>
  <c r="C3" i="31"/>
  <c r="G13" i="9"/>
  <c r="C1" i="31" s="1"/>
  <c r="G12" i="9"/>
  <c r="C1" i="32" s="1"/>
  <c r="G11" i="9"/>
  <c r="C1" i="33" s="1"/>
  <c r="G10" i="9"/>
  <c r="C1" i="34" s="1"/>
  <c r="D10" i="9"/>
  <c r="D11" i="9" s="1"/>
  <c r="E9" i="9"/>
  <c r="G9" i="9"/>
  <c r="C1" i="35" s="1"/>
  <c r="E11" i="9" l="1"/>
  <c r="D12" i="9"/>
  <c r="B11" i="9"/>
  <c r="D11" i="34"/>
  <c r="Q10" i="9"/>
  <c r="R10" i="9"/>
  <c r="S10" i="9"/>
  <c r="I19" i="35"/>
  <c r="K19" i="35"/>
  <c r="J19" i="35"/>
  <c r="O1" i="35"/>
  <c r="E19" i="35"/>
  <c r="O3" i="35"/>
  <c r="E10" i="9"/>
  <c r="H24" i="35"/>
  <c r="C3" i="32"/>
  <c r="J19" i="33"/>
  <c r="I19" i="33"/>
  <c r="K19" i="33"/>
  <c r="O1" i="33"/>
  <c r="I19" i="34"/>
  <c r="K19" i="34"/>
  <c r="J19" i="34"/>
  <c r="O1" i="34"/>
  <c r="K19" i="32"/>
  <c r="I19" i="32"/>
  <c r="J19" i="32"/>
  <c r="O1" i="32"/>
  <c r="H24" i="34"/>
  <c r="H25" i="33"/>
  <c r="H24" i="32"/>
  <c r="E19" i="31"/>
  <c r="S19" i="31" s="1"/>
  <c r="T19" i="31" s="1"/>
  <c r="O3" i="31"/>
  <c r="O1" i="31"/>
  <c r="I19" i="31"/>
  <c r="J19" i="31"/>
  <c r="K19" i="31"/>
  <c r="H25" i="31"/>
  <c r="C2" i="23"/>
  <c r="J20" i="9"/>
  <c r="C3" i="23" s="1"/>
  <c r="O2" i="22"/>
  <c r="I19" i="10"/>
  <c r="J19" i="10"/>
  <c r="E19" i="29"/>
  <c r="S19" i="29" s="1"/>
  <c r="T19" i="29" s="1"/>
  <c r="O3" i="29"/>
  <c r="H25" i="29"/>
  <c r="H86" i="28"/>
  <c r="H24" i="27"/>
  <c r="H24" i="26"/>
  <c r="H24" i="25"/>
  <c r="H25" i="24"/>
  <c r="H24" i="23"/>
  <c r="O1" i="10"/>
  <c r="K19" i="10"/>
  <c r="E19" i="22"/>
  <c r="S19" i="22" s="1"/>
  <c r="T19" i="22" s="1"/>
  <c r="O3" i="22"/>
  <c r="E19" i="21"/>
  <c r="S19" i="21" s="1"/>
  <c r="T19" i="21" s="1"/>
  <c r="O3" i="21"/>
  <c r="E19" i="20"/>
  <c r="S19" i="20" s="1"/>
  <c r="T19" i="20" s="1"/>
  <c r="O3" i="20"/>
  <c r="H25" i="22"/>
  <c r="H25" i="21"/>
  <c r="H25" i="20"/>
  <c r="O3" i="19"/>
  <c r="E19" i="19"/>
  <c r="S19" i="19" s="1"/>
  <c r="T19" i="19" s="1"/>
  <c r="O3" i="18"/>
  <c r="E19" i="18"/>
  <c r="S19" i="18" s="1"/>
  <c r="T19" i="18" s="1"/>
  <c r="O3" i="17"/>
  <c r="E19" i="17"/>
  <c r="S19" i="17" s="1"/>
  <c r="T19" i="17" s="1"/>
  <c r="E19" i="16"/>
  <c r="S19" i="16" s="1"/>
  <c r="H61" i="19"/>
  <c r="H22" i="18"/>
  <c r="H84" i="17"/>
  <c r="H23" i="16"/>
  <c r="O3" i="15"/>
  <c r="E19" i="15"/>
  <c r="S19" i="15" s="1"/>
  <c r="T19" i="15" s="1"/>
  <c r="H84" i="15"/>
  <c r="E19" i="11"/>
  <c r="S19" i="11" s="1"/>
  <c r="T19" i="11" s="1"/>
  <c r="O3" i="11"/>
  <c r="H84" i="11"/>
  <c r="O3" i="6"/>
  <c r="E19" i="6"/>
  <c r="O3" i="10"/>
  <c r="E19" i="10"/>
  <c r="H105" i="10"/>
  <c r="F19" i="31" l="1"/>
  <c r="S19" i="35"/>
  <c r="M19" i="35"/>
  <c r="K20" i="35" s="1"/>
  <c r="E20" i="35" s="1"/>
  <c r="L19" i="35"/>
  <c r="J20" i="35" s="1"/>
  <c r="F19" i="35"/>
  <c r="Q11" i="9"/>
  <c r="T11" i="9" s="1"/>
  <c r="R11" i="9"/>
  <c r="S11" i="9"/>
  <c r="D13" i="9"/>
  <c r="B12" i="9"/>
  <c r="E12" i="9"/>
  <c r="T10" i="9"/>
  <c r="H25" i="35"/>
  <c r="E19" i="32"/>
  <c r="S19" i="32" s="1"/>
  <c r="T19" i="32" s="1"/>
  <c r="O3" i="32"/>
  <c r="F19" i="32" s="1"/>
  <c r="E19" i="33"/>
  <c r="S19" i="33" s="1"/>
  <c r="T19" i="33" s="1"/>
  <c r="O3" i="33"/>
  <c r="F19" i="33" s="1"/>
  <c r="O3" i="34"/>
  <c r="F19" i="34" s="1"/>
  <c r="E19" i="34"/>
  <c r="S19" i="34" s="1"/>
  <c r="T19" i="34" s="1"/>
  <c r="M19" i="32"/>
  <c r="K20" i="32" s="1"/>
  <c r="L19" i="32"/>
  <c r="J20" i="32" s="1"/>
  <c r="L19" i="33"/>
  <c r="J20" i="33" s="1"/>
  <c r="M19" i="33"/>
  <c r="K20" i="33" s="1"/>
  <c r="M19" i="34"/>
  <c r="K20" i="34" s="1"/>
  <c r="L19" i="34"/>
  <c r="J20" i="34" s="1"/>
  <c r="H25" i="34"/>
  <c r="H26" i="33"/>
  <c r="H25" i="32"/>
  <c r="L19" i="31"/>
  <c r="J20" i="31" s="1"/>
  <c r="M19" i="31"/>
  <c r="K20" i="31" s="1"/>
  <c r="E20" i="31" s="1"/>
  <c r="H26" i="31"/>
  <c r="O3" i="23"/>
  <c r="E19" i="23"/>
  <c r="S19" i="23" s="1"/>
  <c r="T19" i="23" s="1"/>
  <c r="C2" i="24"/>
  <c r="J19" i="9"/>
  <c r="C3" i="24" s="1"/>
  <c r="O2" i="23"/>
  <c r="M19" i="10"/>
  <c r="K20" i="10" s="1"/>
  <c r="L19" i="10"/>
  <c r="J20" i="10" s="1"/>
  <c r="H26" i="29"/>
  <c r="H87" i="28"/>
  <c r="H25" i="27"/>
  <c r="H25" i="26"/>
  <c r="H25" i="25"/>
  <c r="H26" i="24"/>
  <c r="H25" i="23"/>
  <c r="F19" i="10"/>
  <c r="H26" i="22"/>
  <c r="H26" i="21"/>
  <c r="H26" i="20"/>
  <c r="H62" i="19"/>
  <c r="H23" i="18"/>
  <c r="H85" i="17"/>
  <c r="H24" i="16"/>
  <c r="T19" i="16"/>
  <c r="H85" i="15"/>
  <c r="H85" i="11"/>
  <c r="S19" i="10"/>
  <c r="T19" i="10" s="1"/>
  <c r="H106" i="10"/>
  <c r="I20" i="32" l="1"/>
  <c r="L20" i="32" s="1"/>
  <c r="J21" i="32" s="1"/>
  <c r="I20" i="35"/>
  <c r="M20" i="35" s="1"/>
  <c r="K21" i="35" s="1"/>
  <c r="E21" i="35" s="1"/>
  <c r="S20" i="35"/>
  <c r="U19" i="35" s="1"/>
  <c r="B13" i="9"/>
  <c r="D14" i="9"/>
  <c r="E13" i="9"/>
  <c r="D20" i="35"/>
  <c r="T19" i="35"/>
  <c r="D11" i="32"/>
  <c r="S12" i="9"/>
  <c r="T12" i="9" s="1"/>
  <c r="Q12" i="9"/>
  <c r="R12" i="9"/>
  <c r="H26" i="35"/>
  <c r="E20" i="33"/>
  <c r="S20" i="33" s="1"/>
  <c r="E20" i="34"/>
  <c r="S20" i="34" s="1"/>
  <c r="U19" i="34" s="1"/>
  <c r="E20" i="32"/>
  <c r="S20" i="32" s="1"/>
  <c r="T20" i="32" s="1"/>
  <c r="I20" i="34"/>
  <c r="L20" i="34" s="1"/>
  <c r="J21" i="34" s="1"/>
  <c r="D20" i="34"/>
  <c r="B20" i="34" s="1"/>
  <c r="A20" i="34" s="1"/>
  <c r="D20" i="32"/>
  <c r="D20" i="33"/>
  <c r="I20" i="33"/>
  <c r="H26" i="34"/>
  <c r="H27" i="33"/>
  <c r="H26" i="32"/>
  <c r="S20" i="31"/>
  <c r="I20" i="31"/>
  <c r="D20" i="31"/>
  <c r="H27" i="31"/>
  <c r="O3" i="24"/>
  <c r="E19" i="24"/>
  <c r="O2" i="24"/>
  <c r="C2" i="25"/>
  <c r="J18" i="9"/>
  <c r="C3" i="25" s="1"/>
  <c r="I20" i="10"/>
  <c r="D20" i="10"/>
  <c r="E20" i="10"/>
  <c r="S20" i="10" s="1"/>
  <c r="U19" i="10" s="1"/>
  <c r="H27" i="29"/>
  <c r="H88" i="28"/>
  <c r="H26" i="27"/>
  <c r="H26" i="26"/>
  <c r="H26" i="25"/>
  <c r="H27" i="24"/>
  <c r="H26" i="23"/>
  <c r="H27" i="22"/>
  <c r="H27" i="21"/>
  <c r="H27" i="20"/>
  <c r="H63" i="19"/>
  <c r="H24" i="18"/>
  <c r="H86" i="17"/>
  <c r="H25" i="16"/>
  <c r="H86" i="15"/>
  <c r="H86" i="11"/>
  <c r="H107" i="10"/>
  <c r="M20" i="32" l="1"/>
  <c r="K21" i="32" s="1"/>
  <c r="E21" i="32" s="1"/>
  <c r="S21" i="32" s="1"/>
  <c r="U20" i="32" s="1"/>
  <c r="U19" i="32"/>
  <c r="F20" i="34"/>
  <c r="L20" i="35"/>
  <c r="J21" i="35" s="1"/>
  <c r="D21" i="35" s="1"/>
  <c r="T20" i="35"/>
  <c r="S21" i="35"/>
  <c r="B20" i="35"/>
  <c r="A20" i="35" s="1"/>
  <c r="F20" i="35"/>
  <c r="B14" i="9"/>
  <c r="D15" i="9"/>
  <c r="E14" i="9"/>
  <c r="O13" i="9"/>
  <c r="D11" i="31"/>
  <c r="B20" i="31" s="1"/>
  <c r="A20" i="31" s="1"/>
  <c r="S13" i="9"/>
  <c r="Q13" i="9"/>
  <c r="R13" i="9"/>
  <c r="H27" i="35"/>
  <c r="M20" i="34"/>
  <c r="K21" i="34" s="1"/>
  <c r="E21" i="34" s="1"/>
  <c r="S21" i="34" s="1"/>
  <c r="T21" i="34" s="1"/>
  <c r="T20" i="34"/>
  <c r="B20" i="33"/>
  <c r="A20" i="33" s="1"/>
  <c r="F20" i="33"/>
  <c r="B20" i="32"/>
  <c r="A20" i="32" s="1"/>
  <c r="F20" i="32"/>
  <c r="D21" i="34"/>
  <c r="L20" i="33"/>
  <c r="J21" i="33" s="1"/>
  <c r="D21" i="33" s="1"/>
  <c r="M20" i="33"/>
  <c r="K21" i="33" s="1"/>
  <c r="E21" i="33" s="1"/>
  <c r="S21" i="33" s="1"/>
  <c r="U20" i="33" s="1"/>
  <c r="D21" i="32"/>
  <c r="U19" i="33"/>
  <c r="T20" i="33"/>
  <c r="H27" i="34"/>
  <c r="H28" i="33"/>
  <c r="H27" i="32"/>
  <c r="F20" i="31"/>
  <c r="L20" i="31"/>
  <c r="J21" i="31" s="1"/>
  <c r="M20" i="31"/>
  <c r="K21" i="31" s="1"/>
  <c r="E21" i="31" s="1"/>
  <c r="S21" i="31" s="1"/>
  <c r="U20" i="31" s="1"/>
  <c r="U19" i="31"/>
  <c r="T20" i="31"/>
  <c r="H28" i="31"/>
  <c r="G21" i="9"/>
  <c r="C2" i="26"/>
  <c r="J17" i="9"/>
  <c r="C3" i="26" s="1"/>
  <c r="O2" i="25"/>
  <c r="S19" i="24"/>
  <c r="O3" i="25"/>
  <c r="E19" i="25"/>
  <c r="T20" i="10"/>
  <c r="B20" i="10"/>
  <c r="A20" i="10" s="1"/>
  <c r="F20" i="10"/>
  <c r="L20" i="10"/>
  <c r="J21" i="10" s="1"/>
  <c r="D21" i="10" s="1"/>
  <c r="F21" i="10" s="1"/>
  <c r="M20" i="10"/>
  <c r="K21" i="10" s="1"/>
  <c r="H28" i="29"/>
  <c r="H89" i="28"/>
  <c r="H27" i="27"/>
  <c r="H27" i="26"/>
  <c r="H27" i="25"/>
  <c r="H28" i="24"/>
  <c r="H27" i="23"/>
  <c r="H28" i="22"/>
  <c r="H28" i="21"/>
  <c r="H28" i="20"/>
  <c r="H64" i="19"/>
  <c r="H25" i="18"/>
  <c r="H87" i="17"/>
  <c r="H26" i="16"/>
  <c r="H87" i="15"/>
  <c r="H87" i="11"/>
  <c r="H108" i="10"/>
  <c r="I21" i="32" l="1"/>
  <c r="L21" i="32" s="1"/>
  <c r="J22" i="32" s="1"/>
  <c r="T21" i="32"/>
  <c r="I21" i="35"/>
  <c r="M21" i="35" s="1"/>
  <c r="K22" i="35" s="1"/>
  <c r="E22" i="35" s="1"/>
  <c r="S22" i="35" s="1"/>
  <c r="T22" i="35" s="1"/>
  <c r="B21" i="35"/>
  <c r="A21" i="35" s="1"/>
  <c r="F21" i="35"/>
  <c r="B15" i="9"/>
  <c r="E15" i="9"/>
  <c r="D16" i="9"/>
  <c r="D11" i="29"/>
  <c r="O14" i="9"/>
  <c r="Q14" i="9"/>
  <c r="R14" i="9"/>
  <c r="S14" i="9"/>
  <c r="U20" i="34"/>
  <c r="T13" i="9"/>
  <c r="T21" i="35"/>
  <c r="U20" i="35"/>
  <c r="T21" i="33"/>
  <c r="H28" i="35"/>
  <c r="I21" i="34"/>
  <c r="L21" i="34" s="1"/>
  <c r="J22" i="34" s="1"/>
  <c r="D22" i="34" s="1"/>
  <c r="M21" i="32"/>
  <c r="K22" i="32" s="1"/>
  <c r="E22" i="32" s="1"/>
  <c r="S22" i="32" s="1"/>
  <c r="T22" i="32" s="1"/>
  <c r="B21" i="34"/>
  <c r="A21" i="34" s="1"/>
  <c r="F21" i="34"/>
  <c r="B21" i="33"/>
  <c r="A21" i="33" s="1"/>
  <c r="F21" i="33"/>
  <c r="B21" i="32"/>
  <c r="A21" i="32" s="1"/>
  <c r="F21" i="32"/>
  <c r="I21" i="33"/>
  <c r="H28" i="34"/>
  <c r="H29" i="33"/>
  <c r="H28" i="32"/>
  <c r="T21" i="31"/>
  <c r="D21" i="31"/>
  <c r="I21" i="31"/>
  <c r="H29" i="31"/>
  <c r="G20" i="9"/>
  <c r="O2" i="26"/>
  <c r="S19" i="25"/>
  <c r="E19" i="26"/>
  <c r="O3" i="26"/>
  <c r="T19" i="24"/>
  <c r="C2" i="27"/>
  <c r="J16" i="9"/>
  <c r="C3" i="27" s="1"/>
  <c r="I21" i="10"/>
  <c r="E21" i="10"/>
  <c r="S21" i="10" s="1"/>
  <c r="H29" i="29"/>
  <c r="H90" i="28"/>
  <c r="H28" i="27"/>
  <c r="H28" i="26"/>
  <c r="H28" i="25"/>
  <c r="H29" i="24"/>
  <c r="H28" i="23"/>
  <c r="H29" i="22"/>
  <c r="H29" i="21"/>
  <c r="H29" i="20"/>
  <c r="H65" i="19"/>
  <c r="H26" i="18"/>
  <c r="H88" i="17"/>
  <c r="H27" i="16"/>
  <c r="H88" i="15"/>
  <c r="H88" i="11"/>
  <c r="B21" i="10"/>
  <c r="H109" i="10"/>
  <c r="U21" i="32" l="1"/>
  <c r="U21" i="35"/>
  <c r="L21" i="35"/>
  <c r="J22" i="35" s="1"/>
  <c r="D22" i="35" s="1"/>
  <c r="B22" i="35" s="1"/>
  <c r="A22" i="35" s="1"/>
  <c r="O15" i="9"/>
  <c r="D11" i="28"/>
  <c r="Q15" i="9"/>
  <c r="T15" i="9" s="1"/>
  <c r="R15" i="9"/>
  <c r="S15" i="9"/>
  <c r="B16" i="9"/>
  <c r="D17" i="9"/>
  <c r="E16" i="9"/>
  <c r="T14" i="9"/>
  <c r="M21" i="34"/>
  <c r="K22" i="34" s="1"/>
  <c r="H29" i="35"/>
  <c r="B22" i="34"/>
  <c r="A22" i="34" s="1"/>
  <c r="F22" i="34"/>
  <c r="M21" i="33"/>
  <c r="K22" i="33" s="1"/>
  <c r="E22" i="33" s="1"/>
  <c r="S22" i="33" s="1"/>
  <c r="U21" i="33" s="1"/>
  <c r="L21" i="33"/>
  <c r="J22" i="33" s="1"/>
  <c r="I22" i="32"/>
  <c r="D22" i="32"/>
  <c r="H29" i="34"/>
  <c r="H30" i="33"/>
  <c r="H29" i="32"/>
  <c r="L21" i="31"/>
  <c r="J22" i="31" s="1"/>
  <c r="D22" i="31" s="1"/>
  <c r="M21" i="31"/>
  <c r="K22" i="31" s="1"/>
  <c r="E22" i="31" s="1"/>
  <c r="S22" i="31" s="1"/>
  <c r="T22" i="31" s="1"/>
  <c r="B21" i="31"/>
  <c r="A21" i="31" s="1"/>
  <c r="F21" i="31"/>
  <c r="H30" i="31"/>
  <c r="G19" i="9"/>
  <c r="E19" i="27"/>
  <c r="O3" i="27"/>
  <c r="O2" i="27"/>
  <c r="T19" i="25"/>
  <c r="C2" i="28"/>
  <c r="J15" i="9"/>
  <c r="C3" i="28" s="1"/>
  <c r="S19" i="26"/>
  <c r="M21" i="10"/>
  <c r="K22" i="10" s="1"/>
  <c r="E22" i="10" s="1"/>
  <c r="S22" i="10" s="1"/>
  <c r="U21" i="10" s="1"/>
  <c r="L21" i="10"/>
  <c r="J22" i="10" s="1"/>
  <c r="D22" i="10" s="1"/>
  <c r="F22" i="10" s="1"/>
  <c r="H30" i="29"/>
  <c r="H91" i="28"/>
  <c r="H29" i="27"/>
  <c r="H29" i="26"/>
  <c r="H29" i="25"/>
  <c r="H30" i="24"/>
  <c r="H29" i="23"/>
  <c r="H30" i="22"/>
  <c r="H30" i="21"/>
  <c r="H30" i="20"/>
  <c r="H66" i="19"/>
  <c r="H27" i="18"/>
  <c r="H89" i="17"/>
  <c r="H28" i="16"/>
  <c r="H89" i="15"/>
  <c r="H89" i="11"/>
  <c r="U20" i="10"/>
  <c r="T21" i="10"/>
  <c r="H110" i="10"/>
  <c r="A21" i="10"/>
  <c r="G20" i="6"/>
  <c r="G21" i="6" s="1"/>
  <c r="G22" i="6" s="1"/>
  <c r="G23" i="6" s="1"/>
  <c r="G24" i="6" s="1"/>
  <c r="G25" i="6" s="1"/>
  <c r="G26" i="6" s="1"/>
  <c r="G27" i="6" s="1"/>
  <c r="G28" i="6" s="1"/>
  <c r="G29" i="6" s="1"/>
  <c r="G30" i="6" s="1"/>
  <c r="G31" i="6" s="1"/>
  <c r="G32" i="6" s="1"/>
  <c r="G33" i="6" s="1"/>
  <c r="G34" i="6" s="1"/>
  <c r="G35" i="6" s="1"/>
  <c r="G36" i="6" s="1"/>
  <c r="G37" i="6" s="1"/>
  <c r="G38" i="6" s="1"/>
  <c r="G39" i="6" s="1"/>
  <c r="G40" i="6" s="1"/>
  <c r="G41" i="6" s="1"/>
  <c r="G42" i="6" s="1"/>
  <c r="G43" i="6" s="1"/>
  <c r="G44" i="6" s="1"/>
  <c r="G45" i="6" s="1"/>
  <c r="G46" i="6" s="1"/>
  <c r="G47" i="6" s="1"/>
  <c r="G48" i="6" s="1"/>
  <c r="G49" i="6" s="1"/>
  <c r="G50" i="6" s="1"/>
  <c r="G51" i="6" s="1"/>
  <c r="G52" i="6" s="1"/>
  <c r="G53" i="6" s="1"/>
  <c r="G54" i="6" s="1"/>
  <c r="G55" i="6" s="1"/>
  <c r="G56" i="6" s="1"/>
  <c r="G57" i="6" s="1"/>
  <c r="G58" i="6" s="1"/>
  <c r="G59" i="6" s="1"/>
  <c r="G60" i="6" s="1"/>
  <c r="G61" i="6" s="1"/>
  <c r="G62" i="6" s="1"/>
  <c r="G63" i="6" s="1"/>
  <c r="G64" i="6" s="1"/>
  <c r="G65" i="6" s="1"/>
  <c r="G66" i="6" s="1"/>
  <c r="G67" i="6" s="1"/>
  <c r="G68" i="6" s="1"/>
  <c r="G69" i="6" s="1"/>
  <c r="G70" i="6" s="1"/>
  <c r="G71" i="6" s="1"/>
  <c r="G72" i="6" s="1"/>
  <c r="G73" i="6" s="1"/>
  <c r="G74" i="6" s="1"/>
  <c r="G75" i="6" s="1"/>
  <c r="G76" i="6" s="1"/>
  <c r="G77" i="6" s="1"/>
  <c r="G78" i="6" s="1"/>
  <c r="G79" i="6" s="1"/>
  <c r="G80" i="6" s="1"/>
  <c r="G81" i="6" s="1"/>
  <c r="G82" i="6" s="1"/>
  <c r="G83" i="6" s="1"/>
  <c r="G84" i="6" s="1"/>
  <c r="G85" i="6" s="1"/>
  <c r="G86" i="6" s="1"/>
  <c r="G87" i="6" s="1"/>
  <c r="G88" i="6" s="1"/>
  <c r="G89" i="6" s="1"/>
  <c r="G90" i="6" s="1"/>
  <c r="G91" i="6" s="1"/>
  <c r="G92" i="6" s="1"/>
  <c r="G93" i="6" s="1"/>
  <c r="G94" i="6" s="1"/>
  <c r="G95" i="6" s="1"/>
  <c r="G96" i="6" s="1"/>
  <c r="G97" i="6" s="1"/>
  <c r="G98" i="6" s="1"/>
  <c r="G99" i="6" s="1"/>
  <c r="G100" i="6" s="1"/>
  <c r="G101" i="6" s="1"/>
  <c r="G102" i="6" s="1"/>
  <c r="G103" i="6" s="1"/>
  <c r="G104" i="6" s="1"/>
  <c r="G105" i="6" s="1"/>
  <c r="G106" i="6" s="1"/>
  <c r="G107" i="6" s="1"/>
  <c r="G108" i="6" s="1"/>
  <c r="G109" i="6" s="1"/>
  <c r="G110" i="6" s="1"/>
  <c r="G111" i="6" s="1"/>
  <c r="G112" i="6" s="1"/>
  <c r="G113" i="6" s="1"/>
  <c r="G114" i="6" s="1"/>
  <c r="G115" i="6" s="1"/>
  <c r="G116" i="6" s="1"/>
  <c r="G117" i="6" s="1"/>
  <c r="G118" i="6" s="1"/>
  <c r="G119" i="6" s="1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G165" i="6" s="1"/>
  <c r="G166" i="6" s="1"/>
  <c r="G167" i="6" s="1"/>
  <c r="G168" i="6" s="1"/>
  <c r="G169" i="6" s="1"/>
  <c r="G170" i="6" s="1"/>
  <c r="G171" i="6" s="1"/>
  <c r="G172" i="6" s="1"/>
  <c r="G173" i="6" s="1"/>
  <c r="G174" i="6" s="1"/>
  <c r="G175" i="6" s="1"/>
  <c r="G176" i="6" s="1"/>
  <c r="G177" i="6" s="1"/>
  <c r="G178" i="6" s="1"/>
  <c r="G179" i="6" s="1"/>
  <c r="G180" i="6" s="1"/>
  <c r="G181" i="6" s="1"/>
  <c r="G182" i="6" s="1"/>
  <c r="G183" i="6" s="1"/>
  <c r="G184" i="6" s="1"/>
  <c r="G185" i="6" s="1"/>
  <c r="G186" i="6" s="1"/>
  <c r="G187" i="6" s="1"/>
  <c r="G188" i="6" s="1"/>
  <c r="G189" i="6" s="1"/>
  <c r="G190" i="6" s="1"/>
  <c r="G191" i="6" s="1"/>
  <c r="G192" i="6" s="1"/>
  <c r="G193" i="6" s="1"/>
  <c r="G194" i="6" s="1"/>
  <c r="G195" i="6" s="1"/>
  <c r="G196" i="6" s="1"/>
  <c r="G197" i="6" s="1"/>
  <c r="G198" i="6" s="1"/>
  <c r="G199" i="6" s="1"/>
  <c r="G200" i="6" s="1"/>
  <c r="G201" i="6" s="1"/>
  <c r="G202" i="6" s="1"/>
  <c r="G203" i="6" s="1"/>
  <c r="G204" i="6" s="1"/>
  <c r="G205" i="6" s="1"/>
  <c r="G206" i="6" s="1"/>
  <c r="G207" i="6" s="1"/>
  <c r="G208" i="6" s="1"/>
  <c r="G209" i="6" s="1"/>
  <c r="G210" i="6" s="1"/>
  <c r="G211" i="6" s="1"/>
  <c r="G212" i="6" s="1"/>
  <c r="G213" i="6" s="1"/>
  <c r="G214" i="6" s="1"/>
  <c r="G215" i="6" s="1"/>
  <c r="G216" i="6" s="1"/>
  <c r="G217" i="6" s="1"/>
  <c r="G218" i="6" s="1"/>
  <c r="G219" i="6" s="1"/>
  <c r="G220" i="6" s="1"/>
  <c r="G221" i="6" s="1"/>
  <c r="G222" i="6" s="1"/>
  <c r="G223" i="6" s="1"/>
  <c r="G224" i="6" s="1"/>
  <c r="G225" i="6" s="1"/>
  <c r="G226" i="6" s="1"/>
  <c r="G227" i="6" s="1"/>
  <c r="G228" i="6" s="1"/>
  <c r="G229" i="6" s="1"/>
  <c r="G230" i="6" s="1"/>
  <c r="G231" i="6" s="1"/>
  <c r="G232" i="6" s="1"/>
  <c r="G233" i="6" s="1"/>
  <c r="G234" i="6" s="1"/>
  <c r="G235" i="6" s="1"/>
  <c r="G236" i="6" s="1"/>
  <c r="G237" i="6" s="1"/>
  <c r="G238" i="6" s="1"/>
  <c r="G239" i="6" s="1"/>
  <c r="G240" i="6" s="1"/>
  <c r="G241" i="6" s="1"/>
  <c r="G242" i="6" s="1"/>
  <c r="G243" i="6" s="1"/>
  <c r="G244" i="6" s="1"/>
  <c r="G245" i="6" s="1"/>
  <c r="G246" i="6" s="1"/>
  <c r="G247" i="6" s="1"/>
  <c r="G248" i="6" s="1"/>
  <c r="G249" i="6" s="1"/>
  <c r="G250" i="6" s="1"/>
  <c r="G251" i="6" s="1"/>
  <c r="G252" i="6" s="1"/>
  <c r="G253" i="6" s="1"/>
  <c r="G254" i="6" s="1"/>
  <c r="G255" i="6" s="1"/>
  <c r="G256" i="6" s="1"/>
  <c r="G257" i="6" s="1"/>
  <c r="G258" i="6" s="1"/>
  <c r="G259" i="6" s="1"/>
  <c r="G260" i="6" s="1"/>
  <c r="G261" i="6" s="1"/>
  <c r="G262" i="6" s="1"/>
  <c r="G263" i="6" s="1"/>
  <c r="G264" i="6" s="1"/>
  <c r="G265" i="6" s="1"/>
  <c r="G266" i="6" s="1"/>
  <c r="G267" i="6" s="1"/>
  <c r="G268" i="6" s="1"/>
  <c r="G269" i="6" s="1"/>
  <c r="G270" i="6" s="1"/>
  <c r="G271" i="6" s="1"/>
  <c r="G272" i="6" s="1"/>
  <c r="G273" i="6" s="1"/>
  <c r="G274" i="6" s="1"/>
  <c r="G275" i="6" s="1"/>
  <c r="G276" i="6" s="1"/>
  <c r="G277" i="6" s="1"/>
  <c r="G278" i="6" s="1"/>
  <c r="G279" i="6" s="1"/>
  <c r="G280" i="6" s="1"/>
  <c r="G281" i="6" s="1"/>
  <c r="G282" i="6" s="1"/>
  <c r="G283" i="6" s="1"/>
  <c r="G284" i="6" s="1"/>
  <c r="G285" i="6" s="1"/>
  <c r="G286" i="6" s="1"/>
  <c r="G287" i="6" s="1"/>
  <c r="G288" i="6" s="1"/>
  <c r="G289" i="6" s="1"/>
  <c r="H20" i="6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H165" i="6" s="1"/>
  <c r="H166" i="6" s="1"/>
  <c r="H167" i="6" s="1"/>
  <c r="H168" i="6" s="1"/>
  <c r="H169" i="6" s="1"/>
  <c r="H170" i="6" s="1"/>
  <c r="H171" i="6" s="1"/>
  <c r="H172" i="6" s="1"/>
  <c r="H173" i="6" s="1"/>
  <c r="H174" i="6" s="1"/>
  <c r="H175" i="6" s="1"/>
  <c r="H176" i="6" s="1"/>
  <c r="H177" i="6" s="1"/>
  <c r="H178" i="6" s="1"/>
  <c r="H179" i="6" s="1"/>
  <c r="H180" i="6" s="1"/>
  <c r="H181" i="6" s="1"/>
  <c r="H182" i="6" s="1"/>
  <c r="H183" i="6" s="1"/>
  <c r="H184" i="6" s="1"/>
  <c r="H185" i="6" s="1"/>
  <c r="H186" i="6" s="1"/>
  <c r="H187" i="6" s="1"/>
  <c r="H188" i="6" s="1"/>
  <c r="H189" i="6" s="1"/>
  <c r="H190" i="6" s="1"/>
  <c r="H191" i="6" s="1"/>
  <c r="H192" i="6" s="1"/>
  <c r="H193" i="6" s="1"/>
  <c r="H194" i="6" s="1"/>
  <c r="H195" i="6" s="1"/>
  <c r="H196" i="6" s="1"/>
  <c r="H197" i="6" s="1"/>
  <c r="H198" i="6" s="1"/>
  <c r="H199" i="6" s="1"/>
  <c r="H200" i="6" s="1"/>
  <c r="H201" i="6" s="1"/>
  <c r="H202" i="6" s="1"/>
  <c r="H203" i="6" s="1"/>
  <c r="H204" i="6" s="1"/>
  <c r="H205" i="6" s="1"/>
  <c r="H206" i="6" s="1"/>
  <c r="H207" i="6" s="1"/>
  <c r="H208" i="6" s="1"/>
  <c r="H209" i="6" s="1"/>
  <c r="H210" i="6" s="1"/>
  <c r="H211" i="6" s="1"/>
  <c r="H212" i="6" s="1"/>
  <c r="H213" i="6" s="1"/>
  <c r="H214" i="6" s="1"/>
  <c r="H215" i="6" s="1"/>
  <c r="H216" i="6" s="1"/>
  <c r="H217" i="6" s="1"/>
  <c r="H218" i="6" s="1"/>
  <c r="H219" i="6" s="1"/>
  <c r="H220" i="6" s="1"/>
  <c r="H221" i="6" s="1"/>
  <c r="H222" i="6" s="1"/>
  <c r="H223" i="6" s="1"/>
  <c r="H224" i="6" s="1"/>
  <c r="H225" i="6" s="1"/>
  <c r="H226" i="6" s="1"/>
  <c r="H227" i="6" s="1"/>
  <c r="H228" i="6" s="1"/>
  <c r="H229" i="6" s="1"/>
  <c r="H230" i="6" s="1"/>
  <c r="H231" i="6" s="1"/>
  <c r="H232" i="6" s="1"/>
  <c r="H233" i="6" s="1"/>
  <c r="H234" i="6" s="1"/>
  <c r="H235" i="6" s="1"/>
  <c r="H236" i="6" s="1"/>
  <c r="H237" i="6" s="1"/>
  <c r="H238" i="6" s="1"/>
  <c r="H239" i="6" s="1"/>
  <c r="H240" i="6" s="1"/>
  <c r="H241" i="6" s="1"/>
  <c r="H242" i="6" s="1"/>
  <c r="H243" i="6" s="1"/>
  <c r="H244" i="6" s="1"/>
  <c r="H245" i="6" s="1"/>
  <c r="H246" i="6" s="1"/>
  <c r="H247" i="6" s="1"/>
  <c r="H248" i="6" s="1"/>
  <c r="H249" i="6" s="1"/>
  <c r="H250" i="6" s="1"/>
  <c r="H251" i="6" s="1"/>
  <c r="H252" i="6" s="1"/>
  <c r="H253" i="6" s="1"/>
  <c r="H254" i="6" s="1"/>
  <c r="H255" i="6" s="1"/>
  <c r="H256" i="6" s="1"/>
  <c r="H257" i="6" s="1"/>
  <c r="H258" i="6" s="1"/>
  <c r="H259" i="6" s="1"/>
  <c r="H260" i="6" s="1"/>
  <c r="H261" i="6" s="1"/>
  <c r="H262" i="6" s="1"/>
  <c r="H263" i="6" s="1"/>
  <c r="H264" i="6" s="1"/>
  <c r="H265" i="6" s="1"/>
  <c r="H266" i="6" s="1"/>
  <c r="H267" i="6" s="1"/>
  <c r="H268" i="6" s="1"/>
  <c r="H269" i="6" s="1"/>
  <c r="H270" i="6" s="1"/>
  <c r="H271" i="6" s="1"/>
  <c r="H272" i="6" s="1"/>
  <c r="H273" i="6" s="1"/>
  <c r="H274" i="6" s="1"/>
  <c r="H275" i="6" s="1"/>
  <c r="H276" i="6" s="1"/>
  <c r="H277" i="6" s="1"/>
  <c r="H278" i="6" s="1"/>
  <c r="H279" i="6" s="1"/>
  <c r="H280" i="6" s="1"/>
  <c r="H281" i="6" s="1"/>
  <c r="H282" i="6" s="1"/>
  <c r="H283" i="6" s="1"/>
  <c r="H284" i="6" s="1"/>
  <c r="H285" i="6" s="1"/>
  <c r="H286" i="6" s="1"/>
  <c r="H287" i="6" s="1"/>
  <c r="H288" i="6" s="1"/>
  <c r="H289" i="6" s="1"/>
  <c r="O1" i="6"/>
  <c r="O2" i="6"/>
  <c r="I19" i="6"/>
  <c r="J19" i="6"/>
  <c r="K19" i="6"/>
  <c r="C20" i="6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  <c r="C86" i="6" s="1"/>
  <c r="C87" i="6" s="1"/>
  <c r="C88" i="6" s="1"/>
  <c r="C89" i="6" s="1"/>
  <c r="C90" i="6" s="1"/>
  <c r="C91" i="6" s="1"/>
  <c r="C92" i="6" s="1"/>
  <c r="C93" i="6" s="1"/>
  <c r="C94" i="6" s="1"/>
  <c r="C95" i="6" s="1"/>
  <c r="C96" i="6" s="1"/>
  <c r="C97" i="6" s="1"/>
  <c r="C98" i="6" s="1"/>
  <c r="C99" i="6" s="1"/>
  <c r="C100" i="6" s="1"/>
  <c r="C101" i="6" s="1"/>
  <c r="C102" i="6" s="1"/>
  <c r="C103" i="6" s="1"/>
  <c r="C104" i="6" s="1"/>
  <c r="C105" i="6" s="1"/>
  <c r="C106" i="6" s="1"/>
  <c r="C107" i="6" s="1"/>
  <c r="C108" i="6" s="1"/>
  <c r="C109" i="6" s="1"/>
  <c r="C110" i="6" s="1"/>
  <c r="C111" i="6" s="1"/>
  <c r="C112" i="6" s="1"/>
  <c r="C113" i="6" s="1"/>
  <c r="C114" i="6" s="1"/>
  <c r="C115" i="6" s="1"/>
  <c r="C116" i="6" s="1"/>
  <c r="C117" i="6" s="1"/>
  <c r="C118" i="6" s="1"/>
  <c r="C119" i="6" s="1"/>
  <c r="C120" i="6" s="1"/>
  <c r="C121" i="6" s="1"/>
  <c r="C122" i="6" s="1"/>
  <c r="C123" i="6" s="1"/>
  <c r="C124" i="6" s="1"/>
  <c r="C125" i="6" s="1"/>
  <c r="C126" i="6" s="1"/>
  <c r="C127" i="6" s="1"/>
  <c r="C128" i="6" s="1"/>
  <c r="C129" i="6" s="1"/>
  <c r="C130" i="6" s="1"/>
  <c r="C131" i="6" s="1"/>
  <c r="C132" i="6" s="1"/>
  <c r="C133" i="6" s="1"/>
  <c r="C134" i="6" s="1"/>
  <c r="C135" i="6" s="1"/>
  <c r="C136" i="6" s="1"/>
  <c r="C137" i="6" s="1"/>
  <c r="C138" i="6" s="1"/>
  <c r="C139" i="6" s="1"/>
  <c r="C140" i="6" s="1"/>
  <c r="C141" i="6" s="1"/>
  <c r="C142" i="6" s="1"/>
  <c r="C143" i="6" s="1"/>
  <c r="C144" i="6" s="1"/>
  <c r="C145" i="6" s="1"/>
  <c r="C146" i="6" s="1"/>
  <c r="C147" i="6" s="1"/>
  <c r="C148" i="6" s="1"/>
  <c r="C149" i="6" s="1"/>
  <c r="C150" i="6" s="1"/>
  <c r="C151" i="6" s="1"/>
  <c r="C152" i="6" s="1"/>
  <c r="C153" i="6" s="1"/>
  <c r="C154" i="6" s="1"/>
  <c r="C155" i="6" s="1"/>
  <c r="C156" i="6" s="1"/>
  <c r="C157" i="6" s="1"/>
  <c r="C158" i="6" s="1"/>
  <c r="C159" i="6" s="1"/>
  <c r="C160" i="6" s="1"/>
  <c r="C161" i="6" s="1"/>
  <c r="C162" i="6" s="1"/>
  <c r="C163" i="6" s="1"/>
  <c r="C164" i="6" s="1"/>
  <c r="C165" i="6" s="1"/>
  <c r="C166" i="6" s="1"/>
  <c r="C167" i="6" s="1"/>
  <c r="C168" i="6" s="1"/>
  <c r="C169" i="6" s="1"/>
  <c r="C170" i="6" s="1"/>
  <c r="C171" i="6" s="1"/>
  <c r="C172" i="6" s="1"/>
  <c r="C173" i="6" s="1"/>
  <c r="C174" i="6" s="1"/>
  <c r="C175" i="6" s="1"/>
  <c r="C176" i="6" s="1"/>
  <c r="C177" i="6" s="1"/>
  <c r="C178" i="6" s="1"/>
  <c r="C179" i="6" s="1"/>
  <c r="C180" i="6" s="1"/>
  <c r="C181" i="6" s="1"/>
  <c r="C182" i="6" s="1"/>
  <c r="C183" i="6" s="1"/>
  <c r="C184" i="6" s="1"/>
  <c r="C185" i="6" s="1"/>
  <c r="C186" i="6" s="1"/>
  <c r="C187" i="6" s="1"/>
  <c r="C188" i="6" s="1"/>
  <c r="C189" i="6" s="1"/>
  <c r="C190" i="6" s="1"/>
  <c r="C191" i="6" s="1"/>
  <c r="C192" i="6" s="1"/>
  <c r="C193" i="6" s="1"/>
  <c r="C194" i="6" s="1"/>
  <c r="C195" i="6" s="1"/>
  <c r="C196" i="6" s="1"/>
  <c r="C197" i="6" s="1"/>
  <c r="C198" i="6" s="1"/>
  <c r="C199" i="6" s="1"/>
  <c r="C200" i="6" s="1"/>
  <c r="C201" i="6" s="1"/>
  <c r="C202" i="6" s="1"/>
  <c r="C203" i="6" s="1"/>
  <c r="C204" i="6" s="1"/>
  <c r="C205" i="6" s="1"/>
  <c r="C206" i="6" s="1"/>
  <c r="C207" i="6" s="1"/>
  <c r="C208" i="6" s="1"/>
  <c r="C209" i="6" s="1"/>
  <c r="C210" i="6" s="1"/>
  <c r="C211" i="6" s="1"/>
  <c r="C212" i="6" s="1"/>
  <c r="C213" i="6" s="1"/>
  <c r="C214" i="6" s="1"/>
  <c r="C215" i="6" s="1"/>
  <c r="C216" i="6" s="1"/>
  <c r="C217" i="6" s="1"/>
  <c r="C218" i="6" s="1"/>
  <c r="C219" i="6" s="1"/>
  <c r="C220" i="6" s="1"/>
  <c r="C221" i="6" s="1"/>
  <c r="C222" i="6" s="1"/>
  <c r="C223" i="6" s="1"/>
  <c r="C224" i="6" s="1"/>
  <c r="C225" i="6" s="1"/>
  <c r="C226" i="6" s="1"/>
  <c r="C227" i="6" s="1"/>
  <c r="C228" i="6" s="1"/>
  <c r="C229" i="6" s="1"/>
  <c r="C230" i="6" s="1"/>
  <c r="C231" i="6" s="1"/>
  <c r="C232" i="6" s="1"/>
  <c r="C233" i="6" s="1"/>
  <c r="C234" i="6" s="1"/>
  <c r="C235" i="6" s="1"/>
  <c r="C236" i="6" s="1"/>
  <c r="C237" i="6" s="1"/>
  <c r="C238" i="6" s="1"/>
  <c r="C239" i="6" s="1"/>
  <c r="C240" i="6" s="1"/>
  <c r="C241" i="6" s="1"/>
  <c r="C242" i="6" s="1"/>
  <c r="C243" i="6" s="1"/>
  <c r="C244" i="6" s="1"/>
  <c r="C245" i="6" s="1"/>
  <c r="C246" i="6" s="1"/>
  <c r="C247" i="6" s="1"/>
  <c r="C248" i="6" s="1"/>
  <c r="C249" i="6" s="1"/>
  <c r="C250" i="6" s="1"/>
  <c r="C251" i="6" s="1"/>
  <c r="C252" i="6" s="1"/>
  <c r="C253" i="6" s="1"/>
  <c r="C254" i="6" s="1"/>
  <c r="C255" i="6" s="1"/>
  <c r="C256" i="6" s="1"/>
  <c r="C257" i="6" s="1"/>
  <c r="C258" i="6" s="1"/>
  <c r="C259" i="6" s="1"/>
  <c r="C260" i="6" s="1"/>
  <c r="C261" i="6" s="1"/>
  <c r="C262" i="6" s="1"/>
  <c r="C263" i="6" s="1"/>
  <c r="C264" i="6" s="1"/>
  <c r="C265" i="6" s="1"/>
  <c r="C266" i="6" s="1"/>
  <c r="C267" i="6" s="1"/>
  <c r="C268" i="6" s="1"/>
  <c r="C269" i="6" s="1"/>
  <c r="C270" i="6" s="1"/>
  <c r="C271" i="6" s="1"/>
  <c r="C272" i="6" s="1"/>
  <c r="C273" i="6" s="1"/>
  <c r="C274" i="6" s="1"/>
  <c r="C275" i="6" s="1"/>
  <c r="C276" i="6" s="1"/>
  <c r="C277" i="6" s="1"/>
  <c r="C278" i="6" s="1"/>
  <c r="C279" i="6" s="1"/>
  <c r="C280" i="6" s="1"/>
  <c r="C281" i="6" s="1"/>
  <c r="C282" i="6" s="1"/>
  <c r="C283" i="6" s="1"/>
  <c r="C284" i="6" s="1"/>
  <c r="C285" i="6" s="1"/>
  <c r="C286" i="6" s="1"/>
  <c r="C287" i="6" s="1"/>
  <c r="C288" i="6" s="1"/>
  <c r="C289" i="6" s="1"/>
  <c r="U21" i="31" l="1"/>
  <c r="F22" i="35"/>
  <c r="I22" i="35"/>
  <c r="M22" i="35" s="1"/>
  <c r="K23" i="35" s="1"/>
  <c r="E23" i="35" s="1"/>
  <c r="S23" i="35" s="1"/>
  <c r="T23" i="35" s="1"/>
  <c r="D11" i="27"/>
  <c r="O16" i="9"/>
  <c r="S16" i="9"/>
  <c r="T16" i="9" s="1"/>
  <c r="Q16" i="9"/>
  <c r="R16" i="9"/>
  <c r="B17" i="9"/>
  <c r="D18" i="9"/>
  <c r="E17" i="9"/>
  <c r="I22" i="34"/>
  <c r="E22" i="34"/>
  <c r="H30" i="35"/>
  <c r="T22" i="33"/>
  <c r="I22" i="33"/>
  <c r="D22" i="33"/>
  <c r="F22" i="32"/>
  <c r="B22" i="32"/>
  <c r="A22" i="32" s="1"/>
  <c r="M22" i="32"/>
  <c r="K23" i="32" s="1"/>
  <c r="E23" i="32" s="1"/>
  <c r="S23" i="32" s="1"/>
  <c r="L22" i="32"/>
  <c r="J23" i="32" s="1"/>
  <c r="H30" i="34"/>
  <c r="H31" i="33"/>
  <c r="H30" i="32"/>
  <c r="B22" i="31"/>
  <c r="A22" i="31" s="1"/>
  <c r="F22" i="31"/>
  <c r="I22" i="31"/>
  <c r="H31" i="31"/>
  <c r="G18" i="9"/>
  <c r="T19" i="26"/>
  <c r="O2" i="28"/>
  <c r="S19" i="27"/>
  <c r="O3" i="28"/>
  <c r="E19" i="28"/>
  <c r="I22" i="10"/>
  <c r="M22" i="10" s="1"/>
  <c r="K23" i="10" s="1"/>
  <c r="E23" i="10" s="1"/>
  <c r="H31" i="29"/>
  <c r="H92" i="28"/>
  <c r="H30" i="27"/>
  <c r="H30" i="26"/>
  <c r="H30" i="25"/>
  <c r="H31" i="24"/>
  <c r="H30" i="23"/>
  <c r="H31" i="22"/>
  <c r="H31" i="21"/>
  <c r="H31" i="20"/>
  <c r="H67" i="19"/>
  <c r="H28" i="18"/>
  <c r="H90" i="17"/>
  <c r="B22" i="10"/>
  <c r="A22" i="10" s="1"/>
  <c r="H29" i="16"/>
  <c r="H90" i="15"/>
  <c r="H90" i="11"/>
  <c r="F19" i="6"/>
  <c r="H111" i="10"/>
  <c r="T22" i="10"/>
  <c r="S19" i="6"/>
  <c r="L19" i="6"/>
  <c r="J20" i="6" s="1"/>
  <c r="D20" i="6" s="1"/>
  <c r="M19" i="6"/>
  <c r="K20" i="6" s="1"/>
  <c r="L22" i="35" l="1"/>
  <c r="J23" i="35" s="1"/>
  <c r="D23" i="35" s="1"/>
  <c r="B23" i="35" s="1"/>
  <c r="A23" i="35" s="1"/>
  <c r="U22" i="35"/>
  <c r="O17" i="9"/>
  <c r="D11" i="26"/>
  <c r="S17" i="9"/>
  <c r="T17" i="9" s="1"/>
  <c r="Q17" i="9"/>
  <c r="R17" i="9"/>
  <c r="B18" i="9"/>
  <c r="D19" i="9"/>
  <c r="E18" i="9"/>
  <c r="M22" i="34"/>
  <c r="K23" i="34" s="1"/>
  <c r="E23" i="34" s="1"/>
  <c r="L22" i="34"/>
  <c r="J23" i="34" s="1"/>
  <c r="S22" i="34"/>
  <c r="H31" i="35"/>
  <c r="I23" i="32"/>
  <c r="D23" i="32"/>
  <c r="B22" i="33"/>
  <c r="A22" i="33" s="1"/>
  <c r="F22" i="33"/>
  <c r="M22" i="33"/>
  <c r="K23" i="33" s="1"/>
  <c r="E23" i="33" s="1"/>
  <c r="S23" i="33" s="1"/>
  <c r="U22" i="33" s="1"/>
  <c r="L22" i="33"/>
  <c r="J23" i="33" s="1"/>
  <c r="H31" i="34"/>
  <c r="H32" i="33"/>
  <c r="T23" i="32"/>
  <c r="U22" i="32"/>
  <c r="H31" i="32"/>
  <c r="M22" i="31"/>
  <c r="K23" i="31" s="1"/>
  <c r="E23" i="31" s="1"/>
  <c r="S23" i="31" s="1"/>
  <c r="U22" i="31" s="1"/>
  <c r="L22" i="31"/>
  <c r="J23" i="31" s="1"/>
  <c r="H32" i="31"/>
  <c r="G17" i="9"/>
  <c r="S19" i="28"/>
  <c r="T19" i="27"/>
  <c r="L22" i="10"/>
  <c r="J23" i="10" s="1"/>
  <c r="I23" i="10" s="1"/>
  <c r="H32" i="29"/>
  <c r="H93" i="28"/>
  <c r="H31" i="27"/>
  <c r="H31" i="26"/>
  <c r="H31" i="25"/>
  <c r="H32" i="24"/>
  <c r="H31" i="23"/>
  <c r="H32" i="22"/>
  <c r="H32" i="21"/>
  <c r="H32" i="20"/>
  <c r="H68" i="19"/>
  <c r="H29" i="18"/>
  <c r="H91" i="17"/>
  <c r="H30" i="16"/>
  <c r="H91" i="15"/>
  <c r="H91" i="11"/>
  <c r="H112" i="10"/>
  <c r="F20" i="6"/>
  <c r="T19" i="6"/>
  <c r="E20" i="6"/>
  <c r="I20" i="6"/>
  <c r="F23" i="35" l="1"/>
  <c r="I23" i="35"/>
  <c r="L23" i="35" s="1"/>
  <c r="J24" i="35" s="1"/>
  <c r="D24" i="35" s="1"/>
  <c r="F24" i="35" s="1"/>
  <c r="O18" i="9"/>
  <c r="D11" i="25"/>
  <c r="Q18" i="9"/>
  <c r="R18" i="9"/>
  <c r="S18" i="9"/>
  <c r="B19" i="9"/>
  <c r="D20" i="9"/>
  <c r="E19" i="9"/>
  <c r="S23" i="34"/>
  <c r="U22" i="34" s="1"/>
  <c r="T22" i="34"/>
  <c r="U21" i="34"/>
  <c r="I23" i="34"/>
  <c r="D23" i="34"/>
  <c r="H32" i="35"/>
  <c r="L23" i="32"/>
  <c r="J24" i="32" s="1"/>
  <c r="M23" i="32"/>
  <c r="K24" i="32" s="1"/>
  <c r="E24" i="32" s="1"/>
  <c r="S24" i="32" s="1"/>
  <c r="U23" i="32" s="1"/>
  <c r="T23" i="31"/>
  <c r="T23" i="33"/>
  <c r="D23" i="33"/>
  <c r="I23" i="33"/>
  <c r="B23" i="32"/>
  <c r="A23" i="32" s="1"/>
  <c r="F23" i="32"/>
  <c r="H32" i="34"/>
  <c r="H33" i="33"/>
  <c r="H32" i="32"/>
  <c r="I23" i="31"/>
  <c r="D23" i="31"/>
  <c r="H33" i="31"/>
  <c r="G15" i="9"/>
  <c r="G16" i="9"/>
  <c r="T19" i="28"/>
  <c r="D23" i="10"/>
  <c r="F23" i="10" s="1"/>
  <c r="L23" i="10"/>
  <c r="J24" i="10" s="1"/>
  <c r="M23" i="10"/>
  <c r="K24" i="10" s="1"/>
  <c r="E24" i="10" s="1"/>
  <c r="H33" i="29"/>
  <c r="H94" i="28"/>
  <c r="H32" i="27"/>
  <c r="H32" i="26"/>
  <c r="H32" i="25"/>
  <c r="H33" i="24"/>
  <c r="H32" i="23"/>
  <c r="H33" i="22"/>
  <c r="H33" i="21"/>
  <c r="H33" i="20"/>
  <c r="H69" i="19"/>
  <c r="H30" i="18"/>
  <c r="H92" i="17"/>
  <c r="H31" i="16"/>
  <c r="H92" i="15"/>
  <c r="H92" i="11"/>
  <c r="S23" i="10"/>
  <c r="H113" i="10"/>
  <c r="S20" i="6"/>
  <c r="L20" i="6"/>
  <c r="J21" i="6" s="1"/>
  <c r="M20" i="6"/>
  <c r="K21" i="6" s="1"/>
  <c r="E21" i="6" s="1"/>
  <c r="T23" i="34" l="1"/>
  <c r="M23" i="35"/>
  <c r="K24" i="35" s="1"/>
  <c r="E24" i="35" s="1"/>
  <c r="S24" i="35" s="1"/>
  <c r="U23" i="35" s="1"/>
  <c r="B24" i="35"/>
  <c r="A24" i="35" s="1"/>
  <c r="T24" i="32"/>
  <c r="O19" i="9"/>
  <c r="D11" i="24"/>
  <c r="Q19" i="9"/>
  <c r="T19" i="9" s="1"/>
  <c r="R19" i="9"/>
  <c r="S19" i="9"/>
  <c r="B20" i="9"/>
  <c r="E20" i="9"/>
  <c r="D21" i="9"/>
  <c r="T18" i="9"/>
  <c r="B23" i="34"/>
  <c r="A23" i="34" s="1"/>
  <c r="F23" i="34"/>
  <c r="M23" i="34"/>
  <c r="K24" i="34" s="1"/>
  <c r="E24" i="34" s="1"/>
  <c r="S24" i="34" s="1"/>
  <c r="T24" i="34" s="1"/>
  <c r="L23" i="34"/>
  <c r="J24" i="34" s="1"/>
  <c r="D24" i="34" s="1"/>
  <c r="H33" i="35"/>
  <c r="I24" i="32"/>
  <c r="D24" i="32"/>
  <c r="B23" i="33"/>
  <c r="A23" i="33" s="1"/>
  <c r="F23" i="33"/>
  <c r="L23" i="33"/>
  <c r="J24" i="33" s="1"/>
  <c r="M23" i="33"/>
  <c r="K24" i="33" s="1"/>
  <c r="E24" i="33" s="1"/>
  <c r="S24" i="33" s="1"/>
  <c r="T24" i="33" s="1"/>
  <c r="H33" i="34"/>
  <c r="H34" i="33"/>
  <c r="H33" i="32"/>
  <c r="F23" i="31"/>
  <c r="B23" i="31"/>
  <c r="A23" i="31" s="1"/>
  <c r="L23" i="31"/>
  <c r="J24" i="31" s="1"/>
  <c r="M23" i="31"/>
  <c r="K24" i="31" s="1"/>
  <c r="E24" i="31" s="1"/>
  <c r="S24" i="31" s="1"/>
  <c r="U23" i="31" s="1"/>
  <c r="H34" i="31"/>
  <c r="I24" i="10"/>
  <c r="M24" i="10" s="1"/>
  <c r="K25" i="10" s="1"/>
  <c r="D24" i="10"/>
  <c r="F24" i="10" s="1"/>
  <c r="B23" i="10"/>
  <c r="A23" i="10" s="1"/>
  <c r="H34" i="29"/>
  <c r="H95" i="28"/>
  <c r="H33" i="27"/>
  <c r="H33" i="26"/>
  <c r="H33" i="25"/>
  <c r="H34" i="24"/>
  <c r="H33" i="23"/>
  <c r="H34" i="22"/>
  <c r="H34" i="21"/>
  <c r="H34" i="20"/>
  <c r="H70" i="19"/>
  <c r="H31" i="18"/>
  <c r="H93" i="17"/>
  <c r="H32" i="16"/>
  <c r="H93" i="15"/>
  <c r="H93" i="11"/>
  <c r="S21" i="6"/>
  <c r="U20" i="6" s="1"/>
  <c r="S24" i="10"/>
  <c r="T24" i="10" s="1"/>
  <c r="U22" i="10"/>
  <c r="T23" i="10"/>
  <c r="H114" i="10"/>
  <c r="T20" i="6"/>
  <c r="U19" i="6"/>
  <c r="I21" i="6"/>
  <c r="D21" i="6"/>
  <c r="U23" i="34" l="1"/>
  <c r="I24" i="35"/>
  <c r="M24" i="35" s="1"/>
  <c r="K25" i="35" s="1"/>
  <c r="E25" i="35" s="1"/>
  <c r="S25" i="35" s="1"/>
  <c r="U24" i="35" s="1"/>
  <c r="T24" i="35"/>
  <c r="B21" i="9"/>
  <c r="D22" i="9"/>
  <c r="E21" i="9"/>
  <c r="D11" i="23"/>
  <c r="O20" i="9"/>
  <c r="S20" i="9"/>
  <c r="Q20" i="9"/>
  <c r="R20" i="9"/>
  <c r="F24" i="34"/>
  <c r="B24" i="34"/>
  <c r="A24" i="34" s="1"/>
  <c r="I24" i="34"/>
  <c r="H34" i="35"/>
  <c r="B24" i="32"/>
  <c r="A24" i="32" s="1"/>
  <c r="F24" i="32"/>
  <c r="M24" i="32"/>
  <c r="K25" i="32" s="1"/>
  <c r="E25" i="32" s="1"/>
  <c r="S25" i="32" s="1"/>
  <c r="L24" i="32"/>
  <c r="J25" i="32" s="1"/>
  <c r="I24" i="33"/>
  <c r="L24" i="33" s="1"/>
  <c r="J25" i="33" s="1"/>
  <c r="U23" i="33"/>
  <c r="D24" i="33"/>
  <c r="H34" i="34"/>
  <c r="H35" i="33"/>
  <c r="H34" i="32"/>
  <c r="T24" i="31"/>
  <c r="D24" i="31"/>
  <c r="I24" i="31"/>
  <c r="H35" i="31"/>
  <c r="L24" i="10"/>
  <c r="J25" i="10" s="1"/>
  <c r="I25" i="10" s="1"/>
  <c r="M25" i="10" s="1"/>
  <c r="K26" i="10" s="1"/>
  <c r="H35" i="29"/>
  <c r="H96" i="28"/>
  <c r="H34" i="27"/>
  <c r="H34" i="26"/>
  <c r="H34" i="25"/>
  <c r="H35" i="24"/>
  <c r="H34" i="23"/>
  <c r="H35" i="22"/>
  <c r="H35" i="21"/>
  <c r="H35" i="20"/>
  <c r="H71" i="19"/>
  <c r="H32" i="18"/>
  <c r="H94" i="17"/>
  <c r="H33" i="16"/>
  <c r="H94" i="15"/>
  <c r="H94" i="11"/>
  <c r="T21" i="6"/>
  <c r="U23" i="10"/>
  <c r="B24" i="10"/>
  <c r="E25" i="10"/>
  <c r="H115" i="10"/>
  <c r="M21" i="6"/>
  <c r="K22" i="6" s="1"/>
  <c r="E22" i="6" s="1"/>
  <c r="L21" i="6"/>
  <c r="J22" i="6" s="1"/>
  <c r="D22" i="6" s="1"/>
  <c r="F21" i="6"/>
  <c r="T25" i="35" l="1"/>
  <c r="L24" i="35"/>
  <c r="J25" i="35" s="1"/>
  <c r="D25" i="35" s="1"/>
  <c r="F25" i="35" s="1"/>
  <c r="T20" i="9"/>
  <c r="B22" i="9"/>
  <c r="D23" i="9"/>
  <c r="E22" i="9"/>
  <c r="D11" i="22"/>
  <c r="O21" i="9"/>
  <c r="S21" i="9"/>
  <c r="Q21" i="9"/>
  <c r="R21" i="9"/>
  <c r="L24" i="34"/>
  <c r="J25" i="34" s="1"/>
  <c r="M24" i="34"/>
  <c r="K25" i="34" s="1"/>
  <c r="E25" i="34" s="1"/>
  <c r="S25" i="34" s="1"/>
  <c r="U24" i="34" s="1"/>
  <c r="H35" i="35"/>
  <c r="I25" i="32"/>
  <c r="D25" i="32"/>
  <c r="M24" i="33"/>
  <c r="K25" i="33" s="1"/>
  <c r="E25" i="33" s="1"/>
  <c r="S25" i="33" s="1"/>
  <c r="T25" i="33" s="1"/>
  <c r="B24" i="33"/>
  <c r="A24" i="33" s="1"/>
  <c r="F24" i="33"/>
  <c r="D25" i="33"/>
  <c r="H35" i="34"/>
  <c r="H36" i="33"/>
  <c r="H35" i="32"/>
  <c r="T25" i="32"/>
  <c r="U24" i="32"/>
  <c r="L24" i="31"/>
  <c r="J25" i="31" s="1"/>
  <c r="D25" i="31" s="1"/>
  <c r="M24" i="31"/>
  <c r="K25" i="31" s="1"/>
  <c r="E25" i="31" s="1"/>
  <c r="S25" i="31" s="1"/>
  <c r="U24" i="31" s="1"/>
  <c r="B24" i="31"/>
  <c r="A24" i="31" s="1"/>
  <c r="F24" i="31"/>
  <c r="H36" i="31"/>
  <c r="L25" i="10"/>
  <c r="J26" i="10" s="1"/>
  <c r="I26" i="10" s="1"/>
  <c r="H36" i="29"/>
  <c r="H97" i="28"/>
  <c r="H35" i="27"/>
  <c r="H35" i="26"/>
  <c r="H35" i="25"/>
  <c r="H36" i="24"/>
  <c r="H35" i="23"/>
  <c r="H36" i="22"/>
  <c r="H36" i="21"/>
  <c r="H36" i="20"/>
  <c r="H72" i="19"/>
  <c r="H33" i="18"/>
  <c r="H95" i="17"/>
  <c r="H34" i="16"/>
  <c r="H95" i="15"/>
  <c r="H95" i="11"/>
  <c r="D25" i="10"/>
  <c r="F25" i="10" s="1"/>
  <c r="H116" i="10"/>
  <c r="A24" i="10"/>
  <c r="F22" i="6"/>
  <c r="I22" i="6"/>
  <c r="B25" i="35" l="1"/>
  <c r="A25" i="35" s="1"/>
  <c r="I25" i="35"/>
  <c r="M25" i="35" s="1"/>
  <c r="K26" i="35" s="1"/>
  <c r="E26" i="35" s="1"/>
  <c r="S26" i="35" s="1"/>
  <c r="U25" i="35" s="1"/>
  <c r="D11" i="21"/>
  <c r="O22" i="9"/>
  <c r="Q22" i="9"/>
  <c r="R22" i="9"/>
  <c r="S22" i="9"/>
  <c r="T25" i="34"/>
  <c r="T21" i="9"/>
  <c r="B23" i="9"/>
  <c r="D24" i="9"/>
  <c r="E23" i="9"/>
  <c r="D25" i="34"/>
  <c r="I25" i="34"/>
  <c r="H36" i="35"/>
  <c r="B25" i="32"/>
  <c r="A25" i="32" s="1"/>
  <c r="F25" i="32"/>
  <c r="L25" i="32"/>
  <c r="J26" i="32" s="1"/>
  <c r="M25" i="32"/>
  <c r="K26" i="32" s="1"/>
  <c r="E26" i="32" s="1"/>
  <c r="S26" i="32" s="1"/>
  <c r="U25" i="32" s="1"/>
  <c r="I25" i="33"/>
  <c r="L25" i="33" s="1"/>
  <c r="J26" i="33" s="1"/>
  <c r="U24" i="33"/>
  <c r="B25" i="33"/>
  <c r="A25" i="33" s="1"/>
  <c r="F25" i="33"/>
  <c r="T25" i="31"/>
  <c r="H36" i="34"/>
  <c r="H37" i="33"/>
  <c r="H36" i="32"/>
  <c r="F25" i="31"/>
  <c r="B25" i="31"/>
  <c r="A25" i="31" s="1"/>
  <c r="I25" i="31"/>
  <c r="H37" i="31"/>
  <c r="M26" i="10"/>
  <c r="K27" i="10" s="1"/>
  <c r="L26" i="10"/>
  <c r="J27" i="10" s="1"/>
  <c r="H37" i="29"/>
  <c r="H98" i="28"/>
  <c r="H36" i="27"/>
  <c r="H36" i="26"/>
  <c r="H36" i="25"/>
  <c r="H37" i="24"/>
  <c r="H36" i="23"/>
  <c r="H37" i="22"/>
  <c r="H37" i="21"/>
  <c r="H37" i="20"/>
  <c r="B25" i="10"/>
  <c r="A25" i="10" s="1"/>
  <c r="H73" i="19"/>
  <c r="H34" i="18"/>
  <c r="H96" i="17"/>
  <c r="H35" i="16"/>
  <c r="H96" i="15"/>
  <c r="H96" i="11"/>
  <c r="S25" i="10"/>
  <c r="H117" i="10"/>
  <c r="S22" i="6"/>
  <c r="L22" i="6"/>
  <c r="J23" i="6" s="1"/>
  <c r="M22" i="6"/>
  <c r="K23" i="6" s="1"/>
  <c r="T26" i="35" l="1"/>
  <c r="L25" i="35"/>
  <c r="J26" i="35" s="1"/>
  <c r="I26" i="35" s="1"/>
  <c r="L26" i="35" s="1"/>
  <c r="J27" i="35" s="1"/>
  <c r="O23" i="9"/>
  <c r="D11" i="20"/>
  <c r="Q23" i="9"/>
  <c r="R23" i="9"/>
  <c r="S23" i="9"/>
  <c r="B24" i="9"/>
  <c r="D25" i="9"/>
  <c r="E24" i="9"/>
  <c r="T22" i="9"/>
  <c r="F25" i="34"/>
  <c r="B25" i="34"/>
  <c r="A25" i="34" s="1"/>
  <c r="M25" i="34"/>
  <c r="K26" i="34" s="1"/>
  <c r="E26" i="34" s="1"/>
  <c r="S26" i="34" s="1"/>
  <c r="U25" i="34" s="1"/>
  <c r="L25" i="34"/>
  <c r="J26" i="34" s="1"/>
  <c r="H37" i="35"/>
  <c r="D26" i="32"/>
  <c r="I26" i="32"/>
  <c r="T26" i="32"/>
  <c r="M25" i="33"/>
  <c r="K26" i="33" s="1"/>
  <c r="E26" i="33" s="1"/>
  <c r="S26" i="33" s="1"/>
  <c r="U25" i="33" s="1"/>
  <c r="D26" i="33"/>
  <c r="H37" i="34"/>
  <c r="H38" i="33"/>
  <c r="H37" i="32"/>
  <c r="L25" i="31"/>
  <c r="J26" i="31" s="1"/>
  <c r="M25" i="31"/>
  <c r="K26" i="31" s="1"/>
  <c r="E26" i="31" s="1"/>
  <c r="S26" i="31" s="1"/>
  <c r="H38" i="31"/>
  <c r="I27" i="10"/>
  <c r="L27" i="10" s="1"/>
  <c r="J28" i="10" s="1"/>
  <c r="H38" i="29"/>
  <c r="H99" i="28"/>
  <c r="H37" i="27"/>
  <c r="H37" i="26"/>
  <c r="H37" i="25"/>
  <c r="H38" i="24"/>
  <c r="H37" i="23"/>
  <c r="H38" i="22"/>
  <c r="H38" i="21"/>
  <c r="H38" i="20"/>
  <c r="H74" i="19"/>
  <c r="H35" i="18"/>
  <c r="H97" i="17"/>
  <c r="H36" i="16"/>
  <c r="H97" i="15"/>
  <c r="H97" i="11"/>
  <c r="H118" i="10"/>
  <c r="U24" i="10"/>
  <c r="T25" i="10"/>
  <c r="U21" i="6"/>
  <c r="T22" i="6"/>
  <c r="I23" i="6"/>
  <c r="D23" i="6"/>
  <c r="E23" i="6"/>
  <c r="S23" i="6" s="1"/>
  <c r="I26" i="34" l="1"/>
  <c r="M26" i="34" s="1"/>
  <c r="K27" i="34" s="1"/>
  <c r="E27" i="34" s="1"/>
  <c r="S27" i="34" s="1"/>
  <c r="T27" i="34" s="1"/>
  <c r="D26" i="35"/>
  <c r="B26" i="35" s="1"/>
  <c r="A26" i="35" s="1"/>
  <c r="M26" i="35"/>
  <c r="K27" i="35" s="1"/>
  <c r="E27" i="35" s="1"/>
  <c r="S27" i="35" s="1"/>
  <c r="U26" i="35" s="1"/>
  <c r="O24" i="9"/>
  <c r="S24" i="9"/>
  <c r="T24" i="9" s="1"/>
  <c r="Q24" i="9"/>
  <c r="R24" i="9"/>
  <c r="D11" i="19"/>
  <c r="T26" i="34"/>
  <c r="T23" i="9"/>
  <c r="D26" i="9"/>
  <c r="B25" i="9"/>
  <c r="E25" i="9"/>
  <c r="D26" i="34"/>
  <c r="H38" i="35"/>
  <c r="L26" i="32"/>
  <c r="J27" i="32" s="1"/>
  <c r="M26" i="32"/>
  <c r="K27" i="32" s="1"/>
  <c r="E27" i="32" s="1"/>
  <c r="S27" i="32" s="1"/>
  <c r="B26" i="32"/>
  <c r="A26" i="32" s="1"/>
  <c r="F26" i="32"/>
  <c r="T26" i="33"/>
  <c r="I26" i="33"/>
  <c r="L26" i="33" s="1"/>
  <c r="J27" i="33" s="1"/>
  <c r="B26" i="33"/>
  <c r="A26" i="33" s="1"/>
  <c r="F26" i="33"/>
  <c r="H38" i="34"/>
  <c r="H39" i="33"/>
  <c r="H38" i="32"/>
  <c r="U25" i="31"/>
  <c r="T26" i="31"/>
  <c r="I26" i="31"/>
  <c r="D26" i="31"/>
  <c r="H39" i="31"/>
  <c r="M27" i="10"/>
  <c r="K28" i="10" s="1"/>
  <c r="I28" i="10" s="1"/>
  <c r="M28" i="10" s="1"/>
  <c r="K29" i="10" s="1"/>
  <c r="H39" i="29"/>
  <c r="H100" i="28"/>
  <c r="H38" i="27"/>
  <c r="H38" i="26"/>
  <c r="H38" i="25"/>
  <c r="H39" i="24"/>
  <c r="H38" i="23"/>
  <c r="H39" i="22"/>
  <c r="H39" i="21"/>
  <c r="H39" i="20"/>
  <c r="H75" i="19"/>
  <c r="H36" i="18"/>
  <c r="H98" i="17"/>
  <c r="H37" i="16"/>
  <c r="H98" i="15"/>
  <c r="H98" i="11"/>
  <c r="H119" i="10"/>
  <c r="T23" i="6"/>
  <c r="U22" i="6"/>
  <c r="F23" i="6"/>
  <c r="M23" i="6"/>
  <c r="K24" i="6" s="1"/>
  <c r="L23" i="6"/>
  <c r="J24" i="6" s="1"/>
  <c r="L26" i="34" l="1"/>
  <c r="J27" i="34" s="1"/>
  <c r="I27" i="34" s="1"/>
  <c r="U26" i="34"/>
  <c r="I27" i="35"/>
  <c r="M27" i="35" s="1"/>
  <c r="K28" i="35" s="1"/>
  <c r="E28" i="35" s="1"/>
  <c r="S28" i="35" s="1"/>
  <c r="U27" i="35" s="1"/>
  <c r="T27" i="35"/>
  <c r="D27" i="35"/>
  <c r="B27" i="35" s="1"/>
  <c r="A27" i="35" s="1"/>
  <c r="F26" i="35"/>
  <c r="O25" i="9"/>
  <c r="S25" i="9"/>
  <c r="Q25" i="9"/>
  <c r="R25" i="9"/>
  <c r="D11" i="18"/>
  <c r="M26" i="33"/>
  <c r="K27" i="33" s="1"/>
  <c r="E27" i="33" s="1"/>
  <c r="S27" i="33" s="1"/>
  <c r="T27" i="33" s="1"/>
  <c r="E26" i="9"/>
  <c r="D27" i="9"/>
  <c r="B26" i="34"/>
  <c r="A26" i="34" s="1"/>
  <c r="F26" i="34"/>
  <c r="H39" i="35"/>
  <c r="D27" i="32"/>
  <c r="I27" i="32"/>
  <c r="D27" i="33"/>
  <c r="H39" i="34"/>
  <c r="H40" i="33"/>
  <c r="U26" i="32"/>
  <c r="T27" i="32"/>
  <c r="H39" i="32"/>
  <c r="B26" i="31"/>
  <c r="A26" i="31" s="1"/>
  <c r="F26" i="31"/>
  <c r="M26" i="31"/>
  <c r="K27" i="31" s="1"/>
  <c r="E27" i="31" s="1"/>
  <c r="S27" i="31" s="1"/>
  <c r="U26" i="31" s="1"/>
  <c r="L26" i="31"/>
  <c r="J27" i="31" s="1"/>
  <c r="D27" i="31" s="1"/>
  <c r="H40" i="31"/>
  <c r="L28" i="10"/>
  <c r="J29" i="10" s="1"/>
  <c r="I29" i="10" s="1"/>
  <c r="M29" i="10" s="1"/>
  <c r="K30" i="10" s="1"/>
  <c r="H40" i="29"/>
  <c r="H101" i="28"/>
  <c r="H39" i="27"/>
  <c r="H39" i="26"/>
  <c r="H39" i="25"/>
  <c r="H40" i="24"/>
  <c r="H39" i="23"/>
  <c r="H40" i="22"/>
  <c r="H40" i="21"/>
  <c r="H40" i="20"/>
  <c r="H76" i="19"/>
  <c r="H37" i="18"/>
  <c r="H99" i="17"/>
  <c r="H38" i="16"/>
  <c r="H99" i="15"/>
  <c r="H99" i="11"/>
  <c r="H120" i="10"/>
  <c r="I24" i="6"/>
  <c r="D24" i="6"/>
  <c r="E24" i="6"/>
  <c r="S24" i="6" s="1"/>
  <c r="U26" i="33" l="1"/>
  <c r="M27" i="34"/>
  <c r="K28" i="34" s="1"/>
  <c r="E28" i="34" s="1"/>
  <c r="S28" i="34" s="1"/>
  <c r="L27" i="34"/>
  <c r="J28" i="34" s="1"/>
  <c r="D27" i="34"/>
  <c r="B27" i="34" s="1"/>
  <c r="A27" i="34" s="1"/>
  <c r="F27" i="35"/>
  <c r="L27" i="35"/>
  <c r="J28" i="35" s="1"/>
  <c r="D28" i="35" s="1"/>
  <c r="I27" i="33"/>
  <c r="M27" i="33" s="1"/>
  <c r="K28" i="33" s="1"/>
  <c r="E28" i="33" s="1"/>
  <c r="S28" i="33" s="1"/>
  <c r="T28" i="35"/>
  <c r="O26" i="9"/>
  <c r="Q26" i="9"/>
  <c r="R26" i="9"/>
  <c r="Y26" i="9" s="1"/>
  <c r="Z26" i="9" s="1"/>
  <c r="U26" i="9" s="1"/>
  <c r="V26" i="9" s="1"/>
  <c r="S26" i="9"/>
  <c r="D11" i="17"/>
  <c r="T25" i="9"/>
  <c r="B27" i="9"/>
  <c r="E27" i="9"/>
  <c r="D28" i="9"/>
  <c r="H40" i="35"/>
  <c r="L27" i="32"/>
  <c r="J28" i="32" s="1"/>
  <c r="M27" i="32"/>
  <c r="K28" i="32" s="1"/>
  <c r="E28" i="32" s="1"/>
  <c r="S28" i="32" s="1"/>
  <c r="B27" i="32"/>
  <c r="A27" i="32" s="1"/>
  <c r="F27" i="32"/>
  <c r="F27" i="33"/>
  <c r="B27" i="33"/>
  <c r="A27" i="33" s="1"/>
  <c r="H40" i="34"/>
  <c r="H41" i="33"/>
  <c r="H40" i="32"/>
  <c r="T27" i="31"/>
  <c r="B27" i="31"/>
  <c r="A27" i="31" s="1"/>
  <c r="F27" i="31"/>
  <c r="I27" i="31"/>
  <c r="H41" i="31"/>
  <c r="L29" i="10"/>
  <c r="J30" i="10" s="1"/>
  <c r="I30" i="10" s="1"/>
  <c r="H41" i="29"/>
  <c r="H102" i="28"/>
  <c r="H40" i="27"/>
  <c r="H40" i="26"/>
  <c r="H40" i="25"/>
  <c r="H41" i="24"/>
  <c r="H40" i="23"/>
  <c r="H41" i="22"/>
  <c r="H41" i="21"/>
  <c r="H41" i="20"/>
  <c r="H77" i="19"/>
  <c r="H38" i="18"/>
  <c r="H100" i="17"/>
  <c r="H39" i="16"/>
  <c r="H100" i="15"/>
  <c r="H100" i="11"/>
  <c r="H121" i="10"/>
  <c r="U23" i="6"/>
  <c r="T24" i="6"/>
  <c r="L24" i="6"/>
  <c r="J25" i="6" s="1"/>
  <c r="D25" i="6" s="1"/>
  <c r="M24" i="6"/>
  <c r="K25" i="6" s="1"/>
  <c r="F24" i="6"/>
  <c r="T26" i="9" l="1"/>
  <c r="L27" i="33"/>
  <c r="J28" i="33" s="1"/>
  <c r="I28" i="33" s="1"/>
  <c r="F27" i="34"/>
  <c r="I28" i="34"/>
  <c r="L28" i="34" s="1"/>
  <c r="J29" i="34" s="1"/>
  <c r="D28" i="34"/>
  <c r="F28" i="34" s="1"/>
  <c r="I28" i="35"/>
  <c r="L28" i="35" s="1"/>
  <c r="J29" i="35" s="1"/>
  <c r="B28" i="9"/>
  <c r="D29" i="9"/>
  <c r="E28" i="9"/>
  <c r="R27" i="9"/>
  <c r="S27" i="9"/>
  <c r="O27" i="9"/>
  <c r="D11" i="16"/>
  <c r="Q27" i="9"/>
  <c r="B28" i="35"/>
  <c r="A28" i="35" s="1"/>
  <c r="F28" i="35"/>
  <c r="H41" i="35"/>
  <c r="D28" i="32"/>
  <c r="I28" i="32"/>
  <c r="T28" i="34"/>
  <c r="U27" i="34"/>
  <c r="H41" i="34"/>
  <c r="H42" i="33"/>
  <c r="T28" i="33"/>
  <c r="U27" i="33"/>
  <c r="U27" i="32"/>
  <c r="T28" i="32"/>
  <c r="H41" i="32"/>
  <c r="L27" i="31"/>
  <c r="J28" i="31" s="1"/>
  <c r="M27" i="31"/>
  <c r="K28" i="31" s="1"/>
  <c r="E28" i="31" s="1"/>
  <c r="S28" i="31" s="1"/>
  <c r="H42" i="31"/>
  <c r="L30" i="10"/>
  <c r="J31" i="10" s="1"/>
  <c r="M30" i="10"/>
  <c r="K31" i="10" s="1"/>
  <c r="H42" i="29"/>
  <c r="H103" i="28"/>
  <c r="H41" i="27"/>
  <c r="H41" i="26"/>
  <c r="H41" i="25"/>
  <c r="H42" i="24"/>
  <c r="H41" i="23"/>
  <c r="H42" i="22"/>
  <c r="H42" i="21"/>
  <c r="H42" i="20"/>
  <c r="H78" i="19"/>
  <c r="H39" i="18"/>
  <c r="H101" i="17"/>
  <c r="H40" i="16"/>
  <c r="H101" i="15"/>
  <c r="H101" i="11"/>
  <c r="H122" i="10"/>
  <c r="F25" i="6"/>
  <c r="E25" i="6"/>
  <c r="S25" i="6" s="1"/>
  <c r="I25" i="6"/>
  <c r="D28" i="33" l="1"/>
  <c r="F28" i="33" s="1"/>
  <c r="M28" i="34"/>
  <c r="K29" i="34" s="1"/>
  <c r="E29" i="34" s="1"/>
  <c r="S29" i="34" s="1"/>
  <c r="B28" i="34"/>
  <c r="A28" i="34" s="1"/>
  <c r="D29" i="34"/>
  <c r="B29" i="34" s="1"/>
  <c r="M28" i="35"/>
  <c r="K29" i="35" s="1"/>
  <c r="E29" i="35" s="1"/>
  <c r="S29" i="35" s="1"/>
  <c r="U28" i="35" s="1"/>
  <c r="T27" i="9"/>
  <c r="B29" i="9"/>
  <c r="D30" i="9"/>
  <c r="E29" i="9"/>
  <c r="D29" i="35"/>
  <c r="R28" i="9"/>
  <c r="S28" i="9"/>
  <c r="Q28" i="9"/>
  <c r="T28" i="9" s="1"/>
  <c r="O28" i="9"/>
  <c r="D11" i="15"/>
  <c r="H42" i="35"/>
  <c r="M28" i="32"/>
  <c r="K29" i="32" s="1"/>
  <c r="E29" i="32" s="1"/>
  <c r="S29" i="32" s="1"/>
  <c r="L28" i="32"/>
  <c r="J29" i="32" s="1"/>
  <c r="B28" i="32"/>
  <c r="A28" i="32" s="1"/>
  <c r="F28" i="32"/>
  <c r="L28" i="33"/>
  <c r="J29" i="33" s="1"/>
  <c r="M28" i="33"/>
  <c r="K29" i="33" s="1"/>
  <c r="E29" i="33" s="1"/>
  <c r="S29" i="33" s="1"/>
  <c r="T29" i="33" s="1"/>
  <c r="H42" i="34"/>
  <c r="H43" i="33"/>
  <c r="H42" i="32"/>
  <c r="T28" i="31"/>
  <c r="U27" i="31"/>
  <c r="I28" i="31"/>
  <c r="D28" i="31"/>
  <c r="H43" i="31"/>
  <c r="I31" i="10"/>
  <c r="H43" i="29"/>
  <c r="H104" i="28"/>
  <c r="H42" i="27"/>
  <c r="H42" i="26"/>
  <c r="H42" i="25"/>
  <c r="H43" i="24"/>
  <c r="H42" i="23"/>
  <c r="H43" i="22"/>
  <c r="H43" i="21"/>
  <c r="H43" i="20"/>
  <c r="H79" i="19"/>
  <c r="H40" i="18"/>
  <c r="H102" i="17"/>
  <c r="H41" i="16"/>
  <c r="H102" i="15"/>
  <c r="H102" i="11"/>
  <c r="H123" i="10"/>
  <c r="T25" i="6"/>
  <c r="U24" i="6"/>
  <c r="M25" i="6"/>
  <c r="K26" i="6" s="1"/>
  <c r="L25" i="6"/>
  <c r="J26" i="6" s="1"/>
  <c r="B28" i="33" l="1"/>
  <c r="A28" i="33" s="1"/>
  <c r="F29" i="34"/>
  <c r="I29" i="34"/>
  <c r="A29" i="34"/>
  <c r="I29" i="35"/>
  <c r="L29" i="35" s="1"/>
  <c r="J30" i="35" s="1"/>
  <c r="T29" i="35"/>
  <c r="O29" i="9"/>
  <c r="D11" i="11"/>
  <c r="Q29" i="9"/>
  <c r="R29" i="9"/>
  <c r="S29" i="9"/>
  <c r="D31" i="9"/>
  <c r="E30" i="9"/>
  <c r="F29" i="35"/>
  <c r="B29" i="35"/>
  <c r="A29" i="35" s="1"/>
  <c r="H43" i="35"/>
  <c r="I29" i="32"/>
  <c r="D29" i="32"/>
  <c r="U28" i="33"/>
  <c r="D29" i="33"/>
  <c r="I29" i="33"/>
  <c r="T29" i="34"/>
  <c r="U28" i="34"/>
  <c r="H43" i="34"/>
  <c r="H44" i="33"/>
  <c r="H43" i="32"/>
  <c r="U28" i="32"/>
  <c r="T29" i="32"/>
  <c r="L28" i="31"/>
  <c r="J29" i="31" s="1"/>
  <c r="M28" i="31"/>
  <c r="K29" i="31" s="1"/>
  <c r="E29" i="31" s="1"/>
  <c r="S29" i="31" s="1"/>
  <c r="T29" i="31" s="1"/>
  <c r="B28" i="31"/>
  <c r="A28" i="31" s="1"/>
  <c r="F28" i="31"/>
  <c r="H44" i="31"/>
  <c r="L31" i="10"/>
  <c r="J32" i="10" s="1"/>
  <c r="M31" i="10"/>
  <c r="K32" i="10" s="1"/>
  <c r="H44" i="29"/>
  <c r="H105" i="28"/>
  <c r="H43" i="27"/>
  <c r="H43" i="26"/>
  <c r="H43" i="25"/>
  <c r="H44" i="24"/>
  <c r="H43" i="23"/>
  <c r="H44" i="22"/>
  <c r="H44" i="21"/>
  <c r="H44" i="20"/>
  <c r="H80" i="19"/>
  <c r="H41" i="18"/>
  <c r="H103" i="17"/>
  <c r="H42" i="16"/>
  <c r="H103" i="15"/>
  <c r="H103" i="11"/>
  <c r="H124" i="10"/>
  <c r="I26" i="6"/>
  <c r="D26" i="6"/>
  <c r="E26" i="6"/>
  <c r="S26" i="6" s="1"/>
  <c r="M29" i="34" l="1"/>
  <c r="K30" i="34" s="1"/>
  <c r="E30" i="34" s="1"/>
  <c r="S30" i="34" s="1"/>
  <c r="T30" i="34" s="1"/>
  <c r="L29" i="34"/>
  <c r="J30" i="34" s="1"/>
  <c r="M29" i="35"/>
  <c r="K30" i="35" s="1"/>
  <c r="E30" i="35" s="1"/>
  <c r="S30" i="35" s="1"/>
  <c r="U29" i="35" s="1"/>
  <c r="E31" i="9"/>
  <c r="B31" i="9"/>
  <c r="U28" i="31"/>
  <c r="T29" i="9"/>
  <c r="D30" i="35"/>
  <c r="H44" i="35"/>
  <c r="F29" i="32"/>
  <c r="B29" i="32"/>
  <c r="A29" i="32" s="1"/>
  <c r="M29" i="32"/>
  <c r="K30" i="32" s="1"/>
  <c r="E30" i="32" s="1"/>
  <c r="S30" i="32" s="1"/>
  <c r="U29" i="32" s="1"/>
  <c r="L29" i="32"/>
  <c r="J30" i="32" s="1"/>
  <c r="M29" i="33"/>
  <c r="K30" i="33" s="1"/>
  <c r="E30" i="33" s="1"/>
  <c r="S30" i="33" s="1"/>
  <c r="L29" i="33"/>
  <c r="J30" i="33" s="1"/>
  <c r="B29" i="33"/>
  <c r="A29" i="33" s="1"/>
  <c r="F29" i="33"/>
  <c r="H44" i="34"/>
  <c r="H45" i="33"/>
  <c r="H44" i="32"/>
  <c r="D29" i="31"/>
  <c r="I29" i="31"/>
  <c r="H45" i="31"/>
  <c r="I32" i="10"/>
  <c r="H45" i="29"/>
  <c r="H106" i="28"/>
  <c r="H44" i="27"/>
  <c r="H44" i="26"/>
  <c r="H44" i="25"/>
  <c r="H45" i="24"/>
  <c r="H44" i="23"/>
  <c r="H45" i="22"/>
  <c r="H45" i="21"/>
  <c r="H45" i="20"/>
  <c r="H81" i="19"/>
  <c r="H42" i="18"/>
  <c r="H104" i="17"/>
  <c r="H43" i="16"/>
  <c r="H104" i="15"/>
  <c r="H104" i="11"/>
  <c r="H125" i="10"/>
  <c r="U25" i="6"/>
  <c r="T26" i="6"/>
  <c r="F26" i="6"/>
  <c r="L26" i="6"/>
  <c r="J27" i="6" s="1"/>
  <c r="M26" i="6"/>
  <c r="K27" i="6" s="1"/>
  <c r="T30" i="32" l="1"/>
  <c r="U29" i="34"/>
  <c r="D30" i="34"/>
  <c r="I30" i="34"/>
  <c r="I30" i="35"/>
  <c r="M30" i="35" s="1"/>
  <c r="K31" i="35" s="1"/>
  <c r="E31" i="35" s="1"/>
  <c r="S31" i="35" s="1"/>
  <c r="T30" i="35"/>
  <c r="R31" i="9"/>
  <c r="D11" i="6"/>
  <c r="S31" i="9"/>
  <c r="Q31" i="9"/>
  <c r="O31" i="9"/>
  <c r="F30" i="35"/>
  <c r="B30" i="35"/>
  <c r="A30" i="35" s="1"/>
  <c r="H45" i="35"/>
  <c r="D30" i="32"/>
  <c r="I30" i="32"/>
  <c r="I30" i="33"/>
  <c r="D30" i="33"/>
  <c r="H45" i="34"/>
  <c r="T30" i="33"/>
  <c r="U29" i="33"/>
  <c r="H46" i="33"/>
  <c r="H45" i="32"/>
  <c r="L29" i="31"/>
  <c r="J30" i="31" s="1"/>
  <c r="D30" i="31" s="1"/>
  <c r="M29" i="31"/>
  <c r="K30" i="31" s="1"/>
  <c r="E30" i="31" s="1"/>
  <c r="S30" i="31" s="1"/>
  <c r="T30" i="31" s="1"/>
  <c r="B29" i="31"/>
  <c r="A29" i="31" s="1"/>
  <c r="F29" i="31"/>
  <c r="H46" i="31"/>
  <c r="M32" i="10"/>
  <c r="K33" i="10" s="1"/>
  <c r="L32" i="10"/>
  <c r="J33" i="10" s="1"/>
  <c r="H46" i="29"/>
  <c r="H107" i="28"/>
  <c r="H45" i="27"/>
  <c r="H45" i="26"/>
  <c r="H45" i="25"/>
  <c r="H46" i="24"/>
  <c r="H45" i="23"/>
  <c r="H46" i="22"/>
  <c r="H46" i="21"/>
  <c r="H46" i="20"/>
  <c r="H82" i="19"/>
  <c r="H43" i="18"/>
  <c r="H105" i="17"/>
  <c r="H44" i="16"/>
  <c r="H105" i="15"/>
  <c r="H105" i="11"/>
  <c r="H126" i="10"/>
  <c r="I27" i="6"/>
  <c r="E27" i="6"/>
  <c r="S27" i="6" s="1"/>
  <c r="D27" i="6"/>
  <c r="B27" i="6" l="1"/>
  <c r="L30" i="34"/>
  <c r="J31" i="34" s="1"/>
  <c r="M30" i="34"/>
  <c r="K31" i="34" s="1"/>
  <c r="E31" i="34" s="1"/>
  <c r="S31" i="34" s="1"/>
  <c r="F30" i="34"/>
  <c r="B30" i="34"/>
  <c r="A30" i="34" s="1"/>
  <c r="L30" i="35"/>
  <c r="J31" i="35" s="1"/>
  <c r="D31" i="35" s="1"/>
  <c r="B25" i="6"/>
  <c r="B26" i="6"/>
  <c r="B23" i="6"/>
  <c r="B20" i="6"/>
  <c r="A20" i="6" s="1"/>
  <c r="B24" i="6"/>
  <c r="B21" i="6"/>
  <c r="B22" i="6"/>
  <c r="T31" i="9"/>
  <c r="U30" i="35"/>
  <c r="T31" i="35"/>
  <c r="U29" i="31"/>
  <c r="H46" i="35"/>
  <c r="L30" i="32"/>
  <c r="J31" i="32" s="1"/>
  <c r="M30" i="32"/>
  <c r="K31" i="32" s="1"/>
  <c r="E31" i="32" s="1"/>
  <c r="S31" i="32" s="1"/>
  <c r="B30" i="32"/>
  <c r="A30" i="32" s="1"/>
  <c r="F30" i="32"/>
  <c r="M30" i="33"/>
  <c r="K31" i="33" s="1"/>
  <c r="E31" i="33" s="1"/>
  <c r="S31" i="33" s="1"/>
  <c r="L30" i="33"/>
  <c r="J31" i="33" s="1"/>
  <c r="D31" i="33" s="1"/>
  <c r="B30" i="33"/>
  <c r="A30" i="33" s="1"/>
  <c r="F30" i="33"/>
  <c r="H46" i="34"/>
  <c r="H47" i="33"/>
  <c r="H46" i="32"/>
  <c r="F30" i="31"/>
  <c r="B30" i="31"/>
  <c r="A30" i="31" s="1"/>
  <c r="I30" i="31"/>
  <c r="H47" i="31"/>
  <c r="I33" i="10"/>
  <c r="H47" i="29"/>
  <c r="H108" i="28"/>
  <c r="H46" i="27"/>
  <c r="H46" i="26"/>
  <c r="H46" i="25"/>
  <c r="H47" i="24"/>
  <c r="H46" i="23"/>
  <c r="H47" i="22"/>
  <c r="H47" i="21"/>
  <c r="H47" i="20"/>
  <c r="H83" i="19"/>
  <c r="H44" i="18"/>
  <c r="H106" i="17"/>
  <c r="H45" i="16"/>
  <c r="H106" i="15"/>
  <c r="H106" i="11"/>
  <c r="H127" i="10"/>
  <c r="U26" i="6"/>
  <c r="T27" i="6"/>
  <c r="F27" i="6"/>
  <c r="M27" i="6"/>
  <c r="K28" i="6" s="1"/>
  <c r="L27" i="6"/>
  <c r="J28" i="6" s="1"/>
  <c r="D28" i="6" s="1"/>
  <c r="B28" i="6" s="1"/>
  <c r="A28" i="6" l="1"/>
  <c r="A27" i="6"/>
  <c r="A24" i="6"/>
  <c r="A22" i="6"/>
  <c r="I31" i="34"/>
  <c r="D31" i="34"/>
  <c r="I31" i="35"/>
  <c r="M31" i="35" s="1"/>
  <c r="K32" i="35" s="1"/>
  <c r="E32" i="35" s="1"/>
  <c r="S32" i="35" s="1"/>
  <c r="A25" i="6"/>
  <c r="A21" i="6"/>
  <c r="A26" i="6"/>
  <c r="A23" i="6"/>
  <c r="F31" i="35"/>
  <c r="B31" i="35"/>
  <c r="A31" i="35" s="1"/>
  <c r="H47" i="35"/>
  <c r="I31" i="32"/>
  <c r="D31" i="32"/>
  <c r="I31" i="33"/>
  <c r="B31" i="33"/>
  <c r="A31" i="33" s="1"/>
  <c r="F31" i="33"/>
  <c r="U30" i="34"/>
  <c r="T31" i="34"/>
  <c r="H47" i="34"/>
  <c r="H48" i="33"/>
  <c r="U30" i="33"/>
  <c r="T31" i="33"/>
  <c r="H47" i="32"/>
  <c r="T31" i="32"/>
  <c r="U30" i="32"/>
  <c r="L30" i="31"/>
  <c r="J31" i="31" s="1"/>
  <c r="M30" i="31"/>
  <c r="K31" i="31" s="1"/>
  <c r="E31" i="31" s="1"/>
  <c r="H48" i="31"/>
  <c r="L33" i="10"/>
  <c r="J34" i="10" s="1"/>
  <c r="M33" i="10"/>
  <c r="K34" i="10" s="1"/>
  <c r="H48" i="29"/>
  <c r="H109" i="28"/>
  <c r="H47" i="27"/>
  <c r="H47" i="26"/>
  <c r="H47" i="25"/>
  <c r="H48" i="24"/>
  <c r="H47" i="23"/>
  <c r="H48" i="22"/>
  <c r="H48" i="21"/>
  <c r="H48" i="20"/>
  <c r="H84" i="19"/>
  <c r="H45" i="18"/>
  <c r="H107" i="17"/>
  <c r="H46" i="16"/>
  <c r="H107" i="15"/>
  <c r="H107" i="11"/>
  <c r="H128" i="10"/>
  <c r="F28" i="6"/>
  <c r="I28" i="6"/>
  <c r="E28" i="6"/>
  <c r="S28" i="6" s="1"/>
  <c r="B31" i="34" l="1"/>
  <c r="A31" i="34" s="1"/>
  <c r="F31" i="34"/>
  <c r="M31" i="34"/>
  <c r="K32" i="34" s="1"/>
  <c r="E32" i="34" s="1"/>
  <c r="S32" i="34" s="1"/>
  <c r="T32" i="34" s="1"/>
  <c r="L31" i="34"/>
  <c r="J32" i="34" s="1"/>
  <c r="L31" i="35"/>
  <c r="J32" i="35" s="1"/>
  <c r="I32" i="35" s="1"/>
  <c r="U31" i="35"/>
  <c r="T32" i="35"/>
  <c r="H48" i="35"/>
  <c r="B31" i="32"/>
  <c r="A31" i="32" s="1"/>
  <c r="F31" i="32"/>
  <c r="L31" i="32"/>
  <c r="J32" i="32" s="1"/>
  <c r="M31" i="32"/>
  <c r="K32" i="32" s="1"/>
  <c r="E32" i="32" s="1"/>
  <c r="S32" i="32" s="1"/>
  <c r="T32" i="32" s="1"/>
  <c r="L31" i="33"/>
  <c r="J32" i="33" s="1"/>
  <c r="M31" i="33"/>
  <c r="K32" i="33" s="1"/>
  <c r="E32" i="33" s="1"/>
  <c r="S32" i="33" s="1"/>
  <c r="U31" i="33" s="1"/>
  <c r="H48" i="34"/>
  <c r="H49" i="33"/>
  <c r="H48" i="32"/>
  <c r="S31" i="31"/>
  <c r="D31" i="31"/>
  <c r="I31" i="31"/>
  <c r="H49" i="31"/>
  <c r="I34" i="10"/>
  <c r="L34" i="10" s="1"/>
  <c r="J35" i="10" s="1"/>
  <c r="H49" i="29"/>
  <c r="H110" i="28"/>
  <c r="H48" i="27"/>
  <c r="H48" i="26"/>
  <c r="H48" i="25"/>
  <c r="H49" i="24"/>
  <c r="H48" i="23"/>
  <c r="H49" i="22"/>
  <c r="H49" i="21"/>
  <c r="H49" i="20"/>
  <c r="H85" i="19"/>
  <c r="H46" i="18"/>
  <c r="H108" i="17"/>
  <c r="H47" i="16"/>
  <c r="H108" i="15"/>
  <c r="H108" i="11"/>
  <c r="H129" i="10"/>
  <c r="U27" i="6"/>
  <c r="T28" i="6"/>
  <c r="L28" i="6"/>
  <c r="J29" i="6" s="1"/>
  <c r="M28" i="6"/>
  <c r="K29" i="6" s="1"/>
  <c r="D32" i="34" l="1"/>
  <c r="I32" i="34"/>
  <c r="U31" i="34"/>
  <c r="D32" i="35"/>
  <c r="F32" i="35" s="1"/>
  <c r="M32" i="35"/>
  <c r="K33" i="35" s="1"/>
  <c r="E33" i="35" s="1"/>
  <c r="S33" i="35" s="1"/>
  <c r="L32" i="35"/>
  <c r="J33" i="35" s="1"/>
  <c r="T32" i="33"/>
  <c r="H49" i="35"/>
  <c r="D32" i="32"/>
  <c r="I32" i="32"/>
  <c r="U31" i="32"/>
  <c r="I32" i="33"/>
  <c r="D32" i="33"/>
  <c r="H49" i="34"/>
  <c r="H50" i="33"/>
  <c r="H49" i="32"/>
  <c r="M31" i="31"/>
  <c r="K32" i="31" s="1"/>
  <c r="E32" i="31" s="1"/>
  <c r="S32" i="31" s="1"/>
  <c r="L31" i="31"/>
  <c r="J32" i="31" s="1"/>
  <c r="B31" i="31"/>
  <c r="A31" i="31" s="1"/>
  <c r="F31" i="31"/>
  <c r="T31" i="31"/>
  <c r="U30" i="31"/>
  <c r="H50" i="31"/>
  <c r="M34" i="10"/>
  <c r="K35" i="10" s="1"/>
  <c r="I35" i="10" s="1"/>
  <c r="L35" i="10" s="1"/>
  <c r="J36" i="10" s="1"/>
  <c r="H50" i="29"/>
  <c r="H111" i="28"/>
  <c r="H49" i="27"/>
  <c r="H49" i="26"/>
  <c r="H49" i="25"/>
  <c r="H50" i="24"/>
  <c r="H49" i="23"/>
  <c r="H50" i="22"/>
  <c r="H50" i="21"/>
  <c r="H50" i="20"/>
  <c r="H86" i="19"/>
  <c r="H47" i="18"/>
  <c r="H109" i="17"/>
  <c r="H48" i="16"/>
  <c r="H109" i="15"/>
  <c r="H109" i="11"/>
  <c r="H130" i="10"/>
  <c r="I29" i="6"/>
  <c r="D29" i="6"/>
  <c r="B29" i="6" s="1"/>
  <c r="A29" i="6" s="1"/>
  <c r="E29" i="6"/>
  <c r="S29" i="6" s="1"/>
  <c r="L32" i="34" l="1"/>
  <c r="J33" i="34" s="1"/>
  <c r="M32" i="34"/>
  <c r="K33" i="34" s="1"/>
  <c r="E33" i="34" s="1"/>
  <c r="S33" i="34" s="1"/>
  <c r="F32" i="34"/>
  <c r="B32" i="34"/>
  <c r="A32" i="34" s="1"/>
  <c r="D33" i="35"/>
  <c r="F33" i="35" s="1"/>
  <c r="B32" i="35"/>
  <c r="A32" i="35" s="1"/>
  <c r="I33" i="35"/>
  <c r="H50" i="35"/>
  <c r="U32" i="35"/>
  <c r="T33" i="35"/>
  <c r="L32" i="32"/>
  <c r="J33" i="32" s="1"/>
  <c r="M32" i="32"/>
  <c r="K33" i="32" s="1"/>
  <c r="E33" i="32" s="1"/>
  <c r="S33" i="32" s="1"/>
  <c r="B32" i="32"/>
  <c r="A32" i="32" s="1"/>
  <c r="F32" i="32"/>
  <c r="F32" i="33"/>
  <c r="B32" i="33"/>
  <c r="A32" i="33" s="1"/>
  <c r="L32" i="33"/>
  <c r="J33" i="33" s="1"/>
  <c r="M32" i="33"/>
  <c r="K33" i="33" s="1"/>
  <c r="E33" i="33" s="1"/>
  <c r="S33" i="33" s="1"/>
  <c r="H50" i="34"/>
  <c r="H51" i="33"/>
  <c r="H50" i="32"/>
  <c r="I32" i="31"/>
  <c r="L32" i="31" s="1"/>
  <c r="J33" i="31" s="1"/>
  <c r="D32" i="31"/>
  <c r="U31" i="31"/>
  <c r="T32" i="31"/>
  <c r="H51" i="31"/>
  <c r="M35" i="10"/>
  <c r="K36" i="10" s="1"/>
  <c r="I36" i="10" s="1"/>
  <c r="H51" i="29"/>
  <c r="H112" i="28"/>
  <c r="H50" i="27"/>
  <c r="H50" i="26"/>
  <c r="H50" i="25"/>
  <c r="H51" i="24"/>
  <c r="H50" i="23"/>
  <c r="H51" i="22"/>
  <c r="H51" i="21"/>
  <c r="H51" i="20"/>
  <c r="H87" i="19"/>
  <c r="H48" i="18"/>
  <c r="H110" i="17"/>
  <c r="H49" i="16"/>
  <c r="H110" i="15"/>
  <c r="H110" i="11"/>
  <c r="H131" i="10"/>
  <c r="U28" i="6"/>
  <c r="T29" i="6"/>
  <c r="F29" i="6"/>
  <c r="M29" i="6"/>
  <c r="K30" i="6" s="1"/>
  <c r="L29" i="6"/>
  <c r="J30" i="6" s="1"/>
  <c r="D30" i="6" s="1"/>
  <c r="B30" i="6" s="1"/>
  <c r="A30" i="6" s="1"/>
  <c r="M32" i="31" l="1"/>
  <c r="K33" i="31" s="1"/>
  <c r="E33" i="31" s="1"/>
  <c r="S33" i="31" s="1"/>
  <c r="T33" i="31" s="1"/>
  <c r="I33" i="34"/>
  <c r="D33" i="34"/>
  <c r="B33" i="35"/>
  <c r="A33" i="35" s="1"/>
  <c r="L33" i="35"/>
  <c r="J34" i="35" s="1"/>
  <c r="M33" i="35"/>
  <c r="K34" i="35" s="1"/>
  <c r="E34" i="35" s="1"/>
  <c r="S34" i="35" s="1"/>
  <c r="T34" i="35" s="1"/>
  <c r="H51" i="35"/>
  <c r="I33" i="32"/>
  <c r="D33" i="32"/>
  <c r="D33" i="33"/>
  <c r="I33" i="33"/>
  <c r="T33" i="34"/>
  <c r="U32" i="34"/>
  <c r="H51" i="34"/>
  <c r="T33" i="33"/>
  <c r="U32" i="33"/>
  <c r="H52" i="33"/>
  <c r="H51" i="32"/>
  <c r="T33" i="32"/>
  <c r="U32" i="32"/>
  <c r="I33" i="31"/>
  <c r="L33" i="31" s="1"/>
  <c r="J34" i="31" s="1"/>
  <c r="B32" i="31"/>
  <c r="A32" i="31" s="1"/>
  <c r="F32" i="31"/>
  <c r="D33" i="31"/>
  <c r="H52" i="31"/>
  <c r="M36" i="10"/>
  <c r="K37" i="10" s="1"/>
  <c r="L36" i="10"/>
  <c r="J37" i="10" s="1"/>
  <c r="H52" i="29"/>
  <c r="H113" i="28"/>
  <c r="H51" i="27"/>
  <c r="H51" i="26"/>
  <c r="H51" i="25"/>
  <c r="H52" i="24"/>
  <c r="H51" i="23"/>
  <c r="H52" i="22"/>
  <c r="H52" i="21"/>
  <c r="H52" i="20"/>
  <c r="H88" i="19"/>
  <c r="H49" i="18"/>
  <c r="H111" i="17"/>
  <c r="H50" i="16"/>
  <c r="H111" i="15"/>
  <c r="H111" i="11"/>
  <c r="H132" i="10"/>
  <c r="F30" i="6"/>
  <c r="I30" i="6"/>
  <c r="E30" i="6"/>
  <c r="S30" i="6" s="1"/>
  <c r="U32" i="31" l="1"/>
  <c r="B33" i="34"/>
  <c r="A33" i="34" s="1"/>
  <c r="F33" i="34"/>
  <c r="M33" i="34"/>
  <c r="K34" i="34" s="1"/>
  <c r="E34" i="34" s="1"/>
  <c r="S34" i="34" s="1"/>
  <c r="L33" i="34"/>
  <c r="J34" i="34" s="1"/>
  <c r="U33" i="35"/>
  <c r="D34" i="35"/>
  <c r="I34" i="35"/>
  <c r="H52" i="35"/>
  <c r="F33" i="32"/>
  <c r="B33" i="32"/>
  <c r="A33" i="32" s="1"/>
  <c r="M33" i="32"/>
  <c r="K34" i="32" s="1"/>
  <c r="E34" i="32" s="1"/>
  <c r="S34" i="32" s="1"/>
  <c r="T34" i="32" s="1"/>
  <c r="L33" i="32"/>
  <c r="J34" i="32" s="1"/>
  <c r="M33" i="33"/>
  <c r="K34" i="33" s="1"/>
  <c r="E34" i="33" s="1"/>
  <c r="S34" i="33" s="1"/>
  <c r="L33" i="33"/>
  <c r="J34" i="33" s="1"/>
  <c r="F33" i="33"/>
  <c r="B33" i="33"/>
  <c r="A33" i="33" s="1"/>
  <c r="M33" i="31"/>
  <c r="K34" i="31" s="1"/>
  <c r="E34" i="31" s="1"/>
  <c r="S34" i="31" s="1"/>
  <c r="H52" i="34"/>
  <c r="H53" i="33"/>
  <c r="H52" i="32"/>
  <c r="B33" i="31"/>
  <c r="A33" i="31" s="1"/>
  <c r="F33" i="31"/>
  <c r="D34" i="31"/>
  <c r="F34" i="31" s="1"/>
  <c r="H53" i="31"/>
  <c r="I37" i="10"/>
  <c r="H53" i="29"/>
  <c r="H114" i="28"/>
  <c r="H52" i="27"/>
  <c r="H52" i="26"/>
  <c r="H52" i="25"/>
  <c r="H53" i="24"/>
  <c r="H52" i="23"/>
  <c r="H53" i="22"/>
  <c r="H53" i="21"/>
  <c r="H53" i="20"/>
  <c r="H89" i="19"/>
  <c r="H50" i="18"/>
  <c r="H112" i="17"/>
  <c r="H51" i="16"/>
  <c r="H112" i="15"/>
  <c r="H112" i="11"/>
  <c r="H133" i="10"/>
  <c r="U29" i="6"/>
  <c r="T30" i="6"/>
  <c r="L30" i="6"/>
  <c r="J31" i="6" s="1"/>
  <c r="M30" i="6"/>
  <c r="K31" i="6" s="1"/>
  <c r="U33" i="32" l="1"/>
  <c r="D34" i="34"/>
  <c r="I34" i="34"/>
  <c r="M34" i="35"/>
  <c r="K35" i="35" s="1"/>
  <c r="E35" i="35" s="1"/>
  <c r="S35" i="35" s="1"/>
  <c r="L34" i="35"/>
  <c r="J35" i="35" s="1"/>
  <c r="F34" i="35"/>
  <c r="B34" i="35"/>
  <c r="A34" i="35" s="1"/>
  <c r="I34" i="31"/>
  <c r="L34" i="31" s="1"/>
  <c r="J35" i="31" s="1"/>
  <c r="D35" i="31" s="1"/>
  <c r="F35" i="31" s="1"/>
  <c r="H53" i="35"/>
  <c r="D34" i="32"/>
  <c r="I34" i="32"/>
  <c r="D34" i="33"/>
  <c r="I34" i="33"/>
  <c r="U33" i="34"/>
  <c r="T34" i="34"/>
  <c r="H53" i="34"/>
  <c r="H54" i="33"/>
  <c r="U33" i="33"/>
  <c r="T34" i="33"/>
  <c r="H53" i="32"/>
  <c r="B34" i="31"/>
  <c r="A34" i="31" s="1"/>
  <c r="H54" i="31"/>
  <c r="U33" i="31"/>
  <c r="T34" i="31"/>
  <c r="M37" i="10"/>
  <c r="K38" i="10" s="1"/>
  <c r="L37" i="10"/>
  <c r="J38" i="10" s="1"/>
  <c r="H54" i="29"/>
  <c r="H115" i="28"/>
  <c r="H53" i="27"/>
  <c r="H53" i="26"/>
  <c r="H53" i="25"/>
  <c r="H54" i="24"/>
  <c r="H53" i="23"/>
  <c r="H54" i="22"/>
  <c r="H54" i="21"/>
  <c r="H54" i="20"/>
  <c r="H90" i="19"/>
  <c r="H51" i="18"/>
  <c r="H113" i="17"/>
  <c r="H52" i="16"/>
  <c r="H113" i="15"/>
  <c r="H113" i="11"/>
  <c r="H134" i="10"/>
  <c r="I31" i="6"/>
  <c r="D31" i="6"/>
  <c r="B31" i="6" s="1"/>
  <c r="A31" i="6" s="1"/>
  <c r="E31" i="6"/>
  <c r="S31" i="6" s="1"/>
  <c r="M34" i="34" l="1"/>
  <c r="K35" i="34" s="1"/>
  <c r="E35" i="34" s="1"/>
  <c r="S35" i="34" s="1"/>
  <c r="L34" i="34"/>
  <c r="J35" i="34" s="1"/>
  <c r="B34" i="34"/>
  <c r="A34" i="34" s="1"/>
  <c r="F34" i="34"/>
  <c r="D35" i="35"/>
  <c r="I35" i="35"/>
  <c r="B35" i="31"/>
  <c r="A35" i="31" s="1"/>
  <c r="M34" i="31"/>
  <c r="K35" i="31" s="1"/>
  <c r="U34" i="35"/>
  <c r="T35" i="35"/>
  <c r="H54" i="35"/>
  <c r="L34" i="32"/>
  <c r="J35" i="32" s="1"/>
  <c r="M34" i="32"/>
  <c r="K35" i="32" s="1"/>
  <c r="E35" i="32" s="1"/>
  <c r="S35" i="32" s="1"/>
  <c r="B34" i="32"/>
  <c r="A34" i="32" s="1"/>
  <c r="F34" i="32"/>
  <c r="L34" i="33"/>
  <c r="J35" i="33" s="1"/>
  <c r="M34" i="33"/>
  <c r="K35" i="33" s="1"/>
  <c r="E35" i="33" s="1"/>
  <c r="S35" i="33" s="1"/>
  <c r="F34" i="33"/>
  <c r="B34" i="33"/>
  <c r="A34" i="33" s="1"/>
  <c r="H54" i="34"/>
  <c r="H55" i="33"/>
  <c r="H54" i="32"/>
  <c r="H55" i="31"/>
  <c r="I38" i="10"/>
  <c r="H55" i="29"/>
  <c r="H116" i="28"/>
  <c r="H54" i="27"/>
  <c r="H54" i="26"/>
  <c r="H54" i="25"/>
  <c r="H55" i="24"/>
  <c r="H54" i="23"/>
  <c r="H55" i="22"/>
  <c r="H55" i="21"/>
  <c r="H55" i="20"/>
  <c r="H91" i="19"/>
  <c r="H52" i="18"/>
  <c r="H114" i="17"/>
  <c r="H53" i="16"/>
  <c r="H114" i="15"/>
  <c r="H114" i="11"/>
  <c r="H135" i="10"/>
  <c r="U30" i="6"/>
  <c r="T31" i="6"/>
  <c r="F31" i="6"/>
  <c r="L31" i="6"/>
  <c r="J32" i="6" s="1"/>
  <c r="M31" i="6"/>
  <c r="K32" i="6" s="1"/>
  <c r="I35" i="34" l="1"/>
  <c r="D35" i="34"/>
  <c r="M35" i="35"/>
  <c r="K36" i="35" s="1"/>
  <c r="E36" i="35" s="1"/>
  <c r="S36" i="35" s="1"/>
  <c r="L35" i="35"/>
  <c r="J36" i="35" s="1"/>
  <c r="B35" i="35"/>
  <c r="A35" i="35" s="1"/>
  <c r="F35" i="35"/>
  <c r="E35" i="31"/>
  <c r="S35" i="31" s="1"/>
  <c r="T35" i="31" s="1"/>
  <c r="I35" i="31"/>
  <c r="H55" i="35"/>
  <c r="D35" i="32"/>
  <c r="I35" i="32"/>
  <c r="I35" i="33"/>
  <c r="D35" i="33"/>
  <c r="T35" i="34"/>
  <c r="U34" i="34"/>
  <c r="H55" i="34"/>
  <c r="H56" i="33"/>
  <c r="T35" i="33"/>
  <c r="U34" i="33"/>
  <c r="U34" i="32"/>
  <c r="T35" i="32"/>
  <c r="H55" i="32"/>
  <c r="H56" i="31"/>
  <c r="L38" i="10"/>
  <c r="J39" i="10" s="1"/>
  <c r="M38" i="10"/>
  <c r="K39" i="10" s="1"/>
  <c r="H56" i="29"/>
  <c r="H117" i="28"/>
  <c r="H55" i="27"/>
  <c r="H55" i="26"/>
  <c r="H55" i="25"/>
  <c r="H56" i="24"/>
  <c r="H55" i="23"/>
  <c r="H56" i="22"/>
  <c r="H56" i="21"/>
  <c r="H56" i="20"/>
  <c r="H92" i="19"/>
  <c r="H53" i="18"/>
  <c r="H115" i="17"/>
  <c r="H54" i="16"/>
  <c r="H115" i="15"/>
  <c r="H115" i="11"/>
  <c r="H136" i="10"/>
  <c r="I32" i="6"/>
  <c r="D32" i="6"/>
  <c r="B32" i="6" s="1"/>
  <c r="A32" i="6" s="1"/>
  <c r="E32" i="6"/>
  <c r="S32" i="6" s="1"/>
  <c r="F35" i="34" l="1"/>
  <c r="B35" i="34"/>
  <c r="A35" i="34" s="1"/>
  <c r="M35" i="34"/>
  <c r="K36" i="34" s="1"/>
  <c r="E36" i="34" s="1"/>
  <c r="S36" i="34" s="1"/>
  <c r="T36" i="34" s="1"/>
  <c r="L35" i="34"/>
  <c r="J36" i="34" s="1"/>
  <c r="I36" i="35"/>
  <c r="D36" i="35"/>
  <c r="U34" i="31"/>
  <c r="M35" i="31"/>
  <c r="K36" i="31" s="1"/>
  <c r="E36" i="31" s="1"/>
  <c r="S36" i="31" s="1"/>
  <c r="T36" i="31" s="1"/>
  <c r="L35" i="31"/>
  <c r="J36" i="31" s="1"/>
  <c r="H56" i="35"/>
  <c r="U35" i="35"/>
  <c r="T36" i="35"/>
  <c r="L35" i="32"/>
  <c r="J36" i="32" s="1"/>
  <c r="M35" i="32"/>
  <c r="K36" i="32" s="1"/>
  <c r="E36" i="32" s="1"/>
  <c r="S36" i="32" s="1"/>
  <c r="B35" i="32"/>
  <c r="A35" i="32" s="1"/>
  <c r="F35" i="32"/>
  <c r="F35" i="33"/>
  <c r="B35" i="33"/>
  <c r="A35" i="33" s="1"/>
  <c r="L35" i="33"/>
  <c r="J36" i="33" s="1"/>
  <c r="M35" i="33"/>
  <c r="K36" i="33" s="1"/>
  <c r="E36" i="33" s="1"/>
  <c r="S36" i="33" s="1"/>
  <c r="T36" i="33" s="1"/>
  <c r="H56" i="34"/>
  <c r="H57" i="33"/>
  <c r="H56" i="32"/>
  <c r="H57" i="31"/>
  <c r="I39" i="10"/>
  <c r="H57" i="29"/>
  <c r="H118" i="28"/>
  <c r="H56" i="27"/>
  <c r="H56" i="26"/>
  <c r="H56" i="25"/>
  <c r="H57" i="24"/>
  <c r="H56" i="23"/>
  <c r="H57" i="22"/>
  <c r="H57" i="21"/>
  <c r="H57" i="20"/>
  <c r="H93" i="19"/>
  <c r="H54" i="18"/>
  <c r="H116" i="17"/>
  <c r="H55" i="16"/>
  <c r="H116" i="15"/>
  <c r="H116" i="11"/>
  <c r="H137" i="10"/>
  <c r="U31" i="6"/>
  <c r="T32" i="6"/>
  <c r="L32" i="6"/>
  <c r="J33" i="6" s="1"/>
  <c r="D33" i="6" s="1"/>
  <c r="B33" i="6" s="1"/>
  <c r="A33" i="6" s="1"/>
  <c r="M32" i="6"/>
  <c r="K33" i="6" s="1"/>
  <c r="E33" i="6" s="1"/>
  <c r="S33" i="6" s="1"/>
  <c r="F32" i="6"/>
  <c r="U35" i="31" l="1"/>
  <c r="D36" i="34"/>
  <c r="I36" i="34"/>
  <c r="U35" i="34"/>
  <c r="F36" i="35"/>
  <c r="B36" i="35"/>
  <c r="A36" i="35" s="1"/>
  <c r="L36" i="35"/>
  <c r="J37" i="35" s="1"/>
  <c r="M36" i="35"/>
  <c r="K37" i="35" s="1"/>
  <c r="E37" i="35" s="1"/>
  <c r="S37" i="35" s="1"/>
  <c r="D36" i="31"/>
  <c r="I36" i="31"/>
  <c r="H57" i="35"/>
  <c r="I36" i="32"/>
  <c r="D36" i="32"/>
  <c r="I36" i="33"/>
  <c r="U35" i="33"/>
  <c r="D36" i="33"/>
  <c r="H57" i="34"/>
  <c r="H58" i="33"/>
  <c r="U35" i="32"/>
  <c r="T36" i="32"/>
  <c r="H57" i="32"/>
  <c r="H58" i="31"/>
  <c r="L39" i="10"/>
  <c r="J40" i="10" s="1"/>
  <c r="M39" i="10"/>
  <c r="K40" i="10" s="1"/>
  <c r="H58" i="29"/>
  <c r="H119" i="28"/>
  <c r="H57" i="27"/>
  <c r="H57" i="26"/>
  <c r="H57" i="25"/>
  <c r="H58" i="24"/>
  <c r="H57" i="23"/>
  <c r="H58" i="22"/>
  <c r="H58" i="21"/>
  <c r="H58" i="20"/>
  <c r="H94" i="19"/>
  <c r="H55" i="18"/>
  <c r="H117" i="17"/>
  <c r="H56" i="16"/>
  <c r="H117" i="15"/>
  <c r="H117" i="11"/>
  <c r="H138" i="10"/>
  <c r="T33" i="6"/>
  <c r="U32" i="6"/>
  <c r="F33" i="6"/>
  <c r="I33" i="6"/>
  <c r="L36" i="34" l="1"/>
  <c r="J37" i="34" s="1"/>
  <c r="M36" i="34"/>
  <c r="K37" i="34" s="1"/>
  <c r="E37" i="34" s="1"/>
  <c r="B36" i="34"/>
  <c r="A36" i="34" s="1"/>
  <c r="F36" i="34"/>
  <c r="I37" i="35"/>
  <c r="D37" i="35"/>
  <c r="B36" i="31"/>
  <c r="A36" i="31" s="1"/>
  <c r="F36" i="31"/>
  <c r="L36" i="31"/>
  <c r="J37" i="31" s="1"/>
  <c r="M36" i="31"/>
  <c r="K37" i="31" s="1"/>
  <c r="E37" i="31" s="1"/>
  <c r="S37" i="31" s="1"/>
  <c r="H58" i="35"/>
  <c r="T37" i="35"/>
  <c r="U36" i="35"/>
  <c r="B36" i="32"/>
  <c r="A36" i="32" s="1"/>
  <c r="F36" i="32"/>
  <c r="L36" i="32"/>
  <c r="J37" i="32" s="1"/>
  <c r="M36" i="32"/>
  <c r="K37" i="32" s="1"/>
  <c r="E37" i="32" s="1"/>
  <c r="S37" i="32" s="1"/>
  <c r="T37" i="32" s="1"/>
  <c r="M36" i="33"/>
  <c r="K37" i="33" s="1"/>
  <c r="E37" i="33" s="1"/>
  <c r="S37" i="33" s="1"/>
  <c r="L36" i="33"/>
  <c r="J37" i="33" s="1"/>
  <c r="F36" i="33"/>
  <c r="B36" i="33"/>
  <c r="A36" i="33" s="1"/>
  <c r="S37" i="34"/>
  <c r="H58" i="34"/>
  <c r="H59" i="33"/>
  <c r="H58" i="32"/>
  <c r="H59" i="31"/>
  <c r="I40" i="10"/>
  <c r="H59" i="29"/>
  <c r="H120" i="28"/>
  <c r="H58" i="27"/>
  <c r="H58" i="26"/>
  <c r="H58" i="25"/>
  <c r="H59" i="24"/>
  <c r="H58" i="23"/>
  <c r="H59" i="22"/>
  <c r="H59" i="21"/>
  <c r="H59" i="20"/>
  <c r="H95" i="19"/>
  <c r="H56" i="18"/>
  <c r="H118" i="17"/>
  <c r="H57" i="16"/>
  <c r="H118" i="15"/>
  <c r="H118" i="11"/>
  <c r="H139" i="10"/>
  <c r="L33" i="6"/>
  <c r="J34" i="6" s="1"/>
  <c r="M33" i="6"/>
  <c r="K34" i="6" s="1"/>
  <c r="D37" i="34" l="1"/>
  <c r="I37" i="34"/>
  <c r="B37" i="35"/>
  <c r="A37" i="35" s="1"/>
  <c r="F37" i="35"/>
  <c r="L37" i="35"/>
  <c r="J38" i="35" s="1"/>
  <c r="D38" i="35" s="1"/>
  <c r="B38" i="35" s="1"/>
  <c r="M37" i="35"/>
  <c r="K38" i="35" s="1"/>
  <c r="E38" i="35" s="1"/>
  <c r="S38" i="35" s="1"/>
  <c r="U37" i="35" s="1"/>
  <c r="D37" i="31"/>
  <c r="I37" i="31"/>
  <c r="H59" i="35"/>
  <c r="I37" i="32"/>
  <c r="D37" i="32"/>
  <c r="U36" i="32"/>
  <c r="I37" i="33"/>
  <c r="D37" i="33"/>
  <c r="U36" i="34"/>
  <c r="T37" i="34"/>
  <c r="H59" i="34"/>
  <c r="H60" i="33"/>
  <c r="T37" i="33"/>
  <c r="U36" i="33"/>
  <c r="H59" i="32"/>
  <c r="U36" i="31"/>
  <c r="T37" i="31"/>
  <c r="H60" i="31"/>
  <c r="M40" i="10"/>
  <c r="K41" i="10" s="1"/>
  <c r="L40" i="10"/>
  <c r="J41" i="10" s="1"/>
  <c r="H60" i="29"/>
  <c r="H121" i="28"/>
  <c r="H59" i="27"/>
  <c r="H59" i="26"/>
  <c r="H59" i="25"/>
  <c r="H60" i="24"/>
  <c r="H59" i="23"/>
  <c r="H60" i="22"/>
  <c r="H60" i="21"/>
  <c r="H60" i="20"/>
  <c r="H96" i="19"/>
  <c r="H57" i="18"/>
  <c r="H119" i="17"/>
  <c r="H58" i="16"/>
  <c r="H119" i="15"/>
  <c r="H119" i="11"/>
  <c r="H140" i="10"/>
  <c r="E34" i="6"/>
  <c r="S34" i="6" s="1"/>
  <c r="I34" i="6"/>
  <c r="D34" i="6"/>
  <c r="B34" i="6" s="1"/>
  <c r="A34" i="6" s="1"/>
  <c r="M37" i="34" l="1"/>
  <c r="K38" i="34" s="1"/>
  <c r="E38" i="34" s="1"/>
  <c r="S38" i="34" s="1"/>
  <c r="L37" i="34"/>
  <c r="J38" i="34" s="1"/>
  <c r="B37" i="34"/>
  <c r="A37" i="34" s="1"/>
  <c r="F37" i="34"/>
  <c r="T38" i="35"/>
  <c r="A38" i="35"/>
  <c r="F38" i="35"/>
  <c r="I38" i="35"/>
  <c r="M37" i="31"/>
  <c r="K38" i="31" s="1"/>
  <c r="E38" i="31" s="1"/>
  <c r="S38" i="31" s="1"/>
  <c r="T38" i="31" s="1"/>
  <c r="L37" i="31"/>
  <c r="J38" i="31" s="1"/>
  <c r="B37" i="31"/>
  <c r="A37" i="31" s="1"/>
  <c r="F37" i="31"/>
  <c r="H60" i="35"/>
  <c r="F37" i="32"/>
  <c r="B37" i="32"/>
  <c r="A37" i="32" s="1"/>
  <c r="L37" i="32"/>
  <c r="J38" i="32" s="1"/>
  <c r="M37" i="32"/>
  <c r="K38" i="32" s="1"/>
  <c r="E38" i="32" s="1"/>
  <c r="S38" i="32" s="1"/>
  <c r="L37" i="33"/>
  <c r="J38" i="33" s="1"/>
  <c r="M37" i="33"/>
  <c r="K38" i="33" s="1"/>
  <c r="E38" i="33" s="1"/>
  <c r="S38" i="33" s="1"/>
  <c r="U37" i="33" s="1"/>
  <c r="B37" i="33"/>
  <c r="A37" i="33" s="1"/>
  <c r="F37" i="33"/>
  <c r="H60" i="34"/>
  <c r="H61" i="33"/>
  <c r="H60" i="32"/>
  <c r="H61" i="31"/>
  <c r="I41" i="10"/>
  <c r="H61" i="29"/>
  <c r="H122" i="28"/>
  <c r="H60" i="27"/>
  <c r="H60" i="26"/>
  <c r="H60" i="25"/>
  <c r="H61" i="24"/>
  <c r="H60" i="23"/>
  <c r="H61" i="22"/>
  <c r="H61" i="21"/>
  <c r="H61" i="20"/>
  <c r="H97" i="19"/>
  <c r="H58" i="18"/>
  <c r="H120" i="17"/>
  <c r="H59" i="16"/>
  <c r="H120" i="15"/>
  <c r="H120" i="11"/>
  <c r="H141" i="10"/>
  <c r="U33" i="6"/>
  <c r="T34" i="6"/>
  <c r="M34" i="6"/>
  <c r="K35" i="6" s="1"/>
  <c r="E35" i="6" s="1"/>
  <c r="S35" i="6" s="1"/>
  <c r="L34" i="6"/>
  <c r="J35" i="6" s="1"/>
  <c r="F34" i="6"/>
  <c r="D38" i="34" l="1"/>
  <c r="I38" i="34"/>
  <c r="L38" i="35"/>
  <c r="J39" i="35" s="1"/>
  <c r="M38" i="35"/>
  <c r="K39" i="35" s="1"/>
  <c r="E39" i="35" s="1"/>
  <c r="S39" i="35" s="1"/>
  <c r="U37" i="31"/>
  <c r="I38" i="31"/>
  <c r="D38" i="31"/>
  <c r="H61" i="35"/>
  <c r="D38" i="32"/>
  <c r="I38" i="32"/>
  <c r="T38" i="33"/>
  <c r="I38" i="33"/>
  <c r="D38" i="33"/>
  <c r="H61" i="34"/>
  <c r="T38" i="34"/>
  <c r="U37" i="34"/>
  <c r="H62" i="33"/>
  <c r="T38" i="32"/>
  <c r="U37" i="32"/>
  <c r="H61" i="32"/>
  <c r="H62" i="31"/>
  <c r="M41" i="10"/>
  <c r="K42" i="10" s="1"/>
  <c r="L41" i="10"/>
  <c r="J42" i="10" s="1"/>
  <c r="H62" i="29"/>
  <c r="H123" i="28"/>
  <c r="H61" i="27"/>
  <c r="H61" i="26"/>
  <c r="H61" i="25"/>
  <c r="H62" i="24"/>
  <c r="H61" i="23"/>
  <c r="H62" i="22"/>
  <c r="H62" i="21"/>
  <c r="H62" i="20"/>
  <c r="H98" i="19"/>
  <c r="H59" i="18"/>
  <c r="H121" i="17"/>
  <c r="H60" i="16"/>
  <c r="H121" i="15"/>
  <c r="H121" i="11"/>
  <c r="H142" i="10"/>
  <c r="U34" i="6"/>
  <c r="T35" i="6"/>
  <c r="I35" i="6"/>
  <c r="D35" i="6"/>
  <c r="B35" i="6" s="1"/>
  <c r="A35" i="6" s="1"/>
  <c r="L38" i="34" l="1"/>
  <c r="J39" i="34" s="1"/>
  <c r="M38" i="34"/>
  <c r="K39" i="34" s="1"/>
  <c r="E39" i="34" s="1"/>
  <c r="S39" i="34" s="1"/>
  <c r="T39" i="34" s="1"/>
  <c r="B38" i="34"/>
  <c r="A38" i="34" s="1"/>
  <c r="F38" i="34"/>
  <c r="D39" i="35"/>
  <c r="I39" i="35"/>
  <c r="B38" i="31"/>
  <c r="A38" i="31" s="1"/>
  <c r="F38" i="31"/>
  <c r="L38" i="31"/>
  <c r="J39" i="31" s="1"/>
  <c r="M38" i="31"/>
  <c r="K39" i="31" s="1"/>
  <c r="E39" i="31" s="1"/>
  <c r="S39" i="31" s="1"/>
  <c r="H62" i="35"/>
  <c r="T39" i="35"/>
  <c r="U38" i="35"/>
  <c r="L38" i="32"/>
  <c r="J39" i="32" s="1"/>
  <c r="M38" i="32"/>
  <c r="K39" i="32" s="1"/>
  <c r="E39" i="32" s="1"/>
  <c r="S39" i="32" s="1"/>
  <c r="B38" i="32"/>
  <c r="A38" i="32" s="1"/>
  <c r="F38" i="32"/>
  <c r="L38" i="33"/>
  <c r="J39" i="33" s="1"/>
  <c r="M38" i="33"/>
  <c r="K39" i="33" s="1"/>
  <c r="E39" i="33" s="1"/>
  <c r="S39" i="33" s="1"/>
  <c r="B38" i="33"/>
  <c r="A38" i="33" s="1"/>
  <c r="F38" i="33"/>
  <c r="H62" i="34"/>
  <c r="H63" i="33"/>
  <c r="H62" i="32"/>
  <c r="H63" i="31"/>
  <c r="I42" i="10"/>
  <c r="H63" i="29"/>
  <c r="H124" i="28"/>
  <c r="H62" i="27"/>
  <c r="H62" i="26"/>
  <c r="H62" i="25"/>
  <c r="H63" i="24"/>
  <c r="H62" i="23"/>
  <c r="H63" i="22"/>
  <c r="H63" i="21"/>
  <c r="H63" i="20"/>
  <c r="H99" i="19"/>
  <c r="H60" i="18"/>
  <c r="H122" i="17"/>
  <c r="H61" i="16"/>
  <c r="H122" i="15"/>
  <c r="H122" i="11"/>
  <c r="H143" i="10"/>
  <c r="F35" i="6"/>
  <c r="L35" i="6"/>
  <c r="J36" i="6" s="1"/>
  <c r="M35" i="6"/>
  <c r="K36" i="6" s="1"/>
  <c r="U38" i="34" l="1"/>
  <c r="D39" i="34"/>
  <c r="I39" i="34"/>
  <c r="M39" i="35"/>
  <c r="K40" i="35" s="1"/>
  <c r="E40" i="35" s="1"/>
  <c r="S40" i="35" s="1"/>
  <c r="L39" i="35"/>
  <c r="J40" i="35" s="1"/>
  <c r="F39" i="35"/>
  <c r="B39" i="35"/>
  <c r="A39" i="35" s="1"/>
  <c r="I39" i="31"/>
  <c r="D39" i="31"/>
  <c r="H63" i="35"/>
  <c r="I39" i="32"/>
  <c r="D39" i="32"/>
  <c r="D39" i="33"/>
  <c r="I39" i="33"/>
  <c r="H63" i="34"/>
  <c r="U38" i="33"/>
  <c r="T39" i="33"/>
  <c r="H64" i="33"/>
  <c r="H63" i="32"/>
  <c r="U38" i="32"/>
  <c r="T39" i="32"/>
  <c r="T39" i="31"/>
  <c r="U38" i="31"/>
  <c r="H64" i="31"/>
  <c r="L42" i="10"/>
  <c r="J43" i="10" s="1"/>
  <c r="M42" i="10"/>
  <c r="K43" i="10" s="1"/>
  <c r="H64" i="29"/>
  <c r="H125" i="28"/>
  <c r="H63" i="27"/>
  <c r="H63" i="26"/>
  <c r="H63" i="25"/>
  <c r="H64" i="24"/>
  <c r="H63" i="23"/>
  <c r="H64" i="22"/>
  <c r="H64" i="21"/>
  <c r="H64" i="20"/>
  <c r="H100" i="19"/>
  <c r="H61" i="18"/>
  <c r="H123" i="17"/>
  <c r="H62" i="16"/>
  <c r="H123" i="15"/>
  <c r="H123" i="11"/>
  <c r="H144" i="10"/>
  <c r="I36" i="6"/>
  <c r="E36" i="6"/>
  <c r="S36" i="6" s="1"/>
  <c r="D36" i="6"/>
  <c r="B36" i="6" s="1"/>
  <c r="A36" i="6" s="1"/>
  <c r="L39" i="34" l="1"/>
  <c r="J40" i="34" s="1"/>
  <c r="M39" i="34"/>
  <c r="K40" i="34" s="1"/>
  <c r="E40" i="34" s="1"/>
  <c r="S40" i="34" s="1"/>
  <c r="B39" i="34"/>
  <c r="A39" i="34" s="1"/>
  <c r="F39" i="34"/>
  <c r="I40" i="35"/>
  <c r="D40" i="35"/>
  <c r="L39" i="31"/>
  <c r="J40" i="31" s="1"/>
  <c r="M39" i="31"/>
  <c r="K40" i="31" s="1"/>
  <c r="E40" i="31" s="1"/>
  <c r="S40" i="31" s="1"/>
  <c r="B39" i="31"/>
  <c r="A39" i="31" s="1"/>
  <c r="F39" i="31"/>
  <c r="T40" i="35"/>
  <c r="U39" i="35"/>
  <c r="H64" i="35"/>
  <c r="B39" i="32"/>
  <c r="A39" i="32" s="1"/>
  <c r="F39" i="32"/>
  <c r="L39" i="32"/>
  <c r="J40" i="32" s="1"/>
  <c r="M39" i="32"/>
  <c r="K40" i="32" s="1"/>
  <c r="E40" i="32" s="1"/>
  <c r="S40" i="32" s="1"/>
  <c r="T40" i="32" s="1"/>
  <c r="B39" i="33"/>
  <c r="A39" i="33" s="1"/>
  <c r="F39" i="33"/>
  <c r="L39" i="33"/>
  <c r="J40" i="33" s="1"/>
  <c r="M39" i="33"/>
  <c r="K40" i="33" s="1"/>
  <c r="E40" i="33" s="1"/>
  <c r="S40" i="33" s="1"/>
  <c r="H64" i="34"/>
  <c r="H65" i="33"/>
  <c r="H64" i="32"/>
  <c r="H65" i="31"/>
  <c r="I43" i="10"/>
  <c r="H65" i="29"/>
  <c r="H126" i="28"/>
  <c r="H64" i="27"/>
  <c r="H64" i="26"/>
  <c r="H64" i="25"/>
  <c r="H65" i="24"/>
  <c r="H64" i="23"/>
  <c r="H65" i="22"/>
  <c r="H65" i="21"/>
  <c r="H65" i="20"/>
  <c r="H101" i="19"/>
  <c r="H62" i="18"/>
  <c r="H124" i="17"/>
  <c r="H63" i="16"/>
  <c r="H124" i="15"/>
  <c r="H124" i="11"/>
  <c r="H145" i="10"/>
  <c r="T36" i="6"/>
  <c r="U35" i="6"/>
  <c r="L36" i="6"/>
  <c r="J37" i="6" s="1"/>
  <c r="M36" i="6"/>
  <c r="K37" i="6" s="1"/>
  <c r="F36" i="6"/>
  <c r="D40" i="34" l="1"/>
  <c r="I40" i="34"/>
  <c r="F40" i="35"/>
  <c r="B40" i="35"/>
  <c r="A40" i="35" s="1"/>
  <c r="M40" i="35"/>
  <c r="K41" i="35" s="1"/>
  <c r="E41" i="35" s="1"/>
  <c r="S41" i="35" s="1"/>
  <c r="T41" i="35" s="1"/>
  <c r="L40" i="35"/>
  <c r="J41" i="35" s="1"/>
  <c r="D40" i="31"/>
  <c r="I40" i="31"/>
  <c r="H65" i="35"/>
  <c r="U39" i="32"/>
  <c r="I40" i="32"/>
  <c r="D40" i="32"/>
  <c r="I40" i="33"/>
  <c r="D40" i="33"/>
  <c r="H65" i="34"/>
  <c r="T40" i="34"/>
  <c r="U39" i="34"/>
  <c r="T40" i="33"/>
  <c r="U39" i="33"/>
  <c r="H66" i="33"/>
  <c r="H65" i="32"/>
  <c r="U39" i="31"/>
  <c r="T40" i="31"/>
  <c r="H66" i="31"/>
  <c r="L43" i="10"/>
  <c r="J44" i="10" s="1"/>
  <c r="M43" i="10"/>
  <c r="K44" i="10" s="1"/>
  <c r="H66" i="29"/>
  <c r="H127" i="28"/>
  <c r="H65" i="27"/>
  <c r="H65" i="26"/>
  <c r="H65" i="25"/>
  <c r="H66" i="24"/>
  <c r="H65" i="23"/>
  <c r="H66" i="22"/>
  <c r="H66" i="21"/>
  <c r="H66" i="20"/>
  <c r="H102" i="19"/>
  <c r="H63" i="18"/>
  <c r="H125" i="17"/>
  <c r="H64" i="16"/>
  <c r="H125" i="15"/>
  <c r="H125" i="11"/>
  <c r="H146" i="10"/>
  <c r="I37" i="6"/>
  <c r="D37" i="6"/>
  <c r="B37" i="6" s="1"/>
  <c r="A37" i="6" s="1"/>
  <c r="E37" i="6"/>
  <c r="S37" i="6" s="1"/>
  <c r="L40" i="34" l="1"/>
  <c r="J41" i="34" s="1"/>
  <c r="M40" i="34"/>
  <c r="K41" i="34" s="1"/>
  <c r="E41" i="34" s="1"/>
  <c r="S41" i="34" s="1"/>
  <c r="T41" i="34" s="1"/>
  <c r="F40" i="34"/>
  <c r="B40" i="34"/>
  <c r="A40" i="34" s="1"/>
  <c r="U40" i="35"/>
  <c r="I41" i="35"/>
  <c r="D41" i="35"/>
  <c r="B40" i="31"/>
  <c r="A40" i="31" s="1"/>
  <c r="F40" i="31"/>
  <c r="L40" i="31"/>
  <c r="J41" i="31" s="1"/>
  <c r="M40" i="31"/>
  <c r="K41" i="31" s="1"/>
  <c r="E41" i="31" s="1"/>
  <c r="S41" i="31" s="1"/>
  <c r="T41" i="31" s="1"/>
  <c r="H66" i="35"/>
  <c r="B40" i="32"/>
  <c r="A40" i="32" s="1"/>
  <c r="F40" i="32"/>
  <c r="M40" i="32"/>
  <c r="K41" i="32" s="1"/>
  <c r="E41" i="32" s="1"/>
  <c r="S41" i="32" s="1"/>
  <c r="L40" i="32"/>
  <c r="J41" i="32" s="1"/>
  <c r="L40" i="33"/>
  <c r="J41" i="33" s="1"/>
  <c r="M40" i="33"/>
  <c r="K41" i="33" s="1"/>
  <c r="E41" i="33" s="1"/>
  <c r="S41" i="33" s="1"/>
  <c r="U40" i="33" s="1"/>
  <c r="B40" i="33"/>
  <c r="A40" i="33" s="1"/>
  <c r="F40" i="33"/>
  <c r="H66" i="34"/>
  <c r="H67" i="33"/>
  <c r="H66" i="32"/>
  <c r="H67" i="31"/>
  <c r="I44" i="10"/>
  <c r="H67" i="29"/>
  <c r="H128" i="28"/>
  <c r="H66" i="27"/>
  <c r="H66" i="26"/>
  <c r="H66" i="25"/>
  <c r="H67" i="24"/>
  <c r="H66" i="23"/>
  <c r="H67" i="22"/>
  <c r="H67" i="21"/>
  <c r="H67" i="20"/>
  <c r="H103" i="19"/>
  <c r="H64" i="18"/>
  <c r="H126" i="17"/>
  <c r="H65" i="16"/>
  <c r="H126" i="15"/>
  <c r="H126" i="11"/>
  <c r="H147" i="10"/>
  <c r="U36" i="6"/>
  <c r="T37" i="6"/>
  <c r="F37" i="6"/>
  <c r="L37" i="6"/>
  <c r="J38" i="6" s="1"/>
  <c r="M37" i="6"/>
  <c r="K38" i="6" s="1"/>
  <c r="E38" i="6" s="1"/>
  <c r="S38" i="6" s="1"/>
  <c r="U40" i="34" l="1"/>
  <c r="D41" i="34"/>
  <c r="I41" i="34"/>
  <c r="F41" i="35"/>
  <c r="B41" i="35"/>
  <c r="A41" i="35" s="1"/>
  <c r="L41" i="35"/>
  <c r="J42" i="35" s="1"/>
  <c r="M41" i="35"/>
  <c r="K42" i="35" s="1"/>
  <c r="E42" i="35" s="1"/>
  <c r="S42" i="35" s="1"/>
  <c r="I41" i="31"/>
  <c r="U40" i="31"/>
  <c r="D41" i="31"/>
  <c r="H67" i="35"/>
  <c r="D41" i="32"/>
  <c r="I41" i="32"/>
  <c r="T41" i="33"/>
  <c r="D41" i="33"/>
  <c r="I41" i="33"/>
  <c r="H67" i="34"/>
  <c r="H68" i="33"/>
  <c r="U40" i="32"/>
  <c r="T41" i="32"/>
  <c r="H67" i="32"/>
  <c r="H68" i="31"/>
  <c r="M44" i="10"/>
  <c r="K45" i="10" s="1"/>
  <c r="L44" i="10"/>
  <c r="J45" i="10" s="1"/>
  <c r="H68" i="29"/>
  <c r="H129" i="28"/>
  <c r="H67" i="27"/>
  <c r="H67" i="26"/>
  <c r="H67" i="25"/>
  <c r="H68" i="24"/>
  <c r="H67" i="23"/>
  <c r="H68" i="22"/>
  <c r="H68" i="21"/>
  <c r="H68" i="20"/>
  <c r="H104" i="19"/>
  <c r="H65" i="18"/>
  <c r="H127" i="17"/>
  <c r="H66" i="16"/>
  <c r="H127" i="15"/>
  <c r="H127" i="11"/>
  <c r="H148" i="10"/>
  <c r="T38" i="6"/>
  <c r="U37" i="6"/>
  <c r="I38" i="6"/>
  <c r="D38" i="6"/>
  <c r="B38" i="6" s="1"/>
  <c r="A38" i="6" s="1"/>
  <c r="L41" i="34" l="1"/>
  <c r="J42" i="34" s="1"/>
  <c r="M41" i="34"/>
  <c r="K42" i="34" s="1"/>
  <c r="E42" i="34" s="1"/>
  <c r="S42" i="34" s="1"/>
  <c r="B41" i="34"/>
  <c r="A41" i="34" s="1"/>
  <c r="F41" i="34"/>
  <c r="I42" i="35"/>
  <c r="D42" i="35"/>
  <c r="B41" i="31"/>
  <c r="A41" i="31" s="1"/>
  <c r="F41" i="31"/>
  <c r="L41" i="31"/>
  <c r="J42" i="31" s="1"/>
  <c r="D42" i="31" s="1"/>
  <c r="M41" i="31"/>
  <c r="K42" i="31" s="1"/>
  <c r="E42" i="31" s="1"/>
  <c r="S42" i="31" s="1"/>
  <c r="T42" i="35"/>
  <c r="U41" i="35"/>
  <c r="H68" i="35"/>
  <c r="L41" i="32"/>
  <c r="J42" i="32" s="1"/>
  <c r="M41" i="32"/>
  <c r="K42" i="32" s="1"/>
  <c r="E42" i="32" s="1"/>
  <c r="S42" i="32" s="1"/>
  <c r="F41" i="32"/>
  <c r="B41" i="32"/>
  <c r="A41" i="32" s="1"/>
  <c r="F41" i="33"/>
  <c r="B41" i="33"/>
  <c r="A41" i="33" s="1"/>
  <c r="L41" i="33"/>
  <c r="J42" i="33" s="1"/>
  <c r="M41" i="33"/>
  <c r="K42" i="33" s="1"/>
  <c r="E42" i="33" s="1"/>
  <c r="S42" i="33" s="1"/>
  <c r="H68" i="34"/>
  <c r="H69" i="33"/>
  <c r="H68" i="32"/>
  <c r="H69" i="31"/>
  <c r="I45" i="10"/>
  <c r="H69" i="29"/>
  <c r="H130" i="28"/>
  <c r="H68" i="27"/>
  <c r="H68" i="26"/>
  <c r="H68" i="25"/>
  <c r="H69" i="24"/>
  <c r="H68" i="23"/>
  <c r="H69" i="22"/>
  <c r="H69" i="21"/>
  <c r="H69" i="20"/>
  <c r="H105" i="19"/>
  <c r="H66" i="18"/>
  <c r="H128" i="17"/>
  <c r="H67" i="16"/>
  <c r="H128" i="15"/>
  <c r="H128" i="11"/>
  <c r="H149" i="10"/>
  <c r="M38" i="6"/>
  <c r="K39" i="6" s="1"/>
  <c r="L38" i="6"/>
  <c r="J39" i="6" s="1"/>
  <c r="D39" i="6" s="1"/>
  <c r="B39" i="6" s="1"/>
  <c r="A39" i="6" s="1"/>
  <c r="F38" i="6"/>
  <c r="I42" i="34" l="1"/>
  <c r="D42" i="34"/>
  <c r="B42" i="31"/>
  <c r="A42" i="31" s="1"/>
  <c r="F42" i="31"/>
  <c r="B42" i="35"/>
  <c r="A42" i="35" s="1"/>
  <c r="F42" i="35"/>
  <c r="L42" i="35"/>
  <c r="J43" i="35" s="1"/>
  <c r="D43" i="35" s="1"/>
  <c r="M42" i="35"/>
  <c r="K43" i="35" s="1"/>
  <c r="E43" i="35" s="1"/>
  <c r="S43" i="35" s="1"/>
  <c r="I42" i="31"/>
  <c r="H69" i="35"/>
  <c r="I42" i="32"/>
  <c r="D42" i="32"/>
  <c r="D42" i="33"/>
  <c r="I42" i="33"/>
  <c r="T42" i="34"/>
  <c r="U41" i="34"/>
  <c r="H69" i="34"/>
  <c r="U41" i="33"/>
  <c r="T42" i="33"/>
  <c r="H70" i="33"/>
  <c r="H69" i="32"/>
  <c r="U41" i="32"/>
  <c r="T42" i="32"/>
  <c r="H70" i="31"/>
  <c r="U41" i="31"/>
  <c r="T42" i="31"/>
  <c r="M45" i="10"/>
  <c r="K46" i="10" s="1"/>
  <c r="L45" i="10"/>
  <c r="J46" i="10" s="1"/>
  <c r="H70" i="29"/>
  <c r="H131" i="28"/>
  <c r="H69" i="27"/>
  <c r="H69" i="26"/>
  <c r="H69" i="25"/>
  <c r="H70" i="24"/>
  <c r="H69" i="23"/>
  <c r="H70" i="22"/>
  <c r="H70" i="21"/>
  <c r="H70" i="20"/>
  <c r="H106" i="19"/>
  <c r="H67" i="18"/>
  <c r="H129" i="17"/>
  <c r="H68" i="16"/>
  <c r="H129" i="15"/>
  <c r="H129" i="11"/>
  <c r="H150" i="10"/>
  <c r="F39" i="6"/>
  <c r="I39" i="6"/>
  <c r="E39" i="6"/>
  <c r="S39" i="6" s="1"/>
  <c r="B42" i="34" l="1"/>
  <c r="A42" i="34" s="1"/>
  <c r="F42" i="34"/>
  <c r="L42" i="34"/>
  <c r="J43" i="34" s="1"/>
  <c r="M42" i="34"/>
  <c r="K43" i="34" s="1"/>
  <c r="E43" i="34" s="1"/>
  <c r="S43" i="34" s="1"/>
  <c r="I43" i="35"/>
  <c r="B43" i="35"/>
  <c r="A43" i="35" s="1"/>
  <c r="F43" i="35"/>
  <c r="M42" i="31"/>
  <c r="K43" i="31" s="1"/>
  <c r="E43" i="31" s="1"/>
  <c r="S43" i="31" s="1"/>
  <c r="L42" i="31"/>
  <c r="J43" i="31" s="1"/>
  <c r="H70" i="35"/>
  <c r="U42" i="35"/>
  <c r="T43" i="35"/>
  <c r="B42" i="32"/>
  <c r="A42" i="32" s="1"/>
  <c r="F42" i="32"/>
  <c r="M42" i="32"/>
  <c r="K43" i="32" s="1"/>
  <c r="E43" i="32" s="1"/>
  <c r="S43" i="32" s="1"/>
  <c r="T43" i="32" s="1"/>
  <c r="L42" i="32"/>
  <c r="J43" i="32" s="1"/>
  <c r="D43" i="32" s="1"/>
  <c r="B42" i="33"/>
  <c r="A42" i="33" s="1"/>
  <c r="F42" i="33"/>
  <c r="L42" i="33"/>
  <c r="J43" i="33" s="1"/>
  <c r="M42" i="33"/>
  <c r="K43" i="33" s="1"/>
  <c r="E43" i="33" s="1"/>
  <c r="S43" i="33" s="1"/>
  <c r="T43" i="33" s="1"/>
  <c r="H70" i="34"/>
  <c r="H71" i="33"/>
  <c r="H70" i="32"/>
  <c r="H71" i="31"/>
  <c r="I46" i="10"/>
  <c r="H71" i="29"/>
  <c r="H132" i="28"/>
  <c r="H70" i="27"/>
  <c r="H70" i="26"/>
  <c r="H70" i="25"/>
  <c r="H71" i="24"/>
  <c r="H70" i="23"/>
  <c r="H71" i="22"/>
  <c r="H71" i="21"/>
  <c r="H71" i="20"/>
  <c r="H107" i="19"/>
  <c r="H68" i="18"/>
  <c r="H130" i="17"/>
  <c r="H69" i="16"/>
  <c r="H130" i="15"/>
  <c r="H130" i="11"/>
  <c r="H151" i="10"/>
  <c r="U38" i="6"/>
  <c r="T39" i="6"/>
  <c r="L39" i="6"/>
  <c r="J40" i="6" s="1"/>
  <c r="M39" i="6"/>
  <c r="K40" i="6" s="1"/>
  <c r="D43" i="34" l="1"/>
  <c r="I43" i="34"/>
  <c r="L43" i="35"/>
  <c r="J44" i="35" s="1"/>
  <c r="M43" i="35"/>
  <c r="K44" i="35" s="1"/>
  <c r="E44" i="35" s="1"/>
  <c r="S44" i="35" s="1"/>
  <c r="T44" i="35" s="1"/>
  <c r="F43" i="32"/>
  <c r="B43" i="32"/>
  <c r="A43" i="32" s="1"/>
  <c r="D43" i="31"/>
  <c r="I43" i="31"/>
  <c r="H71" i="35"/>
  <c r="U42" i="32"/>
  <c r="I43" i="32"/>
  <c r="U42" i="33"/>
  <c r="I43" i="33"/>
  <c r="D43" i="33"/>
  <c r="H71" i="34"/>
  <c r="U42" i="34"/>
  <c r="T43" i="34"/>
  <c r="H72" i="33"/>
  <c r="H71" i="32"/>
  <c r="H72" i="31"/>
  <c r="T43" i="31"/>
  <c r="U42" i="31"/>
  <c r="L46" i="10"/>
  <c r="J47" i="10" s="1"/>
  <c r="M46" i="10"/>
  <c r="K47" i="10" s="1"/>
  <c r="H72" i="29"/>
  <c r="H133" i="28"/>
  <c r="H71" i="27"/>
  <c r="H71" i="26"/>
  <c r="H71" i="25"/>
  <c r="H72" i="24"/>
  <c r="H71" i="23"/>
  <c r="H72" i="22"/>
  <c r="H72" i="21"/>
  <c r="H72" i="20"/>
  <c r="H108" i="19"/>
  <c r="H69" i="18"/>
  <c r="H131" i="17"/>
  <c r="H70" i="16"/>
  <c r="H131" i="15"/>
  <c r="H131" i="11"/>
  <c r="H152" i="10"/>
  <c r="E40" i="6"/>
  <c r="S40" i="6" s="1"/>
  <c r="I40" i="6"/>
  <c r="D40" i="6"/>
  <c r="B40" i="6" s="1"/>
  <c r="A40" i="6" s="1"/>
  <c r="L43" i="34" l="1"/>
  <c r="J44" i="34" s="1"/>
  <c r="M43" i="34"/>
  <c r="K44" i="34" s="1"/>
  <c r="E44" i="34" s="1"/>
  <c r="S44" i="34" s="1"/>
  <c r="T44" i="34" s="1"/>
  <c r="B43" i="34"/>
  <c r="A43" i="34" s="1"/>
  <c r="F43" i="34"/>
  <c r="U43" i="35"/>
  <c r="I44" i="35"/>
  <c r="D44" i="35"/>
  <c r="L43" i="31"/>
  <c r="J44" i="31" s="1"/>
  <c r="M43" i="31"/>
  <c r="K44" i="31" s="1"/>
  <c r="E44" i="31" s="1"/>
  <c r="S44" i="31" s="1"/>
  <c r="U43" i="31" s="1"/>
  <c r="F43" i="31"/>
  <c r="B43" i="31"/>
  <c r="A43" i="31" s="1"/>
  <c r="H72" i="35"/>
  <c r="L43" i="32"/>
  <c r="J44" i="32" s="1"/>
  <c r="M43" i="32"/>
  <c r="K44" i="32" s="1"/>
  <c r="E44" i="32" s="1"/>
  <c r="S44" i="32" s="1"/>
  <c r="B43" i="33"/>
  <c r="A43" i="33" s="1"/>
  <c r="F43" i="33"/>
  <c r="M43" i="33"/>
  <c r="K44" i="33" s="1"/>
  <c r="E44" i="33" s="1"/>
  <c r="S44" i="33" s="1"/>
  <c r="L43" i="33"/>
  <c r="J44" i="33" s="1"/>
  <c r="H72" i="34"/>
  <c r="H73" i="33"/>
  <c r="H72" i="32"/>
  <c r="H73" i="31"/>
  <c r="I47" i="10"/>
  <c r="H73" i="29"/>
  <c r="H134" i="28"/>
  <c r="H72" i="27"/>
  <c r="H72" i="26"/>
  <c r="H72" i="25"/>
  <c r="H73" i="24"/>
  <c r="H72" i="23"/>
  <c r="H73" i="22"/>
  <c r="H73" i="21"/>
  <c r="H73" i="20"/>
  <c r="H109" i="19"/>
  <c r="H70" i="18"/>
  <c r="H132" i="17"/>
  <c r="H71" i="16"/>
  <c r="H132" i="15"/>
  <c r="H132" i="11"/>
  <c r="H153" i="10"/>
  <c r="U39" i="6"/>
  <c r="T40" i="6"/>
  <c r="F40" i="6"/>
  <c r="L40" i="6"/>
  <c r="J41" i="6" s="1"/>
  <c r="M40" i="6"/>
  <c r="K41" i="6" s="1"/>
  <c r="T44" i="31" l="1"/>
  <c r="U43" i="34"/>
  <c r="I44" i="34"/>
  <c r="D44" i="34"/>
  <c r="B44" i="35"/>
  <c r="A44" i="35" s="1"/>
  <c r="F44" i="35"/>
  <c r="L44" i="35"/>
  <c r="J45" i="35" s="1"/>
  <c r="M44" i="35"/>
  <c r="K45" i="35" s="1"/>
  <c r="E45" i="35" s="1"/>
  <c r="S45" i="35" s="1"/>
  <c r="I44" i="31"/>
  <c r="D44" i="31"/>
  <c r="H73" i="35"/>
  <c r="D44" i="32"/>
  <c r="I44" i="32"/>
  <c r="I44" i="33"/>
  <c r="D44" i="33"/>
  <c r="H73" i="34"/>
  <c r="H74" i="33"/>
  <c r="T44" i="33"/>
  <c r="U43" i="33"/>
  <c r="U43" i="32"/>
  <c r="T44" i="32"/>
  <c r="H73" i="32"/>
  <c r="H74" i="31"/>
  <c r="L47" i="10"/>
  <c r="J48" i="10" s="1"/>
  <c r="M47" i="10"/>
  <c r="K48" i="10" s="1"/>
  <c r="H74" i="29"/>
  <c r="H135" i="28"/>
  <c r="H73" i="27"/>
  <c r="H73" i="26"/>
  <c r="H73" i="25"/>
  <c r="H74" i="24"/>
  <c r="H73" i="23"/>
  <c r="H74" i="22"/>
  <c r="H74" i="21"/>
  <c r="H74" i="20"/>
  <c r="H110" i="19"/>
  <c r="H71" i="18"/>
  <c r="H133" i="17"/>
  <c r="H72" i="16"/>
  <c r="H133" i="15"/>
  <c r="H133" i="11"/>
  <c r="H154" i="10"/>
  <c r="I41" i="6"/>
  <c r="D41" i="6"/>
  <c r="B41" i="6" s="1"/>
  <c r="A41" i="6" s="1"/>
  <c r="E41" i="6"/>
  <c r="S41" i="6" s="1"/>
  <c r="B44" i="34" l="1"/>
  <c r="A44" i="34" s="1"/>
  <c r="F44" i="34"/>
  <c r="M44" i="34"/>
  <c r="K45" i="34" s="1"/>
  <c r="E45" i="34" s="1"/>
  <c r="S45" i="34" s="1"/>
  <c r="L44" i="34"/>
  <c r="J45" i="34" s="1"/>
  <c r="I45" i="35"/>
  <c r="L45" i="35" s="1"/>
  <c r="J46" i="35" s="1"/>
  <c r="D45" i="35"/>
  <c r="L44" i="31"/>
  <c r="J45" i="31" s="1"/>
  <c r="D45" i="31" s="1"/>
  <c r="M44" i="31"/>
  <c r="K45" i="31" s="1"/>
  <c r="E45" i="31" s="1"/>
  <c r="S45" i="31" s="1"/>
  <c r="B44" i="31"/>
  <c r="A44" i="31" s="1"/>
  <c r="F44" i="31"/>
  <c r="H74" i="35"/>
  <c r="U44" i="35"/>
  <c r="T45" i="35"/>
  <c r="M44" i="32"/>
  <c r="K45" i="32" s="1"/>
  <c r="E45" i="32" s="1"/>
  <c r="S45" i="32" s="1"/>
  <c r="L44" i="32"/>
  <c r="J45" i="32" s="1"/>
  <c r="B44" i="32"/>
  <c r="A44" i="32" s="1"/>
  <c r="F44" i="32"/>
  <c r="L44" i="33"/>
  <c r="J45" i="33" s="1"/>
  <c r="M44" i="33"/>
  <c r="K45" i="33" s="1"/>
  <c r="E45" i="33" s="1"/>
  <c r="S45" i="33" s="1"/>
  <c r="B44" i="33"/>
  <c r="A44" i="33" s="1"/>
  <c r="F44" i="33"/>
  <c r="H74" i="34"/>
  <c r="H75" i="33"/>
  <c r="H74" i="32"/>
  <c r="H75" i="31"/>
  <c r="I48" i="10"/>
  <c r="H75" i="29"/>
  <c r="H136" i="28"/>
  <c r="H74" i="27"/>
  <c r="H74" i="26"/>
  <c r="H74" i="25"/>
  <c r="H75" i="24"/>
  <c r="H74" i="23"/>
  <c r="H75" i="22"/>
  <c r="H75" i="21"/>
  <c r="H75" i="20"/>
  <c r="H111" i="19"/>
  <c r="H72" i="18"/>
  <c r="H134" i="17"/>
  <c r="H73" i="16"/>
  <c r="H134" i="15"/>
  <c r="H134" i="11"/>
  <c r="H155" i="10"/>
  <c r="U40" i="6"/>
  <c r="T41" i="6"/>
  <c r="F41" i="6"/>
  <c r="L41" i="6"/>
  <c r="J42" i="6" s="1"/>
  <c r="M41" i="6"/>
  <c r="K42" i="6" s="1"/>
  <c r="E42" i="6" s="1"/>
  <c r="S42" i="6" s="1"/>
  <c r="U41" i="6" s="1"/>
  <c r="I45" i="34" l="1"/>
  <c r="L45" i="34" s="1"/>
  <c r="J46" i="34" s="1"/>
  <c r="D45" i="34"/>
  <c r="F45" i="34" s="1"/>
  <c r="D46" i="35"/>
  <c r="F46" i="35" s="1"/>
  <c r="M45" i="35"/>
  <c r="K46" i="35" s="1"/>
  <c r="I46" i="35" s="1"/>
  <c r="L46" i="35" s="1"/>
  <c r="J47" i="35" s="1"/>
  <c r="I45" i="31"/>
  <c r="L45" i="31" s="1"/>
  <c r="J46" i="31" s="1"/>
  <c r="D46" i="31" s="1"/>
  <c r="F45" i="35"/>
  <c r="B45" i="35"/>
  <c r="A45" i="35" s="1"/>
  <c r="B45" i="31"/>
  <c r="A45" i="31" s="1"/>
  <c r="F45" i="31"/>
  <c r="H75" i="35"/>
  <c r="D45" i="32"/>
  <c r="I45" i="32"/>
  <c r="I45" i="33"/>
  <c r="D45" i="33"/>
  <c r="T45" i="34"/>
  <c r="U44" i="34"/>
  <c r="H75" i="34"/>
  <c r="H76" i="33"/>
  <c r="T45" i="33"/>
  <c r="U44" i="33"/>
  <c r="H75" i="32"/>
  <c r="U44" i="32"/>
  <c r="T45" i="32"/>
  <c r="U44" i="31"/>
  <c r="T45" i="31"/>
  <c r="H76" i="31"/>
  <c r="L48" i="10"/>
  <c r="J49" i="10" s="1"/>
  <c r="M48" i="10"/>
  <c r="K49" i="10" s="1"/>
  <c r="H76" i="29"/>
  <c r="H137" i="28"/>
  <c r="H75" i="27"/>
  <c r="H75" i="26"/>
  <c r="H75" i="25"/>
  <c r="H76" i="24"/>
  <c r="H75" i="23"/>
  <c r="H76" i="22"/>
  <c r="H76" i="21"/>
  <c r="H76" i="20"/>
  <c r="H112" i="19"/>
  <c r="H73" i="18"/>
  <c r="H135" i="17"/>
  <c r="H74" i="16"/>
  <c r="H135" i="15"/>
  <c r="H135" i="11"/>
  <c r="H156" i="10"/>
  <c r="T42" i="6"/>
  <c r="I42" i="6"/>
  <c r="D42" i="6"/>
  <c r="B42" i="6" s="1"/>
  <c r="A42" i="6" s="1"/>
  <c r="B46" i="35" l="1"/>
  <c r="A46" i="35" s="1"/>
  <c r="M45" i="31"/>
  <c r="K46" i="31" s="1"/>
  <c r="E46" i="31" s="1"/>
  <c r="S46" i="31" s="1"/>
  <c r="M45" i="34"/>
  <c r="K46" i="34" s="1"/>
  <c r="E46" i="34" s="1"/>
  <c r="S46" i="34" s="1"/>
  <c r="D46" i="34"/>
  <c r="B45" i="34"/>
  <c r="A45" i="34" s="1"/>
  <c r="M46" i="35"/>
  <c r="K47" i="35" s="1"/>
  <c r="I47" i="35" s="1"/>
  <c r="D47" i="35"/>
  <c r="B47" i="35" s="1"/>
  <c r="E46" i="35"/>
  <c r="S46" i="35" s="1"/>
  <c r="U45" i="35" s="1"/>
  <c r="H76" i="35"/>
  <c r="M45" i="32"/>
  <c r="K46" i="32" s="1"/>
  <c r="E46" i="32" s="1"/>
  <c r="S46" i="32" s="1"/>
  <c r="T46" i="32" s="1"/>
  <c r="L45" i="32"/>
  <c r="J46" i="32" s="1"/>
  <c r="B45" i="32"/>
  <c r="A45" i="32" s="1"/>
  <c r="F45" i="32"/>
  <c r="L45" i="33"/>
  <c r="J46" i="33" s="1"/>
  <c r="M45" i="33"/>
  <c r="K46" i="33" s="1"/>
  <c r="E46" i="33" s="1"/>
  <c r="S46" i="33" s="1"/>
  <c r="U45" i="33" s="1"/>
  <c r="B45" i="33"/>
  <c r="A45" i="33" s="1"/>
  <c r="F45" i="33"/>
  <c r="H76" i="34"/>
  <c r="H77" i="33"/>
  <c r="H76" i="32"/>
  <c r="B46" i="31"/>
  <c r="A46" i="31" s="1"/>
  <c r="F46" i="31"/>
  <c r="H77" i="31"/>
  <c r="I49" i="10"/>
  <c r="H77" i="29"/>
  <c r="H138" i="28"/>
  <c r="H76" i="27"/>
  <c r="H76" i="26"/>
  <c r="H76" i="25"/>
  <c r="H77" i="24"/>
  <c r="H76" i="23"/>
  <c r="H77" i="22"/>
  <c r="H77" i="21"/>
  <c r="H77" i="20"/>
  <c r="H113" i="19"/>
  <c r="H74" i="18"/>
  <c r="H136" i="17"/>
  <c r="H75" i="16"/>
  <c r="H136" i="15"/>
  <c r="H136" i="11"/>
  <c r="H157" i="10"/>
  <c r="M42" i="6"/>
  <c r="K43" i="6" s="1"/>
  <c r="L42" i="6"/>
  <c r="J43" i="6" s="1"/>
  <c r="F42" i="6"/>
  <c r="A47" i="35" l="1"/>
  <c r="I46" i="31"/>
  <c r="L46" i="31" s="1"/>
  <c r="J47" i="31" s="1"/>
  <c r="D47" i="31" s="1"/>
  <c r="B47" i="31" s="1"/>
  <c r="A47" i="31" s="1"/>
  <c r="U45" i="32"/>
  <c r="I46" i="34"/>
  <c r="F46" i="34"/>
  <c r="B46" i="34"/>
  <c r="A46" i="34" s="1"/>
  <c r="E47" i="35"/>
  <c r="S47" i="35" s="1"/>
  <c r="F47" i="35"/>
  <c r="T46" i="35"/>
  <c r="L47" i="35"/>
  <c r="J48" i="35" s="1"/>
  <c r="M47" i="35"/>
  <c r="K48" i="35" s="1"/>
  <c r="H77" i="35"/>
  <c r="D46" i="32"/>
  <c r="I46" i="32"/>
  <c r="T46" i="33"/>
  <c r="I46" i="33"/>
  <c r="D46" i="33"/>
  <c r="H77" i="34"/>
  <c r="U45" i="34"/>
  <c r="T46" i="34"/>
  <c r="H78" i="33"/>
  <c r="H77" i="32"/>
  <c r="H78" i="31"/>
  <c r="U45" i="31"/>
  <c r="T46" i="31"/>
  <c r="M49" i="10"/>
  <c r="K50" i="10" s="1"/>
  <c r="L49" i="10"/>
  <c r="J50" i="10" s="1"/>
  <c r="H78" i="29"/>
  <c r="H139" i="28"/>
  <c r="H77" i="27"/>
  <c r="H77" i="26"/>
  <c r="H77" i="25"/>
  <c r="H78" i="24"/>
  <c r="H77" i="23"/>
  <c r="H78" i="22"/>
  <c r="H78" i="21"/>
  <c r="H78" i="20"/>
  <c r="H114" i="19"/>
  <c r="H75" i="18"/>
  <c r="H137" i="17"/>
  <c r="H76" i="16"/>
  <c r="H137" i="15"/>
  <c r="H137" i="11"/>
  <c r="H158" i="10"/>
  <c r="I43" i="6"/>
  <c r="D43" i="6"/>
  <c r="B43" i="6" s="1"/>
  <c r="A43" i="6" s="1"/>
  <c r="E43" i="6"/>
  <c r="S43" i="6" s="1"/>
  <c r="F47" i="31" l="1"/>
  <c r="M46" i="31"/>
  <c r="K47" i="31" s="1"/>
  <c r="E47" i="31" s="1"/>
  <c r="S47" i="31" s="1"/>
  <c r="T47" i="31" s="1"/>
  <c r="M46" i="34"/>
  <c r="K47" i="34" s="1"/>
  <c r="E47" i="34" s="1"/>
  <c r="S47" i="34" s="1"/>
  <c r="L46" i="34"/>
  <c r="J47" i="34" s="1"/>
  <c r="E48" i="35"/>
  <c r="S48" i="35" s="1"/>
  <c r="T48" i="35" s="1"/>
  <c r="U46" i="35"/>
  <c r="T47" i="35"/>
  <c r="H78" i="35"/>
  <c r="I48" i="35"/>
  <c r="D48" i="35"/>
  <c r="L46" i="32"/>
  <c r="J47" i="32" s="1"/>
  <c r="M46" i="32"/>
  <c r="K47" i="32" s="1"/>
  <c r="E47" i="32" s="1"/>
  <c r="S47" i="32" s="1"/>
  <c r="F46" i="32"/>
  <c r="B46" i="32"/>
  <c r="A46" i="32" s="1"/>
  <c r="M46" i="33"/>
  <c r="K47" i="33" s="1"/>
  <c r="E47" i="33" s="1"/>
  <c r="S47" i="33" s="1"/>
  <c r="L46" i="33"/>
  <c r="J47" i="33" s="1"/>
  <c r="B46" i="33"/>
  <c r="A46" i="33" s="1"/>
  <c r="F46" i="33"/>
  <c r="H78" i="34"/>
  <c r="H79" i="33"/>
  <c r="H78" i="32"/>
  <c r="H79" i="31"/>
  <c r="I50" i="10"/>
  <c r="H79" i="29"/>
  <c r="H140" i="28"/>
  <c r="H78" i="27"/>
  <c r="H78" i="26"/>
  <c r="H78" i="25"/>
  <c r="H79" i="24"/>
  <c r="H78" i="23"/>
  <c r="H79" i="22"/>
  <c r="H79" i="21"/>
  <c r="H79" i="20"/>
  <c r="H115" i="19"/>
  <c r="H76" i="18"/>
  <c r="H138" i="17"/>
  <c r="H77" i="16"/>
  <c r="H138" i="15"/>
  <c r="H138" i="11"/>
  <c r="H159" i="10"/>
  <c r="T43" i="6"/>
  <c r="U42" i="6"/>
  <c r="F43" i="6"/>
  <c r="L43" i="6"/>
  <c r="J44" i="6" s="1"/>
  <c r="M43" i="6"/>
  <c r="K44" i="6" s="1"/>
  <c r="E44" i="6" s="1"/>
  <c r="S44" i="6" s="1"/>
  <c r="U46" i="31" l="1"/>
  <c r="I47" i="31"/>
  <c r="L47" i="31" s="1"/>
  <c r="J48" i="31" s="1"/>
  <c r="D48" i="31" s="1"/>
  <c r="I47" i="34"/>
  <c r="D47" i="34"/>
  <c r="M48" i="35"/>
  <c r="K49" i="35" s="1"/>
  <c r="L48" i="35"/>
  <c r="J49" i="35" s="1"/>
  <c r="D49" i="35" s="1"/>
  <c r="U47" i="35"/>
  <c r="B48" i="35"/>
  <c r="A48" i="35" s="1"/>
  <c r="F48" i="35"/>
  <c r="H79" i="35"/>
  <c r="D47" i="32"/>
  <c r="I47" i="32"/>
  <c r="D47" i="33"/>
  <c r="I47" i="33"/>
  <c r="U46" i="34"/>
  <c r="T47" i="34"/>
  <c r="H79" i="34"/>
  <c r="U46" i="33"/>
  <c r="T47" i="33"/>
  <c r="H80" i="33"/>
  <c r="U46" i="32"/>
  <c r="T47" i="32"/>
  <c r="H79" i="32"/>
  <c r="H80" i="31"/>
  <c r="L50" i="10"/>
  <c r="J51" i="10" s="1"/>
  <c r="M50" i="10"/>
  <c r="K51" i="10" s="1"/>
  <c r="H80" i="29"/>
  <c r="H141" i="28"/>
  <c r="H79" i="27"/>
  <c r="H79" i="26"/>
  <c r="H79" i="25"/>
  <c r="H80" i="24"/>
  <c r="H79" i="23"/>
  <c r="H80" i="22"/>
  <c r="H80" i="21"/>
  <c r="H80" i="20"/>
  <c r="H116" i="19"/>
  <c r="H77" i="18"/>
  <c r="H139" i="17"/>
  <c r="H78" i="16"/>
  <c r="H139" i="15"/>
  <c r="H139" i="11"/>
  <c r="H160" i="10"/>
  <c r="T44" i="6"/>
  <c r="U43" i="6"/>
  <c r="I44" i="6"/>
  <c r="D44" i="6"/>
  <c r="B44" i="6" s="1"/>
  <c r="A44" i="6" s="1"/>
  <c r="M47" i="31" l="1"/>
  <c r="K48" i="31" s="1"/>
  <c r="E48" i="31" s="1"/>
  <c r="S48" i="31" s="1"/>
  <c r="B47" i="34"/>
  <c r="A47" i="34" s="1"/>
  <c r="F47" i="34"/>
  <c r="L47" i="34"/>
  <c r="J48" i="34" s="1"/>
  <c r="M47" i="34"/>
  <c r="K48" i="34" s="1"/>
  <c r="E48" i="34" s="1"/>
  <c r="S48" i="34" s="1"/>
  <c r="B49" i="35"/>
  <c r="A49" i="35" s="1"/>
  <c r="F49" i="35"/>
  <c r="H80" i="35"/>
  <c r="I49" i="35"/>
  <c r="E49" i="35"/>
  <c r="L47" i="32"/>
  <c r="J48" i="32" s="1"/>
  <c r="M47" i="32"/>
  <c r="K48" i="32" s="1"/>
  <c r="E48" i="32" s="1"/>
  <c r="S48" i="32" s="1"/>
  <c r="B47" i="32"/>
  <c r="A47" i="32" s="1"/>
  <c r="F47" i="32"/>
  <c r="F47" i="33"/>
  <c r="B47" i="33"/>
  <c r="A47" i="33" s="1"/>
  <c r="L47" i="33"/>
  <c r="J48" i="33" s="1"/>
  <c r="M47" i="33"/>
  <c r="K48" i="33" s="1"/>
  <c r="E48" i="33" s="1"/>
  <c r="S48" i="33" s="1"/>
  <c r="H80" i="34"/>
  <c r="H81" i="33"/>
  <c r="H80" i="32"/>
  <c r="H81" i="31"/>
  <c r="B48" i="31"/>
  <c r="A48" i="31" s="1"/>
  <c r="F48" i="31"/>
  <c r="I51" i="10"/>
  <c r="H81" i="29"/>
  <c r="H142" i="28"/>
  <c r="H80" i="27"/>
  <c r="H80" i="26"/>
  <c r="H80" i="25"/>
  <c r="H81" i="24"/>
  <c r="H80" i="23"/>
  <c r="H81" i="22"/>
  <c r="H81" i="21"/>
  <c r="H81" i="20"/>
  <c r="H117" i="19"/>
  <c r="H78" i="18"/>
  <c r="H140" i="17"/>
  <c r="H79" i="16"/>
  <c r="H140" i="15"/>
  <c r="H140" i="11"/>
  <c r="H161" i="10"/>
  <c r="L44" i="6"/>
  <c r="J45" i="6" s="1"/>
  <c r="D45" i="6" s="1"/>
  <c r="B45" i="6" s="1"/>
  <c r="A45" i="6" s="1"/>
  <c r="M44" i="6"/>
  <c r="K45" i="6" s="1"/>
  <c r="F44" i="6"/>
  <c r="I48" i="31" l="1"/>
  <c r="L48" i="31" s="1"/>
  <c r="J49" i="31" s="1"/>
  <c r="D49" i="31" s="1"/>
  <c r="B49" i="31" s="1"/>
  <c r="A49" i="31" s="1"/>
  <c r="D48" i="34"/>
  <c r="I48" i="34"/>
  <c r="L49" i="35"/>
  <c r="J50" i="35" s="1"/>
  <c r="M49" i="35"/>
  <c r="K50" i="35" s="1"/>
  <c r="E50" i="35" s="1"/>
  <c r="S49" i="35"/>
  <c r="H81" i="35"/>
  <c r="I48" i="32"/>
  <c r="D48" i="32"/>
  <c r="I48" i="33"/>
  <c r="D48" i="33"/>
  <c r="T48" i="34"/>
  <c r="U47" i="34"/>
  <c r="H81" i="34"/>
  <c r="H82" i="33"/>
  <c r="T48" i="33"/>
  <c r="U47" i="33"/>
  <c r="H81" i="32"/>
  <c r="U47" i="32"/>
  <c r="T48" i="32"/>
  <c r="H82" i="31"/>
  <c r="U47" i="31"/>
  <c r="T48" i="31"/>
  <c r="L51" i="10"/>
  <c r="J52" i="10" s="1"/>
  <c r="M51" i="10"/>
  <c r="K52" i="10" s="1"/>
  <c r="H82" i="29"/>
  <c r="H143" i="28"/>
  <c r="H81" i="27"/>
  <c r="H81" i="26"/>
  <c r="H81" i="25"/>
  <c r="H82" i="24"/>
  <c r="H81" i="23"/>
  <c r="H82" i="22"/>
  <c r="H82" i="21"/>
  <c r="H82" i="20"/>
  <c r="H118" i="19"/>
  <c r="H79" i="18"/>
  <c r="H141" i="17"/>
  <c r="H80" i="16"/>
  <c r="H141" i="15"/>
  <c r="H141" i="11"/>
  <c r="H162" i="10"/>
  <c r="F45" i="6"/>
  <c r="E45" i="6"/>
  <c r="S45" i="6" s="1"/>
  <c r="I45" i="6"/>
  <c r="F49" i="31" l="1"/>
  <c r="M48" i="31"/>
  <c r="K49" i="31" s="1"/>
  <c r="E49" i="31" s="1"/>
  <c r="S49" i="31" s="1"/>
  <c r="L48" i="34"/>
  <c r="J49" i="34" s="1"/>
  <c r="M48" i="34"/>
  <c r="K49" i="34" s="1"/>
  <c r="E49" i="34" s="1"/>
  <c r="S49" i="34" s="1"/>
  <c r="F48" i="34"/>
  <c r="B48" i="34"/>
  <c r="A48" i="34" s="1"/>
  <c r="H82" i="35"/>
  <c r="T49" i="35"/>
  <c r="U48" i="35"/>
  <c r="S50" i="35"/>
  <c r="T50" i="35" s="1"/>
  <c r="I50" i="35"/>
  <c r="D50" i="35"/>
  <c r="B48" i="32"/>
  <c r="A48" i="32" s="1"/>
  <c r="F48" i="32"/>
  <c r="L48" i="32"/>
  <c r="J49" i="32" s="1"/>
  <c r="M48" i="32"/>
  <c r="K49" i="32" s="1"/>
  <c r="E49" i="32" s="1"/>
  <c r="S49" i="32" s="1"/>
  <c r="T49" i="32" s="1"/>
  <c r="L48" i="33"/>
  <c r="J49" i="33" s="1"/>
  <c r="M48" i="33"/>
  <c r="K49" i="33" s="1"/>
  <c r="E49" i="33" s="1"/>
  <c r="S49" i="33" s="1"/>
  <c r="U48" i="33" s="1"/>
  <c r="B48" i="33"/>
  <c r="A48" i="33" s="1"/>
  <c r="F48" i="33"/>
  <c r="H82" i="34"/>
  <c r="H83" i="33"/>
  <c r="H82" i="32"/>
  <c r="H83" i="31"/>
  <c r="I52" i="10"/>
  <c r="H83" i="29"/>
  <c r="H144" i="28"/>
  <c r="H82" i="27"/>
  <c r="H82" i="26"/>
  <c r="H82" i="25"/>
  <c r="H83" i="24"/>
  <c r="H82" i="23"/>
  <c r="H83" i="22"/>
  <c r="H83" i="21"/>
  <c r="H83" i="20"/>
  <c r="H119" i="19"/>
  <c r="H80" i="18"/>
  <c r="H142" i="17"/>
  <c r="H81" i="16"/>
  <c r="H142" i="15"/>
  <c r="H142" i="11"/>
  <c r="H163" i="10"/>
  <c r="U44" i="6"/>
  <c r="T45" i="6"/>
  <c r="L45" i="6"/>
  <c r="J46" i="6" s="1"/>
  <c r="M45" i="6"/>
  <c r="K46" i="6" s="1"/>
  <c r="E46" i="6" s="1"/>
  <c r="S46" i="6" s="1"/>
  <c r="I49" i="31" l="1"/>
  <c r="I49" i="34"/>
  <c r="D49" i="34"/>
  <c r="T49" i="33"/>
  <c r="M50" i="35"/>
  <c r="K51" i="35" s="1"/>
  <c r="L50" i="35"/>
  <c r="J51" i="35" s="1"/>
  <c r="D51" i="35" s="1"/>
  <c r="H83" i="35"/>
  <c r="B50" i="35"/>
  <c r="A50" i="35" s="1"/>
  <c r="F50" i="35"/>
  <c r="U49" i="35"/>
  <c r="U48" i="32"/>
  <c r="I49" i="32"/>
  <c r="D49" i="32"/>
  <c r="I49" i="33"/>
  <c r="D49" i="33"/>
  <c r="H83" i="34"/>
  <c r="T49" i="34"/>
  <c r="U48" i="34"/>
  <c r="H84" i="33"/>
  <c r="H83" i="32"/>
  <c r="U48" i="31"/>
  <c r="T49" i="31"/>
  <c r="H84" i="31"/>
  <c r="M52" i="10"/>
  <c r="K53" i="10" s="1"/>
  <c r="L52" i="10"/>
  <c r="J53" i="10" s="1"/>
  <c r="H84" i="29"/>
  <c r="H145" i="28"/>
  <c r="H83" i="27"/>
  <c r="H83" i="26"/>
  <c r="H83" i="25"/>
  <c r="H84" i="24"/>
  <c r="H83" i="23"/>
  <c r="H84" i="22"/>
  <c r="H84" i="21"/>
  <c r="H84" i="20"/>
  <c r="H120" i="19"/>
  <c r="H81" i="18"/>
  <c r="H143" i="17"/>
  <c r="H82" i="16"/>
  <c r="H143" i="15"/>
  <c r="H143" i="11"/>
  <c r="H164" i="10"/>
  <c r="U45" i="6"/>
  <c r="T46" i="6"/>
  <c r="I46" i="6"/>
  <c r="D46" i="6"/>
  <c r="B46" i="6" s="1"/>
  <c r="A46" i="6" s="1"/>
  <c r="M49" i="31" l="1"/>
  <c r="K50" i="31" s="1"/>
  <c r="E50" i="31" s="1"/>
  <c r="S50" i="31" s="1"/>
  <c r="U49" i="31" s="1"/>
  <c r="L49" i="31"/>
  <c r="J50" i="31" s="1"/>
  <c r="F49" i="34"/>
  <c r="B49" i="34"/>
  <c r="A49" i="34" s="1"/>
  <c r="M49" i="34"/>
  <c r="K50" i="34" s="1"/>
  <c r="E50" i="34" s="1"/>
  <c r="S50" i="34" s="1"/>
  <c r="U49" i="34" s="1"/>
  <c r="L49" i="34"/>
  <c r="J50" i="34" s="1"/>
  <c r="D50" i="34" s="1"/>
  <c r="F50" i="34" s="1"/>
  <c r="H84" i="35"/>
  <c r="B51" i="35"/>
  <c r="A51" i="35" s="1"/>
  <c r="F51" i="35"/>
  <c r="I51" i="35"/>
  <c r="E51" i="35"/>
  <c r="B49" i="32"/>
  <c r="A49" i="32" s="1"/>
  <c r="F49" i="32"/>
  <c r="L49" i="32"/>
  <c r="J50" i="32" s="1"/>
  <c r="M49" i="32"/>
  <c r="K50" i="32" s="1"/>
  <c r="E50" i="32" s="1"/>
  <c r="S50" i="32" s="1"/>
  <c r="L49" i="33"/>
  <c r="J50" i="33" s="1"/>
  <c r="M49" i="33"/>
  <c r="K50" i="33" s="1"/>
  <c r="E50" i="33" s="1"/>
  <c r="S50" i="33" s="1"/>
  <c r="F49" i="33"/>
  <c r="B49" i="33"/>
  <c r="A49" i="33" s="1"/>
  <c r="H84" i="34"/>
  <c r="H85" i="33"/>
  <c r="H84" i="32"/>
  <c r="H85" i="31"/>
  <c r="I53" i="10"/>
  <c r="H85" i="29"/>
  <c r="H146" i="28"/>
  <c r="H84" i="27"/>
  <c r="H84" i="26"/>
  <c r="H84" i="25"/>
  <c r="H85" i="24"/>
  <c r="H84" i="23"/>
  <c r="H85" i="22"/>
  <c r="H85" i="21"/>
  <c r="H85" i="20"/>
  <c r="H121" i="19"/>
  <c r="H82" i="18"/>
  <c r="H144" i="17"/>
  <c r="H83" i="16"/>
  <c r="H144" i="15"/>
  <c r="H144" i="11"/>
  <c r="H165" i="10"/>
  <c r="F46" i="6"/>
  <c r="M46" i="6"/>
  <c r="K47" i="6" s="1"/>
  <c r="L46" i="6"/>
  <c r="J47" i="6" s="1"/>
  <c r="D47" i="6" s="1"/>
  <c r="B47" i="6" s="1"/>
  <c r="A47" i="6" s="1"/>
  <c r="T50" i="31" l="1"/>
  <c r="I50" i="31"/>
  <c r="D50" i="31"/>
  <c r="T50" i="34"/>
  <c r="I50" i="34"/>
  <c r="B50" i="34"/>
  <c r="A50" i="34" s="1"/>
  <c r="S51" i="35"/>
  <c r="L51" i="35"/>
  <c r="J52" i="35" s="1"/>
  <c r="M51" i="35"/>
  <c r="K52" i="35" s="1"/>
  <c r="H85" i="35"/>
  <c r="I50" i="32"/>
  <c r="D50" i="32"/>
  <c r="D50" i="33"/>
  <c r="I50" i="33"/>
  <c r="H85" i="34"/>
  <c r="H86" i="33"/>
  <c r="T50" i="33"/>
  <c r="U49" i="33"/>
  <c r="H85" i="32"/>
  <c r="U49" i="32"/>
  <c r="T50" i="32"/>
  <c r="H86" i="31"/>
  <c r="M53" i="10"/>
  <c r="K54" i="10" s="1"/>
  <c r="L53" i="10"/>
  <c r="J54" i="10" s="1"/>
  <c r="H86" i="29"/>
  <c r="H147" i="28"/>
  <c r="H85" i="27"/>
  <c r="H85" i="26"/>
  <c r="H85" i="25"/>
  <c r="H86" i="24"/>
  <c r="H85" i="23"/>
  <c r="H86" i="22"/>
  <c r="H86" i="21"/>
  <c r="H86" i="20"/>
  <c r="H122" i="19"/>
  <c r="H83" i="18"/>
  <c r="H145" i="17"/>
  <c r="H84" i="16"/>
  <c r="H145" i="15"/>
  <c r="H145" i="11"/>
  <c r="H166" i="10"/>
  <c r="F47" i="6"/>
  <c r="E47" i="6"/>
  <c r="S47" i="6" s="1"/>
  <c r="I47" i="6"/>
  <c r="B50" i="31" l="1"/>
  <c r="A50" i="31" s="1"/>
  <c r="F50" i="31"/>
  <c r="L50" i="31"/>
  <c r="J51" i="31" s="1"/>
  <c r="M50" i="31"/>
  <c r="K51" i="31" s="1"/>
  <c r="E51" i="31" s="1"/>
  <c r="S51" i="31" s="1"/>
  <c r="L50" i="34"/>
  <c r="J51" i="34" s="1"/>
  <c r="M50" i="34"/>
  <c r="K51" i="34" s="1"/>
  <c r="E51" i="34" s="1"/>
  <c r="S51" i="34" s="1"/>
  <c r="H86" i="35"/>
  <c r="U50" i="35"/>
  <c r="T51" i="35"/>
  <c r="I52" i="35"/>
  <c r="D52" i="35"/>
  <c r="E52" i="35"/>
  <c r="F50" i="32"/>
  <c r="B50" i="32"/>
  <c r="A50" i="32" s="1"/>
  <c r="M50" i="32"/>
  <c r="K51" i="32" s="1"/>
  <c r="E51" i="32" s="1"/>
  <c r="S51" i="32" s="1"/>
  <c r="U50" i="32" s="1"/>
  <c r="L50" i="32"/>
  <c r="J51" i="32" s="1"/>
  <c r="B50" i="33"/>
  <c r="A50" i="33" s="1"/>
  <c r="F50" i="33"/>
  <c r="L50" i="33"/>
  <c r="J51" i="33" s="1"/>
  <c r="M50" i="33"/>
  <c r="K51" i="33" s="1"/>
  <c r="E51" i="33" s="1"/>
  <c r="S51" i="33" s="1"/>
  <c r="H86" i="34"/>
  <c r="H87" i="33"/>
  <c r="H86" i="32"/>
  <c r="H87" i="31"/>
  <c r="I54" i="10"/>
  <c r="H87" i="29"/>
  <c r="H148" i="28"/>
  <c r="H86" i="27"/>
  <c r="H86" i="26"/>
  <c r="H86" i="25"/>
  <c r="H87" i="24"/>
  <c r="H86" i="23"/>
  <c r="H87" i="22"/>
  <c r="H87" i="21"/>
  <c r="H87" i="20"/>
  <c r="H123" i="19"/>
  <c r="H84" i="18"/>
  <c r="H146" i="17"/>
  <c r="H85" i="16"/>
  <c r="H146" i="15"/>
  <c r="H146" i="11"/>
  <c r="H167" i="10"/>
  <c r="T47" i="6"/>
  <c r="U46" i="6"/>
  <c r="L47" i="6"/>
  <c r="J48" i="6" s="1"/>
  <c r="M47" i="6"/>
  <c r="K48" i="6" s="1"/>
  <c r="D51" i="31" l="1"/>
  <c r="I51" i="31"/>
  <c r="I51" i="34"/>
  <c r="D51" i="34"/>
  <c r="B52" i="35"/>
  <c r="A52" i="35" s="1"/>
  <c r="F52" i="35"/>
  <c r="H87" i="35"/>
  <c r="S52" i="35"/>
  <c r="M52" i="35"/>
  <c r="K53" i="35" s="1"/>
  <c r="L52" i="35"/>
  <c r="J53" i="35" s="1"/>
  <c r="D53" i="35" s="1"/>
  <c r="T51" i="32"/>
  <c r="I51" i="32"/>
  <c r="D51" i="32"/>
  <c r="I51" i="33"/>
  <c r="D51" i="33"/>
  <c r="U50" i="34"/>
  <c r="T51" i="34"/>
  <c r="H87" i="34"/>
  <c r="H88" i="33"/>
  <c r="T51" i="33"/>
  <c r="U50" i="33"/>
  <c r="H87" i="32"/>
  <c r="U50" i="31"/>
  <c r="T51" i="31"/>
  <c r="H88" i="31"/>
  <c r="L54" i="10"/>
  <c r="J55" i="10" s="1"/>
  <c r="M54" i="10"/>
  <c r="K55" i="10" s="1"/>
  <c r="H88" i="29"/>
  <c r="H149" i="28"/>
  <c r="H87" i="27"/>
  <c r="H87" i="26"/>
  <c r="H87" i="25"/>
  <c r="H88" i="24"/>
  <c r="H87" i="23"/>
  <c r="H88" i="22"/>
  <c r="H88" i="21"/>
  <c r="H88" i="20"/>
  <c r="H124" i="19"/>
  <c r="H85" i="18"/>
  <c r="H147" i="17"/>
  <c r="H86" i="16"/>
  <c r="H147" i="15"/>
  <c r="H147" i="11"/>
  <c r="H168" i="10"/>
  <c r="I48" i="6"/>
  <c r="D48" i="6"/>
  <c r="B48" i="6" s="1"/>
  <c r="A48" i="6" s="1"/>
  <c r="E48" i="6"/>
  <c r="S48" i="6" s="1"/>
  <c r="L51" i="31" l="1"/>
  <c r="J52" i="31" s="1"/>
  <c r="M51" i="31"/>
  <c r="K52" i="31" s="1"/>
  <c r="E52" i="31" s="1"/>
  <c r="B51" i="31"/>
  <c r="A51" i="31" s="1"/>
  <c r="F51" i="31"/>
  <c r="F51" i="34"/>
  <c r="B51" i="34"/>
  <c r="A51" i="34" s="1"/>
  <c r="L51" i="34"/>
  <c r="J52" i="34" s="1"/>
  <c r="M51" i="34"/>
  <c r="K52" i="34" s="1"/>
  <c r="E52" i="34" s="1"/>
  <c r="S52" i="34" s="1"/>
  <c r="T52" i="34" s="1"/>
  <c r="B53" i="35"/>
  <c r="A53" i="35" s="1"/>
  <c r="F53" i="35"/>
  <c r="T52" i="35"/>
  <c r="U51" i="35"/>
  <c r="E53" i="35"/>
  <c r="I53" i="35"/>
  <c r="H88" i="35"/>
  <c r="B51" i="32"/>
  <c r="A51" i="32" s="1"/>
  <c r="F51" i="32"/>
  <c r="M51" i="32"/>
  <c r="K52" i="32" s="1"/>
  <c r="E52" i="32" s="1"/>
  <c r="S52" i="32" s="1"/>
  <c r="L51" i="32"/>
  <c r="J52" i="32" s="1"/>
  <c r="L51" i="33"/>
  <c r="J52" i="33" s="1"/>
  <c r="M51" i="33"/>
  <c r="K52" i="33" s="1"/>
  <c r="E52" i="33" s="1"/>
  <c r="S52" i="33" s="1"/>
  <c r="B51" i="33"/>
  <c r="A51" i="33" s="1"/>
  <c r="F51" i="33"/>
  <c r="H88" i="34"/>
  <c r="H89" i="33"/>
  <c r="H88" i="32"/>
  <c r="S52" i="31"/>
  <c r="H89" i="31"/>
  <c r="I55" i="10"/>
  <c r="H89" i="29"/>
  <c r="H150" i="28"/>
  <c r="H88" i="27"/>
  <c r="H88" i="26"/>
  <c r="H88" i="25"/>
  <c r="H89" i="24"/>
  <c r="H88" i="23"/>
  <c r="H89" i="22"/>
  <c r="H89" i="21"/>
  <c r="H89" i="20"/>
  <c r="H125" i="19"/>
  <c r="H86" i="18"/>
  <c r="H148" i="17"/>
  <c r="H87" i="16"/>
  <c r="H148" i="15"/>
  <c r="H148" i="11"/>
  <c r="H169" i="10"/>
  <c r="U47" i="6"/>
  <c r="T48" i="6"/>
  <c r="L48" i="6"/>
  <c r="J49" i="6" s="1"/>
  <c r="D49" i="6" s="1"/>
  <c r="B49" i="6" s="1"/>
  <c r="A49" i="6" s="1"/>
  <c r="M48" i="6"/>
  <c r="K49" i="6" s="1"/>
  <c r="F48" i="6"/>
  <c r="D52" i="31" l="1"/>
  <c r="I52" i="31"/>
  <c r="U51" i="34"/>
  <c r="I52" i="34"/>
  <c r="D52" i="34"/>
  <c r="L53" i="35"/>
  <c r="J54" i="35" s="1"/>
  <c r="M53" i="35"/>
  <c r="K54" i="35" s="1"/>
  <c r="E54" i="35" s="1"/>
  <c r="H89" i="35"/>
  <c r="S53" i="35"/>
  <c r="D52" i="32"/>
  <c r="I52" i="32"/>
  <c r="D52" i="33"/>
  <c r="I52" i="33"/>
  <c r="H89" i="34"/>
  <c r="T52" i="33"/>
  <c r="U51" i="33"/>
  <c r="H90" i="33"/>
  <c r="U51" i="32"/>
  <c r="T52" i="32"/>
  <c r="H89" i="32"/>
  <c r="H90" i="31"/>
  <c r="U51" i="31"/>
  <c r="T52" i="31"/>
  <c r="L55" i="10"/>
  <c r="J56" i="10" s="1"/>
  <c r="M55" i="10"/>
  <c r="K56" i="10" s="1"/>
  <c r="H90" i="29"/>
  <c r="H151" i="28"/>
  <c r="H89" i="27"/>
  <c r="H89" i="26"/>
  <c r="H89" i="25"/>
  <c r="H90" i="24"/>
  <c r="H89" i="23"/>
  <c r="H90" i="22"/>
  <c r="H90" i="21"/>
  <c r="H90" i="20"/>
  <c r="H126" i="19"/>
  <c r="H87" i="18"/>
  <c r="H149" i="17"/>
  <c r="H88" i="16"/>
  <c r="H149" i="15"/>
  <c r="H149" i="11"/>
  <c r="H170" i="10"/>
  <c r="F49" i="6"/>
  <c r="E49" i="6"/>
  <c r="S49" i="6" s="1"/>
  <c r="I49" i="6"/>
  <c r="L52" i="31" l="1"/>
  <c r="J53" i="31" s="1"/>
  <c r="M52" i="31"/>
  <c r="K53" i="31" s="1"/>
  <c r="E53" i="31" s="1"/>
  <c r="S53" i="31" s="1"/>
  <c r="U52" i="31" s="1"/>
  <c r="F52" i="31"/>
  <c r="B52" i="31"/>
  <c r="A52" i="31" s="1"/>
  <c r="F52" i="34"/>
  <c r="B52" i="34"/>
  <c r="A52" i="34" s="1"/>
  <c r="M52" i="34"/>
  <c r="K53" i="34" s="1"/>
  <c r="E53" i="34" s="1"/>
  <c r="S53" i="34" s="1"/>
  <c r="L52" i="34"/>
  <c r="J53" i="34" s="1"/>
  <c r="H90" i="35"/>
  <c r="T53" i="35"/>
  <c r="U52" i="35"/>
  <c r="S54" i="35"/>
  <c r="T54" i="35" s="1"/>
  <c r="I54" i="35"/>
  <c r="D54" i="35"/>
  <c r="L52" i="32"/>
  <c r="J53" i="32" s="1"/>
  <c r="M52" i="32"/>
  <c r="K53" i="32" s="1"/>
  <c r="E53" i="32" s="1"/>
  <c r="S53" i="32" s="1"/>
  <c r="B52" i="32"/>
  <c r="A52" i="32" s="1"/>
  <c r="F52" i="32"/>
  <c r="F52" i="33"/>
  <c r="B52" i="33"/>
  <c r="A52" i="33" s="1"/>
  <c r="L52" i="33"/>
  <c r="J53" i="33" s="1"/>
  <c r="M52" i="33"/>
  <c r="K53" i="33" s="1"/>
  <c r="E53" i="33" s="1"/>
  <c r="S53" i="33" s="1"/>
  <c r="H90" i="34"/>
  <c r="H91" i="33"/>
  <c r="H90" i="32"/>
  <c r="H91" i="31"/>
  <c r="I56" i="10"/>
  <c r="H91" i="29"/>
  <c r="H152" i="28"/>
  <c r="H90" i="27"/>
  <c r="H90" i="26"/>
  <c r="H90" i="25"/>
  <c r="H91" i="24"/>
  <c r="H90" i="23"/>
  <c r="H91" i="22"/>
  <c r="H91" i="21"/>
  <c r="H91" i="20"/>
  <c r="H127" i="19"/>
  <c r="H88" i="18"/>
  <c r="H150" i="17"/>
  <c r="H89" i="16"/>
  <c r="H150" i="15"/>
  <c r="H150" i="11"/>
  <c r="H171" i="10"/>
  <c r="U48" i="6"/>
  <c r="T49" i="6"/>
  <c r="L49" i="6"/>
  <c r="J50" i="6" s="1"/>
  <c r="M49" i="6"/>
  <c r="K50" i="6" s="1"/>
  <c r="T53" i="31" l="1"/>
  <c r="D53" i="31"/>
  <c r="I53" i="31"/>
  <c r="D53" i="34"/>
  <c r="I53" i="34"/>
  <c r="U53" i="35"/>
  <c r="B54" i="35"/>
  <c r="A54" i="35" s="1"/>
  <c r="F54" i="35"/>
  <c r="M54" i="35"/>
  <c r="K55" i="35" s="1"/>
  <c r="L54" i="35"/>
  <c r="J55" i="35" s="1"/>
  <c r="D55" i="35" s="1"/>
  <c r="H91" i="35"/>
  <c r="I53" i="32"/>
  <c r="D53" i="32"/>
  <c r="I53" i="33"/>
  <c r="D53" i="33"/>
  <c r="U52" i="34"/>
  <c r="T53" i="34"/>
  <c r="H91" i="34"/>
  <c r="H92" i="33"/>
  <c r="T53" i="33"/>
  <c r="U52" i="33"/>
  <c r="H91" i="32"/>
  <c r="T53" i="32"/>
  <c r="U52" i="32"/>
  <c r="H92" i="31"/>
  <c r="M56" i="10"/>
  <c r="K57" i="10" s="1"/>
  <c r="L56" i="10"/>
  <c r="J57" i="10" s="1"/>
  <c r="H92" i="29"/>
  <c r="H153" i="28"/>
  <c r="H91" i="27"/>
  <c r="H91" i="26"/>
  <c r="H91" i="25"/>
  <c r="H92" i="24"/>
  <c r="H91" i="23"/>
  <c r="H92" i="22"/>
  <c r="H92" i="21"/>
  <c r="H92" i="20"/>
  <c r="H128" i="19"/>
  <c r="H89" i="18"/>
  <c r="H151" i="17"/>
  <c r="H90" i="16"/>
  <c r="H151" i="15"/>
  <c r="H151" i="11"/>
  <c r="H172" i="10"/>
  <c r="I50" i="6"/>
  <c r="D50" i="6"/>
  <c r="B50" i="6" s="1"/>
  <c r="A50" i="6" s="1"/>
  <c r="E50" i="6"/>
  <c r="S50" i="6" s="1"/>
  <c r="L53" i="31" l="1"/>
  <c r="J54" i="31" s="1"/>
  <c r="M53" i="31"/>
  <c r="K54" i="31" s="1"/>
  <c r="E54" i="31" s="1"/>
  <c r="S54" i="31" s="1"/>
  <c r="B53" i="31"/>
  <c r="A53" i="31" s="1"/>
  <c r="F53" i="31"/>
  <c r="M53" i="34"/>
  <c r="K54" i="34" s="1"/>
  <c r="E54" i="34" s="1"/>
  <c r="S54" i="34" s="1"/>
  <c r="T54" i="34" s="1"/>
  <c r="L53" i="34"/>
  <c r="J54" i="34" s="1"/>
  <c r="F53" i="34"/>
  <c r="B53" i="34"/>
  <c r="A53" i="34" s="1"/>
  <c r="B55" i="35"/>
  <c r="A55" i="35" s="1"/>
  <c r="F55" i="35"/>
  <c r="E55" i="35"/>
  <c r="H92" i="35"/>
  <c r="I55" i="35"/>
  <c r="B53" i="32"/>
  <c r="A53" i="32" s="1"/>
  <c r="F53" i="32"/>
  <c r="M53" i="32"/>
  <c r="K54" i="32" s="1"/>
  <c r="E54" i="32" s="1"/>
  <c r="S54" i="32" s="1"/>
  <c r="L53" i="32"/>
  <c r="J54" i="32" s="1"/>
  <c r="M53" i="33"/>
  <c r="K54" i="33" s="1"/>
  <c r="E54" i="33" s="1"/>
  <c r="S54" i="33" s="1"/>
  <c r="U53" i="33" s="1"/>
  <c r="L53" i="33"/>
  <c r="J54" i="33" s="1"/>
  <c r="F53" i="33"/>
  <c r="B53" i="33"/>
  <c r="A53" i="33" s="1"/>
  <c r="H92" i="34"/>
  <c r="H93" i="33"/>
  <c r="H92" i="32"/>
  <c r="H93" i="31"/>
  <c r="I57" i="10"/>
  <c r="H93" i="29"/>
  <c r="H154" i="28"/>
  <c r="H92" i="27"/>
  <c r="H92" i="26"/>
  <c r="H92" i="25"/>
  <c r="H93" i="24"/>
  <c r="H92" i="23"/>
  <c r="H93" i="22"/>
  <c r="H93" i="21"/>
  <c r="H93" i="20"/>
  <c r="H129" i="19"/>
  <c r="H90" i="18"/>
  <c r="H152" i="17"/>
  <c r="H91" i="16"/>
  <c r="H152" i="15"/>
  <c r="H152" i="11"/>
  <c r="H173" i="10"/>
  <c r="U49" i="6"/>
  <c r="T50" i="6"/>
  <c r="F50" i="6"/>
  <c r="M50" i="6"/>
  <c r="K51" i="6" s="1"/>
  <c r="L50" i="6"/>
  <c r="J51" i="6" s="1"/>
  <c r="D51" i="6" s="1"/>
  <c r="B51" i="6" s="1"/>
  <c r="A51" i="6" s="1"/>
  <c r="D54" i="31" l="1"/>
  <c r="I54" i="31"/>
  <c r="U53" i="34"/>
  <c r="I54" i="34"/>
  <c r="D54" i="34"/>
  <c r="H93" i="35"/>
  <c r="L55" i="35"/>
  <c r="J56" i="35" s="1"/>
  <c r="M55" i="35"/>
  <c r="K56" i="35" s="1"/>
  <c r="S55" i="35"/>
  <c r="I54" i="32"/>
  <c r="D54" i="32"/>
  <c r="T54" i="33"/>
  <c r="I54" i="33"/>
  <c r="D54" i="33"/>
  <c r="H93" i="34"/>
  <c r="H94" i="33"/>
  <c r="U53" i="32"/>
  <c r="T54" i="32"/>
  <c r="H93" i="32"/>
  <c r="U53" i="31"/>
  <c r="T54" i="31"/>
  <c r="H94" i="31"/>
  <c r="M57" i="10"/>
  <c r="K58" i="10" s="1"/>
  <c r="L57" i="10"/>
  <c r="J58" i="10" s="1"/>
  <c r="H94" i="29"/>
  <c r="H155" i="28"/>
  <c r="H93" i="27"/>
  <c r="H93" i="26"/>
  <c r="H93" i="25"/>
  <c r="H94" i="24"/>
  <c r="H93" i="23"/>
  <c r="H94" i="22"/>
  <c r="H94" i="21"/>
  <c r="H94" i="20"/>
  <c r="H130" i="19"/>
  <c r="H91" i="18"/>
  <c r="H153" i="17"/>
  <c r="H92" i="16"/>
  <c r="H153" i="15"/>
  <c r="H153" i="11"/>
  <c r="H174" i="10"/>
  <c r="F51" i="6"/>
  <c r="I51" i="6"/>
  <c r="E51" i="6"/>
  <c r="S51" i="6" s="1"/>
  <c r="L54" i="31" l="1"/>
  <c r="J55" i="31" s="1"/>
  <c r="M54" i="31"/>
  <c r="K55" i="31" s="1"/>
  <c r="E55" i="31" s="1"/>
  <c r="S55" i="31" s="1"/>
  <c r="U54" i="31" s="1"/>
  <c r="B54" i="31"/>
  <c r="A54" i="31" s="1"/>
  <c r="F54" i="31"/>
  <c r="F54" i="34"/>
  <c r="B54" i="34"/>
  <c r="A54" i="34" s="1"/>
  <c r="L54" i="34"/>
  <c r="J55" i="34" s="1"/>
  <c r="M54" i="34"/>
  <c r="K55" i="34" s="1"/>
  <c r="E55" i="34" s="1"/>
  <c r="S55" i="34" s="1"/>
  <c r="U54" i="35"/>
  <c r="T55" i="35"/>
  <c r="H94" i="35"/>
  <c r="I56" i="35"/>
  <c r="D56" i="35"/>
  <c r="E56" i="35"/>
  <c r="B54" i="32"/>
  <c r="A54" i="32" s="1"/>
  <c r="F54" i="32"/>
  <c r="L54" i="32"/>
  <c r="J55" i="32" s="1"/>
  <c r="M54" i="32"/>
  <c r="K55" i="32" s="1"/>
  <c r="E55" i="32" s="1"/>
  <c r="S55" i="32" s="1"/>
  <c r="B54" i="33"/>
  <c r="A54" i="33" s="1"/>
  <c r="F54" i="33"/>
  <c r="L54" i="33"/>
  <c r="J55" i="33" s="1"/>
  <c r="M54" i="33"/>
  <c r="K55" i="33" s="1"/>
  <c r="E55" i="33" s="1"/>
  <c r="S55" i="33" s="1"/>
  <c r="H94" i="34"/>
  <c r="H95" i="33"/>
  <c r="H94" i="32"/>
  <c r="H95" i="31"/>
  <c r="I58" i="10"/>
  <c r="H95" i="29"/>
  <c r="H156" i="28"/>
  <c r="H94" i="27"/>
  <c r="H94" i="26"/>
  <c r="H94" i="25"/>
  <c r="H95" i="24"/>
  <c r="H94" i="23"/>
  <c r="H95" i="22"/>
  <c r="H95" i="21"/>
  <c r="H95" i="20"/>
  <c r="H131" i="19"/>
  <c r="H92" i="18"/>
  <c r="H154" i="17"/>
  <c r="H93" i="16"/>
  <c r="H154" i="15"/>
  <c r="H154" i="11"/>
  <c r="H175" i="10"/>
  <c r="U50" i="6"/>
  <c r="T51" i="6"/>
  <c r="L51" i="6"/>
  <c r="J52" i="6" s="1"/>
  <c r="M51" i="6"/>
  <c r="K52" i="6" s="1"/>
  <c r="T55" i="31" l="1"/>
  <c r="D55" i="31"/>
  <c r="I55" i="31"/>
  <c r="D55" i="34"/>
  <c r="I55" i="34"/>
  <c r="S56" i="35"/>
  <c r="B56" i="35"/>
  <c r="A56" i="35" s="1"/>
  <c r="F56" i="35"/>
  <c r="H95" i="35"/>
  <c r="M56" i="35"/>
  <c r="K57" i="35" s="1"/>
  <c r="L56" i="35"/>
  <c r="J57" i="35" s="1"/>
  <c r="D57" i="35" s="1"/>
  <c r="I55" i="32"/>
  <c r="L55" i="32" s="1"/>
  <c r="J56" i="32" s="1"/>
  <c r="D55" i="32"/>
  <c r="I55" i="33"/>
  <c r="D55" i="33"/>
  <c r="H95" i="34"/>
  <c r="T55" i="34"/>
  <c r="U54" i="34"/>
  <c r="H96" i="33"/>
  <c r="T55" i="33"/>
  <c r="U54" i="33"/>
  <c r="H95" i="32"/>
  <c r="U54" i="32"/>
  <c r="T55" i="32"/>
  <c r="H96" i="31"/>
  <c r="L58" i="10"/>
  <c r="J59" i="10" s="1"/>
  <c r="M58" i="10"/>
  <c r="K59" i="10" s="1"/>
  <c r="H96" i="29"/>
  <c r="H157" i="28"/>
  <c r="H95" i="27"/>
  <c r="H95" i="26"/>
  <c r="H95" i="25"/>
  <c r="H96" i="24"/>
  <c r="H95" i="23"/>
  <c r="H96" i="22"/>
  <c r="H96" i="21"/>
  <c r="H96" i="20"/>
  <c r="H132" i="19"/>
  <c r="H93" i="18"/>
  <c r="H155" i="17"/>
  <c r="H94" i="16"/>
  <c r="H155" i="15"/>
  <c r="H155" i="11"/>
  <c r="H176" i="10"/>
  <c r="I52" i="6"/>
  <c r="D52" i="6"/>
  <c r="B52" i="6" s="1"/>
  <c r="A52" i="6" s="1"/>
  <c r="E52" i="6"/>
  <c r="S52" i="6" s="1"/>
  <c r="L55" i="31" l="1"/>
  <c r="J56" i="31" s="1"/>
  <c r="M55" i="31"/>
  <c r="K56" i="31" s="1"/>
  <c r="E56" i="31" s="1"/>
  <c r="S56" i="31" s="1"/>
  <c r="F55" i="31"/>
  <c r="B55" i="31"/>
  <c r="A55" i="31" s="1"/>
  <c r="M55" i="32"/>
  <c r="K56" i="32" s="1"/>
  <c r="E56" i="32" s="1"/>
  <c r="S56" i="32" s="1"/>
  <c r="D56" i="32"/>
  <c r="F56" i="32" s="1"/>
  <c r="M55" i="34"/>
  <c r="K56" i="34" s="1"/>
  <c r="E56" i="34" s="1"/>
  <c r="S56" i="34" s="1"/>
  <c r="U55" i="34" s="1"/>
  <c r="L55" i="34"/>
  <c r="J56" i="34" s="1"/>
  <c r="F55" i="34"/>
  <c r="B55" i="34"/>
  <c r="A55" i="34" s="1"/>
  <c r="B57" i="35"/>
  <c r="A57" i="35" s="1"/>
  <c r="F57" i="35"/>
  <c r="T56" i="35"/>
  <c r="U55" i="35"/>
  <c r="H96" i="35"/>
  <c r="I57" i="35"/>
  <c r="E57" i="35"/>
  <c r="B55" i="32"/>
  <c r="A55" i="32" s="1"/>
  <c r="F55" i="32"/>
  <c r="L55" i="33"/>
  <c r="J56" i="33" s="1"/>
  <c r="M55" i="33"/>
  <c r="K56" i="33" s="1"/>
  <c r="E56" i="33" s="1"/>
  <c r="S56" i="33" s="1"/>
  <c r="B55" i="33"/>
  <c r="A55" i="33" s="1"/>
  <c r="F55" i="33"/>
  <c r="H96" i="34"/>
  <c r="H97" i="33"/>
  <c r="B56" i="32"/>
  <c r="A56" i="32" s="1"/>
  <c r="H96" i="32"/>
  <c r="H97" i="31"/>
  <c r="I59" i="10"/>
  <c r="H97" i="29"/>
  <c r="H158" i="28"/>
  <c r="H96" i="27"/>
  <c r="H96" i="26"/>
  <c r="H96" i="25"/>
  <c r="H97" i="24"/>
  <c r="H96" i="23"/>
  <c r="H97" i="22"/>
  <c r="H97" i="21"/>
  <c r="H97" i="20"/>
  <c r="H133" i="19"/>
  <c r="H94" i="18"/>
  <c r="H156" i="17"/>
  <c r="H95" i="16"/>
  <c r="H156" i="15"/>
  <c r="H156" i="11"/>
  <c r="H177" i="10"/>
  <c r="U51" i="6"/>
  <c r="T52" i="6"/>
  <c r="M52" i="6"/>
  <c r="K53" i="6" s="1"/>
  <c r="E53" i="6" s="1"/>
  <c r="S53" i="6" s="1"/>
  <c r="T53" i="6" s="1"/>
  <c r="L52" i="6"/>
  <c r="J53" i="6" s="1"/>
  <c r="D53" i="6" s="1"/>
  <c r="B53" i="6" s="1"/>
  <c r="A53" i="6" s="1"/>
  <c r="F52" i="6"/>
  <c r="D56" i="31" l="1"/>
  <c r="I56" i="31"/>
  <c r="I56" i="32"/>
  <c r="L56" i="32" s="1"/>
  <c r="J57" i="32" s="1"/>
  <c r="D57" i="32" s="1"/>
  <c r="B57" i="32" s="1"/>
  <c r="A57" i="32" s="1"/>
  <c r="T56" i="34"/>
  <c r="I56" i="34"/>
  <c r="D56" i="34"/>
  <c r="H97" i="35"/>
  <c r="L57" i="35"/>
  <c r="J58" i="35" s="1"/>
  <c r="M57" i="35"/>
  <c r="K58" i="35" s="1"/>
  <c r="S57" i="35"/>
  <c r="D56" i="33"/>
  <c r="I56" i="33"/>
  <c r="H97" i="34"/>
  <c r="T56" i="33"/>
  <c r="U55" i="33"/>
  <c r="H98" i="33"/>
  <c r="U55" i="32"/>
  <c r="T56" i="32"/>
  <c r="H97" i="32"/>
  <c r="U55" i="31"/>
  <c r="T56" i="31"/>
  <c r="H98" i="31"/>
  <c r="L59" i="10"/>
  <c r="J60" i="10" s="1"/>
  <c r="M59" i="10"/>
  <c r="K60" i="10" s="1"/>
  <c r="H98" i="29"/>
  <c r="H159" i="28"/>
  <c r="H97" i="27"/>
  <c r="H97" i="26"/>
  <c r="H97" i="25"/>
  <c r="H98" i="24"/>
  <c r="H97" i="23"/>
  <c r="H98" i="22"/>
  <c r="H98" i="21"/>
  <c r="H98" i="20"/>
  <c r="H134" i="19"/>
  <c r="H95" i="18"/>
  <c r="H157" i="17"/>
  <c r="H96" i="16"/>
  <c r="H157" i="15"/>
  <c r="H157" i="11"/>
  <c r="H178" i="10"/>
  <c r="U52" i="6"/>
  <c r="F53" i="6"/>
  <c r="I53" i="6"/>
  <c r="M56" i="32" l="1"/>
  <c r="K57" i="32" s="1"/>
  <c r="E57" i="32" s="1"/>
  <c r="M56" i="31"/>
  <c r="K57" i="31" s="1"/>
  <c r="E57" i="31" s="1"/>
  <c r="S57" i="31" s="1"/>
  <c r="L56" i="31"/>
  <c r="J57" i="31" s="1"/>
  <c r="B56" i="31"/>
  <c r="A56" i="31" s="1"/>
  <c r="F56" i="31"/>
  <c r="F57" i="32"/>
  <c r="B56" i="34"/>
  <c r="A56" i="34" s="1"/>
  <c r="F56" i="34"/>
  <c r="M56" i="34"/>
  <c r="K57" i="34" s="1"/>
  <c r="E57" i="34" s="1"/>
  <c r="S57" i="34" s="1"/>
  <c r="L56" i="34"/>
  <c r="J57" i="34" s="1"/>
  <c r="I58" i="35"/>
  <c r="D58" i="35"/>
  <c r="U56" i="35"/>
  <c r="T57" i="35"/>
  <c r="H98" i="35"/>
  <c r="E58" i="35"/>
  <c r="F56" i="33"/>
  <c r="B56" i="33"/>
  <c r="A56" i="33" s="1"/>
  <c r="L56" i="33"/>
  <c r="J57" i="33" s="1"/>
  <c r="M56" i="33"/>
  <c r="K57" i="33" s="1"/>
  <c r="E57" i="33" s="1"/>
  <c r="S57" i="33" s="1"/>
  <c r="H98" i="34"/>
  <c r="H99" i="33"/>
  <c r="H98" i="32"/>
  <c r="S57" i="32"/>
  <c r="H99" i="31"/>
  <c r="I60" i="10"/>
  <c r="H99" i="29"/>
  <c r="H160" i="28"/>
  <c r="H98" i="27"/>
  <c r="H98" i="26"/>
  <c r="H98" i="25"/>
  <c r="H99" i="24"/>
  <c r="H98" i="23"/>
  <c r="H99" i="22"/>
  <c r="H99" i="21"/>
  <c r="H99" i="20"/>
  <c r="H135" i="19"/>
  <c r="H96" i="18"/>
  <c r="H158" i="17"/>
  <c r="H97" i="16"/>
  <c r="H158" i="15"/>
  <c r="H158" i="11"/>
  <c r="H179" i="10"/>
  <c r="L53" i="6"/>
  <c r="J54" i="6" s="1"/>
  <c r="M53" i="6"/>
  <c r="K54" i="6" s="1"/>
  <c r="I57" i="32" l="1"/>
  <c r="L57" i="32" s="1"/>
  <c r="J58" i="32" s="1"/>
  <c r="D58" i="32" s="1"/>
  <c r="I57" i="31"/>
  <c r="D57" i="31"/>
  <c r="D57" i="34"/>
  <c r="I57" i="34"/>
  <c r="M58" i="35"/>
  <c r="K59" i="35" s="1"/>
  <c r="E59" i="35" s="1"/>
  <c r="L58" i="35"/>
  <c r="J59" i="35" s="1"/>
  <c r="D59" i="35" s="1"/>
  <c r="S58" i="35"/>
  <c r="B58" i="35"/>
  <c r="A58" i="35" s="1"/>
  <c r="F58" i="35"/>
  <c r="H99" i="35"/>
  <c r="I57" i="33"/>
  <c r="D57" i="33"/>
  <c r="T57" i="34"/>
  <c r="U56" i="34"/>
  <c r="H99" i="34"/>
  <c r="T57" i="33"/>
  <c r="U56" i="33"/>
  <c r="H100" i="33"/>
  <c r="H99" i="32"/>
  <c r="T57" i="32"/>
  <c r="U56" i="32"/>
  <c r="T57" i="31"/>
  <c r="U56" i="31"/>
  <c r="H100" i="31"/>
  <c r="M60" i="10"/>
  <c r="K61" i="10" s="1"/>
  <c r="L60" i="10"/>
  <c r="J61" i="10" s="1"/>
  <c r="H100" i="29"/>
  <c r="H161" i="28"/>
  <c r="H99" i="27"/>
  <c r="H99" i="26"/>
  <c r="H99" i="25"/>
  <c r="H100" i="24"/>
  <c r="H99" i="23"/>
  <c r="H100" i="22"/>
  <c r="H100" i="21"/>
  <c r="H100" i="20"/>
  <c r="H136" i="19"/>
  <c r="H97" i="18"/>
  <c r="H159" i="17"/>
  <c r="H98" i="16"/>
  <c r="H159" i="15"/>
  <c r="H159" i="11"/>
  <c r="H180" i="10"/>
  <c r="E54" i="6"/>
  <c r="S54" i="6" s="1"/>
  <c r="I54" i="6"/>
  <c r="D54" i="6"/>
  <c r="B54" i="6" s="1"/>
  <c r="A54" i="6" s="1"/>
  <c r="M57" i="32" l="1"/>
  <c r="K58" i="32" s="1"/>
  <c r="E58" i="32" s="1"/>
  <c r="S58" i="32" s="1"/>
  <c r="T58" i="32" s="1"/>
  <c r="F57" i="31"/>
  <c r="B57" i="31"/>
  <c r="A57" i="31" s="1"/>
  <c r="L57" i="31"/>
  <c r="J58" i="31" s="1"/>
  <c r="M57" i="31"/>
  <c r="K58" i="31" s="1"/>
  <c r="E58" i="31" s="1"/>
  <c r="S58" i="31" s="1"/>
  <c r="U57" i="31" s="1"/>
  <c r="M57" i="34"/>
  <c r="K58" i="34" s="1"/>
  <c r="E58" i="34" s="1"/>
  <c r="S58" i="34" s="1"/>
  <c r="L57" i="34"/>
  <c r="J58" i="34" s="1"/>
  <c r="B57" i="34"/>
  <c r="A57" i="34" s="1"/>
  <c r="F57" i="34"/>
  <c r="U57" i="35"/>
  <c r="T58" i="35"/>
  <c r="S59" i="35"/>
  <c r="T59" i="35" s="1"/>
  <c r="B59" i="35"/>
  <c r="A59" i="35" s="1"/>
  <c r="F59" i="35"/>
  <c r="I59" i="35"/>
  <c r="H100" i="35"/>
  <c r="M57" i="33"/>
  <c r="K58" i="33" s="1"/>
  <c r="E58" i="33" s="1"/>
  <c r="S58" i="33" s="1"/>
  <c r="L57" i="33"/>
  <c r="J58" i="33" s="1"/>
  <c r="F57" i="33"/>
  <c r="B57" i="33"/>
  <c r="A57" i="33" s="1"/>
  <c r="H100" i="34"/>
  <c r="H101" i="33"/>
  <c r="U57" i="32"/>
  <c r="B58" i="32"/>
  <c r="A58" i="32" s="1"/>
  <c r="F58" i="32"/>
  <c r="H100" i="32"/>
  <c r="H101" i="31"/>
  <c r="I61" i="10"/>
  <c r="H101" i="29"/>
  <c r="H162" i="28"/>
  <c r="H100" i="27"/>
  <c r="H100" i="26"/>
  <c r="H100" i="25"/>
  <c r="H101" i="24"/>
  <c r="H100" i="23"/>
  <c r="H101" i="22"/>
  <c r="H101" i="21"/>
  <c r="H101" i="20"/>
  <c r="H137" i="19"/>
  <c r="H98" i="18"/>
  <c r="H160" i="17"/>
  <c r="H99" i="16"/>
  <c r="H160" i="15"/>
  <c r="H160" i="11"/>
  <c r="H181" i="10"/>
  <c r="U53" i="6"/>
  <c r="T54" i="6"/>
  <c r="F54" i="6"/>
  <c r="L54" i="6"/>
  <c r="J55" i="6" s="1"/>
  <c r="M54" i="6"/>
  <c r="K55" i="6" s="1"/>
  <c r="I58" i="32" l="1"/>
  <c r="M58" i="32" s="1"/>
  <c r="K59" i="32" s="1"/>
  <c r="E59" i="32" s="1"/>
  <c r="T58" i="31"/>
  <c r="D58" i="31"/>
  <c r="I58" i="31"/>
  <c r="D58" i="34"/>
  <c r="I58" i="34"/>
  <c r="L59" i="35"/>
  <c r="J60" i="35" s="1"/>
  <c r="M59" i="35"/>
  <c r="K60" i="35" s="1"/>
  <c r="U58" i="35"/>
  <c r="H101" i="35"/>
  <c r="U57" i="33"/>
  <c r="T58" i="33"/>
  <c r="D58" i="33"/>
  <c r="I58" i="33"/>
  <c r="H101" i="34"/>
  <c r="T58" i="34"/>
  <c r="U57" i="34"/>
  <c r="H102" i="33"/>
  <c r="H101" i="32"/>
  <c r="H102" i="31"/>
  <c r="M61" i="10"/>
  <c r="K62" i="10" s="1"/>
  <c r="L61" i="10"/>
  <c r="J62" i="10" s="1"/>
  <c r="H102" i="29"/>
  <c r="H163" i="28"/>
  <c r="H101" i="27"/>
  <c r="H101" i="26"/>
  <c r="H101" i="25"/>
  <c r="H102" i="24"/>
  <c r="H101" i="23"/>
  <c r="H102" i="22"/>
  <c r="H102" i="21"/>
  <c r="H102" i="20"/>
  <c r="H138" i="19"/>
  <c r="H99" i="18"/>
  <c r="H161" i="17"/>
  <c r="H100" i="16"/>
  <c r="H161" i="15"/>
  <c r="H161" i="11"/>
  <c r="H182" i="10"/>
  <c r="I55" i="6"/>
  <c r="D55" i="6"/>
  <c r="B55" i="6" s="1"/>
  <c r="A55" i="6" s="1"/>
  <c r="E55" i="6"/>
  <c r="S55" i="6" s="1"/>
  <c r="L58" i="32" l="1"/>
  <c r="J59" i="32" s="1"/>
  <c r="I59" i="32" s="1"/>
  <c r="L59" i="32" s="1"/>
  <c r="J60" i="32" s="1"/>
  <c r="F58" i="31"/>
  <c r="B58" i="31"/>
  <c r="A58" i="31" s="1"/>
  <c r="M58" i="31"/>
  <c r="K59" i="31" s="1"/>
  <c r="E59" i="31" s="1"/>
  <c r="S59" i="31" s="1"/>
  <c r="L58" i="31"/>
  <c r="J59" i="31" s="1"/>
  <c r="M58" i="34"/>
  <c r="K59" i="34" s="1"/>
  <c r="E59" i="34" s="1"/>
  <c r="S59" i="34" s="1"/>
  <c r="U58" i="34" s="1"/>
  <c r="L58" i="34"/>
  <c r="J59" i="34" s="1"/>
  <c r="F58" i="34"/>
  <c r="B58" i="34"/>
  <c r="A58" i="34" s="1"/>
  <c r="H102" i="35"/>
  <c r="E60" i="35"/>
  <c r="I60" i="35"/>
  <c r="D60" i="35"/>
  <c r="L58" i="33"/>
  <c r="J59" i="33" s="1"/>
  <c r="M58" i="33"/>
  <c r="K59" i="33" s="1"/>
  <c r="E59" i="33" s="1"/>
  <c r="S59" i="33" s="1"/>
  <c r="F58" i="33"/>
  <c r="B58" i="33"/>
  <c r="A58" i="33" s="1"/>
  <c r="H102" i="34"/>
  <c r="H103" i="33"/>
  <c r="S59" i="32"/>
  <c r="H102" i="32"/>
  <c r="H103" i="31"/>
  <c r="I62" i="10"/>
  <c r="H103" i="29"/>
  <c r="H164" i="28"/>
  <c r="H102" i="27"/>
  <c r="H102" i="26"/>
  <c r="H102" i="25"/>
  <c r="H103" i="24"/>
  <c r="H102" i="23"/>
  <c r="H103" i="22"/>
  <c r="H103" i="21"/>
  <c r="H103" i="20"/>
  <c r="H139" i="19"/>
  <c r="H100" i="18"/>
  <c r="H162" i="17"/>
  <c r="H101" i="16"/>
  <c r="H162" i="15"/>
  <c r="H162" i="11"/>
  <c r="H183" i="10"/>
  <c r="U54" i="6"/>
  <c r="T55" i="6"/>
  <c r="M55" i="6"/>
  <c r="K56" i="6" s="1"/>
  <c r="E56" i="6" s="1"/>
  <c r="S56" i="6" s="1"/>
  <c r="T56" i="6" s="1"/>
  <c r="L55" i="6"/>
  <c r="J56" i="6" s="1"/>
  <c r="D56" i="6" s="1"/>
  <c r="B56" i="6" s="1"/>
  <c r="A56" i="6" s="1"/>
  <c r="F55" i="6"/>
  <c r="M59" i="32" l="1"/>
  <c r="K60" i="32" s="1"/>
  <c r="I60" i="32" s="1"/>
  <c r="D59" i="32"/>
  <c r="F59" i="32" s="1"/>
  <c r="I59" i="31"/>
  <c r="D59" i="31"/>
  <c r="D60" i="32"/>
  <c r="F60" i="32" s="1"/>
  <c r="T59" i="34"/>
  <c r="D59" i="34"/>
  <c r="I59" i="34"/>
  <c r="M60" i="35"/>
  <c r="K61" i="35" s="1"/>
  <c r="E61" i="35" s="1"/>
  <c r="L60" i="35"/>
  <c r="J61" i="35" s="1"/>
  <c r="D61" i="35" s="1"/>
  <c r="S60" i="35"/>
  <c r="B60" i="35"/>
  <c r="A60" i="35" s="1"/>
  <c r="F60" i="35"/>
  <c r="H103" i="35"/>
  <c r="D59" i="33"/>
  <c r="I59" i="33"/>
  <c r="H103" i="34"/>
  <c r="U58" i="33"/>
  <c r="T59" i="33"/>
  <c r="H104" i="33"/>
  <c r="H103" i="32"/>
  <c r="U58" i="32"/>
  <c r="T59" i="32"/>
  <c r="E60" i="32"/>
  <c r="U58" i="31"/>
  <c r="T59" i="31"/>
  <c r="H104" i="31"/>
  <c r="L62" i="10"/>
  <c r="J63" i="10" s="1"/>
  <c r="M62" i="10"/>
  <c r="K63" i="10" s="1"/>
  <c r="H104" i="29"/>
  <c r="H165" i="28"/>
  <c r="H103" i="27"/>
  <c r="H103" i="26"/>
  <c r="H103" i="25"/>
  <c r="H104" i="24"/>
  <c r="H103" i="23"/>
  <c r="H104" i="22"/>
  <c r="H104" i="21"/>
  <c r="H104" i="20"/>
  <c r="H140" i="19"/>
  <c r="H101" i="18"/>
  <c r="H163" i="17"/>
  <c r="H102" i="16"/>
  <c r="H163" i="15"/>
  <c r="H163" i="11"/>
  <c r="H184" i="10"/>
  <c r="U55" i="6"/>
  <c r="F56" i="6"/>
  <c r="I56" i="6"/>
  <c r="B59" i="32" l="1"/>
  <c r="A59" i="32" s="1"/>
  <c r="B60" i="32"/>
  <c r="B59" i="31"/>
  <c r="A59" i="31" s="1"/>
  <c r="F59" i="31"/>
  <c r="M59" i="31"/>
  <c r="K60" i="31" s="1"/>
  <c r="E60" i="31" s="1"/>
  <c r="S60" i="31" s="1"/>
  <c r="L59" i="31"/>
  <c r="J60" i="31" s="1"/>
  <c r="M59" i="34"/>
  <c r="K60" i="34" s="1"/>
  <c r="E60" i="34" s="1"/>
  <c r="S60" i="34" s="1"/>
  <c r="L59" i="34"/>
  <c r="J60" i="34" s="1"/>
  <c r="B59" i="34"/>
  <c r="A59" i="34" s="1"/>
  <c r="F59" i="34"/>
  <c r="U59" i="35"/>
  <c r="T60" i="35"/>
  <c r="S61" i="35"/>
  <c r="T61" i="35" s="1"/>
  <c r="B61" i="35"/>
  <c r="A61" i="35" s="1"/>
  <c r="F61" i="35"/>
  <c r="I61" i="35"/>
  <c r="H104" i="35"/>
  <c r="F59" i="33"/>
  <c r="B59" i="33"/>
  <c r="A59" i="33" s="1"/>
  <c r="M59" i="33"/>
  <c r="K60" i="33" s="1"/>
  <c r="E60" i="33" s="1"/>
  <c r="S60" i="33" s="1"/>
  <c r="T60" i="33" s="1"/>
  <c r="L59" i="33"/>
  <c r="J60" i="33" s="1"/>
  <c r="H104" i="34"/>
  <c r="H105" i="33"/>
  <c r="S60" i="32"/>
  <c r="L60" i="32"/>
  <c r="J61" i="32" s="1"/>
  <c r="M60" i="32"/>
  <c r="K61" i="32" s="1"/>
  <c r="H104" i="32"/>
  <c r="H105" i="31"/>
  <c r="I63" i="10"/>
  <c r="H105" i="29"/>
  <c r="H166" i="28"/>
  <c r="H104" i="27"/>
  <c r="H104" i="26"/>
  <c r="H104" i="25"/>
  <c r="H105" i="24"/>
  <c r="H104" i="23"/>
  <c r="H105" i="22"/>
  <c r="H105" i="21"/>
  <c r="H105" i="20"/>
  <c r="H141" i="19"/>
  <c r="H102" i="18"/>
  <c r="H164" i="17"/>
  <c r="H103" i="16"/>
  <c r="H164" i="15"/>
  <c r="H164" i="11"/>
  <c r="H185" i="10"/>
  <c r="L56" i="6"/>
  <c r="J57" i="6" s="1"/>
  <c r="M56" i="6"/>
  <c r="K57" i="6" s="1"/>
  <c r="A60" i="32" l="1"/>
  <c r="D60" i="31"/>
  <c r="I60" i="31"/>
  <c r="D60" i="34"/>
  <c r="I60" i="34"/>
  <c r="H105" i="35"/>
  <c r="L61" i="35"/>
  <c r="J62" i="35" s="1"/>
  <c r="M61" i="35"/>
  <c r="K62" i="35" s="1"/>
  <c r="U60" i="35"/>
  <c r="I60" i="33"/>
  <c r="L60" i="33" s="1"/>
  <c r="J61" i="33" s="1"/>
  <c r="U59" i="33"/>
  <c r="D60" i="33"/>
  <c r="T60" i="34"/>
  <c r="U59" i="34"/>
  <c r="H105" i="34"/>
  <c r="H106" i="33"/>
  <c r="U59" i="32"/>
  <c r="T60" i="32"/>
  <c r="I61" i="32"/>
  <c r="D61" i="32"/>
  <c r="H105" i="32"/>
  <c r="E61" i="32"/>
  <c r="H106" i="31"/>
  <c r="U59" i="31"/>
  <c r="T60" i="31"/>
  <c r="L63" i="10"/>
  <c r="J64" i="10" s="1"/>
  <c r="M63" i="10"/>
  <c r="K64" i="10" s="1"/>
  <c r="H106" i="29"/>
  <c r="H167" i="28"/>
  <c r="H105" i="27"/>
  <c r="H105" i="26"/>
  <c r="H105" i="25"/>
  <c r="H106" i="24"/>
  <c r="H105" i="23"/>
  <c r="H106" i="22"/>
  <c r="H106" i="21"/>
  <c r="H106" i="20"/>
  <c r="H142" i="19"/>
  <c r="H103" i="18"/>
  <c r="H165" i="17"/>
  <c r="H104" i="16"/>
  <c r="H165" i="15"/>
  <c r="H165" i="11"/>
  <c r="H186" i="10"/>
  <c r="E57" i="6"/>
  <c r="S57" i="6" s="1"/>
  <c r="I57" i="6"/>
  <c r="D57" i="6"/>
  <c r="B57" i="6" s="1"/>
  <c r="A57" i="6" s="1"/>
  <c r="M60" i="31" l="1"/>
  <c r="K61" i="31" s="1"/>
  <c r="E61" i="31" s="1"/>
  <c r="L60" i="31"/>
  <c r="J61" i="31" s="1"/>
  <c r="B60" i="31"/>
  <c r="A60" i="31" s="1"/>
  <c r="F60" i="31"/>
  <c r="M60" i="34"/>
  <c r="K61" i="34" s="1"/>
  <c r="E61" i="34" s="1"/>
  <c r="S61" i="34" s="1"/>
  <c r="L60" i="34"/>
  <c r="J61" i="34" s="1"/>
  <c r="B60" i="34"/>
  <c r="A60" i="34" s="1"/>
  <c r="F60" i="34"/>
  <c r="D61" i="33"/>
  <c r="B61" i="33" s="1"/>
  <c r="M60" i="33"/>
  <c r="K61" i="33" s="1"/>
  <c r="I61" i="33" s="1"/>
  <c r="M61" i="33" s="1"/>
  <c r="K62" i="33" s="1"/>
  <c r="E62" i="35"/>
  <c r="I62" i="35"/>
  <c r="D62" i="35"/>
  <c r="H106" i="35"/>
  <c r="B60" i="33"/>
  <c r="A60" i="33" s="1"/>
  <c r="F60" i="33"/>
  <c r="H106" i="34"/>
  <c r="H107" i="33"/>
  <c r="L61" i="32"/>
  <c r="J62" i="32" s="1"/>
  <c r="D62" i="32" s="1"/>
  <c r="M61" i="32"/>
  <c r="K62" i="32" s="1"/>
  <c r="E62" i="32" s="1"/>
  <c r="B61" i="32"/>
  <c r="A61" i="32" s="1"/>
  <c r="F61" i="32"/>
  <c r="S61" i="32"/>
  <c r="H106" i="32"/>
  <c r="S61" i="31"/>
  <c r="H107" i="31"/>
  <c r="I64" i="10"/>
  <c r="H107" i="29"/>
  <c r="H168" i="28"/>
  <c r="H106" i="27"/>
  <c r="H106" i="26"/>
  <c r="H106" i="25"/>
  <c r="H107" i="24"/>
  <c r="H106" i="23"/>
  <c r="H107" i="22"/>
  <c r="H107" i="21"/>
  <c r="H107" i="20"/>
  <c r="H143" i="19"/>
  <c r="H104" i="18"/>
  <c r="H166" i="17"/>
  <c r="H105" i="16"/>
  <c r="H166" i="15"/>
  <c r="H166" i="11"/>
  <c r="H187" i="10"/>
  <c r="U56" i="6"/>
  <c r="T57" i="6"/>
  <c r="F57" i="6"/>
  <c r="M57" i="6"/>
  <c r="K58" i="6" s="1"/>
  <c r="L57" i="6"/>
  <c r="J58" i="6" s="1"/>
  <c r="D58" i="6" s="1"/>
  <c r="B58" i="6" s="1"/>
  <c r="A58" i="6" s="1"/>
  <c r="I61" i="31" l="1"/>
  <c r="D61" i="31"/>
  <c r="L61" i="33"/>
  <c r="J62" i="33" s="1"/>
  <c r="D62" i="33" s="1"/>
  <c r="B62" i="33" s="1"/>
  <c r="A62" i="33" s="1"/>
  <c r="E61" i="33"/>
  <c r="S61" i="33" s="1"/>
  <c r="U60" i="33" s="1"/>
  <c r="D61" i="34"/>
  <c r="I61" i="34"/>
  <c r="F61" i="33"/>
  <c r="H107" i="35"/>
  <c r="S62" i="35"/>
  <c r="M62" i="35"/>
  <c r="K63" i="35" s="1"/>
  <c r="E63" i="35" s="1"/>
  <c r="L62" i="35"/>
  <c r="J63" i="35" s="1"/>
  <c r="D63" i="35" s="1"/>
  <c r="B62" i="35"/>
  <c r="A62" i="35" s="1"/>
  <c r="F62" i="35"/>
  <c r="A61" i="33"/>
  <c r="T61" i="34"/>
  <c r="U60" i="34"/>
  <c r="H107" i="34"/>
  <c r="H108" i="33"/>
  <c r="H107" i="32"/>
  <c r="U60" i="32"/>
  <c r="T61" i="32"/>
  <c r="S62" i="32"/>
  <c r="T62" i="32" s="1"/>
  <c r="B62" i="32"/>
  <c r="A62" i="32" s="1"/>
  <c r="F62" i="32"/>
  <c r="I62" i="32"/>
  <c r="U60" i="31"/>
  <c r="T61" i="31"/>
  <c r="H108" i="31"/>
  <c r="M64" i="10"/>
  <c r="K65" i="10" s="1"/>
  <c r="L64" i="10"/>
  <c r="J65" i="10" s="1"/>
  <c r="H108" i="29"/>
  <c r="H169" i="28"/>
  <c r="H107" i="27"/>
  <c r="H107" i="26"/>
  <c r="H107" i="25"/>
  <c r="H108" i="24"/>
  <c r="H107" i="23"/>
  <c r="H108" i="22"/>
  <c r="H108" i="21"/>
  <c r="H108" i="20"/>
  <c r="H144" i="19"/>
  <c r="H105" i="18"/>
  <c r="H167" i="17"/>
  <c r="H106" i="16"/>
  <c r="H167" i="15"/>
  <c r="H167" i="11"/>
  <c r="H188" i="10"/>
  <c r="F58" i="6"/>
  <c r="I58" i="6"/>
  <c r="E58" i="6"/>
  <c r="S58" i="6" s="1"/>
  <c r="F61" i="31" l="1"/>
  <c r="B61" i="31"/>
  <c r="A61" i="31" s="1"/>
  <c r="L61" i="31"/>
  <c r="J62" i="31" s="1"/>
  <c r="M61" i="31"/>
  <c r="K62" i="31" s="1"/>
  <c r="E62" i="31" s="1"/>
  <c r="S62" i="31" s="1"/>
  <c r="I62" i="33"/>
  <c r="L62" i="33" s="1"/>
  <c r="J63" i="33" s="1"/>
  <c r="T61" i="33"/>
  <c r="E62" i="33"/>
  <c r="S62" i="33" s="1"/>
  <c r="F62" i="33"/>
  <c r="M61" i="34"/>
  <c r="K62" i="34" s="1"/>
  <c r="E62" i="34" s="1"/>
  <c r="S62" i="34" s="1"/>
  <c r="L61" i="34"/>
  <c r="J62" i="34" s="1"/>
  <c r="B61" i="34"/>
  <c r="A61" i="34" s="1"/>
  <c r="F61" i="34"/>
  <c r="T62" i="35"/>
  <c r="U61" i="35"/>
  <c r="S63" i="35"/>
  <c r="T63" i="35" s="1"/>
  <c r="I63" i="35"/>
  <c r="B63" i="35"/>
  <c r="A63" i="35" s="1"/>
  <c r="F63" i="35"/>
  <c r="H108" i="35"/>
  <c r="H108" i="34"/>
  <c r="H109" i="33"/>
  <c r="L62" i="32"/>
  <c r="J63" i="32" s="1"/>
  <c r="M62" i="32"/>
  <c r="K63" i="32" s="1"/>
  <c r="U61" i="32"/>
  <c r="H108" i="32"/>
  <c r="H109" i="31"/>
  <c r="I65" i="10"/>
  <c r="H109" i="29"/>
  <c r="H170" i="28"/>
  <c r="H108" i="27"/>
  <c r="H108" i="26"/>
  <c r="H108" i="25"/>
  <c r="H109" i="24"/>
  <c r="H108" i="23"/>
  <c r="H109" i="22"/>
  <c r="H109" i="21"/>
  <c r="H109" i="20"/>
  <c r="H145" i="19"/>
  <c r="H106" i="18"/>
  <c r="H168" i="17"/>
  <c r="H107" i="16"/>
  <c r="H168" i="15"/>
  <c r="H168" i="11"/>
  <c r="H189" i="10"/>
  <c r="U57" i="6"/>
  <c r="T58" i="6"/>
  <c r="L58" i="6"/>
  <c r="J59" i="6" s="1"/>
  <c r="M58" i="6"/>
  <c r="K59" i="6" s="1"/>
  <c r="E59" i="6" s="1"/>
  <c r="S59" i="6" s="1"/>
  <c r="I62" i="31" l="1"/>
  <c r="D62" i="31"/>
  <c r="M62" i="33"/>
  <c r="K63" i="33" s="1"/>
  <c r="E63" i="33" s="1"/>
  <c r="S63" i="33" s="1"/>
  <c r="U62" i="33" s="1"/>
  <c r="D62" i="34"/>
  <c r="I62" i="34"/>
  <c r="U62" i="35"/>
  <c r="L63" i="35"/>
  <c r="J64" i="35" s="1"/>
  <c r="M63" i="35"/>
  <c r="K64" i="35" s="1"/>
  <c r="H109" i="35"/>
  <c r="U61" i="34"/>
  <c r="T62" i="34"/>
  <c r="H109" i="34"/>
  <c r="T62" i="33"/>
  <c r="U61" i="33"/>
  <c r="H110" i="33"/>
  <c r="D63" i="33"/>
  <c r="H109" i="32"/>
  <c r="E63" i="32"/>
  <c r="I63" i="32"/>
  <c r="D63" i="32"/>
  <c r="U61" i="31"/>
  <c r="T62" i="31"/>
  <c r="H110" i="31"/>
  <c r="M65" i="10"/>
  <c r="K66" i="10" s="1"/>
  <c r="L65" i="10"/>
  <c r="J66" i="10" s="1"/>
  <c r="H110" i="29"/>
  <c r="H171" i="28"/>
  <c r="H109" i="27"/>
  <c r="H109" i="26"/>
  <c r="H109" i="25"/>
  <c r="H110" i="24"/>
  <c r="H109" i="23"/>
  <c r="H110" i="22"/>
  <c r="H110" i="21"/>
  <c r="H110" i="20"/>
  <c r="H146" i="19"/>
  <c r="H107" i="18"/>
  <c r="H169" i="17"/>
  <c r="H108" i="16"/>
  <c r="H169" i="15"/>
  <c r="H169" i="11"/>
  <c r="H190" i="10"/>
  <c r="T59" i="6"/>
  <c r="U58" i="6"/>
  <c r="I59" i="6"/>
  <c r="D59" i="6"/>
  <c r="B59" i="6" s="1"/>
  <c r="A59" i="6" s="1"/>
  <c r="B62" i="31" l="1"/>
  <c r="A62" i="31" s="1"/>
  <c r="F62" i="31"/>
  <c r="L62" i="31"/>
  <c r="J63" i="31" s="1"/>
  <c r="M62" i="31"/>
  <c r="K63" i="31" s="1"/>
  <c r="E63" i="31" s="1"/>
  <c r="S63" i="31" s="1"/>
  <c r="I63" i="33"/>
  <c r="L63" i="33" s="1"/>
  <c r="J64" i="33" s="1"/>
  <c r="M62" i="34"/>
  <c r="K63" i="34" s="1"/>
  <c r="E63" i="34" s="1"/>
  <c r="S63" i="34" s="1"/>
  <c r="L62" i="34"/>
  <c r="J63" i="34" s="1"/>
  <c r="B62" i="34"/>
  <c r="A62" i="34" s="1"/>
  <c r="F62" i="34"/>
  <c r="E64" i="35"/>
  <c r="I64" i="35"/>
  <c r="D64" i="35"/>
  <c r="H110" i="35"/>
  <c r="T63" i="33"/>
  <c r="H110" i="34"/>
  <c r="B63" i="33"/>
  <c r="A63" i="33" s="1"/>
  <c r="F63" i="33"/>
  <c r="H111" i="33"/>
  <c r="B63" i="32"/>
  <c r="A63" i="32" s="1"/>
  <c r="F63" i="32"/>
  <c r="M63" i="32"/>
  <c r="K64" i="32" s="1"/>
  <c r="L63" i="32"/>
  <c r="J64" i="32" s="1"/>
  <c r="D64" i="32" s="1"/>
  <c r="S63" i="32"/>
  <c r="H110" i="32"/>
  <c r="H111" i="31"/>
  <c r="I66" i="10"/>
  <c r="H111" i="29"/>
  <c r="H172" i="28"/>
  <c r="H110" i="27"/>
  <c r="H110" i="26"/>
  <c r="H110" i="25"/>
  <c r="H111" i="24"/>
  <c r="H110" i="23"/>
  <c r="H111" i="22"/>
  <c r="H111" i="21"/>
  <c r="H111" i="20"/>
  <c r="H147" i="19"/>
  <c r="H108" i="18"/>
  <c r="H170" i="17"/>
  <c r="H109" i="16"/>
  <c r="H170" i="15"/>
  <c r="H170" i="11"/>
  <c r="H191" i="10"/>
  <c r="M59" i="6"/>
  <c r="K60" i="6" s="1"/>
  <c r="L59" i="6"/>
  <c r="J60" i="6" s="1"/>
  <c r="D60" i="6" s="1"/>
  <c r="B60" i="6" s="1"/>
  <c r="A60" i="6" s="1"/>
  <c r="F59" i="6"/>
  <c r="D63" i="31" l="1"/>
  <c r="I63" i="31"/>
  <c r="M63" i="33"/>
  <c r="K64" i="33" s="1"/>
  <c r="E64" i="33" s="1"/>
  <c r="D63" i="34"/>
  <c r="I63" i="34"/>
  <c r="M64" i="35"/>
  <c r="K65" i="35" s="1"/>
  <c r="E65" i="35" s="1"/>
  <c r="L64" i="35"/>
  <c r="J65" i="35" s="1"/>
  <c r="D65" i="35" s="1"/>
  <c r="H111" i="35"/>
  <c r="S64" i="35"/>
  <c r="B64" i="35"/>
  <c r="A64" i="35" s="1"/>
  <c r="F64" i="35"/>
  <c r="T63" i="34"/>
  <c r="U62" i="34"/>
  <c r="H111" i="34"/>
  <c r="D64" i="33"/>
  <c r="H112" i="33"/>
  <c r="B64" i="32"/>
  <c r="A64" i="32" s="1"/>
  <c r="F64" i="32"/>
  <c r="H111" i="32"/>
  <c r="T63" i="32"/>
  <c r="U62" i="32"/>
  <c r="E64" i="32"/>
  <c r="I64" i="32"/>
  <c r="T63" i="31"/>
  <c r="U62" i="31"/>
  <c r="H112" i="31"/>
  <c r="L66" i="10"/>
  <c r="J67" i="10" s="1"/>
  <c r="M66" i="10"/>
  <c r="K67" i="10" s="1"/>
  <c r="H112" i="29"/>
  <c r="H173" i="28"/>
  <c r="H111" i="27"/>
  <c r="H111" i="26"/>
  <c r="H111" i="25"/>
  <c r="H112" i="24"/>
  <c r="H111" i="23"/>
  <c r="H112" i="22"/>
  <c r="H112" i="21"/>
  <c r="H112" i="20"/>
  <c r="H148" i="19"/>
  <c r="H109" i="18"/>
  <c r="H171" i="17"/>
  <c r="H110" i="16"/>
  <c r="H171" i="15"/>
  <c r="H171" i="11"/>
  <c r="H192" i="10"/>
  <c r="F60" i="6"/>
  <c r="I60" i="6"/>
  <c r="E60" i="6"/>
  <c r="S60" i="6" s="1"/>
  <c r="M63" i="31" l="1"/>
  <c r="K64" i="31" s="1"/>
  <c r="E64" i="31" s="1"/>
  <c r="S64" i="31" s="1"/>
  <c r="U63" i="31" s="1"/>
  <c r="L63" i="31"/>
  <c r="J64" i="31" s="1"/>
  <c r="B63" i="31"/>
  <c r="A63" i="31" s="1"/>
  <c r="F63" i="31"/>
  <c r="I64" i="33"/>
  <c r="L64" i="33" s="1"/>
  <c r="J65" i="33" s="1"/>
  <c r="L63" i="34"/>
  <c r="J64" i="34" s="1"/>
  <c r="M63" i="34"/>
  <c r="K64" i="34" s="1"/>
  <c r="E64" i="34" s="1"/>
  <c r="S64" i="34" s="1"/>
  <c r="T64" i="34" s="1"/>
  <c r="F63" i="34"/>
  <c r="B63" i="34"/>
  <c r="A63" i="34" s="1"/>
  <c r="B65" i="35"/>
  <c r="A65" i="35" s="1"/>
  <c r="F65" i="35"/>
  <c r="H112" i="35"/>
  <c r="U63" i="35"/>
  <c r="T64" i="35"/>
  <c r="I65" i="35"/>
  <c r="S65" i="35"/>
  <c r="T65" i="35" s="1"/>
  <c r="H112" i="34"/>
  <c r="S64" i="33"/>
  <c r="B64" i="33"/>
  <c r="A64" i="33" s="1"/>
  <c r="F64" i="33"/>
  <c r="H113" i="33"/>
  <c r="H112" i="32"/>
  <c r="S64" i="32"/>
  <c r="L64" i="32"/>
  <c r="J65" i="32" s="1"/>
  <c r="M64" i="32"/>
  <c r="K65" i="32" s="1"/>
  <c r="E65" i="32" s="1"/>
  <c r="H113" i="31"/>
  <c r="I67" i="10"/>
  <c r="H113" i="29"/>
  <c r="H174" i="28"/>
  <c r="H112" i="27"/>
  <c r="H112" i="26"/>
  <c r="H112" i="25"/>
  <c r="H113" i="24"/>
  <c r="H112" i="23"/>
  <c r="H113" i="22"/>
  <c r="H113" i="21"/>
  <c r="H113" i="20"/>
  <c r="H149" i="19"/>
  <c r="H110" i="18"/>
  <c r="H172" i="17"/>
  <c r="H111" i="16"/>
  <c r="H172" i="15"/>
  <c r="H172" i="11"/>
  <c r="H193" i="10"/>
  <c r="U59" i="6"/>
  <c r="T60" i="6"/>
  <c r="L60" i="6"/>
  <c r="J61" i="6" s="1"/>
  <c r="M60" i="6"/>
  <c r="K61" i="6" s="1"/>
  <c r="E61" i="6" s="1"/>
  <c r="S61" i="6" s="1"/>
  <c r="T64" i="31" l="1"/>
  <c r="D64" i="31"/>
  <c r="I64" i="31"/>
  <c r="M64" i="33"/>
  <c r="K65" i="33" s="1"/>
  <c r="I65" i="33" s="1"/>
  <c r="U63" i="34"/>
  <c r="D64" i="34"/>
  <c r="I64" i="34"/>
  <c r="U64" i="35"/>
  <c r="H113" i="35"/>
  <c r="L65" i="35"/>
  <c r="J66" i="35" s="1"/>
  <c r="M65" i="35"/>
  <c r="K66" i="35" s="1"/>
  <c r="H113" i="34"/>
  <c r="D65" i="33"/>
  <c r="T64" i="33"/>
  <c r="U63" i="33"/>
  <c r="H114" i="33"/>
  <c r="U63" i="32"/>
  <c r="T64" i="32"/>
  <c r="S65" i="32"/>
  <c r="I65" i="32"/>
  <c r="D65" i="32"/>
  <c r="H113" i="32"/>
  <c r="H114" i="31"/>
  <c r="L67" i="10"/>
  <c r="J68" i="10" s="1"/>
  <c r="M67" i="10"/>
  <c r="K68" i="10" s="1"/>
  <c r="H114" i="29"/>
  <c r="H175" i="28"/>
  <c r="H113" i="27"/>
  <c r="H113" i="26"/>
  <c r="H113" i="25"/>
  <c r="H114" i="24"/>
  <c r="H113" i="23"/>
  <c r="H114" i="22"/>
  <c r="H114" i="21"/>
  <c r="H114" i="20"/>
  <c r="H150" i="19"/>
  <c r="H111" i="18"/>
  <c r="H173" i="17"/>
  <c r="H112" i="16"/>
  <c r="H173" i="15"/>
  <c r="H173" i="11"/>
  <c r="H194" i="10"/>
  <c r="T61" i="6"/>
  <c r="U60" i="6"/>
  <c r="I61" i="6"/>
  <c r="D61" i="6"/>
  <c r="B61" i="6" s="1"/>
  <c r="A61" i="6" s="1"/>
  <c r="M64" i="31" l="1"/>
  <c r="K65" i="31" s="1"/>
  <c r="E65" i="31" s="1"/>
  <c r="S65" i="31" s="1"/>
  <c r="L64" i="31"/>
  <c r="J65" i="31" s="1"/>
  <c r="B64" i="31"/>
  <c r="A64" i="31" s="1"/>
  <c r="F64" i="31"/>
  <c r="E65" i="33"/>
  <c r="S65" i="33" s="1"/>
  <c r="M64" i="34"/>
  <c r="K65" i="34" s="1"/>
  <c r="E65" i="34" s="1"/>
  <c r="S65" i="34" s="1"/>
  <c r="L64" i="34"/>
  <c r="J65" i="34" s="1"/>
  <c r="F64" i="34"/>
  <c r="B64" i="34"/>
  <c r="A64" i="34" s="1"/>
  <c r="E66" i="35"/>
  <c r="I66" i="35"/>
  <c r="D66" i="35"/>
  <c r="H114" i="35"/>
  <c r="H114" i="34"/>
  <c r="B65" i="33"/>
  <c r="A65" i="33" s="1"/>
  <c r="F65" i="33"/>
  <c r="H115" i="33"/>
  <c r="L65" i="33"/>
  <c r="J66" i="33" s="1"/>
  <c r="M65" i="33"/>
  <c r="K66" i="33" s="1"/>
  <c r="T65" i="32"/>
  <c r="B65" i="32"/>
  <c r="A65" i="32" s="1"/>
  <c r="F65" i="32"/>
  <c r="U64" i="32"/>
  <c r="H114" i="32"/>
  <c r="M65" i="32"/>
  <c r="K66" i="32" s="1"/>
  <c r="L65" i="32"/>
  <c r="J66" i="32" s="1"/>
  <c r="H115" i="31"/>
  <c r="I68" i="10"/>
  <c r="H115" i="29"/>
  <c r="H176" i="28"/>
  <c r="H114" i="27"/>
  <c r="H114" i="26"/>
  <c r="H114" i="25"/>
  <c r="H115" i="24"/>
  <c r="H114" i="23"/>
  <c r="H115" i="22"/>
  <c r="H115" i="21"/>
  <c r="H115" i="20"/>
  <c r="H151" i="19"/>
  <c r="H112" i="18"/>
  <c r="H174" i="17"/>
  <c r="H113" i="16"/>
  <c r="H174" i="15"/>
  <c r="H174" i="11"/>
  <c r="H195" i="10"/>
  <c r="M61" i="6"/>
  <c r="K62" i="6" s="1"/>
  <c r="L61" i="6"/>
  <c r="J62" i="6" s="1"/>
  <c r="F61" i="6"/>
  <c r="D65" i="31" l="1"/>
  <c r="I65" i="31"/>
  <c r="I65" i="34"/>
  <c r="D65" i="34"/>
  <c r="H115" i="35"/>
  <c r="S66" i="35"/>
  <c r="M66" i="35"/>
  <c r="K67" i="35" s="1"/>
  <c r="E67" i="35" s="1"/>
  <c r="L66" i="35"/>
  <c r="J67" i="35" s="1"/>
  <c r="D67" i="35" s="1"/>
  <c r="B66" i="35"/>
  <c r="A66" i="35" s="1"/>
  <c r="F66" i="35"/>
  <c r="U64" i="34"/>
  <c r="T65" i="34"/>
  <c r="H115" i="34"/>
  <c r="H116" i="33"/>
  <c r="I66" i="33"/>
  <c r="D66" i="33"/>
  <c r="U64" i="33"/>
  <c r="T65" i="33"/>
  <c r="E66" i="33"/>
  <c r="I66" i="32"/>
  <c r="E66" i="32"/>
  <c r="H115" i="32"/>
  <c r="D66" i="32"/>
  <c r="H116" i="31"/>
  <c r="U64" i="31"/>
  <c r="T65" i="31"/>
  <c r="M68" i="10"/>
  <c r="K69" i="10" s="1"/>
  <c r="L68" i="10"/>
  <c r="J69" i="10" s="1"/>
  <c r="H116" i="29"/>
  <c r="H177" i="28"/>
  <c r="H115" i="27"/>
  <c r="H115" i="26"/>
  <c r="H115" i="25"/>
  <c r="H116" i="24"/>
  <c r="H115" i="23"/>
  <c r="H116" i="22"/>
  <c r="H116" i="21"/>
  <c r="H116" i="20"/>
  <c r="H152" i="19"/>
  <c r="H113" i="18"/>
  <c r="H175" i="17"/>
  <c r="H114" i="16"/>
  <c r="H175" i="15"/>
  <c r="H175" i="11"/>
  <c r="H196" i="10"/>
  <c r="I62" i="6"/>
  <c r="D62" i="6"/>
  <c r="B62" i="6" s="1"/>
  <c r="A62" i="6" s="1"/>
  <c r="E62" i="6"/>
  <c r="S62" i="6" s="1"/>
  <c r="M65" i="31" l="1"/>
  <c r="K66" i="31" s="1"/>
  <c r="E66" i="31" s="1"/>
  <c r="S66" i="31" s="1"/>
  <c r="L65" i="31"/>
  <c r="J66" i="31" s="1"/>
  <c r="B65" i="31"/>
  <c r="A65" i="31" s="1"/>
  <c r="F65" i="31"/>
  <c r="B65" i="34"/>
  <c r="A65" i="34" s="1"/>
  <c r="F65" i="34"/>
  <c r="L65" i="34"/>
  <c r="J66" i="34" s="1"/>
  <c r="M65" i="34"/>
  <c r="K66" i="34" s="1"/>
  <c r="E66" i="34" s="1"/>
  <c r="S66" i="34" s="1"/>
  <c r="T66" i="35"/>
  <c r="U65" i="35"/>
  <c r="I67" i="35"/>
  <c r="B67" i="35"/>
  <c r="A67" i="35" s="1"/>
  <c r="F67" i="35"/>
  <c r="S67" i="35"/>
  <c r="U66" i="35" s="1"/>
  <c r="H116" i="35"/>
  <c r="H116" i="34"/>
  <c r="S66" i="33"/>
  <c r="H117" i="33"/>
  <c r="L66" i="33"/>
  <c r="J67" i="33" s="1"/>
  <c r="D67" i="33" s="1"/>
  <c r="M66" i="33"/>
  <c r="K67" i="33" s="1"/>
  <c r="B66" i="33"/>
  <c r="A66" i="33" s="1"/>
  <c r="F66" i="33"/>
  <c r="S66" i="32"/>
  <c r="B66" i="32"/>
  <c r="A66" i="32" s="1"/>
  <c r="F66" i="32"/>
  <c r="L66" i="32"/>
  <c r="J67" i="32" s="1"/>
  <c r="D67" i="32" s="1"/>
  <c r="M66" i="32"/>
  <c r="K67" i="32" s="1"/>
  <c r="H116" i="32"/>
  <c r="H117" i="31"/>
  <c r="I69" i="10"/>
  <c r="H117" i="29"/>
  <c r="H178" i="28"/>
  <c r="H116" i="27"/>
  <c r="H116" i="26"/>
  <c r="H116" i="25"/>
  <c r="H117" i="24"/>
  <c r="H116" i="23"/>
  <c r="H117" i="22"/>
  <c r="H117" i="21"/>
  <c r="H117" i="20"/>
  <c r="H153" i="19"/>
  <c r="H114" i="18"/>
  <c r="H176" i="17"/>
  <c r="H115" i="16"/>
  <c r="H176" i="15"/>
  <c r="H176" i="11"/>
  <c r="H197" i="10"/>
  <c r="T62" i="6"/>
  <c r="U61" i="6"/>
  <c r="F62" i="6"/>
  <c r="M62" i="6"/>
  <c r="K63" i="6" s="1"/>
  <c r="L62" i="6"/>
  <c r="J63" i="6" s="1"/>
  <c r="I66" i="31" l="1"/>
  <c r="D66" i="31"/>
  <c r="T66" i="31"/>
  <c r="U65" i="31"/>
  <c r="D66" i="34"/>
  <c r="I66" i="34"/>
  <c r="L67" i="35"/>
  <c r="J68" i="35" s="1"/>
  <c r="M67" i="35"/>
  <c r="K68" i="35" s="1"/>
  <c r="H117" i="35"/>
  <c r="T67" i="35"/>
  <c r="H117" i="34"/>
  <c r="T66" i="34"/>
  <c r="U65" i="34"/>
  <c r="B67" i="33"/>
  <c r="A67" i="33" s="1"/>
  <c r="F67" i="33"/>
  <c r="H118" i="33"/>
  <c r="U65" i="33"/>
  <c r="T66" i="33"/>
  <c r="I67" i="33"/>
  <c r="E67" i="33"/>
  <c r="H117" i="32"/>
  <c r="I67" i="32"/>
  <c r="U65" i="32"/>
  <c r="T66" i="32"/>
  <c r="B67" i="32"/>
  <c r="A67" i="32" s="1"/>
  <c r="F67" i="32"/>
  <c r="E67" i="32"/>
  <c r="H118" i="31"/>
  <c r="M69" i="10"/>
  <c r="K70" i="10" s="1"/>
  <c r="L69" i="10"/>
  <c r="J70" i="10" s="1"/>
  <c r="H118" i="29"/>
  <c r="H179" i="28"/>
  <c r="H117" i="27"/>
  <c r="H117" i="26"/>
  <c r="H117" i="25"/>
  <c r="H118" i="24"/>
  <c r="H117" i="23"/>
  <c r="H118" i="22"/>
  <c r="H118" i="21"/>
  <c r="H118" i="20"/>
  <c r="H154" i="19"/>
  <c r="H115" i="18"/>
  <c r="H177" i="17"/>
  <c r="H116" i="16"/>
  <c r="H177" i="15"/>
  <c r="H177" i="11"/>
  <c r="H198" i="10"/>
  <c r="E63" i="6"/>
  <c r="S63" i="6" s="1"/>
  <c r="I63" i="6"/>
  <c r="D63" i="6"/>
  <c r="B63" i="6" s="1"/>
  <c r="A63" i="6" s="1"/>
  <c r="B66" i="31" l="1"/>
  <c r="A66" i="31" s="1"/>
  <c r="F66" i="31"/>
  <c r="M66" i="31"/>
  <c r="K67" i="31" s="1"/>
  <c r="E67" i="31" s="1"/>
  <c r="S67" i="31" s="1"/>
  <c r="L66" i="31"/>
  <c r="J67" i="31" s="1"/>
  <c r="L66" i="34"/>
  <c r="J67" i="34" s="1"/>
  <c r="M66" i="34"/>
  <c r="K67" i="34" s="1"/>
  <c r="E67" i="34" s="1"/>
  <c r="S67" i="34" s="1"/>
  <c r="B66" i="34"/>
  <c r="A66" i="34" s="1"/>
  <c r="F66" i="34"/>
  <c r="E68" i="35"/>
  <c r="H118" i="35"/>
  <c r="I68" i="35"/>
  <c r="D68" i="35"/>
  <c r="H118" i="34"/>
  <c r="L67" i="33"/>
  <c r="J68" i="33" s="1"/>
  <c r="M67" i="33"/>
  <c r="K68" i="33" s="1"/>
  <c r="E68" i="33" s="1"/>
  <c r="S67" i="33"/>
  <c r="H119" i="33"/>
  <c r="S67" i="32"/>
  <c r="M67" i="32"/>
  <c r="K68" i="32" s="1"/>
  <c r="L67" i="32"/>
  <c r="J68" i="32" s="1"/>
  <c r="H118" i="32"/>
  <c r="H119" i="31"/>
  <c r="I70" i="10"/>
  <c r="H119" i="29"/>
  <c r="H180" i="28"/>
  <c r="H118" i="27"/>
  <c r="H118" i="26"/>
  <c r="H118" i="25"/>
  <c r="H119" i="24"/>
  <c r="H118" i="23"/>
  <c r="H119" i="22"/>
  <c r="H119" i="21"/>
  <c r="H119" i="20"/>
  <c r="H155" i="19"/>
  <c r="H116" i="18"/>
  <c r="H178" i="17"/>
  <c r="H117" i="16"/>
  <c r="H178" i="15"/>
  <c r="H178" i="11"/>
  <c r="H199" i="10"/>
  <c r="T63" i="6"/>
  <c r="U62" i="6"/>
  <c r="L63" i="6"/>
  <c r="J64" i="6" s="1"/>
  <c r="M63" i="6"/>
  <c r="K64" i="6" s="1"/>
  <c r="F63" i="6"/>
  <c r="D67" i="31" l="1"/>
  <c r="I67" i="31"/>
  <c r="I67" i="34"/>
  <c r="D67" i="34"/>
  <c r="B68" i="35"/>
  <c r="A68" i="35" s="1"/>
  <c r="F68" i="35"/>
  <c r="M68" i="35"/>
  <c r="K69" i="35" s="1"/>
  <c r="L68" i="35"/>
  <c r="J69" i="35" s="1"/>
  <c r="D69" i="35" s="1"/>
  <c r="S68" i="35"/>
  <c r="H119" i="35"/>
  <c r="H119" i="34"/>
  <c r="U66" i="34"/>
  <c r="T67" i="34"/>
  <c r="T67" i="33"/>
  <c r="U66" i="33"/>
  <c r="S68" i="33"/>
  <c r="H120" i="33"/>
  <c r="I68" i="33"/>
  <c r="D68" i="33"/>
  <c r="I68" i="32"/>
  <c r="D68" i="32"/>
  <c r="T67" i="32"/>
  <c r="U66" i="32"/>
  <c r="H119" i="32"/>
  <c r="E68" i="32"/>
  <c r="H120" i="31"/>
  <c r="T67" i="31"/>
  <c r="U66" i="31"/>
  <c r="L70" i="10"/>
  <c r="J71" i="10" s="1"/>
  <c r="M70" i="10"/>
  <c r="K71" i="10" s="1"/>
  <c r="H120" i="29"/>
  <c r="H181" i="28"/>
  <c r="H119" i="27"/>
  <c r="H119" i="26"/>
  <c r="H119" i="25"/>
  <c r="H120" i="24"/>
  <c r="H119" i="23"/>
  <c r="H120" i="22"/>
  <c r="H120" i="21"/>
  <c r="H120" i="20"/>
  <c r="H156" i="19"/>
  <c r="H117" i="18"/>
  <c r="H179" i="17"/>
  <c r="H118" i="16"/>
  <c r="H179" i="15"/>
  <c r="H179" i="11"/>
  <c r="H200" i="10"/>
  <c r="I64" i="6"/>
  <c r="D64" i="6"/>
  <c r="B64" i="6" s="1"/>
  <c r="A64" i="6" s="1"/>
  <c r="E64" i="6"/>
  <c r="S64" i="6" s="1"/>
  <c r="L67" i="31" l="1"/>
  <c r="J68" i="31" s="1"/>
  <c r="M67" i="31"/>
  <c r="K68" i="31" s="1"/>
  <c r="E68" i="31" s="1"/>
  <c r="S68" i="31" s="1"/>
  <c r="U67" i="31" s="1"/>
  <c r="F67" i="31"/>
  <c r="B67" i="31"/>
  <c r="A67" i="31" s="1"/>
  <c r="B67" i="34"/>
  <c r="A67" i="34" s="1"/>
  <c r="F67" i="34"/>
  <c r="L67" i="34"/>
  <c r="J68" i="34" s="1"/>
  <c r="M67" i="34"/>
  <c r="K68" i="34" s="1"/>
  <c r="E68" i="34" s="1"/>
  <c r="S68" i="34" s="1"/>
  <c r="T68" i="34" s="1"/>
  <c r="B69" i="35"/>
  <c r="A69" i="35" s="1"/>
  <c r="F69" i="35"/>
  <c r="T68" i="35"/>
  <c r="U67" i="35"/>
  <c r="E69" i="35"/>
  <c r="H120" i="35"/>
  <c r="I69" i="35"/>
  <c r="H120" i="34"/>
  <c r="B68" i="33"/>
  <c r="A68" i="33" s="1"/>
  <c r="F68" i="33"/>
  <c r="H121" i="33"/>
  <c r="L68" i="33"/>
  <c r="J69" i="33" s="1"/>
  <c r="M68" i="33"/>
  <c r="K69" i="33" s="1"/>
  <c r="U67" i="33"/>
  <c r="T68" i="33"/>
  <c r="L68" i="32"/>
  <c r="J69" i="32" s="1"/>
  <c r="D69" i="32" s="1"/>
  <c r="M68" i="32"/>
  <c r="K69" i="32" s="1"/>
  <c r="E69" i="32" s="1"/>
  <c r="S68" i="32"/>
  <c r="B68" i="32"/>
  <c r="A68" i="32" s="1"/>
  <c r="F68" i="32"/>
  <c r="H120" i="32"/>
  <c r="H121" i="31"/>
  <c r="I71" i="10"/>
  <c r="H121" i="29"/>
  <c r="H182" i="28"/>
  <c r="H120" i="27"/>
  <c r="H120" i="26"/>
  <c r="H120" i="25"/>
  <c r="H121" i="24"/>
  <c r="H120" i="23"/>
  <c r="H121" i="22"/>
  <c r="H121" i="21"/>
  <c r="H121" i="20"/>
  <c r="H157" i="19"/>
  <c r="H118" i="18"/>
  <c r="H180" i="17"/>
  <c r="H119" i="16"/>
  <c r="H180" i="15"/>
  <c r="H180" i="11"/>
  <c r="H201" i="10"/>
  <c r="U63" i="6"/>
  <c r="T64" i="6"/>
  <c r="F64" i="6"/>
  <c r="M64" i="6"/>
  <c r="K65" i="6" s="1"/>
  <c r="L64" i="6"/>
  <c r="J65" i="6" s="1"/>
  <c r="D65" i="6" s="1"/>
  <c r="B65" i="6" s="1"/>
  <c r="A65" i="6" s="1"/>
  <c r="T68" i="31" l="1"/>
  <c r="D68" i="31"/>
  <c r="I68" i="31"/>
  <c r="U67" i="34"/>
  <c r="D68" i="34"/>
  <c r="I68" i="34"/>
  <c r="H121" i="35"/>
  <c r="L69" i="35"/>
  <c r="J70" i="35" s="1"/>
  <c r="M69" i="35"/>
  <c r="K70" i="35" s="1"/>
  <c r="S69" i="35"/>
  <c r="H121" i="34"/>
  <c r="I69" i="33"/>
  <c r="D69" i="33"/>
  <c r="E69" i="33"/>
  <c r="H122" i="33"/>
  <c r="B69" i="32"/>
  <c r="A69" i="32" s="1"/>
  <c r="F69" i="32"/>
  <c r="H121" i="32"/>
  <c r="S69" i="32"/>
  <c r="T68" i="32"/>
  <c r="U67" i="32"/>
  <c r="I69" i="32"/>
  <c r="H122" i="31"/>
  <c r="L71" i="10"/>
  <c r="J72" i="10" s="1"/>
  <c r="M71" i="10"/>
  <c r="K72" i="10" s="1"/>
  <c r="H122" i="29"/>
  <c r="H183" i="28"/>
  <c r="H121" i="27"/>
  <c r="H121" i="26"/>
  <c r="H121" i="25"/>
  <c r="H122" i="24"/>
  <c r="H121" i="23"/>
  <c r="H122" i="22"/>
  <c r="H122" i="21"/>
  <c r="H122" i="20"/>
  <c r="H158" i="19"/>
  <c r="H119" i="18"/>
  <c r="H181" i="17"/>
  <c r="H120" i="16"/>
  <c r="H181" i="15"/>
  <c r="H181" i="11"/>
  <c r="H202" i="10"/>
  <c r="F65" i="6"/>
  <c r="E65" i="6"/>
  <c r="S65" i="6" s="1"/>
  <c r="I65" i="6"/>
  <c r="L68" i="31" l="1"/>
  <c r="J69" i="31" s="1"/>
  <c r="M68" i="31"/>
  <c r="K69" i="31" s="1"/>
  <c r="E69" i="31" s="1"/>
  <c r="S69" i="31" s="1"/>
  <c r="F68" i="31"/>
  <c r="B68" i="31"/>
  <c r="A68" i="31" s="1"/>
  <c r="L68" i="34"/>
  <c r="J69" i="34" s="1"/>
  <c r="M68" i="34"/>
  <c r="K69" i="34" s="1"/>
  <c r="E69" i="34" s="1"/>
  <c r="S69" i="34" s="1"/>
  <c r="B68" i="34"/>
  <c r="A68" i="34" s="1"/>
  <c r="F68" i="34"/>
  <c r="T69" i="35"/>
  <c r="U68" i="35"/>
  <c r="I70" i="35"/>
  <c r="D70" i="35"/>
  <c r="E70" i="35"/>
  <c r="H122" i="35"/>
  <c r="H122" i="34"/>
  <c r="B69" i="33"/>
  <c r="A69" i="33" s="1"/>
  <c r="F69" i="33"/>
  <c r="H123" i="33"/>
  <c r="S69" i="33"/>
  <c r="L69" i="33"/>
  <c r="J70" i="33" s="1"/>
  <c r="M69" i="33"/>
  <c r="K70" i="33" s="1"/>
  <c r="E70" i="33" s="1"/>
  <c r="H122" i="32"/>
  <c r="M69" i="32"/>
  <c r="K70" i="32" s="1"/>
  <c r="L69" i="32"/>
  <c r="J70" i="32" s="1"/>
  <c r="T69" i="32"/>
  <c r="U68" i="32"/>
  <c r="H123" i="31"/>
  <c r="I72" i="10"/>
  <c r="H123" i="29"/>
  <c r="H184" i="28"/>
  <c r="H122" i="27"/>
  <c r="H122" i="26"/>
  <c r="H122" i="25"/>
  <c r="H123" i="24"/>
  <c r="H122" i="23"/>
  <c r="H123" i="22"/>
  <c r="H123" i="21"/>
  <c r="H123" i="20"/>
  <c r="H159" i="19"/>
  <c r="H120" i="18"/>
  <c r="H182" i="17"/>
  <c r="H121" i="16"/>
  <c r="H182" i="15"/>
  <c r="H182" i="11"/>
  <c r="H203" i="10"/>
  <c r="U64" i="6"/>
  <c r="T65" i="6"/>
  <c r="M65" i="6"/>
  <c r="K66" i="6" s="1"/>
  <c r="L65" i="6"/>
  <c r="J66" i="6" s="1"/>
  <c r="D69" i="31" l="1"/>
  <c r="I69" i="31"/>
  <c r="D69" i="34"/>
  <c r="I69" i="34"/>
  <c r="H123" i="35"/>
  <c r="B70" i="35"/>
  <c r="A70" i="35" s="1"/>
  <c r="F70" i="35"/>
  <c r="M70" i="35"/>
  <c r="K71" i="35" s="1"/>
  <c r="E71" i="35" s="1"/>
  <c r="L70" i="35"/>
  <c r="J71" i="35" s="1"/>
  <c r="D71" i="35" s="1"/>
  <c r="S70" i="35"/>
  <c r="H123" i="34"/>
  <c r="T69" i="34"/>
  <c r="U68" i="34"/>
  <c r="S70" i="33"/>
  <c r="U69" i="33" s="1"/>
  <c r="I70" i="33"/>
  <c r="U68" i="33"/>
  <c r="T69" i="33"/>
  <c r="D70" i="33"/>
  <c r="H124" i="33"/>
  <c r="I70" i="32"/>
  <c r="D70" i="32"/>
  <c r="E70" i="32"/>
  <c r="H123" i="32"/>
  <c r="T69" i="31"/>
  <c r="U68" i="31"/>
  <c r="H124" i="31"/>
  <c r="M72" i="10"/>
  <c r="K73" i="10" s="1"/>
  <c r="L72" i="10"/>
  <c r="J73" i="10" s="1"/>
  <c r="H124" i="29"/>
  <c r="H185" i="28"/>
  <c r="H123" i="27"/>
  <c r="H123" i="26"/>
  <c r="H123" i="25"/>
  <c r="H124" i="24"/>
  <c r="H123" i="23"/>
  <c r="H124" i="22"/>
  <c r="H124" i="21"/>
  <c r="H124" i="20"/>
  <c r="H160" i="19"/>
  <c r="H121" i="18"/>
  <c r="H183" i="17"/>
  <c r="H122" i="16"/>
  <c r="H183" i="15"/>
  <c r="H183" i="11"/>
  <c r="H204" i="10"/>
  <c r="I66" i="6"/>
  <c r="D66" i="6"/>
  <c r="B66" i="6" s="1"/>
  <c r="A66" i="6" s="1"/>
  <c r="E66" i="6"/>
  <c r="S66" i="6" s="1"/>
  <c r="L69" i="31" l="1"/>
  <c r="J70" i="31" s="1"/>
  <c r="M69" i="31"/>
  <c r="K70" i="31" s="1"/>
  <c r="E70" i="31" s="1"/>
  <c r="S70" i="31" s="1"/>
  <c r="U69" i="31" s="1"/>
  <c r="B69" i="31"/>
  <c r="A69" i="31" s="1"/>
  <c r="F69" i="31"/>
  <c r="L69" i="34"/>
  <c r="J70" i="34" s="1"/>
  <c r="M69" i="34"/>
  <c r="K70" i="34" s="1"/>
  <c r="E70" i="34" s="1"/>
  <c r="S70" i="34" s="1"/>
  <c r="U69" i="34" s="1"/>
  <c r="F69" i="34"/>
  <c r="B69" i="34"/>
  <c r="A69" i="34" s="1"/>
  <c r="S71" i="35"/>
  <c r="U70" i="35" s="1"/>
  <c r="B71" i="35"/>
  <c r="A71" i="35" s="1"/>
  <c r="F71" i="35"/>
  <c r="I71" i="35"/>
  <c r="T70" i="35"/>
  <c r="U69" i="35"/>
  <c r="H124" i="35"/>
  <c r="H124" i="34"/>
  <c r="H125" i="33"/>
  <c r="L70" i="33"/>
  <c r="J71" i="33" s="1"/>
  <c r="D71" i="33" s="1"/>
  <c r="M70" i="33"/>
  <c r="K71" i="33" s="1"/>
  <c r="B70" i="33"/>
  <c r="A70" i="33" s="1"/>
  <c r="F70" i="33"/>
  <c r="T70" i="33"/>
  <c r="H124" i="32"/>
  <c r="L70" i="32"/>
  <c r="J71" i="32" s="1"/>
  <c r="D71" i="32" s="1"/>
  <c r="M70" i="32"/>
  <c r="K71" i="32" s="1"/>
  <c r="B70" i="32"/>
  <c r="A70" i="32" s="1"/>
  <c r="F70" i="32"/>
  <c r="S70" i="32"/>
  <c r="H125" i="31"/>
  <c r="I73" i="10"/>
  <c r="H125" i="29"/>
  <c r="H186" i="28"/>
  <c r="H124" i="27"/>
  <c r="H124" i="26"/>
  <c r="H124" i="25"/>
  <c r="H125" i="24"/>
  <c r="H124" i="23"/>
  <c r="H125" i="22"/>
  <c r="H125" i="21"/>
  <c r="H125" i="20"/>
  <c r="H161" i="19"/>
  <c r="H122" i="18"/>
  <c r="H184" i="17"/>
  <c r="H123" i="16"/>
  <c r="H184" i="15"/>
  <c r="H184" i="11"/>
  <c r="H205" i="10"/>
  <c r="U65" i="6"/>
  <c r="T66" i="6"/>
  <c r="F66" i="6"/>
  <c r="L66" i="6"/>
  <c r="J67" i="6" s="1"/>
  <c r="M66" i="6"/>
  <c r="K67" i="6" s="1"/>
  <c r="E67" i="6" s="1"/>
  <c r="S67" i="6" s="1"/>
  <c r="T70" i="31" l="1"/>
  <c r="D70" i="31"/>
  <c r="I70" i="31"/>
  <c r="T70" i="34"/>
  <c r="D70" i="34"/>
  <c r="I70" i="34"/>
  <c r="T71" i="35"/>
  <c r="L71" i="35"/>
  <c r="J72" i="35" s="1"/>
  <c r="M71" i="35"/>
  <c r="K72" i="35" s="1"/>
  <c r="H125" i="35"/>
  <c r="H125" i="34"/>
  <c r="B71" i="33"/>
  <c r="A71" i="33" s="1"/>
  <c r="F71" i="33"/>
  <c r="E71" i="33"/>
  <c r="H126" i="33"/>
  <c r="I71" i="33"/>
  <c r="B71" i="32"/>
  <c r="A71" i="32" s="1"/>
  <c r="F71" i="32"/>
  <c r="E71" i="32"/>
  <c r="I71" i="32"/>
  <c r="U69" i="32"/>
  <c r="T70" i="32"/>
  <c r="H125" i="32"/>
  <c r="H126" i="31"/>
  <c r="M73" i="10"/>
  <c r="K74" i="10" s="1"/>
  <c r="L73" i="10"/>
  <c r="J74" i="10" s="1"/>
  <c r="H126" i="29"/>
  <c r="H187" i="28"/>
  <c r="H125" i="27"/>
  <c r="H125" i="26"/>
  <c r="H125" i="25"/>
  <c r="H126" i="24"/>
  <c r="H125" i="23"/>
  <c r="H126" i="22"/>
  <c r="H126" i="21"/>
  <c r="H126" i="20"/>
  <c r="H162" i="19"/>
  <c r="H123" i="18"/>
  <c r="H185" i="17"/>
  <c r="H124" i="16"/>
  <c r="H185" i="15"/>
  <c r="H185" i="11"/>
  <c r="H206" i="10"/>
  <c r="U66" i="6"/>
  <c r="T67" i="6"/>
  <c r="I67" i="6"/>
  <c r="D67" i="6"/>
  <c r="B67" i="6" s="1"/>
  <c r="A67" i="6" s="1"/>
  <c r="L70" i="31" l="1"/>
  <c r="J71" i="31" s="1"/>
  <c r="M70" i="31"/>
  <c r="K71" i="31" s="1"/>
  <c r="E71" i="31" s="1"/>
  <c r="F70" i="31"/>
  <c r="B70" i="31"/>
  <c r="A70" i="31" s="1"/>
  <c r="L70" i="34"/>
  <c r="J71" i="34" s="1"/>
  <c r="M70" i="34"/>
  <c r="K71" i="34" s="1"/>
  <c r="E71" i="34" s="1"/>
  <c r="S71" i="34" s="1"/>
  <c r="B70" i="34"/>
  <c r="A70" i="34" s="1"/>
  <c r="F70" i="34"/>
  <c r="E72" i="35"/>
  <c r="H126" i="35"/>
  <c r="I72" i="35"/>
  <c r="D72" i="35"/>
  <c r="H126" i="34"/>
  <c r="L71" i="33"/>
  <c r="J72" i="33" s="1"/>
  <c r="M71" i="33"/>
  <c r="K72" i="33" s="1"/>
  <c r="H127" i="33"/>
  <c r="S71" i="33"/>
  <c r="M71" i="32"/>
  <c r="K72" i="32" s="1"/>
  <c r="E72" i="32" s="1"/>
  <c r="L71" i="32"/>
  <c r="J72" i="32" s="1"/>
  <c r="H126" i="32"/>
  <c r="S71" i="32"/>
  <c r="S71" i="31"/>
  <c r="H127" i="31"/>
  <c r="I74" i="10"/>
  <c r="H127" i="29"/>
  <c r="H188" i="28"/>
  <c r="H126" i="27"/>
  <c r="H126" i="26"/>
  <c r="H126" i="25"/>
  <c r="H127" i="24"/>
  <c r="H126" i="23"/>
  <c r="H127" i="22"/>
  <c r="H127" i="21"/>
  <c r="H127" i="20"/>
  <c r="H163" i="19"/>
  <c r="H124" i="18"/>
  <c r="H186" i="17"/>
  <c r="H125" i="16"/>
  <c r="H186" i="15"/>
  <c r="H186" i="11"/>
  <c r="H207" i="10"/>
  <c r="L67" i="6"/>
  <c r="J68" i="6" s="1"/>
  <c r="D68" i="6" s="1"/>
  <c r="B68" i="6" s="1"/>
  <c r="A68" i="6" s="1"/>
  <c r="M67" i="6"/>
  <c r="K68" i="6" s="1"/>
  <c r="F67" i="6"/>
  <c r="D71" i="31" l="1"/>
  <c r="I71" i="31"/>
  <c r="I71" i="34"/>
  <c r="D71" i="34"/>
  <c r="H127" i="35"/>
  <c r="M72" i="35"/>
  <c r="K73" i="35" s="1"/>
  <c r="L72" i="35"/>
  <c r="J73" i="35" s="1"/>
  <c r="D73" i="35" s="1"/>
  <c r="S72" i="35"/>
  <c r="B72" i="35"/>
  <c r="A72" i="35" s="1"/>
  <c r="F72" i="35"/>
  <c r="H127" i="34"/>
  <c r="T71" i="34"/>
  <c r="U70" i="34"/>
  <c r="H128" i="33"/>
  <c r="U70" i="33"/>
  <c r="T71" i="33"/>
  <c r="E72" i="33"/>
  <c r="I72" i="33"/>
  <c r="D72" i="33"/>
  <c r="H127" i="32"/>
  <c r="T71" i="32"/>
  <c r="U70" i="32"/>
  <c r="I72" i="32"/>
  <c r="D72" i="32"/>
  <c r="S72" i="32"/>
  <c r="T72" i="32" s="1"/>
  <c r="H128" i="31"/>
  <c r="U70" i="31"/>
  <c r="T71" i="31"/>
  <c r="L74" i="10"/>
  <c r="J75" i="10" s="1"/>
  <c r="M74" i="10"/>
  <c r="K75" i="10" s="1"/>
  <c r="H128" i="29"/>
  <c r="H189" i="28"/>
  <c r="H127" i="27"/>
  <c r="H127" i="26"/>
  <c r="H127" i="25"/>
  <c r="H128" i="24"/>
  <c r="H127" i="23"/>
  <c r="H128" i="22"/>
  <c r="H128" i="21"/>
  <c r="H128" i="20"/>
  <c r="H164" i="19"/>
  <c r="H125" i="18"/>
  <c r="H187" i="17"/>
  <c r="H126" i="16"/>
  <c r="H187" i="15"/>
  <c r="H187" i="11"/>
  <c r="H208" i="10"/>
  <c r="F68" i="6"/>
  <c r="E68" i="6"/>
  <c r="S68" i="6" s="1"/>
  <c r="I68" i="6"/>
  <c r="M71" i="31" l="1"/>
  <c r="K72" i="31" s="1"/>
  <c r="E72" i="31" s="1"/>
  <c r="L71" i="31"/>
  <c r="J72" i="31" s="1"/>
  <c r="F71" i="31"/>
  <c r="B71" i="31"/>
  <c r="A71" i="31" s="1"/>
  <c r="B71" i="34"/>
  <c r="A71" i="34" s="1"/>
  <c r="F71" i="34"/>
  <c r="M71" i="34"/>
  <c r="K72" i="34" s="1"/>
  <c r="E72" i="34" s="1"/>
  <c r="S72" i="34" s="1"/>
  <c r="T72" i="34" s="1"/>
  <c r="L71" i="34"/>
  <c r="J72" i="34" s="1"/>
  <c r="B73" i="35"/>
  <c r="A73" i="35" s="1"/>
  <c r="F73" i="35"/>
  <c r="I73" i="35"/>
  <c r="T72" i="35"/>
  <c r="U71" i="35"/>
  <c r="E73" i="35"/>
  <c r="H128" i="35"/>
  <c r="H128" i="34"/>
  <c r="S72" i="33"/>
  <c r="H129" i="33"/>
  <c r="B72" i="33"/>
  <c r="A72" i="33" s="1"/>
  <c r="F72" i="33"/>
  <c r="L72" i="33"/>
  <c r="J73" i="33" s="1"/>
  <c r="D73" i="33" s="1"/>
  <c r="M72" i="33"/>
  <c r="K73" i="33" s="1"/>
  <c r="L72" i="32"/>
  <c r="J73" i="32" s="1"/>
  <c r="D73" i="32" s="1"/>
  <c r="M72" i="32"/>
  <c r="K73" i="32" s="1"/>
  <c r="U71" i="32"/>
  <c r="B72" i="32"/>
  <c r="A72" i="32" s="1"/>
  <c r="F72" i="32"/>
  <c r="H128" i="32"/>
  <c r="S72" i="31"/>
  <c r="H129" i="31"/>
  <c r="I75" i="10"/>
  <c r="H129" i="29"/>
  <c r="H190" i="28"/>
  <c r="H128" i="27"/>
  <c r="H128" i="26"/>
  <c r="H128" i="25"/>
  <c r="H129" i="24"/>
  <c r="H128" i="23"/>
  <c r="H129" i="22"/>
  <c r="H129" i="21"/>
  <c r="H129" i="20"/>
  <c r="H165" i="19"/>
  <c r="H126" i="18"/>
  <c r="H188" i="17"/>
  <c r="H127" i="16"/>
  <c r="H188" i="15"/>
  <c r="H188" i="11"/>
  <c r="H209" i="10"/>
  <c r="U67" i="6"/>
  <c r="T68" i="6"/>
  <c r="L68" i="6"/>
  <c r="J69" i="6" s="1"/>
  <c r="M68" i="6"/>
  <c r="K69" i="6" s="1"/>
  <c r="I72" i="31" l="1"/>
  <c r="D72" i="31"/>
  <c r="U71" i="34"/>
  <c r="D72" i="34"/>
  <c r="I72" i="34"/>
  <c r="H129" i="35"/>
  <c r="S73" i="35"/>
  <c r="L73" i="35"/>
  <c r="J74" i="35" s="1"/>
  <c r="M73" i="35"/>
  <c r="K74" i="35" s="1"/>
  <c r="E74" i="35" s="1"/>
  <c r="H129" i="34"/>
  <c r="I73" i="33"/>
  <c r="H130" i="33"/>
  <c r="B73" i="33"/>
  <c r="A73" i="33" s="1"/>
  <c r="F73" i="33"/>
  <c r="T72" i="33"/>
  <c r="U71" i="33"/>
  <c r="E73" i="33"/>
  <c r="B73" i="32"/>
  <c r="A73" i="32" s="1"/>
  <c r="F73" i="32"/>
  <c r="E73" i="32"/>
  <c r="H129" i="32"/>
  <c r="I73" i="32"/>
  <c r="H130" i="31"/>
  <c r="U71" i="31"/>
  <c r="T72" i="31"/>
  <c r="L75" i="10"/>
  <c r="J76" i="10" s="1"/>
  <c r="M75" i="10"/>
  <c r="K76" i="10" s="1"/>
  <c r="H130" i="29"/>
  <c r="H191" i="28"/>
  <c r="H129" i="27"/>
  <c r="H129" i="26"/>
  <c r="H129" i="25"/>
  <c r="H130" i="24"/>
  <c r="H129" i="23"/>
  <c r="H130" i="22"/>
  <c r="H130" i="21"/>
  <c r="H130" i="20"/>
  <c r="H166" i="19"/>
  <c r="H127" i="18"/>
  <c r="H189" i="17"/>
  <c r="H128" i="16"/>
  <c r="H189" i="15"/>
  <c r="H189" i="11"/>
  <c r="H210" i="10"/>
  <c r="I69" i="6"/>
  <c r="D69" i="6"/>
  <c r="B69" i="6" s="1"/>
  <c r="A69" i="6" s="1"/>
  <c r="E69" i="6"/>
  <c r="S69" i="6" s="1"/>
  <c r="B72" i="31" l="1"/>
  <c r="A72" i="31" s="1"/>
  <c r="F72" i="31"/>
  <c r="L72" i="31"/>
  <c r="J73" i="31" s="1"/>
  <c r="M72" i="31"/>
  <c r="K73" i="31" s="1"/>
  <c r="E73" i="31" s="1"/>
  <c r="S73" i="31" s="1"/>
  <c r="U72" i="31" s="1"/>
  <c r="B72" i="34"/>
  <c r="A72" i="34" s="1"/>
  <c r="F72" i="34"/>
  <c r="L72" i="34"/>
  <c r="J73" i="34" s="1"/>
  <c r="M72" i="34"/>
  <c r="K73" i="34" s="1"/>
  <c r="E73" i="34" s="1"/>
  <c r="S73" i="34" s="1"/>
  <c r="S74" i="35"/>
  <c r="T74" i="35" s="1"/>
  <c r="T73" i="35"/>
  <c r="U72" i="35"/>
  <c r="I74" i="35"/>
  <c r="D74" i="35"/>
  <c r="H130" i="35"/>
  <c r="H130" i="34"/>
  <c r="H131" i="33"/>
  <c r="S73" i="33"/>
  <c r="L73" i="33"/>
  <c r="J74" i="33" s="1"/>
  <c r="M73" i="33"/>
  <c r="K74" i="33" s="1"/>
  <c r="E74" i="33" s="1"/>
  <c r="H130" i="32"/>
  <c r="M73" i="32"/>
  <c r="K74" i="32" s="1"/>
  <c r="L73" i="32"/>
  <c r="J74" i="32" s="1"/>
  <c r="S73" i="32"/>
  <c r="H131" i="31"/>
  <c r="I76" i="10"/>
  <c r="H131" i="29"/>
  <c r="H192" i="28"/>
  <c r="H130" i="27"/>
  <c r="H130" i="26"/>
  <c r="H130" i="25"/>
  <c r="H131" i="24"/>
  <c r="H130" i="23"/>
  <c r="H131" i="22"/>
  <c r="H131" i="21"/>
  <c r="H131" i="20"/>
  <c r="H167" i="19"/>
  <c r="H128" i="18"/>
  <c r="H190" i="17"/>
  <c r="H129" i="16"/>
  <c r="H190" i="15"/>
  <c r="H190" i="11"/>
  <c r="H211" i="10"/>
  <c r="U68" i="6"/>
  <c r="T69" i="6"/>
  <c r="F69" i="6"/>
  <c r="M69" i="6"/>
  <c r="K70" i="6" s="1"/>
  <c r="L69" i="6"/>
  <c r="J70" i="6" s="1"/>
  <c r="D70" i="6" s="1"/>
  <c r="B70" i="6" s="1"/>
  <c r="A70" i="6" s="1"/>
  <c r="T73" i="31" l="1"/>
  <c r="I73" i="31"/>
  <c r="D73" i="31"/>
  <c r="I73" i="34"/>
  <c r="L73" i="34" s="1"/>
  <c r="J74" i="34" s="1"/>
  <c r="D73" i="34"/>
  <c r="U73" i="35"/>
  <c r="B74" i="35"/>
  <c r="A74" i="35" s="1"/>
  <c r="F74" i="35"/>
  <c r="H131" i="35"/>
  <c r="M74" i="35"/>
  <c r="K75" i="35" s="1"/>
  <c r="L74" i="35"/>
  <c r="J75" i="35" s="1"/>
  <c r="D75" i="35" s="1"/>
  <c r="H131" i="34"/>
  <c r="T73" i="34"/>
  <c r="U72" i="34"/>
  <c r="S74" i="33"/>
  <c r="U73" i="33" s="1"/>
  <c r="U72" i="33"/>
  <c r="T73" i="33"/>
  <c r="H132" i="33"/>
  <c r="I74" i="33"/>
  <c r="D74" i="33"/>
  <c r="U72" i="32"/>
  <c r="T73" i="32"/>
  <c r="I74" i="32"/>
  <c r="D74" i="32"/>
  <c r="E74" i="32"/>
  <c r="H131" i="32"/>
  <c r="H132" i="31"/>
  <c r="M76" i="10"/>
  <c r="K77" i="10" s="1"/>
  <c r="L76" i="10"/>
  <c r="J77" i="10" s="1"/>
  <c r="H132" i="29"/>
  <c r="H193" i="28"/>
  <c r="H131" i="27"/>
  <c r="H131" i="26"/>
  <c r="H131" i="25"/>
  <c r="H132" i="24"/>
  <c r="H131" i="23"/>
  <c r="H132" i="22"/>
  <c r="H132" i="21"/>
  <c r="H132" i="20"/>
  <c r="H168" i="19"/>
  <c r="H129" i="18"/>
  <c r="H191" i="17"/>
  <c r="H130" i="16"/>
  <c r="H191" i="15"/>
  <c r="H191" i="11"/>
  <c r="H212" i="10"/>
  <c r="F70" i="6"/>
  <c r="I70" i="6"/>
  <c r="E70" i="6"/>
  <c r="S70" i="6" s="1"/>
  <c r="B73" i="31" l="1"/>
  <c r="A73" i="31" s="1"/>
  <c r="F73" i="31"/>
  <c r="M73" i="31"/>
  <c r="K74" i="31" s="1"/>
  <c r="E74" i="31" s="1"/>
  <c r="S74" i="31" s="1"/>
  <c r="L73" i="31"/>
  <c r="J74" i="31" s="1"/>
  <c r="M73" i="34"/>
  <c r="K74" i="34" s="1"/>
  <c r="E74" i="34" s="1"/>
  <c r="S74" i="34" s="1"/>
  <c r="U73" i="34" s="1"/>
  <c r="B73" i="34"/>
  <c r="A73" i="34" s="1"/>
  <c r="F73" i="34"/>
  <c r="D74" i="34"/>
  <c r="B75" i="35"/>
  <c r="A75" i="35" s="1"/>
  <c r="F75" i="35"/>
  <c r="E75" i="35"/>
  <c r="H132" i="35"/>
  <c r="I75" i="35"/>
  <c r="T74" i="33"/>
  <c r="H132" i="34"/>
  <c r="B74" i="33"/>
  <c r="A74" i="33" s="1"/>
  <c r="F74" i="33"/>
  <c r="L74" i="33"/>
  <c r="J75" i="33" s="1"/>
  <c r="M74" i="33"/>
  <c r="K75" i="33" s="1"/>
  <c r="H133" i="33"/>
  <c r="B74" i="32"/>
  <c r="A74" i="32" s="1"/>
  <c r="F74" i="32"/>
  <c r="H132" i="32"/>
  <c r="L74" i="32"/>
  <c r="J75" i="32" s="1"/>
  <c r="M74" i="32"/>
  <c r="K75" i="32" s="1"/>
  <c r="E75" i="32" s="1"/>
  <c r="S74" i="32"/>
  <c r="H133" i="31"/>
  <c r="I77" i="10"/>
  <c r="H133" i="29"/>
  <c r="H194" i="28"/>
  <c r="H132" i="27"/>
  <c r="H132" i="26"/>
  <c r="H132" i="25"/>
  <c r="H133" i="24"/>
  <c r="H132" i="23"/>
  <c r="H133" i="22"/>
  <c r="H133" i="21"/>
  <c r="H133" i="20"/>
  <c r="H169" i="19"/>
  <c r="H130" i="18"/>
  <c r="H192" i="17"/>
  <c r="H131" i="16"/>
  <c r="H192" i="15"/>
  <c r="H192" i="11"/>
  <c r="H213" i="10"/>
  <c r="U69" i="6"/>
  <c r="T70" i="6"/>
  <c r="L70" i="6"/>
  <c r="J71" i="6" s="1"/>
  <c r="M70" i="6"/>
  <c r="K71" i="6" s="1"/>
  <c r="E71" i="6" s="1"/>
  <c r="S71" i="6" s="1"/>
  <c r="D74" i="31" l="1"/>
  <c r="I74" i="31"/>
  <c r="T74" i="34"/>
  <c r="I74" i="34"/>
  <c r="F74" i="34"/>
  <c r="B74" i="34"/>
  <c r="A74" i="34" s="1"/>
  <c r="L75" i="35"/>
  <c r="J76" i="35" s="1"/>
  <c r="M75" i="35"/>
  <c r="K76" i="35" s="1"/>
  <c r="E76" i="35" s="1"/>
  <c r="S75" i="35"/>
  <c r="H133" i="35"/>
  <c r="H133" i="34"/>
  <c r="I75" i="33"/>
  <c r="D75" i="33"/>
  <c r="H134" i="33"/>
  <c r="E75" i="33"/>
  <c r="H133" i="32"/>
  <c r="I75" i="32"/>
  <c r="D75" i="32"/>
  <c r="S75" i="32"/>
  <c r="T75" i="32" s="1"/>
  <c r="U73" i="32"/>
  <c r="T74" i="32"/>
  <c r="T74" i="31"/>
  <c r="U73" i="31"/>
  <c r="H134" i="31"/>
  <c r="M77" i="10"/>
  <c r="K78" i="10" s="1"/>
  <c r="L77" i="10"/>
  <c r="J78" i="10" s="1"/>
  <c r="H134" i="29"/>
  <c r="H195" i="28"/>
  <c r="H133" i="27"/>
  <c r="H133" i="26"/>
  <c r="H133" i="25"/>
  <c r="H134" i="24"/>
  <c r="H133" i="23"/>
  <c r="H134" i="22"/>
  <c r="H134" i="21"/>
  <c r="H134" i="20"/>
  <c r="H170" i="19"/>
  <c r="H131" i="18"/>
  <c r="H193" i="17"/>
  <c r="H132" i="16"/>
  <c r="H193" i="15"/>
  <c r="H193" i="11"/>
  <c r="H214" i="10"/>
  <c r="T71" i="6"/>
  <c r="U70" i="6"/>
  <c r="I71" i="6"/>
  <c r="D71" i="6"/>
  <c r="B71" i="6" s="1"/>
  <c r="A71" i="6" s="1"/>
  <c r="M74" i="31" l="1"/>
  <c r="K75" i="31" s="1"/>
  <c r="E75" i="31" s="1"/>
  <c r="S75" i="31" s="1"/>
  <c r="T75" i="31" s="1"/>
  <c r="L74" i="31"/>
  <c r="J75" i="31" s="1"/>
  <c r="F74" i="31"/>
  <c r="B74" i="31"/>
  <c r="A74" i="31" s="1"/>
  <c r="M74" i="34"/>
  <c r="K75" i="34" s="1"/>
  <c r="E75" i="34" s="1"/>
  <c r="S75" i="34" s="1"/>
  <c r="L74" i="34"/>
  <c r="J75" i="34" s="1"/>
  <c r="U74" i="35"/>
  <c r="T75" i="35"/>
  <c r="S76" i="35"/>
  <c r="H134" i="35"/>
  <c r="I76" i="35"/>
  <c r="D76" i="35"/>
  <c r="H134" i="34"/>
  <c r="B75" i="33"/>
  <c r="A75" i="33" s="1"/>
  <c r="F75" i="33"/>
  <c r="S75" i="33"/>
  <c r="H135" i="33"/>
  <c r="L75" i="33"/>
  <c r="J76" i="33" s="1"/>
  <c r="M75" i="33"/>
  <c r="K76" i="33" s="1"/>
  <c r="E76" i="33" s="1"/>
  <c r="B75" i="32"/>
  <c r="A75" i="32" s="1"/>
  <c r="F75" i="32"/>
  <c r="U74" i="32"/>
  <c r="M75" i="32"/>
  <c r="K76" i="32" s="1"/>
  <c r="L75" i="32"/>
  <c r="J76" i="32" s="1"/>
  <c r="H134" i="32"/>
  <c r="H135" i="31"/>
  <c r="I78" i="10"/>
  <c r="H135" i="29"/>
  <c r="H196" i="28"/>
  <c r="H134" i="27"/>
  <c r="H134" i="26"/>
  <c r="H134" i="25"/>
  <c r="H135" i="24"/>
  <c r="H134" i="23"/>
  <c r="H135" i="22"/>
  <c r="H135" i="21"/>
  <c r="H135" i="20"/>
  <c r="H171" i="19"/>
  <c r="H132" i="18"/>
  <c r="H194" i="17"/>
  <c r="H133" i="16"/>
  <c r="H194" i="15"/>
  <c r="H194" i="11"/>
  <c r="H215" i="10"/>
  <c r="F71" i="6"/>
  <c r="M71" i="6"/>
  <c r="K72" i="6" s="1"/>
  <c r="L71" i="6"/>
  <c r="J72" i="6" s="1"/>
  <c r="D72" i="6" s="1"/>
  <c r="B72" i="6" s="1"/>
  <c r="A72" i="6" s="1"/>
  <c r="U74" i="31" l="1"/>
  <c r="D75" i="31"/>
  <c r="I75" i="31"/>
  <c r="I75" i="34"/>
  <c r="D75" i="34"/>
  <c r="B76" i="35"/>
  <c r="A76" i="35" s="1"/>
  <c r="F76" i="35"/>
  <c r="H135" i="35"/>
  <c r="U75" i="35"/>
  <c r="T76" i="35"/>
  <c r="M76" i="35"/>
  <c r="K77" i="35" s="1"/>
  <c r="L76" i="35"/>
  <c r="J77" i="35" s="1"/>
  <c r="T75" i="34"/>
  <c r="U74" i="34"/>
  <c r="H135" i="34"/>
  <c r="S76" i="33"/>
  <c r="T76" i="33" s="1"/>
  <c r="I76" i="33"/>
  <c r="H136" i="33"/>
  <c r="D76" i="33"/>
  <c r="U74" i="33"/>
  <c r="T75" i="33"/>
  <c r="I76" i="32"/>
  <c r="E76" i="32"/>
  <c r="D76" i="32"/>
  <c r="H135" i="32"/>
  <c r="H136" i="31"/>
  <c r="L78" i="10"/>
  <c r="J79" i="10" s="1"/>
  <c r="M78" i="10"/>
  <c r="K79" i="10" s="1"/>
  <c r="H136" i="29"/>
  <c r="H197" i="28"/>
  <c r="H135" i="27"/>
  <c r="H135" i="26"/>
  <c r="H135" i="25"/>
  <c r="H136" i="24"/>
  <c r="H135" i="23"/>
  <c r="H136" i="22"/>
  <c r="H136" i="21"/>
  <c r="H136" i="20"/>
  <c r="H172" i="19"/>
  <c r="H133" i="18"/>
  <c r="H195" i="17"/>
  <c r="H134" i="16"/>
  <c r="H195" i="15"/>
  <c r="H195" i="11"/>
  <c r="H216" i="10"/>
  <c r="F72" i="6"/>
  <c r="E72" i="6"/>
  <c r="S72" i="6" s="1"/>
  <c r="I72" i="6"/>
  <c r="L75" i="31" l="1"/>
  <c r="J76" i="31" s="1"/>
  <c r="M75" i="31"/>
  <c r="K76" i="31" s="1"/>
  <c r="E76" i="31" s="1"/>
  <c r="S76" i="31" s="1"/>
  <c r="B75" i="31"/>
  <c r="A75" i="31" s="1"/>
  <c r="F75" i="31"/>
  <c r="B75" i="34"/>
  <c r="A75" i="34" s="1"/>
  <c r="F75" i="34"/>
  <c r="L75" i="34"/>
  <c r="J76" i="34" s="1"/>
  <c r="M75" i="34"/>
  <c r="K76" i="34" s="1"/>
  <c r="E76" i="34" s="1"/>
  <c r="S76" i="34" s="1"/>
  <c r="T76" i="34" s="1"/>
  <c r="I77" i="35"/>
  <c r="E77" i="35"/>
  <c r="D77" i="35"/>
  <c r="H136" i="35"/>
  <c r="U75" i="33"/>
  <c r="H136" i="34"/>
  <c r="L76" i="33"/>
  <c r="J77" i="33" s="1"/>
  <c r="D77" i="33" s="1"/>
  <c r="M76" i="33"/>
  <c r="K77" i="33" s="1"/>
  <c r="B76" i="33"/>
  <c r="A76" i="33" s="1"/>
  <c r="F76" i="33"/>
  <c r="H137" i="33"/>
  <c r="S76" i="32"/>
  <c r="H136" i="32"/>
  <c r="L76" i="32"/>
  <c r="J77" i="32" s="1"/>
  <c r="D77" i="32" s="1"/>
  <c r="M76" i="32"/>
  <c r="K77" i="32" s="1"/>
  <c r="B76" i="32"/>
  <c r="A76" i="32" s="1"/>
  <c r="F76" i="32"/>
  <c r="H137" i="31"/>
  <c r="I79" i="10"/>
  <c r="H137" i="29"/>
  <c r="H198" i="28"/>
  <c r="H136" i="27"/>
  <c r="H136" i="26"/>
  <c r="H136" i="25"/>
  <c r="H137" i="24"/>
  <c r="H136" i="23"/>
  <c r="H137" i="22"/>
  <c r="H137" i="21"/>
  <c r="H137" i="20"/>
  <c r="H173" i="19"/>
  <c r="H134" i="18"/>
  <c r="H196" i="17"/>
  <c r="H135" i="16"/>
  <c r="H196" i="15"/>
  <c r="H196" i="11"/>
  <c r="H217" i="10"/>
  <c r="U71" i="6"/>
  <c r="T72" i="6"/>
  <c r="L72" i="6"/>
  <c r="J73" i="6" s="1"/>
  <c r="M72" i="6"/>
  <c r="K73" i="6" s="1"/>
  <c r="I76" i="31" l="1"/>
  <c r="D76" i="31"/>
  <c r="I76" i="34"/>
  <c r="D76" i="34"/>
  <c r="U75" i="34"/>
  <c r="S77" i="35"/>
  <c r="H137" i="35"/>
  <c r="L77" i="35"/>
  <c r="J78" i="35" s="1"/>
  <c r="D78" i="35" s="1"/>
  <c r="M77" i="35"/>
  <c r="K78" i="35" s="1"/>
  <c r="B77" i="35"/>
  <c r="A77" i="35" s="1"/>
  <c r="F77" i="35"/>
  <c r="H137" i="34"/>
  <c r="B77" i="33"/>
  <c r="A77" i="33" s="1"/>
  <c r="F77" i="33"/>
  <c r="H138" i="33"/>
  <c r="E77" i="33"/>
  <c r="I77" i="33"/>
  <c r="H137" i="32"/>
  <c r="T76" i="32"/>
  <c r="U75" i="32"/>
  <c r="B77" i="32"/>
  <c r="A77" i="32" s="1"/>
  <c r="F77" i="32"/>
  <c r="I77" i="32"/>
  <c r="E77" i="32"/>
  <c r="U75" i="31"/>
  <c r="T76" i="31"/>
  <c r="H138" i="31"/>
  <c r="L79" i="10"/>
  <c r="J80" i="10" s="1"/>
  <c r="M79" i="10"/>
  <c r="K80" i="10" s="1"/>
  <c r="H138" i="29"/>
  <c r="H199" i="28"/>
  <c r="H137" i="27"/>
  <c r="H137" i="26"/>
  <c r="H137" i="25"/>
  <c r="H138" i="24"/>
  <c r="H137" i="23"/>
  <c r="H138" i="22"/>
  <c r="H138" i="21"/>
  <c r="H138" i="20"/>
  <c r="H174" i="19"/>
  <c r="H135" i="18"/>
  <c r="H197" i="17"/>
  <c r="H136" i="16"/>
  <c r="H197" i="15"/>
  <c r="H197" i="11"/>
  <c r="H218" i="10"/>
  <c r="I73" i="6"/>
  <c r="D73" i="6"/>
  <c r="B73" i="6" s="1"/>
  <c r="A73" i="6" s="1"/>
  <c r="E73" i="6"/>
  <c r="S73" i="6" s="1"/>
  <c r="F76" i="31" l="1"/>
  <c r="B76" i="31"/>
  <c r="A76" i="31" s="1"/>
  <c r="M76" i="31"/>
  <c r="K77" i="31" s="1"/>
  <c r="E77" i="31" s="1"/>
  <c r="S77" i="31" s="1"/>
  <c r="L76" i="31"/>
  <c r="J77" i="31" s="1"/>
  <c r="M76" i="34"/>
  <c r="K77" i="34" s="1"/>
  <c r="E77" i="34" s="1"/>
  <c r="S77" i="34" s="1"/>
  <c r="L76" i="34"/>
  <c r="J77" i="34" s="1"/>
  <c r="B76" i="34"/>
  <c r="A76" i="34" s="1"/>
  <c r="F76" i="34"/>
  <c r="T77" i="35"/>
  <c r="U76" i="35"/>
  <c r="B78" i="35"/>
  <c r="A78" i="35" s="1"/>
  <c r="F78" i="35"/>
  <c r="H138" i="35"/>
  <c r="I78" i="35"/>
  <c r="E78" i="35"/>
  <c r="H138" i="34"/>
  <c r="L77" i="33"/>
  <c r="J78" i="33" s="1"/>
  <c r="M77" i="33"/>
  <c r="K78" i="33" s="1"/>
  <c r="E78" i="33" s="1"/>
  <c r="S77" i="33"/>
  <c r="H139" i="33"/>
  <c r="M77" i="32"/>
  <c r="K78" i="32" s="1"/>
  <c r="E78" i="32" s="1"/>
  <c r="L77" i="32"/>
  <c r="J78" i="32" s="1"/>
  <c r="S77" i="32"/>
  <c r="H138" i="32"/>
  <c r="H139" i="31"/>
  <c r="I80" i="10"/>
  <c r="H139" i="29"/>
  <c r="H200" i="28"/>
  <c r="H138" i="27"/>
  <c r="H138" i="26"/>
  <c r="H138" i="25"/>
  <c r="H139" i="24"/>
  <c r="H138" i="23"/>
  <c r="H139" i="22"/>
  <c r="H139" i="21"/>
  <c r="H139" i="20"/>
  <c r="H175" i="19"/>
  <c r="H136" i="18"/>
  <c r="H198" i="17"/>
  <c r="H137" i="16"/>
  <c r="H198" i="15"/>
  <c r="H198" i="11"/>
  <c r="H219" i="10"/>
  <c r="U72" i="6"/>
  <c r="T73" i="6"/>
  <c r="F73" i="6"/>
  <c r="L73" i="6"/>
  <c r="J74" i="6" s="1"/>
  <c r="D74" i="6" s="1"/>
  <c r="B74" i="6" s="1"/>
  <c r="A74" i="6" s="1"/>
  <c r="M73" i="6"/>
  <c r="K74" i="6" s="1"/>
  <c r="D77" i="31" l="1"/>
  <c r="I77" i="31"/>
  <c r="D77" i="34"/>
  <c r="I77" i="34"/>
  <c r="M78" i="35"/>
  <c r="K79" i="35" s="1"/>
  <c r="L78" i="35"/>
  <c r="J79" i="35" s="1"/>
  <c r="S78" i="35"/>
  <c r="H139" i="35"/>
  <c r="H139" i="34"/>
  <c r="T77" i="34"/>
  <c r="U76" i="34"/>
  <c r="U76" i="33"/>
  <c r="T77" i="33"/>
  <c r="S78" i="33"/>
  <c r="T78" i="33" s="1"/>
  <c r="H140" i="33"/>
  <c r="I78" i="33"/>
  <c r="D78" i="33"/>
  <c r="S78" i="32"/>
  <c r="U77" i="32" s="1"/>
  <c r="I78" i="32"/>
  <c r="D78" i="32"/>
  <c r="T77" i="32"/>
  <c r="U76" i="32"/>
  <c r="H139" i="32"/>
  <c r="H140" i="31"/>
  <c r="U76" i="31"/>
  <c r="T77" i="31"/>
  <c r="L80" i="10"/>
  <c r="J81" i="10" s="1"/>
  <c r="M80" i="10"/>
  <c r="K81" i="10" s="1"/>
  <c r="H140" i="29"/>
  <c r="H201" i="28"/>
  <c r="H139" i="27"/>
  <c r="H139" i="26"/>
  <c r="H139" i="25"/>
  <c r="H140" i="24"/>
  <c r="H139" i="23"/>
  <c r="H140" i="22"/>
  <c r="H140" i="21"/>
  <c r="H140" i="20"/>
  <c r="H176" i="19"/>
  <c r="H137" i="18"/>
  <c r="H199" i="17"/>
  <c r="H138" i="16"/>
  <c r="H199" i="15"/>
  <c r="H199" i="11"/>
  <c r="H220" i="10"/>
  <c r="I74" i="6"/>
  <c r="F74" i="6"/>
  <c r="E74" i="6"/>
  <c r="S74" i="6" s="1"/>
  <c r="L77" i="31" l="1"/>
  <c r="J78" i="31" s="1"/>
  <c r="M77" i="31"/>
  <c r="K78" i="31" s="1"/>
  <c r="E78" i="31" s="1"/>
  <c r="S78" i="31" s="1"/>
  <c r="B77" i="31"/>
  <c r="A77" i="31" s="1"/>
  <c r="F77" i="31"/>
  <c r="M77" i="34"/>
  <c r="K78" i="34" s="1"/>
  <c r="E78" i="34" s="1"/>
  <c r="S78" i="34" s="1"/>
  <c r="T78" i="34" s="1"/>
  <c r="L77" i="34"/>
  <c r="J78" i="34" s="1"/>
  <c r="B77" i="34"/>
  <c r="A77" i="34" s="1"/>
  <c r="F77" i="34"/>
  <c r="T78" i="35"/>
  <c r="U77" i="35"/>
  <c r="H140" i="35"/>
  <c r="E79" i="35"/>
  <c r="I79" i="35"/>
  <c r="D79" i="35"/>
  <c r="H140" i="34"/>
  <c r="B78" i="33"/>
  <c r="A78" i="33" s="1"/>
  <c r="F78" i="33"/>
  <c r="H141" i="33"/>
  <c r="L78" i="33"/>
  <c r="J79" i="33" s="1"/>
  <c r="M78" i="33"/>
  <c r="K79" i="33" s="1"/>
  <c r="U77" i="33"/>
  <c r="T78" i="32"/>
  <c r="L78" i="32"/>
  <c r="J79" i="32" s="1"/>
  <c r="D79" i="32" s="1"/>
  <c r="M78" i="32"/>
  <c r="K79" i="32" s="1"/>
  <c r="H140" i="32"/>
  <c r="B78" i="32"/>
  <c r="A78" i="32" s="1"/>
  <c r="F78" i="32"/>
  <c r="H141" i="31"/>
  <c r="I81" i="10"/>
  <c r="H141" i="29"/>
  <c r="H202" i="28"/>
  <c r="H140" i="27"/>
  <c r="H140" i="26"/>
  <c r="H140" i="25"/>
  <c r="H141" i="24"/>
  <c r="H140" i="23"/>
  <c r="H141" i="22"/>
  <c r="H141" i="21"/>
  <c r="H141" i="20"/>
  <c r="H177" i="19"/>
  <c r="H138" i="18"/>
  <c r="H200" i="17"/>
  <c r="H139" i="16"/>
  <c r="H200" i="15"/>
  <c r="H200" i="11"/>
  <c r="H221" i="10"/>
  <c r="U73" i="6"/>
  <c r="T74" i="6"/>
  <c r="L74" i="6"/>
  <c r="J75" i="6" s="1"/>
  <c r="M74" i="6"/>
  <c r="K75" i="6" s="1"/>
  <c r="D78" i="31" l="1"/>
  <c r="I78" i="31"/>
  <c r="U77" i="34"/>
  <c r="I78" i="34"/>
  <c r="D78" i="34"/>
  <c r="B79" i="35"/>
  <c r="A79" i="35" s="1"/>
  <c r="F79" i="35"/>
  <c r="L79" i="35"/>
  <c r="J80" i="35" s="1"/>
  <c r="D80" i="35" s="1"/>
  <c r="M79" i="35"/>
  <c r="K80" i="35" s="1"/>
  <c r="E80" i="35" s="1"/>
  <c r="H141" i="35"/>
  <c r="S79" i="35"/>
  <c r="H141" i="34"/>
  <c r="E79" i="33"/>
  <c r="H142" i="33"/>
  <c r="I79" i="33"/>
  <c r="D79" i="33"/>
  <c r="H141" i="32"/>
  <c r="E79" i="32"/>
  <c r="B79" i="32"/>
  <c r="A79" i="32" s="1"/>
  <c r="F79" i="32"/>
  <c r="I79" i="32"/>
  <c r="H142" i="31"/>
  <c r="T78" i="31"/>
  <c r="U77" i="31"/>
  <c r="M81" i="10"/>
  <c r="K82" i="10" s="1"/>
  <c r="L81" i="10"/>
  <c r="J82" i="10" s="1"/>
  <c r="H142" i="29"/>
  <c r="H203" i="28"/>
  <c r="H141" i="27"/>
  <c r="H141" i="26"/>
  <c r="H141" i="25"/>
  <c r="H142" i="24"/>
  <c r="H141" i="23"/>
  <c r="H142" i="22"/>
  <c r="H142" i="21"/>
  <c r="H142" i="20"/>
  <c r="H178" i="19"/>
  <c r="H139" i="18"/>
  <c r="H201" i="17"/>
  <c r="H140" i="16"/>
  <c r="H201" i="15"/>
  <c r="H201" i="11"/>
  <c r="H222" i="10"/>
  <c r="I75" i="6"/>
  <c r="D75" i="6"/>
  <c r="B75" i="6" s="1"/>
  <c r="A75" i="6" s="1"/>
  <c r="E75" i="6"/>
  <c r="S75" i="6" s="1"/>
  <c r="M78" i="31" l="1"/>
  <c r="K79" i="31" s="1"/>
  <c r="E79" i="31" s="1"/>
  <c r="S79" i="31" s="1"/>
  <c r="L78" i="31"/>
  <c r="J79" i="31" s="1"/>
  <c r="B78" i="31"/>
  <c r="A78" i="31" s="1"/>
  <c r="F78" i="31"/>
  <c r="F78" i="34"/>
  <c r="B78" i="34"/>
  <c r="A78" i="34" s="1"/>
  <c r="L78" i="34"/>
  <c r="J79" i="34" s="1"/>
  <c r="M78" i="34"/>
  <c r="K79" i="34" s="1"/>
  <c r="E79" i="34" s="1"/>
  <c r="S79" i="34" s="1"/>
  <c r="B80" i="35"/>
  <c r="A80" i="35" s="1"/>
  <c r="F80" i="35"/>
  <c r="H142" i="35"/>
  <c r="S80" i="35"/>
  <c r="U79" i="35" s="1"/>
  <c r="I80" i="35"/>
  <c r="T79" i="35"/>
  <c r="U78" i="35"/>
  <c r="H142" i="34"/>
  <c r="B79" i="33"/>
  <c r="A79" i="33" s="1"/>
  <c r="F79" i="33"/>
  <c r="L79" i="33"/>
  <c r="J80" i="33" s="1"/>
  <c r="D80" i="33" s="1"/>
  <c r="M79" i="33"/>
  <c r="K80" i="33" s="1"/>
  <c r="H143" i="33"/>
  <c r="S79" i="33"/>
  <c r="S79" i="32"/>
  <c r="M79" i="32"/>
  <c r="K80" i="32" s="1"/>
  <c r="L79" i="32"/>
  <c r="J80" i="32" s="1"/>
  <c r="H142" i="32"/>
  <c r="H143" i="31"/>
  <c r="I82" i="10"/>
  <c r="H143" i="29"/>
  <c r="H204" i="28"/>
  <c r="H142" i="27"/>
  <c r="H142" i="26"/>
  <c r="H142" i="25"/>
  <c r="H143" i="24"/>
  <c r="H142" i="23"/>
  <c r="H143" i="22"/>
  <c r="H143" i="21"/>
  <c r="H143" i="20"/>
  <c r="H179" i="19"/>
  <c r="H140" i="18"/>
  <c r="H202" i="17"/>
  <c r="H141" i="16"/>
  <c r="H202" i="15"/>
  <c r="H202" i="11"/>
  <c r="H223" i="10"/>
  <c r="U74" i="6"/>
  <c r="T75" i="6"/>
  <c r="M75" i="6"/>
  <c r="K76" i="6" s="1"/>
  <c r="E76" i="6" s="1"/>
  <c r="S76" i="6" s="1"/>
  <c r="T76" i="6" s="1"/>
  <c r="L75" i="6"/>
  <c r="J76" i="6" s="1"/>
  <c r="D76" i="6" s="1"/>
  <c r="B76" i="6" s="1"/>
  <c r="A76" i="6" s="1"/>
  <c r="F75" i="6"/>
  <c r="D79" i="31" l="1"/>
  <c r="I79" i="31"/>
  <c r="D79" i="34"/>
  <c r="I79" i="34"/>
  <c r="H143" i="35"/>
  <c r="T80" i="35"/>
  <c r="M80" i="35"/>
  <c r="K81" i="35" s="1"/>
  <c r="L80" i="35"/>
  <c r="J81" i="35" s="1"/>
  <c r="U78" i="34"/>
  <c r="T79" i="34"/>
  <c r="H143" i="34"/>
  <c r="H144" i="33"/>
  <c r="T79" i="33"/>
  <c r="U78" i="33"/>
  <c r="E80" i="33"/>
  <c r="I80" i="33"/>
  <c r="B80" i="33"/>
  <c r="A80" i="33" s="1"/>
  <c r="F80" i="33"/>
  <c r="I80" i="32"/>
  <c r="D80" i="32"/>
  <c r="U78" i="32"/>
  <c r="T79" i="32"/>
  <c r="H143" i="32"/>
  <c r="E80" i="32"/>
  <c r="H144" i="31"/>
  <c r="T79" i="31"/>
  <c r="U78" i="31"/>
  <c r="L82" i="10"/>
  <c r="J83" i="10" s="1"/>
  <c r="M82" i="10"/>
  <c r="K83" i="10" s="1"/>
  <c r="H144" i="29"/>
  <c r="H205" i="28"/>
  <c r="H143" i="27"/>
  <c r="H143" i="26"/>
  <c r="H143" i="25"/>
  <c r="H144" i="24"/>
  <c r="H143" i="23"/>
  <c r="H144" i="22"/>
  <c r="H144" i="21"/>
  <c r="H144" i="20"/>
  <c r="H180" i="19"/>
  <c r="H141" i="18"/>
  <c r="H203" i="17"/>
  <c r="H142" i="16"/>
  <c r="H203" i="15"/>
  <c r="H203" i="11"/>
  <c r="H224" i="10"/>
  <c r="U75" i="6"/>
  <c r="F76" i="6"/>
  <c r="I76" i="6"/>
  <c r="L79" i="31" l="1"/>
  <c r="J80" i="31" s="1"/>
  <c r="M79" i="31"/>
  <c r="K80" i="31" s="1"/>
  <c r="E80" i="31" s="1"/>
  <c r="S80" i="31" s="1"/>
  <c r="U79" i="31" s="1"/>
  <c r="F79" i="31"/>
  <c r="B79" i="31"/>
  <c r="A79" i="31" s="1"/>
  <c r="M79" i="34"/>
  <c r="K80" i="34" s="1"/>
  <c r="E80" i="34" s="1"/>
  <c r="S80" i="34" s="1"/>
  <c r="T80" i="34" s="1"/>
  <c r="L79" i="34"/>
  <c r="J80" i="34" s="1"/>
  <c r="B79" i="34"/>
  <c r="A79" i="34" s="1"/>
  <c r="F79" i="34"/>
  <c r="H144" i="35"/>
  <c r="I81" i="35"/>
  <c r="D81" i="35"/>
  <c r="E81" i="35"/>
  <c r="H144" i="34"/>
  <c r="L80" i="33"/>
  <c r="J81" i="33" s="1"/>
  <c r="M80" i="33"/>
  <c r="K81" i="33" s="1"/>
  <c r="E81" i="33" s="1"/>
  <c r="S80" i="33"/>
  <c r="H145" i="33"/>
  <c r="L80" i="32"/>
  <c r="J81" i="32" s="1"/>
  <c r="D81" i="32" s="1"/>
  <c r="M80" i="32"/>
  <c r="K81" i="32" s="1"/>
  <c r="E81" i="32" s="1"/>
  <c r="S80" i="32"/>
  <c r="B80" i="32"/>
  <c r="A80" i="32" s="1"/>
  <c r="F80" i="32"/>
  <c r="H144" i="32"/>
  <c r="H145" i="31"/>
  <c r="I83" i="10"/>
  <c r="H145" i="29"/>
  <c r="H206" i="28"/>
  <c r="H144" i="27"/>
  <c r="H144" i="26"/>
  <c r="H144" i="25"/>
  <c r="H145" i="24"/>
  <c r="H144" i="23"/>
  <c r="H145" i="22"/>
  <c r="H145" i="21"/>
  <c r="H145" i="20"/>
  <c r="H181" i="19"/>
  <c r="H142" i="18"/>
  <c r="H204" i="17"/>
  <c r="H143" i="16"/>
  <c r="H204" i="15"/>
  <c r="H204" i="11"/>
  <c r="H225" i="10"/>
  <c r="M76" i="6"/>
  <c r="K77" i="6" s="1"/>
  <c r="L76" i="6"/>
  <c r="J77" i="6" s="1"/>
  <c r="T80" i="31" l="1"/>
  <c r="I80" i="31"/>
  <c r="D80" i="31"/>
  <c r="U79" i="34"/>
  <c r="I80" i="34"/>
  <c r="D80" i="34"/>
  <c r="S81" i="35"/>
  <c r="L81" i="35"/>
  <c r="J82" i="35" s="1"/>
  <c r="M81" i="35"/>
  <c r="K82" i="35" s="1"/>
  <c r="B81" i="35"/>
  <c r="A81" i="35" s="1"/>
  <c r="F81" i="35"/>
  <c r="H145" i="35"/>
  <c r="H145" i="34"/>
  <c r="S81" i="33"/>
  <c r="T81" i="33" s="1"/>
  <c r="I81" i="33"/>
  <c r="D81" i="33"/>
  <c r="T80" i="33"/>
  <c r="U79" i="33"/>
  <c r="H146" i="33"/>
  <c r="U79" i="32"/>
  <c r="T80" i="32"/>
  <c r="S81" i="32"/>
  <c r="B81" i="32"/>
  <c r="A81" i="32" s="1"/>
  <c r="F81" i="32"/>
  <c r="H145" i="32"/>
  <c r="I81" i="32"/>
  <c r="H146" i="31"/>
  <c r="M83" i="10"/>
  <c r="K84" i="10" s="1"/>
  <c r="L83" i="10"/>
  <c r="J84" i="10" s="1"/>
  <c r="H146" i="29"/>
  <c r="H207" i="28"/>
  <c r="H145" i="27"/>
  <c r="H145" i="26"/>
  <c r="H145" i="25"/>
  <c r="H146" i="24"/>
  <c r="H145" i="23"/>
  <c r="H146" i="22"/>
  <c r="H146" i="21"/>
  <c r="H146" i="20"/>
  <c r="H182" i="19"/>
  <c r="H143" i="18"/>
  <c r="H205" i="17"/>
  <c r="H144" i="16"/>
  <c r="H205" i="15"/>
  <c r="H205" i="11"/>
  <c r="H226" i="10"/>
  <c r="I77" i="6"/>
  <c r="D77" i="6"/>
  <c r="B77" i="6" s="1"/>
  <c r="A77" i="6" s="1"/>
  <c r="E77" i="6"/>
  <c r="S77" i="6" s="1"/>
  <c r="M80" i="31" l="1"/>
  <c r="K81" i="31" s="1"/>
  <c r="E81" i="31" s="1"/>
  <c r="S81" i="31" s="1"/>
  <c r="L80" i="31"/>
  <c r="J81" i="31" s="1"/>
  <c r="B80" i="31"/>
  <c r="A80" i="31" s="1"/>
  <c r="F80" i="31"/>
  <c r="B80" i="34"/>
  <c r="A80" i="34" s="1"/>
  <c r="F80" i="34"/>
  <c r="M80" i="34"/>
  <c r="K81" i="34" s="1"/>
  <c r="E81" i="34" s="1"/>
  <c r="S81" i="34" s="1"/>
  <c r="L80" i="34"/>
  <c r="J81" i="34" s="1"/>
  <c r="H146" i="35"/>
  <c r="I82" i="35"/>
  <c r="D82" i="35"/>
  <c r="T81" i="35"/>
  <c r="U80" i="35"/>
  <c r="E82" i="35"/>
  <c r="U80" i="33"/>
  <c r="H146" i="34"/>
  <c r="H147" i="33"/>
  <c r="B81" i="33"/>
  <c r="A81" i="33" s="1"/>
  <c r="F81" i="33"/>
  <c r="L81" i="33"/>
  <c r="J82" i="33" s="1"/>
  <c r="D82" i="33" s="1"/>
  <c r="M81" i="33"/>
  <c r="K82" i="33" s="1"/>
  <c r="M81" i="32"/>
  <c r="K82" i="32" s="1"/>
  <c r="L81" i="32"/>
  <c r="J82" i="32" s="1"/>
  <c r="T81" i="32"/>
  <c r="H146" i="32"/>
  <c r="U80" i="32"/>
  <c r="H147" i="31"/>
  <c r="I84" i="10"/>
  <c r="H147" i="29"/>
  <c r="H208" i="28"/>
  <c r="H146" i="27"/>
  <c r="H146" i="26"/>
  <c r="H146" i="25"/>
  <c r="H147" i="24"/>
  <c r="H146" i="23"/>
  <c r="H147" i="22"/>
  <c r="H147" i="21"/>
  <c r="H147" i="20"/>
  <c r="H183" i="19"/>
  <c r="H144" i="18"/>
  <c r="H206" i="17"/>
  <c r="H145" i="16"/>
  <c r="H206" i="15"/>
  <c r="H206" i="11"/>
  <c r="H227" i="10"/>
  <c r="T77" i="6"/>
  <c r="U76" i="6"/>
  <c r="F77" i="6"/>
  <c r="L77" i="6"/>
  <c r="J78" i="6" s="1"/>
  <c r="M77" i="6"/>
  <c r="K78" i="6" s="1"/>
  <c r="E78" i="6" s="1"/>
  <c r="S78" i="6" s="1"/>
  <c r="I81" i="31" l="1"/>
  <c r="D81" i="31"/>
  <c r="D81" i="34"/>
  <c r="I81" i="34"/>
  <c r="S82" i="35"/>
  <c r="H147" i="35"/>
  <c r="M82" i="35"/>
  <c r="K83" i="35" s="1"/>
  <c r="L82" i="35"/>
  <c r="J83" i="35" s="1"/>
  <c r="D83" i="35" s="1"/>
  <c r="B82" i="35"/>
  <c r="A82" i="35" s="1"/>
  <c r="F82" i="35"/>
  <c r="H147" i="34"/>
  <c r="U80" i="34"/>
  <c r="T81" i="34"/>
  <c r="B82" i="33"/>
  <c r="A82" i="33" s="1"/>
  <c r="F82" i="33"/>
  <c r="E82" i="33"/>
  <c r="I82" i="33"/>
  <c r="H148" i="33"/>
  <c r="H147" i="32"/>
  <c r="I82" i="32"/>
  <c r="D82" i="32"/>
  <c r="E82" i="32"/>
  <c r="T81" i="31"/>
  <c r="U80" i="31"/>
  <c r="H148" i="31"/>
  <c r="M84" i="10"/>
  <c r="K85" i="10" s="1"/>
  <c r="L84" i="10"/>
  <c r="J85" i="10" s="1"/>
  <c r="H148" i="29"/>
  <c r="H209" i="28"/>
  <c r="H147" i="27"/>
  <c r="H147" i="26"/>
  <c r="H147" i="25"/>
  <c r="H148" i="24"/>
  <c r="H147" i="23"/>
  <c r="H148" i="22"/>
  <c r="H148" i="21"/>
  <c r="H148" i="20"/>
  <c r="H184" i="19"/>
  <c r="H145" i="18"/>
  <c r="H207" i="17"/>
  <c r="H146" i="16"/>
  <c r="H207" i="15"/>
  <c r="H207" i="11"/>
  <c r="H228" i="10"/>
  <c r="U77" i="6"/>
  <c r="T78" i="6"/>
  <c r="I78" i="6"/>
  <c r="D78" i="6"/>
  <c r="B78" i="6" s="1"/>
  <c r="A78" i="6" s="1"/>
  <c r="F81" i="31" l="1"/>
  <c r="B81" i="31"/>
  <c r="A81" i="31" s="1"/>
  <c r="L81" i="31"/>
  <c r="J82" i="31" s="1"/>
  <c r="M81" i="31"/>
  <c r="K82" i="31" s="1"/>
  <c r="E82" i="31" s="1"/>
  <c r="S82" i="31" s="1"/>
  <c r="U81" i="31" s="1"/>
  <c r="L81" i="34"/>
  <c r="J82" i="34" s="1"/>
  <c r="M81" i="34"/>
  <c r="K82" i="34" s="1"/>
  <c r="E82" i="34" s="1"/>
  <c r="S82" i="34" s="1"/>
  <c r="U81" i="34" s="1"/>
  <c r="B81" i="34"/>
  <c r="A81" i="34" s="1"/>
  <c r="F81" i="34"/>
  <c r="B83" i="35"/>
  <c r="A83" i="35" s="1"/>
  <c r="F83" i="35"/>
  <c r="H148" i="35"/>
  <c r="I83" i="35"/>
  <c r="T82" i="35"/>
  <c r="U81" i="35"/>
  <c r="E83" i="35"/>
  <c r="H148" i="34"/>
  <c r="S82" i="33"/>
  <c r="H149" i="33"/>
  <c r="L82" i="33"/>
  <c r="J83" i="33" s="1"/>
  <c r="M82" i="33"/>
  <c r="K83" i="33" s="1"/>
  <c r="E83" i="33" s="1"/>
  <c r="S82" i="32"/>
  <c r="M82" i="32"/>
  <c r="K83" i="32" s="1"/>
  <c r="L82" i="32"/>
  <c r="J83" i="32" s="1"/>
  <c r="B82" i="32"/>
  <c r="A82" i="32" s="1"/>
  <c r="F82" i="32"/>
  <c r="H148" i="32"/>
  <c r="H149" i="31"/>
  <c r="I85" i="10"/>
  <c r="H149" i="29"/>
  <c r="H210" i="28"/>
  <c r="H148" i="27"/>
  <c r="H148" i="26"/>
  <c r="H148" i="25"/>
  <c r="H149" i="24"/>
  <c r="H148" i="23"/>
  <c r="H149" i="22"/>
  <c r="H149" i="21"/>
  <c r="H149" i="20"/>
  <c r="H185" i="19"/>
  <c r="H146" i="18"/>
  <c r="H208" i="17"/>
  <c r="H147" i="16"/>
  <c r="H208" i="15"/>
  <c r="H208" i="11"/>
  <c r="H229" i="10"/>
  <c r="F78" i="6"/>
  <c r="L78" i="6"/>
  <c r="J79" i="6" s="1"/>
  <c r="M78" i="6"/>
  <c r="K79" i="6" s="1"/>
  <c r="T82" i="31" l="1"/>
  <c r="D82" i="31"/>
  <c r="I82" i="31"/>
  <c r="T82" i="34"/>
  <c r="I82" i="34"/>
  <c r="D82" i="34"/>
  <c r="L83" i="35"/>
  <c r="J84" i="35" s="1"/>
  <c r="M83" i="35"/>
  <c r="K84" i="35" s="1"/>
  <c r="E84" i="35" s="1"/>
  <c r="S83" i="35"/>
  <c r="H149" i="35"/>
  <c r="H149" i="34"/>
  <c r="I83" i="33"/>
  <c r="D83" i="33"/>
  <c r="S83" i="33"/>
  <c r="T83" i="33" s="1"/>
  <c r="H150" i="33"/>
  <c r="T82" i="33"/>
  <c r="U81" i="33"/>
  <c r="H149" i="32"/>
  <c r="T82" i="32"/>
  <c r="U81" i="32"/>
  <c r="I83" i="32"/>
  <c r="D83" i="32"/>
  <c r="E83" i="32"/>
  <c r="H150" i="31"/>
  <c r="M85" i="10"/>
  <c r="K86" i="10" s="1"/>
  <c r="L85" i="10"/>
  <c r="J86" i="10" s="1"/>
  <c r="H150" i="29"/>
  <c r="H211" i="28"/>
  <c r="H149" i="27"/>
  <c r="H149" i="26"/>
  <c r="H149" i="25"/>
  <c r="H150" i="24"/>
  <c r="H149" i="23"/>
  <c r="H150" i="22"/>
  <c r="H150" i="21"/>
  <c r="H150" i="20"/>
  <c r="H186" i="19"/>
  <c r="H147" i="18"/>
  <c r="H209" i="17"/>
  <c r="H148" i="16"/>
  <c r="H209" i="15"/>
  <c r="H209" i="11"/>
  <c r="H230" i="10"/>
  <c r="E79" i="6"/>
  <c r="S79" i="6" s="1"/>
  <c r="I79" i="6"/>
  <c r="D79" i="6"/>
  <c r="B79" i="6" s="1"/>
  <c r="A79" i="6" s="1"/>
  <c r="L82" i="31" l="1"/>
  <c r="J83" i="31" s="1"/>
  <c r="M82" i="31"/>
  <c r="K83" i="31" s="1"/>
  <c r="E83" i="31" s="1"/>
  <c r="S83" i="31" s="1"/>
  <c r="B82" i="31"/>
  <c r="A82" i="31" s="1"/>
  <c r="F82" i="31"/>
  <c r="B82" i="34"/>
  <c r="A82" i="34" s="1"/>
  <c r="F82" i="34"/>
  <c r="L82" i="34"/>
  <c r="J83" i="34" s="1"/>
  <c r="M82" i="34"/>
  <c r="K83" i="34" s="1"/>
  <c r="E83" i="34" s="1"/>
  <c r="S83" i="34" s="1"/>
  <c r="H150" i="35"/>
  <c r="U82" i="35"/>
  <c r="T83" i="35"/>
  <c r="S84" i="35"/>
  <c r="I84" i="35"/>
  <c r="D84" i="35"/>
  <c r="H150" i="34"/>
  <c r="H151" i="33"/>
  <c r="L83" i="33"/>
  <c r="J84" i="33" s="1"/>
  <c r="M83" i="33"/>
  <c r="K84" i="33" s="1"/>
  <c r="B83" i="33"/>
  <c r="A83" i="33" s="1"/>
  <c r="F83" i="33"/>
  <c r="U82" i="33"/>
  <c r="S83" i="32"/>
  <c r="B83" i="32"/>
  <c r="A83" i="32" s="1"/>
  <c r="F83" i="32"/>
  <c r="L83" i="32"/>
  <c r="J84" i="32" s="1"/>
  <c r="D84" i="32" s="1"/>
  <c r="M83" i="32"/>
  <c r="K84" i="32" s="1"/>
  <c r="H150" i="32"/>
  <c r="H151" i="31"/>
  <c r="I86" i="10"/>
  <c r="H151" i="29"/>
  <c r="H212" i="28"/>
  <c r="H150" i="27"/>
  <c r="H150" i="26"/>
  <c r="H150" i="25"/>
  <c r="H151" i="24"/>
  <c r="H150" i="23"/>
  <c r="H151" i="22"/>
  <c r="H151" i="21"/>
  <c r="H151" i="20"/>
  <c r="H187" i="19"/>
  <c r="H148" i="18"/>
  <c r="H210" i="17"/>
  <c r="H149" i="16"/>
  <c r="H210" i="15"/>
  <c r="H210" i="11"/>
  <c r="H231" i="10"/>
  <c r="T79" i="6"/>
  <c r="U78" i="6"/>
  <c r="L79" i="6"/>
  <c r="J80" i="6" s="1"/>
  <c r="D80" i="6" s="1"/>
  <c r="B80" i="6" s="1"/>
  <c r="A80" i="6" s="1"/>
  <c r="M79" i="6"/>
  <c r="K80" i="6" s="1"/>
  <c r="E80" i="6" s="1"/>
  <c r="S80" i="6" s="1"/>
  <c r="F79" i="6"/>
  <c r="I83" i="31" l="1"/>
  <c r="D83" i="31"/>
  <c r="I83" i="34"/>
  <c r="D83" i="34"/>
  <c r="U83" i="35"/>
  <c r="B84" i="35"/>
  <c r="A84" i="35" s="1"/>
  <c r="F84" i="35"/>
  <c r="T84" i="35"/>
  <c r="M84" i="35"/>
  <c r="K85" i="35" s="1"/>
  <c r="L84" i="35"/>
  <c r="J85" i="35" s="1"/>
  <c r="H151" i="35"/>
  <c r="T83" i="34"/>
  <c r="U82" i="34"/>
  <c r="H151" i="34"/>
  <c r="I84" i="33"/>
  <c r="D84" i="33"/>
  <c r="E84" i="33"/>
  <c r="H152" i="33"/>
  <c r="B84" i="32"/>
  <c r="A84" i="32" s="1"/>
  <c r="F84" i="32"/>
  <c r="I84" i="32"/>
  <c r="T83" i="32"/>
  <c r="U82" i="32"/>
  <c r="H151" i="32"/>
  <c r="E84" i="32"/>
  <c r="H152" i="31"/>
  <c r="T83" i="31"/>
  <c r="U82" i="31"/>
  <c r="L86" i="10"/>
  <c r="J87" i="10" s="1"/>
  <c r="M86" i="10"/>
  <c r="K87" i="10" s="1"/>
  <c r="H152" i="29"/>
  <c r="H213" i="28"/>
  <c r="H151" i="27"/>
  <c r="H151" i="26"/>
  <c r="H151" i="25"/>
  <c r="H152" i="24"/>
  <c r="H151" i="23"/>
  <c r="H152" i="22"/>
  <c r="H152" i="21"/>
  <c r="H152" i="20"/>
  <c r="H188" i="19"/>
  <c r="H149" i="18"/>
  <c r="H211" i="17"/>
  <c r="H150" i="16"/>
  <c r="H211" i="15"/>
  <c r="H211" i="11"/>
  <c r="H232" i="10"/>
  <c r="T80" i="6"/>
  <c r="U79" i="6"/>
  <c r="F80" i="6"/>
  <c r="I80" i="6"/>
  <c r="B83" i="31" l="1"/>
  <c r="A83" i="31" s="1"/>
  <c r="F83" i="31"/>
  <c r="M83" i="31"/>
  <c r="K84" i="31" s="1"/>
  <c r="E84" i="31" s="1"/>
  <c r="S84" i="31" s="1"/>
  <c r="T84" i="31" s="1"/>
  <c r="L83" i="31"/>
  <c r="J84" i="31" s="1"/>
  <c r="F83" i="34"/>
  <c r="B83" i="34"/>
  <c r="A83" i="34" s="1"/>
  <c r="M83" i="34"/>
  <c r="K84" i="34" s="1"/>
  <c r="E84" i="34" s="1"/>
  <c r="S84" i="34" s="1"/>
  <c r="T84" i="34" s="1"/>
  <c r="L83" i="34"/>
  <c r="J84" i="34" s="1"/>
  <c r="E85" i="35"/>
  <c r="H152" i="35"/>
  <c r="I85" i="35"/>
  <c r="D85" i="35"/>
  <c r="H152" i="34"/>
  <c r="H153" i="33"/>
  <c r="S84" i="33"/>
  <c r="L84" i="33"/>
  <c r="J85" i="33" s="1"/>
  <c r="M84" i="33"/>
  <c r="K85" i="33" s="1"/>
  <c r="E85" i="33" s="1"/>
  <c r="B84" i="33"/>
  <c r="A84" i="33" s="1"/>
  <c r="F84" i="33"/>
  <c r="M84" i="32"/>
  <c r="K85" i="32" s="1"/>
  <c r="E85" i="32" s="1"/>
  <c r="L84" i="32"/>
  <c r="J85" i="32" s="1"/>
  <c r="H152" i="32"/>
  <c r="S84" i="32"/>
  <c r="H153" i="31"/>
  <c r="I87" i="10"/>
  <c r="H153" i="29"/>
  <c r="H214" i="28"/>
  <c r="H152" i="27"/>
  <c r="H152" i="26"/>
  <c r="H152" i="25"/>
  <c r="H153" i="24"/>
  <c r="H152" i="23"/>
  <c r="H153" i="22"/>
  <c r="H153" i="21"/>
  <c r="H153" i="20"/>
  <c r="H189" i="19"/>
  <c r="H150" i="18"/>
  <c r="H212" i="17"/>
  <c r="H151" i="16"/>
  <c r="H212" i="15"/>
  <c r="H212" i="11"/>
  <c r="H233" i="10"/>
  <c r="M80" i="6"/>
  <c r="K81" i="6" s="1"/>
  <c r="L80" i="6"/>
  <c r="J81" i="6" s="1"/>
  <c r="D84" i="31" l="1"/>
  <c r="I84" i="31"/>
  <c r="U83" i="31"/>
  <c r="I84" i="34"/>
  <c r="D84" i="34"/>
  <c r="U83" i="34"/>
  <c r="H153" i="35"/>
  <c r="L85" i="35"/>
  <c r="J86" i="35" s="1"/>
  <c r="D86" i="35" s="1"/>
  <c r="M85" i="35"/>
  <c r="K86" i="35" s="1"/>
  <c r="S85" i="35"/>
  <c r="B85" i="35"/>
  <c r="A85" i="35" s="1"/>
  <c r="F85" i="35"/>
  <c r="H153" i="34"/>
  <c r="S85" i="33"/>
  <c r="T85" i="33" s="1"/>
  <c r="I85" i="33"/>
  <c r="D85" i="33"/>
  <c r="T84" i="33"/>
  <c r="U83" i="33"/>
  <c r="H154" i="33"/>
  <c r="H153" i="32"/>
  <c r="U83" i="32"/>
  <c r="T84" i="32"/>
  <c r="I85" i="32"/>
  <c r="D85" i="32"/>
  <c r="S85" i="32"/>
  <c r="T85" i="32" s="1"/>
  <c r="H154" i="31"/>
  <c r="L87" i="10"/>
  <c r="J88" i="10" s="1"/>
  <c r="M87" i="10"/>
  <c r="K88" i="10" s="1"/>
  <c r="H154" i="29"/>
  <c r="H215" i="28"/>
  <c r="H153" i="27"/>
  <c r="H153" i="26"/>
  <c r="H153" i="25"/>
  <c r="H154" i="24"/>
  <c r="H153" i="23"/>
  <c r="H154" i="22"/>
  <c r="H154" i="21"/>
  <c r="H154" i="20"/>
  <c r="H190" i="19"/>
  <c r="H151" i="18"/>
  <c r="H213" i="17"/>
  <c r="H152" i="16"/>
  <c r="H213" i="15"/>
  <c r="H213" i="11"/>
  <c r="H234" i="10"/>
  <c r="I81" i="6"/>
  <c r="D81" i="6"/>
  <c r="B81" i="6" s="1"/>
  <c r="A81" i="6" s="1"/>
  <c r="E81" i="6"/>
  <c r="S81" i="6" s="1"/>
  <c r="L84" i="31" l="1"/>
  <c r="J85" i="31" s="1"/>
  <c r="M84" i="31"/>
  <c r="K85" i="31" s="1"/>
  <c r="E85" i="31" s="1"/>
  <c r="S85" i="31" s="1"/>
  <c r="F84" i="31"/>
  <c r="B84" i="31"/>
  <c r="A84" i="31" s="1"/>
  <c r="L84" i="34"/>
  <c r="J85" i="34" s="1"/>
  <c r="M84" i="34"/>
  <c r="K85" i="34" s="1"/>
  <c r="E85" i="34" s="1"/>
  <c r="S85" i="34" s="1"/>
  <c r="F84" i="34"/>
  <c r="B84" i="34"/>
  <c r="A84" i="34" s="1"/>
  <c r="B86" i="35"/>
  <c r="A86" i="35" s="1"/>
  <c r="F86" i="35"/>
  <c r="T85" i="35"/>
  <c r="U84" i="35"/>
  <c r="H154" i="35"/>
  <c r="I86" i="35"/>
  <c r="E86" i="35"/>
  <c r="U84" i="33"/>
  <c r="H154" i="34"/>
  <c r="B85" i="33"/>
  <c r="A85" i="33" s="1"/>
  <c r="F85" i="33"/>
  <c r="H155" i="33"/>
  <c r="L85" i="33"/>
  <c r="J86" i="33" s="1"/>
  <c r="M85" i="33"/>
  <c r="K86" i="33" s="1"/>
  <c r="M85" i="32"/>
  <c r="K86" i="32" s="1"/>
  <c r="L85" i="32"/>
  <c r="J86" i="32" s="1"/>
  <c r="D86" i="32" s="1"/>
  <c r="U84" i="32"/>
  <c r="B85" i="32"/>
  <c r="A85" i="32" s="1"/>
  <c r="F85" i="32"/>
  <c r="H154" i="32"/>
  <c r="H155" i="31"/>
  <c r="I88" i="10"/>
  <c r="H155" i="29"/>
  <c r="H216" i="28"/>
  <c r="H154" i="27"/>
  <c r="H154" i="26"/>
  <c r="H154" i="25"/>
  <c r="H155" i="24"/>
  <c r="H154" i="23"/>
  <c r="H155" i="22"/>
  <c r="H155" i="21"/>
  <c r="H155" i="20"/>
  <c r="H191" i="19"/>
  <c r="H152" i="18"/>
  <c r="H214" i="17"/>
  <c r="H153" i="16"/>
  <c r="H214" i="15"/>
  <c r="H214" i="11"/>
  <c r="H235" i="10"/>
  <c r="U80" i="6"/>
  <c r="T81" i="6"/>
  <c r="F81" i="6"/>
  <c r="M81" i="6"/>
  <c r="K82" i="6" s="1"/>
  <c r="L81" i="6"/>
  <c r="J82" i="6" s="1"/>
  <c r="I85" i="31" l="1"/>
  <c r="D85" i="31"/>
  <c r="I85" i="34"/>
  <c r="D85" i="34"/>
  <c r="M86" i="35"/>
  <c r="K87" i="35" s="1"/>
  <c r="E87" i="35" s="1"/>
  <c r="L86" i="35"/>
  <c r="J87" i="35" s="1"/>
  <c r="S86" i="35"/>
  <c r="H155" i="35"/>
  <c r="H155" i="34"/>
  <c r="T85" i="34"/>
  <c r="U84" i="34"/>
  <c r="H156" i="33"/>
  <c r="E86" i="33"/>
  <c r="I86" i="33"/>
  <c r="D86" i="33"/>
  <c r="B86" i="32"/>
  <c r="A86" i="32" s="1"/>
  <c r="F86" i="32"/>
  <c r="I86" i="32"/>
  <c r="H155" i="32"/>
  <c r="E86" i="32"/>
  <c r="U84" i="31"/>
  <c r="T85" i="31"/>
  <c r="H156" i="31"/>
  <c r="L88" i="10"/>
  <c r="J89" i="10" s="1"/>
  <c r="M88" i="10"/>
  <c r="K89" i="10" s="1"/>
  <c r="H156" i="29"/>
  <c r="H217" i="28"/>
  <c r="H155" i="27"/>
  <c r="H155" i="26"/>
  <c r="H155" i="25"/>
  <c r="H156" i="24"/>
  <c r="H155" i="23"/>
  <c r="H156" i="22"/>
  <c r="H156" i="21"/>
  <c r="H156" i="20"/>
  <c r="H192" i="19"/>
  <c r="H153" i="18"/>
  <c r="H215" i="17"/>
  <c r="H154" i="16"/>
  <c r="H215" i="15"/>
  <c r="H215" i="11"/>
  <c r="H236" i="10"/>
  <c r="E82" i="6"/>
  <c r="S82" i="6" s="1"/>
  <c r="I82" i="6"/>
  <c r="D82" i="6"/>
  <c r="B82" i="6" s="1"/>
  <c r="A82" i="6" s="1"/>
  <c r="B85" i="31" l="1"/>
  <c r="A85" i="31" s="1"/>
  <c r="F85" i="31"/>
  <c r="M85" i="31"/>
  <c r="K86" i="31" s="1"/>
  <c r="E86" i="31" s="1"/>
  <c r="S86" i="31" s="1"/>
  <c r="L85" i="31"/>
  <c r="J86" i="31" s="1"/>
  <c r="F85" i="34"/>
  <c r="B85" i="34"/>
  <c r="A85" i="34" s="1"/>
  <c r="L85" i="34"/>
  <c r="J86" i="34" s="1"/>
  <c r="D86" i="34" s="1"/>
  <c r="M85" i="34"/>
  <c r="K86" i="34" s="1"/>
  <c r="E86" i="34" s="1"/>
  <c r="S86" i="34" s="1"/>
  <c r="U85" i="35"/>
  <c r="T86" i="35"/>
  <c r="S87" i="35"/>
  <c r="T87" i="35" s="1"/>
  <c r="H156" i="35"/>
  <c r="I87" i="35"/>
  <c r="D87" i="35"/>
  <c r="H156" i="34"/>
  <c r="L86" i="33"/>
  <c r="J87" i="33" s="1"/>
  <c r="M86" i="33"/>
  <c r="K87" i="33" s="1"/>
  <c r="E87" i="33" s="1"/>
  <c r="S86" i="33"/>
  <c r="B86" i="33"/>
  <c r="A86" i="33" s="1"/>
  <c r="F86" i="33"/>
  <c r="H157" i="33"/>
  <c r="H156" i="32"/>
  <c r="S86" i="32"/>
  <c r="M86" i="32"/>
  <c r="K87" i="32" s="1"/>
  <c r="E87" i="32" s="1"/>
  <c r="L86" i="32"/>
  <c r="J87" i="32" s="1"/>
  <c r="H157" i="31"/>
  <c r="I89" i="10"/>
  <c r="H157" i="29"/>
  <c r="H218" i="28"/>
  <c r="H156" i="27"/>
  <c r="H156" i="26"/>
  <c r="H156" i="25"/>
  <c r="H157" i="24"/>
  <c r="H156" i="23"/>
  <c r="H157" i="22"/>
  <c r="H157" i="21"/>
  <c r="H157" i="20"/>
  <c r="H193" i="19"/>
  <c r="H154" i="18"/>
  <c r="H216" i="17"/>
  <c r="H155" i="16"/>
  <c r="H216" i="15"/>
  <c r="H216" i="11"/>
  <c r="H237" i="10"/>
  <c r="U81" i="6"/>
  <c r="T82" i="6"/>
  <c r="L82" i="6"/>
  <c r="J83" i="6" s="1"/>
  <c r="D83" i="6" s="1"/>
  <c r="B83" i="6" s="1"/>
  <c r="A83" i="6" s="1"/>
  <c r="M82" i="6"/>
  <c r="K83" i="6" s="1"/>
  <c r="F82" i="6"/>
  <c r="I86" i="31" l="1"/>
  <c r="D86" i="31"/>
  <c r="B86" i="34"/>
  <c r="A86" i="34" s="1"/>
  <c r="F86" i="34"/>
  <c r="I86" i="34"/>
  <c r="H157" i="35"/>
  <c r="B87" i="35"/>
  <c r="A87" i="35" s="1"/>
  <c r="F87" i="35"/>
  <c r="L87" i="35"/>
  <c r="J88" i="35" s="1"/>
  <c r="D88" i="35" s="1"/>
  <c r="M87" i="35"/>
  <c r="K88" i="35" s="1"/>
  <c r="U86" i="35"/>
  <c r="T86" i="34"/>
  <c r="U85" i="34"/>
  <c r="H157" i="34"/>
  <c r="H158" i="33"/>
  <c r="I87" i="33"/>
  <c r="T86" i="33"/>
  <c r="U85" i="33"/>
  <c r="S87" i="33"/>
  <c r="T87" i="33" s="1"/>
  <c r="D87" i="33"/>
  <c r="U85" i="32"/>
  <c r="T86" i="32"/>
  <c r="S87" i="32"/>
  <c r="I87" i="32"/>
  <c r="D87" i="32"/>
  <c r="H157" i="32"/>
  <c r="H158" i="31"/>
  <c r="T86" i="31"/>
  <c r="U85" i="31"/>
  <c r="M89" i="10"/>
  <c r="K90" i="10" s="1"/>
  <c r="L89" i="10"/>
  <c r="J90" i="10" s="1"/>
  <c r="H158" i="29"/>
  <c r="H219" i="28"/>
  <c r="H157" i="27"/>
  <c r="H157" i="26"/>
  <c r="H157" i="25"/>
  <c r="H158" i="24"/>
  <c r="H157" i="23"/>
  <c r="H158" i="22"/>
  <c r="H158" i="21"/>
  <c r="H158" i="20"/>
  <c r="H194" i="19"/>
  <c r="H155" i="18"/>
  <c r="H217" i="17"/>
  <c r="H156" i="16"/>
  <c r="H217" i="15"/>
  <c r="H217" i="11"/>
  <c r="H238" i="10"/>
  <c r="I83" i="6"/>
  <c r="F83" i="6"/>
  <c r="E83" i="6"/>
  <c r="S83" i="6" s="1"/>
  <c r="F86" i="31" l="1"/>
  <c r="B86" i="31"/>
  <c r="A86" i="31" s="1"/>
  <c r="M86" i="31"/>
  <c r="K87" i="31" s="1"/>
  <c r="E87" i="31" s="1"/>
  <c r="S87" i="31" s="1"/>
  <c r="T87" i="31" s="1"/>
  <c r="L86" i="31"/>
  <c r="J87" i="31" s="1"/>
  <c r="L86" i="34"/>
  <c r="J87" i="34" s="1"/>
  <c r="M86" i="34"/>
  <c r="K87" i="34" s="1"/>
  <c r="E87" i="34" s="1"/>
  <c r="S87" i="34" s="1"/>
  <c r="T87" i="34" s="1"/>
  <c r="B88" i="35"/>
  <c r="A88" i="35" s="1"/>
  <c r="F88" i="35"/>
  <c r="I88" i="35"/>
  <c r="H158" i="35"/>
  <c r="E88" i="35"/>
  <c r="H158" i="34"/>
  <c r="B87" i="33"/>
  <c r="A87" i="33" s="1"/>
  <c r="F87" i="33"/>
  <c r="L87" i="33"/>
  <c r="J88" i="33" s="1"/>
  <c r="D88" i="33" s="1"/>
  <c r="M87" i="33"/>
  <c r="K88" i="33" s="1"/>
  <c r="U86" i="33"/>
  <c r="H159" i="33"/>
  <c r="L87" i="32"/>
  <c r="J88" i="32" s="1"/>
  <c r="D88" i="32" s="1"/>
  <c r="M87" i="32"/>
  <c r="K88" i="32" s="1"/>
  <c r="H158" i="32"/>
  <c r="T87" i="32"/>
  <c r="B87" i="32"/>
  <c r="A87" i="32" s="1"/>
  <c r="F87" i="32"/>
  <c r="U86" i="32"/>
  <c r="H159" i="31"/>
  <c r="I90" i="10"/>
  <c r="H159" i="29"/>
  <c r="H220" i="28"/>
  <c r="H158" i="27"/>
  <c r="H158" i="26"/>
  <c r="H158" i="25"/>
  <c r="H159" i="24"/>
  <c r="H158" i="23"/>
  <c r="H159" i="22"/>
  <c r="H159" i="21"/>
  <c r="H159" i="20"/>
  <c r="H195" i="19"/>
  <c r="H156" i="18"/>
  <c r="H218" i="17"/>
  <c r="H157" i="16"/>
  <c r="H218" i="15"/>
  <c r="H218" i="11"/>
  <c r="H239" i="10"/>
  <c r="T83" i="6"/>
  <c r="U82" i="6"/>
  <c r="L83" i="6"/>
  <c r="J84" i="6" s="1"/>
  <c r="M83" i="6"/>
  <c r="K84" i="6" s="1"/>
  <c r="D87" i="31" l="1"/>
  <c r="I87" i="31"/>
  <c r="U86" i="31"/>
  <c r="U86" i="34"/>
  <c r="D87" i="34"/>
  <c r="I87" i="34"/>
  <c r="H159" i="35"/>
  <c r="S88" i="35"/>
  <c r="M88" i="35"/>
  <c r="K89" i="35" s="1"/>
  <c r="E89" i="35" s="1"/>
  <c r="L88" i="35"/>
  <c r="J89" i="35" s="1"/>
  <c r="H159" i="34"/>
  <c r="E88" i="33"/>
  <c r="I88" i="33"/>
  <c r="H160" i="33"/>
  <c r="B88" i="33"/>
  <c r="A88" i="33" s="1"/>
  <c r="F88" i="33"/>
  <c r="B88" i="32"/>
  <c r="A88" i="32" s="1"/>
  <c r="F88" i="32"/>
  <c r="H159" i="32"/>
  <c r="E88" i="32"/>
  <c r="I88" i="32"/>
  <c r="H160" i="31"/>
  <c r="L90" i="10"/>
  <c r="J91" i="10" s="1"/>
  <c r="M90" i="10"/>
  <c r="K91" i="10" s="1"/>
  <c r="H160" i="29"/>
  <c r="H221" i="28"/>
  <c r="H159" i="27"/>
  <c r="H159" i="26"/>
  <c r="H159" i="25"/>
  <c r="H160" i="24"/>
  <c r="H159" i="23"/>
  <c r="H160" i="22"/>
  <c r="H160" i="21"/>
  <c r="H160" i="20"/>
  <c r="H196" i="19"/>
  <c r="H157" i="18"/>
  <c r="H219" i="17"/>
  <c r="H158" i="16"/>
  <c r="H219" i="15"/>
  <c r="H219" i="11"/>
  <c r="H240" i="10"/>
  <c r="I84" i="6"/>
  <c r="D84" i="6"/>
  <c r="B84" i="6" s="1"/>
  <c r="A84" i="6" s="1"/>
  <c r="E84" i="6"/>
  <c r="S84" i="6" s="1"/>
  <c r="L87" i="31" l="1"/>
  <c r="J88" i="31" s="1"/>
  <c r="M87" i="31"/>
  <c r="K88" i="31" s="1"/>
  <c r="E88" i="31" s="1"/>
  <c r="S88" i="31" s="1"/>
  <c r="F87" i="31"/>
  <c r="B87" i="31"/>
  <c r="A87" i="31" s="1"/>
  <c r="M87" i="34"/>
  <c r="K88" i="34" s="1"/>
  <c r="E88" i="34" s="1"/>
  <c r="S88" i="34" s="1"/>
  <c r="L87" i="34"/>
  <c r="J88" i="34" s="1"/>
  <c r="B87" i="34"/>
  <c r="A87" i="34" s="1"/>
  <c r="F87" i="34"/>
  <c r="U87" i="35"/>
  <c r="T88" i="35"/>
  <c r="I89" i="35"/>
  <c r="D89" i="35"/>
  <c r="H160" i="35"/>
  <c r="S89" i="35"/>
  <c r="U88" i="35" s="1"/>
  <c r="H160" i="34"/>
  <c r="L88" i="33"/>
  <c r="J89" i="33" s="1"/>
  <c r="M88" i="33"/>
  <c r="K89" i="33" s="1"/>
  <c r="E89" i="33" s="1"/>
  <c r="H161" i="33"/>
  <c r="S88" i="33"/>
  <c r="H160" i="32"/>
  <c r="S88" i="32"/>
  <c r="M88" i="32"/>
  <c r="K89" i="32" s="1"/>
  <c r="E89" i="32" s="1"/>
  <c r="L88" i="32"/>
  <c r="J89" i="32" s="1"/>
  <c r="H161" i="31"/>
  <c r="I91" i="10"/>
  <c r="H161" i="29"/>
  <c r="H222" i="28"/>
  <c r="H160" i="27"/>
  <c r="H160" i="26"/>
  <c r="H160" i="25"/>
  <c r="H161" i="24"/>
  <c r="H160" i="23"/>
  <c r="H161" i="22"/>
  <c r="H161" i="21"/>
  <c r="H161" i="20"/>
  <c r="H197" i="19"/>
  <c r="H158" i="18"/>
  <c r="H220" i="17"/>
  <c r="H159" i="16"/>
  <c r="H220" i="15"/>
  <c r="H220" i="11"/>
  <c r="H241" i="10"/>
  <c r="U83" i="6"/>
  <c r="T84" i="6"/>
  <c r="F84" i="6"/>
  <c r="L84" i="6"/>
  <c r="J85" i="6" s="1"/>
  <c r="M84" i="6"/>
  <c r="K85" i="6" s="1"/>
  <c r="E85" i="6" s="1"/>
  <c r="S85" i="6" s="1"/>
  <c r="D88" i="31" l="1"/>
  <c r="I88" i="31"/>
  <c r="I88" i="34"/>
  <c r="D88" i="34"/>
  <c r="L89" i="35"/>
  <c r="J90" i="35" s="1"/>
  <c r="D90" i="35" s="1"/>
  <c r="M89" i="35"/>
  <c r="K90" i="35" s="1"/>
  <c r="B89" i="35"/>
  <c r="A89" i="35" s="1"/>
  <c r="F89" i="35"/>
  <c r="H161" i="35"/>
  <c r="T89" i="35"/>
  <c r="H161" i="34"/>
  <c r="T88" i="34"/>
  <c r="U87" i="34"/>
  <c r="S89" i="33"/>
  <c r="T89" i="33" s="1"/>
  <c r="I89" i="33"/>
  <c r="D89" i="33"/>
  <c r="H162" i="33"/>
  <c r="T88" i="33"/>
  <c r="U87" i="33"/>
  <c r="U87" i="32"/>
  <c r="T88" i="32"/>
  <c r="S89" i="32"/>
  <c r="I89" i="32"/>
  <c r="D89" i="32"/>
  <c r="H161" i="32"/>
  <c r="H162" i="31"/>
  <c r="U87" i="31"/>
  <c r="T88" i="31"/>
  <c r="L91" i="10"/>
  <c r="J92" i="10" s="1"/>
  <c r="M91" i="10"/>
  <c r="K92" i="10" s="1"/>
  <c r="H162" i="29"/>
  <c r="H223" i="28"/>
  <c r="H161" i="27"/>
  <c r="H161" i="26"/>
  <c r="H161" i="25"/>
  <c r="H162" i="24"/>
  <c r="H161" i="23"/>
  <c r="H162" i="22"/>
  <c r="H162" i="21"/>
  <c r="H162" i="20"/>
  <c r="H198" i="19"/>
  <c r="H159" i="18"/>
  <c r="H221" i="17"/>
  <c r="H160" i="16"/>
  <c r="H221" i="15"/>
  <c r="H221" i="11"/>
  <c r="H242" i="10"/>
  <c r="T85" i="6"/>
  <c r="U84" i="6"/>
  <c r="I85" i="6"/>
  <c r="D85" i="6"/>
  <c r="B85" i="6" s="1"/>
  <c r="A85" i="6" s="1"/>
  <c r="L88" i="31" l="1"/>
  <c r="J89" i="31" s="1"/>
  <c r="M88" i="31"/>
  <c r="K89" i="31" s="1"/>
  <c r="E89" i="31" s="1"/>
  <c r="S89" i="31" s="1"/>
  <c r="T89" i="31" s="1"/>
  <c r="F88" i="31"/>
  <c r="B88" i="31"/>
  <c r="A88" i="31" s="1"/>
  <c r="U88" i="33"/>
  <c r="B88" i="34"/>
  <c r="A88" i="34" s="1"/>
  <c r="F88" i="34"/>
  <c r="L88" i="34"/>
  <c r="J89" i="34" s="1"/>
  <c r="M88" i="34"/>
  <c r="K89" i="34" s="1"/>
  <c r="E89" i="34" s="1"/>
  <c r="S89" i="34" s="1"/>
  <c r="U88" i="34" s="1"/>
  <c r="B90" i="35"/>
  <c r="A90" i="35" s="1"/>
  <c r="F90" i="35"/>
  <c r="E90" i="35"/>
  <c r="H162" i="35"/>
  <c r="I90" i="35"/>
  <c r="H162" i="34"/>
  <c r="H163" i="33"/>
  <c r="L89" i="33"/>
  <c r="J90" i="33" s="1"/>
  <c r="M89" i="33"/>
  <c r="K90" i="33" s="1"/>
  <c r="B89" i="33"/>
  <c r="A89" i="33" s="1"/>
  <c r="F89" i="33"/>
  <c r="M89" i="32"/>
  <c r="K90" i="32" s="1"/>
  <c r="L89" i="32"/>
  <c r="J90" i="32" s="1"/>
  <c r="D90" i="32" s="1"/>
  <c r="H162" i="32"/>
  <c r="T89" i="32"/>
  <c r="B89" i="32"/>
  <c r="A89" i="32" s="1"/>
  <c r="F89" i="32"/>
  <c r="U88" i="32"/>
  <c r="H163" i="31"/>
  <c r="I92" i="10"/>
  <c r="H163" i="29"/>
  <c r="H224" i="28"/>
  <c r="H162" i="27"/>
  <c r="H162" i="26"/>
  <c r="H162" i="25"/>
  <c r="H163" i="24"/>
  <c r="H162" i="23"/>
  <c r="H163" i="22"/>
  <c r="H163" i="21"/>
  <c r="H163" i="20"/>
  <c r="H199" i="19"/>
  <c r="H160" i="18"/>
  <c r="H222" i="17"/>
  <c r="H161" i="16"/>
  <c r="H222" i="15"/>
  <c r="H222" i="11"/>
  <c r="H243" i="10"/>
  <c r="L85" i="6"/>
  <c r="J86" i="6" s="1"/>
  <c r="D86" i="6" s="1"/>
  <c r="B86" i="6" s="1"/>
  <c r="A86" i="6" s="1"/>
  <c r="M85" i="6"/>
  <c r="K86" i="6" s="1"/>
  <c r="F85" i="6"/>
  <c r="U88" i="31" l="1"/>
  <c r="I89" i="31"/>
  <c r="D89" i="31"/>
  <c r="T89" i="34"/>
  <c r="D89" i="34"/>
  <c r="I89" i="34"/>
  <c r="H163" i="35"/>
  <c r="M90" i="35"/>
  <c r="K91" i="35" s="1"/>
  <c r="L90" i="35"/>
  <c r="J91" i="35" s="1"/>
  <c r="S90" i="35"/>
  <c r="H163" i="34"/>
  <c r="E90" i="33"/>
  <c r="I90" i="33"/>
  <c r="D90" i="33"/>
  <c r="H164" i="33"/>
  <c r="B90" i="32"/>
  <c r="A90" i="32" s="1"/>
  <c r="F90" i="32"/>
  <c r="H163" i="32"/>
  <c r="I90" i="32"/>
  <c r="E90" i="32"/>
  <c r="H164" i="31"/>
  <c r="L92" i="10"/>
  <c r="J93" i="10" s="1"/>
  <c r="M92" i="10"/>
  <c r="K93" i="10" s="1"/>
  <c r="H164" i="29"/>
  <c r="H225" i="28"/>
  <c r="H163" i="27"/>
  <c r="H163" i="26"/>
  <c r="H163" i="25"/>
  <c r="H164" i="24"/>
  <c r="H163" i="23"/>
  <c r="H164" i="22"/>
  <c r="H164" i="21"/>
  <c r="H164" i="20"/>
  <c r="H200" i="19"/>
  <c r="H161" i="18"/>
  <c r="H223" i="17"/>
  <c r="H162" i="16"/>
  <c r="H223" i="15"/>
  <c r="H223" i="11"/>
  <c r="H244" i="10"/>
  <c r="F86" i="6"/>
  <c r="E86" i="6"/>
  <c r="S86" i="6" s="1"/>
  <c r="I86" i="6"/>
  <c r="B89" i="31" l="1"/>
  <c r="A89" i="31" s="1"/>
  <c r="F89" i="31"/>
  <c r="L89" i="31"/>
  <c r="J90" i="31" s="1"/>
  <c r="M89" i="31"/>
  <c r="K90" i="31" s="1"/>
  <c r="E90" i="31" s="1"/>
  <c r="S90" i="31" s="1"/>
  <c r="F89" i="34"/>
  <c r="B89" i="34"/>
  <c r="A89" i="34" s="1"/>
  <c r="L89" i="34"/>
  <c r="J90" i="34" s="1"/>
  <c r="M89" i="34"/>
  <c r="K90" i="34" s="1"/>
  <c r="E90" i="34" s="1"/>
  <c r="S90" i="34" s="1"/>
  <c r="I91" i="35"/>
  <c r="D91" i="35"/>
  <c r="U89" i="35"/>
  <c r="T90" i="35"/>
  <c r="H164" i="35"/>
  <c r="E91" i="35"/>
  <c r="H164" i="34"/>
  <c r="L90" i="33"/>
  <c r="J91" i="33" s="1"/>
  <c r="M90" i="33"/>
  <c r="K91" i="33" s="1"/>
  <c r="E91" i="33" s="1"/>
  <c r="B90" i="33"/>
  <c r="A90" i="33" s="1"/>
  <c r="F90" i="33"/>
  <c r="H165" i="33"/>
  <c r="S90" i="33"/>
  <c r="H164" i="32"/>
  <c r="M90" i="32"/>
  <c r="K91" i="32" s="1"/>
  <c r="L90" i="32"/>
  <c r="J91" i="32" s="1"/>
  <c r="S90" i="32"/>
  <c r="H165" i="31"/>
  <c r="I93" i="10"/>
  <c r="H165" i="29"/>
  <c r="H226" i="28"/>
  <c r="H164" i="27"/>
  <c r="H164" i="26"/>
  <c r="H164" i="25"/>
  <c r="H165" i="24"/>
  <c r="H164" i="23"/>
  <c r="H165" i="22"/>
  <c r="H165" i="21"/>
  <c r="H165" i="20"/>
  <c r="H201" i="19"/>
  <c r="H162" i="18"/>
  <c r="H224" i="17"/>
  <c r="H163" i="16"/>
  <c r="H224" i="15"/>
  <c r="H224" i="11"/>
  <c r="H245" i="10"/>
  <c r="T86" i="6"/>
  <c r="U85" i="6"/>
  <c r="M86" i="6"/>
  <c r="K87" i="6" s="1"/>
  <c r="L86" i="6"/>
  <c r="J87" i="6" s="1"/>
  <c r="D90" i="31" l="1"/>
  <c r="I90" i="31"/>
  <c r="I90" i="34"/>
  <c r="D90" i="34"/>
  <c r="B91" i="35"/>
  <c r="A91" i="35" s="1"/>
  <c r="F91" i="35"/>
  <c r="H165" i="35"/>
  <c r="L91" i="35"/>
  <c r="J92" i="35" s="1"/>
  <c r="M91" i="35"/>
  <c r="K92" i="35" s="1"/>
  <c r="E92" i="35" s="1"/>
  <c r="S91" i="35"/>
  <c r="T90" i="34"/>
  <c r="U89" i="34"/>
  <c r="H165" i="34"/>
  <c r="S91" i="33"/>
  <c r="T91" i="33" s="1"/>
  <c r="H166" i="33"/>
  <c r="T90" i="33"/>
  <c r="U89" i="33"/>
  <c r="I91" i="33"/>
  <c r="D91" i="33"/>
  <c r="U89" i="32"/>
  <c r="T90" i="32"/>
  <c r="I91" i="32"/>
  <c r="D91" i="32"/>
  <c r="E91" i="32"/>
  <c r="H165" i="32"/>
  <c r="H166" i="31"/>
  <c r="T90" i="31"/>
  <c r="U89" i="31"/>
  <c r="M93" i="10"/>
  <c r="K94" i="10" s="1"/>
  <c r="L93" i="10"/>
  <c r="J94" i="10" s="1"/>
  <c r="H166" i="29"/>
  <c r="H227" i="28"/>
  <c r="H165" i="27"/>
  <c r="H165" i="26"/>
  <c r="H165" i="25"/>
  <c r="H166" i="24"/>
  <c r="H165" i="23"/>
  <c r="H166" i="22"/>
  <c r="H166" i="21"/>
  <c r="H166" i="20"/>
  <c r="H202" i="19"/>
  <c r="H163" i="18"/>
  <c r="H225" i="17"/>
  <c r="H164" i="16"/>
  <c r="H225" i="15"/>
  <c r="H225" i="11"/>
  <c r="H246" i="10"/>
  <c r="I87" i="6"/>
  <c r="D87" i="6"/>
  <c r="B87" i="6" s="1"/>
  <c r="A87" i="6" s="1"/>
  <c r="E87" i="6"/>
  <c r="S87" i="6" s="1"/>
  <c r="F90" i="31" l="1"/>
  <c r="B90" i="31"/>
  <c r="A90" i="31" s="1"/>
  <c r="M90" i="31"/>
  <c r="K91" i="31" s="1"/>
  <c r="E91" i="31" s="1"/>
  <c r="S91" i="31" s="1"/>
  <c r="T91" i="31" s="1"/>
  <c r="L90" i="31"/>
  <c r="J91" i="31" s="1"/>
  <c r="D91" i="31" s="1"/>
  <c r="B91" i="31" s="1"/>
  <c r="F90" i="34"/>
  <c r="B90" i="34"/>
  <c r="A90" i="34" s="1"/>
  <c r="L90" i="34"/>
  <c r="J91" i="34" s="1"/>
  <c r="M90" i="34"/>
  <c r="K91" i="34" s="1"/>
  <c r="E91" i="34" s="1"/>
  <c r="S91" i="34" s="1"/>
  <c r="S92" i="35"/>
  <c r="T92" i="35" s="1"/>
  <c r="I92" i="35"/>
  <c r="D92" i="35"/>
  <c r="T91" i="35"/>
  <c r="U90" i="35"/>
  <c r="H166" i="35"/>
  <c r="H166" i="34"/>
  <c r="U90" i="33"/>
  <c r="B91" i="33"/>
  <c r="A91" i="33" s="1"/>
  <c r="F91" i="33"/>
  <c r="L91" i="33"/>
  <c r="J92" i="33" s="1"/>
  <c r="D92" i="33" s="1"/>
  <c r="M91" i="33"/>
  <c r="K92" i="33" s="1"/>
  <c r="H167" i="33"/>
  <c r="L91" i="32"/>
  <c r="J92" i="32" s="1"/>
  <c r="D92" i="32" s="1"/>
  <c r="M91" i="32"/>
  <c r="K92" i="32" s="1"/>
  <c r="E92" i="32" s="1"/>
  <c r="H166" i="32"/>
  <c r="B91" i="32"/>
  <c r="A91" i="32" s="1"/>
  <c r="F91" i="32"/>
  <c r="S91" i="32"/>
  <c r="H167" i="31"/>
  <c r="I94" i="10"/>
  <c r="H167" i="29"/>
  <c r="H228" i="28"/>
  <c r="H166" i="27"/>
  <c r="H166" i="26"/>
  <c r="H166" i="25"/>
  <c r="H167" i="24"/>
  <c r="H166" i="23"/>
  <c r="H167" i="22"/>
  <c r="H167" i="21"/>
  <c r="H167" i="20"/>
  <c r="H203" i="19"/>
  <c r="H164" i="18"/>
  <c r="H226" i="17"/>
  <c r="H165" i="16"/>
  <c r="H226" i="15"/>
  <c r="H226" i="11"/>
  <c r="H247" i="10"/>
  <c r="U86" i="6"/>
  <c r="T87" i="6"/>
  <c r="F87" i="6"/>
  <c r="M87" i="6"/>
  <c r="K88" i="6" s="1"/>
  <c r="L87" i="6"/>
  <c r="J88" i="6" s="1"/>
  <c r="A91" i="31" l="1"/>
  <c r="F91" i="31"/>
  <c r="U90" i="31"/>
  <c r="I91" i="31"/>
  <c r="I91" i="34"/>
  <c r="D91" i="34"/>
  <c r="U91" i="35"/>
  <c r="B92" i="35"/>
  <c r="A92" i="35" s="1"/>
  <c r="F92" i="35"/>
  <c r="H167" i="35"/>
  <c r="M92" i="35"/>
  <c r="K93" i="35" s="1"/>
  <c r="L92" i="35"/>
  <c r="J93" i="35" s="1"/>
  <c r="D93" i="35" s="1"/>
  <c r="H167" i="34"/>
  <c r="T91" i="34"/>
  <c r="U90" i="34"/>
  <c r="E92" i="33"/>
  <c r="I92" i="33"/>
  <c r="H168" i="33"/>
  <c r="B92" i="33"/>
  <c r="A92" i="33" s="1"/>
  <c r="F92" i="33"/>
  <c r="S92" i="32"/>
  <c r="T92" i="32" s="1"/>
  <c r="H167" i="32"/>
  <c r="T91" i="32"/>
  <c r="U90" i="32"/>
  <c r="B92" i="32"/>
  <c r="A92" i="32" s="1"/>
  <c r="F92" i="32"/>
  <c r="I92" i="32"/>
  <c r="H168" i="31"/>
  <c r="L94" i="10"/>
  <c r="J95" i="10" s="1"/>
  <c r="M94" i="10"/>
  <c r="K95" i="10" s="1"/>
  <c r="H168" i="29"/>
  <c r="H229" i="28"/>
  <c r="H167" i="27"/>
  <c r="H167" i="26"/>
  <c r="H167" i="25"/>
  <c r="H168" i="24"/>
  <c r="H167" i="23"/>
  <c r="H168" i="22"/>
  <c r="H168" i="21"/>
  <c r="H168" i="20"/>
  <c r="H204" i="19"/>
  <c r="H165" i="18"/>
  <c r="H227" i="17"/>
  <c r="H166" i="16"/>
  <c r="H227" i="15"/>
  <c r="H227" i="11"/>
  <c r="H248" i="10"/>
  <c r="I88" i="6"/>
  <c r="E88" i="6"/>
  <c r="S88" i="6" s="1"/>
  <c r="D88" i="6"/>
  <c r="B88" i="6" s="1"/>
  <c r="A88" i="6" s="1"/>
  <c r="L91" i="31" l="1"/>
  <c r="J92" i="31" s="1"/>
  <c r="M91" i="31"/>
  <c r="K92" i="31" s="1"/>
  <c r="E92" i="31" s="1"/>
  <c r="B91" i="34"/>
  <c r="A91" i="34" s="1"/>
  <c r="F91" i="34"/>
  <c r="M91" i="34"/>
  <c r="K92" i="34" s="1"/>
  <c r="E92" i="34" s="1"/>
  <c r="S92" i="34" s="1"/>
  <c r="T92" i="34" s="1"/>
  <c r="L91" i="34"/>
  <c r="J92" i="34" s="1"/>
  <c r="B93" i="35"/>
  <c r="A93" i="35" s="1"/>
  <c r="F93" i="35"/>
  <c r="H168" i="35"/>
  <c r="E93" i="35"/>
  <c r="I93" i="35"/>
  <c r="H168" i="34"/>
  <c r="L92" i="33"/>
  <c r="J93" i="33" s="1"/>
  <c r="M92" i="33"/>
  <c r="K93" i="33" s="1"/>
  <c r="E93" i="33" s="1"/>
  <c r="H169" i="33"/>
  <c r="S92" i="33"/>
  <c r="M92" i="32"/>
  <c r="K93" i="32" s="1"/>
  <c r="L92" i="32"/>
  <c r="J93" i="32" s="1"/>
  <c r="U91" i="32"/>
  <c r="H168" i="32"/>
  <c r="H169" i="31"/>
  <c r="S92" i="31"/>
  <c r="I95" i="10"/>
  <c r="H169" i="29"/>
  <c r="H230" i="28"/>
  <c r="H168" i="27"/>
  <c r="H168" i="26"/>
  <c r="H168" i="25"/>
  <c r="H169" i="24"/>
  <c r="H168" i="23"/>
  <c r="H169" i="22"/>
  <c r="H169" i="21"/>
  <c r="H169" i="20"/>
  <c r="H205" i="19"/>
  <c r="H166" i="18"/>
  <c r="H228" i="17"/>
  <c r="H167" i="16"/>
  <c r="H228" i="15"/>
  <c r="H228" i="11"/>
  <c r="H249" i="10"/>
  <c r="U87" i="6"/>
  <c r="T88" i="6"/>
  <c r="M88" i="6"/>
  <c r="K89" i="6" s="1"/>
  <c r="L88" i="6"/>
  <c r="J89" i="6" s="1"/>
  <c r="F88" i="6"/>
  <c r="D92" i="31" l="1"/>
  <c r="I92" i="31"/>
  <c r="I92" i="34"/>
  <c r="D92" i="34"/>
  <c r="U91" i="34"/>
  <c r="L93" i="35"/>
  <c r="J94" i="35" s="1"/>
  <c r="M93" i="35"/>
  <c r="K94" i="35" s="1"/>
  <c r="E94" i="35" s="1"/>
  <c r="H169" i="35"/>
  <c r="S93" i="35"/>
  <c r="H169" i="34"/>
  <c r="S93" i="33"/>
  <c r="T93" i="33" s="1"/>
  <c r="I93" i="33"/>
  <c r="D93" i="33"/>
  <c r="H170" i="33"/>
  <c r="T92" i="33"/>
  <c r="U91" i="33"/>
  <c r="H169" i="32"/>
  <c r="I93" i="32"/>
  <c r="D93" i="32"/>
  <c r="E93" i="32"/>
  <c r="H170" i="31"/>
  <c r="U91" i="31"/>
  <c r="T92" i="31"/>
  <c r="M95" i="10"/>
  <c r="K96" i="10" s="1"/>
  <c r="L95" i="10"/>
  <c r="J96" i="10" s="1"/>
  <c r="H170" i="29"/>
  <c r="H231" i="28"/>
  <c r="H169" i="27"/>
  <c r="H169" i="26"/>
  <c r="H169" i="25"/>
  <c r="H170" i="24"/>
  <c r="H169" i="23"/>
  <c r="H170" i="22"/>
  <c r="H170" i="21"/>
  <c r="H170" i="20"/>
  <c r="H206" i="19"/>
  <c r="H167" i="18"/>
  <c r="H229" i="17"/>
  <c r="H168" i="16"/>
  <c r="H229" i="15"/>
  <c r="H229" i="11"/>
  <c r="H250" i="10"/>
  <c r="I89" i="6"/>
  <c r="D89" i="6"/>
  <c r="B89" i="6" s="1"/>
  <c r="A89" i="6" s="1"/>
  <c r="E89" i="6"/>
  <c r="S89" i="6" s="1"/>
  <c r="M92" i="31" l="1"/>
  <c r="K93" i="31" s="1"/>
  <c r="E93" i="31" s="1"/>
  <c r="S93" i="31" s="1"/>
  <c r="T93" i="31" s="1"/>
  <c r="L92" i="31"/>
  <c r="J93" i="31" s="1"/>
  <c r="B92" i="31"/>
  <c r="A92" i="31" s="1"/>
  <c r="F92" i="31"/>
  <c r="U92" i="33"/>
  <c r="F92" i="34"/>
  <c r="B92" i="34"/>
  <c r="A92" i="34" s="1"/>
  <c r="L92" i="34"/>
  <c r="J93" i="34" s="1"/>
  <c r="M92" i="34"/>
  <c r="K93" i="34" s="1"/>
  <c r="E93" i="34" s="1"/>
  <c r="S93" i="34" s="1"/>
  <c r="U92" i="35"/>
  <c r="T93" i="35"/>
  <c r="H170" i="35"/>
  <c r="S94" i="35"/>
  <c r="U93" i="35" s="1"/>
  <c r="I94" i="35"/>
  <c r="D94" i="35"/>
  <c r="H170" i="34"/>
  <c r="H171" i="33"/>
  <c r="B93" i="33"/>
  <c r="A93" i="33" s="1"/>
  <c r="F93" i="33"/>
  <c r="L93" i="33"/>
  <c r="J94" i="33" s="1"/>
  <c r="D94" i="33" s="1"/>
  <c r="M93" i="33"/>
  <c r="K94" i="33" s="1"/>
  <c r="M93" i="32"/>
  <c r="K94" i="32" s="1"/>
  <c r="E94" i="32" s="1"/>
  <c r="L93" i="32"/>
  <c r="J94" i="32" s="1"/>
  <c r="D94" i="32" s="1"/>
  <c r="S93" i="32"/>
  <c r="B93" i="32"/>
  <c r="A93" i="32" s="1"/>
  <c r="F93" i="32"/>
  <c r="H170" i="32"/>
  <c r="H171" i="31"/>
  <c r="I96" i="10"/>
  <c r="H171" i="29"/>
  <c r="H232" i="28"/>
  <c r="H170" i="27"/>
  <c r="H170" i="26"/>
  <c r="H170" i="25"/>
  <c r="H171" i="24"/>
  <c r="H170" i="23"/>
  <c r="H171" i="22"/>
  <c r="H171" i="21"/>
  <c r="H171" i="20"/>
  <c r="H207" i="19"/>
  <c r="H168" i="18"/>
  <c r="H230" i="17"/>
  <c r="H169" i="16"/>
  <c r="H230" i="15"/>
  <c r="H230" i="11"/>
  <c r="H251" i="10"/>
  <c r="U88" i="6"/>
  <c r="T89" i="6"/>
  <c r="F89" i="6"/>
  <c r="L89" i="6"/>
  <c r="J90" i="6" s="1"/>
  <c r="M89" i="6"/>
  <c r="K90" i="6" s="1"/>
  <c r="U92" i="31" l="1"/>
  <c r="I93" i="31"/>
  <c r="D93" i="31"/>
  <c r="D93" i="34"/>
  <c r="I93" i="34"/>
  <c r="M94" i="35"/>
  <c r="K95" i="35" s="1"/>
  <c r="L94" i="35"/>
  <c r="J95" i="35" s="1"/>
  <c r="D95" i="35" s="1"/>
  <c r="H171" i="35"/>
  <c r="B94" i="35"/>
  <c r="A94" i="35" s="1"/>
  <c r="F94" i="35"/>
  <c r="T94" i="35"/>
  <c r="H171" i="34"/>
  <c r="T93" i="34"/>
  <c r="U92" i="34"/>
  <c r="B94" i="33"/>
  <c r="A94" i="33" s="1"/>
  <c r="F94" i="33"/>
  <c r="E94" i="33"/>
  <c r="I94" i="33"/>
  <c r="H172" i="33"/>
  <c r="U92" i="32"/>
  <c r="T93" i="32"/>
  <c r="I94" i="32"/>
  <c r="H171" i="32"/>
  <c r="S94" i="32"/>
  <c r="B94" i="32"/>
  <c r="A94" i="32" s="1"/>
  <c r="F94" i="32"/>
  <c r="H172" i="31"/>
  <c r="M96" i="10"/>
  <c r="K97" i="10" s="1"/>
  <c r="L96" i="10"/>
  <c r="J97" i="10" s="1"/>
  <c r="H172" i="29"/>
  <c r="H233" i="28"/>
  <c r="H171" i="27"/>
  <c r="H171" i="26"/>
  <c r="H171" i="25"/>
  <c r="H172" i="24"/>
  <c r="H171" i="23"/>
  <c r="H172" i="22"/>
  <c r="H172" i="21"/>
  <c r="H172" i="20"/>
  <c r="H208" i="19"/>
  <c r="H169" i="18"/>
  <c r="H231" i="17"/>
  <c r="H170" i="16"/>
  <c r="H231" i="15"/>
  <c r="H231" i="11"/>
  <c r="H252" i="10"/>
  <c r="I90" i="6"/>
  <c r="E90" i="6"/>
  <c r="S90" i="6" s="1"/>
  <c r="D90" i="6"/>
  <c r="B90" i="6" s="1"/>
  <c r="A90" i="6" s="1"/>
  <c r="F93" i="31" l="1"/>
  <c r="B93" i="31"/>
  <c r="A93" i="31" s="1"/>
  <c r="L93" i="31"/>
  <c r="J94" i="31" s="1"/>
  <c r="M93" i="31"/>
  <c r="K94" i="31" s="1"/>
  <c r="E94" i="31" s="1"/>
  <c r="S94" i="31" s="1"/>
  <c r="M93" i="34"/>
  <c r="K94" i="34" s="1"/>
  <c r="E94" i="34" s="1"/>
  <c r="S94" i="34" s="1"/>
  <c r="U93" i="34" s="1"/>
  <c r="L93" i="34"/>
  <c r="J94" i="34" s="1"/>
  <c r="B93" i="34"/>
  <c r="A93" i="34" s="1"/>
  <c r="F93" i="34"/>
  <c r="B95" i="35"/>
  <c r="A95" i="35" s="1"/>
  <c r="F95" i="35"/>
  <c r="I95" i="35"/>
  <c r="H172" i="35"/>
  <c r="E95" i="35"/>
  <c r="H172" i="34"/>
  <c r="H173" i="33"/>
  <c r="S94" i="33"/>
  <c r="L94" i="33"/>
  <c r="J95" i="33" s="1"/>
  <c r="M94" i="33"/>
  <c r="K95" i="33" s="1"/>
  <c r="E95" i="33" s="1"/>
  <c r="M94" i="32"/>
  <c r="K95" i="32" s="1"/>
  <c r="L94" i="32"/>
  <c r="J95" i="32" s="1"/>
  <c r="T94" i="32"/>
  <c r="H172" i="32"/>
  <c r="U93" i="32"/>
  <c r="H173" i="31"/>
  <c r="I97" i="10"/>
  <c r="H173" i="29"/>
  <c r="H234" i="28"/>
  <c r="H172" i="27"/>
  <c r="H172" i="26"/>
  <c r="H172" i="25"/>
  <c r="H173" i="24"/>
  <c r="H172" i="23"/>
  <c r="H173" i="22"/>
  <c r="H173" i="21"/>
  <c r="H173" i="20"/>
  <c r="H209" i="19"/>
  <c r="H170" i="18"/>
  <c r="H232" i="17"/>
  <c r="H171" i="16"/>
  <c r="H232" i="15"/>
  <c r="H232" i="11"/>
  <c r="H253" i="10"/>
  <c r="U89" i="6"/>
  <c r="T90" i="6"/>
  <c r="F90" i="6"/>
  <c r="M90" i="6"/>
  <c r="K91" i="6" s="1"/>
  <c r="L90" i="6"/>
  <c r="J91" i="6" s="1"/>
  <c r="D91" i="6" s="1"/>
  <c r="B91" i="6" s="1"/>
  <c r="A91" i="6" s="1"/>
  <c r="I94" i="31" l="1"/>
  <c r="D94" i="31"/>
  <c r="T94" i="34"/>
  <c r="I94" i="34"/>
  <c r="D94" i="34"/>
  <c r="H173" i="35"/>
  <c r="S95" i="35"/>
  <c r="L95" i="35"/>
  <c r="J96" i="35" s="1"/>
  <c r="M95" i="35"/>
  <c r="K96" i="35" s="1"/>
  <c r="E96" i="35" s="1"/>
  <c r="H173" i="34"/>
  <c r="I95" i="33"/>
  <c r="D95" i="33"/>
  <c r="T94" i="33"/>
  <c r="U93" i="33"/>
  <c r="S95" i="33"/>
  <c r="H174" i="33"/>
  <c r="E95" i="32"/>
  <c r="H173" i="32"/>
  <c r="I95" i="32"/>
  <c r="D95" i="32"/>
  <c r="H174" i="31"/>
  <c r="T94" i="31"/>
  <c r="U93" i="31"/>
  <c r="M97" i="10"/>
  <c r="K98" i="10" s="1"/>
  <c r="L97" i="10"/>
  <c r="J98" i="10" s="1"/>
  <c r="H174" i="29"/>
  <c r="H235" i="28"/>
  <c r="H173" i="27"/>
  <c r="H173" i="26"/>
  <c r="H173" i="25"/>
  <c r="H174" i="24"/>
  <c r="H173" i="23"/>
  <c r="H174" i="22"/>
  <c r="H174" i="21"/>
  <c r="H174" i="20"/>
  <c r="H210" i="19"/>
  <c r="H171" i="18"/>
  <c r="H233" i="17"/>
  <c r="H172" i="16"/>
  <c r="H233" i="15"/>
  <c r="H233" i="11"/>
  <c r="H254" i="10"/>
  <c r="F91" i="6"/>
  <c r="I91" i="6"/>
  <c r="E91" i="6"/>
  <c r="S91" i="6" s="1"/>
  <c r="B94" i="31" l="1"/>
  <c r="A94" i="31" s="1"/>
  <c r="F94" i="31"/>
  <c r="L94" i="31"/>
  <c r="J95" i="31" s="1"/>
  <c r="M94" i="31"/>
  <c r="K95" i="31" s="1"/>
  <c r="E95" i="31" s="1"/>
  <c r="S95" i="31" s="1"/>
  <c r="T95" i="31" s="1"/>
  <c r="F94" i="34"/>
  <c r="B94" i="34"/>
  <c r="A94" i="34" s="1"/>
  <c r="L94" i="34"/>
  <c r="J95" i="34" s="1"/>
  <c r="M94" i="34"/>
  <c r="K95" i="34" s="1"/>
  <c r="E95" i="34" s="1"/>
  <c r="S95" i="34" s="1"/>
  <c r="U94" i="35"/>
  <c r="T95" i="35"/>
  <c r="S96" i="35"/>
  <c r="T96" i="35" s="1"/>
  <c r="H174" i="35"/>
  <c r="I96" i="35"/>
  <c r="D96" i="35"/>
  <c r="H174" i="34"/>
  <c r="U94" i="33"/>
  <c r="L95" i="33"/>
  <c r="J96" i="33" s="1"/>
  <c r="D96" i="33" s="1"/>
  <c r="M95" i="33"/>
  <c r="K96" i="33" s="1"/>
  <c r="H175" i="33"/>
  <c r="T95" i="33"/>
  <c r="B95" i="33"/>
  <c r="A95" i="33" s="1"/>
  <c r="F95" i="33"/>
  <c r="B95" i="32"/>
  <c r="A95" i="32" s="1"/>
  <c r="F95" i="32"/>
  <c r="H174" i="32"/>
  <c r="L95" i="32"/>
  <c r="J96" i="32" s="1"/>
  <c r="M95" i="32"/>
  <c r="K96" i="32" s="1"/>
  <c r="E96" i="32" s="1"/>
  <c r="S95" i="32"/>
  <c r="H175" i="31"/>
  <c r="I98" i="10"/>
  <c r="H175" i="29"/>
  <c r="H236" i="28"/>
  <c r="H174" i="27"/>
  <c r="H174" i="26"/>
  <c r="H174" i="25"/>
  <c r="H175" i="24"/>
  <c r="H174" i="23"/>
  <c r="H175" i="22"/>
  <c r="H175" i="21"/>
  <c r="H175" i="20"/>
  <c r="H211" i="19"/>
  <c r="H172" i="18"/>
  <c r="H234" i="17"/>
  <c r="H173" i="16"/>
  <c r="H234" i="15"/>
  <c r="H234" i="11"/>
  <c r="H255" i="10"/>
  <c r="U90" i="6"/>
  <c r="T91" i="6"/>
  <c r="M91" i="6"/>
  <c r="K92" i="6" s="1"/>
  <c r="L91" i="6"/>
  <c r="J92" i="6" s="1"/>
  <c r="I95" i="31" l="1"/>
  <c r="U94" i="31"/>
  <c r="D95" i="31"/>
  <c r="D95" i="34"/>
  <c r="I95" i="34"/>
  <c r="M96" i="35"/>
  <c r="K97" i="35" s="1"/>
  <c r="L96" i="35"/>
  <c r="J97" i="35" s="1"/>
  <c r="D97" i="35" s="1"/>
  <c r="U95" i="35"/>
  <c r="B96" i="35"/>
  <c r="A96" i="35" s="1"/>
  <c r="F96" i="35"/>
  <c r="H175" i="35"/>
  <c r="H175" i="34"/>
  <c r="T95" i="34"/>
  <c r="U94" i="34"/>
  <c r="E96" i="33"/>
  <c r="I96" i="33"/>
  <c r="H176" i="33"/>
  <c r="B96" i="33"/>
  <c r="A96" i="33" s="1"/>
  <c r="F96" i="33"/>
  <c r="H175" i="32"/>
  <c r="I96" i="32"/>
  <c r="S96" i="32"/>
  <c r="T96" i="32" s="1"/>
  <c r="U94" i="32"/>
  <c r="T95" i="32"/>
  <c r="D96" i="32"/>
  <c r="H176" i="31"/>
  <c r="L98" i="10"/>
  <c r="J99" i="10" s="1"/>
  <c r="M98" i="10"/>
  <c r="K99" i="10" s="1"/>
  <c r="H176" i="29"/>
  <c r="H237" i="28"/>
  <c r="H175" i="27"/>
  <c r="H175" i="26"/>
  <c r="H175" i="25"/>
  <c r="H176" i="24"/>
  <c r="H175" i="23"/>
  <c r="H176" i="22"/>
  <c r="H176" i="21"/>
  <c r="H176" i="20"/>
  <c r="H212" i="19"/>
  <c r="H173" i="18"/>
  <c r="H235" i="17"/>
  <c r="H174" i="16"/>
  <c r="H235" i="15"/>
  <c r="H235" i="11"/>
  <c r="H256" i="10"/>
  <c r="I92" i="6"/>
  <c r="D92" i="6"/>
  <c r="B92" i="6" s="1"/>
  <c r="A92" i="6" s="1"/>
  <c r="E92" i="6"/>
  <c r="S92" i="6" s="1"/>
  <c r="L95" i="31" l="1"/>
  <c r="J96" i="31" s="1"/>
  <c r="M95" i="31"/>
  <c r="K96" i="31" s="1"/>
  <c r="E96" i="31" s="1"/>
  <c r="F95" i="31"/>
  <c r="B95" i="31"/>
  <c r="A95" i="31" s="1"/>
  <c r="D96" i="31"/>
  <c r="L95" i="34"/>
  <c r="J96" i="34" s="1"/>
  <c r="M95" i="34"/>
  <c r="K96" i="34" s="1"/>
  <c r="E96" i="34" s="1"/>
  <c r="S96" i="34" s="1"/>
  <c r="T96" i="34" s="1"/>
  <c r="F95" i="34"/>
  <c r="B95" i="34"/>
  <c r="A95" i="34" s="1"/>
  <c r="U95" i="32"/>
  <c r="B97" i="35"/>
  <c r="A97" i="35" s="1"/>
  <c r="F97" i="35"/>
  <c r="H176" i="35"/>
  <c r="I97" i="35"/>
  <c r="E97" i="35"/>
  <c r="H176" i="34"/>
  <c r="L96" i="33"/>
  <c r="J97" i="33" s="1"/>
  <c r="M96" i="33"/>
  <c r="K97" i="33" s="1"/>
  <c r="E97" i="33" s="1"/>
  <c r="H177" i="33"/>
  <c r="S96" i="33"/>
  <c r="B96" i="32"/>
  <c r="A96" i="32" s="1"/>
  <c r="F96" i="32"/>
  <c r="M96" i="32"/>
  <c r="K97" i="32" s="1"/>
  <c r="L96" i="32"/>
  <c r="J97" i="32" s="1"/>
  <c r="H176" i="32"/>
  <c r="H177" i="31"/>
  <c r="S96" i="31"/>
  <c r="I99" i="10"/>
  <c r="H177" i="29"/>
  <c r="H238" i="28"/>
  <c r="H176" i="27"/>
  <c r="H176" i="26"/>
  <c r="H176" i="25"/>
  <c r="H177" i="24"/>
  <c r="H176" i="23"/>
  <c r="H177" i="22"/>
  <c r="H177" i="21"/>
  <c r="H177" i="20"/>
  <c r="H213" i="19"/>
  <c r="H174" i="18"/>
  <c r="H236" i="17"/>
  <c r="H175" i="16"/>
  <c r="H236" i="15"/>
  <c r="H236" i="11"/>
  <c r="H257" i="10"/>
  <c r="U91" i="6"/>
  <c r="T92" i="6"/>
  <c r="F92" i="6"/>
  <c r="M92" i="6"/>
  <c r="K93" i="6" s="1"/>
  <c r="L92" i="6"/>
  <c r="J93" i="6" s="1"/>
  <c r="D93" i="6" s="1"/>
  <c r="B93" i="6" s="1"/>
  <c r="A93" i="6" s="1"/>
  <c r="I96" i="31" l="1"/>
  <c r="F96" i="31"/>
  <c r="B96" i="31"/>
  <c r="A96" i="31" s="1"/>
  <c r="U95" i="34"/>
  <c r="I96" i="34"/>
  <c r="D96" i="34"/>
  <c r="L97" i="35"/>
  <c r="J98" i="35" s="1"/>
  <c r="M97" i="35"/>
  <c r="K98" i="35" s="1"/>
  <c r="E98" i="35" s="1"/>
  <c r="S97" i="35"/>
  <c r="H177" i="35"/>
  <c r="H177" i="34"/>
  <c r="S97" i="33"/>
  <c r="T97" i="33" s="1"/>
  <c r="I97" i="33"/>
  <c r="D97" i="33"/>
  <c r="H178" i="33"/>
  <c r="U95" i="33"/>
  <c r="T96" i="33"/>
  <c r="H177" i="32"/>
  <c r="E97" i="32"/>
  <c r="I97" i="32"/>
  <c r="D97" i="32"/>
  <c r="H178" i="31"/>
  <c r="U95" i="31"/>
  <c r="T96" i="31"/>
  <c r="L99" i="10"/>
  <c r="J100" i="10" s="1"/>
  <c r="M99" i="10"/>
  <c r="K100" i="10" s="1"/>
  <c r="H178" i="29"/>
  <c r="H239" i="28"/>
  <c r="H177" i="27"/>
  <c r="H177" i="26"/>
  <c r="H177" i="25"/>
  <c r="H178" i="24"/>
  <c r="H177" i="23"/>
  <c r="H178" i="22"/>
  <c r="H178" i="21"/>
  <c r="H178" i="20"/>
  <c r="H214" i="19"/>
  <c r="H175" i="18"/>
  <c r="H237" i="17"/>
  <c r="H176" i="16"/>
  <c r="H237" i="15"/>
  <c r="H237" i="11"/>
  <c r="H258" i="10"/>
  <c r="E93" i="6"/>
  <c r="S93" i="6" s="1"/>
  <c r="F93" i="6"/>
  <c r="I93" i="6"/>
  <c r="M96" i="31" l="1"/>
  <c r="K97" i="31" s="1"/>
  <c r="E97" i="31" s="1"/>
  <c r="S97" i="31" s="1"/>
  <c r="T97" i="31" s="1"/>
  <c r="L96" i="31"/>
  <c r="J97" i="31" s="1"/>
  <c r="U96" i="33"/>
  <c r="B96" i="34"/>
  <c r="A96" i="34" s="1"/>
  <c r="F96" i="34"/>
  <c r="L96" i="34"/>
  <c r="J97" i="34" s="1"/>
  <c r="M96" i="34"/>
  <c r="K97" i="34" s="1"/>
  <c r="E97" i="34" s="1"/>
  <c r="S97" i="34" s="1"/>
  <c r="I98" i="35"/>
  <c r="D98" i="35"/>
  <c r="T97" i="35"/>
  <c r="U96" i="35"/>
  <c r="S98" i="35"/>
  <c r="T98" i="35" s="1"/>
  <c r="H178" i="35"/>
  <c r="H178" i="34"/>
  <c r="H179" i="33"/>
  <c r="B97" i="33"/>
  <c r="A97" i="33" s="1"/>
  <c r="F97" i="33"/>
  <c r="L97" i="33"/>
  <c r="J98" i="33" s="1"/>
  <c r="D98" i="33" s="1"/>
  <c r="M97" i="33"/>
  <c r="K98" i="33" s="1"/>
  <c r="S97" i="32"/>
  <c r="B97" i="32"/>
  <c r="A97" i="32" s="1"/>
  <c r="F97" i="32"/>
  <c r="M97" i="32"/>
  <c r="K98" i="32" s="1"/>
  <c r="L97" i="32"/>
  <c r="J98" i="32" s="1"/>
  <c r="H178" i="32"/>
  <c r="H179" i="31"/>
  <c r="I100" i="10"/>
  <c r="H179" i="29"/>
  <c r="H240" i="28"/>
  <c r="H178" i="27"/>
  <c r="H178" i="26"/>
  <c r="H178" i="25"/>
  <c r="H179" i="24"/>
  <c r="H178" i="23"/>
  <c r="H179" i="22"/>
  <c r="H179" i="21"/>
  <c r="H179" i="20"/>
  <c r="H215" i="19"/>
  <c r="H176" i="18"/>
  <c r="H238" i="17"/>
  <c r="H177" i="16"/>
  <c r="H238" i="15"/>
  <c r="H238" i="11"/>
  <c r="H259" i="10"/>
  <c r="T93" i="6"/>
  <c r="U92" i="6"/>
  <c r="M93" i="6"/>
  <c r="K94" i="6" s="1"/>
  <c r="E94" i="6" s="1"/>
  <c r="S94" i="6" s="1"/>
  <c r="T94" i="6" s="1"/>
  <c r="L93" i="6"/>
  <c r="J94" i="6" s="1"/>
  <c r="U96" i="31" l="1"/>
  <c r="I97" i="31"/>
  <c r="D97" i="31"/>
  <c r="I97" i="34"/>
  <c r="D97" i="34"/>
  <c r="H179" i="35"/>
  <c r="B98" i="35"/>
  <c r="A98" i="35" s="1"/>
  <c r="F98" i="35"/>
  <c r="M98" i="35"/>
  <c r="K99" i="35" s="1"/>
  <c r="L98" i="35"/>
  <c r="J99" i="35" s="1"/>
  <c r="D99" i="35" s="1"/>
  <c r="U97" i="35"/>
  <c r="H179" i="34"/>
  <c r="T97" i="34"/>
  <c r="U96" i="34"/>
  <c r="B98" i="33"/>
  <c r="A98" i="33" s="1"/>
  <c r="F98" i="33"/>
  <c r="E98" i="33"/>
  <c r="I98" i="33"/>
  <c r="H180" i="33"/>
  <c r="I98" i="32"/>
  <c r="D98" i="32"/>
  <c r="T97" i="32"/>
  <c r="U96" i="32"/>
  <c r="H179" i="32"/>
  <c r="E98" i="32"/>
  <c r="H180" i="31"/>
  <c r="M100" i="10"/>
  <c r="K101" i="10" s="1"/>
  <c r="L100" i="10"/>
  <c r="J101" i="10" s="1"/>
  <c r="H180" i="29"/>
  <c r="H241" i="28"/>
  <c r="H179" i="27"/>
  <c r="H179" i="26"/>
  <c r="H179" i="25"/>
  <c r="H180" i="24"/>
  <c r="H179" i="23"/>
  <c r="H180" i="22"/>
  <c r="H180" i="21"/>
  <c r="H180" i="20"/>
  <c r="H216" i="19"/>
  <c r="H177" i="18"/>
  <c r="H239" i="17"/>
  <c r="H178" i="16"/>
  <c r="H239" i="15"/>
  <c r="H239" i="11"/>
  <c r="H260" i="10"/>
  <c r="U93" i="6"/>
  <c r="I94" i="6"/>
  <c r="D94" i="6"/>
  <c r="B94" i="6" s="1"/>
  <c r="A94" i="6" s="1"/>
  <c r="F97" i="31" l="1"/>
  <c r="B97" i="31"/>
  <c r="A97" i="31" s="1"/>
  <c r="M97" i="31"/>
  <c r="K98" i="31" s="1"/>
  <c r="E98" i="31" s="1"/>
  <c r="S98" i="31" s="1"/>
  <c r="L97" i="31"/>
  <c r="J98" i="31" s="1"/>
  <c r="M97" i="34"/>
  <c r="K98" i="34" s="1"/>
  <c r="E98" i="34" s="1"/>
  <c r="S98" i="34" s="1"/>
  <c r="U97" i="34" s="1"/>
  <c r="L97" i="34"/>
  <c r="J98" i="34" s="1"/>
  <c r="F97" i="34"/>
  <c r="B97" i="34"/>
  <c r="A97" i="34" s="1"/>
  <c r="B99" i="35"/>
  <c r="A99" i="35" s="1"/>
  <c r="F99" i="35"/>
  <c r="I99" i="35"/>
  <c r="E99" i="35"/>
  <c r="H180" i="35"/>
  <c r="H180" i="34"/>
  <c r="H181" i="33"/>
  <c r="S98" i="33"/>
  <c r="L98" i="33"/>
  <c r="J99" i="33" s="1"/>
  <c r="M98" i="33"/>
  <c r="K99" i="33" s="1"/>
  <c r="E99" i="33" s="1"/>
  <c r="S98" i="32"/>
  <c r="B98" i="32"/>
  <c r="A98" i="32" s="1"/>
  <c r="F98" i="32"/>
  <c r="M98" i="32"/>
  <c r="K99" i="32" s="1"/>
  <c r="L98" i="32"/>
  <c r="J99" i="32" s="1"/>
  <c r="H180" i="32"/>
  <c r="H181" i="31"/>
  <c r="I101" i="10"/>
  <c r="H181" i="29"/>
  <c r="H242" i="28"/>
  <c r="H180" i="27"/>
  <c r="H180" i="26"/>
  <c r="H180" i="25"/>
  <c r="H181" i="24"/>
  <c r="H180" i="23"/>
  <c r="H181" i="22"/>
  <c r="H181" i="21"/>
  <c r="H181" i="20"/>
  <c r="H217" i="19"/>
  <c r="H178" i="18"/>
  <c r="H240" i="17"/>
  <c r="H179" i="16"/>
  <c r="H240" i="15"/>
  <c r="H240" i="11"/>
  <c r="H261" i="10"/>
  <c r="F94" i="6"/>
  <c r="M94" i="6"/>
  <c r="K95" i="6" s="1"/>
  <c r="L94" i="6"/>
  <c r="J95" i="6" s="1"/>
  <c r="I98" i="31" l="1"/>
  <c r="D98" i="31"/>
  <c r="T98" i="34"/>
  <c r="D98" i="34"/>
  <c r="I98" i="34"/>
  <c r="H181" i="35"/>
  <c r="L99" i="35"/>
  <c r="J100" i="35" s="1"/>
  <c r="M99" i="35"/>
  <c r="K100" i="35" s="1"/>
  <c r="S99" i="35"/>
  <c r="H181" i="34"/>
  <c r="S99" i="33"/>
  <c r="T99" i="33" s="1"/>
  <c r="I99" i="33"/>
  <c r="D99" i="33"/>
  <c r="T98" i="33"/>
  <c r="U97" i="33"/>
  <c r="H182" i="33"/>
  <c r="I99" i="32"/>
  <c r="U97" i="32"/>
  <c r="T98" i="32"/>
  <c r="H181" i="32"/>
  <c r="D99" i="32"/>
  <c r="E99" i="32"/>
  <c r="H182" i="31"/>
  <c r="T98" i="31"/>
  <c r="U97" i="31"/>
  <c r="M101" i="10"/>
  <c r="K102" i="10" s="1"/>
  <c r="L101" i="10"/>
  <c r="J102" i="10" s="1"/>
  <c r="H182" i="29"/>
  <c r="H243" i="28"/>
  <c r="H181" i="27"/>
  <c r="H181" i="26"/>
  <c r="H181" i="25"/>
  <c r="H182" i="24"/>
  <c r="H181" i="23"/>
  <c r="H182" i="22"/>
  <c r="H182" i="21"/>
  <c r="H182" i="20"/>
  <c r="H218" i="19"/>
  <c r="H179" i="18"/>
  <c r="H241" i="17"/>
  <c r="H180" i="16"/>
  <c r="H241" i="15"/>
  <c r="H241" i="11"/>
  <c r="H262" i="10"/>
  <c r="E95" i="6"/>
  <c r="S95" i="6" s="1"/>
  <c r="I95" i="6"/>
  <c r="D95" i="6"/>
  <c r="B95" i="6" s="1"/>
  <c r="A95" i="6" s="1"/>
  <c r="B98" i="31" l="1"/>
  <c r="A98" i="31" s="1"/>
  <c r="F98" i="31"/>
  <c r="M98" i="31"/>
  <c r="K99" i="31" s="1"/>
  <c r="E99" i="31" s="1"/>
  <c r="S99" i="31" s="1"/>
  <c r="T99" i="31" s="1"/>
  <c r="L98" i="31"/>
  <c r="J99" i="31" s="1"/>
  <c r="M98" i="34"/>
  <c r="K99" i="34" s="1"/>
  <c r="E99" i="34" s="1"/>
  <c r="S99" i="34" s="1"/>
  <c r="L98" i="34"/>
  <c r="J99" i="34" s="1"/>
  <c r="B98" i="34"/>
  <c r="A98" i="34" s="1"/>
  <c r="F98" i="34"/>
  <c r="U98" i="35"/>
  <c r="T99" i="35"/>
  <c r="H182" i="35"/>
  <c r="I100" i="35"/>
  <c r="D100" i="35"/>
  <c r="E100" i="35"/>
  <c r="U98" i="33"/>
  <c r="H182" i="34"/>
  <c r="L99" i="33"/>
  <c r="J100" i="33" s="1"/>
  <c r="M99" i="33"/>
  <c r="K100" i="33" s="1"/>
  <c r="B99" i="33"/>
  <c r="A99" i="33" s="1"/>
  <c r="F99" i="33"/>
  <c r="H183" i="33"/>
  <c r="B99" i="32"/>
  <c r="A99" i="32" s="1"/>
  <c r="F99" i="32"/>
  <c r="L99" i="32"/>
  <c r="J100" i="32" s="1"/>
  <c r="M99" i="32"/>
  <c r="K100" i="32" s="1"/>
  <c r="E100" i="32" s="1"/>
  <c r="H182" i="32"/>
  <c r="S99" i="32"/>
  <c r="H183" i="31"/>
  <c r="I102" i="10"/>
  <c r="H183" i="29"/>
  <c r="H244" i="28"/>
  <c r="H182" i="27"/>
  <c r="H182" i="26"/>
  <c r="H182" i="25"/>
  <c r="H183" i="24"/>
  <c r="H182" i="23"/>
  <c r="H183" i="22"/>
  <c r="H183" i="21"/>
  <c r="H183" i="20"/>
  <c r="H219" i="19"/>
  <c r="H180" i="18"/>
  <c r="H242" i="17"/>
  <c r="H181" i="16"/>
  <c r="H242" i="15"/>
  <c r="H242" i="11"/>
  <c r="H263" i="10"/>
  <c r="U94" i="6"/>
  <c r="T95" i="6"/>
  <c r="M95" i="6"/>
  <c r="K96" i="6" s="1"/>
  <c r="E96" i="6" s="1"/>
  <c r="S96" i="6" s="1"/>
  <c r="T96" i="6" s="1"/>
  <c r="L95" i="6"/>
  <c r="J96" i="6" s="1"/>
  <c r="F95" i="6"/>
  <c r="U98" i="31" l="1"/>
  <c r="I99" i="31"/>
  <c r="D99" i="31"/>
  <c r="D99" i="34"/>
  <c r="I99" i="34"/>
  <c r="B100" i="35"/>
  <c r="A100" i="35" s="1"/>
  <c r="F100" i="35"/>
  <c r="H183" i="35"/>
  <c r="S100" i="35"/>
  <c r="M100" i="35"/>
  <c r="K101" i="35" s="1"/>
  <c r="L100" i="35"/>
  <c r="J101" i="35" s="1"/>
  <c r="D101" i="35" s="1"/>
  <c r="H183" i="34"/>
  <c r="T99" i="34"/>
  <c r="U98" i="34"/>
  <c r="I100" i="33"/>
  <c r="D100" i="33"/>
  <c r="H184" i="33"/>
  <c r="E100" i="33"/>
  <c r="S100" i="32"/>
  <c r="U99" i="32" s="1"/>
  <c r="H183" i="32"/>
  <c r="I100" i="32"/>
  <c r="T99" i="32"/>
  <c r="U98" i="32"/>
  <c r="D100" i="32"/>
  <c r="H184" i="31"/>
  <c r="L102" i="10"/>
  <c r="J103" i="10" s="1"/>
  <c r="M102" i="10"/>
  <c r="K103" i="10" s="1"/>
  <c r="H184" i="29"/>
  <c r="H245" i="28"/>
  <c r="H183" i="27"/>
  <c r="H183" i="26"/>
  <c r="H183" i="25"/>
  <c r="H184" i="24"/>
  <c r="H183" i="23"/>
  <c r="H184" i="22"/>
  <c r="H184" i="21"/>
  <c r="H184" i="20"/>
  <c r="H220" i="19"/>
  <c r="H181" i="18"/>
  <c r="H243" i="17"/>
  <c r="H182" i="16"/>
  <c r="H243" i="15"/>
  <c r="H243" i="11"/>
  <c r="H264" i="10"/>
  <c r="U95" i="6"/>
  <c r="I96" i="6"/>
  <c r="D96" i="6"/>
  <c r="B96" i="6" s="1"/>
  <c r="A96" i="6" s="1"/>
  <c r="B99" i="31" l="1"/>
  <c r="A99" i="31" s="1"/>
  <c r="F99" i="31"/>
  <c r="L99" i="31"/>
  <c r="J100" i="31" s="1"/>
  <c r="M99" i="31"/>
  <c r="K100" i="31" s="1"/>
  <c r="E100" i="31" s="1"/>
  <c r="S100" i="31" s="1"/>
  <c r="M99" i="34"/>
  <c r="K100" i="34" s="1"/>
  <c r="E100" i="34" s="1"/>
  <c r="S100" i="34" s="1"/>
  <c r="T100" i="34" s="1"/>
  <c r="L99" i="34"/>
  <c r="J100" i="34" s="1"/>
  <c r="F99" i="34"/>
  <c r="B99" i="34"/>
  <c r="A99" i="34" s="1"/>
  <c r="T100" i="35"/>
  <c r="U99" i="35"/>
  <c r="E101" i="35"/>
  <c r="B101" i="35"/>
  <c r="A101" i="35" s="1"/>
  <c r="F101" i="35"/>
  <c r="I101" i="35"/>
  <c r="H184" i="35"/>
  <c r="H184" i="34"/>
  <c r="S100" i="33"/>
  <c r="H185" i="33"/>
  <c r="L100" i="33"/>
  <c r="J101" i="33" s="1"/>
  <c r="M100" i="33"/>
  <c r="K101" i="33" s="1"/>
  <c r="E101" i="33" s="1"/>
  <c r="B100" i="33"/>
  <c r="A100" i="33" s="1"/>
  <c r="F100" i="33"/>
  <c r="T100" i="32"/>
  <c r="B100" i="32"/>
  <c r="A100" i="32" s="1"/>
  <c r="F100" i="32"/>
  <c r="H184" i="32"/>
  <c r="M100" i="32"/>
  <c r="K101" i="32" s="1"/>
  <c r="L100" i="32"/>
  <c r="J101" i="32" s="1"/>
  <c r="H185" i="31"/>
  <c r="I103" i="10"/>
  <c r="H185" i="29"/>
  <c r="H246" i="28"/>
  <c r="H184" i="27"/>
  <c r="H184" i="26"/>
  <c r="H184" i="25"/>
  <c r="H185" i="24"/>
  <c r="H184" i="23"/>
  <c r="H185" i="22"/>
  <c r="H185" i="21"/>
  <c r="H185" i="20"/>
  <c r="H221" i="19"/>
  <c r="H182" i="18"/>
  <c r="H244" i="17"/>
  <c r="H183" i="16"/>
  <c r="H244" i="15"/>
  <c r="H244" i="11"/>
  <c r="H265" i="10"/>
  <c r="F96" i="6"/>
  <c r="L96" i="6"/>
  <c r="J97" i="6" s="1"/>
  <c r="M96" i="6"/>
  <c r="K97" i="6" s="1"/>
  <c r="D100" i="31" l="1"/>
  <c r="I100" i="31"/>
  <c r="U99" i="34"/>
  <c r="D100" i="34"/>
  <c r="I100" i="34"/>
  <c r="H185" i="35"/>
  <c r="L101" i="35"/>
  <c r="J102" i="35" s="1"/>
  <c r="M101" i="35"/>
  <c r="K102" i="35" s="1"/>
  <c r="E102" i="35" s="1"/>
  <c r="S101" i="35"/>
  <c r="H185" i="34"/>
  <c r="I101" i="33"/>
  <c r="S101" i="33"/>
  <c r="T101" i="33" s="1"/>
  <c r="D101" i="33"/>
  <c r="H186" i="33"/>
  <c r="T100" i="33"/>
  <c r="U99" i="33"/>
  <c r="H185" i="32"/>
  <c r="I101" i="32"/>
  <c r="E101" i="32"/>
  <c r="D101" i="32"/>
  <c r="H186" i="31"/>
  <c r="U99" i="31"/>
  <c r="T100" i="31"/>
  <c r="L103" i="10"/>
  <c r="J104" i="10" s="1"/>
  <c r="M103" i="10"/>
  <c r="K104" i="10" s="1"/>
  <c r="H186" i="29"/>
  <c r="H247" i="28"/>
  <c r="H185" i="27"/>
  <c r="H185" i="26"/>
  <c r="H185" i="25"/>
  <c r="H186" i="24"/>
  <c r="H185" i="23"/>
  <c r="H186" i="22"/>
  <c r="H186" i="21"/>
  <c r="H186" i="20"/>
  <c r="H222" i="19"/>
  <c r="H183" i="18"/>
  <c r="H245" i="17"/>
  <c r="H184" i="16"/>
  <c r="H245" i="15"/>
  <c r="H245" i="11"/>
  <c r="H266" i="10"/>
  <c r="E97" i="6"/>
  <c r="S97" i="6" s="1"/>
  <c r="I97" i="6"/>
  <c r="D97" i="6"/>
  <c r="B97" i="6" s="1"/>
  <c r="A97" i="6" s="1"/>
  <c r="M100" i="31" l="1"/>
  <c r="K101" i="31" s="1"/>
  <c r="E101" i="31" s="1"/>
  <c r="S101" i="31" s="1"/>
  <c r="T101" i="31" s="1"/>
  <c r="L100" i="31"/>
  <c r="J101" i="31" s="1"/>
  <c r="B100" i="31"/>
  <c r="A100" i="31" s="1"/>
  <c r="F100" i="31"/>
  <c r="M100" i="34"/>
  <c r="K101" i="34" s="1"/>
  <c r="E101" i="34" s="1"/>
  <c r="S101" i="34" s="1"/>
  <c r="L100" i="34"/>
  <c r="J101" i="34" s="1"/>
  <c r="B100" i="34"/>
  <c r="A100" i="34" s="1"/>
  <c r="F100" i="34"/>
  <c r="S102" i="35"/>
  <c r="U101" i="35" s="1"/>
  <c r="I102" i="35"/>
  <c r="D102" i="35"/>
  <c r="T101" i="35"/>
  <c r="U100" i="35"/>
  <c r="H186" i="35"/>
  <c r="H186" i="34"/>
  <c r="U100" i="33"/>
  <c r="H187" i="33"/>
  <c r="B101" i="33"/>
  <c r="A101" i="33" s="1"/>
  <c r="F101" i="33"/>
  <c r="L101" i="33"/>
  <c r="J102" i="33" s="1"/>
  <c r="D102" i="33" s="1"/>
  <c r="M101" i="33"/>
  <c r="K102" i="33" s="1"/>
  <c r="M101" i="32"/>
  <c r="K102" i="32" s="1"/>
  <c r="E102" i="32" s="1"/>
  <c r="L101" i="32"/>
  <c r="J102" i="32" s="1"/>
  <c r="D102" i="32" s="1"/>
  <c r="B101" i="32"/>
  <c r="A101" i="32" s="1"/>
  <c r="F101" i="32"/>
  <c r="S101" i="32"/>
  <c r="H186" i="32"/>
  <c r="H187" i="31"/>
  <c r="I104" i="10"/>
  <c r="H187" i="29"/>
  <c r="H248" i="28"/>
  <c r="H186" i="27"/>
  <c r="H186" i="26"/>
  <c r="H186" i="25"/>
  <c r="H187" i="24"/>
  <c r="H186" i="23"/>
  <c r="H187" i="22"/>
  <c r="H187" i="21"/>
  <c r="H187" i="20"/>
  <c r="H223" i="19"/>
  <c r="H184" i="18"/>
  <c r="H246" i="17"/>
  <c r="H185" i="16"/>
  <c r="H246" i="15"/>
  <c r="H246" i="11"/>
  <c r="H267" i="10"/>
  <c r="U96" i="6"/>
  <c r="T97" i="6"/>
  <c r="L97" i="6"/>
  <c r="J98" i="6" s="1"/>
  <c r="M97" i="6"/>
  <c r="K98" i="6" s="1"/>
  <c r="E98" i="6" s="1"/>
  <c r="S98" i="6" s="1"/>
  <c r="F97" i="6"/>
  <c r="U100" i="31" l="1"/>
  <c r="I101" i="31"/>
  <c r="D101" i="31"/>
  <c r="I101" i="34"/>
  <c r="D101" i="34"/>
  <c r="T102" i="35"/>
  <c r="L102" i="35"/>
  <c r="J103" i="35" s="1"/>
  <c r="D103" i="35" s="1"/>
  <c r="M102" i="35"/>
  <c r="K103" i="35" s="1"/>
  <c r="H187" i="35"/>
  <c r="B102" i="35"/>
  <c r="A102" i="35" s="1"/>
  <c r="F102" i="35"/>
  <c r="T101" i="34"/>
  <c r="U100" i="34"/>
  <c r="H187" i="34"/>
  <c r="B102" i="33"/>
  <c r="A102" i="33" s="1"/>
  <c r="F102" i="33"/>
  <c r="E102" i="33"/>
  <c r="I102" i="33"/>
  <c r="H188" i="33"/>
  <c r="S102" i="32"/>
  <c r="T102" i="32" s="1"/>
  <c r="T101" i="32"/>
  <c r="U100" i="32"/>
  <c r="B102" i="32"/>
  <c r="A102" i="32" s="1"/>
  <c r="F102" i="32"/>
  <c r="I102" i="32"/>
  <c r="H187" i="32"/>
  <c r="H188" i="31"/>
  <c r="L104" i="10"/>
  <c r="J105" i="10" s="1"/>
  <c r="M104" i="10"/>
  <c r="K105" i="10" s="1"/>
  <c r="H188" i="29"/>
  <c r="H249" i="28"/>
  <c r="H187" i="27"/>
  <c r="H187" i="26"/>
  <c r="H187" i="25"/>
  <c r="H188" i="24"/>
  <c r="H187" i="23"/>
  <c r="H188" i="22"/>
  <c r="H188" i="21"/>
  <c r="H188" i="20"/>
  <c r="H224" i="19"/>
  <c r="H185" i="18"/>
  <c r="H247" i="17"/>
  <c r="H186" i="16"/>
  <c r="H247" i="15"/>
  <c r="H247" i="11"/>
  <c r="H268" i="10"/>
  <c r="T98" i="6"/>
  <c r="U97" i="6"/>
  <c r="I98" i="6"/>
  <c r="D98" i="6"/>
  <c r="B98" i="6" s="1"/>
  <c r="A98" i="6" s="1"/>
  <c r="B101" i="31" l="1"/>
  <c r="A101" i="31" s="1"/>
  <c r="F101" i="31"/>
  <c r="L101" i="31"/>
  <c r="J102" i="31" s="1"/>
  <c r="M101" i="31"/>
  <c r="K102" i="31" s="1"/>
  <c r="E102" i="31" s="1"/>
  <c r="S102" i="31" s="1"/>
  <c r="F101" i="34"/>
  <c r="B101" i="34"/>
  <c r="A101" i="34" s="1"/>
  <c r="L101" i="34"/>
  <c r="J102" i="34" s="1"/>
  <c r="M101" i="34"/>
  <c r="K102" i="34" s="1"/>
  <c r="E102" i="34" s="1"/>
  <c r="S102" i="34" s="1"/>
  <c r="B103" i="35"/>
  <c r="A103" i="35" s="1"/>
  <c r="F103" i="35"/>
  <c r="I103" i="35"/>
  <c r="H188" i="35"/>
  <c r="E103" i="35"/>
  <c r="U101" i="32"/>
  <c r="H188" i="34"/>
  <c r="H189" i="33"/>
  <c r="S102" i="33"/>
  <c r="L102" i="33"/>
  <c r="J103" i="33" s="1"/>
  <c r="M102" i="33"/>
  <c r="K103" i="33" s="1"/>
  <c r="E103" i="33" s="1"/>
  <c r="H188" i="32"/>
  <c r="M102" i="32"/>
  <c r="K103" i="32" s="1"/>
  <c r="L102" i="32"/>
  <c r="J103" i="32" s="1"/>
  <c r="H189" i="31"/>
  <c r="I105" i="10"/>
  <c r="H189" i="29"/>
  <c r="H250" i="28"/>
  <c r="H188" i="27"/>
  <c r="H188" i="26"/>
  <c r="H188" i="25"/>
  <c r="H189" i="24"/>
  <c r="H188" i="23"/>
  <c r="H189" i="22"/>
  <c r="H189" i="21"/>
  <c r="H189" i="20"/>
  <c r="H225" i="19"/>
  <c r="H186" i="18"/>
  <c r="H248" i="17"/>
  <c r="H187" i="16"/>
  <c r="H248" i="15"/>
  <c r="H248" i="11"/>
  <c r="H269" i="10"/>
  <c r="F98" i="6"/>
  <c r="L98" i="6"/>
  <c r="J99" i="6" s="1"/>
  <c r="M98" i="6"/>
  <c r="K99" i="6" s="1"/>
  <c r="I102" i="31" l="1"/>
  <c r="D102" i="31"/>
  <c r="D102" i="34"/>
  <c r="I102" i="34"/>
  <c r="S103" i="35"/>
  <c r="L103" i="35"/>
  <c r="J104" i="35" s="1"/>
  <c r="M103" i="35"/>
  <c r="K104" i="35" s="1"/>
  <c r="E104" i="35" s="1"/>
  <c r="H189" i="35"/>
  <c r="T102" i="34"/>
  <c r="U101" i="34"/>
  <c r="H189" i="34"/>
  <c r="S103" i="33"/>
  <c r="T103" i="33" s="1"/>
  <c r="I103" i="33"/>
  <c r="D103" i="33"/>
  <c r="T102" i="33"/>
  <c r="U101" i="33"/>
  <c r="H190" i="33"/>
  <c r="E103" i="32"/>
  <c r="I103" i="32"/>
  <c r="D103" i="32"/>
  <c r="H189" i="32"/>
  <c r="H190" i="31"/>
  <c r="T102" i="31"/>
  <c r="U101" i="31"/>
  <c r="M105" i="10"/>
  <c r="K106" i="10" s="1"/>
  <c r="L105" i="10"/>
  <c r="J106" i="10" s="1"/>
  <c r="H190" i="29"/>
  <c r="H251" i="28"/>
  <c r="H189" i="27"/>
  <c r="H189" i="26"/>
  <c r="H189" i="25"/>
  <c r="H190" i="24"/>
  <c r="H189" i="23"/>
  <c r="H190" i="22"/>
  <c r="H190" i="21"/>
  <c r="H190" i="20"/>
  <c r="H226" i="19"/>
  <c r="H187" i="18"/>
  <c r="H249" i="17"/>
  <c r="H188" i="16"/>
  <c r="H249" i="15"/>
  <c r="H249" i="11"/>
  <c r="H270" i="10"/>
  <c r="E99" i="6"/>
  <c r="S99" i="6" s="1"/>
  <c r="I99" i="6"/>
  <c r="D99" i="6"/>
  <c r="B99" i="6" s="1"/>
  <c r="A99" i="6" s="1"/>
  <c r="B102" i="31" l="1"/>
  <c r="A102" i="31" s="1"/>
  <c r="F102" i="31"/>
  <c r="L102" i="31"/>
  <c r="J103" i="31" s="1"/>
  <c r="M102" i="31"/>
  <c r="K103" i="31" s="1"/>
  <c r="E103" i="31" s="1"/>
  <c r="S103" i="31" s="1"/>
  <c r="T103" i="31" s="1"/>
  <c r="M102" i="34"/>
  <c r="K103" i="34" s="1"/>
  <c r="E103" i="34" s="1"/>
  <c r="S103" i="34" s="1"/>
  <c r="L102" i="34"/>
  <c r="J103" i="34" s="1"/>
  <c r="B102" i="34"/>
  <c r="A102" i="34" s="1"/>
  <c r="F102" i="34"/>
  <c r="S104" i="35"/>
  <c r="T104" i="35" s="1"/>
  <c r="I104" i="35"/>
  <c r="D104" i="35"/>
  <c r="H190" i="35"/>
  <c r="U102" i="35"/>
  <c r="T103" i="35"/>
  <c r="U102" i="33"/>
  <c r="H190" i="34"/>
  <c r="L103" i="33"/>
  <c r="J104" i="33" s="1"/>
  <c r="M103" i="33"/>
  <c r="K104" i="33" s="1"/>
  <c r="B103" i="33"/>
  <c r="A103" i="33" s="1"/>
  <c r="F103" i="33"/>
  <c r="H191" i="33"/>
  <c r="H190" i="32"/>
  <c r="S103" i="32"/>
  <c r="L103" i="32"/>
  <c r="J104" i="32" s="1"/>
  <c r="D104" i="32" s="1"/>
  <c r="M103" i="32"/>
  <c r="K104" i="32" s="1"/>
  <c r="E104" i="32" s="1"/>
  <c r="B103" i="32"/>
  <c r="A103" i="32" s="1"/>
  <c r="F103" i="32"/>
  <c r="H191" i="31"/>
  <c r="I106" i="10"/>
  <c r="H191" i="29"/>
  <c r="H252" i="28"/>
  <c r="H190" i="27"/>
  <c r="H190" i="26"/>
  <c r="H190" i="25"/>
  <c r="H191" i="24"/>
  <c r="H190" i="23"/>
  <c r="H191" i="22"/>
  <c r="H191" i="21"/>
  <c r="H191" i="20"/>
  <c r="H227" i="19"/>
  <c r="H188" i="18"/>
  <c r="H250" i="17"/>
  <c r="H189" i="16"/>
  <c r="H250" i="15"/>
  <c r="H250" i="11"/>
  <c r="H271" i="10"/>
  <c r="U98" i="6"/>
  <c r="T99" i="6"/>
  <c r="L99" i="6"/>
  <c r="J100" i="6" s="1"/>
  <c r="D100" i="6" s="1"/>
  <c r="B100" i="6" s="1"/>
  <c r="A100" i="6" s="1"/>
  <c r="M99" i="6"/>
  <c r="K100" i="6" s="1"/>
  <c r="E100" i="6" s="1"/>
  <c r="S100" i="6" s="1"/>
  <c r="F99" i="6"/>
  <c r="U102" i="31" l="1"/>
  <c r="I103" i="31"/>
  <c r="D103" i="31"/>
  <c r="I103" i="34"/>
  <c r="D103" i="34"/>
  <c r="U103" i="35"/>
  <c r="L104" i="35"/>
  <c r="J105" i="35" s="1"/>
  <c r="D105" i="35" s="1"/>
  <c r="M104" i="35"/>
  <c r="K105" i="35" s="1"/>
  <c r="H191" i="35"/>
  <c r="B104" i="35"/>
  <c r="A104" i="35" s="1"/>
  <c r="F104" i="35"/>
  <c r="T103" i="34"/>
  <c r="U102" i="34"/>
  <c r="H191" i="34"/>
  <c r="H192" i="33"/>
  <c r="I104" i="33"/>
  <c r="D104" i="33"/>
  <c r="E104" i="33"/>
  <c r="U102" i="32"/>
  <c r="T103" i="32"/>
  <c r="B104" i="32"/>
  <c r="A104" i="32" s="1"/>
  <c r="F104" i="32"/>
  <c r="S104" i="32"/>
  <c r="T104" i="32" s="1"/>
  <c r="H191" i="32"/>
  <c r="I104" i="32"/>
  <c r="H192" i="31"/>
  <c r="L106" i="10"/>
  <c r="J107" i="10" s="1"/>
  <c r="M106" i="10"/>
  <c r="K107" i="10" s="1"/>
  <c r="H192" i="29"/>
  <c r="H253" i="28"/>
  <c r="H191" i="27"/>
  <c r="H191" i="26"/>
  <c r="H191" i="25"/>
  <c r="H192" i="24"/>
  <c r="H191" i="23"/>
  <c r="H192" i="22"/>
  <c r="H192" i="21"/>
  <c r="H192" i="20"/>
  <c r="H228" i="19"/>
  <c r="H189" i="18"/>
  <c r="H251" i="17"/>
  <c r="H190" i="16"/>
  <c r="H251" i="15"/>
  <c r="H251" i="11"/>
  <c r="H272" i="10"/>
  <c r="T100" i="6"/>
  <c r="U99" i="6"/>
  <c r="F100" i="6"/>
  <c r="I100" i="6"/>
  <c r="B103" i="31" l="1"/>
  <c r="A103" i="31" s="1"/>
  <c r="F103" i="31"/>
  <c r="L103" i="31"/>
  <c r="J104" i="31" s="1"/>
  <c r="M103" i="31"/>
  <c r="K104" i="31" s="1"/>
  <c r="E104" i="31" s="1"/>
  <c r="S104" i="31" s="1"/>
  <c r="F103" i="34"/>
  <c r="B103" i="34"/>
  <c r="A103" i="34" s="1"/>
  <c r="L103" i="34"/>
  <c r="J104" i="34" s="1"/>
  <c r="M103" i="34"/>
  <c r="K104" i="34" s="1"/>
  <c r="E104" i="34" s="1"/>
  <c r="S104" i="34" s="1"/>
  <c r="U103" i="34" s="1"/>
  <c r="B105" i="35"/>
  <c r="A105" i="35" s="1"/>
  <c r="F105" i="35"/>
  <c r="I105" i="35"/>
  <c r="H192" i="35"/>
  <c r="E105" i="35"/>
  <c r="H192" i="34"/>
  <c r="B104" i="33"/>
  <c r="A104" i="33" s="1"/>
  <c r="F104" i="33"/>
  <c r="S104" i="33"/>
  <c r="L104" i="33"/>
  <c r="J105" i="33" s="1"/>
  <c r="M104" i="33"/>
  <c r="K105" i="33" s="1"/>
  <c r="E105" i="33" s="1"/>
  <c r="H193" i="33"/>
  <c r="M104" i="32"/>
  <c r="K105" i="32" s="1"/>
  <c r="L104" i="32"/>
  <c r="J105" i="32" s="1"/>
  <c r="H192" i="32"/>
  <c r="U103" i="32"/>
  <c r="H193" i="31"/>
  <c r="I107" i="10"/>
  <c r="H193" i="29"/>
  <c r="H254" i="28"/>
  <c r="H192" i="27"/>
  <c r="H192" i="26"/>
  <c r="H192" i="25"/>
  <c r="H193" i="24"/>
  <c r="H192" i="23"/>
  <c r="H193" i="22"/>
  <c r="H193" i="21"/>
  <c r="H193" i="20"/>
  <c r="H229" i="19"/>
  <c r="H190" i="18"/>
  <c r="H252" i="17"/>
  <c r="H191" i="16"/>
  <c r="H252" i="15"/>
  <c r="H252" i="11"/>
  <c r="H273" i="10"/>
  <c r="M100" i="6"/>
  <c r="K101" i="6" s="1"/>
  <c r="L100" i="6"/>
  <c r="J101" i="6" s="1"/>
  <c r="D104" i="31" l="1"/>
  <c r="I104" i="31"/>
  <c r="T104" i="34"/>
  <c r="D104" i="34"/>
  <c r="I104" i="34"/>
  <c r="S105" i="35"/>
  <c r="L105" i="35"/>
  <c r="J106" i="35" s="1"/>
  <c r="M105" i="35"/>
  <c r="K106" i="35" s="1"/>
  <c r="E106" i="35" s="1"/>
  <c r="H193" i="35"/>
  <c r="H193" i="34"/>
  <c r="S105" i="33"/>
  <c r="U104" i="33" s="1"/>
  <c r="H194" i="33"/>
  <c r="T104" i="33"/>
  <c r="U103" i="33"/>
  <c r="I105" i="33"/>
  <c r="D105" i="33"/>
  <c r="I105" i="32"/>
  <c r="D105" i="32"/>
  <c r="H193" i="32"/>
  <c r="E105" i="32"/>
  <c r="H194" i="31"/>
  <c r="U103" i="31"/>
  <c r="T104" i="31"/>
  <c r="L107" i="10"/>
  <c r="J108" i="10" s="1"/>
  <c r="M107" i="10"/>
  <c r="K108" i="10" s="1"/>
  <c r="H194" i="29"/>
  <c r="H255" i="28"/>
  <c r="H193" i="27"/>
  <c r="H193" i="26"/>
  <c r="H193" i="25"/>
  <c r="H194" i="24"/>
  <c r="H193" i="23"/>
  <c r="H194" i="22"/>
  <c r="H194" i="21"/>
  <c r="H194" i="20"/>
  <c r="H230" i="19"/>
  <c r="H191" i="18"/>
  <c r="H253" i="17"/>
  <c r="H192" i="16"/>
  <c r="H253" i="15"/>
  <c r="H253" i="11"/>
  <c r="H274" i="10"/>
  <c r="I101" i="6"/>
  <c r="D101" i="6"/>
  <c r="B101" i="6" s="1"/>
  <c r="A101" i="6" s="1"/>
  <c r="E101" i="6"/>
  <c r="S101" i="6" s="1"/>
  <c r="M104" i="31" l="1"/>
  <c r="K105" i="31" s="1"/>
  <c r="E105" i="31" s="1"/>
  <c r="S105" i="31" s="1"/>
  <c r="T105" i="31" s="1"/>
  <c r="L104" i="31"/>
  <c r="J105" i="31" s="1"/>
  <c r="B104" i="31"/>
  <c r="A104" i="31" s="1"/>
  <c r="F104" i="31"/>
  <c r="M104" i="34"/>
  <c r="K105" i="34" s="1"/>
  <c r="E105" i="34" s="1"/>
  <c r="S105" i="34" s="1"/>
  <c r="L104" i="34"/>
  <c r="J105" i="34" s="1"/>
  <c r="B104" i="34"/>
  <c r="A104" i="34" s="1"/>
  <c r="F104" i="34"/>
  <c r="T105" i="33"/>
  <c r="S106" i="35"/>
  <c r="T106" i="35" s="1"/>
  <c r="I106" i="35"/>
  <c r="D106" i="35"/>
  <c r="H194" i="35"/>
  <c r="U104" i="35"/>
  <c r="T105" i="35"/>
  <c r="H194" i="34"/>
  <c r="L105" i="33"/>
  <c r="J106" i="33" s="1"/>
  <c r="M105" i="33"/>
  <c r="K106" i="33" s="1"/>
  <c r="B105" i="33"/>
  <c r="A105" i="33" s="1"/>
  <c r="F105" i="33"/>
  <c r="H195" i="33"/>
  <c r="B105" i="32"/>
  <c r="A105" i="32" s="1"/>
  <c r="F105" i="32"/>
  <c r="M105" i="32"/>
  <c r="K106" i="32" s="1"/>
  <c r="E106" i="32" s="1"/>
  <c r="L105" i="32"/>
  <c r="J106" i="32" s="1"/>
  <c r="H194" i="32"/>
  <c r="S105" i="32"/>
  <c r="U104" i="31"/>
  <c r="H195" i="31"/>
  <c r="I108" i="10"/>
  <c r="H195" i="29"/>
  <c r="H256" i="28"/>
  <c r="H194" i="27"/>
  <c r="H194" i="26"/>
  <c r="H194" i="25"/>
  <c r="H195" i="24"/>
  <c r="H194" i="23"/>
  <c r="H195" i="22"/>
  <c r="H195" i="21"/>
  <c r="H195" i="20"/>
  <c r="H231" i="19"/>
  <c r="H192" i="18"/>
  <c r="H254" i="17"/>
  <c r="H193" i="16"/>
  <c r="H254" i="15"/>
  <c r="H254" i="11"/>
  <c r="H275" i="10"/>
  <c r="U100" i="6"/>
  <c r="T101" i="6"/>
  <c r="F101" i="6"/>
  <c r="L101" i="6"/>
  <c r="J102" i="6" s="1"/>
  <c r="M101" i="6"/>
  <c r="K102" i="6" s="1"/>
  <c r="E102" i="6" s="1"/>
  <c r="S102" i="6" s="1"/>
  <c r="I105" i="31" l="1"/>
  <c r="D105" i="31"/>
  <c r="D105" i="34"/>
  <c r="I105" i="34"/>
  <c r="U105" i="35"/>
  <c r="M106" i="35"/>
  <c r="K107" i="35" s="1"/>
  <c r="L106" i="35"/>
  <c r="J107" i="35" s="1"/>
  <c r="D107" i="35" s="1"/>
  <c r="H195" i="35"/>
  <c r="B106" i="35"/>
  <c r="A106" i="35" s="1"/>
  <c r="F106" i="35"/>
  <c r="U104" i="34"/>
  <c r="T105" i="34"/>
  <c r="H195" i="34"/>
  <c r="H196" i="33"/>
  <c r="I106" i="33"/>
  <c r="D106" i="33"/>
  <c r="E106" i="33"/>
  <c r="S106" i="32"/>
  <c r="U105" i="32" s="1"/>
  <c r="H195" i="32"/>
  <c r="U104" i="32"/>
  <c r="T105" i="32"/>
  <c r="I106" i="32"/>
  <c r="D106" i="32"/>
  <c r="H196" i="31"/>
  <c r="L108" i="10"/>
  <c r="J109" i="10" s="1"/>
  <c r="M108" i="10"/>
  <c r="K109" i="10" s="1"/>
  <c r="H196" i="29"/>
  <c r="H257" i="28"/>
  <c r="H195" i="27"/>
  <c r="H195" i="26"/>
  <c r="H195" i="25"/>
  <c r="H196" i="24"/>
  <c r="H195" i="23"/>
  <c r="H196" i="22"/>
  <c r="H196" i="21"/>
  <c r="H196" i="20"/>
  <c r="H232" i="19"/>
  <c r="H193" i="18"/>
  <c r="H255" i="17"/>
  <c r="H194" i="16"/>
  <c r="H255" i="15"/>
  <c r="H255" i="11"/>
  <c r="H276" i="10"/>
  <c r="T102" i="6"/>
  <c r="U101" i="6"/>
  <c r="I102" i="6"/>
  <c r="D102" i="6"/>
  <c r="B102" i="6" s="1"/>
  <c r="A102" i="6" s="1"/>
  <c r="B105" i="31" l="1"/>
  <c r="A105" i="31" s="1"/>
  <c r="F105" i="31"/>
  <c r="L105" i="31"/>
  <c r="J106" i="31" s="1"/>
  <c r="M105" i="31"/>
  <c r="K106" i="31" s="1"/>
  <c r="E106" i="31" s="1"/>
  <c r="S106" i="31" s="1"/>
  <c r="M105" i="34"/>
  <c r="K106" i="34" s="1"/>
  <c r="E106" i="34" s="1"/>
  <c r="S106" i="34" s="1"/>
  <c r="L105" i="34"/>
  <c r="J106" i="34" s="1"/>
  <c r="F105" i="34"/>
  <c r="B105" i="34"/>
  <c r="A105" i="34" s="1"/>
  <c r="B107" i="35"/>
  <c r="A107" i="35" s="1"/>
  <c r="F107" i="35"/>
  <c r="E107" i="35"/>
  <c r="H196" i="35"/>
  <c r="I107" i="35"/>
  <c r="H196" i="34"/>
  <c r="B106" i="33"/>
  <c r="A106" i="33" s="1"/>
  <c r="F106" i="33"/>
  <c r="L106" i="33"/>
  <c r="J107" i="33" s="1"/>
  <c r="M106" i="33"/>
  <c r="K107" i="33" s="1"/>
  <c r="S106" i="33"/>
  <c r="H197" i="33"/>
  <c r="T106" i="32"/>
  <c r="B106" i="32"/>
  <c r="A106" i="32" s="1"/>
  <c r="F106" i="32"/>
  <c r="M106" i="32"/>
  <c r="K107" i="32" s="1"/>
  <c r="L106" i="32"/>
  <c r="J107" i="32" s="1"/>
  <c r="H196" i="32"/>
  <c r="H197" i="31"/>
  <c r="I109" i="10"/>
  <c r="H197" i="29"/>
  <c r="H258" i="28"/>
  <c r="H196" i="27"/>
  <c r="H196" i="26"/>
  <c r="H196" i="25"/>
  <c r="H197" i="24"/>
  <c r="H196" i="23"/>
  <c r="H197" i="22"/>
  <c r="H197" i="21"/>
  <c r="H197" i="20"/>
  <c r="H233" i="19"/>
  <c r="H194" i="18"/>
  <c r="H256" i="17"/>
  <c r="H195" i="16"/>
  <c r="H256" i="15"/>
  <c r="H256" i="11"/>
  <c r="H277" i="10"/>
  <c r="F102" i="6"/>
  <c r="M102" i="6"/>
  <c r="K103" i="6" s="1"/>
  <c r="L102" i="6"/>
  <c r="J103" i="6" s="1"/>
  <c r="D106" i="31" l="1"/>
  <c r="I106" i="31"/>
  <c r="I106" i="34"/>
  <c r="D106" i="34"/>
  <c r="L107" i="35"/>
  <c r="J108" i="35" s="1"/>
  <c r="M107" i="35"/>
  <c r="K108" i="35" s="1"/>
  <c r="E108" i="35" s="1"/>
  <c r="S107" i="35"/>
  <c r="H197" i="35"/>
  <c r="H197" i="34"/>
  <c r="T106" i="34"/>
  <c r="U105" i="34"/>
  <c r="H198" i="33"/>
  <c r="I107" i="33"/>
  <c r="T106" i="33"/>
  <c r="U105" i="33"/>
  <c r="E107" i="33"/>
  <c r="D107" i="33"/>
  <c r="H197" i="32"/>
  <c r="E107" i="32"/>
  <c r="I107" i="32"/>
  <c r="D107" i="32"/>
  <c r="H198" i="31"/>
  <c r="T106" i="31"/>
  <c r="U105" i="31"/>
  <c r="M109" i="10"/>
  <c r="K110" i="10" s="1"/>
  <c r="L109" i="10"/>
  <c r="J110" i="10" s="1"/>
  <c r="H198" i="29"/>
  <c r="H259" i="28"/>
  <c r="H197" i="27"/>
  <c r="H197" i="26"/>
  <c r="H197" i="25"/>
  <c r="H198" i="24"/>
  <c r="H197" i="23"/>
  <c r="H198" i="22"/>
  <c r="H198" i="21"/>
  <c r="H198" i="20"/>
  <c r="H234" i="19"/>
  <c r="H195" i="18"/>
  <c r="H257" i="17"/>
  <c r="H196" i="16"/>
  <c r="H257" i="15"/>
  <c r="H257" i="11"/>
  <c r="H278" i="10"/>
  <c r="E103" i="6"/>
  <c r="S103" i="6" s="1"/>
  <c r="I103" i="6"/>
  <c r="D103" i="6"/>
  <c r="B103" i="6" s="1"/>
  <c r="A103" i="6" s="1"/>
  <c r="M106" i="31" l="1"/>
  <c r="K107" i="31" s="1"/>
  <c r="E107" i="31" s="1"/>
  <c r="L106" i="31"/>
  <c r="J107" i="31" s="1"/>
  <c r="F106" i="31"/>
  <c r="B106" i="31"/>
  <c r="A106" i="31" s="1"/>
  <c r="M106" i="34"/>
  <c r="K107" i="34" s="1"/>
  <c r="E107" i="34" s="1"/>
  <c r="S107" i="34" s="1"/>
  <c r="L106" i="34"/>
  <c r="J107" i="34" s="1"/>
  <c r="B106" i="34"/>
  <c r="A106" i="34" s="1"/>
  <c r="F106" i="34"/>
  <c r="I108" i="35"/>
  <c r="D108" i="35"/>
  <c r="U106" i="35"/>
  <c r="T107" i="35"/>
  <c r="S108" i="35"/>
  <c r="H198" i="35"/>
  <c r="H198" i="34"/>
  <c r="L107" i="33"/>
  <c r="J108" i="33" s="1"/>
  <c r="M107" i="33"/>
  <c r="K108" i="33" s="1"/>
  <c r="E108" i="33" s="1"/>
  <c r="B107" i="33"/>
  <c r="A107" i="33" s="1"/>
  <c r="F107" i="33"/>
  <c r="S107" i="33"/>
  <c r="H199" i="33"/>
  <c r="B107" i="32"/>
  <c r="A107" i="32" s="1"/>
  <c r="F107" i="32"/>
  <c r="L107" i="32"/>
  <c r="J108" i="32" s="1"/>
  <c r="M107" i="32"/>
  <c r="K108" i="32" s="1"/>
  <c r="E108" i="32" s="1"/>
  <c r="S107" i="32"/>
  <c r="H198" i="32"/>
  <c r="H199" i="31"/>
  <c r="S107" i="31"/>
  <c r="I110" i="10"/>
  <c r="H199" i="29"/>
  <c r="H260" i="28"/>
  <c r="H198" i="27"/>
  <c r="H198" i="26"/>
  <c r="H198" i="25"/>
  <c r="H199" i="24"/>
  <c r="H198" i="23"/>
  <c r="H199" i="22"/>
  <c r="H199" i="21"/>
  <c r="H199" i="20"/>
  <c r="H235" i="19"/>
  <c r="H196" i="18"/>
  <c r="H258" i="17"/>
  <c r="H197" i="16"/>
  <c r="H258" i="15"/>
  <c r="H258" i="11"/>
  <c r="H279" i="10"/>
  <c r="U102" i="6"/>
  <c r="T103" i="6"/>
  <c r="M103" i="6"/>
  <c r="K104" i="6" s="1"/>
  <c r="E104" i="6" s="1"/>
  <c r="S104" i="6" s="1"/>
  <c r="T104" i="6" s="1"/>
  <c r="L103" i="6"/>
  <c r="J104" i="6" s="1"/>
  <c r="D104" i="6" s="1"/>
  <c r="B104" i="6" s="1"/>
  <c r="A104" i="6" s="1"/>
  <c r="F103" i="6"/>
  <c r="D107" i="31" l="1"/>
  <c r="I107" i="31"/>
  <c r="I107" i="34"/>
  <c r="D107" i="34"/>
  <c r="U106" i="34"/>
  <c r="T107" i="34"/>
  <c r="T108" i="35"/>
  <c r="U107" i="35"/>
  <c r="H199" i="35"/>
  <c r="B108" i="35"/>
  <c r="A108" i="35" s="1"/>
  <c r="F108" i="35"/>
  <c r="M108" i="35"/>
  <c r="K109" i="35" s="1"/>
  <c r="L108" i="35"/>
  <c r="J109" i="35" s="1"/>
  <c r="H199" i="34"/>
  <c r="T107" i="33"/>
  <c r="U106" i="33"/>
  <c r="H200" i="33"/>
  <c r="I108" i="33"/>
  <c r="D108" i="33"/>
  <c r="S108" i="33"/>
  <c r="S108" i="32"/>
  <c r="T108" i="32" s="1"/>
  <c r="U106" i="32"/>
  <c r="T107" i="32"/>
  <c r="I108" i="32"/>
  <c r="H199" i="32"/>
  <c r="D108" i="32"/>
  <c r="T107" i="31"/>
  <c r="U106" i="31"/>
  <c r="H200" i="31"/>
  <c r="L110" i="10"/>
  <c r="J111" i="10" s="1"/>
  <c r="M110" i="10"/>
  <c r="K111" i="10" s="1"/>
  <c r="H200" i="29"/>
  <c r="H261" i="28"/>
  <c r="H199" i="27"/>
  <c r="H199" i="26"/>
  <c r="H199" i="25"/>
  <c r="H200" i="24"/>
  <c r="H199" i="23"/>
  <c r="H200" i="22"/>
  <c r="H200" i="21"/>
  <c r="H200" i="20"/>
  <c r="H236" i="19"/>
  <c r="H197" i="18"/>
  <c r="H259" i="17"/>
  <c r="H198" i="16"/>
  <c r="H259" i="15"/>
  <c r="H259" i="11"/>
  <c r="H280" i="10"/>
  <c r="U103" i="6"/>
  <c r="I104" i="6"/>
  <c r="F104" i="6"/>
  <c r="L107" i="31" l="1"/>
  <c r="J108" i="31" s="1"/>
  <c r="M107" i="31"/>
  <c r="K108" i="31" s="1"/>
  <c r="E108" i="31" s="1"/>
  <c r="S108" i="31" s="1"/>
  <c r="U107" i="31" s="1"/>
  <c r="F107" i="31"/>
  <c r="B107" i="31"/>
  <c r="A107" i="31" s="1"/>
  <c r="U107" i="32"/>
  <c r="B107" i="34"/>
  <c r="A107" i="34" s="1"/>
  <c r="F107" i="34"/>
  <c r="M107" i="34"/>
  <c r="K108" i="34" s="1"/>
  <c r="E108" i="34" s="1"/>
  <c r="S108" i="34" s="1"/>
  <c r="L107" i="34"/>
  <c r="J108" i="34" s="1"/>
  <c r="I109" i="35"/>
  <c r="D109" i="35"/>
  <c r="E109" i="35"/>
  <c r="H200" i="35"/>
  <c r="H200" i="34"/>
  <c r="B108" i="33"/>
  <c r="A108" i="33" s="1"/>
  <c r="F108" i="33"/>
  <c r="T108" i="33"/>
  <c r="L108" i="33"/>
  <c r="J109" i="33" s="1"/>
  <c r="D109" i="33" s="1"/>
  <c r="M108" i="33"/>
  <c r="K109" i="33" s="1"/>
  <c r="H201" i="33"/>
  <c r="U107" i="33"/>
  <c r="M108" i="32"/>
  <c r="K109" i="32" s="1"/>
  <c r="L108" i="32"/>
  <c r="J109" i="32" s="1"/>
  <c r="D109" i="32" s="1"/>
  <c r="H200" i="32"/>
  <c r="B108" i="32"/>
  <c r="A108" i="32" s="1"/>
  <c r="F108" i="32"/>
  <c r="H201" i="31"/>
  <c r="I111" i="10"/>
  <c r="H201" i="29"/>
  <c r="H262" i="28"/>
  <c r="H200" i="27"/>
  <c r="H200" i="26"/>
  <c r="H200" i="25"/>
  <c r="H201" i="24"/>
  <c r="H200" i="23"/>
  <c r="H201" i="22"/>
  <c r="H201" i="21"/>
  <c r="H201" i="20"/>
  <c r="H237" i="19"/>
  <c r="H198" i="18"/>
  <c r="H260" i="17"/>
  <c r="H199" i="16"/>
  <c r="H260" i="15"/>
  <c r="H260" i="11"/>
  <c r="H281" i="10"/>
  <c r="M104" i="6"/>
  <c r="K105" i="6" s="1"/>
  <c r="L104" i="6"/>
  <c r="J105" i="6" s="1"/>
  <c r="T108" i="31" l="1"/>
  <c r="D108" i="31"/>
  <c r="I108" i="31"/>
  <c r="I108" i="34"/>
  <c r="D108" i="34"/>
  <c r="S109" i="35"/>
  <c r="H201" i="35"/>
  <c r="B109" i="35"/>
  <c r="A109" i="35" s="1"/>
  <c r="F109" i="35"/>
  <c r="L109" i="35"/>
  <c r="J110" i="35" s="1"/>
  <c r="D110" i="35" s="1"/>
  <c r="M109" i="35"/>
  <c r="K110" i="35" s="1"/>
  <c r="H201" i="34"/>
  <c r="U107" i="34"/>
  <c r="T108" i="34"/>
  <c r="B109" i="33"/>
  <c r="A109" i="33" s="1"/>
  <c r="F109" i="33"/>
  <c r="E109" i="33"/>
  <c r="I109" i="33"/>
  <c r="H202" i="33"/>
  <c r="B109" i="32"/>
  <c r="A109" i="32" s="1"/>
  <c r="F109" i="32"/>
  <c r="H201" i="32"/>
  <c r="I109" i="32"/>
  <c r="E109" i="32"/>
  <c r="H202" i="31"/>
  <c r="M111" i="10"/>
  <c r="K112" i="10" s="1"/>
  <c r="L111" i="10"/>
  <c r="J112" i="10" s="1"/>
  <c r="H202" i="29"/>
  <c r="H263" i="28"/>
  <c r="H201" i="27"/>
  <c r="H201" i="26"/>
  <c r="H201" i="25"/>
  <c r="H202" i="24"/>
  <c r="H201" i="23"/>
  <c r="H202" i="22"/>
  <c r="H202" i="21"/>
  <c r="H202" i="20"/>
  <c r="H238" i="19"/>
  <c r="H199" i="18"/>
  <c r="H261" i="17"/>
  <c r="H200" i="16"/>
  <c r="H261" i="15"/>
  <c r="H261" i="11"/>
  <c r="H282" i="10"/>
  <c r="I105" i="6"/>
  <c r="D105" i="6"/>
  <c r="B105" i="6" s="1"/>
  <c r="A105" i="6" s="1"/>
  <c r="E105" i="6"/>
  <c r="S105" i="6" s="1"/>
  <c r="L108" i="31" l="1"/>
  <c r="J109" i="31" s="1"/>
  <c r="M108" i="31"/>
  <c r="K109" i="31" s="1"/>
  <c r="E109" i="31" s="1"/>
  <c r="B108" i="31"/>
  <c r="A108" i="31" s="1"/>
  <c r="F108" i="31"/>
  <c r="B108" i="34"/>
  <c r="A108" i="34" s="1"/>
  <c r="F108" i="34"/>
  <c r="L108" i="34"/>
  <c r="J109" i="34" s="1"/>
  <c r="M108" i="34"/>
  <c r="K109" i="34" s="1"/>
  <c r="E109" i="34" s="1"/>
  <c r="S109" i="34" s="1"/>
  <c r="T109" i="34" s="1"/>
  <c r="B110" i="35"/>
  <c r="A110" i="35" s="1"/>
  <c r="F110" i="35"/>
  <c r="E110" i="35"/>
  <c r="I110" i="35"/>
  <c r="H202" i="35"/>
  <c r="T109" i="35"/>
  <c r="U108" i="35"/>
  <c r="H202" i="34"/>
  <c r="H203" i="33"/>
  <c r="S109" i="33"/>
  <c r="L109" i="33"/>
  <c r="J110" i="33" s="1"/>
  <c r="M109" i="33"/>
  <c r="K110" i="33" s="1"/>
  <c r="E110" i="33" s="1"/>
  <c r="H202" i="32"/>
  <c r="M109" i="32"/>
  <c r="K110" i="32" s="1"/>
  <c r="L109" i="32"/>
  <c r="J110" i="32" s="1"/>
  <c r="S109" i="32"/>
  <c r="H203" i="31"/>
  <c r="S109" i="31"/>
  <c r="I112" i="10"/>
  <c r="H203" i="29"/>
  <c r="H264" i="28"/>
  <c r="H202" i="27"/>
  <c r="H202" i="26"/>
  <c r="H202" i="25"/>
  <c r="H203" i="24"/>
  <c r="H202" i="23"/>
  <c r="H203" i="22"/>
  <c r="H203" i="21"/>
  <c r="H203" i="20"/>
  <c r="H239" i="19"/>
  <c r="H200" i="18"/>
  <c r="H262" i="17"/>
  <c r="H201" i="16"/>
  <c r="H262" i="15"/>
  <c r="H262" i="11"/>
  <c r="H283" i="10"/>
  <c r="U104" i="6"/>
  <c r="T105" i="6"/>
  <c r="F105" i="6"/>
  <c r="M105" i="6"/>
  <c r="K106" i="6" s="1"/>
  <c r="L105" i="6"/>
  <c r="J106" i="6" s="1"/>
  <c r="I109" i="31" l="1"/>
  <c r="D109" i="31"/>
  <c r="U108" i="34"/>
  <c r="D109" i="34"/>
  <c r="I109" i="34"/>
  <c r="H203" i="35"/>
  <c r="S110" i="35"/>
  <c r="M110" i="35"/>
  <c r="K111" i="35" s="1"/>
  <c r="L110" i="35"/>
  <c r="J111" i="35" s="1"/>
  <c r="H203" i="34"/>
  <c r="S110" i="33"/>
  <c r="T110" i="33" s="1"/>
  <c r="I110" i="33"/>
  <c r="D110" i="33"/>
  <c r="U108" i="33"/>
  <c r="T109" i="33"/>
  <c r="H204" i="33"/>
  <c r="U108" i="32"/>
  <c r="T109" i="32"/>
  <c r="H203" i="32"/>
  <c r="I110" i="32"/>
  <c r="D110" i="32"/>
  <c r="E110" i="32"/>
  <c r="T109" i="31"/>
  <c r="U108" i="31"/>
  <c r="H204" i="31"/>
  <c r="M112" i="10"/>
  <c r="K113" i="10" s="1"/>
  <c r="L112" i="10"/>
  <c r="J113" i="10" s="1"/>
  <c r="H204" i="29"/>
  <c r="H265" i="28"/>
  <c r="H203" i="27"/>
  <c r="H203" i="26"/>
  <c r="H203" i="25"/>
  <c r="H204" i="24"/>
  <c r="H203" i="23"/>
  <c r="H204" i="22"/>
  <c r="H204" i="21"/>
  <c r="H204" i="20"/>
  <c r="H240" i="19"/>
  <c r="H201" i="18"/>
  <c r="H263" i="17"/>
  <c r="H202" i="16"/>
  <c r="H263" i="15"/>
  <c r="H263" i="11"/>
  <c r="H284" i="10"/>
  <c r="I106" i="6"/>
  <c r="E106" i="6"/>
  <c r="S106" i="6" s="1"/>
  <c r="D106" i="6"/>
  <c r="B106" i="6" s="1"/>
  <c r="A106" i="6" s="1"/>
  <c r="B109" i="31" l="1"/>
  <c r="A109" i="31" s="1"/>
  <c r="F109" i="31"/>
  <c r="L109" i="31"/>
  <c r="J110" i="31" s="1"/>
  <c r="M109" i="31"/>
  <c r="K110" i="31" s="1"/>
  <c r="E110" i="31" s="1"/>
  <c r="S110" i="31" s="1"/>
  <c r="U109" i="31" s="1"/>
  <c r="M109" i="34"/>
  <c r="K110" i="34" s="1"/>
  <c r="E110" i="34" s="1"/>
  <c r="S110" i="34" s="1"/>
  <c r="L109" i="34"/>
  <c r="J110" i="34" s="1"/>
  <c r="B109" i="34"/>
  <c r="A109" i="34" s="1"/>
  <c r="F109" i="34"/>
  <c r="U109" i="35"/>
  <c r="T110" i="35"/>
  <c r="E111" i="35"/>
  <c r="I111" i="35"/>
  <c r="D111" i="35"/>
  <c r="H204" i="35"/>
  <c r="U109" i="33"/>
  <c r="H204" i="34"/>
  <c r="B110" i="33"/>
  <c r="A110" i="33" s="1"/>
  <c r="F110" i="33"/>
  <c r="H205" i="33"/>
  <c r="L110" i="33"/>
  <c r="J111" i="33" s="1"/>
  <c r="M110" i="33"/>
  <c r="K111" i="33" s="1"/>
  <c r="S110" i="32"/>
  <c r="B110" i="32"/>
  <c r="A110" i="32" s="1"/>
  <c r="F110" i="32"/>
  <c r="H204" i="32"/>
  <c r="M110" i="32"/>
  <c r="K111" i="32" s="1"/>
  <c r="E111" i="32" s="1"/>
  <c r="L110" i="32"/>
  <c r="J111" i="32" s="1"/>
  <c r="H205" i="31"/>
  <c r="I113" i="10"/>
  <c r="H205" i="29"/>
  <c r="H266" i="28"/>
  <c r="H204" i="27"/>
  <c r="H204" i="26"/>
  <c r="H204" i="25"/>
  <c r="H205" i="24"/>
  <c r="H204" i="23"/>
  <c r="H205" i="22"/>
  <c r="H205" i="21"/>
  <c r="H205" i="20"/>
  <c r="H241" i="19"/>
  <c r="H202" i="18"/>
  <c r="H264" i="17"/>
  <c r="H203" i="16"/>
  <c r="H264" i="15"/>
  <c r="H264" i="11"/>
  <c r="H285" i="10"/>
  <c r="U105" i="6"/>
  <c r="T106" i="6"/>
  <c r="M106" i="6"/>
  <c r="K107" i="6" s="1"/>
  <c r="L106" i="6"/>
  <c r="J107" i="6" s="1"/>
  <c r="F106" i="6"/>
  <c r="D110" i="31" l="1"/>
  <c r="I110" i="31"/>
  <c r="T110" i="31"/>
  <c r="I110" i="34"/>
  <c r="D110" i="34"/>
  <c r="B111" i="35"/>
  <c r="A111" i="35" s="1"/>
  <c r="F111" i="35"/>
  <c r="L111" i="35"/>
  <c r="J112" i="35" s="1"/>
  <c r="D112" i="35" s="1"/>
  <c r="M111" i="35"/>
  <c r="K112" i="35" s="1"/>
  <c r="H205" i="35"/>
  <c r="S111" i="35"/>
  <c r="H205" i="34"/>
  <c r="U109" i="34"/>
  <c r="T110" i="34"/>
  <c r="E111" i="33"/>
  <c r="H206" i="33"/>
  <c r="I111" i="33"/>
  <c r="D111" i="33"/>
  <c r="I111" i="32"/>
  <c r="S111" i="32"/>
  <c r="T111" i="32" s="1"/>
  <c r="D111" i="32"/>
  <c r="H205" i="32"/>
  <c r="T110" i="32"/>
  <c r="U109" i="32"/>
  <c r="H206" i="31"/>
  <c r="M113" i="10"/>
  <c r="K114" i="10" s="1"/>
  <c r="L113" i="10"/>
  <c r="J114" i="10" s="1"/>
  <c r="H206" i="29"/>
  <c r="H267" i="28"/>
  <c r="H205" i="27"/>
  <c r="H205" i="26"/>
  <c r="H205" i="25"/>
  <c r="H206" i="24"/>
  <c r="H205" i="23"/>
  <c r="H206" i="22"/>
  <c r="H206" i="21"/>
  <c r="H206" i="20"/>
  <c r="H242" i="19"/>
  <c r="H203" i="18"/>
  <c r="H265" i="17"/>
  <c r="H204" i="16"/>
  <c r="H265" i="15"/>
  <c r="H265" i="11"/>
  <c r="H286" i="10"/>
  <c r="I107" i="6"/>
  <c r="D107" i="6"/>
  <c r="B107" i="6" s="1"/>
  <c r="A107" i="6" s="1"/>
  <c r="E107" i="6"/>
  <c r="S107" i="6" s="1"/>
  <c r="L110" i="31" l="1"/>
  <c r="J111" i="31" s="1"/>
  <c r="M110" i="31"/>
  <c r="K111" i="31" s="1"/>
  <c r="E111" i="31" s="1"/>
  <c r="B110" i="31"/>
  <c r="A110" i="31" s="1"/>
  <c r="F110" i="31"/>
  <c r="F110" i="34"/>
  <c r="B110" i="34"/>
  <c r="A110" i="34" s="1"/>
  <c r="M110" i="34"/>
  <c r="K111" i="34" s="1"/>
  <c r="E111" i="34" s="1"/>
  <c r="S111" i="34" s="1"/>
  <c r="T111" i="34" s="1"/>
  <c r="L110" i="34"/>
  <c r="J111" i="34" s="1"/>
  <c r="U110" i="35"/>
  <c r="T111" i="35"/>
  <c r="B112" i="35"/>
  <c r="A112" i="35" s="1"/>
  <c r="F112" i="35"/>
  <c r="E112" i="35"/>
  <c r="I112" i="35"/>
  <c r="H206" i="35"/>
  <c r="H206" i="34"/>
  <c r="B111" i="33"/>
  <c r="A111" i="33" s="1"/>
  <c r="F111" i="33"/>
  <c r="H207" i="33"/>
  <c r="L111" i="33"/>
  <c r="J112" i="33" s="1"/>
  <c r="M111" i="33"/>
  <c r="K112" i="33" s="1"/>
  <c r="E112" i="33" s="1"/>
  <c r="S111" i="33"/>
  <c r="H206" i="32"/>
  <c r="B111" i="32"/>
  <c r="A111" i="32" s="1"/>
  <c r="F111" i="32"/>
  <c r="L111" i="32"/>
  <c r="J112" i="32" s="1"/>
  <c r="D112" i="32" s="1"/>
  <c r="M111" i="32"/>
  <c r="K112" i="32" s="1"/>
  <c r="U110" i="32"/>
  <c r="H207" i="31"/>
  <c r="S111" i="31"/>
  <c r="I114" i="10"/>
  <c r="H207" i="29"/>
  <c r="H268" i="28"/>
  <c r="H206" i="27"/>
  <c r="H206" i="26"/>
  <c r="H206" i="25"/>
  <c r="H207" i="24"/>
  <c r="H206" i="23"/>
  <c r="H207" i="22"/>
  <c r="H207" i="21"/>
  <c r="H207" i="20"/>
  <c r="H243" i="19"/>
  <c r="H204" i="18"/>
  <c r="H266" i="17"/>
  <c r="H205" i="16"/>
  <c r="H266" i="15"/>
  <c r="H266" i="11"/>
  <c r="H287" i="10"/>
  <c r="T107" i="6"/>
  <c r="U106" i="6"/>
  <c r="L107" i="6"/>
  <c r="J108" i="6" s="1"/>
  <c r="D108" i="6" s="1"/>
  <c r="B108" i="6" s="1"/>
  <c r="A108" i="6" s="1"/>
  <c r="M107" i="6"/>
  <c r="K108" i="6" s="1"/>
  <c r="F107" i="6"/>
  <c r="I111" i="31" l="1"/>
  <c r="D111" i="31"/>
  <c r="U110" i="34"/>
  <c r="D111" i="34"/>
  <c r="I111" i="34"/>
  <c r="H207" i="35"/>
  <c r="S112" i="35"/>
  <c r="M112" i="35"/>
  <c r="K113" i="35" s="1"/>
  <c r="L112" i="35"/>
  <c r="J113" i="35" s="1"/>
  <c r="H207" i="34"/>
  <c r="S112" i="33"/>
  <c r="U111" i="33" s="1"/>
  <c r="T111" i="33"/>
  <c r="U110" i="33"/>
  <c r="H208" i="33"/>
  <c r="I112" i="33"/>
  <c r="D112" i="33"/>
  <c r="E112" i="32"/>
  <c r="B112" i="32"/>
  <c r="A112" i="32" s="1"/>
  <c r="F112" i="32"/>
  <c r="I112" i="32"/>
  <c r="H207" i="32"/>
  <c r="T111" i="31"/>
  <c r="U110" i="31"/>
  <c r="H208" i="31"/>
  <c r="L114" i="10"/>
  <c r="J115" i="10" s="1"/>
  <c r="M114" i="10"/>
  <c r="K115" i="10" s="1"/>
  <c r="H208" i="29"/>
  <c r="H269" i="28"/>
  <c r="H207" i="27"/>
  <c r="H207" i="26"/>
  <c r="H207" i="25"/>
  <c r="H208" i="24"/>
  <c r="H207" i="23"/>
  <c r="H208" i="22"/>
  <c r="H208" i="21"/>
  <c r="H208" i="20"/>
  <c r="H244" i="19"/>
  <c r="H205" i="18"/>
  <c r="H267" i="17"/>
  <c r="H206" i="16"/>
  <c r="H267" i="15"/>
  <c r="H267" i="11"/>
  <c r="H288" i="10"/>
  <c r="F108" i="6"/>
  <c r="E108" i="6"/>
  <c r="S108" i="6" s="1"/>
  <c r="I108" i="6"/>
  <c r="B111" i="31" l="1"/>
  <c r="A111" i="31" s="1"/>
  <c r="F111" i="31"/>
  <c r="L111" i="31"/>
  <c r="J112" i="31" s="1"/>
  <c r="M111" i="31"/>
  <c r="K112" i="31" s="1"/>
  <c r="E112" i="31" s="1"/>
  <c r="S112" i="31" s="1"/>
  <c r="T112" i="31" s="1"/>
  <c r="M111" i="34"/>
  <c r="K112" i="34" s="1"/>
  <c r="E112" i="34" s="1"/>
  <c r="S112" i="34" s="1"/>
  <c r="L111" i="34"/>
  <c r="J112" i="34" s="1"/>
  <c r="B111" i="34"/>
  <c r="A111" i="34" s="1"/>
  <c r="F111" i="34"/>
  <c r="H208" i="35"/>
  <c r="T112" i="35"/>
  <c r="U111" i="35"/>
  <c r="E113" i="35"/>
  <c r="I113" i="35"/>
  <c r="D113" i="35"/>
  <c r="T112" i="33"/>
  <c r="H208" i="34"/>
  <c r="L112" i="33"/>
  <c r="J113" i="33" s="1"/>
  <c r="M112" i="33"/>
  <c r="K113" i="33" s="1"/>
  <c r="B112" i="33"/>
  <c r="A112" i="33" s="1"/>
  <c r="F112" i="33"/>
  <c r="H209" i="33"/>
  <c r="M112" i="32"/>
  <c r="K113" i="32" s="1"/>
  <c r="L112" i="32"/>
  <c r="J113" i="32" s="1"/>
  <c r="S112" i="32"/>
  <c r="H208" i="32"/>
  <c r="H209" i="31"/>
  <c r="I115" i="10"/>
  <c r="H209" i="29"/>
  <c r="H270" i="28"/>
  <c r="H208" i="27"/>
  <c r="H208" i="26"/>
  <c r="H208" i="25"/>
  <c r="H209" i="24"/>
  <c r="H208" i="23"/>
  <c r="H209" i="22"/>
  <c r="H209" i="21"/>
  <c r="H209" i="20"/>
  <c r="H245" i="19"/>
  <c r="H206" i="18"/>
  <c r="H268" i="17"/>
  <c r="H207" i="16"/>
  <c r="H268" i="15"/>
  <c r="H268" i="11"/>
  <c r="H289" i="10"/>
  <c r="T108" i="6"/>
  <c r="U107" i="6"/>
  <c r="L108" i="6"/>
  <c r="J109" i="6" s="1"/>
  <c r="M108" i="6"/>
  <c r="K109" i="6" s="1"/>
  <c r="U111" i="31" l="1"/>
  <c r="D112" i="31"/>
  <c r="I112" i="31"/>
  <c r="I112" i="34"/>
  <c r="D112" i="34"/>
  <c r="S113" i="35"/>
  <c r="B113" i="35"/>
  <c r="A113" i="35" s="1"/>
  <c r="F113" i="35"/>
  <c r="L113" i="35"/>
  <c r="J114" i="35" s="1"/>
  <c r="D114" i="35" s="1"/>
  <c r="M113" i="35"/>
  <c r="K114" i="35" s="1"/>
  <c r="E114" i="35" s="1"/>
  <c r="H209" i="35"/>
  <c r="H209" i="34"/>
  <c r="T112" i="34"/>
  <c r="U111" i="34"/>
  <c r="H210" i="33"/>
  <c r="I113" i="33"/>
  <c r="D113" i="33"/>
  <c r="E113" i="33"/>
  <c r="I113" i="32"/>
  <c r="D113" i="32"/>
  <c r="H209" i="32"/>
  <c r="T112" i="32"/>
  <c r="U111" i="32"/>
  <c r="E113" i="32"/>
  <c r="H210" i="31"/>
  <c r="M115" i="10"/>
  <c r="K116" i="10" s="1"/>
  <c r="L115" i="10"/>
  <c r="J116" i="10" s="1"/>
  <c r="H210" i="29"/>
  <c r="H271" i="28"/>
  <c r="H209" i="27"/>
  <c r="H209" i="26"/>
  <c r="H209" i="25"/>
  <c r="H210" i="24"/>
  <c r="H209" i="23"/>
  <c r="H210" i="22"/>
  <c r="H210" i="21"/>
  <c r="H210" i="20"/>
  <c r="H246" i="19"/>
  <c r="H207" i="18"/>
  <c r="H269" i="17"/>
  <c r="H208" i="16"/>
  <c r="H269" i="15"/>
  <c r="H269" i="11"/>
  <c r="I109" i="6"/>
  <c r="D109" i="6"/>
  <c r="B109" i="6" s="1"/>
  <c r="A109" i="6" s="1"/>
  <c r="E109" i="6"/>
  <c r="S109" i="6" s="1"/>
  <c r="L112" i="31" l="1"/>
  <c r="J113" i="31" s="1"/>
  <c r="M112" i="31"/>
  <c r="K113" i="31" s="1"/>
  <c r="E113" i="31" s="1"/>
  <c r="S113" i="31" s="1"/>
  <c r="F112" i="31"/>
  <c r="B112" i="31"/>
  <c r="A112" i="31" s="1"/>
  <c r="B112" i="34"/>
  <c r="A112" i="34" s="1"/>
  <c r="F112" i="34"/>
  <c r="M112" i="34"/>
  <c r="K113" i="34" s="1"/>
  <c r="E113" i="34" s="1"/>
  <c r="S113" i="34" s="1"/>
  <c r="L112" i="34"/>
  <c r="J113" i="34" s="1"/>
  <c r="S114" i="35"/>
  <c r="U113" i="35" s="1"/>
  <c r="H210" i="35"/>
  <c r="B114" i="35"/>
  <c r="A114" i="35" s="1"/>
  <c r="F114" i="35"/>
  <c r="I114" i="35"/>
  <c r="U112" i="35"/>
  <c r="T113" i="35"/>
  <c r="H210" i="34"/>
  <c r="S113" i="33"/>
  <c r="B113" i="33"/>
  <c r="A113" i="33" s="1"/>
  <c r="F113" i="33"/>
  <c r="L113" i="33"/>
  <c r="J114" i="33" s="1"/>
  <c r="D114" i="33" s="1"/>
  <c r="M113" i="33"/>
  <c r="K114" i="33" s="1"/>
  <c r="H211" i="33"/>
  <c r="H210" i="32"/>
  <c r="S113" i="32"/>
  <c r="B113" i="32"/>
  <c r="A113" i="32" s="1"/>
  <c r="F113" i="32"/>
  <c r="M113" i="32"/>
  <c r="K114" i="32" s="1"/>
  <c r="L113" i="32"/>
  <c r="J114" i="32" s="1"/>
  <c r="H211" i="31"/>
  <c r="I116" i="10"/>
  <c r="H211" i="29"/>
  <c r="H272" i="28"/>
  <c r="H210" i="27"/>
  <c r="H210" i="26"/>
  <c r="H210" i="25"/>
  <c r="H211" i="24"/>
  <c r="H210" i="23"/>
  <c r="H211" i="22"/>
  <c r="H211" i="21"/>
  <c r="H211" i="20"/>
  <c r="H247" i="19"/>
  <c r="H208" i="18"/>
  <c r="H270" i="17"/>
  <c r="H209" i="16"/>
  <c r="H270" i="15"/>
  <c r="H270" i="11"/>
  <c r="T109" i="6"/>
  <c r="U108" i="6"/>
  <c r="F109" i="6"/>
  <c r="M109" i="6"/>
  <c r="K110" i="6" s="1"/>
  <c r="E110" i="6" s="1"/>
  <c r="S110" i="6" s="1"/>
  <c r="U109" i="6" s="1"/>
  <c r="L109" i="6"/>
  <c r="J110" i="6" s="1"/>
  <c r="D113" i="31" l="1"/>
  <c r="I113" i="31"/>
  <c r="D113" i="34"/>
  <c r="I113" i="34"/>
  <c r="T114" i="35"/>
  <c r="H211" i="35"/>
  <c r="M114" i="35"/>
  <c r="K115" i="35" s="1"/>
  <c r="L114" i="35"/>
  <c r="J115" i="35" s="1"/>
  <c r="T113" i="34"/>
  <c r="U112" i="34"/>
  <c r="H211" i="34"/>
  <c r="B114" i="33"/>
  <c r="A114" i="33" s="1"/>
  <c r="F114" i="33"/>
  <c r="H212" i="33"/>
  <c r="E114" i="33"/>
  <c r="I114" i="33"/>
  <c r="T113" i="33"/>
  <c r="U112" i="33"/>
  <c r="I114" i="32"/>
  <c r="D114" i="32"/>
  <c r="U112" i="32"/>
  <c r="T113" i="32"/>
  <c r="E114" i="32"/>
  <c r="H211" i="32"/>
  <c r="T113" i="31"/>
  <c r="U112" i="31"/>
  <c r="H212" i="31"/>
  <c r="L116" i="10"/>
  <c r="J117" i="10" s="1"/>
  <c r="M116" i="10"/>
  <c r="K117" i="10" s="1"/>
  <c r="H212" i="29"/>
  <c r="H273" i="28"/>
  <c r="H211" i="27"/>
  <c r="H211" i="26"/>
  <c r="H211" i="25"/>
  <c r="H212" i="24"/>
  <c r="H211" i="23"/>
  <c r="H212" i="22"/>
  <c r="H212" i="21"/>
  <c r="H212" i="20"/>
  <c r="H248" i="19"/>
  <c r="H209" i="18"/>
  <c r="H271" i="17"/>
  <c r="H210" i="16"/>
  <c r="H271" i="15"/>
  <c r="H271" i="11"/>
  <c r="T110" i="6"/>
  <c r="I110" i="6"/>
  <c r="D110" i="6"/>
  <c r="B110" i="6" s="1"/>
  <c r="A110" i="6" s="1"/>
  <c r="L113" i="31" l="1"/>
  <c r="J114" i="31" s="1"/>
  <c r="M113" i="31"/>
  <c r="K114" i="31" s="1"/>
  <c r="E114" i="31" s="1"/>
  <c r="S114" i="31" s="1"/>
  <c r="T114" i="31" s="1"/>
  <c r="B113" i="31"/>
  <c r="A113" i="31" s="1"/>
  <c r="F113" i="31"/>
  <c r="B113" i="34"/>
  <c r="A113" i="34" s="1"/>
  <c r="F113" i="34"/>
  <c r="M113" i="34"/>
  <c r="K114" i="34" s="1"/>
  <c r="E114" i="34" s="1"/>
  <c r="S114" i="34" s="1"/>
  <c r="U113" i="34" s="1"/>
  <c r="L113" i="34"/>
  <c r="J114" i="34" s="1"/>
  <c r="H212" i="35"/>
  <c r="I115" i="35"/>
  <c r="D115" i="35"/>
  <c r="E115" i="35"/>
  <c r="H212" i="34"/>
  <c r="S114" i="33"/>
  <c r="L114" i="33"/>
  <c r="J115" i="33" s="1"/>
  <c r="M114" i="33"/>
  <c r="K115" i="33" s="1"/>
  <c r="E115" i="33" s="1"/>
  <c r="H213" i="33"/>
  <c r="M114" i="32"/>
  <c r="K115" i="32" s="1"/>
  <c r="E115" i="32" s="1"/>
  <c r="L114" i="32"/>
  <c r="J115" i="32" s="1"/>
  <c r="D115" i="32" s="1"/>
  <c r="S114" i="32"/>
  <c r="H212" i="32"/>
  <c r="B114" i="32"/>
  <c r="A114" i="32" s="1"/>
  <c r="F114" i="32"/>
  <c r="H213" i="31"/>
  <c r="I117" i="10"/>
  <c r="H213" i="29"/>
  <c r="H274" i="28"/>
  <c r="H212" i="27"/>
  <c r="H212" i="26"/>
  <c r="H212" i="25"/>
  <c r="H213" i="24"/>
  <c r="H212" i="23"/>
  <c r="H213" i="22"/>
  <c r="H213" i="21"/>
  <c r="H213" i="20"/>
  <c r="H249" i="19"/>
  <c r="H210" i="18"/>
  <c r="H272" i="17"/>
  <c r="H211" i="16"/>
  <c r="H272" i="15"/>
  <c r="H272" i="11"/>
  <c r="F110" i="6"/>
  <c r="L110" i="6"/>
  <c r="J111" i="6" s="1"/>
  <c r="M110" i="6"/>
  <c r="K111" i="6" s="1"/>
  <c r="U113" i="31" l="1"/>
  <c r="D114" i="31"/>
  <c r="I114" i="31"/>
  <c r="I114" i="34"/>
  <c r="D114" i="34"/>
  <c r="T114" i="34"/>
  <c r="B115" i="35"/>
  <c r="A115" i="35" s="1"/>
  <c r="F115" i="35"/>
  <c r="H213" i="35"/>
  <c r="L115" i="35"/>
  <c r="J116" i="35" s="1"/>
  <c r="D116" i="35" s="1"/>
  <c r="M115" i="35"/>
  <c r="K116" i="35" s="1"/>
  <c r="E116" i="35" s="1"/>
  <c r="S115" i="35"/>
  <c r="H213" i="34"/>
  <c r="S115" i="33"/>
  <c r="U114" i="33" s="1"/>
  <c r="I115" i="33"/>
  <c r="D115" i="33"/>
  <c r="H214" i="33"/>
  <c r="T114" i="33"/>
  <c r="U113" i="33"/>
  <c r="B115" i="32"/>
  <c r="A115" i="32" s="1"/>
  <c r="F115" i="32"/>
  <c r="I115" i="32"/>
  <c r="U113" i="32"/>
  <c r="T114" i="32"/>
  <c r="S115" i="32"/>
  <c r="H213" i="32"/>
  <c r="H214" i="31"/>
  <c r="M117" i="10"/>
  <c r="K118" i="10" s="1"/>
  <c r="L117" i="10"/>
  <c r="J118" i="10" s="1"/>
  <c r="H214" i="29"/>
  <c r="H275" i="28"/>
  <c r="H213" i="27"/>
  <c r="H213" i="26"/>
  <c r="H213" i="25"/>
  <c r="H214" i="24"/>
  <c r="H213" i="23"/>
  <c r="H214" i="22"/>
  <c r="H214" i="21"/>
  <c r="H214" i="20"/>
  <c r="H250" i="19"/>
  <c r="H211" i="18"/>
  <c r="H273" i="17"/>
  <c r="H212" i="16"/>
  <c r="H273" i="15"/>
  <c r="H273" i="11"/>
  <c r="I111" i="6"/>
  <c r="E111" i="6"/>
  <c r="S111" i="6" s="1"/>
  <c r="D111" i="6"/>
  <c r="B111" i="6" s="1"/>
  <c r="A111" i="6" s="1"/>
  <c r="L114" i="31" l="1"/>
  <c r="J115" i="31" s="1"/>
  <c r="M114" i="31"/>
  <c r="K115" i="31" s="1"/>
  <c r="E115" i="31" s="1"/>
  <c r="F114" i="31"/>
  <c r="B114" i="31"/>
  <c r="A114" i="31" s="1"/>
  <c r="T115" i="33"/>
  <c r="B114" i="34"/>
  <c r="A114" i="34" s="1"/>
  <c r="F114" i="34"/>
  <c r="M114" i="34"/>
  <c r="K115" i="34" s="1"/>
  <c r="E115" i="34" s="1"/>
  <c r="S115" i="34" s="1"/>
  <c r="L114" i="34"/>
  <c r="J115" i="34" s="1"/>
  <c r="T115" i="35"/>
  <c r="U114" i="35"/>
  <c r="B116" i="35"/>
  <c r="A116" i="35" s="1"/>
  <c r="F116" i="35"/>
  <c r="S116" i="35"/>
  <c r="H214" i="35"/>
  <c r="I116" i="35"/>
  <c r="H214" i="34"/>
  <c r="L115" i="33"/>
  <c r="J116" i="33" s="1"/>
  <c r="M115" i="33"/>
  <c r="K116" i="33" s="1"/>
  <c r="H215" i="33"/>
  <c r="B115" i="33"/>
  <c r="A115" i="33" s="1"/>
  <c r="F115" i="33"/>
  <c r="M115" i="32"/>
  <c r="K116" i="32" s="1"/>
  <c r="L115" i="32"/>
  <c r="J116" i="32" s="1"/>
  <c r="H214" i="32"/>
  <c r="T115" i="32"/>
  <c r="U114" i="32"/>
  <c r="H215" i="31"/>
  <c r="S115" i="31"/>
  <c r="I118" i="10"/>
  <c r="H215" i="29"/>
  <c r="H276" i="28"/>
  <c r="H214" i="27"/>
  <c r="H214" i="26"/>
  <c r="H214" i="25"/>
  <c r="H215" i="24"/>
  <c r="H214" i="23"/>
  <c r="H215" i="22"/>
  <c r="H215" i="21"/>
  <c r="H215" i="20"/>
  <c r="H251" i="19"/>
  <c r="H212" i="18"/>
  <c r="H274" i="17"/>
  <c r="H213" i="16"/>
  <c r="H274" i="15"/>
  <c r="H274" i="11"/>
  <c r="T111" i="6"/>
  <c r="U110" i="6"/>
  <c r="L111" i="6"/>
  <c r="J112" i="6" s="1"/>
  <c r="M111" i="6"/>
  <c r="K112" i="6" s="1"/>
  <c r="F111" i="6"/>
  <c r="D115" i="31" l="1"/>
  <c r="I115" i="31"/>
  <c r="D115" i="34"/>
  <c r="I115" i="34"/>
  <c r="U115" i="35"/>
  <c r="M116" i="35"/>
  <c r="K117" i="35" s="1"/>
  <c r="L116" i="35"/>
  <c r="J117" i="35" s="1"/>
  <c r="H215" i="35"/>
  <c r="T116" i="35"/>
  <c r="H215" i="34"/>
  <c r="T115" i="34"/>
  <c r="U114" i="34"/>
  <c r="I116" i="33"/>
  <c r="H216" i="33"/>
  <c r="D116" i="33"/>
  <c r="E116" i="33"/>
  <c r="E116" i="32"/>
  <c r="H215" i="32"/>
  <c r="I116" i="32"/>
  <c r="D116" i="32"/>
  <c r="T115" i="31"/>
  <c r="U114" i="31"/>
  <c r="H216" i="31"/>
  <c r="L118" i="10"/>
  <c r="J119" i="10" s="1"/>
  <c r="M118" i="10"/>
  <c r="K119" i="10" s="1"/>
  <c r="H216" i="29"/>
  <c r="H277" i="28"/>
  <c r="H215" i="27"/>
  <c r="H215" i="26"/>
  <c r="H215" i="25"/>
  <c r="H216" i="24"/>
  <c r="H215" i="23"/>
  <c r="H216" i="22"/>
  <c r="H216" i="21"/>
  <c r="H216" i="20"/>
  <c r="H252" i="19"/>
  <c r="H213" i="18"/>
  <c r="H275" i="17"/>
  <c r="H214" i="16"/>
  <c r="H275" i="15"/>
  <c r="H275" i="11"/>
  <c r="I112" i="6"/>
  <c r="D112" i="6"/>
  <c r="B112" i="6" s="1"/>
  <c r="A112" i="6" s="1"/>
  <c r="E112" i="6"/>
  <c r="S112" i="6" s="1"/>
  <c r="M115" i="31" l="1"/>
  <c r="K116" i="31" s="1"/>
  <c r="E116" i="31" s="1"/>
  <c r="S116" i="31" s="1"/>
  <c r="T116" i="31" s="1"/>
  <c r="L115" i="31"/>
  <c r="J116" i="31" s="1"/>
  <c r="F115" i="31"/>
  <c r="B115" i="31"/>
  <c r="A115" i="31" s="1"/>
  <c r="M115" i="34"/>
  <c r="K116" i="34" s="1"/>
  <c r="E116" i="34" s="1"/>
  <c r="S116" i="34" s="1"/>
  <c r="L115" i="34"/>
  <c r="J116" i="34" s="1"/>
  <c r="B115" i="34"/>
  <c r="A115" i="34" s="1"/>
  <c r="F115" i="34"/>
  <c r="I117" i="35"/>
  <c r="D117" i="35"/>
  <c r="E117" i="35"/>
  <c r="H216" i="35"/>
  <c r="H216" i="34"/>
  <c r="S116" i="33"/>
  <c r="B116" i="33"/>
  <c r="A116" i="33" s="1"/>
  <c r="F116" i="33"/>
  <c r="H217" i="33"/>
  <c r="L116" i="33"/>
  <c r="J117" i="33" s="1"/>
  <c r="M116" i="33"/>
  <c r="K117" i="33" s="1"/>
  <c r="H216" i="32"/>
  <c r="B116" i="32"/>
  <c r="A116" i="32" s="1"/>
  <c r="F116" i="32"/>
  <c r="M116" i="32"/>
  <c r="K117" i="32" s="1"/>
  <c r="E117" i="32" s="1"/>
  <c r="L116" i="32"/>
  <c r="J117" i="32" s="1"/>
  <c r="S116" i="32"/>
  <c r="H217" i="31"/>
  <c r="I119" i="10"/>
  <c r="H217" i="29"/>
  <c r="H278" i="28"/>
  <c r="H216" i="27"/>
  <c r="H216" i="26"/>
  <c r="H216" i="25"/>
  <c r="H217" i="24"/>
  <c r="H216" i="23"/>
  <c r="H217" i="22"/>
  <c r="H217" i="21"/>
  <c r="H217" i="20"/>
  <c r="H253" i="19"/>
  <c r="H214" i="18"/>
  <c r="H276" i="17"/>
  <c r="H215" i="16"/>
  <c r="H276" i="15"/>
  <c r="H276" i="11"/>
  <c r="U111" i="6"/>
  <c r="T112" i="6"/>
  <c r="F112" i="6"/>
  <c r="M112" i="6"/>
  <c r="K113" i="6" s="1"/>
  <c r="L112" i="6"/>
  <c r="J113" i="6" s="1"/>
  <c r="D113" i="6" s="1"/>
  <c r="B113" i="6" s="1"/>
  <c r="A113" i="6" s="1"/>
  <c r="U115" i="31" l="1"/>
  <c r="D116" i="31"/>
  <c r="I116" i="31"/>
  <c r="D116" i="34"/>
  <c r="I116" i="34"/>
  <c r="S117" i="35"/>
  <c r="B117" i="35"/>
  <c r="A117" i="35" s="1"/>
  <c r="F117" i="35"/>
  <c r="H217" i="35"/>
  <c r="L117" i="35"/>
  <c r="J118" i="35" s="1"/>
  <c r="M117" i="35"/>
  <c r="K118" i="35" s="1"/>
  <c r="T116" i="34"/>
  <c r="U115" i="34"/>
  <c r="H217" i="34"/>
  <c r="H218" i="33"/>
  <c r="E117" i="33"/>
  <c r="I117" i="33"/>
  <c r="D117" i="33"/>
  <c r="T116" i="33"/>
  <c r="U115" i="33"/>
  <c r="S117" i="32"/>
  <c r="U116" i="32" s="1"/>
  <c r="I117" i="32"/>
  <c r="D117" i="32"/>
  <c r="T116" i="32"/>
  <c r="U115" i="32"/>
  <c r="H217" i="32"/>
  <c r="H218" i="31"/>
  <c r="M119" i="10"/>
  <c r="K120" i="10" s="1"/>
  <c r="L119" i="10"/>
  <c r="J120" i="10" s="1"/>
  <c r="H218" i="29"/>
  <c r="H279" i="28"/>
  <c r="H217" i="27"/>
  <c r="H217" i="26"/>
  <c r="H217" i="25"/>
  <c r="H218" i="24"/>
  <c r="H217" i="23"/>
  <c r="H218" i="22"/>
  <c r="H218" i="21"/>
  <c r="H218" i="20"/>
  <c r="H254" i="19"/>
  <c r="H215" i="18"/>
  <c r="H277" i="17"/>
  <c r="H216" i="16"/>
  <c r="H277" i="15"/>
  <c r="H277" i="11"/>
  <c r="F113" i="6"/>
  <c r="I113" i="6"/>
  <c r="E113" i="6"/>
  <c r="S113" i="6" s="1"/>
  <c r="M116" i="31" l="1"/>
  <c r="K117" i="31" s="1"/>
  <c r="E117" i="31" s="1"/>
  <c r="L116" i="31"/>
  <c r="J117" i="31" s="1"/>
  <c r="B116" i="31"/>
  <c r="A116" i="31" s="1"/>
  <c r="F116" i="31"/>
  <c r="L116" i="34"/>
  <c r="J117" i="34" s="1"/>
  <c r="M116" i="34"/>
  <c r="K117" i="34" s="1"/>
  <c r="E117" i="34" s="1"/>
  <c r="S117" i="34" s="1"/>
  <c r="T117" i="34" s="1"/>
  <c r="B116" i="34"/>
  <c r="A116" i="34" s="1"/>
  <c r="F116" i="34"/>
  <c r="E118" i="35"/>
  <c r="I118" i="35"/>
  <c r="D118" i="35"/>
  <c r="H218" i="35"/>
  <c r="T117" i="35"/>
  <c r="U116" i="35"/>
  <c r="H218" i="34"/>
  <c r="B117" i="33"/>
  <c r="A117" i="33" s="1"/>
  <c r="F117" i="33"/>
  <c r="S117" i="33"/>
  <c r="L117" i="33"/>
  <c r="J118" i="33" s="1"/>
  <c r="M117" i="33"/>
  <c r="K118" i="33" s="1"/>
  <c r="H219" i="33"/>
  <c r="T117" i="32"/>
  <c r="M117" i="32"/>
  <c r="K118" i="32" s="1"/>
  <c r="L117" i="32"/>
  <c r="J118" i="32" s="1"/>
  <c r="D118" i="32" s="1"/>
  <c r="H218" i="32"/>
  <c r="B117" i="32"/>
  <c r="A117" i="32" s="1"/>
  <c r="F117" i="32"/>
  <c r="H219" i="31"/>
  <c r="S117" i="31"/>
  <c r="I120" i="10"/>
  <c r="H219" i="29"/>
  <c r="H280" i="28"/>
  <c r="H218" i="27"/>
  <c r="H218" i="26"/>
  <c r="H218" i="25"/>
  <c r="H219" i="24"/>
  <c r="H218" i="23"/>
  <c r="H219" i="22"/>
  <c r="H219" i="21"/>
  <c r="H219" i="20"/>
  <c r="H255" i="19"/>
  <c r="H216" i="18"/>
  <c r="H278" i="17"/>
  <c r="H217" i="16"/>
  <c r="H278" i="15"/>
  <c r="H278" i="11"/>
  <c r="U112" i="6"/>
  <c r="T113" i="6"/>
  <c r="M113" i="6"/>
  <c r="K114" i="6" s="1"/>
  <c r="L113" i="6"/>
  <c r="J114" i="6" s="1"/>
  <c r="D117" i="31" l="1"/>
  <c r="I117" i="31"/>
  <c r="U116" i="34"/>
  <c r="D117" i="34"/>
  <c r="I117" i="34"/>
  <c r="B118" i="35"/>
  <c r="A118" i="35" s="1"/>
  <c r="F118" i="35"/>
  <c r="M118" i="35"/>
  <c r="K119" i="35" s="1"/>
  <c r="E119" i="35" s="1"/>
  <c r="L118" i="35"/>
  <c r="J119" i="35" s="1"/>
  <c r="H219" i="35"/>
  <c r="S118" i="35"/>
  <c r="H219" i="34"/>
  <c r="H220" i="33"/>
  <c r="T117" i="33"/>
  <c r="U116" i="33"/>
  <c r="E118" i="33"/>
  <c r="I118" i="33"/>
  <c r="D118" i="33"/>
  <c r="E118" i="32"/>
  <c r="B118" i="32"/>
  <c r="A118" i="32" s="1"/>
  <c r="F118" i="32"/>
  <c r="I118" i="32"/>
  <c r="H219" i="32"/>
  <c r="T117" i="31"/>
  <c r="U116" i="31"/>
  <c r="H220" i="31"/>
  <c r="M120" i="10"/>
  <c r="K121" i="10" s="1"/>
  <c r="L120" i="10"/>
  <c r="J121" i="10" s="1"/>
  <c r="H220" i="29"/>
  <c r="H281" i="28"/>
  <c r="H219" i="27"/>
  <c r="H219" i="26"/>
  <c r="H219" i="25"/>
  <c r="H220" i="24"/>
  <c r="H219" i="23"/>
  <c r="H220" i="22"/>
  <c r="H220" i="21"/>
  <c r="H220" i="20"/>
  <c r="H256" i="19"/>
  <c r="H217" i="18"/>
  <c r="H279" i="17"/>
  <c r="H218" i="16"/>
  <c r="H279" i="15"/>
  <c r="H279" i="11"/>
  <c r="I114" i="6"/>
  <c r="D114" i="6"/>
  <c r="B114" i="6" s="1"/>
  <c r="A114" i="6" s="1"/>
  <c r="E114" i="6"/>
  <c r="S114" i="6" s="1"/>
  <c r="M117" i="31" l="1"/>
  <c r="K118" i="31" s="1"/>
  <c r="E118" i="31" s="1"/>
  <c r="S118" i="31" s="1"/>
  <c r="T118" i="31" s="1"/>
  <c r="L117" i="31"/>
  <c r="J118" i="31" s="1"/>
  <c r="F117" i="31"/>
  <c r="B117" i="31"/>
  <c r="A117" i="31" s="1"/>
  <c r="M117" i="34"/>
  <c r="K118" i="34" s="1"/>
  <c r="E118" i="34" s="1"/>
  <c r="S118" i="34" s="1"/>
  <c r="L117" i="34"/>
  <c r="J118" i="34" s="1"/>
  <c r="B117" i="34"/>
  <c r="A117" i="34" s="1"/>
  <c r="F117" i="34"/>
  <c r="U117" i="35"/>
  <c r="T118" i="35"/>
  <c r="I119" i="35"/>
  <c r="D119" i="35"/>
  <c r="S119" i="35"/>
  <c r="H220" i="35"/>
  <c r="H220" i="34"/>
  <c r="B118" i="33"/>
  <c r="A118" i="33" s="1"/>
  <c r="F118" i="33"/>
  <c r="H221" i="33"/>
  <c r="S118" i="33"/>
  <c r="L118" i="33"/>
  <c r="J119" i="33" s="1"/>
  <c r="M118" i="33"/>
  <c r="K119" i="33" s="1"/>
  <c r="S118" i="32"/>
  <c r="H220" i="32"/>
  <c r="M118" i="32"/>
  <c r="K119" i="32" s="1"/>
  <c r="L118" i="32"/>
  <c r="J119" i="32" s="1"/>
  <c r="H221" i="31"/>
  <c r="I121" i="10"/>
  <c r="H221" i="29"/>
  <c r="H282" i="28"/>
  <c r="H220" i="27"/>
  <c r="H220" i="26"/>
  <c r="H220" i="25"/>
  <c r="H221" i="24"/>
  <c r="H220" i="23"/>
  <c r="H221" i="22"/>
  <c r="H221" i="21"/>
  <c r="H221" i="20"/>
  <c r="H257" i="19"/>
  <c r="H218" i="18"/>
  <c r="H280" i="17"/>
  <c r="H219" i="16"/>
  <c r="H280" i="15"/>
  <c r="H280" i="11"/>
  <c r="U113" i="6"/>
  <c r="T114" i="6"/>
  <c r="F114" i="6"/>
  <c r="L114" i="6"/>
  <c r="J115" i="6" s="1"/>
  <c r="M114" i="6"/>
  <c r="K115" i="6" s="1"/>
  <c r="U117" i="31" l="1"/>
  <c r="D118" i="31"/>
  <c r="I118" i="31"/>
  <c r="D118" i="34"/>
  <c r="I118" i="34"/>
  <c r="U118" i="35"/>
  <c r="H221" i="35"/>
  <c r="B119" i="35"/>
  <c r="A119" i="35" s="1"/>
  <c r="F119" i="35"/>
  <c r="L119" i="35"/>
  <c r="J120" i="35" s="1"/>
  <c r="M119" i="35"/>
  <c r="K120" i="35" s="1"/>
  <c r="T119" i="35"/>
  <c r="T118" i="34"/>
  <c r="U117" i="34"/>
  <c r="H221" i="34"/>
  <c r="H222" i="33"/>
  <c r="I119" i="33"/>
  <c r="T118" i="33"/>
  <c r="U117" i="33"/>
  <c r="E119" i="33"/>
  <c r="D119" i="33"/>
  <c r="E119" i="32"/>
  <c r="H221" i="32"/>
  <c r="I119" i="32"/>
  <c r="D119" i="32"/>
  <c r="U117" i="32"/>
  <c r="T118" i="32"/>
  <c r="H222" i="31"/>
  <c r="L121" i="10"/>
  <c r="J122" i="10" s="1"/>
  <c r="M121" i="10"/>
  <c r="K122" i="10" s="1"/>
  <c r="H222" i="29"/>
  <c r="H283" i="28"/>
  <c r="H221" i="27"/>
  <c r="H221" i="26"/>
  <c r="H221" i="25"/>
  <c r="H222" i="24"/>
  <c r="H221" i="23"/>
  <c r="H222" i="22"/>
  <c r="H222" i="21"/>
  <c r="H222" i="20"/>
  <c r="H258" i="19"/>
  <c r="H219" i="18"/>
  <c r="H281" i="17"/>
  <c r="H220" i="16"/>
  <c r="H281" i="15"/>
  <c r="H281" i="11"/>
  <c r="I115" i="6"/>
  <c r="D115" i="6"/>
  <c r="B115" i="6" s="1"/>
  <c r="A115" i="6" s="1"/>
  <c r="E115" i="6"/>
  <c r="S115" i="6" s="1"/>
  <c r="L118" i="31" l="1"/>
  <c r="J119" i="31" s="1"/>
  <c r="M118" i="31"/>
  <c r="K119" i="31" s="1"/>
  <c r="E119" i="31" s="1"/>
  <c r="B118" i="31"/>
  <c r="A118" i="31" s="1"/>
  <c r="F118" i="31"/>
  <c r="L118" i="34"/>
  <c r="J119" i="34" s="1"/>
  <c r="D119" i="34" s="1"/>
  <c r="F119" i="34" s="1"/>
  <c r="M118" i="34"/>
  <c r="K119" i="34" s="1"/>
  <c r="E119" i="34" s="1"/>
  <c r="S119" i="34" s="1"/>
  <c r="T119" i="34" s="1"/>
  <c r="F118" i="34"/>
  <c r="B118" i="34"/>
  <c r="A118" i="34" s="1"/>
  <c r="I120" i="35"/>
  <c r="H222" i="35"/>
  <c r="E120" i="35"/>
  <c r="D120" i="35"/>
  <c r="H222" i="34"/>
  <c r="B119" i="33"/>
  <c r="A119" i="33" s="1"/>
  <c r="F119" i="33"/>
  <c r="H223" i="33"/>
  <c r="L119" i="33"/>
  <c r="J120" i="33" s="1"/>
  <c r="M119" i="33"/>
  <c r="K120" i="33" s="1"/>
  <c r="S119" i="33"/>
  <c r="B119" i="32"/>
  <c r="A119" i="32" s="1"/>
  <c r="F119" i="32"/>
  <c r="H222" i="32"/>
  <c r="L119" i="32"/>
  <c r="J120" i="32" s="1"/>
  <c r="D120" i="32" s="1"/>
  <c r="M119" i="32"/>
  <c r="K120" i="32" s="1"/>
  <c r="E120" i="32" s="1"/>
  <c r="S119" i="32"/>
  <c r="H223" i="31"/>
  <c r="S119" i="31"/>
  <c r="I122" i="10"/>
  <c r="H223" i="29"/>
  <c r="H284" i="28"/>
  <c r="H222" i="27"/>
  <c r="H222" i="26"/>
  <c r="H222" i="25"/>
  <c r="H223" i="24"/>
  <c r="H222" i="23"/>
  <c r="H223" i="22"/>
  <c r="H223" i="21"/>
  <c r="H223" i="20"/>
  <c r="H259" i="19"/>
  <c r="H220" i="18"/>
  <c r="H282" i="17"/>
  <c r="H221" i="16"/>
  <c r="H282" i="15"/>
  <c r="H282" i="11"/>
  <c r="U114" i="6"/>
  <c r="T115" i="6"/>
  <c r="M115" i="6"/>
  <c r="K116" i="6" s="1"/>
  <c r="L115" i="6"/>
  <c r="J116" i="6" s="1"/>
  <c r="F115" i="6"/>
  <c r="I119" i="31" l="1"/>
  <c r="D119" i="31"/>
  <c r="B119" i="34"/>
  <c r="A119" i="34" s="1"/>
  <c r="U118" i="34"/>
  <c r="I119" i="34"/>
  <c r="B120" i="35"/>
  <c r="A120" i="35" s="1"/>
  <c r="F120" i="35"/>
  <c r="H223" i="35"/>
  <c r="S120" i="35"/>
  <c r="M120" i="35"/>
  <c r="K121" i="35" s="1"/>
  <c r="L120" i="35"/>
  <c r="J121" i="35" s="1"/>
  <c r="H223" i="34"/>
  <c r="T119" i="33"/>
  <c r="U118" i="33"/>
  <c r="H224" i="33"/>
  <c r="E120" i="33"/>
  <c r="I120" i="33"/>
  <c r="D120" i="33"/>
  <c r="T119" i="32"/>
  <c r="U118" i="32"/>
  <c r="S120" i="32"/>
  <c r="U119" i="32" s="1"/>
  <c r="I120" i="32"/>
  <c r="H223" i="32"/>
  <c r="B120" i="32"/>
  <c r="A120" i="32" s="1"/>
  <c r="F120" i="32"/>
  <c r="T119" i="31"/>
  <c r="U118" i="31"/>
  <c r="H224" i="31"/>
  <c r="L122" i="10"/>
  <c r="J123" i="10" s="1"/>
  <c r="M122" i="10"/>
  <c r="K123" i="10" s="1"/>
  <c r="H224" i="29"/>
  <c r="H285" i="28"/>
  <c r="H223" i="27"/>
  <c r="H223" i="26"/>
  <c r="H223" i="25"/>
  <c r="H224" i="24"/>
  <c r="H223" i="23"/>
  <c r="H224" i="22"/>
  <c r="H224" i="21"/>
  <c r="H224" i="20"/>
  <c r="H260" i="19"/>
  <c r="H221" i="18"/>
  <c r="H283" i="17"/>
  <c r="H222" i="16"/>
  <c r="H283" i="15"/>
  <c r="H283" i="11"/>
  <c r="I116" i="6"/>
  <c r="D116" i="6"/>
  <c r="B116" i="6" s="1"/>
  <c r="A116" i="6" s="1"/>
  <c r="E116" i="6"/>
  <c r="S116" i="6" s="1"/>
  <c r="F119" i="31" l="1"/>
  <c r="B119" i="31"/>
  <c r="A119" i="31" s="1"/>
  <c r="M119" i="31"/>
  <c r="K120" i="31" s="1"/>
  <c r="E120" i="31" s="1"/>
  <c r="S120" i="31" s="1"/>
  <c r="T120" i="31" s="1"/>
  <c r="L119" i="31"/>
  <c r="J120" i="31" s="1"/>
  <c r="M119" i="34"/>
  <c r="K120" i="34" s="1"/>
  <c r="E120" i="34" s="1"/>
  <c r="S120" i="34" s="1"/>
  <c r="L119" i="34"/>
  <c r="J120" i="34" s="1"/>
  <c r="I121" i="35"/>
  <c r="D121" i="35"/>
  <c r="H224" i="35"/>
  <c r="T120" i="35"/>
  <c r="U119" i="35"/>
  <c r="E121" i="35"/>
  <c r="H224" i="34"/>
  <c r="H225" i="33"/>
  <c r="S120" i="33"/>
  <c r="B120" i="33"/>
  <c r="A120" i="33" s="1"/>
  <c r="F120" i="33"/>
  <c r="L120" i="33"/>
  <c r="J121" i="33" s="1"/>
  <c r="M120" i="33"/>
  <c r="K121" i="33" s="1"/>
  <c r="M120" i="32"/>
  <c r="K121" i="32" s="1"/>
  <c r="L120" i="32"/>
  <c r="J121" i="32" s="1"/>
  <c r="H224" i="32"/>
  <c r="T120" i="32"/>
  <c r="H225" i="31"/>
  <c r="I123" i="10"/>
  <c r="H225" i="29"/>
  <c r="H286" i="28"/>
  <c r="H224" i="27"/>
  <c r="H224" i="26"/>
  <c r="H224" i="25"/>
  <c r="H225" i="24"/>
  <c r="H224" i="23"/>
  <c r="H225" i="22"/>
  <c r="H225" i="21"/>
  <c r="H225" i="20"/>
  <c r="H261" i="19"/>
  <c r="H222" i="18"/>
  <c r="H284" i="17"/>
  <c r="H223" i="16"/>
  <c r="H284" i="15"/>
  <c r="H284" i="11"/>
  <c r="T116" i="6"/>
  <c r="U115" i="6"/>
  <c r="F116" i="6"/>
  <c r="M116" i="6"/>
  <c r="K117" i="6" s="1"/>
  <c r="L116" i="6"/>
  <c r="J117" i="6" s="1"/>
  <c r="D117" i="6" s="1"/>
  <c r="B117" i="6" s="1"/>
  <c r="A117" i="6" s="1"/>
  <c r="U119" i="31" l="1"/>
  <c r="D120" i="31"/>
  <c r="I120" i="31"/>
  <c r="D120" i="34"/>
  <c r="I120" i="34"/>
  <c r="H225" i="35"/>
  <c r="S121" i="35"/>
  <c r="B121" i="35"/>
  <c r="A121" i="35" s="1"/>
  <c r="F121" i="35"/>
  <c r="L121" i="35"/>
  <c r="J122" i="35" s="1"/>
  <c r="D122" i="35" s="1"/>
  <c r="M121" i="35"/>
  <c r="K122" i="35" s="1"/>
  <c r="T120" i="34"/>
  <c r="U119" i="34"/>
  <c r="H225" i="34"/>
  <c r="I121" i="33"/>
  <c r="T120" i="33"/>
  <c r="U119" i="33"/>
  <c r="E121" i="33"/>
  <c r="D121" i="33"/>
  <c r="H226" i="33"/>
  <c r="H225" i="32"/>
  <c r="I121" i="32"/>
  <c r="D121" i="32"/>
  <c r="E121" i="32"/>
  <c r="H226" i="31"/>
  <c r="L123" i="10"/>
  <c r="J124" i="10" s="1"/>
  <c r="M123" i="10"/>
  <c r="K124" i="10" s="1"/>
  <c r="H226" i="29"/>
  <c r="H287" i="28"/>
  <c r="H225" i="27"/>
  <c r="H225" i="26"/>
  <c r="H225" i="25"/>
  <c r="H226" i="24"/>
  <c r="H225" i="23"/>
  <c r="H226" i="22"/>
  <c r="H226" i="21"/>
  <c r="H226" i="20"/>
  <c r="H262" i="19"/>
  <c r="H223" i="18"/>
  <c r="H285" i="17"/>
  <c r="H224" i="16"/>
  <c r="H285" i="15"/>
  <c r="H285" i="11"/>
  <c r="F117" i="6"/>
  <c r="E117" i="6"/>
  <c r="S117" i="6" s="1"/>
  <c r="I117" i="6"/>
  <c r="L120" i="31" l="1"/>
  <c r="J121" i="31" s="1"/>
  <c r="M120" i="31"/>
  <c r="K121" i="31" s="1"/>
  <c r="E121" i="31" s="1"/>
  <c r="F120" i="31"/>
  <c r="B120" i="31"/>
  <c r="A120" i="31" s="1"/>
  <c r="M120" i="34"/>
  <c r="K121" i="34" s="1"/>
  <c r="E121" i="34" s="1"/>
  <c r="S121" i="34" s="1"/>
  <c r="L120" i="34"/>
  <c r="J121" i="34" s="1"/>
  <c r="B120" i="34"/>
  <c r="A120" i="34" s="1"/>
  <c r="F120" i="34"/>
  <c r="B122" i="35"/>
  <c r="A122" i="35" s="1"/>
  <c r="F122" i="35"/>
  <c r="H226" i="35"/>
  <c r="I122" i="35"/>
  <c r="U120" i="35"/>
  <c r="T121" i="35"/>
  <c r="E122" i="35"/>
  <c r="H226" i="34"/>
  <c r="L121" i="33"/>
  <c r="J122" i="33" s="1"/>
  <c r="M121" i="33"/>
  <c r="K122" i="33" s="1"/>
  <c r="E122" i="33" s="1"/>
  <c r="S121" i="33"/>
  <c r="H227" i="33"/>
  <c r="B121" i="33"/>
  <c r="A121" i="33" s="1"/>
  <c r="F121" i="33"/>
  <c r="B121" i="32"/>
  <c r="A121" i="32" s="1"/>
  <c r="F121" i="32"/>
  <c r="H226" i="32"/>
  <c r="M121" i="32"/>
  <c r="K122" i="32" s="1"/>
  <c r="E122" i="32" s="1"/>
  <c r="L121" i="32"/>
  <c r="J122" i="32" s="1"/>
  <c r="S121" i="32"/>
  <c r="H227" i="31"/>
  <c r="S121" i="31"/>
  <c r="I124" i="10"/>
  <c r="H227" i="29"/>
  <c r="H288" i="28"/>
  <c r="H226" i="27"/>
  <c r="H226" i="26"/>
  <c r="H226" i="25"/>
  <c r="H227" i="24"/>
  <c r="H226" i="23"/>
  <c r="H227" i="22"/>
  <c r="H227" i="21"/>
  <c r="H227" i="20"/>
  <c r="H263" i="19"/>
  <c r="H224" i="18"/>
  <c r="H286" i="17"/>
  <c r="H225" i="16"/>
  <c r="H286" i="15"/>
  <c r="H286" i="11"/>
  <c r="U116" i="6"/>
  <c r="T117" i="6"/>
  <c r="L117" i="6"/>
  <c r="J118" i="6" s="1"/>
  <c r="M117" i="6"/>
  <c r="K118" i="6" s="1"/>
  <c r="E118" i="6" s="1"/>
  <c r="S118" i="6" s="1"/>
  <c r="T118" i="6" s="1"/>
  <c r="D121" i="31" l="1"/>
  <c r="I121" i="31"/>
  <c r="D121" i="34"/>
  <c r="I121" i="34"/>
  <c r="S122" i="35"/>
  <c r="H227" i="35"/>
  <c r="M122" i="35"/>
  <c r="K123" i="35" s="1"/>
  <c r="L122" i="35"/>
  <c r="J123" i="35" s="1"/>
  <c r="H227" i="34"/>
  <c r="T121" i="34"/>
  <c r="U120" i="34"/>
  <c r="I122" i="33"/>
  <c r="D122" i="33"/>
  <c r="U120" i="33"/>
  <c r="T121" i="33"/>
  <c r="S122" i="33"/>
  <c r="H228" i="33"/>
  <c r="S122" i="32"/>
  <c r="U121" i="32" s="1"/>
  <c r="I122" i="32"/>
  <c r="U120" i="32"/>
  <c r="T121" i="32"/>
  <c r="H227" i="32"/>
  <c r="D122" i="32"/>
  <c r="T121" i="31"/>
  <c r="U120" i="31"/>
  <c r="H228" i="31"/>
  <c r="M124" i="10"/>
  <c r="K125" i="10" s="1"/>
  <c r="L124" i="10"/>
  <c r="J125" i="10" s="1"/>
  <c r="H228" i="29"/>
  <c r="H289" i="28"/>
  <c r="H227" i="27"/>
  <c r="H227" i="26"/>
  <c r="H227" i="25"/>
  <c r="H228" i="24"/>
  <c r="H227" i="23"/>
  <c r="H228" i="22"/>
  <c r="H228" i="21"/>
  <c r="H228" i="20"/>
  <c r="H264" i="19"/>
  <c r="H225" i="18"/>
  <c r="H287" i="17"/>
  <c r="H226" i="16"/>
  <c r="H287" i="15"/>
  <c r="H287" i="11"/>
  <c r="U117" i="6"/>
  <c r="I118" i="6"/>
  <c r="D118" i="6"/>
  <c r="B118" i="6" s="1"/>
  <c r="A118" i="6" s="1"/>
  <c r="L121" i="31" l="1"/>
  <c r="J122" i="31" s="1"/>
  <c r="M121" i="31"/>
  <c r="K122" i="31" s="1"/>
  <c r="E122" i="31" s="1"/>
  <c r="S122" i="31" s="1"/>
  <c r="T122" i="31" s="1"/>
  <c r="B121" i="31"/>
  <c r="A121" i="31" s="1"/>
  <c r="F121" i="31"/>
  <c r="L121" i="34"/>
  <c r="J122" i="34" s="1"/>
  <c r="M121" i="34"/>
  <c r="K122" i="34" s="1"/>
  <c r="E122" i="34" s="1"/>
  <c r="S122" i="34" s="1"/>
  <c r="T122" i="34" s="1"/>
  <c r="F121" i="34"/>
  <c r="B121" i="34"/>
  <c r="A121" i="34" s="1"/>
  <c r="E123" i="35"/>
  <c r="H228" i="35"/>
  <c r="I123" i="35"/>
  <c r="D123" i="35"/>
  <c r="T122" i="35"/>
  <c r="U121" i="35"/>
  <c r="H228" i="34"/>
  <c r="U121" i="33"/>
  <c r="T122" i="33"/>
  <c r="H229" i="33"/>
  <c r="B122" i="33"/>
  <c r="A122" i="33" s="1"/>
  <c r="F122" i="33"/>
  <c r="L122" i="33"/>
  <c r="J123" i="33" s="1"/>
  <c r="D123" i="33" s="1"/>
  <c r="M122" i="33"/>
  <c r="K123" i="33" s="1"/>
  <c r="T122" i="32"/>
  <c r="B122" i="32"/>
  <c r="A122" i="32" s="1"/>
  <c r="F122" i="32"/>
  <c r="M122" i="32"/>
  <c r="K123" i="32" s="1"/>
  <c r="L122" i="32"/>
  <c r="J123" i="32" s="1"/>
  <c r="H228" i="32"/>
  <c r="H229" i="31"/>
  <c r="I125" i="10"/>
  <c r="H229" i="29"/>
  <c r="H228" i="27"/>
  <c r="H228" i="26"/>
  <c r="H228" i="25"/>
  <c r="H229" i="24"/>
  <c r="H228" i="23"/>
  <c r="H229" i="22"/>
  <c r="H229" i="21"/>
  <c r="H229" i="20"/>
  <c r="H265" i="19"/>
  <c r="H226" i="18"/>
  <c r="H288" i="17"/>
  <c r="H227" i="16"/>
  <c r="H288" i="15"/>
  <c r="H288" i="11"/>
  <c r="F118" i="6"/>
  <c r="L118" i="6"/>
  <c r="J119" i="6" s="1"/>
  <c r="M118" i="6"/>
  <c r="K119" i="6" s="1"/>
  <c r="U121" i="31" l="1"/>
  <c r="D122" i="31"/>
  <c r="I122" i="31"/>
  <c r="U121" i="34"/>
  <c r="D122" i="34"/>
  <c r="I122" i="34"/>
  <c r="B123" i="35"/>
  <c r="A123" i="35" s="1"/>
  <c r="F123" i="35"/>
  <c r="H229" i="35"/>
  <c r="L123" i="35"/>
  <c r="J124" i="35" s="1"/>
  <c r="D124" i="35" s="1"/>
  <c r="M123" i="35"/>
  <c r="K124" i="35" s="1"/>
  <c r="E124" i="35" s="1"/>
  <c r="S123" i="35"/>
  <c r="H229" i="34"/>
  <c r="B123" i="33"/>
  <c r="A123" i="33" s="1"/>
  <c r="F123" i="33"/>
  <c r="E123" i="33"/>
  <c r="I123" i="33"/>
  <c r="H230" i="33"/>
  <c r="E123" i="32"/>
  <c r="H229" i="32"/>
  <c r="I123" i="32"/>
  <c r="D123" i="32"/>
  <c r="H230" i="31"/>
  <c r="L125" i="10"/>
  <c r="J126" i="10" s="1"/>
  <c r="M125" i="10"/>
  <c r="K126" i="10" s="1"/>
  <c r="H230" i="29"/>
  <c r="H229" i="27"/>
  <c r="H229" i="26"/>
  <c r="H229" i="25"/>
  <c r="H230" i="24"/>
  <c r="H229" i="23"/>
  <c r="H230" i="22"/>
  <c r="H230" i="21"/>
  <c r="H230" i="20"/>
  <c r="H266" i="19"/>
  <c r="H227" i="18"/>
  <c r="H289" i="17"/>
  <c r="H228" i="16"/>
  <c r="H289" i="15"/>
  <c r="H289" i="11"/>
  <c r="I119" i="6"/>
  <c r="E119" i="6"/>
  <c r="S119" i="6" s="1"/>
  <c r="D119" i="6"/>
  <c r="B119" i="6" s="1"/>
  <c r="A119" i="6" s="1"/>
  <c r="M122" i="31" l="1"/>
  <c r="K123" i="31" s="1"/>
  <c r="E123" i="31" s="1"/>
  <c r="S123" i="31" s="1"/>
  <c r="L122" i="31"/>
  <c r="J123" i="31" s="1"/>
  <c r="B122" i="31"/>
  <c r="A122" i="31" s="1"/>
  <c r="F122" i="31"/>
  <c r="M122" i="34"/>
  <c r="K123" i="34" s="1"/>
  <c r="E123" i="34" s="1"/>
  <c r="S123" i="34" s="1"/>
  <c r="L122" i="34"/>
  <c r="J123" i="34" s="1"/>
  <c r="B122" i="34"/>
  <c r="A122" i="34" s="1"/>
  <c r="F122" i="34"/>
  <c r="U122" i="35"/>
  <c r="T123" i="35"/>
  <c r="H230" i="35"/>
  <c r="B124" i="35"/>
  <c r="A124" i="35" s="1"/>
  <c r="F124" i="35"/>
  <c r="S124" i="35"/>
  <c r="U123" i="35" s="1"/>
  <c r="I124" i="35"/>
  <c r="H230" i="34"/>
  <c r="H231" i="33"/>
  <c r="S123" i="33"/>
  <c r="L123" i="33"/>
  <c r="J124" i="33" s="1"/>
  <c r="M123" i="33"/>
  <c r="K124" i="33" s="1"/>
  <c r="E124" i="33" s="1"/>
  <c r="B123" i="32"/>
  <c r="A123" i="32" s="1"/>
  <c r="F123" i="32"/>
  <c r="H230" i="32"/>
  <c r="L123" i="32"/>
  <c r="J124" i="32" s="1"/>
  <c r="M123" i="32"/>
  <c r="K124" i="32" s="1"/>
  <c r="E124" i="32" s="1"/>
  <c r="S123" i="32"/>
  <c r="H231" i="31"/>
  <c r="I126" i="10"/>
  <c r="H231" i="29"/>
  <c r="H230" i="27"/>
  <c r="H230" i="26"/>
  <c r="H230" i="25"/>
  <c r="H231" i="24"/>
  <c r="H230" i="23"/>
  <c r="H231" i="22"/>
  <c r="H231" i="21"/>
  <c r="H231" i="20"/>
  <c r="H267" i="19"/>
  <c r="H228" i="18"/>
  <c r="H229" i="16"/>
  <c r="U118" i="6"/>
  <c r="T119" i="6"/>
  <c r="F119" i="6"/>
  <c r="M119" i="6"/>
  <c r="K120" i="6" s="1"/>
  <c r="L119" i="6"/>
  <c r="J120" i="6" s="1"/>
  <c r="D120" i="6" s="1"/>
  <c r="B120" i="6" s="1"/>
  <c r="A120" i="6" s="1"/>
  <c r="D123" i="31" l="1"/>
  <c r="I123" i="31"/>
  <c r="I123" i="34"/>
  <c r="D123" i="34"/>
  <c r="M124" i="35"/>
  <c r="K125" i="35" s="1"/>
  <c r="L124" i="35"/>
  <c r="J125" i="35" s="1"/>
  <c r="H231" i="35"/>
  <c r="T124" i="35"/>
  <c r="T123" i="34"/>
  <c r="U122" i="34"/>
  <c r="H231" i="34"/>
  <c r="I124" i="33"/>
  <c r="D124" i="33"/>
  <c r="U122" i="33"/>
  <c r="T123" i="33"/>
  <c r="S124" i="33"/>
  <c r="H232" i="33"/>
  <c r="S124" i="32"/>
  <c r="U123" i="32" s="1"/>
  <c r="I124" i="32"/>
  <c r="T123" i="32"/>
  <c r="U122" i="32"/>
  <c r="H231" i="32"/>
  <c r="D124" i="32"/>
  <c r="T123" i="31"/>
  <c r="U122" i="31"/>
  <c r="H232" i="31"/>
  <c r="L126" i="10"/>
  <c r="J127" i="10" s="1"/>
  <c r="M126" i="10"/>
  <c r="K127" i="10" s="1"/>
  <c r="H232" i="29"/>
  <c r="H231" i="27"/>
  <c r="H231" i="26"/>
  <c r="H231" i="25"/>
  <c r="H232" i="24"/>
  <c r="H231" i="23"/>
  <c r="H232" i="22"/>
  <c r="H232" i="21"/>
  <c r="H232" i="20"/>
  <c r="H268" i="19"/>
  <c r="H229" i="18"/>
  <c r="H230" i="16"/>
  <c r="F120" i="6"/>
  <c r="I120" i="6"/>
  <c r="E120" i="6"/>
  <c r="S120" i="6" s="1"/>
  <c r="M123" i="31" l="1"/>
  <c r="K124" i="31" s="1"/>
  <c r="E124" i="31" s="1"/>
  <c r="S124" i="31" s="1"/>
  <c r="T124" i="31" s="1"/>
  <c r="L123" i="31"/>
  <c r="J124" i="31" s="1"/>
  <c r="F123" i="31"/>
  <c r="B123" i="31"/>
  <c r="A123" i="31" s="1"/>
  <c r="F123" i="34"/>
  <c r="B123" i="34"/>
  <c r="A123" i="34" s="1"/>
  <c r="L123" i="34"/>
  <c r="J124" i="34" s="1"/>
  <c r="M123" i="34"/>
  <c r="K124" i="34" s="1"/>
  <c r="E124" i="34" s="1"/>
  <c r="S124" i="34" s="1"/>
  <c r="T124" i="34" s="1"/>
  <c r="I125" i="35"/>
  <c r="D125" i="35"/>
  <c r="E125" i="35"/>
  <c r="H232" i="35"/>
  <c r="H232" i="34"/>
  <c r="B124" i="33"/>
  <c r="A124" i="33" s="1"/>
  <c r="F124" i="33"/>
  <c r="U123" i="33"/>
  <c r="H233" i="33"/>
  <c r="T124" i="33"/>
  <c r="L124" i="33"/>
  <c r="J125" i="33" s="1"/>
  <c r="M124" i="33"/>
  <c r="K125" i="33" s="1"/>
  <c r="T124" i="32"/>
  <c r="B124" i="32"/>
  <c r="A124" i="32" s="1"/>
  <c r="F124" i="32"/>
  <c r="H232" i="32"/>
  <c r="M124" i="32"/>
  <c r="K125" i="32" s="1"/>
  <c r="L124" i="32"/>
  <c r="J125" i="32" s="1"/>
  <c r="H233" i="31"/>
  <c r="I127" i="10"/>
  <c r="H233" i="29"/>
  <c r="H232" i="27"/>
  <c r="H232" i="26"/>
  <c r="H232" i="25"/>
  <c r="H233" i="24"/>
  <c r="H232" i="23"/>
  <c r="H233" i="22"/>
  <c r="H233" i="21"/>
  <c r="H233" i="20"/>
  <c r="H269" i="19"/>
  <c r="H230" i="18"/>
  <c r="H231" i="16"/>
  <c r="U119" i="6"/>
  <c r="T120" i="6"/>
  <c r="M120" i="6"/>
  <c r="K121" i="6" s="1"/>
  <c r="L120" i="6"/>
  <c r="J121" i="6" s="1"/>
  <c r="U123" i="31" l="1"/>
  <c r="D124" i="31"/>
  <c r="I124" i="31"/>
  <c r="D124" i="34"/>
  <c r="I124" i="34"/>
  <c r="U123" i="34"/>
  <c r="S125" i="35"/>
  <c r="H233" i="35"/>
  <c r="B125" i="35"/>
  <c r="A125" i="35" s="1"/>
  <c r="F125" i="35"/>
  <c r="L125" i="35"/>
  <c r="J126" i="35" s="1"/>
  <c r="D126" i="35" s="1"/>
  <c r="M125" i="35"/>
  <c r="K126" i="35" s="1"/>
  <c r="H233" i="34"/>
  <c r="E125" i="33"/>
  <c r="H234" i="33"/>
  <c r="I125" i="33"/>
  <c r="D125" i="33"/>
  <c r="E125" i="32"/>
  <c r="H233" i="32"/>
  <c r="I125" i="32"/>
  <c r="D125" i="32"/>
  <c r="H234" i="31"/>
  <c r="M127" i="10"/>
  <c r="K128" i="10" s="1"/>
  <c r="L127" i="10"/>
  <c r="J128" i="10" s="1"/>
  <c r="H234" i="29"/>
  <c r="H233" i="27"/>
  <c r="H233" i="26"/>
  <c r="H233" i="25"/>
  <c r="H234" i="24"/>
  <c r="H233" i="23"/>
  <c r="H234" i="22"/>
  <c r="H234" i="21"/>
  <c r="H234" i="20"/>
  <c r="H270" i="19"/>
  <c r="H231" i="18"/>
  <c r="H232" i="16"/>
  <c r="I121" i="6"/>
  <c r="D121" i="6"/>
  <c r="B121" i="6" s="1"/>
  <c r="A121" i="6" s="1"/>
  <c r="E121" i="6"/>
  <c r="S121" i="6" s="1"/>
  <c r="M124" i="31" l="1"/>
  <c r="K125" i="31" s="1"/>
  <c r="E125" i="31" s="1"/>
  <c r="S125" i="31" s="1"/>
  <c r="L124" i="31"/>
  <c r="J125" i="31" s="1"/>
  <c r="B124" i="31"/>
  <c r="A124" i="31" s="1"/>
  <c r="F124" i="31"/>
  <c r="M124" i="34"/>
  <c r="K125" i="34" s="1"/>
  <c r="E125" i="34" s="1"/>
  <c r="S125" i="34" s="1"/>
  <c r="L124" i="34"/>
  <c r="J125" i="34" s="1"/>
  <c r="F124" i="34"/>
  <c r="B124" i="34"/>
  <c r="A124" i="34" s="1"/>
  <c r="B126" i="35"/>
  <c r="A126" i="35" s="1"/>
  <c r="F126" i="35"/>
  <c r="E126" i="35"/>
  <c r="I126" i="35"/>
  <c r="H234" i="35"/>
  <c r="T125" i="35"/>
  <c r="U124" i="35"/>
  <c r="H234" i="34"/>
  <c r="H235" i="33"/>
  <c r="B125" i="33"/>
  <c r="A125" i="33" s="1"/>
  <c r="F125" i="33"/>
  <c r="L125" i="33"/>
  <c r="J126" i="33" s="1"/>
  <c r="D126" i="33" s="1"/>
  <c r="M125" i="33"/>
  <c r="K126" i="33" s="1"/>
  <c r="E126" i="33" s="1"/>
  <c r="S125" i="33"/>
  <c r="B125" i="32"/>
  <c r="A125" i="32" s="1"/>
  <c r="F125" i="32"/>
  <c r="H234" i="32"/>
  <c r="M125" i="32"/>
  <c r="K126" i="32" s="1"/>
  <c r="E126" i="32" s="1"/>
  <c r="L125" i="32"/>
  <c r="J126" i="32" s="1"/>
  <c r="S125" i="32"/>
  <c r="H235" i="31"/>
  <c r="I128" i="10"/>
  <c r="H235" i="29"/>
  <c r="H234" i="27"/>
  <c r="H234" i="26"/>
  <c r="H234" i="25"/>
  <c r="H235" i="24"/>
  <c r="H234" i="23"/>
  <c r="H235" i="22"/>
  <c r="H235" i="21"/>
  <c r="H235" i="20"/>
  <c r="H271" i="19"/>
  <c r="H232" i="18"/>
  <c r="H233" i="16"/>
  <c r="U120" i="6"/>
  <c r="T121" i="6"/>
  <c r="F121" i="6"/>
  <c r="L121" i="6"/>
  <c r="J122" i="6" s="1"/>
  <c r="M121" i="6"/>
  <c r="K122" i="6" s="1"/>
  <c r="E122" i="6" s="1"/>
  <c r="S122" i="6" s="1"/>
  <c r="I125" i="31" l="1"/>
  <c r="D125" i="31"/>
  <c r="D125" i="34"/>
  <c r="I125" i="34"/>
  <c r="H235" i="35"/>
  <c r="S126" i="35"/>
  <c r="M126" i="35"/>
  <c r="K127" i="35" s="1"/>
  <c r="L126" i="35"/>
  <c r="J127" i="35" s="1"/>
  <c r="U124" i="34"/>
  <c r="T125" i="34"/>
  <c r="H235" i="34"/>
  <c r="S126" i="33"/>
  <c r="T126" i="33" s="1"/>
  <c r="B126" i="33"/>
  <c r="A126" i="33" s="1"/>
  <c r="F126" i="33"/>
  <c r="T125" i="33"/>
  <c r="U124" i="33"/>
  <c r="I126" i="33"/>
  <c r="H236" i="33"/>
  <c r="S126" i="32"/>
  <c r="U125" i="32" s="1"/>
  <c r="I126" i="32"/>
  <c r="U124" i="32"/>
  <c r="T125" i="32"/>
  <c r="H235" i="32"/>
  <c r="D126" i="32"/>
  <c r="T125" i="31"/>
  <c r="U124" i="31"/>
  <c r="H236" i="31"/>
  <c r="M128" i="10"/>
  <c r="K129" i="10" s="1"/>
  <c r="L128" i="10"/>
  <c r="J129" i="10" s="1"/>
  <c r="H236" i="29"/>
  <c r="H235" i="27"/>
  <c r="H235" i="26"/>
  <c r="H235" i="25"/>
  <c r="H236" i="24"/>
  <c r="H235" i="23"/>
  <c r="H236" i="22"/>
  <c r="H236" i="21"/>
  <c r="H236" i="20"/>
  <c r="H272" i="19"/>
  <c r="H233" i="18"/>
  <c r="H234" i="16"/>
  <c r="T122" i="6"/>
  <c r="U121" i="6"/>
  <c r="I122" i="6"/>
  <c r="D122" i="6"/>
  <c r="B122" i="6" s="1"/>
  <c r="A122" i="6" s="1"/>
  <c r="B125" i="31" l="1"/>
  <c r="A125" i="31" s="1"/>
  <c r="F125" i="31"/>
  <c r="L125" i="31"/>
  <c r="J126" i="31" s="1"/>
  <c r="M125" i="31"/>
  <c r="K126" i="31" s="1"/>
  <c r="E126" i="31" s="1"/>
  <c r="S126" i="31" s="1"/>
  <c r="T126" i="31" s="1"/>
  <c r="M125" i="34"/>
  <c r="K126" i="34" s="1"/>
  <c r="E126" i="34" s="1"/>
  <c r="S126" i="34" s="1"/>
  <c r="L125" i="34"/>
  <c r="J126" i="34" s="1"/>
  <c r="B125" i="34"/>
  <c r="A125" i="34" s="1"/>
  <c r="F125" i="34"/>
  <c r="U125" i="35"/>
  <c r="T126" i="35"/>
  <c r="E127" i="35"/>
  <c r="I127" i="35"/>
  <c r="D127" i="35"/>
  <c r="H236" i="35"/>
  <c r="U125" i="33"/>
  <c r="H236" i="34"/>
  <c r="L126" i="33"/>
  <c r="J127" i="33" s="1"/>
  <c r="M126" i="33"/>
  <c r="K127" i="33" s="1"/>
  <c r="H237" i="33"/>
  <c r="T126" i="32"/>
  <c r="B126" i="32"/>
  <c r="A126" i="32" s="1"/>
  <c r="F126" i="32"/>
  <c r="M126" i="32"/>
  <c r="K127" i="32" s="1"/>
  <c r="L126" i="32"/>
  <c r="J127" i="32" s="1"/>
  <c r="H236" i="32"/>
  <c r="H237" i="31"/>
  <c r="I129" i="10"/>
  <c r="H237" i="29"/>
  <c r="H236" i="27"/>
  <c r="H236" i="26"/>
  <c r="H236" i="25"/>
  <c r="H237" i="24"/>
  <c r="H236" i="23"/>
  <c r="H237" i="22"/>
  <c r="H237" i="21"/>
  <c r="H237" i="20"/>
  <c r="H273" i="19"/>
  <c r="H234" i="18"/>
  <c r="H235" i="16"/>
  <c r="M122" i="6"/>
  <c r="K123" i="6" s="1"/>
  <c r="L122" i="6"/>
  <c r="J123" i="6" s="1"/>
  <c r="D123" i="6" s="1"/>
  <c r="B123" i="6" s="1"/>
  <c r="A123" i="6" s="1"/>
  <c r="F122" i="6"/>
  <c r="U125" i="31" l="1"/>
  <c r="D126" i="31"/>
  <c r="I126" i="31"/>
  <c r="I126" i="34"/>
  <c r="D126" i="34"/>
  <c r="B127" i="35"/>
  <c r="A127" i="35" s="1"/>
  <c r="F127" i="35"/>
  <c r="L127" i="35"/>
  <c r="J128" i="35" s="1"/>
  <c r="D128" i="35" s="1"/>
  <c r="M127" i="35"/>
  <c r="K128" i="35" s="1"/>
  <c r="H237" i="35"/>
  <c r="S127" i="35"/>
  <c r="T126" i="34"/>
  <c r="U125" i="34"/>
  <c r="H237" i="34"/>
  <c r="I127" i="33"/>
  <c r="D127" i="33"/>
  <c r="H238" i="33"/>
  <c r="E127" i="33"/>
  <c r="E127" i="32"/>
  <c r="H237" i="32"/>
  <c r="I127" i="32"/>
  <c r="D127" i="32"/>
  <c r="H238" i="31"/>
  <c r="L129" i="10"/>
  <c r="J130" i="10" s="1"/>
  <c r="M129" i="10"/>
  <c r="K130" i="10" s="1"/>
  <c r="H238" i="29"/>
  <c r="H237" i="27"/>
  <c r="H237" i="26"/>
  <c r="H237" i="25"/>
  <c r="H238" i="24"/>
  <c r="H237" i="23"/>
  <c r="H238" i="22"/>
  <c r="H238" i="21"/>
  <c r="H238" i="20"/>
  <c r="H274" i="19"/>
  <c r="H235" i="18"/>
  <c r="H236" i="16"/>
  <c r="F123" i="6"/>
  <c r="I123" i="6"/>
  <c r="E123" i="6"/>
  <c r="S123" i="6" s="1"/>
  <c r="M126" i="31" l="1"/>
  <c r="K127" i="31" s="1"/>
  <c r="E127" i="31" s="1"/>
  <c r="S127" i="31" s="1"/>
  <c r="L126" i="31"/>
  <c r="J127" i="31" s="1"/>
  <c r="B126" i="31"/>
  <c r="A126" i="31" s="1"/>
  <c r="F126" i="31"/>
  <c r="B126" i="34"/>
  <c r="A126" i="34" s="1"/>
  <c r="F126" i="34"/>
  <c r="M126" i="34"/>
  <c r="K127" i="34" s="1"/>
  <c r="E127" i="34" s="1"/>
  <c r="S127" i="34" s="1"/>
  <c r="U126" i="34" s="1"/>
  <c r="L126" i="34"/>
  <c r="J127" i="34" s="1"/>
  <c r="U126" i="35"/>
  <c r="T127" i="35"/>
  <c r="B128" i="35"/>
  <c r="A128" i="35" s="1"/>
  <c r="F128" i="35"/>
  <c r="E128" i="35"/>
  <c r="I128" i="35"/>
  <c r="H238" i="35"/>
  <c r="H238" i="34"/>
  <c r="B127" i="33"/>
  <c r="A127" i="33" s="1"/>
  <c r="F127" i="33"/>
  <c r="H239" i="33"/>
  <c r="S127" i="33"/>
  <c r="L127" i="33"/>
  <c r="J128" i="33" s="1"/>
  <c r="M127" i="33"/>
  <c r="K128" i="33" s="1"/>
  <c r="B127" i="32"/>
  <c r="A127" i="32" s="1"/>
  <c r="F127" i="32"/>
  <c r="H238" i="32"/>
  <c r="L127" i="32"/>
  <c r="J128" i="32" s="1"/>
  <c r="M127" i="32"/>
  <c r="K128" i="32" s="1"/>
  <c r="E128" i="32" s="1"/>
  <c r="S127" i="32"/>
  <c r="H239" i="31"/>
  <c r="I130" i="10"/>
  <c r="H239" i="29"/>
  <c r="H238" i="27"/>
  <c r="H238" i="26"/>
  <c r="H238" i="25"/>
  <c r="H239" i="24"/>
  <c r="H238" i="23"/>
  <c r="H239" i="22"/>
  <c r="H239" i="21"/>
  <c r="H239" i="20"/>
  <c r="H275" i="19"/>
  <c r="H236" i="18"/>
  <c r="H237" i="16"/>
  <c r="U122" i="6"/>
  <c r="T123" i="6"/>
  <c r="M123" i="6"/>
  <c r="K124" i="6" s="1"/>
  <c r="E124" i="6" s="1"/>
  <c r="S124" i="6" s="1"/>
  <c r="T124" i="6" s="1"/>
  <c r="L123" i="6"/>
  <c r="J124" i="6" s="1"/>
  <c r="D127" i="31" l="1"/>
  <c r="I127" i="31"/>
  <c r="T127" i="34"/>
  <c r="D127" i="34"/>
  <c r="I127" i="34"/>
  <c r="H239" i="35"/>
  <c r="S128" i="35"/>
  <c r="M128" i="35"/>
  <c r="K129" i="35" s="1"/>
  <c r="L128" i="35"/>
  <c r="J129" i="35" s="1"/>
  <c r="H239" i="34"/>
  <c r="U126" i="33"/>
  <c r="T127" i="33"/>
  <c r="H240" i="33"/>
  <c r="I128" i="33"/>
  <c r="E128" i="33"/>
  <c r="D128" i="33"/>
  <c r="S128" i="32"/>
  <c r="U127" i="32" s="1"/>
  <c r="I128" i="32"/>
  <c r="T127" i="32"/>
  <c r="U126" i="32"/>
  <c r="H239" i="32"/>
  <c r="D128" i="32"/>
  <c r="T127" i="31"/>
  <c r="U126" i="31"/>
  <c r="H240" i="31"/>
  <c r="L130" i="10"/>
  <c r="J131" i="10" s="1"/>
  <c r="M130" i="10"/>
  <c r="K131" i="10" s="1"/>
  <c r="H240" i="29"/>
  <c r="H239" i="27"/>
  <c r="H239" i="26"/>
  <c r="H239" i="25"/>
  <c r="H240" i="24"/>
  <c r="H239" i="23"/>
  <c r="H240" i="22"/>
  <c r="H240" i="21"/>
  <c r="H240" i="20"/>
  <c r="H276" i="19"/>
  <c r="H237" i="18"/>
  <c r="H238" i="16"/>
  <c r="U123" i="6"/>
  <c r="I124" i="6"/>
  <c r="D124" i="6"/>
  <c r="B124" i="6" s="1"/>
  <c r="A124" i="6" s="1"/>
  <c r="L127" i="31" l="1"/>
  <c r="J128" i="31" s="1"/>
  <c r="M127" i="31"/>
  <c r="K128" i="31" s="1"/>
  <c r="E128" i="31" s="1"/>
  <c r="S128" i="31" s="1"/>
  <c r="U127" i="31" s="1"/>
  <c r="B127" i="31"/>
  <c r="A127" i="31" s="1"/>
  <c r="F127" i="31"/>
  <c r="M127" i="34"/>
  <c r="K128" i="34" s="1"/>
  <c r="E128" i="34" s="1"/>
  <c r="S128" i="34" s="1"/>
  <c r="L127" i="34"/>
  <c r="J128" i="34" s="1"/>
  <c r="F127" i="34"/>
  <c r="B127" i="34"/>
  <c r="A127" i="34" s="1"/>
  <c r="T128" i="35"/>
  <c r="U127" i="35"/>
  <c r="E129" i="35"/>
  <c r="I129" i="35"/>
  <c r="D129" i="35"/>
  <c r="H240" i="35"/>
  <c r="H240" i="34"/>
  <c r="H241" i="33"/>
  <c r="L128" i="33"/>
  <c r="J129" i="33" s="1"/>
  <c r="M128" i="33"/>
  <c r="K129" i="33" s="1"/>
  <c r="E129" i="33" s="1"/>
  <c r="B128" i="33"/>
  <c r="A128" i="33" s="1"/>
  <c r="F128" i="33"/>
  <c r="S128" i="33"/>
  <c r="T128" i="32"/>
  <c r="B128" i="32"/>
  <c r="A128" i="32" s="1"/>
  <c r="F128" i="32"/>
  <c r="H240" i="32"/>
  <c r="M128" i="32"/>
  <c r="K129" i="32" s="1"/>
  <c r="L128" i="32"/>
  <c r="J129" i="32" s="1"/>
  <c r="H241" i="31"/>
  <c r="I131" i="10"/>
  <c r="H241" i="29"/>
  <c r="H240" i="27"/>
  <c r="H240" i="26"/>
  <c r="H240" i="25"/>
  <c r="H241" i="24"/>
  <c r="H240" i="23"/>
  <c r="H241" i="22"/>
  <c r="H241" i="21"/>
  <c r="H241" i="20"/>
  <c r="H277" i="19"/>
  <c r="H238" i="18"/>
  <c r="H239" i="16"/>
  <c r="F124" i="6"/>
  <c r="M124" i="6"/>
  <c r="K125" i="6" s="1"/>
  <c r="L124" i="6"/>
  <c r="J125" i="6" s="1"/>
  <c r="T128" i="31" l="1"/>
  <c r="D128" i="31"/>
  <c r="I128" i="31"/>
  <c r="D128" i="34"/>
  <c r="I128" i="34"/>
  <c r="B129" i="35"/>
  <c r="A129" i="35" s="1"/>
  <c r="F129" i="35"/>
  <c r="L129" i="35"/>
  <c r="J130" i="35" s="1"/>
  <c r="D130" i="35" s="1"/>
  <c r="M129" i="35"/>
  <c r="K130" i="35" s="1"/>
  <c r="H241" i="35"/>
  <c r="S129" i="35"/>
  <c r="H241" i="34"/>
  <c r="U127" i="34"/>
  <c r="T128" i="34"/>
  <c r="U127" i="33"/>
  <c r="T128" i="33"/>
  <c r="S129" i="33"/>
  <c r="T129" i="33" s="1"/>
  <c r="I129" i="33"/>
  <c r="D129" i="33"/>
  <c r="H242" i="33"/>
  <c r="E129" i="32"/>
  <c r="H241" i="32"/>
  <c r="I129" i="32"/>
  <c r="D129" i="32"/>
  <c r="H242" i="31"/>
  <c r="L131" i="10"/>
  <c r="J132" i="10" s="1"/>
  <c r="M131" i="10"/>
  <c r="K132" i="10" s="1"/>
  <c r="H242" i="29"/>
  <c r="H241" i="27"/>
  <c r="H241" i="26"/>
  <c r="H241" i="25"/>
  <c r="H242" i="24"/>
  <c r="H241" i="23"/>
  <c r="H242" i="22"/>
  <c r="H242" i="21"/>
  <c r="H242" i="20"/>
  <c r="H278" i="19"/>
  <c r="H239" i="18"/>
  <c r="H240" i="16"/>
  <c r="I125" i="6"/>
  <c r="E125" i="6"/>
  <c r="S125" i="6" s="1"/>
  <c r="D125" i="6"/>
  <c r="B125" i="6" s="1"/>
  <c r="A125" i="6" s="1"/>
  <c r="L128" i="31" l="1"/>
  <c r="J129" i="31" s="1"/>
  <c r="M128" i="31"/>
  <c r="K129" i="31" s="1"/>
  <c r="E129" i="31" s="1"/>
  <c r="B128" i="31"/>
  <c r="A128" i="31" s="1"/>
  <c r="F128" i="31"/>
  <c r="L128" i="34"/>
  <c r="J129" i="34" s="1"/>
  <c r="M128" i="34"/>
  <c r="K129" i="34" s="1"/>
  <c r="E129" i="34" s="1"/>
  <c r="S129" i="34" s="1"/>
  <c r="B128" i="34"/>
  <c r="A128" i="34" s="1"/>
  <c r="F128" i="34"/>
  <c r="U128" i="35"/>
  <c r="T129" i="35"/>
  <c r="B130" i="35"/>
  <c r="A130" i="35" s="1"/>
  <c r="F130" i="35"/>
  <c r="E130" i="35"/>
  <c r="I130" i="35"/>
  <c r="H242" i="35"/>
  <c r="H242" i="34"/>
  <c r="L129" i="33"/>
  <c r="J130" i="33" s="1"/>
  <c r="M129" i="33"/>
  <c r="K130" i="33" s="1"/>
  <c r="H243" i="33"/>
  <c r="B129" i="33"/>
  <c r="A129" i="33" s="1"/>
  <c r="F129" i="33"/>
  <c r="U128" i="33"/>
  <c r="B129" i="32"/>
  <c r="A129" i="32" s="1"/>
  <c r="F129" i="32"/>
  <c r="H242" i="32"/>
  <c r="M129" i="32"/>
  <c r="K130" i="32" s="1"/>
  <c r="E130" i="32" s="1"/>
  <c r="L129" i="32"/>
  <c r="J130" i="32" s="1"/>
  <c r="S129" i="32"/>
  <c r="H243" i="31"/>
  <c r="S129" i="31"/>
  <c r="I132" i="10"/>
  <c r="H243" i="29"/>
  <c r="H242" i="27"/>
  <c r="H242" i="26"/>
  <c r="H242" i="25"/>
  <c r="H243" i="24"/>
  <c r="H242" i="23"/>
  <c r="H243" i="22"/>
  <c r="H243" i="21"/>
  <c r="H243" i="20"/>
  <c r="H279" i="19"/>
  <c r="H240" i="18"/>
  <c r="H241" i="16"/>
  <c r="U124" i="6"/>
  <c r="T125" i="6"/>
  <c r="M125" i="6"/>
  <c r="K126" i="6" s="1"/>
  <c r="L125" i="6"/>
  <c r="J126" i="6" s="1"/>
  <c r="F125" i="6"/>
  <c r="I129" i="31" l="1"/>
  <c r="M129" i="31" s="1"/>
  <c r="K130" i="31" s="1"/>
  <c r="E130" i="31" s="1"/>
  <c r="S130" i="31" s="1"/>
  <c r="T130" i="31" s="1"/>
  <c r="D129" i="31"/>
  <c r="I129" i="34"/>
  <c r="D129" i="34"/>
  <c r="H243" i="35"/>
  <c r="S130" i="35"/>
  <c r="M130" i="35"/>
  <c r="K131" i="35" s="1"/>
  <c r="L130" i="35"/>
  <c r="J131" i="35" s="1"/>
  <c r="U128" i="34"/>
  <c r="T129" i="34"/>
  <c r="H243" i="34"/>
  <c r="I130" i="33"/>
  <c r="H244" i="33"/>
  <c r="D130" i="33"/>
  <c r="E130" i="33"/>
  <c r="S130" i="32"/>
  <c r="U129" i="32" s="1"/>
  <c r="H243" i="32"/>
  <c r="I130" i="32"/>
  <c r="U128" i="32"/>
  <c r="T129" i="32"/>
  <c r="D130" i="32"/>
  <c r="T129" i="31"/>
  <c r="U128" i="31"/>
  <c r="H244" i="31"/>
  <c r="M132" i="10"/>
  <c r="K133" i="10" s="1"/>
  <c r="L132" i="10"/>
  <c r="J133" i="10" s="1"/>
  <c r="H244" i="29"/>
  <c r="H243" i="27"/>
  <c r="H243" i="26"/>
  <c r="H243" i="25"/>
  <c r="H244" i="24"/>
  <c r="H243" i="23"/>
  <c r="H244" i="22"/>
  <c r="H244" i="21"/>
  <c r="H244" i="20"/>
  <c r="H280" i="19"/>
  <c r="H241" i="18"/>
  <c r="H242" i="16"/>
  <c r="I126" i="6"/>
  <c r="D126" i="6"/>
  <c r="B126" i="6" s="1"/>
  <c r="A126" i="6" s="1"/>
  <c r="E126" i="6"/>
  <c r="S126" i="6" s="1"/>
  <c r="L129" i="31" l="1"/>
  <c r="J130" i="31" s="1"/>
  <c r="D130" i="31" s="1"/>
  <c r="B129" i="31"/>
  <c r="A129" i="31" s="1"/>
  <c r="F129" i="31"/>
  <c r="F129" i="34"/>
  <c r="B129" i="34"/>
  <c r="A129" i="34" s="1"/>
  <c r="L129" i="34"/>
  <c r="J130" i="34" s="1"/>
  <c r="M129" i="34"/>
  <c r="K130" i="34" s="1"/>
  <c r="E130" i="34" s="1"/>
  <c r="S130" i="34" s="1"/>
  <c r="U129" i="34" s="1"/>
  <c r="T130" i="35"/>
  <c r="U129" i="35"/>
  <c r="E131" i="35"/>
  <c r="I131" i="35"/>
  <c r="D131" i="35"/>
  <c r="H244" i="35"/>
  <c r="H244" i="34"/>
  <c r="S130" i="33"/>
  <c r="B130" i="33"/>
  <c r="A130" i="33" s="1"/>
  <c r="F130" i="33"/>
  <c r="H245" i="33"/>
  <c r="L130" i="33"/>
  <c r="J131" i="33" s="1"/>
  <c r="M130" i="33"/>
  <c r="K131" i="33" s="1"/>
  <c r="H244" i="32"/>
  <c r="B130" i="32"/>
  <c r="A130" i="32" s="1"/>
  <c r="F130" i="32"/>
  <c r="M130" i="32"/>
  <c r="K131" i="32" s="1"/>
  <c r="L130" i="32"/>
  <c r="J131" i="32" s="1"/>
  <c r="T130" i="32"/>
  <c r="B130" i="31"/>
  <c r="A130" i="31" s="1"/>
  <c r="F130" i="31"/>
  <c r="H245" i="31"/>
  <c r="U129" i="31"/>
  <c r="I133" i="10"/>
  <c r="H245" i="29"/>
  <c r="H244" i="27"/>
  <c r="H244" i="26"/>
  <c r="H244" i="25"/>
  <c r="H245" i="24"/>
  <c r="H244" i="23"/>
  <c r="H245" i="22"/>
  <c r="H245" i="21"/>
  <c r="H245" i="20"/>
  <c r="H281" i="19"/>
  <c r="H242" i="18"/>
  <c r="H243" i="16"/>
  <c r="U125" i="6"/>
  <c r="T126" i="6"/>
  <c r="F126" i="6"/>
  <c r="M126" i="6"/>
  <c r="K127" i="6" s="1"/>
  <c r="L126" i="6"/>
  <c r="J127" i="6" s="1"/>
  <c r="D127" i="6" s="1"/>
  <c r="B127" i="6" s="1"/>
  <c r="A127" i="6" s="1"/>
  <c r="I130" i="31" l="1"/>
  <c r="M130" i="31" s="1"/>
  <c r="K131" i="31" s="1"/>
  <c r="T130" i="34"/>
  <c r="D130" i="34"/>
  <c r="I130" i="34"/>
  <c r="B131" i="35"/>
  <c r="A131" i="35" s="1"/>
  <c r="F131" i="35"/>
  <c r="L131" i="35"/>
  <c r="J132" i="35" s="1"/>
  <c r="D132" i="35" s="1"/>
  <c r="M131" i="35"/>
  <c r="K132" i="35" s="1"/>
  <c r="H245" i="35"/>
  <c r="S131" i="35"/>
  <c r="H245" i="34"/>
  <c r="H246" i="33"/>
  <c r="E131" i="33"/>
  <c r="I131" i="33"/>
  <c r="D131" i="33"/>
  <c r="T130" i="33"/>
  <c r="U129" i="33"/>
  <c r="I131" i="32"/>
  <c r="D131" i="32"/>
  <c r="E131" i="32"/>
  <c r="H245" i="32"/>
  <c r="H246" i="31"/>
  <c r="E131" i="31"/>
  <c r="L133" i="10"/>
  <c r="J134" i="10" s="1"/>
  <c r="M133" i="10"/>
  <c r="K134" i="10" s="1"/>
  <c r="H246" i="29"/>
  <c r="H245" i="27"/>
  <c r="H245" i="26"/>
  <c r="H245" i="25"/>
  <c r="H246" i="24"/>
  <c r="H245" i="23"/>
  <c r="H246" i="22"/>
  <c r="H246" i="21"/>
  <c r="H246" i="20"/>
  <c r="H282" i="19"/>
  <c r="H243" i="18"/>
  <c r="H244" i="16"/>
  <c r="F127" i="6"/>
  <c r="E127" i="6"/>
  <c r="S127" i="6" s="1"/>
  <c r="I127" i="6"/>
  <c r="L130" i="31" l="1"/>
  <c r="J131" i="31" s="1"/>
  <c r="D131" i="31" s="1"/>
  <c r="B131" i="31" s="1"/>
  <c r="A131" i="31" s="1"/>
  <c r="L130" i="34"/>
  <c r="J131" i="34" s="1"/>
  <c r="M130" i="34"/>
  <c r="K131" i="34" s="1"/>
  <c r="E131" i="34" s="1"/>
  <c r="S131" i="34" s="1"/>
  <c r="F130" i="34"/>
  <c r="B130" i="34"/>
  <c r="A130" i="34" s="1"/>
  <c r="U130" i="35"/>
  <c r="T131" i="35"/>
  <c r="B132" i="35"/>
  <c r="A132" i="35" s="1"/>
  <c r="F132" i="35"/>
  <c r="E132" i="35"/>
  <c r="I132" i="35"/>
  <c r="H246" i="35"/>
  <c r="H246" i="34"/>
  <c r="S131" i="33"/>
  <c r="B131" i="33"/>
  <c r="A131" i="33" s="1"/>
  <c r="F131" i="33"/>
  <c r="L131" i="33"/>
  <c r="J132" i="33" s="1"/>
  <c r="D132" i="33" s="1"/>
  <c r="M131" i="33"/>
  <c r="K132" i="33" s="1"/>
  <c r="H247" i="33"/>
  <c r="B131" i="32"/>
  <c r="A131" i="32" s="1"/>
  <c r="F131" i="32"/>
  <c r="H246" i="32"/>
  <c r="L131" i="32"/>
  <c r="J132" i="32" s="1"/>
  <c r="D132" i="32" s="1"/>
  <c r="M131" i="32"/>
  <c r="K132" i="32" s="1"/>
  <c r="E132" i="32" s="1"/>
  <c r="S131" i="32"/>
  <c r="S131" i="31"/>
  <c r="H247" i="31"/>
  <c r="I134" i="10"/>
  <c r="H247" i="29"/>
  <c r="H246" i="27"/>
  <c r="H246" i="26"/>
  <c r="H246" i="25"/>
  <c r="H247" i="24"/>
  <c r="H246" i="23"/>
  <c r="H247" i="22"/>
  <c r="H247" i="21"/>
  <c r="H247" i="20"/>
  <c r="H283" i="19"/>
  <c r="H244" i="18"/>
  <c r="H245" i="16"/>
  <c r="U126" i="6"/>
  <c r="T127" i="6"/>
  <c r="M127" i="6"/>
  <c r="K128" i="6" s="1"/>
  <c r="L127" i="6"/>
  <c r="J128" i="6" s="1"/>
  <c r="I131" i="31" l="1"/>
  <c r="F131" i="31"/>
  <c r="I131" i="34"/>
  <c r="D131" i="34"/>
  <c r="H247" i="35"/>
  <c r="S132" i="35"/>
  <c r="M132" i="35"/>
  <c r="K133" i="35" s="1"/>
  <c r="L132" i="35"/>
  <c r="J133" i="35" s="1"/>
  <c r="H247" i="34"/>
  <c r="T131" i="34"/>
  <c r="U130" i="34"/>
  <c r="B132" i="33"/>
  <c r="A132" i="33" s="1"/>
  <c r="F132" i="33"/>
  <c r="H248" i="33"/>
  <c r="E132" i="33"/>
  <c r="I132" i="33"/>
  <c r="T131" i="33"/>
  <c r="U130" i="33"/>
  <c r="T131" i="32"/>
  <c r="U130" i="32"/>
  <c r="H247" i="32"/>
  <c r="B132" i="32"/>
  <c r="A132" i="32" s="1"/>
  <c r="F132" i="32"/>
  <c r="S132" i="32"/>
  <c r="U131" i="32" s="1"/>
  <c r="I132" i="32"/>
  <c r="H248" i="31"/>
  <c r="T131" i="31"/>
  <c r="U130" i="31"/>
  <c r="L134" i="10"/>
  <c r="J135" i="10" s="1"/>
  <c r="M134" i="10"/>
  <c r="K135" i="10" s="1"/>
  <c r="H248" i="29"/>
  <c r="H247" i="27"/>
  <c r="H247" i="26"/>
  <c r="H247" i="25"/>
  <c r="H248" i="24"/>
  <c r="H247" i="23"/>
  <c r="H248" i="22"/>
  <c r="H248" i="21"/>
  <c r="H248" i="20"/>
  <c r="H284" i="19"/>
  <c r="H245" i="18"/>
  <c r="H246" i="16"/>
  <c r="I128" i="6"/>
  <c r="D128" i="6"/>
  <c r="B128" i="6" s="1"/>
  <c r="A128" i="6" s="1"/>
  <c r="E128" i="6"/>
  <c r="S128" i="6" s="1"/>
  <c r="L131" i="31" l="1"/>
  <c r="J132" i="31" s="1"/>
  <c r="M131" i="31"/>
  <c r="K132" i="31" s="1"/>
  <c r="E132" i="31" s="1"/>
  <c r="S132" i="31" s="1"/>
  <c r="U131" i="31" s="1"/>
  <c r="B131" i="34"/>
  <c r="A131" i="34" s="1"/>
  <c r="F131" i="34"/>
  <c r="L131" i="34"/>
  <c r="J132" i="34" s="1"/>
  <c r="M131" i="34"/>
  <c r="K132" i="34" s="1"/>
  <c r="E132" i="34" s="1"/>
  <c r="S132" i="34" s="1"/>
  <c r="T132" i="35"/>
  <c r="U131" i="35"/>
  <c r="E133" i="35"/>
  <c r="I133" i="35"/>
  <c r="D133" i="35"/>
  <c r="H248" i="35"/>
  <c r="H248" i="34"/>
  <c r="L132" i="33"/>
  <c r="J133" i="33" s="1"/>
  <c r="M132" i="33"/>
  <c r="K133" i="33" s="1"/>
  <c r="E133" i="33" s="1"/>
  <c r="S132" i="33"/>
  <c r="H249" i="33"/>
  <c r="H248" i="32"/>
  <c r="M132" i="32"/>
  <c r="K133" i="32" s="1"/>
  <c r="L132" i="32"/>
  <c r="J133" i="32" s="1"/>
  <c r="T132" i="32"/>
  <c r="H249" i="31"/>
  <c r="I135" i="10"/>
  <c r="H249" i="29"/>
  <c r="H248" i="27"/>
  <c r="H248" i="26"/>
  <c r="H248" i="25"/>
  <c r="H249" i="24"/>
  <c r="H248" i="23"/>
  <c r="H249" i="22"/>
  <c r="H249" i="21"/>
  <c r="H249" i="20"/>
  <c r="H285" i="19"/>
  <c r="H246" i="18"/>
  <c r="H247" i="16"/>
  <c r="U127" i="6"/>
  <c r="T128" i="6"/>
  <c r="F128" i="6"/>
  <c r="M128" i="6"/>
  <c r="K129" i="6" s="1"/>
  <c r="L128" i="6"/>
  <c r="J129" i="6" s="1"/>
  <c r="T132" i="31" l="1"/>
  <c r="I132" i="31"/>
  <c r="D132" i="31"/>
  <c r="I132" i="34"/>
  <c r="D132" i="34"/>
  <c r="B133" i="35"/>
  <c r="A133" i="35" s="1"/>
  <c r="F133" i="35"/>
  <c r="L133" i="35"/>
  <c r="J134" i="35" s="1"/>
  <c r="D134" i="35" s="1"/>
  <c r="M133" i="35"/>
  <c r="K134" i="35" s="1"/>
  <c r="H249" i="35"/>
  <c r="S133" i="35"/>
  <c r="H249" i="34"/>
  <c r="U131" i="34"/>
  <c r="T132" i="34"/>
  <c r="I133" i="33"/>
  <c r="D133" i="33"/>
  <c r="T132" i="33"/>
  <c r="U131" i="33"/>
  <c r="S133" i="33"/>
  <c r="H250" i="33"/>
  <c r="E133" i="32"/>
  <c r="H249" i="32"/>
  <c r="I133" i="32"/>
  <c r="D133" i="32"/>
  <c r="H250" i="31"/>
  <c r="M135" i="10"/>
  <c r="K136" i="10" s="1"/>
  <c r="L135" i="10"/>
  <c r="J136" i="10" s="1"/>
  <c r="H250" i="29"/>
  <c r="H249" i="27"/>
  <c r="H249" i="26"/>
  <c r="H249" i="25"/>
  <c r="H250" i="24"/>
  <c r="H249" i="23"/>
  <c r="H250" i="22"/>
  <c r="H250" i="21"/>
  <c r="H250" i="20"/>
  <c r="H286" i="19"/>
  <c r="H247" i="18"/>
  <c r="H248" i="16"/>
  <c r="I129" i="6"/>
  <c r="E129" i="6"/>
  <c r="S129" i="6" s="1"/>
  <c r="D129" i="6"/>
  <c r="B129" i="6" s="1"/>
  <c r="A129" i="6" s="1"/>
  <c r="B132" i="31" l="1"/>
  <c r="A132" i="31" s="1"/>
  <c r="F132" i="31"/>
  <c r="M132" i="31"/>
  <c r="K133" i="31" s="1"/>
  <c r="E133" i="31" s="1"/>
  <c r="S133" i="31" s="1"/>
  <c r="L132" i="31"/>
  <c r="J133" i="31" s="1"/>
  <c r="F132" i="34"/>
  <c r="B132" i="34"/>
  <c r="A132" i="34" s="1"/>
  <c r="L132" i="34"/>
  <c r="J133" i="34" s="1"/>
  <c r="M132" i="34"/>
  <c r="K133" i="34" s="1"/>
  <c r="E133" i="34" s="1"/>
  <c r="S133" i="34" s="1"/>
  <c r="U132" i="34" s="1"/>
  <c r="U132" i="35"/>
  <c r="T133" i="35"/>
  <c r="B134" i="35"/>
  <c r="A134" i="35" s="1"/>
  <c r="F134" i="35"/>
  <c r="E134" i="35"/>
  <c r="I134" i="35"/>
  <c r="H250" i="35"/>
  <c r="H250" i="34"/>
  <c r="H251" i="33"/>
  <c r="B133" i="33"/>
  <c r="A133" i="33" s="1"/>
  <c r="F133" i="33"/>
  <c r="U132" i="33"/>
  <c r="T133" i="33"/>
  <c r="L133" i="33"/>
  <c r="J134" i="33" s="1"/>
  <c r="D134" i="33" s="1"/>
  <c r="M133" i="33"/>
  <c r="K134" i="33" s="1"/>
  <c r="B133" i="32"/>
  <c r="A133" i="32" s="1"/>
  <c r="F133" i="32"/>
  <c r="H250" i="32"/>
  <c r="M133" i="32"/>
  <c r="K134" i="32" s="1"/>
  <c r="E134" i="32" s="1"/>
  <c r="L133" i="32"/>
  <c r="J134" i="32" s="1"/>
  <c r="D134" i="32" s="1"/>
  <c r="S133" i="32"/>
  <c r="H251" i="31"/>
  <c r="I136" i="10"/>
  <c r="H251" i="29"/>
  <c r="H250" i="27"/>
  <c r="H250" i="26"/>
  <c r="H250" i="25"/>
  <c r="H251" i="24"/>
  <c r="H250" i="23"/>
  <c r="H251" i="22"/>
  <c r="H251" i="21"/>
  <c r="H251" i="20"/>
  <c r="H287" i="19"/>
  <c r="H248" i="18"/>
  <c r="H249" i="16"/>
  <c r="U128" i="6"/>
  <c r="T129" i="6"/>
  <c r="L129" i="6"/>
  <c r="J130" i="6" s="1"/>
  <c r="D130" i="6" s="1"/>
  <c r="B130" i="6" s="1"/>
  <c r="A130" i="6" s="1"/>
  <c r="M129" i="6"/>
  <c r="K130" i="6" s="1"/>
  <c r="E130" i="6" s="1"/>
  <c r="S130" i="6" s="1"/>
  <c r="T130" i="6" s="1"/>
  <c r="F129" i="6"/>
  <c r="D133" i="31" l="1"/>
  <c r="I133" i="31"/>
  <c r="T133" i="34"/>
  <c r="I133" i="34"/>
  <c r="D133" i="34"/>
  <c r="H251" i="35"/>
  <c r="S134" i="35"/>
  <c r="M134" i="35"/>
  <c r="K135" i="35" s="1"/>
  <c r="L134" i="35"/>
  <c r="J135" i="35" s="1"/>
  <c r="H251" i="34"/>
  <c r="B134" i="33"/>
  <c r="A134" i="33" s="1"/>
  <c r="F134" i="33"/>
  <c r="E134" i="33"/>
  <c r="I134" i="33"/>
  <c r="H252" i="33"/>
  <c r="U132" i="32"/>
  <c r="T133" i="32"/>
  <c r="H251" i="32"/>
  <c r="B134" i="32"/>
  <c r="A134" i="32" s="1"/>
  <c r="F134" i="32"/>
  <c r="S134" i="32"/>
  <c r="U133" i="32" s="1"/>
  <c r="I134" i="32"/>
  <c r="H252" i="31"/>
  <c r="T133" i="31"/>
  <c r="U132" i="31"/>
  <c r="M136" i="10"/>
  <c r="K137" i="10" s="1"/>
  <c r="L136" i="10"/>
  <c r="J137" i="10" s="1"/>
  <c r="H252" i="29"/>
  <c r="H251" i="27"/>
  <c r="H251" i="26"/>
  <c r="H251" i="25"/>
  <c r="H252" i="24"/>
  <c r="H251" i="23"/>
  <c r="H252" i="22"/>
  <c r="H252" i="21"/>
  <c r="H252" i="20"/>
  <c r="H288" i="19"/>
  <c r="H249" i="18"/>
  <c r="H250" i="16"/>
  <c r="U129" i="6"/>
  <c r="F130" i="6"/>
  <c r="I130" i="6"/>
  <c r="M133" i="31" l="1"/>
  <c r="K134" i="31" s="1"/>
  <c r="E134" i="31" s="1"/>
  <c r="S134" i="31" s="1"/>
  <c r="L133" i="31"/>
  <c r="J134" i="31" s="1"/>
  <c r="B133" i="31"/>
  <c r="A133" i="31" s="1"/>
  <c r="F133" i="31"/>
  <c r="M133" i="34"/>
  <c r="K134" i="34" s="1"/>
  <c r="E134" i="34" s="1"/>
  <c r="S134" i="34" s="1"/>
  <c r="L133" i="34"/>
  <c r="J134" i="34" s="1"/>
  <c r="F133" i="34"/>
  <c r="B133" i="34"/>
  <c r="A133" i="34" s="1"/>
  <c r="T134" i="35"/>
  <c r="U133" i="35"/>
  <c r="E135" i="35"/>
  <c r="I135" i="35"/>
  <c r="D135" i="35"/>
  <c r="H252" i="35"/>
  <c r="H252" i="34"/>
  <c r="L134" i="33"/>
  <c r="J135" i="33" s="1"/>
  <c r="M134" i="33"/>
  <c r="K135" i="33" s="1"/>
  <c r="E135" i="33" s="1"/>
  <c r="H253" i="33"/>
  <c r="S134" i="33"/>
  <c r="M134" i="32"/>
  <c r="K135" i="32" s="1"/>
  <c r="L134" i="32"/>
  <c r="J135" i="32" s="1"/>
  <c r="H252" i="32"/>
  <c r="T134" i="32"/>
  <c r="H253" i="31"/>
  <c r="I137" i="10"/>
  <c r="H253" i="29"/>
  <c r="H252" i="27"/>
  <c r="H252" i="26"/>
  <c r="H252" i="25"/>
  <c r="H253" i="24"/>
  <c r="H252" i="23"/>
  <c r="H253" i="22"/>
  <c r="H253" i="21"/>
  <c r="H253" i="20"/>
  <c r="H289" i="19"/>
  <c r="H250" i="18"/>
  <c r="H251" i="16"/>
  <c r="L130" i="6"/>
  <c r="J131" i="6" s="1"/>
  <c r="M130" i="6"/>
  <c r="K131" i="6" s="1"/>
  <c r="D134" i="31" l="1"/>
  <c r="I134" i="31"/>
  <c r="U133" i="31"/>
  <c r="T134" i="31"/>
  <c r="D134" i="34"/>
  <c r="I134" i="34"/>
  <c r="L135" i="35"/>
  <c r="J136" i="35" s="1"/>
  <c r="D136" i="35" s="1"/>
  <c r="M135" i="35"/>
  <c r="K136" i="35" s="1"/>
  <c r="E136" i="35" s="1"/>
  <c r="H253" i="35"/>
  <c r="S135" i="35"/>
  <c r="B135" i="35"/>
  <c r="A135" i="35" s="1"/>
  <c r="F135" i="35"/>
  <c r="U133" i="34"/>
  <c r="T134" i="34"/>
  <c r="H253" i="34"/>
  <c r="S135" i="33"/>
  <c r="T135" i="33" s="1"/>
  <c r="I135" i="33"/>
  <c r="D135" i="33"/>
  <c r="H254" i="33"/>
  <c r="T134" i="33"/>
  <c r="U133" i="33"/>
  <c r="H253" i="32"/>
  <c r="E135" i="32"/>
  <c r="I135" i="32"/>
  <c r="D135" i="32"/>
  <c r="H254" i="31"/>
  <c r="L137" i="10"/>
  <c r="J138" i="10" s="1"/>
  <c r="M137" i="10"/>
  <c r="K138" i="10" s="1"/>
  <c r="H254" i="29"/>
  <c r="H253" i="27"/>
  <c r="H253" i="26"/>
  <c r="H253" i="25"/>
  <c r="H254" i="24"/>
  <c r="H253" i="23"/>
  <c r="H254" i="22"/>
  <c r="H254" i="21"/>
  <c r="H254" i="20"/>
  <c r="H251" i="18"/>
  <c r="H252" i="16"/>
  <c r="E131" i="6"/>
  <c r="S131" i="6" s="1"/>
  <c r="I131" i="6"/>
  <c r="D131" i="6"/>
  <c r="B131" i="6" s="1"/>
  <c r="A131" i="6" s="1"/>
  <c r="M134" i="31" l="1"/>
  <c r="K135" i="31" s="1"/>
  <c r="E135" i="31" s="1"/>
  <c r="L134" i="31"/>
  <c r="J135" i="31" s="1"/>
  <c r="F134" i="31"/>
  <c r="B134" i="31"/>
  <c r="A134" i="31" s="1"/>
  <c r="L134" i="34"/>
  <c r="J135" i="34" s="1"/>
  <c r="M134" i="34"/>
  <c r="K135" i="34" s="1"/>
  <c r="E135" i="34" s="1"/>
  <c r="S135" i="34" s="1"/>
  <c r="T135" i="34" s="1"/>
  <c r="B134" i="34"/>
  <c r="A134" i="34" s="1"/>
  <c r="F134" i="34"/>
  <c r="H254" i="35"/>
  <c r="U134" i="35"/>
  <c r="T135" i="35"/>
  <c r="B136" i="35"/>
  <c r="A136" i="35" s="1"/>
  <c r="F136" i="35"/>
  <c r="S136" i="35"/>
  <c r="U135" i="35" s="1"/>
  <c r="I136" i="35"/>
  <c r="U134" i="33"/>
  <c r="H254" i="34"/>
  <c r="B135" i="33"/>
  <c r="A135" i="33" s="1"/>
  <c r="F135" i="33"/>
  <c r="L135" i="33"/>
  <c r="J136" i="33" s="1"/>
  <c r="D136" i="33" s="1"/>
  <c r="M135" i="33"/>
  <c r="K136" i="33" s="1"/>
  <c r="H255" i="33"/>
  <c r="H254" i="32"/>
  <c r="S135" i="32"/>
  <c r="B135" i="32"/>
  <c r="A135" i="32" s="1"/>
  <c r="F135" i="32"/>
  <c r="L135" i="32"/>
  <c r="J136" i="32" s="1"/>
  <c r="D136" i="32" s="1"/>
  <c r="M135" i="32"/>
  <c r="K136" i="32" s="1"/>
  <c r="S135" i="31"/>
  <c r="H255" i="31"/>
  <c r="I138" i="10"/>
  <c r="H255" i="29"/>
  <c r="H254" i="27"/>
  <c r="H254" i="26"/>
  <c r="H254" i="25"/>
  <c r="H255" i="24"/>
  <c r="H254" i="23"/>
  <c r="H255" i="22"/>
  <c r="H255" i="21"/>
  <c r="H255" i="20"/>
  <c r="H252" i="18"/>
  <c r="H253" i="16"/>
  <c r="U130" i="6"/>
  <c r="T131" i="6"/>
  <c r="M131" i="6"/>
  <c r="K132" i="6" s="1"/>
  <c r="E132" i="6" s="1"/>
  <c r="S132" i="6" s="1"/>
  <c r="T132" i="6" s="1"/>
  <c r="L131" i="6"/>
  <c r="J132" i="6" s="1"/>
  <c r="F131" i="6"/>
  <c r="D135" i="31" l="1"/>
  <c r="I135" i="31"/>
  <c r="U134" i="34"/>
  <c r="I135" i="34"/>
  <c r="D135" i="34"/>
  <c r="M136" i="35"/>
  <c r="K137" i="35" s="1"/>
  <c r="L136" i="35"/>
  <c r="J137" i="35" s="1"/>
  <c r="H255" i="35"/>
  <c r="T136" i="35"/>
  <c r="H255" i="34"/>
  <c r="E136" i="33"/>
  <c r="I136" i="33"/>
  <c r="H256" i="33"/>
  <c r="B136" i="33"/>
  <c r="A136" i="33" s="1"/>
  <c r="F136" i="33"/>
  <c r="B136" i="32"/>
  <c r="A136" i="32" s="1"/>
  <c r="F136" i="32"/>
  <c r="I136" i="32"/>
  <c r="U134" i="32"/>
  <c r="T135" i="32"/>
  <c r="E136" i="32"/>
  <c r="H255" i="32"/>
  <c r="H256" i="31"/>
  <c r="T135" i="31"/>
  <c r="U134" i="31"/>
  <c r="L138" i="10"/>
  <c r="J139" i="10" s="1"/>
  <c r="M138" i="10"/>
  <c r="K139" i="10" s="1"/>
  <c r="H256" i="29"/>
  <c r="H255" i="27"/>
  <c r="H255" i="26"/>
  <c r="H255" i="25"/>
  <c r="H256" i="24"/>
  <c r="H255" i="23"/>
  <c r="H256" i="22"/>
  <c r="H256" i="21"/>
  <c r="H256" i="20"/>
  <c r="H253" i="18"/>
  <c r="H254" i="16"/>
  <c r="U131" i="6"/>
  <c r="I132" i="6"/>
  <c r="D132" i="6"/>
  <c r="B132" i="6" s="1"/>
  <c r="A132" i="6" s="1"/>
  <c r="M135" i="31" l="1"/>
  <c r="K136" i="31" s="1"/>
  <c r="E136" i="31" s="1"/>
  <c r="S136" i="31" s="1"/>
  <c r="U135" i="31" s="1"/>
  <c r="L135" i="31"/>
  <c r="J136" i="31" s="1"/>
  <c r="B135" i="31"/>
  <c r="A135" i="31" s="1"/>
  <c r="F135" i="31"/>
  <c r="B135" i="34"/>
  <c r="A135" i="34" s="1"/>
  <c r="F135" i="34"/>
  <c r="L135" i="34"/>
  <c r="J136" i="34" s="1"/>
  <c r="M135" i="34"/>
  <c r="K136" i="34" s="1"/>
  <c r="E136" i="34" s="1"/>
  <c r="S136" i="34" s="1"/>
  <c r="T136" i="31"/>
  <c r="H256" i="35"/>
  <c r="I137" i="35"/>
  <c r="D137" i="35"/>
  <c r="E137" i="35"/>
  <c r="H256" i="34"/>
  <c r="H257" i="33"/>
  <c r="L136" i="33"/>
  <c r="J137" i="33" s="1"/>
  <c r="M136" i="33"/>
  <c r="K137" i="33" s="1"/>
  <c r="E137" i="33" s="1"/>
  <c r="S136" i="33"/>
  <c r="H256" i="32"/>
  <c r="S136" i="32"/>
  <c r="M136" i="32"/>
  <c r="K137" i="32" s="1"/>
  <c r="L136" i="32"/>
  <c r="J137" i="32" s="1"/>
  <c r="H257" i="31"/>
  <c r="I139" i="10"/>
  <c r="H257" i="29"/>
  <c r="H256" i="27"/>
  <c r="H256" i="26"/>
  <c r="H256" i="25"/>
  <c r="H257" i="24"/>
  <c r="H256" i="23"/>
  <c r="H257" i="22"/>
  <c r="H257" i="21"/>
  <c r="H257" i="20"/>
  <c r="H254" i="18"/>
  <c r="H255" i="16"/>
  <c r="F132" i="6"/>
  <c r="M132" i="6"/>
  <c r="K133" i="6" s="1"/>
  <c r="L132" i="6"/>
  <c r="J133" i="6" s="1"/>
  <c r="D136" i="31" l="1"/>
  <c r="I136" i="31"/>
  <c r="D136" i="34"/>
  <c r="I136" i="34"/>
  <c r="L137" i="35"/>
  <c r="J138" i="35" s="1"/>
  <c r="D138" i="35" s="1"/>
  <c r="M137" i="35"/>
  <c r="K138" i="35" s="1"/>
  <c r="E138" i="35" s="1"/>
  <c r="S137" i="35"/>
  <c r="H257" i="35"/>
  <c r="B137" i="35"/>
  <c r="A137" i="35" s="1"/>
  <c r="F137" i="35"/>
  <c r="T136" i="34"/>
  <c r="U135" i="34"/>
  <c r="H257" i="34"/>
  <c r="S137" i="33"/>
  <c r="T137" i="33" s="1"/>
  <c r="H258" i="33"/>
  <c r="I137" i="33"/>
  <c r="D137" i="33"/>
  <c r="T136" i="33"/>
  <c r="U135" i="33"/>
  <c r="H257" i="32"/>
  <c r="U135" i="32"/>
  <c r="T136" i="32"/>
  <c r="E137" i="32"/>
  <c r="I137" i="32"/>
  <c r="D137" i="32"/>
  <c r="H258" i="31"/>
  <c r="L139" i="10"/>
  <c r="J140" i="10" s="1"/>
  <c r="M139" i="10"/>
  <c r="K140" i="10" s="1"/>
  <c r="H258" i="29"/>
  <c r="H257" i="27"/>
  <c r="H257" i="26"/>
  <c r="H257" i="25"/>
  <c r="H258" i="24"/>
  <c r="H257" i="23"/>
  <c r="H258" i="22"/>
  <c r="H258" i="21"/>
  <c r="H258" i="20"/>
  <c r="H255" i="18"/>
  <c r="H256" i="16"/>
  <c r="I133" i="6"/>
  <c r="D133" i="6"/>
  <c r="B133" i="6" s="1"/>
  <c r="A133" i="6" s="1"/>
  <c r="E133" i="6"/>
  <c r="S133" i="6" s="1"/>
  <c r="M136" i="31" l="1"/>
  <c r="K137" i="31" s="1"/>
  <c r="E137" i="31" s="1"/>
  <c r="L136" i="31"/>
  <c r="J137" i="31" s="1"/>
  <c r="B136" i="31"/>
  <c r="A136" i="31" s="1"/>
  <c r="F136" i="31"/>
  <c r="L136" i="34"/>
  <c r="J137" i="34" s="1"/>
  <c r="M136" i="34"/>
  <c r="K137" i="34" s="1"/>
  <c r="E137" i="34" s="1"/>
  <c r="S137" i="34" s="1"/>
  <c r="U136" i="34" s="1"/>
  <c r="F136" i="34"/>
  <c r="B136" i="34"/>
  <c r="A136" i="34" s="1"/>
  <c r="B138" i="35"/>
  <c r="A138" i="35" s="1"/>
  <c r="F138" i="35"/>
  <c r="H258" i="35"/>
  <c r="U136" i="35"/>
  <c r="T137" i="35"/>
  <c r="S138" i="35"/>
  <c r="U137" i="35" s="1"/>
  <c r="I138" i="35"/>
  <c r="U136" i="33"/>
  <c r="H258" i="34"/>
  <c r="L137" i="33"/>
  <c r="J138" i="33" s="1"/>
  <c r="M137" i="33"/>
  <c r="K138" i="33" s="1"/>
  <c r="H259" i="33"/>
  <c r="B137" i="33"/>
  <c r="A137" i="33" s="1"/>
  <c r="F137" i="33"/>
  <c r="S137" i="32"/>
  <c r="B137" i="32"/>
  <c r="A137" i="32" s="1"/>
  <c r="F137" i="32"/>
  <c r="M137" i="32"/>
  <c r="K138" i="32" s="1"/>
  <c r="E138" i="32" s="1"/>
  <c r="L137" i="32"/>
  <c r="J138" i="32" s="1"/>
  <c r="H258" i="32"/>
  <c r="S137" i="31"/>
  <c r="H259" i="31"/>
  <c r="I140" i="10"/>
  <c r="H259" i="29"/>
  <c r="H258" i="27"/>
  <c r="H258" i="26"/>
  <c r="H258" i="25"/>
  <c r="H259" i="24"/>
  <c r="H258" i="23"/>
  <c r="H259" i="22"/>
  <c r="H259" i="21"/>
  <c r="H259" i="20"/>
  <c r="H256" i="18"/>
  <c r="H257" i="16"/>
  <c r="U132" i="6"/>
  <c r="T133" i="6"/>
  <c r="F133" i="6"/>
  <c r="L133" i="6"/>
  <c r="J134" i="6" s="1"/>
  <c r="D134" i="6" s="1"/>
  <c r="B134" i="6" s="1"/>
  <c r="A134" i="6" s="1"/>
  <c r="M133" i="6"/>
  <c r="K134" i="6" s="1"/>
  <c r="E134" i="6" s="1"/>
  <c r="S134" i="6" s="1"/>
  <c r="D137" i="31" l="1"/>
  <c r="I137" i="31"/>
  <c r="T137" i="34"/>
  <c r="I137" i="34"/>
  <c r="D137" i="34"/>
  <c r="T138" i="35"/>
  <c r="M138" i="35"/>
  <c r="K139" i="35" s="1"/>
  <c r="L138" i="35"/>
  <c r="J139" i="35" s="1"/>
  <c r="H259" i="35"/>
  <c r="H259" i="34"/>
  <c r="I138" i="33"/>
  <c r="H260" i="33"/>
  <c r="D138" i="33"/>
  <c r="E138" i="33"/>
  <c r="H259" i="32"/>
  <c r="S138" i="32"/>
  <c r="U137" i="32" s="1"/>
  <c r="I138" i="32"/>
  <c r="D138" i="32"/>
  <c r="U136" i="32"/>
  <c r="T137" i="32"/>
  <c r="H260" i="31"/>
  <c r="T137" i="31"/>
  <c r="U136" i="31"/>
  <c r="M140" i="10"/>
  <c r="K141" i="10" s="1"/>
  <c r="L140" i="10"/>
  <c r="J141" i="10" s="1"/>
  <c r="H260" i="29"/>
  <c r="H259" i="27"/>
  <c r="H259" i="26"/>
  <c r="H259" i="25"/>
  <c r="H260" i="24"/>
  <c r="H259" i="23"/>
  <c r="H260" i="22"/>
  <c r="H260" i="21"/>
  <c r="H260" i="20"/>
  <c r="H257" i="18"/>
  <c r="H258" i="16"/>
  <c r="T134" i="6"/>
  <c r="U133" i="6"/>
  <c r="F134" i="6"/>
  <c r="I134" i="6"/>
  <c r="M137" i="31" l="1"/>
  <c r="K138" i="31" s="1"/>
  <c r="E138" i="31" s="1"/>
  <c r="S138" i="31" s="1"/>
  <c r="U137" i="31" s="1"/>
  <c r="L137" i="31"/>
  <c r="J138" i="31" s="1"/>
  <c r="B137" i="31"/>
  <c r="A137" i="31" s="1"/>
  <c r="F137" i="31"/>
  <c r="B137" i="34"/>
  <c r="A137" i="34" s="1"/>
  <c r="F137" i="34"/>
  <c r="M137" i="34"/>
  <c r="K138" i="34" s="1"/>
  <c r="E138" i="34" s="1"/>
  <c r="S138" i="34" s="1"/>
  <c r="L137" i="34"/>
  <c r="J138" i="34" s="1"/>
  <c r="T138" i="31"/>
  <c r="I139" i="35"/>
  <c r="D139" i="35"/>
  <c r="E139" i="35"/>
  <c r="H260" i="35"/>
  <c r="H260" i="34"/>
  <c r="S138" i="33"/>
  <c r="L138" i="33"/>
  <c r="J139" i="33" s="1"/>
  <c r="M138" i="33"/>
  <c r="K139" i="33" s="1"/>
  <c r="E139" i="33" s="1"/>
  <c r="H261" i="33"/>
  <c r="B138" i="33"/>
  <c r="A138" i="33" s="1"/>
  <c r="F138" i="33"/>
  <c r="H260" i="32"/>
  <c r="B138" i="32"/>
  <c r="A138" i="32" s="1"/>
  <c r="F138" i="32"/>
  <c r="T138" i="32"/>
  <c r="M138" i="32"/>
  <c r="K139" i="32" s="1"/>
  <c r="L138" i="32"/>
  <c r="J139" i="32" s="1"/>
  <c r="D139" i="32" s="1"/>
  <c r="H261" i="31"/>
  <c r="I141" i="10"/>
  <c r="H261" i="29"/>
  <c r="H260" i="27"/>
  <c r="H260" i="26"/>
  <c r="H260" i="25"/>
  <c r="H261" i="24"/>
  <c r="H260" i="23"/>
  <c r="H261" i="22"/>
  <c r="H261" i="21"/>
  <c r="H261" i="20"/>
  <c r="H258" i="18"/>
  <c r="H259" i="16"/>
  <c r="L134" i="6"/>
  <c r="J135" i="6" s="1"/>
  <c r="M134" i="6"/>
  <c r="K135" i="6" s="1"/>
  <c r="I138" i="31" l="1"/>
  <c r="D138" i="31"/>
  <c r="D138" i="34"/>
  <c r="I138" i="34"/>
  <c r="H261" i="35"/>
  <c r="L139" i="35"/>
  <c r="J140" i="35" s="1"/>
  <c r="M139" i="35"/>
  <c r="K140" i="35" s="1"/>
  <c r="E140" i="35" s="1"/>
  <c r="B139" i="35"/>
  <c r="A139" i="35" s="1"/>
  <c r="F139" i="35"/>
  <c r="S139" i="35"/>
  <c r="T138" i="34"/>
  <c r="U137" i="34"/>
  <c r="H261" i="34"/>
  <c r="I139" i="33"/>
  <c r="H262" i="33"/>
  <c r="S139" i="33"/>
  <c r="T139" i="33" s="1"/>
  <c r="D139" i="33"/>
  <c r="T138" i="33"/>
  <c r="U137" i="33"/>
  <c r="E139" i="32"/>
  <c r="B139" i="32"/>
  <c r="A139" i="32" s="1"/>
  <c r="F139" i="32"/>
  <c r="H261" i="32"/>
  <c r="I139" i="32"/>
  <c r="H262" i="31"/>
  <c r="L141" i="10"/>
  <c r="J142" i="10" s="1"/>
  <c r="M141" i="10"/>
  <c r="K142" i="10" s="1"/>
  <c r="H262" i="29"/>
  <c r="H261" i="27"/>
  <c r="H261" i="26"/>
  <c r="H261" i="25"/>
  <c r="H262" i="24"/>
  <c r="H261" i="23"/>
  <c r="H262" i="22"/>
  <c r="H262" i="21"/>
  <c r="H262" i="20"/>
  <c r="H259" i="18"/>
  <c r="H260" i="16"/>
  <c r="E135" i="6"/>
  <c r="S135" i="6" s="1"/>
  <c r="I135" i="6"/>
  <c r="D135" i="6"/>
  <c r="B135" i="6" s="1"/>
  <c r="A135" i="6" s="1"/>
  <c r="B138" i="31" l="1"/>
  <c r="A138" i="31" s="1"/>
  <c r="F138" i="31"/>
  <c r="M138" i="31"/>
  <c r="K139" i="31" s="1"/>
  <c r="E139" i="31" s="1"/>
  <c r="S139" i="31" s="1"/>
  <c r="L138" i="31"/>
  <c r="J139" i="31" s="1"/>
  <c r="M138" i="34"/>
  <c r="K139" i="34" s="1"/>
  <c r="E139" i="34" s="1"/>
  <c r="S139" i="34" s="1"/>
  <c r="L138" i="34"/>
  <c r="J139" i="34" s="1"/>
  <c r="B138" i="34"/>
  <c r="A138" i="34" s="1"/>
  <c r="F138" i="34"/>
  <c r="I140" i="35"/>
  <c r="S140" i="35"/>
  <c r="T139" i="35"/>
  <c r="U138" i="35"/>
  <c r="D140" i="35"/>
  <c r="H262" i="35"/>
  <c r="H262" i="34"/>
  <c r="U138" i="33"/>
  <c r="H263" i="33"/>
  <c r="B139" i="33"/>
  <c r="A139" i="33" s="1"/>
  <c r="F139" i="33"/>
  <c r="L139" i="33"/>
  <c r="J140" i="33" s="1"/>
  <c r="D140" i="33" s="1"/>
  <c r="M139" i="33"/>
  <c r="K140" i="33" s="1"/>
  <c r="L139" i="32"/>
  <c r="J140" i="32" s="1"/>
  <c r="M139" i="32"/>
  <c r="K140" i="32" s="1"/>
  <c r="E140" i="32" s="1"/>
  <c r="H262" i="32"/>
  <c r="S139" i="32"/>
  <c r="H263" i="31"/>
  <c r="I142" i="10"/>
  <c r="H263" i="29"/>
  <c r="H262" i="27"/>
  <c r="H262" i="26"/>
  <c r="H262" i="25"/>
  <c r="H263" i="24"/>
  <c r="H262" i="23"/>
  <c r="H263" i="22"/>
  <c r="H263" i="21"/>
  <c r="H263" i="20"/>
  <c r="H260" i="18"/>
  <c r="H261" i="16"/>
  <c r="U134" i="6"/>
  <c r="T135" i="6"/>
  <c r="M135" i="6"/>
  <c r="K136" i="6" s="1"/>
  <c r="E136" i="6" s="1"/>
  <c r="S136" i="6" s="1"/>
  <c r="T136" i="6" s="1"/>
  <c r="L135" i="6"/>
  <c r="J136" i="6" s="1"/>
  <c r="F135" i="6"/>
  <c r="D139" i="31" l="1"/>
  <c r="I139" i="31"/>
  <c r="D139" i="34"/>
  <c r="I139" i="34"/>
  <c r="H263" i="35"/>
  <c r="T140" i="35"/>
  <c r="M140" i="35"/>
  <c r="K141" i="35" s="1"/>
  <c r="L140" i="35"/>
  <c r="J141" i="35" s="1"/>
  <c r="D141" i="35" s="1"/>
  <c r="B140" i="35"/>
  <c r="A140" i="35" s="1"/>
  <c r="F140" i="35"/>
  <c r="U139" i="35"/>
  <c r="H263" i="34"/>
  <c r="T139" i="34"/>
  <c r="U138" i="34"/>
  <c r="B140" i="33"/>
  <c r="A140" i="33" s="1"/>
  <c r="F140" i="33"/>
  <c r="I140" i="33"/>
  <c r="E140" i="33"/>
  <c r="H264" i="33"/>
  <c r="S140" i="32"/>
  <c r="U139" i="32" s="1"/>
  <c r="I140" i="32"/>
  <c r="D140" i="32"/>
  <c r="H263" i="32"/>
  <c r="U138" i="32"/>
  <c r="T139" i="32"/>
  <c r="H264" i="31"/>
  <c r="T139" i="31"/>
  <c r="U138" i="31"/>
  <c r="L142" i="10"/>
  <c r="J143" i="10" s="1"/>
  <c r="M142" i="10"/>
  <c r="K143" i="10" s="1"/>
  <c r="H264" i="29"/>
  <c r="H263" i="27"/>
  <c r="H263" i="26"/>
  <c r="H263" i="25"/>
  <c r="H264" i="24"/>
  <c r="H263" i="23"/>
  <c r="H264" i="22"/>
  <c r="H264" i="21"/>
  <c r="H264" i="20"/>
  <c r="H261" i="18"/>
  <c r="H262" i="16"/>
  <c r="U135" i="6"/>
  <c r="I136" i="6"/>
  <c r="D136" i="6"/>
  <c r="B136" i="6" s="1"/>
  <c r="A136" i="6" s="1"/>
  <c r="M139" i="31" l="1"/>
  <c r="K140" i="31" s="1"/>
  <c r="E140" i="31" s="1"/>
  <c r="S140" i="31" s="1"/>
  <c r="U139" i="31" s="1"/>
  <c r="L139" i="31"/>
  <c r="J140" i="31" s="1"/>
  <c r="B139" i="31"/>
  <c r="A139" i="31" s="1"/>
  <c r="F139" i="31"/>
  <c r="T140" i="31"/>
  <c r="T140" i="32"/>
  <c r="L139" i="34"/>
  <c r="J140" i="34" s="1"/>
  <c r="M139" i="34"/>
  <c r="K140" i="34" s="1"/>
  <c r="E140" i="34" s="1"/>
  <c r="S140" i="34" s="1"/>
  <c r="U139" i="34" s="1"/>
  <c r="B139" i="34"/>
  <c r="A139" i="34" s="1"/>
  <c r="F139" i="34"/>
  <c r="B141" i="35"/>
  <c r="A141" i="35" s="1"/>
  <c r="F141" i="35"/>
  <c r="H264" i="35"/>
  <c r="I141" i="35"/>
  <c r="E141" i="35"/>
  <c r="H264" i="34"/>
  <c r="H265" i="33"/>
  <c r="S140" i="33"/>
  <c r="L140" i="33"/>
  <c r="J141" i="33" s="1"/>
  <c r="M140" i="33"/>
  <c r="K141" i="33" s="1"/>
  <c r="E141" i="33" s="1"/>
  <c r="B140" i="32"/>
  <c r="A140" i="32" s="1"/>
  <c r="F140" i="32"/>
  <c r="M140" i="32"/>
  <c r="K141" i="32" s="1"/>
  <c r="L140" i="32"/>
  <c r="J141" i="32" s="1"/>
  <c r="H264" i="32"/>
  <c r="H265" i="31"/>
  <c r="I143" i="10"/>
  <c r="H265" i="29"/>
  <c r="H264" i="27"/>
  <c r="H264" i="26"/>
  <c r="H264" i="25"/>
  <c r="H265" i="24"/>
  <c r="H264" i="23"/>
  <c r="H265" i="22"/>
  <c r="H265" i="21"/>
  <c r="H265" i="20"/>
  <c r="H262" i="18"/>
  <c r="H263" i="16"/>
  <c r="F136" i="6"/>
  <c r="M136" i="6"/>
  <c r="K137" i="6" s="1"/>
  <c r="L136" i="6"/>
  <c r="J137" i="6" s="1"/>
  <c r="I140" i="31" l="1"/>
  <c r="D140" i="31"/>
  <c r="T140" i="34"/>
  <c r="D140" i="34"/>
  <c r="I140" i="34"/>
  <c r="S141" i="35"/>
  <c r="H265" i="35"/>
  <c r="L141" i="35"/>
  <c r="J142" i="35" s="1"/>
  <c r="M141" i="35"/>
  <c r="K142" i="35" s="1"/>
  <c r="E142" i="35" s="1"/>
  <c r="H265" i="34"/>
  <c r="T140" i="33"/>
  <c r="U139" i="33"/>
  <c r="S141" i="33"/>
  <c r="I141" i="33"/>
  <c r="D141" i="33"/>
  <c r="H266" i="33"/>
  <c r="I141" i="32"/>
  <c r="D141" i="32"/>
  <c r="E141" i="32"/>
  <c r="H265" i="32"/>
  <c r="H266" i="31"/>
  <c r="M143" i="10"/>
  <c r="K144" i="10" s="1"/>
  <c r="L143" i="10"/>
  <c r="J144" i="10" s="1"/>
  <c r="H266" i="29"/>
  <c r="H265" i="27"/>
  <c r="H265" i="26"/>
  <c r="H265" i="25"/>
  <c r="H266" i="24"/>
  <c r="H265" i="23"/>
  <c r="H266" i="22"/>
  <c r="H266" i="21"/>
  <c r="H266" i="20"/>
  <c r="H263" i="18"/>
  <c r="H264" i="16"/>
  <c r="I137" i="6"/>
  <c r="E137" i="6"/>
  <c r="S137" i="6" s="1"/>
  <c r="D137" i="6"/>
  <c r="B137" i="6" s="1"/>
  <c r="A137" i="6" s="1"/>
  <c r="B140" i="31" l="1"/>
  <c r="A140" i="31" s="1"/>
  <c r="F140" i="31"/>
  <c r="M140" i="31"/>
  <c r="K141" i="31" s="1"/>
  <c r="E141" i="31" s="1"/>
  <c r="L140" i="31"/>
  <c r="J141" i="31" s="1"/>
  <c r="L140" i="34"/>
  <c r="J141" i="34" s="1"/>
  <c r="M140" i="34"/>
  <c r="K141" i="34" s="1"/>
  <c r="E141" i="34" s="1"/>
  <c r="S141" i="34" s="1"/>
  <c r="F140" i="34"/>
  <c r="B140" i="34"/>
  <c r="A140" i="34" s="1"/>
  <c r="I142" i="35"/>
  <c r="D142" i="35"/>
  <c r="S142" i="35"/>
  <c r="U141" i="35" s="1"/>
  <c r="H266" i="35"/>
  <c r="T141" i="35"/>
  <c r="U140" i="35"/>
  <c r="H266" i="34"/>
  <c r="H267" i="33"/>
  <c r="U140" i="33"/>
  <c r="B141" i="33"/>
  <c r="A141" i="33" s="1"/>
  <c r="F141" i="33"/>
  <c r="T141" i="33"/>
  <c r="L141" i="33"/>
  <c r="J142" i="33" s="1"/>
  <c r="D142" i="33" s="1"/>
  <c r="M141" i="33"/>
  <c r="K142" i="33" s="1"/>
  <c r="S141" i="32"/>
  <c r="B141" i="32"/>
  <c r="A141" i="32" s="1"/>
  <c r="F141" i="32"/>
  <c r="H266" i="32"/>
  <c r="M141" i="32"/>
  <c r="K142" i="32" s="1"/>
  <c r="E142" i="32" s="1"/>
  <c r="L141" i="32"/>
  <c r="J142" i="32" s="1"/>
  <c r="S141" i="31"/>
  <c r="H267" i="31"/>
  <c r="I144" i="10"/>
  <c r="H267" i="29"/>
  <c r="H266" i="27"/>
  <c r="H266" i="26"/>
  <c r="H266" i="25"/>
  <c r="H267" i="24"/>
  <c r="H266" i="23"/>
  <c r="H267" i="22"/>
  <c r="H267" i="21"/>
  <c r="H267" i="20"/>
  <c r="H264" i="18"/>
  <c r="H265" i="16"/>
  <c r="T137" i="6"/>
  <c r="U136" i="6"/>
  <c r="L137" i="6"/>
  <c r="J138" i="6" s="1"/>
  <c r="M137" i="6"/>
  <c r="K138" i="6" s="1"/>
  <c r="F137" i="6"/>
  <c r="D141" i="31" l="1"/>
  <c r="I141" i="31"/>
  <c r="D141" i="34"/>
  <c r="I141" i="34"/>
  <c r="H267" i="35"/>
  <c r="B142" i="35"/>
  <c r="A142" i="35" s="1"/>
  <c r="F142" i="35"/>
  <c r="T142" i="35"/>
  <c r="M142" i="35"/>
  <c r="K143" i="35" s="1"/>
  <c r="L142" i="35"/>
  <c r="J143" i="35" s="1"/>
  <c r="D143" i="35" s="1"/>
  <c r="T141" i="34"/>
  <c r="U140" i="34"/>
  <c r="H267" i="34"/>
  <c r="B142" i="33"/>
  <c r="A142" i="33" s="1"/>
  <c r="F142" i="33"/>
  <c r="I142" i="33"/>
  <c r="E142" i="33"/>
  <c r="H268" i="33"/>
  <c r="I142" i="32"/>
  <c r="S142" i="32"/>
  <c r="U141" i="32" s="1"/>
  <c r="H267" i="32"/>
  <c r="D142" i="32"/>
  <c r="U140" i="32"/>
  <c r="T141" i="32"/>
  <c r="H268" i="31"/>
  <c r="T141" i="31"/>
  <c r="U140" i="31"/>
  <c r="M144" i="10"/>
  <c r="K145" i="10" s="1"/>
  <c r="L144" i="10"/>
  <c r="J145" i="10" s="1"/>
  <c r="H268" i="29"/>
  <c r="H267" i="27"/>
  <c r="H267" i="26"/>
  <c r="H267" i="25"/>
  <c r="H268" i="24"/>
  <c r="H267" i="23"/>
  <c r="H268" i="22"/>
  <c r="H268" i="21"/>
  <c r="H268" i="20"/>
  <c r="H265" i="18"/>
  <c r="H266" i="16"/>
  <c r="I138" i="6"/>
  <c r="D138" i="6"/>
  <c r="B138" i="6" s="1"/>
  <c r="A138" i="6" s="1"/>
  <c r="E138" i="6"/>
  <c r="S138" i="6" s="1"/>
  <c r="M141" i="31" l="1"/>
  <c r="K142" i="31" s="1"/>
  <c r="E142" i="31" s="1"/>
  <c r="S142" i="31" s="1"/>
  <c r="U141" i="31" s="1"/>
  <c r="L141" i="31"/>
  <c r="J142" i="31" s="1"/>
  <c r="B141" i="31"/>
  <c r="A141" i="31" s="1"/>
  <c r="F141" i="31"/>
  <c r="T142" i="31"/>
  <c r="B141" i="34"/>
  <c r="A141" i="34" s="1"/>
  <c r="F141" i="34"/>
  <c r="L141" i="34"/>
  <c r="J142" i="34" s="1"/>
  <c r="M141" i="34"/>
  <c r="K142" i="34" s="1"/>
  <c r="E142" i="34" s="1"/>
  <c r="S142" i="34" s="1"/>
  <c r="E143" i="35"/>
  <c r="B143" i="35"/>
  <c r="A143" i="35" s="1"/>
  <c r="F143" i="35"/>
  <c r="H268" i="35"/>
  <c r="I143" i="35"/>
  <c r="H268" i="34"/>
  <c r="S142" i="33"/>
  <c r="H269" i="33"/>
  <c r="L142" i="33"/>
  <c r="J143" i="33" s="1"/>
  <c r="M142" i="33"/>
  <c r="K143" i="33" s="1"/>
  <c r="B142" i="32"/>
  <c r="A142" i="32" s="1"/>
  <c r="F142" i="32"/>
  <c r="T142" i="32"/>
  <c r="H268" i="32"/>
  <c r="M142" i="32"/>
  <c r="K143" i="32" s="1"/>
  <c r="L142" i="32"/>
  <c r="J143" i="32" s="1"/>
  <c r="D143" i="32" s="1"/>
  <c r="H269" i="31"/>
  <c r="I145" i="10"/>
  <c r="H269" i="29"/>
  <c r="H268" i="27"/>
  <c r="H268" i="26"/>
  <c r="H268" i="25"/>
  <c r="H269" i="24"/>
  <c r="H268" i="23"/>
  <c r="H269" i="22"/>
  <c r="H269" i="21"/>
  <c r="H269" i="20"/>
  <c r="H266" i="18"/>
  <c r="H267" i="16"/>
  <c r="T138" i="6"/>
  <c r="U137" i="6"/>
  <c r="M138" i="6"/>
  <c r="K139" i="6" s="1"/>
  <c r="E139" i="6" s="1"/>
  <c r="S139" i="6" s="1"/>
  <c r="L138" i="6"/>
  <c r="J139" i="6" s="1"/>
  <c r="D139" i="6" s="1"/>
  <c r="B139" i="6" s="1"/>
  <c r="A139" i="6" s="1"/>
  <c r="F138" i="6"/>
  <c r="I142" i="31" l="1"/>
  <c r="D142" i="31"/>
  <c r="D142" i="34"/>
  <c r="I142" i="34"/>
  <c r="M143" i="35"/>
  <c r="K144" i="35" s="1"/>
  <c r="E144" i="35" s="1"/>
  <c r="L143" i="35"/>
  <c r="J144" i="35" s="1"/>
  <c r="H269" i="35"/>
  <c r="S143" i="35"/>
  <c r="T142" i="34"/>
  <c r="U141" i="34"/>
  <c r="H269" i="34"/>
  <c r="T142" i="33"/>
  <c r="U141" i="33"/>
  <c r="H270" i="33"/>
  <c r="I143" i="33"/>
  <c r="D143" i="33"/>
  <c r="E143" i="33"/>
  <c r="E143" i="32"/>
  <c r="B143" i="32"/>
  <c r="A143" i="32" s="1"/>
  <c r="F143" i="32"/>
  <c r="H269" i="32"/>
  <c r="I143" i="32"/>
  <c r="H270" i="31"/>
  <c r="L145" i="10"/>
  <c r="J146" i="10" s="1"/>
  <c r="M145" i="10"/>
  <c r="K146" i="10" s="1"/>
  <c r="H270" i="29"/>
  <c r="H269" i="27"/>
  <c r="H269" i="26"/>
  <c r="H269" i="25"/>
  <c r="H270" i="24"/>
  <c r="H269" i="23"/>
  <c r="H270" i="22"/>
  <c r="H270" i="21"/>
  <c r="H270" i="20"/>
  <c r="H267" i="18"/>
  <c r="H268" i="16"/>
  <c r="U138" i="6"/>
  <c r="T139" i="6"/>
  <c r="F139" i="6"/>
  <c r="I139" i="6"/>
  <c r="B142" i="31" l="1"/>
  <c r="A142" i="31" s="1"/>
  <c r="F142" i="31"/>
  <c r="L142" i="31"/>
  <c r="J143" i="31" s="1"/>
  <c r="M142" i="31"/>
  <c r="K143" i="31" s="1"/>
  <c r="E143" i="31" s="1"/>
  <c r="S143" i="31" s="1"/>
  <c r="M142" i="34"/>
  <c r="K143" i="34" s="1"/>
  <c r="E143" i="34" s="1"/>
  <c r="S143" i="34" s="1"/>
  <c r="L142" i="34"/>
  <c r="J143" i="34" s="1"/>
  <c r="B142" i="34"/>
  <c r="A142" i="34" s="1"/>
  <c r="F142" i="34"/>
  <c r="S144" i="35"/>
  <c r="U143" i="35" s="1"/>
  <c r="H270" i="35"/>
  <c r="T143" i="35"/>
  <c r="U142" i="35"/>
  <c r="I144" i="35"/>
  <c r="D144" i="35"/>
  <c r="H270" i="34"/>
  <c r="S143" i="33"/>
  <c r="B143" i="33"/>
  <c r="A143" i="33" s="1"/>
  <c r="F143" i="33"/>
  <c r="H271" i="33"/>
  <c r="L143" i="33"/>
  <c r="J144" i="33" s="1"/>
  <c r="M143" i="33"/>
  <c r="K144" i="33" s="1"/>
  <c r="L143" i="32"/>
  <c r="J144" i="32" s="1"/>
  <c r="M143" i="32"/>
  <c r="K144" i="32" s="1"/>
  <c r="E144" i="32" s="1"/>
  <c r="H270" i="32"/>
  <c r="S143" i="32"/>
  <c r="H271" i="31"/>
  <c r="I146" i="10"/>
  <c r="H271" i="29"/>
  <c r="H270" i="27"/>
  <c r="H270" i="26"/>
  <c r="H270" i="25"/>
  <c r="H271" i="24"/>
  <c r="H270" i="23"/>
  <c r="H271" i="22"/>
  <c r="H271" i="21"/>
  <c r="H271" i="20"/>
  <c r="H268" i="18"/>
  <c r="H269" i="16"/>
  <c r="M139" i="6"/>
  <c r="K140" i="6" s="1"/>
  <c r="L139" i="6"/>
  <c r="J140" i="6" s="1"/>
  <c r="D143" i="31" l="1"/>
  <c r="I143" i="31"/>
  <c r="I143" i="34"/>
  <c r="D143" i="34"/>
  <c r="T144" i="35"/>
  <c r="B144" i="35"/>
  <c r="A144" i="35" s="1"/>
  <c r="F144" i="35"/>
  <c r="H271" i="35"/>
  <c r="L144" i="35"/>
  <c r="J145" i="35" s="1"/>
  <c r="M144" i="35"/>
  <c r="K145" i="35" s="1"/>
  <c r="H271" i="34"/>
  <c r="T143" i="34"/>
  <c r="U142" i="34"/>
  <c r="H272" i="33"/>
  <c r="T143" i="33"/>
  <c r="U142" i="33"/>
  <c r="I144" i="33"/>
  <c r="D144" i="33"/>
  <c r="E144" i="33"/>
  <c r="S144" i="32"/>
  <c r="T144" i="32" s="1"/>
  <c r="I144" i="32"/>
  <c r="D144" i="32"/>
  <c r="H271" i="32"/>
  <c r="U142" i="32"/>
  <c r="T143" i="32"/>
  <c r="H272" i="31"/>
  <c r="T143" i="31"/>
  <c r="U142" i="31"/>
  <c r="L146" i="10"/>
  <c r="J147" i="10" s="1"/>
  <c r="M146" i="10"/>
  <c r="K147" i="10" s="1"/>
  <c r="H272" i="29"/>
  <c r="H271" i="27"/>
  <c r="H271" i="26"/>
  <c r="H271" i="25"/>
  <c r="H272" i="24"/>
  <c r="H271" i="23"/>
  <c r="H272" i="22"/>
  <c r="H272" i="21"/>
  <c r="H272" i="20"/>
  <c r="H269" i="18"/>
  <c r="H270" i="16"/>
  <c r="I140" i="6"/>
  <c r="D140" i="6"/>
  <c r="B140" i="6" s="1"/>
  <c r="A140" i="6" s="1"/>
  <c r="E140" i="6"/>
  <c r="S140" i="6" s="1"/>
  <c r="M143" i="31" l="1"/>
  <c r="K144" i="31" s="1"/>
  <c r="E144" i="31" s="1"/>
  <c r="S144" i="31" s="1"/>
  <c r="U143" i="31" s="1"/>
  <c r="L143" i="31"/>
  <c r="J144" i="31" s="1"/>
  <c r="F143" i="31"/>
  <c r="B143" i="31"/>
  <c r="A143" i="31" s="1"/>
  <c r="T144" i="31"/>
  <c r="U143" i="32"/>
  <c r="B143" i="34"/>
  <c r="A143" i="34" s="1"/>
  <c r="F143" i="34"/>
  <c r="L143" i="34"/>
  <c r="J144" i="34" s="1"/>
  <c r="M143" i="34"/>
  <c r="K144" i="34" s="1"/>
  <c r="E144" i="34" s="1"/>
  <c r="S144" i="34" s="1"/>
  <c r="U143" i="34" s="1"/>
  <c r="H272" i="35"/>
  <c r="E145" i="35"/>
  <c r="I145" i="35"/>
  <c r="D145" i="35"/>
  <c r="H272" i="34"/>
  <c r="B144" i="33"/>
  <c r="A144" i="33" s="1"/>
  <c r="F144" i="33"/>
  <c r="H273" i="33"/>
  <c r="L144" i="33"/>
  <c r="J145" i="33" s="1"/>
  <c r="M144" i="33"/>
  <c r="K145" i="33" s="1"/>
  <c r="E145" i="33" s="1"/>
  <c r="S144" i="33"/>
  <c r="B144" i="32"/>
  <c r="A144" i="32" s="1"/>
  <c r="F144" i="32"/>
  <c r="M144" i="32"/>
  <c r="K145" i="32" s="1"/>
  <c r="L144" i="32"/>
  <c r="J145" i="32" s="1"/>
  <c r="H272" i="32"/>
  <c r="H273" i="31"/>
  <c r="I147" i="10"/>
  <c r="H273" i="29"/>
  <c r="H272" i="27"/>
  <c r="H272" i="26"/>
  <c r="H272" i="25"/>
  <c r="H273" i="24"/>
  <c r="H272" i="23"/>
  <c r="H273" i="22"/>
  <c r="H273" i="21"/>
  <c r="H273" i="20"/>
  <c r="H270" i="18"/>
  <c r="H271" i="16"/>
  <c r="T140" i="6"/>
  <c r="U139" i="6"/>
  <c r="F140" i="6"/>
  <c r="M140" i="6"/>
  <c r="K141" i="6" s="1"/>
  <c r="L140" i="6"/>
  <c r="J141" i="6" s="1"/>
  <c r="I144" i="31" l="1"/>
  <c r="D144" i="31"/>
  <c r="T144" i="34"/>
  <c r="D144" i="34"/>
  <c r="I144" i="34"/>
  <c r="H273" i="35"/>
  <c r="S145" i="35"/>
  <c r="B145" i="35"/>
  <c r="A145" i="35" s="1"/>
  <c r="F145" i="35"/>
  <c r="M145" i="35"/>
  <c r="K146" i="35" s="1"/>
  <c r="L145" i="35"/>
  <c r="J146" i="35" s="1"/>
  <c r="H273" i="34"/>
  <c r="T144" i="33"/>
  <c r="U143" i="33"/>
  <c r="S145" i="33"/>
  <c r="T145" i="33" s="1"/>
  <c r="H274" i="33"/>
  <c r="I145" i="33"/>
  <c r="D145" i="33"/>
  <c r="I145" i="32"/>
  <c r="D145" i="32"/>
  <c r="E145" i="32"/>
  <c r="H273" i="32"/>
  <c r="H274" i="31"/>
  <c r="L147" i="10"/>
  <c r="J148" i="10" s="1"/>
  <c r="M147" i="10"/>
  <c r="K148" i="10" s="1"/>
  <c r="H274" i="29"/>
  <c r="H273" i="27"/>
  <c r="H273" i="26"/>
  <c r="H273" i="25"/>
  <c r="H274" i="24"/>
  <c r="H273" i="23"/>
  <c r="H274" i="22"/>
  <c r="H274" i="21"/>
  <c r="H274" i="20"/>
  <c r="H271" i="18"/>
  <c r="H272" i="16"/>
  <c r="E141" i="6"/>
  <c r="S141" i="6" s="1"/>
  <c r="I141" i="6"/>
  <c r="D141" i="6"/>
  <c r="B141" i="6" s="1"/>
  <c r="A141" i="6" s="1"/>
  <c r="B144" i="31" l="1"/>
  <c r="A144" i="31" s="1"/>
  <c r="F144" i="31"/>
  <c r="M144" i="31"/>
  <c r="K145" i="31" s="1"/>
  <c r="E145" i="31" s="1"/>
  <c r="S145" i="31" s="1"/>
  <c r="L144" i="31"/>
  <c r="J145" i="31" s="1"/>
  <c r="L144" i="34"/>
  <c r="J145" i="34" s="1"/>
  <c r="M144" i="34"/>
  <c r="K145" i="34" s="1"/>
  <c r="E145" i="34" s="1"/>
  <c r="S145" i="34" s="1"/>
  <c r="B144" i="34"/>
  <c r="A144" i="34" s="1"/>
  <c r="F144" i="34"/>
  <c r="I146" i="35"/>
  <c r="H274" i="35"/>
  <c r="T145" i="35"/>
  <c r="U144" i="35"/>
  <c r="E146" i="35"/>
  <c r="D146" i="35"/>
  <c r="H274" i="34"/>
  <c r="B145" i="33"/>
  <c r="A145" i="33" s="1"/>
  <c r="F145" i="33"/>
  <c r="H275" i="33"/>
  <c r="L145" i="33"/>
  <c r="J146" i="33" s="1"/>
  <c r="M145" i="33"/>
  <c r="K146" i="33" s="1"/>
  <c r="U144" i="33"/>
  <c r="S145" i="32"/>
  <c r="B145" i="32"/>
  <c r="A145" i="32" s="1"/>
  <c r="F145" i="32"/>
  <c r="H274" i="32"/>
  <c r="M145" i="32"/>
  <c r="K146" i="32" s="1"/>
  <c r="E146" i="32" s="1"/>
  <c r="L145" i="32"/>
  <c r="J146" i="32" s="1"/>
  <c r="H275" i="31"/>
  <c r="I148" i="10"/>
  <c r="H275" i="29"/>
  <c r="H274" i="27"/>
  <c r="H274" i="26"/>
  <c r="H274" i="25"/>
  <c r="H275" i="24"/>
  <c r="H274" i="23"/>
  <c r="H275" i="22"/>
  <c r="H275" i="21"/>
  <c r="H275" i="20"/>
  <c r="H272" i="18"/>
  <c r="H273" i="16"/>
  <c r="T141" i="6"/>
  <c r="U140" i="6"/>
  <c r="L141" i="6"/>
  <c r="J142" i="6" s="1"/>
  <c r="D142" i="6" s="1"/>
  <c r="B142" i="6" s="1"/>
  <c r="A142" i="6" s="1"/>
  <c r="M141" i="6"/>
  <c r="K142" i="6" s="1"/>
  <c r="E142" i="6" s="1"/>
  <c r="S142" i="6" s="1"/>
  <c r="U141" i="6" s="1"/>
  <c r="F141" i="6"/>
  <c r="D145" i="31" l="1"/>
  <c r="I145" i="31"/>
  <c r="D145" i="34"/>
  <c r="I145" i="34"/>
  <c r="B146" i="35"/>
  <c r="A146" i="35" s="1"/>
  <c r="F146" i="35"/>
  <c r="H275" i="35"/>
  <c r="S146" i="35"/>
  <c r="L146" i="35"/>
  <c r="J147" i="35" s="1"/>
  <c r="M146" i="35"/>
  <c r="K147" i="35" s="1"/>
  <c r="H275" i="34"/>
  <c r="T145" i="34"/>
  <c r="U144" i="34"/>
  <c r="H276" i="33"/>
  <c r="E146" i="33"/>
  <c r="I146" i="33"/>
  <c r="D146" i="33"/>
  <c r="I146" i="32"/>
  <c r="S146" i="32"/>
  <c r="U145" i="32" s="1"/>
  <c r="D146" i="32"/>
  <c r="H275" i="32"/>
  <c r="U144" i="32"/>
  <c r="T145" i="32"/>
  <c r="H276" i="31"/>
  <c r="T145" i="31"/>
  <c r="U144" i="31"/>
  <c r="M148" i="10"/>
  <c r="K149" i="10" s="1"/>
  <c r="L148" i="10"/>
  <c r="J149" i="10" s="1"/>
  <c r="H276" i="29"/>
  <c r="H275" i="27"/>
  <c r="H275" i="26"/>
  <c r="H275" i="25"/>
  <c r="H276" i="24"/>
  <c r="H275" i="23"/>
  <c r="H276" i="22"/>
  <c r="H276" i="21"/>
  <c r="H276" i="20"/>
  <c r="H273" i="18"/>
  <c r="H274" i="16"/>
  <c r="T142" i="6"/>
  <c r="F142" i="6"/>
  <c r="I142" i="6"/>
  <c r="M145" i="31" l="1"/>
  <c r="K146" i="31" s="1"/>
  <c r="E146" i="31" s="1"/>
  <c r="S146" i="31" s="1"/>
  <c r="U145" i="31" s="1"/>
  <c r="L145" i="31"/>
  <c r="J146" i="31" s="1"/>
  <c r="F145" i="31"/>
  <c r="B145" i="31"/>
  <c r="A145" i="31" s="1"/>
  <c r="L145" i="34"/>
  <c r="J146" i="34" s="1"/>
  <c r="M145" i="34"/>
  <c r="K146" i="34" s="1"/>
  <c r="E146" i="34" s="1"/>
  <c r="S146" i="34" s="1"/>
  <c r="B145" i="34"/>
  <c r="A145" i="34" s="1"/>
  <c r="F145" i="34"/>
  <c r="T146" i="31"/>
  <c r="I147" i="35"/>
  <c r="H276" i="35"/>
  <c r="U145" i="35"/>
  <c r="T146" i="35"/>
  <c r="E147" i="35"/>
  <c r="D147" i="35"/>
  <c r="H276" i="34"/>
  <c r="H277" i="33"/>
  <c r="S146" i="33"/>
  <c r="B146" i="33"/>
  <c r="A146" i="33" s="1"/>
  <c r="F146" i="33"/>
  <c r="L146" i="33"/>
  <c r="J147" i="33" s="1"/>
  <c r="M146" i="33"/>
  <c r="K147" i="33" s="1"/>
  <c r="H276" i="32"/>
  <c r="T146" i="32"/>
  <c r="B146" i="32"/>
  <c r="A146" i="32" s="1"/>
  <c r="F146" i="32"/>
  <c r="M146" i="32"/>
  <c r="K147" i="32" s="1"/>
  <c r="L146" i="32"/>
  <c r="J147" i="32" s="1"/>
  <c r="H277" i="31"/>
  <c r="I149" i="10"/>
  <c r="H277" i="29"/>
  <c r="H276" i="27"/>
  <c r="H276" i="26"/>
  <c r="H276" i="25"/>
  <c r="H277" i="24"/>
  <c r="H276" i="23"/>
  <c r="H277" i="22"/>
  <c r="H277" i="21"/>
  <c r="H277" i="20"/>
  <c r="H274" i="18"/>
  <c r="H275" i="16"/>
  <c r="M142" i="6"/>
  <c r="K143" i="6" s="1"/>
  <c r="L142" i="6"/>
  <c r="J143" i="6" s="1"/>
  <c r="I146" i="31" l="1"/>
  <c r="D146" i="31"/>
  <c r="I146" i="34"/>
  <c r="D146" i="34"/>
  <c r="H277" i="35"/>
  <c r="B147" i="35"/>
  <c r="A147" i="35" s="1"/>
  <c r="F147" i="35"/>
  <c r="M147" i="35"/>
  <c r="K148" i="35" s="1"/>
  <c r="E148" i="35" s="1"/>
  <c r="L147" i="35"/>
  <c r="J148" i="35" s="1"/>
  <c r="D148" i="35" s="1"/>
  <c r="S147" i="35"/>
  <c r="H277" i="34"/>
  <c r="U145" i="34"/>
  <c r="T146" i="34"/>
  <c r="H278" i="33"/>
  <c r="I147" i="33"/>
  <c r="T146" i="33"/>
  <c r="U145" i="33"/>
  <c r="E147" i="33"/>
  <c r="D147" i="33"/>
  <c r="E147" i="32"/>
  <c r="H277" i="32"/>
  <c r="I147" i="32"/>
  <c r="D147" i="32"/>
  <c r="H278" i="31"/>
  <c r="L149" i="10"/>
  <c r="J150" i="10" s="1"/>
  <c r="M149" i="10"/>
  <c r="K150" i="10" s="1"/>
  <c r="H278" i="29"/>
  <c r="H277" i="27"/>
  <c r="H277" i="26"/>
  <c r="H277" i="25"/>
  <c r="H278" i="24"/>
  <c r="H277" i="23"/>
  <c r="H278" i="22"/>
  <c r="H278" i="21"/>
  <c r="H278" i="20"/>
  <c r="H275" i="18"/>
  <c r="H276" i="16"/>
  <c r="I143" i="6"/>
  <c r="D143" i="6"/>
  <c r="B143" i="6" s="1"/>
  <c r="A143" i="6" s="1"/>
  <c r="E143" i="6"/>
  <c r="S143" i="6" s="1"/>
  <c r="B146" i="31" l="1"/>
  <c r="A146" i="31" s="1"/>
  <c r="F146" i="31"/>
  <c r="M146" i="31"/>
  <c r="K147" i="31" s="1"/>
  <c r="E147" i="31" s="1"/>
  <c r="S147" i="31" s="1"/>
  <c r="L146" i="31"/>
  <c r="J147" i="31" s="1"/>
  <c r="F146" i="34"/>
  <c r="B146" i="34"/>
  <c r="A146" i="34" s="1"/>
  <c r="M146" i="34"/>
  <c r="K147" i="34" s="1"/>
  <c r="E147" i="34" s="1"/>
  <c r="S147" i="34" s="1"/>
  <c r="T147" i="34" s="1"/>
  <c r="L146" i="34"/>
  <c r="J147" i="34" s="1"/>
  <c r="U146" i="35"/>
  <c r="T147" i="35"/>
  <c r="H278" i="35"/>
  <c r="S148" i="35"/>
  <c r="U147" i="35" s="1"/>
  <c r="B148" i="35"/>
  <c r="A148" i="35" s="1"/>
  <c r="F148" i="35"/>
  <c r="I148" i="35"/>
  <c r="H278" i="34"/>
  <c r="L147" i="33"/>
  <c r="J148" i="33" s="1"/>
  <c r="M147" i="33"/>
  <c r="K148" i="33" s="1"/>
  <c r="E148" i="33" s="1"/>
  <c r="B147" i="33"/>
  <c r="A147" i="33" s="1"/>
  <c r="F147" i="33"/>
  <c r="H279" i="33"/>
  <c r="S147" i="33"/>
  <c r="B147" i="32"/>
  <c r="A147" i="32" s="1"/>
  <c r="F147" i="32"/>
  <c r="H278" i="32"/>
  <c r="L147" i="32"/>
  <c r="J148" i="32" s="1"/>
  <c r="D148" i="32" s="1"/>
  <c r="M147" i="32"/>
  <c r="K148" i="32" s="1"/>
  <c r="E148" i="32" s="1"/>
  <c r="S147" i="32"/>
  <c r="H279" i="31"/>
  <c r="I150" i="10"/>
  <c r="H279" i="29"/>
  <c r="H278" i="27"/>
  <c r="H278" i="26"/>
  <c r="H278" i="25"/>
  <c r="H279" i="24"/>
  <c r="H278" i="23"/>
  <c r="H279" i="22"/>
  <c r="H279" i="21"/>
  <c r="H279" i="20"/>
  <c r="H276" i="18"/>
  <c r="H277" i="16"/>
  <c r="T143" i="6"/>
  <c r="U142" i="6"/>
  <c r="F143" i="6"/>
  <c r="M143" i="6"/>
  <c r="K144" i="6" s="1"/>
  <c r="L143" i="6"/>
  <c r="J144" i="6" s="1"/>
  <c r="D147" i="31" l="1"/>
  <c r="I147" i="31"/>
  <c r="U146" i="34"/>
  <c r="D147" i="34"/>
  <c r="I147" i="34"/>
  <c r="L148" i="35"/>
  <c r="J149" i="35" s="1"/>
  <c r="M148" i="35"/>
  <c r="K149" i="35" s="1"/>
  <c r="H279" i="35"/>
  <c r="T148" i="35"/>
  <c r="H279" i="34"/>
  <c r="T147" i="33"/>
  <c r="U146" i="33"/>
  <c r="I148" i="33"/>
  <c r="S148" i="33"/>
  <c r="T148" i="33" s="1"/>
  <c r="D148" i="33"/>
  <c r="H280" i="33"/>
  <c r="T147" i="32"/>
  <c r="U146" i="32"/>
  <c r="B148" i="32"/>
  <c r="A148" i="32" s="1"/>
  <c r="F148" i="32"/>
  <c r="S148" i="32"/>
  <c r="H279" i="32"/>
  <c r="I148" i="32"/>
  <c r="H280" i="31"/>
  <c r="T147" i="31"/>
  <c r="U146" i="31"/>
  <c r="L150" i="10"/>
  <c r="J151" i="10" s="1"/>
  <c r="M150" i="10"/>
  <c r="K151" i="10" s="1"/>
  <c r="H280" i="29"/>
  <c r="H279" i="27"/>
  <c r="H279" i="26"/>
  <c r="H279" i="25"/>
  <c r="H280" i="24"/>
  <c r="H279" i="23"/>
  <c r="H280" i="22"/>
  <c r="H280" i="21"/>
  <c r="H280" i="20"/>
  <c r="H277" i="18"/>
  <c r="H278" i="16"/>
  <c r="I144" i="6"/>
  <c r="D144" i="6"/>
  <c r="B144" i="6" s="1"/>
  <c r="A144" i="6" s="1"/>
  <c r="E144" i="6"/>
  <c r="S144" i="6" s="1"/>
  <c r="M147" i="31" l="1"/>
  <c r="K148" i="31" s="1"/>
  <c r="E148" i="31" s="1"/>
  <c r="S148" i="31" s="1"/>
  <c r="U147" i="31" s="1"/>
  <c r="L147" i="31"/>
  <c r="J148" i="31" s="1"/>
  <c r="B147" i="31"/>
  <c r="A147" i="31" s="1"/>
  <c r="F147" i="31"/>
  <c r="T148" i="31"/>
  <c r="M147" i="34"/>
  <c r="K148" i="34" s="1"/>
  <c r="E148" i="34" s="1"/>
  <c r="S148" i="34" s="1"/>
  <c r="L147" i="34"/>
  <c r="J148" i="34" s="1"/>
  <c r="B147" i="34"/>
  <c r="A147" i="34" s="1"/>
  <c r="F147" i="34"/>
  <c r="I149" i="35"/>
  <c r="D149" i="35"/>
  <c r="H280" i="35"/>
  <c r="E149" i="35"/>
  <c r="H280" i="34"/>
  <c r="B148" i="33"/>
  <c r="A148" i="33" s="1"/>
  <c r="F148" i="33"/>
  <c r="H281" i="33"/>
  <c r="L148" i="33"/>
  <c r="J149" i="33" s="1"/>
  <c r="M148" i="33"/>
  <c r="K149" i="33" s="1"/>
  <c r="U147" i="33"/>
  <c r="U147" i="32"/>
  <c r="M148" i="32"/>
  <c r="K149" i="32" s="1"/>
  <c r="L148" i="32"/>
  <c r="J149" i="32" s="1"/>
  <c r="H280" i="32"/>
  <c r="T148" i="32"/>
  <c r="H281" i="31"/>
  <c r="I151" i="10"/>
  <c r="H281" i="29"/>
  <c r="H280" i="27"/>
  <c r="H280" i="26"/>
  <c r="H280" i="25"/>
  <c r="H281" i="24"/>
  <c r="H280" i="23"/>
  <c r="H281" i="22"/>
  <c r="H281" i="21"/>
  <c r="H281" i="20"/>
  <c r="H278" i="18"/>
  <c r="H279" i="16"/>
  <c r="T144" i="6"/>
  <c r="U143" i="6"/>
  <c r="F144" i="6"/>
  <c r="M144" i="6"/>
  <c r="K145" i="6" s="1"/>
  <c r="L144" i="6"/>
  <c r="J145" i="6" s="1"/>
  <c r="I148" i="31" l="1"/>
  <c r="D148" i="31"/>
  <c r="D148" i="34"/>
  <c r="I148" i="34"/>
  <c r="H281" i="35"/>
  <c r="S149" i="35"/>
  <c r="B149" i="35"/>
  <c r="A149" i="35" s="1"/>
  <c r="F149" i="35"/>
  <c r="M149" i="35"/>
  <c r="K150" i="35" s="1"/>
  <c r="L149" i="35"/>
  <c r="J150" i="35" s="1"/>
  <c r="H281" i="34"/>
  <c r="T148" i="34"/>
  <c r="U147" i="34"/>
  <c r="E149" i="33"/>
  <c r="I149" i="33"/>
  <c r="H282" i="33"/>
  <c r="D149" i="33"/>
  <c r="I149" i="32"/>
  <c r="D149" i="32"/>
  <c r="E149" i="32"/>
  <c r="H281" i="32"/>
  <c r="H282" i="31"/>
  <c r="M151" i="10"/>
  <c r="K152" i="10" s="1"/>
  <c r="L151" i="10"/>
  <c r="J152" i="10" s="1"/>
  <c r="H282" i="29"/>
  <c r="H281" i="27"/>
  <c r="H281" i="26"/>
  <c r="H281" i="25"/>
  <c r="H282" i="24"/>
  <c r="H281" i="23"/>
  <c r="H282" i="22"/>
  <c r="H282" i="21"/>
  <c r="H282" i="20"/>
  <c r="H279" i="18"/>
  <c r="H280" i="16"/>
  <c r="I145" i="6"/>
  <c r="E145" i="6"/>
  <c r="S145" i="6" s="1"/>
  <c r="D145" i="6"/>
  <c r="B145" i="6" s="1"/>
  <c r="A145" i="6" s="1"/>
  <c r="B148" i="31" l="1"/>
  <c r="A148" i="31" s="1"/>
  <c r="F148" i="31"/>
  <c r="M148" i="31"/>
  <c r="K149" i="31" s="1"/>
  <c r="E149" i="31" s="1"/>
  <c r="S149" i="31" s="1"/>
  <c r="L148" i="31"/>
  <c r="J149" i="31" s="1"/>
  <c r="L148" i="34"/>
  <c r="J149" i="34" s="1"/>
  <c r="M148" i="34"/>
  <c r="K149" i="34" s="1"/>
  <c r="E149" i="34" s="1"/>
  <c r="S149" i="34" s="1"/>
  <c r="T149" i="34" s="1"/>
  <c r="B148" i="34"/>
  <c r="A148" i="34" s="1"/>
  <c r="F148" i="34"/>
  <c r="I150" i="35"/>
  <c r="H282" i="35"/>
  <c r="T149" i="35"/>
  <c r="U148" i="35"/>
  <c r="E150" i="35"/>
  <c r="D150" i="35"/>
  <c r="H282" i="34"/>
  <c r="B149" i="33"/>
  <c r="A149" i="33" s="1"/>
  <c r="F149" i="33"/>
  <c r="M149" i="33"/>
  <c r="K150" i="33" s="1"/>
  <c r="E150" i="33" s="1"/>
  <c r="L149" i="33"/>
  <c r="J150" i="33" s="1"/>
  <c r="H283" i="33"/>
  <c r="S149" i="33"/>
  <c r="S149" i="32"/>
  <c r="B149" i="32"/>
  <c r="A149" i="32" s="1"/>
  <c r="F149" i="32"/>
  <c r="H282" i="32"/>
  <c r="M149" i="32"/>
  <c r="K150" i="32" s="1"/>
  <c r="E150" i="32" s="1"/>
  <c r="L149" i="32"/>
  <c r="J150" i="32" s="1"/>
  <c r="H283" i="31"/>
  <c r="I152" i="10"/>
  <c r="H283" i="29"/>
  <c r="H282" i="27"/>
  <c r="H282" i="26"/>
  <c r="H282" i="25"/>
  <c r="H283" i="24"/>
  <c r="H282" i="23"/>
  <c r="H283" i="22"/>
  <c r="H283" i="21"/>
  <c r="H283" i="20"/>
  <c r="H280" i="18"/>
  <c r="H281" i="16"/>
  <c r="T145" i="6"/>
  <c r="U144" i="6"/>
  <c r="L145" i="6"/>
  <c r="J146" i="6" s="1"/>
  <c r="M145" i="6"/>
  <c r="K146" i="6" s="1"/>
  <c r="F145" i="6"/>
  <c r="D149" i="31" l="1"/>
  <c r="I149" i="31"/>
  <c r="I149" i="34"/>
  <c r="D149" i="34"/>
  <c r="U148" i="34"/>
  <c r="B150" i="35"/>
  <c r="A150" i="35" s="1"/>
  <c r="F150" i="35"/>
  <c r="H283" i="35"/>
  <c r="S150" i="35"/>
  <c r="L150" i="35"/>
  <c r="J151" i="35" s="1"/>
  <c r="M150" i="35"/>
  <c r="K151" i="35" s="1"/>
  <c r="H283" i="34"/>
  <c r="T149" i="33"/>
  <c r="U148" i="33"/>
  <c r="I150" i="33"/>
  <c r="S150" i="33"/>
  <c r="T150" i="33" s="1"/>
  <c r="H284" i="33"/>
  <c r="D150" i="33"/>
  <c r="I150" i="32"/>
  <c r="S150" i="32"/>
  <c r="U149" i="32" s="1"/>
  <c r="D150" i="32"/>
  <c r="H283" i="32"/>
  <c r="T149" i="32"/>
  <c r="U148" i="32"/>
  <c r="H284" i="31"/>
  <c r="T149" i="31"/>
  <c r="U148" i="31"/>
  <c r="M152" i="10"/>
  <c r="K153" i="10" s="1"/>
  <c r="L152" i="10"/>
  <c r="J153" i="10" s="1"/>
  <c r="H284" i="29"/>
  <c r="H283" i="27"/>
  <c r="H283" i="26"/>
  <c r="H283" i="25"/>
  <c r="H284" i="24"/>
  <c r="H283" i="23"/>
  <c r="H284" i="22"/>
  <c r="H284" i="21"/>
  <c r="H284" i="20"/>
  <c r="H281" i="18"/>
  <c r="H282" i="16"/>
  <c r="I146" i="6"/>
  <c r="D146" i="6"/>
  <c r="B146" i="6" s="1"/>
  <c r="A146" i="6" s="1"/>
  <c r="E146" i="6"/>
  <c r="S146" i="6" s="1"/>
  <c r="M149" i="31" l="1"/>
  <c r="K150" i="31" s="1"/>
  <c r="E150" i="31" s="1"/>
  <c r="S150" i="31" s="1"/>
  <c r="U149" i="31" s="1"/>
  <c r="L149" i="31"/>
  <c r="J150" i="31" s="1"/>
  <c r="B149" i="31"/>
  <c r="A149" i="31" s="1"/>
  <c r="F149" i="31"/>
  <c r="T150" i="31"/>
  <c r="F149" i="34"/>
  <c r="B149" i="34"/>
  <c r="A149" i="34" s="1"/>
  <c r="M149" i="34"/>
  <c r="K150" i="34" s="1"/>
  <c r="E150" i="34" s="1"/>
  <c r="S150" i="34" s="1"/>
  <c r="L149" i="34"/>
  <c r="J150" i="34" s="1"/>
  <c r="D150" i="34" s="1"/>
  <c r="F150" i="34" s="1"/>
  <c r="I151" i="35"/>
  <c r="H284" i="35"/>
  <c r="U149" i="35"/>
  <c r="T150" i="35"/>
  <c r="E151" i="35"/>
  <c r="D151" i="35"/>
  <c r="H284" i="34"/>
  <c r="L150" i="33"/>
  <c r="J151" i="33" s="1"/>
  <c r="M150" i="33"/>
  <c r="K151" i="33" s="1"/>
  <c r="B150" i="33"/>
  <c r="A150" i="33" s="1"/>
  <c r="F150" i="33"/>
  <c r="H285" i="33"/>
  <c r="U149" i="33"/>
  <c r="H284" i="32"/>
  <c r="T150" i="32"/>
  <c r="B150" i="32"/>
  <c r="A150" i="32" s="1"/>
  <c r="F150" i="32"/>
  <c r="M150" i="32"/>
  <c r="K151" i="32" s="1"/>
  <c r="L150" i="32"/>
  <c r="J151" i="32" s="1"/>
  <c r="H285" i="31"/>
  <c r="I153" i="10"/>
  <c r="H285" i="29"/>
  <c r="H284" i="27"/>
  <c r="H284" i="26"/>
  <c r="H284" i="25"/>
  <c r="H285" i="24"/>
  <c r="H284" i="23"/>
  <c r="H285" i="22"/>
  <c r="H285" i="21"/>
  <c r="H285" i="20"/>
  <c r="H282" i="18"/>
  <c r="H283" i="16"/>
  <c r="T146" i="6"/>
  <c r="U145" i="6"/>
  <c r="F146" i="6"/>
  <c r="M146" i="6"/>
  <c r="K147" i="6" s="1"/>
  <c r="L146" i="6"/>
  <c r="J147" i="6" s="1"/>
  <c r="I150" i="31" l="1"/>
  <c r="D150" i="31"/>
  <c r="B150" i="34"/>
  <c r="A150" i="34" s="1"/>
  <c r="I150" i="34"/>
  <c r="H285" i="35"/>
  <c r="B151" i="35"/>
  <c r="A151" i="35" s="1"/>
  <c r="F151" i="35"/>
  <c r="M151" i="35"/>
  <c r="K152" i="35" s="1"/>
  <c r="E152" i="35" s="1"/>
  <c r="L151" i="35"/>
  <c r="J152" i="35" s="1"/>
  <c r="D152" i="35" s="1"/>
  <c r="S151" i="35"/>
  <c r="T150" i="34"/>
  <c r="U149" i="34"/>
  <c r="H285" i="34"/>
  <c r="I151" i="33"/>
  <c r="H286" i="33"/>
  <c r="D151" i="33"/>
  <c r="E151" i="33"/>
  <c r="E151" i="32"/>
  <c r="H285" i="32"/>
  <c r="I151" i="32"/>
  <c r="D151" i="32"/>
  <c r="H286" i="31"/>
  <c r="L153" i="10"/>
  <c r="J154" i="10" s="1"/>
  <c r="M153" i="10"/>
  <c r="K154" i="10" s="1"/>
  <c r="H286" i="29"/>
  <c r="H285" i="27"/>
  <c r="H285" i="26"/>
  <c r="H285" i="25"/>
  <c r="H286" i="24"/>
  <c r="H285" i="23"/>
  <c r="H286" i="22"/>
  <c r="H286" i="21"/>
  <c r="H286" i="20"/>
  <c r="H283" i="18"/>
  <c r="H284" i="16"/>
  <c r="I147" i="6"/>
  <c r="D147" i="6"/>
  <c r="B147" i="6" s="1"/>
  <c r="A147" i="6" s="1"/>
  <c r="E147" i="6"/>
  <c r="S147" i="6" s="1"/>
  <c r="B150" i="31" l="1"/>
  <c r="A150" i="31" s="1"/>
  <c r="F150" i="31"/>
  <c r="L150" i="31"/>
  <c r="J151" i="31" s="1"/>
  <c r="M150" i="31"/>
  <c r="K151" i="31" s="1"/>
  <c r="E151" i="31" s="1"/>
  <c r="S151" i="31" s="1"/>
  <c r="L150" i="34"/>
  <c r="J151" i="34" s="1"/>
  <c r="M150" i="34"/>
  <c r="K151" i="34" s="1"/>
  <c r="E151" i="34" s="1"/>
  <c r="S151" i="34" s="1"/>
  <c r="U150" i="34" s="1"/>
  <c r="U150" i="35"/>
  <c r="T151" i="35"/>
  <c r="H286" i="35"/>
  <c r="S152" i="35"/>
  <c r="U151" i="35" s="1"/>
  <c r="B152" i="35"/>
  <c r="A152" i="35" s="1"/>
  <c r="F152" i="35"/>
  <c r="I152" i="35"/>
  <c r="H286" i="34"/>
  <c r="B151" i="33"/>
  <c r="A151" i="33" s="1"/>
  <c r="F151" i="33"/>
  <c r="L151" i="33"/>
  <c r="J152" i="33" s="1"/>
  <c r="M151" i="33"/>
  <c r="K152" i="33" s="1"/>
  <c r="H287" i="33"/>
  <c r="S151" i="33"/>
  <c r="B151" i="32"/>
  <c r="A151" i="32" s="1"/>
  <c r="F151" i="32"/>
  <c r="H286" i="32"/>
  <c r="L151" i="32"/>
  <c r="J152" i="32" s="1"/>
  <c r="D152" i="32" s="1"/>
  <c r="M151" i="32"/>
  <c r="K152" i="32" s="1"/>
  <c r="E152" i="32" s="1"/>
  <c r="S151" i="32"/>
  <c r="H287" i="31"/>
  <c r="I154" i="10"/>
  <c r="H287" i="29"/>
  <c r="H286" i="27"/>
  <c r="H286" i="26"/>
  <c r="H286" i="25"/>
  <c r="H287" i="24"/>
  <c r="H286" i="23"/>
  <c r="H287" i="22"/>
  <c r="H287" i="21"/>
  <c r="H287" i="20"/>
  <c r="H284" i="18"/>
  <c r="H285" i="16"/>
  <c r="T147" i="6"/>
  <c r="U146" i="6"/>
  <c r="M147" i="6"/>
  <c r="K148" i="6" s="1"/>
  <c r="E148" i="6" s="1"/>
  <c r="S148" i="6" s="1"/>
  <c r="L147" i="6"/>
  <c r="J148" i="6" s="1"/>
  <c r="D148" i="6" s="1"/>
  <c r="B148" i="6" s="1"/>
  <c r="A148" i="6" s="1"/>
  <c r="F147" i="6"/>
  <c r="D151" i="31" l="1"/>
  <c r="I151" i="31"/>
  <c r="T151" i="34"/>
  <c r="D151" i="34"/>
  <c r="I151" i="34"/>
  <c r="L152" i="35"/>
  <c r="J153" i="35" s="1"/>
  <c r="M152" i="35"/>
  <c r="K153" i="35" s="1"/>
  <c r="H287" i="35"/>
  <c r="T152" i="35"/>
  <c r="H287" i="34"/>
  <c r="T151" i="33"/>
  <c r="U150" i="33"/>
  <c r="E152" i="33"/>
  <c r="I152" i="33"/>
  <c r="H288" i="33"/>
  <c r="D152" i="33"/>
  <c r="T151" i="32"/>
  <c r="U150" i="32"/>
  <c r="B152" i="32"/>
  <c r="A152" i="32" s="1"/>
  <c r="F152" i="32"/>
  <c r="S152" i="32"/>
  <c r="H287" i="32"/>
  <c r="I152" i="32"/>
  <c r="H288" i="31"/>
  <c r="T151" i="31"/>
  <c r="U150" i="31"/>
  <c r="L154" i="10"/>
  <c r="J155" i="10" s="1"/>
  <c r="M154" i="10"/>
  <c r="K155" i="10" s="1"/>
  <c r="H288" i="29"/>
  <c r="H287" i="27"/>
  <c r="H287" i="26"/>
  <c r="H287" i="25"/>
  <c r="H288" i="24"/>
  <c r="H287" i="23"/>
  <c r="H288" i="22"/>
  <c r="H288" i="21"/>
  <c r="H288" i="20"/>
  <c r="H285" i="18"/>
  <c r="H286" i="16"/>
  <c r="U147" i="6"/>
  <c r="T148" i="6"/>
  <c r="F148" i="6"/>
  <c r="I148" i="6"/>
  <c r="L151" i="31" l="1"/>
  <c r="J152" i="31" s="1"/>
  <c r="M151" i="31"/>
  <c r="K152" i="31" s="1"/>
  <c r="E152" i="31" s="1"/>
  <c r="S152" i="31" s="1"/>
  <c r="U151" i="31" s="1"/>
  <c r="B151" i="31"/>
  <c r="A151" i="31" s="1"/>
  <c r="F151" i="31"/>
  <c r="L151" i="34"/>
  <c r="J152" i="34" s="1"/>
  <c r="D152" i="34" s="1"/>
  <c r="B152" i="34" s="1"/>
  <c r="M151" i="34"/>
  <c r="K152" i="34" s="1"/>
  <c r="E152" i="34" s="1"/>
  <c r="S152" i="34" s="1"/>
  <c r="B151" i="34"/>
  <c r="A151" i="34" s="1"/>
  <c r="F151" i="34"/>
  <c r="I153" i="35"/>
  <c r="D153" i="35"/>
  <c r="H288" i="35"/>
  <c r="E153" i="35"/>
  <c r="H288" i="34"/>
  <c r="H289" i="33"/>
  <c r="B152" i="33"/>
  <c r="A152" i="33" s="1"/>
  <c r="F152" i="33"/>
  <c r="M152" i="33"/>
  <c r="K153" i="33" s="1"/>
  <c r="E153" i="33" s="1"/>
  <c r="L152" i="33"/>
  <c r="J153" i="33" s="1"/>
  <c r="D153" i="33" s="1"/>
  <c r="S152" i="33"/>
  <c r="U151" i="32"/>
  <c r="M152" i="32"/>
  <c r="K153" i="32" s="1"/>
  <c r="L152" i="32"/>
  <c r="J153" i="32" s="1"/>
  <c r="H288" i="32"/>
  <c r="T152" i="32"/>
  <c r="H289" i="31"/>
  <c r="I155" i="10"/>
  <c r="H289" i="29"/>
  <c r="H288" i="27"/>
  <c r="H288" i="26"/>
  <c r="H288" i="25"/>
  <c r="H289" i="24"/>
  <c r="H288" i="23"/>
  <c r="H289" i="22"/>
  <c r="H289" i="21"/>
  <c r="H289" i="20"/>
  <c r="H286" i="18"/>
  <c r="H287" i="16"/>
  <c r="M148" i="6"/>
  <c r="K149" i="6" s="1"/>
  <c r="L148" i="6"/>
  <c r="J149" i="6" s="1"/>
  <c r="T152" i="31" l="1"/>
  <c r="I152" i="31"/>
  <c r="D152" i="31"/>
  <c r="F152" i="34"/>
  <c r="A152" i="34"/>
  <c r="I152" i="34"/>
  <c r="H289" i="35"/>
  <c r="S153" i="35"/>
  <c r="B153" i="35"/>
  <c r="A153" i="35" s="1"/>
  <c r="F153" i="35"/>
  <c r="M153" i="35"/>
  <c r="K154" i="35" s="1"/>
  <c r="L153" i="35"/>
  <c r="J154" i="35" s="1"/>
  <c r="H289" i="34"/>
  <c r="U151" i="34"/>
  <c r="T152" i="34"/>
  <c r="U151" i="33"/>
  <c r="T152" i="33"/>
  <c r="S153" i="33"/>
  <c r="T153" i="33" s="1"/>
  <c r="B153" i="33"/>
  <c r="A153" i="33" s="1"/>
  <c r="F153" i="33"/>
  <c r="I153" i="33"/>
  <c r="I153" i="32"/>
  <c r="D153" i="32"/>
  <c r="E153" i="32"/>
  <c r="H289" i="32"/>
  <c r="L155" i="10"/>
  <c r="J156" i="10" s="1"/>
  <c r="M155" i="10"/>
  <c r="K156" i="10" s="1"/>
  <c r="H289" i="27"/>
  <c r="H289" i="26"/>
  <c r="H289" i="25"/>
  <c r="H289" i="23"/>
  <c r="H287" i="18"/>
  <c r="H288" i="16"/>
  <c r="I149" i="6"/>
  <c r="D149" i="6"/>
  <c r="B149" i="6" s="1"/>
  <c r="A149" i="6" s="1"/>
  <c r="E149" i="6"/>
  <c r="S149" i="6" s="1"/>
  <c r="B152" i="31" l="1"/>
  <c r="A152" i="31" s="1"/>
  <c r="F152" i="31"/>
  <c r="M152" i="31"/>
  <c r="K153" i="31" s="1"/>
  <c r="E153" i="31" s="1"/>
  <c r="S153" i="31" s="1"/>
  <c r="L152" i="31"/>
  <c r="J153" i="31" s="1"/>
  <c r="M152" i="34"/>
  <c r="K153" i="34" s="1"/>
  <c r="E153" i="34" s="1"/>
  <c r="S153" i="34" s="1"/>
  <c r="L152" i="34"/>
  <c r="J153" i="34" s="1"/>
  <c r="I154" i="35"/>
  <c r="T153" i="35"/>
  <c r="U152" i="35"/>
  <c r="E154" i="35"/>
  <c r="D154" i="35"/>
  <c r="L153" i="33"/>
  <c r="J154" i="33" s="1"/>
  <c r="M153" i="33"/>
  <c r="K154" i="33" s="1"/>
  <c r="U152" i="33"/>
  <c r="S153" i="32"/>
  <c r="B153" i="32"/>
  <c r="A153" i="32" s="1"/>
  <c r="F153" i="32"/>
  <c r="M153" i="32"/>
  <c r="K154" i="32" s="1"/>
  <c r="E154" i="32" s="1"/>
  <c r="L153" i="32"/>
  <c r="J154" i="32" s="1"/>
  <c r="I156" i="10"/>
  <c r="H288" i="18"/>
  <c r="H289" i="16"/>
  <c r="U148" i="6"/>
  <c r="T149" i="6"/>
  <c r="F149" i="6"/>
  <c r="L149" i="6"/>
  <c r="J150" i="6" s="1"/>
  <c r="D150" i="6" s="1"/>
  <c r="B150" i="6" s="1"/>
  <c r="A150" i="6" s="1"/>
  <c r="M149" i="6"/>
  <c r="K150" i="6" s="1"/>
  <c r="E150" i="6" s="1"/>
  <c r="S150" i="6" s="1"/>
  <c r="D153" i="31" l="1"/>
  <c r="I153" i="31"/>
  <c r="D153" i="34"/>
  <c r="I153" i="34"/>
  <c r="S154" i="35"/>
  <c r="B154" i="35"/>
  <c r="A154" i="35" s="1"/>
  <c r="F154" i="35"/>
  <c r="L154" i="35"/>
  <c r="J155" i="35" s="1"/>
  <c r="D155" i="35" s="1"/>
  <c r="M154" i="35"/>
  <c r="K155" i="35" s="1"/>
  <c r="E155" i="35" s="1"/>
  <c r="T153" i="34"/>
  <c r="U152" i="34"/>
  <c r="I154" i="33"/>
  <c r="D154" i="33"/>
  <c r="E154" i="33"/>
  <c r="S154" i="32"/>
  <c r="U153" i="32" s="1"/>
  <c r="I154" i="32"/>
  <c r="D154" i="32"/>
  <c r="T153" i="32"/>
  <c r="U152" i="32"/>
  <c r="T153" i="31"/>
  <c r="U152" i="31"/>
  <c r="M156" i="10"/>
  <c r="K157" i="10" s="1"/>
  <c r="L156" i="10"/>
  <c r="J157" i="10" s="1"/>
  <c r="H289" i="18"/>
  <c r="U149" i="6"/>
  <c r="T150" i="6"/>
  <c r="I150" i="6"/>
  <c r="F150" i="6"/>
  <c r="M153" i="31" l="1"/>
  <c r="K154" i="31" s="1"/>
  <c r="E154" i="31" s="1"/>
  <c r="S154" i="31" s="1"/>
  <c r="T154" i="31" s="1"/>
  <c r="L153" i="31"/>
  <c r="J154" i="31" s="1"/>
  <c r="F153" i="31"/>
  <c r="B153" i="31"/>
  <c r="A153" i="31" s="1"/>
  <c r="L153" i="34"/>
  <c r="J154" i="34" s="1"/>
  <c r="M153" i="34"/>
  <c r="K154" i="34" s="1"/>
  <c r="E154" i="34" s="1"/>
  <c r="S154" i="34" s="1"/>
  <c r="B153" i="34"/>
  <c r="A153" i="34" s="1"/>
  <c r="F153" i="34"/>
  <c r="S155" i="35"/>
  <c r="T155" i="35" s="1"/>
  <c r="B155" i="35"/>
  <c r="A155" i="35" s="1"/>
  <c r="F155" i="35"/>
  <c r="I155" i="35"/>
  <c r="T154" i="35"/>
  <c r="U153" i="35"/>
  <c r="S154" i="33"/>
  <c r="L154" i="33"/>
  <c r="J155" i="33" s="1"/>
  <c r="M154" i="33"/>
  <c r="K155" i="33" s="1"/>
  <c r="E155" i="33" s="1"/>
  <c r="B154" i="33"/>
  <c r="A154" i="33" s="1"/>
  <c r="F154" i="33"/>
  <c r="T154" i="32"/>
  <c r="M154" i="32"/>
  <c r="K155" i="32" s="1"/>
  <c r="L154" i="32"/>
  <c r="J155" i="32" s="1"/>
  <c r="D155" i="32" s="1"/>
  <c r="B154" i="32"/>
  <c r="A154" i="32" s="1"/>
  <c r="F154" i="32"/>
  <c r="U153" i="31"/>
  <c r="I157" i="10"/>
  <c r="M150" i="6"/>
  <c r="K151" i="6" s="1"/>
  <c r="L150" i="6"/>
  <c r="J151" i="6" s="1"/>
  <c r="I154" i="31" l="1"/>
  <c r="D154" i="31"/>
  <c r="I154" i="34"/>
  <c r="D154" i="34"/>
  <c r="U154" i="35"/>
  <c r="M155" i="35"/>
  <c r="K156" i="35" s="1"/>
  <c r="L155" i="35"/>
  <c r="J156" i="35" s="1"/>
  <c r="U153" i="34"/>
  <c r="T154" i="34"/>
  <c r="S155" i="33"/>
  <c r="T155" i="33" s="1"/>
  <c r="I155" i="33"/>
  <c r="D155" i="33"/>
  <c r="T154" i="33"/>
  <c r="U153" i="33"/>
  <c r="E155" i="32"/>
  <c r="B155" i="32"/>
  <c r="A155" i="32" s="1"/>
  <c r="F155" i="32"/>
  <c r="I155" i="32"/>
  <c r="L157" i="10"/>
  <c r="J158" i="10" s="1"/>
  <c r="M157" i="10"/>
  <c r="K158" i="10" s="1"/>
  <c r="I151" i="6"/>
  <c r="D151" i="6"/>
  <c r="B151" i="6" s="1"/>
  <c r="A151" i="6" s="1"/>
  <c r="E151" i="6"/>
  <c r="S151" i="6" s="1"/>
  <c r="F154" i="31" l="1"/>
  <c r="B154" i="31"/>
  <c r="A154" i="31" s="1"/>
  <c r="L154" i="31"/>
  <c r="J155" i="31" s="1"/>
  <c r="M154" i="31"/>
  <c r="K155" i="31" s="1"/>
  <c r="E155" i="31" s="1"/>
  <c r="B154" i="34"/>
  <c r="A154" i="34" s="1"/>
  <c r="F154" i="34"/>
  <c r="M154" i="34"/>
  <c r="K155" i="34" s="1"/>
  <c r="E155" i="34" s="1"/>
  <c r="S155" i="34" s="1"/>
  <c r="L154" i="34"/>
  <c r="J155" i="34" s="1"/>
  <c r="E156" i="35"/>
  <c r="I156" i="35"/>
  <c r="D156" i="35"/>
  <c r="U154" i="33"/>
  <c r="M155" i="33"/>
  <c r="K156" i="33" s="1"/>
  <c r="L155" i="33"/>
  <c r="J156" i="33" s="1"/>
  <c r="D156" i="33" s="1"/>
  <c r="B155" i="33"/>
  <c r="A155" i="33" s="1"/>
  <c r="F155" i="33"/>
  <c r="L155" i="32"/>
  <c r="J156" i="32" s="1"/>
  <c r="M155" i="32"/>
  <c r="K156" i="32" s="1"/>
  <c r="E156" i="32" s="1"/>
  <c r="S155" i="32"/>
  <c r="S155" i="31"/>
  <c r="I158" i="10"/>
  <c r="T151" i="6"/>
  <c r="U150" i="6"/>
  <c r="F151" i="6"/>
  <c r="M151" i="6"/>
  <c r="K152" i="6" s="1"/>
  <c r="L151" i="6"/>
  <c r="J152" i="6" s="1"/>
  <c r="I155" i="31" l="1"/>
  <c r="D155" i="31"/>
  <c r="D155" i="34"/>
  <c r="I155" i="34"/>
  <c r="B156" i="35"/>
  <c r="A156" i="35" s="1"/>
  <c r="F156" i="35"/>
  <c r="L156" i="35"/>
  <c r="J157" i="35" s="1"/>
  <c r="M156" i="35"/>
  <c r="K157" i="35" s="1"/>
  <c r="S156" i="35"/>
  <c r="T155" i="34"/>
  <c r="U154" i="34"/>
  <c r="E156" i="33"/>
  <c r="B156" i="33"/>
  <c r="A156" i="33" s="1"/>
  <c r="F156" i="33"/>
  <c r="I156" i="33"/>
  <c r="I156" i="32"/>
  <c r="D156" i="32"/>
  <c r="U154" i="32"/>
  <c r="T155" i="32"/>
  <c r="S156" i="32"/>
  <c r="T155" i="31"/>
  <c r="U154" i="31"/>
  <c r="L158" i="10"/>
  <c r="J159" i="10" s="1"/>
  <c r="M158" i="10"/>
  <c r="K159" i="10" s="1"/>
  <c r="E152" i="6"/>
  <c r="S152" i="6" s="1"/>
  <c r="I152" i="6"/>
  <c r="D152" i="6"/>
  <c r="B152" i="6" s="1"/>
  <c r="A152" i="6" s="1"/>
  <c r="B155" i="31" l="1"/>
  <c r="A155" i="31" s="1"/>
  <c r="F155" i="31"/>
  <c r="L155" i="31"/>
  <c r="J156" i="31" s="1"/>
  <c r="M155" i="31"/>
  <c r="K156" i="31" s="1"/>
  <c r="E156" i="31" s="1"/>
  <c r="S156" i="31" s="1"/>
  <c r="T156" i="31" s="1"/>
  <c r="L155" i="34"/>
  <c r="J156" i="34" s="1"/>
  <c r="M155" i="34"/>
  <c r="K156" i="34" s="1"/>
  <c r="E156" i="34" s="1"/>
  <c r="S156" i="34" s="1"/>
  <c r="U155" i="34" s="1"/>
  <c r="F155" i="34"/>
  <c r="B155" i="34"/>
  <c r="A155" i="34" s="1"/>
  <c r="I157" i="35"/>
  <c r="U155" i="35"/>
  <c r="T156" i="35"/>
  <c r="E157" i="35"/>
  <c r="D157" i="35"/>
  <c r="M156" i="33"/>
  <c r="K157" i="33" s="1"/>
  <c r="L156" i="33"/>
  <c r="J157" i="33" s="1"/>
  <c r="S156" i="33"/>
  <c r="T156" i="32"/>
  <c r="U155" i="32"/>
  <c r="B156" i="32"/>
  <c r="A156" i="32" s="1"/>
  <c r="F156" i="32"/>
  <c r="M156" i="32"/>
  <c r="K157" i="32" s="1"/>
  <c r="L156" i="32"/>
  <c r="J157" i="32" s="1"/>
  <c r="I159" i="10"/>
  <c r="T152" i="6"/>
  <c r="U151" i="6"/>
  <c r="M152" i="6"/>
  <c r="K153" i="6" s="1"/>
  <c r="L152" i="6"/>
  <c r="J153" i="6" s="1"/>
  <c r="D153" i="6" s="1"/>
  <c r="B153" i="6" s="1"/>
  <c r="A153" i="6" s="1"/>
  <c r="F152" i="6"/>
  <c r="U155" i="31" l="1"/>
  <c r="I156" i="31"/>
  <c r="D156" i="31"/>
  <c r="T156" i="34"/>
  <c r="I156" i="34"/>
  <c r="D156" i="34"/>
  <c r="B157" i="35"/>
  <c r="A157" i="35" s="1"/>
  <c r="F157" i="35"/>
  <c r="S157" i="35"/>
  <c r="M157" i="35"/>
  <c r="K158" i="35" s="1"/>
  <c r="E158" i="35" s="1"/>
  <c r="L157" i="35"/>
  <c r="J158" i="35" s="1"/>
  <c r="T156" i="33"/>
  <c r="U155" i="33"/>
  <c r="E157" i="33"/>
  <c r="I157" i="33"/>
  <c r="D157" i="33"/>
  <c r="I157" i="32"/>
  <c r="D157" i="32"/>
  <c r="E157" i="32"/>
  <c r="M159" i="10"/>
  <c r="K160" i="10" s="1"/>
  <c r="L159" i="10"/>
  <c r="J160" i="10" s="1"/>
  <c r="I153" i="6"/>
  <c r="F153" i="6"/>
  <c r="E153" i="6"/>
  <c r="S153" i="6" s="1"/>
  <c r="F156" i="31" l="1"/>
  <c r="B156" i="31"/>
  <c r="A156" i="31" s="1"/>
  <c r="L156" i="31"/>
  <c r="J157" i="31" s="1"/>
  <c r="M156" i="31"/>
  <c r="K157" i="31" s="1"/>
  <c r="E157" i="31" s="1"/>
  <c r="S157" i="31" s="1"/>
  <c r="B156" i="34"/>
  <c r="A156" i="34" s="1"/>
  <c r="F156" i="34"/>
  <c r="L156" i="34"/>
  <c r="J157" i="34" s="1"/>
  <c r="M156" i="34"/>
  <c r="K157" i="34" s="1"/>
  <c r="E157" i="34" s="1"/>
  <c r="S157" i="34" s="1"/>
  <c r="U156" i="35"/>
  <c r="T157" i="35"/>
  <c r="S158" i="35"/>
  <c r="U157" i="35" s="1"/>
  <c r="I158" i="35"/>
  <c r="D158" i="35"/>
  <c r="B157" i="33"/>
  <c r="A157" i="33" s="1"/>
  <c r="F157" i="33"/>
  <c r="M157" i="33"/>
  <c r="K158" i="33" s="1"/>
  <c r="L157" i="33"/>
  <c r="J158" i="33" s="1"/>
  <c r="S157" i="33"/>
  <c r="S157" i="32"/>
  <c r="B157" i="32"/>
  <c r="A157" i="32" s="1"/>
  <c r="F157" i="32"/>
  <c r="M157" i="32"/>
  <c r="K158" i="32" s="1"/>
  <c r="E158" i="32" s="1"/>
  <c r="L157" i="32"/>
  <c r="J158" i="32" s="1"/>
  <c r="I160" i="10"/>
  <c r="U152" i="6"/>
  <c r="T153" i="6"/>
  <c r="L153" i="6"/>
  <c r="J154" i="6" s="1"/>
  <c r="M153" i="6"/>
  <c r="K154" i="6" s="1"/>
  <c r="I157" i="31" l="1"/>
  <c r="L157" i="31" s="1"/>
  <c r="J158" i="31" s="1"/>
  <c r="D157" i="31"/>
  <c r="D157" i="34"/>
  <c r="I157" i="34"/>
  <c r="L158" i="35"/>
  <c r="J159" i="35" s="1"/>
  <c r="M158" i="35"/>
  <c r="K159" i="35" s="1"/>
  <c r="B158" i="35"/>
  <c r="A158" i="35" s="1"/>
  <c r="F158" i="35"/>
  <c r="T158" i="35"/>
  <c r="U156" i="34"/>
  <c r="T157" i="34"/>
  <c r="I158" i="33"/>
  <c r="T157" i="33"/>
  <c r="U156" i="33"/>
  <c r="E158" i="33"/>
  <c r="D158" i="33"/>
  <c r="S158" i="32"/>
  <c r="U157" i="32" s="1"/>
  <c r="I158" i="32"/>
  <c r="D158" i="32"/>
  <c r="T157" i="32"/>
  <c r="U156" i="32"/>
  <c r="D158" i="31"/>
  <c r="T157" i="31"/>
  <c r="U156" i="31"/>
  <c r="M160" i="10"/>
  <c r="K161" i="10" s="1"/>
  <c r="L160" i="10"/>
  <c r="J161" i="10" s="1"/>
  <c r="I154" i="6"/>
  <c r="D154" i="6"/>
  <c r="B154" i="6" s="1"/>
  <c r="A154" i="6" s="1"/>
  <c r="E154" i="6"/>
  <c r="S154" i="6" s="1"/>
  <c r="M157" i="31" l="1"/>
  <c r="K158" i="31" s="1"/>
  <c r="F157" i="31"/>
  <c r="B157" i="31"/>
  <c r="A157" i="31" s="1"/>
  <c r="L157" i="34"/>
  <c r="J158" i="34" s="1"/>
  <c r="M157" i="34"/>
  <c r="K158" i="34" s="1"/>
  <c r="E158" i="34" s="1"/>
  <c r="S158" i="34" s="1"/>
  <c r="U157" i="34" s="1"/>
  <c r="F157" i="34"/>
  <c r="B157" i="34"/>
  <c r="A157" i="34" s="1"/>
  <c r="I159" i="35"/>
  <c r="D159" i="35"/>
  <c r="E159" i="35"/>
  <c r="B158" i="33"/>
  <c r="A158" i="33" s="1"/>
  <c r="F158" i="33"/>
  <c r="L158" i="33"/>
  <c r="J159" i="33" s="1"/>
  <c r="M158" i="33"/>
  <c r="K159" i="33" s="1"/>
  <c r="S158" i="33"/>
  <c r="T158" i="32"/>
  <c r="B158" i="32"/>
  <c r="A158" i="32" s="1"/>
  <c r="F158" i="32"/>
  <c r="M158" i="32"/>
  <c r="K159" i="32" s="1"/>
  <c r="L158" i="32"/>
  <c r="J159" i="32" s="1"/>
  <c r="B158" i="31"/>
  <c r="F158" i="31"/>
  <c r="I161" i="10"/>
  <c r="T154" i="6"/>
  <c r="U153" i="6"/>
  <c r="L154" i="6"/>
  <c r="J155" i="6" s="1"/>
  <c r="D155" i="6" s="1"/>
  <c r="B155" i="6" s="1"/>
  <c r="A155" i="6" s="1"/>
  <c r="M154" i="6"/>
  <c r="K155" i="6" s="1"/>
  <c r="E155" i="6" s="1"/>
  <c r="S155" i="6" s="1"/>
  <c r="U154" i="6" s="1"/>
  <c r="F154" i="6"/>
  <c r="E158" i="31" l="1"/>
  <c r="S158" i="31" s="1"/>
  <c r="I158" i="31"/>
  <c r="A158" i="31"/>
  <c r="T158" i="34"/>
  <c r="D158" i="34"/>
  <c r="I158" i="34"/>
  <c r="S159" i="35"/>
  <c r="B159" i="35"/>
  <c r="A159" i="35" s="1"/>
  <c r="F159" i="35"/>
  <c r="M159" i="35"/>
  <c r="K160" i="35" s="1"/>
  <c r="E160" i="35" s="1"/>
  <c r="L159" i="35"/>
  <c r="J160" i="35" s="1"/>
  <c r="D160" i="35" s="1"/>
  <c r="I159" i="33"/>
  <c r="T158" i="33"/>
  <c r="U157" i="33"/>
  <c r="E159" i="33"/>
  <c r="D159" i="33"/>
  <c r="I159" i="32"/>
  <c r="D159" i="32"/>
  <c r="E159" i="32"/>
  <c r="L161" i="10"/>
  <c r="J162" i="10" s="1"/>
  <c r="M161" i="10"/>
  <c r="K162" i="10" s="1"/>
  <c r="T155" i="6"/>
  <c r="F155" i="6"/>
  <c r="I155" i="6"/>
  <c r="L158" i="31" l="1"/>
  <c r="J159" i="31" s="1"/>
  <c r="M158" i="31"/>
  <c r="K159" i="31" s="1"/>
  <c r="E159" i="31" s="1"/>
  <c r="S159" i="31" s="1"/>
  <c r="T158" i="31"/>
  <c r="U157" i="31"/>
  <c r="M158" i="34"/>
  <c r="K159" i="34" s="1"/>
  <c r="E159" i="34" s="1"/>
  <c r="S159" i="34" s="1"/>
  <c r="L158" i="34"/>
  <c r="J159" i="34" s="1"/>
  <c r="B158" i="34"/>
  <c r="A158" i="34" s="1"/>
  <c r="F158" i="34"/>
  <c r="S160" i="35"/>
  <c r="T160" i="35" s="1"/>
  <c r="B160" i="35"/>
  <c r="A160" i="35" s="1"/>
  <c r="F160" i="35"/>
  <c r="I160" i="35"/>
  <c r="U158" i="35"/>
  <c r="T159" i="35"/>
  <c r="B159" i="33"/>
  <c r="A159" i="33" s="1"/>
  <c r="F159" i="33"/>
  <c r="S159" i="33"/>
  <c r="L159" i="33"/>
  <c r="J160" i="33" s="1"/>
  <c r="M159" i="33"/>
  <c r="K160" i="33" s="1"/>
  <c r="E160" i="33" s="1"/>
  <c r="S159" i="32"/>
  <c r="B159" i="32"/>
  <c r="A159" i="32" s="1"/>
  <c r="F159" i="32"/>
  <c r="L159" i="32"/>
  <c r="J160" i="32" s="1"/>
  <c r="D160" i="32" s="1"/>
  <c r="M159" i="32"/>
  <c r="K160" i="32" s="1"/>
  <c r="E160" i="32" s="1"/>
  <c r="I162" i="10"/>
  <c r="M155" i="6"/>
  <c r="K156" i="6" s="1"/>
  <c r="L155" i="6"/>
  <c r="J156" i="6" s="1"/>
  <c r="D159" i="31" l="1"/>
  <c r="I159" i="31"/>
  <c r="D159" i="34"/>
  <c r="I159" i="34"/>
  <c r="U159" i="35"/>
  <c r="L160" i="35"/>
  <c r="J161" i="35" s="1"/>
  <c r="M160" i="35"/>
  <c r="K161" i="35" s="1"/>
  <c r="T159" i="34"/>
  <c r="U158" i="34"/>
  <c r="T159" i="33"/>
  <c r="U158" i="33"/>
  <c r="S160" i="33"/>
  <c r="T160" i="33" s="1"/>
  <c r="I160" i="33"/>
  <c r="D160" i="33"/>
  <c r="S160" i="32"/>
  <c r="U159" i="32" s="1"/>
  <c r="B160" i="32"/>
  <c r="A160" i="32" s="1"/>
  <c r="F160" i="32"/>
  <c r="I160" i="32"/>
  <c r="U158" i="32"/>
  <c r="T159" i="32"/>
  <c r="T159" i="31"/>
  <c r="U158" i="31"/>
  <c r="L162" i="10"/>
  <c r="J163" i="10" s="1"/>
  <c r="M162" i="10"/>
  <c r="K163" i="10" s="1"/>
  <c r="I156" i="6"/>
  <c r="D156" i="6"/>
  <c r="B156" i="6" s="1"/>
  <c r="A156" i="6" s="1"/>
  <c r="E156" i="6"/>
  <c r="S156" i="6" s="1"/>
  <c r="L159" i="31" l="1"/>
  <c r="J160" i="31" s="1"/>
  <c r="M159" i="31"/>
  <c r="K160" i="31" s="1"/>
  <c r="E160" i="31" s="1"/>
  <c r="S160" i="31" s="1"/>
  <c r="T160" i="31" s="1"/>
  <c r="B159" i="31"/>
  <c r="A159" i="31" s="1"/>
  <c r="F159" i="31"/>
  <c r="L159" i="34"/>
  <c r="J160" i="34" s="1"/>
  <c r="M159" i="34"/>
  <c r="K160" i="34" s="1"/>
  <c r="E160" i="34" s="1"/>
  <c r="S160" i="34" s="1"/>
  <c r="T160" i="34" s="1"/>
  <c r="B159" i="34"/>
  <c r="A159" i="34" s="1"/>
  <c r="F159" i="34"/>
  <c r="T160" i="32"/>
  <c r="I161" i="35"/>
  <c r="D161" i="35"/>
  <c r="E161" i="35"/>
  <c r="M160" i="33"/>
  <c r="K161" i="33" s="1"/>
  <c r="L160" i="33"/>
  <c r="J161" i="33" s="1"/>
  <c r="D161" i="33" s="1"/>
  <c r="B160" i="33"/>
  <c r="A160" i="33" s="1"/>
  <c r="F160" i="33"/>
  <c r="U159" i="33"/>
  <c r="M160" i="32"/>
  <c r="K161" i="32" s="1"/>
  <c r="L160" i="32"/>
  <c r="J161" i="32" s="1"/>
  <c r="I163" i="10"/>
  <c r="T156" i="6"/>
  <c r="U155" i="6"/>
  <c r="F156" i="6"/>
  <c r="M156" i="6"/>
  <c r="K157" i="6" s="1"/>
  <c r="L156" i="6"/>
  <c r="J157" i="6" s="1"/>
  <c r="U159" i="31" l="1"/>
  <c r="I160" i="31"/>
  <c r="D160" i="31"/>
  <c r="U159" i="34"/>
  <c r="D160" i="34"/>
  <c r="I160" i="34"/>
  <c r="S161" i="35"/>
  <c r="B161" i="35"/>
  <c r="A161" i="35" s="1"/>
  <c r="F161" i="35"/>
  <c r="M161" i="35"/>
  <c r="K162" i="35" s="1"/>
  <c r="E162" i="35" s="1"/>
  <c r="L161" i="35"/>
  <c r="J162" i="35" s="1"/>
  <c r="D162" i="35" s="1"/>
  <c r="E161" i="33"/>
  <c r="B161" i="33"/>
  <c r="A161" i="33" s="1"/>
  <c r="F161" i="33"/>
  <c r="I161" i="33"/>
  <c r="E161" i="32"/>
  <c r="I161" i="32"/>
  <c r="D161" i="32"/>
  <c r="L163" i="10"/>
  <c r="J164" i="10" s="1"/>
  <c r="M163" i="10"/>
  <c r="K164" i="10" s="1"/>
  <c r="E157" i="6"/>
  <c r="S157" i="6" s="1"/>
  <c r="I157" i="6"/>
  <c r="D157" i="6"/>
  <c r="B157" i="6" s="1"/>
  <c r="A157" i="6" s="1"/>
  <c r="B160" i="31" l="1"/>
  <c r="A160" i="31" s="1"/>
  <c r="F160" i="31"/>
  <c r="M160" i="31"/>
  <c r="K161" i="31" s="1"/>
  <c r="E161" i="31" s="1"/>
  <c r="L160" i="31"/>
  <c r="J161" i="31" s="1"/>
  <c r="L160" i="34"/>
  <c r="J161" i="34" s="1"/>
  <c r="M160" i="34"/>
  <c r="K161" i="34" s="1"/>
  <c r="E161" i="34" s="1"/>
  <c r="S161" i="34" s="1"/>
  <c r="B160" i="34"/>
  <c r="A160" i="34" s="1"/>
  <c r="F160" i="34"/>
  <c r="S162" i="35"/>
  <c r="T162" i="35" s="1"/>
  <c r="B162" i="35"/>
  <c r="A162" i="35" s="1"/>
  <c r="F162" i="35"/>
  <c r="I162" i="35"/>
  <c r="U160" i="35"/>
  <c r="T161" i="35"/>
  <c r="M161" i="33"/>
  <c r="K162" i="33" s="1"/>
  <c r="E162" i="33" s="1"/>
  <c r="L161" i="33"/>
  <c r="J162" i="33" s="1"/>
  <c r="S161" i="33"/>
  <c r="B161" i="32"/>
  <c r="A161" i="32" s="1"/>
  <c r="F161" i="32"/>
  <c r="M161" i="32"/>
  <c r="K162" i="32" s="1"/>
  <c r="L161" i="32"/>
  <c r="J162" i="32" s="1"/>
  <c r="S161" i="32"/>
  <c r="S161" i="31"/>
  <c r="I164" i="10"/>
  <c r="T157" i="6"/>
  <c r="U156" i="6"/>
  <c r="L157" i="6"/>
  <c r="J158" i="6" s="1"/>
  <c r="D158" i="6" s="1"/>
  <c r="B158" i="6" s="1"/>
  <c r="A158" i="6" s="1"/>
  <c r="M157" i="6"/>
  <c r="K158" i="6" s="1"/>
  <c r="E158" i="6" s="1"/>
  <c r="S158" i="6" s="1"/>
  <c r="U157" i="6" s="1"/>
  <c r="F157" i="6"/>
  <c r="I161" i="31" l="1"/>
  <c r="D161" i="31"/>
  <c r="D161" i="34"/>
  <c r="I161" i="34"/>
  <c r="U161" i="35"/>
  <c r="L162" i="35"/>
  <c r="J163" i="35" s="1"/>
  <c r="M162" i="35"/>
  <c r="K163" i="35" s="1"/>
  <c r="T161" i="34"/>
  <c r="U160" i="34"/>
  <c r="S162" i="33"/>
  <c r="T162" i="33" s="1"/>
  <c r="T161" i="33"/>
  <c r="U160" i="33"/>
  <c r="I162" i="33"/>
  <c r="D162" i="33"/>
  <c r="I162" i="32"/>
  <c r="D162" i="32"/>
  <c r="U160" i="32"/>
  <c r="T161" i="32"/>
  <c r="E162" i="32"/>
  <c r="T161" i="31"/>
  <c r="U160" i="31"/>
  <c r="M164" i="10"/>
  <c r="K165" i="10" s="1"/>
  <c r="L164" i="10"/>
  <c r="J165" i="10" s="1"/>
  <c r="T158" i="6"/>
  <c r="F158" i="6"/>
  <c r="I158" i="6"/>
  <c r="B161" i="31" l="1"/>
  <c r="A161" i="31" s="1"/>
  <c r="F161" i="31"/>
  <c r="L161" i="31"/>
  <c r="J162" i="31" s="1"/>
  <c r="M161" i="31"/>
  <c r="K162" i="31" s="1"/>
  <c r="E162" i="31" s="1"/>
  <c r="S162" i="31" s="1"/>
  <c r="T162" i="31" s="1"/>
  <c r="L161" i="34"/>
  <c r="J162" i="34" s="1"/>
  <c r="M161" i="34"/>
  <c r="K162" i="34" s="1"/>
  <c r="E162" i="34" s="1"/>
  <c r="S162" i="34" s="1"/>
  <c r="U161" i="34" s="1"/>
  <c r="F161" i="34"/>
  <c r="B161" i="34"/>
  <c r="A161" i="34" s="1"/>
  <c r="U161" i="33"/>
  <c r="I163" i="35"/>
  <c r="D163" i="35"/>
  <c r="E163" i="35"/>
  <c r="B162" i="33"/>
  <c r="A162" i="33" s="1"/>
  <c r="F162" i="33"/>
  <c r="L162" i="33"/>
  <c r="J163" i="33" s="1"/>
  <c r="M162" i="33"/>
  <c r="K163" i="33" s="1"/>
  <c r="S162" i="32"/>
  <c r="B162" i="32"/>
  <c r="A162" i="32" s="1"/>
  <c r="F162" i="32"/>
  <c r="M162" i="32"/>
  <c r="K163" i="32" s="1"/>
  <c r="E163" i="32" s="1"/>
  <c r="L162" i="32"/>
  <c r="J163" i="32" s="1"/>
  <c r="I165" i="10"/>
  <c r="M158" i="6"/>
  <c r="K159" i="6" s="1"/>
  <c r="L158" i="6"/>
  <c r="J159" i="6" s="1"/>
  <c r="I162" i="31" l="1"/>
  <c r="D162" i="31"/>
  <c r="U161" i="31"/>
  <c r="T162" i="34"/>
  <c r="I162" i="34"/>
  <c r="D162" i="34"/>
  <c r="S163" i="35"/>
  <c r="B163" i="35"/>
  <c r="A163" i="35" s="1"/>
  <c r="F163" i="35"/>
  <c r="M163" i="35"/>
  <c r="K164" i="35" s="1"/>
  <c r="E164" i="35" s="1"/>
  <c r="L163" i="35"/>
  <c r="J164" i="35" s="1"/>
  <c r="D164" i="35" s="1"/>
  <c r="E163" i="33"/>
  <c r="I163" i="33"/>
  <c r="D163" i="33"/>
  <c r="S163" i="32"/>
  <c r="U162" i="32" s="1"/>
  <c r="I163" i="32"/>
  <c r="D163" i="32"/>
  <c r="T162" i="32"/>
  <c r="U161" i="32"/>
  <c r="L165" i="10"/>
  <c r="J166" i="10" s="1"/>
  <c r="M165" i="10"/>
  <c r="K166" i="10" s="1"/>
  <c r="I159" i="6"/>
  <c r="D159" i="6"/>
  <c r="B159" i="6" s="1"/>
  <c r="A159" i="6" s="1"/>
  <c r="E159" i="6"/>
  <c r="S159" i="6" s="1"/>
  <c r="B162" i="31" l="1"/>
  <c r="A162" i="31" s="1"/>
  <c r="F162" i="31"/>
  <c r="M162" i="31"/>
  <c r="K163" i="31" s="1"/>
  <c r="E163" i="31" s="1"/>
  <c r="S163" i="31" s="1"/>
  <c r="L162" i="31"/>
  <c r="J163" i="31" s="1"/>
  <c r="B162" i="34"/>
  <c r="A162" i="34" s="1"/>
  <c r="F162" i="34"/>
  <c r="L162" i="34"/>
  <c r="J163" i="34" s="1"/>
  <c r="M162" i="34"/>
  <c r="K163" i="34" s="1"/>
  <c r="E163" i="34" s="1"/>
  <c r="S163" i="34" s="1"/>
  <c r="S164" i="35"/>
  <c r="T164" i="35" s="1"/>
  <c r="B164" i="35"/>
  <c r="A164" i="35" s="1"/>
  <c r="F164" i="35"/>
  <c r="I164" i="35"/>
  <c r="U162" i="35"/>
  <c r="T163" i="35"/>
  <c r="B163" i="33"/>
  <c r="A163" i="33" s="1"/>
  <c r="F163" i="33"/>
  <c r="M163" i="33"/>
  <c r="K164" i="33" s="1"/>
  <c r="L163" i="33"/>
  <c r="J164" i="33" s="1"/>
  <c r="S163" i="33"/>
  <c r="T163" i="32"/>
  <c r="B163" i="32"/>
  <c r="A163" i="32" s="1"/>
  <c r="F163" i="32"/>
  <c r="L163" i="32"/>
  <c r="J164" i="32" s="1"/>
  <c r="D164" i="32" s="1"/>
  <c r="M163" i="32"/>
  <c r="K164" i="32" s="1"/>
  <c r="I166" i="10"/>
  <c r="T159" i="6"/>
  <c r="U158" i="6"/>
  <c r="F159" i="6"/>
  <c r="M159" i="6"/>
  <c r="K160" i="6" s="1"/>
  <c r="E160" i="6" s="1"/>
  <c r="S160" i="6" s="1"/>
  <c r="U159" i="6" s="1"/>
  <c r="L159" i="6"/>
  <c r="J160" i="6" s="1"/>
  <c r="D163" i="31" l="1"/>
  <c r="I163" i="31"/>
  <c r="D163" i="34"/>
  <c r="I163" i="34"/>
  <c r="U163" i="35"/>
  <c r="L164" i="35"/>
  <c r="J165" i="35" s="1"/>
  <c r="M164" i="35"/>
  <c r="K165" i="35" s="1"/>
  <c r="T163" i="34"/>
  <c r="U162" i="34"/>
  <c r="I164" i="33"/>
  <c r="T163" i="33"/>
  <c r="U162" i="33"/>
  <c r="E164" i="33"/>
  <c r="D164" i="33"/>
  <c r="E164" i="32"/>
  <c r="B164" i="32"/>
  <c r="A164" i="32" s="1"/>
  <c r="F164" i="32"/>
  <c r="I164" i="32"/>
  <c r="T163" i="31"/>
  <c r="U162" i="31"/>
  <c r="L166" i="10"/>
  <c r="J167" i="10" s="1"/>
  <c r="M166" i="10"/>
  <c r="K167" i="10" s="1"/>
  <c r="T160" i="6"/>
  <c r="I160" i="6"/>
  <c r="D160" i="6"/>
  <c r="B160" i="6" s="1"/>
  <c r="A160" i="6" s="1"/>
  <c r="M163" i="31" l="1"/>
  <c r="K164" i="31" s="1"/>
  <c r="E164" i="31" s="1"/>
  <c r="S164" i="31" s="1"/>
  <c r="T164" i="31" s="1"/>
  <c r="L163" i="31"/>
  <c r="J164" i="31" s="1"/>
  <c r="B163" i="31"/>
  <c r="A163" i="31" s="1"/>
  <c r="F163" i="31"/>
  <c r="L163" i="34"/>
  <c r="J164" i="34" s="1"/>
  <c r="M163" i="34"/>
  <c r="K164" i="34" s="1"/>
  <c r="E164" i="34" s="1"/>
  <c r="S164" i="34" s="1"/>
  <c r="U163" i="34" s="1"/>
  <c r="B163" i="34"/>
  <c r="A163" i="34" s="1"/>
  <c r="F163" i="34"/>
  <c r="I165" i="35"/>
  <c r="D165" i="35"/>
  <c r="E165" i="35"/>
  <c r="B164" i="33"/>
  <c r="A164" i="33" s="1"/>
  <c r="F164" i="33"/>
  <c r="M164" i="33"/>
  <c r="K165" i="33" s="1"/>
  <c r="L164" i="33"/>
  <c r="J165" i="33" s="1"/>
  <c r="S164" i="33"/>
  <c r="M164" i="32"/>
  <c r="K165" i="32" s="1"/>
  <c r="L164" i="32"/>
  <c r="J165" i="32" s="1"/>
  <c r="S164" i="32"/>
  <c r="I167" i="10"/>
  <c r="F160" i="6"/>
  <c r="M160" i="6"/>
  <c r="K161" i="6" s="1"/>
  <c r="L160" i="6"/>
  <c r="J161" i="6" s="1"/>
  <c r="U163" i="31" l="1"/>
  <c r="D164" i="31"/>
  <c r="I164" i="31"/>
  <c r="T164" i="34"/>
  <c r="D164" i="34"/>
  <c r="I164" i="34"/>
  <c r="S165" i="35"/>
  <c r="B165" i="35"/>
  <c r="A165" i="35" s="1"/>
  <c r="F165" i="35"/>
  <c r="M165" i="35"/>
  <c r="K166" i="35" s="1"/>
  <c r="E166" i="35" s="1"/>
  <c r="L165" i="35"/>
  <c r="J166" i="35" s="1"/>
  <c r="D166" i="35" s="1"/>
  <c r="I165" i="33"/>
  <c r="T164" i="33"/>
  <c r="U163" i="33"/>
  <c r="E165" i="33"/>
  <c r="D165" i="33"/>
  <c r="U163" i="32"/>
  <c r="T164" i="32"/>
  <c r="E165" i="32"/>
  <c r="I165" i="32"/>
  <c r="D165" i="32"/>
  <c r="L167" i="10"/>
  <c r="J168" i="10" s="1"/>
  <c r="M167" i="10"/>
  <c r="K168" i="10" s="1"/>
  <c r="E161" i="6"/>
  <c r="S161" i="6" s="1"/>
  <c r="I161" i="6"/>
  <c r="D161" i="6"/>
  <c r="B161" i="6" s="1"/>
  <c r="A161" i="6" s="1"/>
  <c r="M164" i="31" l="1"/>
  <c r="K165" i="31" s="1"/>
  <c r="E165" i="31" s="1"/>
  <c r="L164" i="31"/>
  <c r="J165" i="31" s="1"/>
  <c r="B164" i="31"/>
  <c r="A164" i="31" s="1"/>
  <c r="F164" i="31"/>
  <c r="L164" i="34"/>
  <c r="J165" i="34" s="1"/>
  <c r="M164" i="34"/>
  <c r="K165" i="34" s="1"/>
  <c r="E165" i="34" s="1"/>
  <c r="S165" i="34" s="1"/>
  <c r="F164" i="34"/>
  <c r="B164" i="34"/>
  <c r="A164" i="34" s="1"/>
  <c r="S166" i="35"/>
  <c r="T166" i="35" s="1"/>
  <c r="B166" i="35"/>
  <c r="A166" i="35" s="1"/>
  <c r="F166" i="35"/>
  <c r="I166" i="35"/>
  <c r="U164" i="35"/>
  <c r="T165" i="35"/>
  <c r="B165" i="33"/>
  <c r="A165" i="33" s="1"/>
  <c r="F165" i="33"/>
  <c r="L165" i="33"/>
  <c r="J166" i="33" s="1"/>
  <c r="M165" i="33"/>
  <c r="K166" i="33" s="1"/>
  <c r="S165" i="33"/>
  <c r="B165" i="32"/>
  <c r="A165" i="32" s="1"/>
  <c r="F165" i="32"/>
  <c r="M165" i="32"/>
  <c r="K166" i="32" s="1"/>
  <c r="L165" i="32"/>
  <c r="J166" i="32" s="1"/>
  <c r="S165" i="32"/>
  <c r="S165" i="31"/>
  <c r="I168" i="10"/>
  <c r="T161" i="6"/>
  <c r="U160" i="6"/>
  <c r="L161" i="6"/>
  <c r="J162" i="6" s="1"/>
  <c r="D162" i="6" s="1"/>
  <c r="B162" i="6" s="1"/>
  <c r="A162" i="6" s="1"/>
  <c r="M161" i="6"/>
  <c r="K162" i="6" s="1"/>
  <c r="F161" i="6"/>
  <c r="I165" i="31" l="1"/>
  <c r="D165" i="31"/>
  <c r="D165" i="34"/>
  <c r="I165" i="34"/>
  <c r="U165" i="35"/>
  <c r="L166" i="35"/>
  <c r="J167" i="35" s="1"/>
  <c r="M166" i="35"/>
  <c r="K167" i="35" s="1"/>
  <c r="U164" i="34"/>
  <c r="T165" i="34"/>
  <c r="I166" i="33"/>
  <c r="T165" i="33"/>
  <c r="U164" i="33"/>
  <c r="E166" i="33"/>
  <c r="D166" i="33"/>
  <c r="I166" i="32"/>
  <c r="D166" i="32"/>
  <c r="U164" i="32"/>
  <c r="T165" i="32"/>
  <c r="E166" i="32"/>
  <c r="T165" i="31"/>
  <c r="U164" i="31"/>
  <c r="M168" i="10"/>
  <c r="K169" i="10" s="1"/>
  <c r="L168" i="10"/>
  <c r="J169" i="10" s="1"/>
  <c r="F162" i="6"/>
  <c r="I162" i="6"/>
  <c r="E162" i="6"/>
  <c r="S162" i="6" s="1"/>
  <c r="B165" i="31" l="1"/>
  <c r="A165" i="31" s="1"/>
  <c r="F165" i="31"/>
  <c r="M165" i="31"/>
  <c r="K166" i="31" s="1"/>
  <c r="E166" i="31" s="1"/>
  <c r="S166" i="31" s="1"/>
  <c r="T166" i="31" s="1"/>
  <c r="L165" i="31"/>
  <c r="J166" i="31" s="1"/>
  <c r="L165" i="34"/>
  <c r="J166" i="34" s="1"/>
  <c r="D166" i="34" s="1"/>
  <c r="M165" i="34"/>
  <c r="K166" i="34" s="1"/>
  <c r="E166" i="34" s="1"/>
  <c r="S166" i="34" s="1"/>
  <c r="U165" i="34" s="1"/>
  <c r="B165" i="34"/>
  <c r="A165" i="34" s="1"/>
  <c r="F165" i="34"/>
  <c r="I167" i="35"/>
  <c r="D167" i="35"/>
  <c r="E167" i="35"/>
  <c r="B166" i="33"/>
  <c r="A166" i="33" s="1"/>
  <c r="F166" i="33"/>
  <c r="S166" i="33"/>
  <c r="L166" i="33"/>
  <c r="J167" i="33" s="1"/>
  <c r="M166" i="33"/>
  <c r="K167" i="33" s="1"/>
  <c r="E167" i="33" s="1"/>
  <c r="S166" i="32"/>
  <c r="B166" i="32"/>
  <c r="A166" i="32" s="1"/>
  <c r="F166" i="32"/>
  <c r="M166" i="32"/>
  <c r="K167" i="32" s="1"/>
  <c r="E167" i="32" s="1"/>
  <c r="L166" i="32"/>
  <c r="J167" i="32" s="1"/>
  <c r="I169" i="10"/>
  <c r="T162" i="6"/>
  <c r="U161" i="6"/>
  <c r="L162" i="6"/>
  <c r="J163" i="6" s="1"/>
  <c r="M162" i="6"/>
  <c r="K163" i="6" s="1"/>
  <c r="E163" i="6" s="1"/>
  <c r="S163" i="6" s="1"/>
  <c r="U162" i="6" s="1"/>
  <c r="I166" i="31" l="1"/>
  <c r="D166" i="31"/>
  <c r="U165" i="31"/>
  <c r="F166" i="34"/>
  <c r="B166" i="34"/>
  <c r="A166" i="34" s="1"/>
  <c r="T166" i="34"/>
  <c r="I166" i="34"/>
  <c r="S167" i="35"/>
  <c r="B167" i="35"/>
  <c r="A167" i="35" s="1"/>
  <c r="F167" i="35"/>
  <c r="M167" i="35"/>
  <c r="K168" i="35" s="1"/>
  <c r="E168" i="35" s="1"/>
  <c r="L167" i="35"/>
  <c r="J168" i="35" s="1"/>
  <c r="D168" i="35" s="1"/>
  <c r="T166" i="33"/>
  <c r="U165" i="33"/>
  <c r="S167" i="33"/>
  <c r="T167" i="33" s="1"/>
  <c r="I167" i="33"/>
  <c r="D167" i="33"/>
  <c r="S167" i="32"/>
  <c r="U166" i="32" s="1"/>
  <c r="I167" i="32"/>
  <c r="D167" i="32"/>
  <c r="T166" i="32"/>
  <c r="U165" i="32"/>
  <c r="L169" i="10"/>
  <c r="J170" i="10" s="1"/>
  <c r="M169" i="10"/>
  <c r="K170" i="10" s="1"/>
  <c r="T163" i="6"/>
  <c r="I163" i="6"/>
  <c r="D163" i="6"/>
  <c r="B163" i="6" s="1"/>
  <c r="A163" i="6" s="1"/>
  <c r="F166" i="31" l="1"/>
  <c r="B166" i="31"/>
  <c r="A166" i="31" s="1"/>
  <c r="M166" i="31"/>
  <c r="K167" i="31" s="1"/>
  <c r="E167" i="31" s="1"/>
  <c r="L166" i="31"/>
  <c r="J167" i="31" s="1"/>
  <c r="M166" i="34"/>
  <c r="K167" i="34" s="1"/>
  <c r="E167" i="34" s="1"/>
  <c r="S167" i="34" s="1"/>
  <c r="L166" i="34"/>
  <c r="J167" i="34" s="1"/>
  <c r="S168" i="35"/>
  <c r="T168" i="35" s="1"/>
  <c r="B168" i="35"/>
  <c r="A168" i="35" s="1"/>
  <c r="F168" i="35"/>
  <c r="I168" i="35"/>
  <c r="U166" i="35"/>
  <c r="T167" i="35"/>
  <c r="L167" i="33"/>
  <c r="J168" i="33" s="1"/>
  <c r="M167" i="33"/>
  <c r="K168" i="33" s="1"/>
  <c r="B167" i="33"/>
  <c r="A167" i="33" s="1"/>
  <c r="F167" i="33"/>
  <c r="U166" i="33"/>
  <c r="T167" i="32"/>
  <c r="B167" i="32"/>
  <c r="A167" i="32" s="1"/>
  <c r="F167" i="32"/>
  <c r="L167" i="32"/>
  <c r="J168" i="32" s="1"/>
  <c r="D168" i="32" s="1"/>
  <c r="M167" i="32"/>
  <c r="K168" i="32" s="1"/>
  <c r="S167" i="31"/>
  <c r="I170" i="10"/>
  <c r="F163" i="6"/>
  <c r="M163" i="6"/>
  <c r="K164" i="6" s="1"/>
  <c r="L163" i="6"/>
  <c r="J164" i="6" s="1"/>
  <c r="D167" i="31" l="1"/>
  <c r="I167" i="31"/>
  <c r="D167" i="34"/>
  <c r="I167" i="34"/>
  <c r="U167" i="35"/>
  <c r="L168" i="35"/>
  <c r="J169" i="35" s="1"/>
  <c r="M168" i="35"/>
  <c r="K169" i="35" s="1"/>
  <c r="U166" i="34"/>
  <c r="T167" i="34"/>
  <c r="I168" i="33"/>
  <c r="D168" i="33"/>
  <c r="E168" i="33"/>
  <c r="E168" i="32"/>
  <c r="B168" i="32"/>
  <c r="A168" i="32" s="1"/>
  <c r="F168" i="32"/>
  <c r="I168" i="32"/>
  <c r="T167" i="31"/>
  <c r="U166" i="31"/>
  <c r="M170" i="10"/>
  <c r="K171" i="10" s="1"/>
  <c r="L170" i="10"/>
  <c r="J171" i="10" s="1"/>
  <c r="E164" i="6"/>
  <c r="S164" i="6" s="1"/>
  <c r="I164" i="6"/>
  <c r="D164" i="6"/>
  <c r="B164" i="6" s="1"/>
  <c r="A164" i="6" s="1"/>
  <c r="L167" i="31" l="1"/>
  <c r="J168" i="31" s="1"/>
  <c r="M167" i="31"/>
  <c r="K168" i="31" s="1"/>
  <c r="E168" i="31" s="1"/>
  <c r="S168" i="31" s="1"/>
  <c r="T168" i="31" s="1"/>
  <c r="F167" i="31"/>
  <c r="B167" i="31"/>
  <c r="A167" i="31" s="1"/>
  <c r="L167" i="34"/>
  <c r="J168" i="34" s="1"/>
  <c r="M167" i="34"/>
  <c r="K168" i="34" s="1"/>
  <c r="E168" i="34" s="1"/>
  <c r="S168" i="34" s="1"/>
  <c r="T168" i="34" s="1"/>
  <c r="F167" i="34"/>
  <c r="B167" i="34"/>
  <c r="A167" i="34" s="1"/>
  <c r="I169" i="35"/>
  <c r="D169" i="35"/>
  <c r="E169" i="35"/>
  <c r="B168" i="33"/>
  <c r="A168" i="33" s="1"/>
  <c r="F168" i="33"/>
  <c r="S168" i="33"/>
  <c r="M168" i="33"/>
  <c r="K169" i="33" s="1"/>
  <c r="E169" i="33" s="1"/>
  <c r="L168" i="33"/>
  <c r="J169" i="33" s="1"/>
  <c r="M168" i="32"/>
  <c r="K169" i="32" s="1"/>
  <c r="L168" i="32"/>
  <c r="J169" i="32" s="1"/>
  <c r="S168" i="32"/>
  <c r="I171" i="10"/>
  <c r="T164" i="6"/>
  <c r="U163" i="6"/>
  <c r="L164" i="6"/>
  <c r="J165" i="6" s="1"/>
  <c r="D165" i="6" s="1"/>
  <c r="B165" i="6" s="1"/>
  <c r="A165" i="6" s="1"/>
  <c r="M164" i="6"/>
  <c r="K165" i="6" s="1"/>
  <c r="E165" i="6" s="1"/>
  <c r="S165" i="6" s="1"/>
  <c r="U164" i="6" s="1"/>
  <c r="F164" i="6"/>
  <c r="U167" i="31" l="1"/>
  <c r="I168" i="31"/>
  <c r="D168" i="31"/>
  <c r="U167" i="34"/>
  <c r="D168" i="34"/>
  <c r="I168" i="34"/>
  <c r="S169" i="35"/>
  <c r="B169" i="35"/>
  <c r="A169" i="35" s="1"/>
  <c r="F169" i="35"/>
  <c r="M169" i="35"/>
  <c r="K170" i="35" s="1"/>
  <c r="E170" i="35" s="1"/>
  <c r="L169" i="35"/>
  <c r="J170" i="35" s="1"/>
  <c r="D170" i="35" s="1"/>
  <c r="S169" i="33"/>
  <c r="U168" i="33" s="1"/>
  <c r="T168" i="33"/>
  <c r="U167" i="33"/>
  <c r="I169" i="33"/>
  <c r="D169" i="33"/>
  <c r="U167" i="32"/>
  <c r="T168" i="32"/>
  <c r="E169" i="32"/>
  <c r="I169" i="32"/>
  <c r="D169" i="32"/>
  <c r="M171" i="10"/>
  <c r="K172" i="10" s="1"/>
  <c r="L171" i="10"/>
  <c r="J172" i="10" s="1"/>
  <c r="T165" i="6"/>
  <c r="F165" i="6"/>
  <c r="I165" i="6"/>
  <c r="B168" i="31" l="1"/>
  <c r="A168" i="31" s="1"/>
  <c r="F168" i="31"/>
  <c r="M168" i="31"/>
  <c r="K169" i="31" s="1"/>
  <c r="E169" i="31" s="1"/>
  <c r="S169" i="31" s="1"/>
  <c r="L168" i="31"/>
  <c r="J169" i="31" s="1"/>
  <c r="B168" i="34"/>
  <c r="A168" i="34" s="1"/>
  <c r="F168" i="34"/>
  <c r="M168" i="34"/>
  <c r="K169" i="34" s="1"/>
  <c r="E169" i="34" s="1"/>
  <c r="S169" i="34" s="1"/>
  <c r="L168" i="34"/>
  <c r="J169" i="34" s="1"/>
  <c r="S170" i="35"/>
  <c r="T170" i="35" s="1"/>
  <c r="B170" i="35"/>
  <c r="A170" i="35" s="1"/>
  <c r="F170" i="35"/>
  <c r="I170" i="35"/>
  <c r="U168" i="35"/>
  <c r="T169" i="35"/>
  <c r="T169" i="33"/>
  <c r="M169" i="33"/>
  <c r="K170" i="33" s="1"/>
  <c r="L169" i="33"/>
  <c r="J170" i="33" s="1"/>
  <c r="D170" i="33" s="1"/>
  <c r="B169" i="33"/>
  <c r="A169" i="33" s="1"/>
  <c r="F169" i="33"/>
  <c r="B169" i="32"/>
  <c r="A169" i="32" s="1"/>
  <c r="F169" i="32"/>
  <c r="M169" i="32"/>
  <c r="K170" i="32" s="1"/>
  <c r="L169" i="32"/>
  <c r="J170" i="32" s="1"/>
  <c r="S169" i="32"/>
  <c r="I172" i="10"/>
  <c r="M165" i="6"/>
  <c r="K166" i="6" s="1"/>
  <c r="L165" i="6"/>
  <c r="J166" i="6" s="1"/>
  <c r="I169" i="31" l="1"/>
  <c r="D169" i="31"/>
  <c r="I169" i="34"/>
  <c r="D169" i="34"/>
  <c r="U169" i="35"/>
  <c r="L170" i="35"/>
  <c r="J171" i="35" s="1"/>
  <c r="M170" i="35"/>
  <c r="K171" i="35" s="1"/>
  <c r="U168" i="34"/>
  <c r="T169" i="34"/>
  <c r="B170" i="33"/>
  <c r="A170" i="33" s="1"/>
  <c r="F170" i="33"/>
  <c r="E170" i="33"/>
  <c r="I170" i="33"/>
  <c r="I170" i="32"/>
  <c r="D170" i="32"/>
  <c r="U168" i="32"/>
  <c r="T169" i="32"/>
  <c r="E170" i="32"/>
  <c r="T169" i="31"/>
  <c r="U168" i="31"/>
  <c r="M172" i="10"/>
  <c r="K173" i="10" s="1"/>
  <c r="L172" i="10"/>
  <c r="J173" i="10" s="1"/>
  <c r="I166" i="6"/>
  <c r="D166" i="6"/>
  <c r="B166" i="6" s="1"/>
  <c r="A166" i="6" s="1"/>
  <c r="E166" i="6"/>
  <c r="S166" i="6" s="1"/>
  <c r="F169" i="31" l="1"/>
  <c r="B169" i="31"/>
  <c r="A169" i="31" s="1"/>
  <c r="M169" i="31"/>
  <c r="K170" i="31" s="1"/>
  <c r="E170" i="31" s="1"/>
  <c r="S170" i="31" s="1"/>
  <c r="T170" i="31" s="1"/>
  <c r="L169" i="31"/>
  <c r="J170" i="31" s="1"/>
  <c r="B169" i="34"/>
  <c r="A169" i="34" s="1"/>
  <c r="F169" i="34"/>
  <c r="M169" i="34"/>
  <c r="K170" i="34" s="1"/>
  <c r="E170" i="34" s="1"/>
  <c r="S170" i="34" s="1"/>
  <c r="U169" i="34" s="1"/>
  <c r="L169" i="34"/>
  <c r="J170" i="34" s="1"/>
  <c r="I171" i="35"/>
  <c r="D171" i="35"/>
  <c r="E171" i="35"/>
  <c r="S170" i="33"/>
  <c r="L170" i="33"/>
  <c r="J171" i="33" s="1"/>
  <c r="M170" i="33"/>
  <c r="K171" i="33" s="1"/>
  <c r="E171" i="33" s="1"/>
  <c r="S170" i="32"/>
  <c r="B170" i="32"/>
  <c r="A170" i="32" s="1"/>
  <c r="F170" i="32"/>
  <c r="M170" i="32"/>
  <c r="K171" i="32" s="1"/>
  <c r="E171" i="32" s="1"/>
  <c r="L170" i="32"/>
  <c r="J171" i="32" s="1"/>
  <c r="I173" i="10"/>
  <c r="T166" i="6"/>
  <c r="U165" i="6"/>
  <c r="F166" i="6"/>
  <c r="L166" i="6"/>
  <c r="J167" i="6" s="1"/>
  <c r="M166" i="6"/>
  <c r="K167" i="6" s="1"/>
  <c r="I170" i="31" l="1"/>
  <c r="D170" i="31"/>
  <c r="U169" i="31"/>
  <c r="D170" i="34"/>
  <c r="I170" i="34"/>
  <c r="T170" i="34"/>
  <c r="S171" i="35"/>
  <c r="B171" i="35"/>
  <c r="A171" i="35" s="1"/>
  <c r="F171" i="35"/>
  <c r="M171" i="35"/>
  <c r="K172" i="35" s="1"/>
  <c r="E172" i="35" s="1"/>
  <c r="L171" i="35"/>
  <c r="J172" i="35" s="1"/>
  <c r="D172" i="35" s="1"/>
  <c r="S171" i="33"/>
  <c r="U170" i="33" s="1"/>
  <c r="I171" i="33"/>
  <c r="D171" i="33"/>
  <c r="T170" i="33"/>
  <c r="U169" i="33"/>
  <c r="S171" i="32"/>
  <c r="U170" i="32" s="1"/>
  <c r="I171" i="32"/>
  <c r="D171" i="32"/>
  <c r="T170" i="32"/>
  <c r="U169" i="32"/>
  <c r="L173" i="10"/>
  <c r="J174" i="10" s="1"/>
  <c r="M173" i="10"/>
  <c r="K174" i="10" s="1"/>
  <c r="I167" i="6"/>
  <c r="D167" i="6"/>
  <c r="B167" i="6" s="1"/>
  <c r="A167" i="6" s="1"/>
  <c r="E167" i="6"/>
  <c r="S167" i="6" s="1"/>
  <c r="B170" i="31" l="1"/>
  <c r="A170" i="31" s="1"/>
  <c r="F170" i="31"/>
  <c r="L170" i="31"/>
  <c r="J171" i="31" s="1"/>
  <c r="M170" i="31"/>
  <c r="K171" i="31" s="1"/>
  <c r="E171" i="31" s="1"/>
  <c r="S171" i="31" s="1"/>
  <c r="L170" i="34"/>
  <c r="J171" i="34" s="1"/>
  <c r="M170" i="34"/>
  <c r="K171" i="34" s="1"/>
  <c r="E171" i="34" s="1"/>
  <c r="S171" i="34" s="1"/>
  <c r="F170" i="34"/>
  <c r="B170" i="34"/>
  <c r="A170" i="34" s="1"/>
  <c r="S172" i="35"/>
  <c r="T172" i="35" s="1"/>
  <c r="B172" i="35"/>
  <c r="A172" i="35" s="1"/>
  <c r="F172" i="35"/>
  <c r="I172" i="35"/>
  <c r="U170" i="35"/>
  <c r="T171" i="35"/>
  <c r="T171" i="33"/>
  <c r="L171" i="33"/>
  <c r="J172" i="33" s="1"/>
  <c r="M171" i="33"/>
  <c r="K172" i="33" s="1"/>
  <c r="B171" i="33"/>
  <c r="A171" i="33" s="1"/>
  <c r="F171" i="33"/>
  <c r="T171" i="32"/>
  <c r="B171" i="32"/>
  <c r="A171" i="32" s="1"/>
  <c r="F171" i="32"/>
  <c r="L171" i="32"/>
  <c r="J172" i="32" s="1"/>
  <c r="D172" i="32" s="1"/>
  <c r="M171" i="32"/>
  <c r="K172" i="32" s="1"/>
  <c r="I174" i="10"/>
  <c r="T167" i="6"/>
  <c r="U166" i="6"/>
  <c r="F167" i="6"/>
  <c r="M167" i="6"/>
  <c r="K168" i="6" s="1"/>
  <c r="L167" i="6"/>
  <c r="J168" i="6" s="1"/>
  <c r="D168" i="6" s="1"/>
  <c r="B168" i="6" s="1"/>
  <c r="A168" i="6" s="1"/>
  <c r="D171" i="31" l="1"/>
  <c r="I171" i="31"/>
  <c r="U171" i="35"/>
  <c r="I171" i="34"/>
  <c r="D171" i="34"/>
  <c r="L172" i="35"/>
  <c r="J173" i="35" s="1"/>
  <c r="M172" i="35"/>
  <c r="K173" i="35" s="1"/>
  <c r="T171" i="34"/>
  <c r="U170" i="34"/>
  <c r="I172" i="33"/>
  <c r="D172" i="33"/>
  <c r="E172" i="33"/>
  <c r="E172" i="32"/>
  <c r="B172" i="32"/>
  <c r="A172" i="32" s="1"/>
  <c r="F172" i="32"/>
  <c r="I172" i="32"/>
  <c r="T171" i="31"/>
  <c r="U170" i="31"/>
  <c r="M174" i="10"/>
  <c r="K175" i="10" s="1"/>
  <c r="L174" i="10"/>
  <c r="J175" i="10" s="1"/>
  <c r="F168" i="6"/>
  <c r="I168" i="6"/>
  <c r="E168" i="6"/>
  <c r="S168" i="6" s="1"/>
  <c r="M171" i="31" l="1"/>
  <c r="K172" i="31" s="1"/>
  <c r="E172" i="31" s="1"/>
  <c r="S172" i="31" s="1"/>
  <c r="L171" i="31"/>
  <c r="J172" i="31" s="1"/>
  <c r="B171" i="31"/>
  <c r="A171" i="31" s="1"/>
  <c r="F171" i="31"/>
  <c r="F171" i="34"/>
  <c r="B171" i="34"/>
  <c r="A171" i="34" s="1"/>
  <c r="M171" i="34"/>
  <c r="K172" i="34" s="1"/>
  <c r="E172" i="34" s="1"/>
  <c r="S172" i="34" s="1"/>
  <c r="L171" i="34"/>
  <c r="J172" i="34" s="1"/>
  <c r="I173" i="35"/>
  <c r="D173" i="35"/>
  <c r="E173" i="35"/>
  <c r="S172" i="33"/>
  <c r="M172" i="33"/>
  <c r="K173" i="33" s="1"/>
  <c r="E173" i="33" s="1"/>
  <c r="L172" i="33"/>
  <c r="J173" i="33" s="1"/>
  <c r="D173" i="33" s="1"/>
  <c r="B172" i="33"/>
  <c r="A172" i="33" s="1"/>
  <c r="F172" i="33"/>
  <c r="M172" i="32"/>
  <c r="K173" i="32" s="1"/>
  <c r="L172" i="32"/>
  <c r="J173" i="32" s="1"/>
  <c r="S172" i="32"/>
  <c r="I175" i="10"/>
  <c r="T168" i="6"/>
  <c r="U167" i="6"/>
  <c r="L168" i="6"/>
  <c r="J169" i="6" s="1"/>
  <c r="M168" i="6"/>
  <c r="K169" i="6" s="1"/>
  <c r="E169" i="6" s="1"/>
  <c r="S169" i="6" s="1"/>
  <c r="U168" i="6" s="1"/>
  <c r="I172" i="31" l="1"/>
  <c r="D172" i="31"/>
  <c r="D172" i="34"/>
  <c r="I172" i="34"/>
  <c r="S173" i="35"/>
  <c r="B173" i="35"/>
  <c r="A173" i="35" s="1"/>
  <c r="F173" i="35"/>
  <c r="M173" i="35"/>
  <c r="K174" i="35" s="1"/>
  <c r="E174" i="35" s="1"/>
  <c r="L173" i="35"/>
  <c r="J174" i="35" s="1"/>
  <c r="D174" i="35" s="1"/>
  <c r="U171" i="34"/>
  <c r="T172" i="34"/>
  <c r="S173" i="33"/>
  <c r="T173" i="33" s="1"/>
  <c r="I173" i="33"/>
  <c r="B173" i="33"/>
  <c r="A173" i="33" s="1"/>
  <c r="F173" i="33"/>
  <c r="T172" i="33"/>
  <c r="U171" i="33"/>
  <c r="U171" i="32"/>
  <c r="T172" i="32"/>
  <c r="E173" i="32"/>
  <c r="I173" i="32"/>
  <c r="D173" i="32"/>
  <c r="T172" i="31"/>
  <c r="U171" i="31"/>
  <c r="L175" i="10"/>
  <c r="J176" i="10" s="1"/>
  <c r="M175" i="10"/>
  <c r="K176" i="10" s="1"/>
  <c r="T169" i="6"/>
  <c r="I169" i="6"/>
  <c r="D169" i="6"/>
  <c r="B169" i="6" s="1"/>
  <c r="A169" i="6" s="1"/>
  <c r="F172" i="31" l="1"/>
  <c r="B172" i="31"/>
  <c r="A172" i="31" s="1"/>
  <c r="L172" i="31"/>
  <c r="J173" i="31" s="1"/>
  <c r="M172" i="31"/>
  <c r="K173" i="31" s="1"/>
  <c r="E173" i="31" s="1"/>
  <c r="S173" i="31" s="1"/>
  <c r="M172" i="34"/>
  <c r="K173" i="34" s="1"/>
  <c r="E173" i="34" s="1"/>
  <c r="S173" i="34" s="1"/>
  <c r="T173" i="34" s="1"/>
  <c r="L172" i="34"/>
  <c r="J173" i="34" s="1"/>
  <c r="B172" i="34"/>
  <c r="A172" i="34" s="1"/>
  <c r="F172" i="34"/>
  <c r="U172" i="33"/>
  <c r="S174" i="35"/>
  <c r="T174" i="35" s="1"/>
  <c r="B174" i="35"/>
  <c r="A174" i="35" s="1"/>
  <c r="F174" i="35"/>
  <c r="I174" i="35"/>
  <c r="U172" i="35"/>
  <c r="T173" i="35"/>
  <c r="M173" i="33"/>
  <c r="K174" i="33" s="1"/>
  <c r="L173" i="33"/>
  <c r="J174" i="33" s="1"/>
  <c r="B173" i="32"/>
  <c r="A173" i="32" s="1"/>
  <c r="F173" i="32"/>
  <c r="M173" i="32"/>
  <c r="K174" i="32" s="1"/>
  <c r="L173" i="32"/>
  <c r="J174" i="32" s="1"/>
  <c r="S173" i="32"/>
  <c r="I176" i="10"/>
  <c r="M169" i="6"/>
  <c r="K170" i="6" s="1"/>
  <c r="L169" i="6"/>
  <c r="J170" i="6" s="1"/>
  <c r="D170" i="6" s="1"/>
  <c r="B170" i="6" s="1"/>
  <c r="A170" i="6" s="1"/>
  <c r="F169" i="6"/>
  <c r="I173" i="31" l="1"/>
  <c r="D173" i="31"/>
  <c r="U172" i="34"/>
  <c r="D173" i="34"/>
  <c r="I173" i="34"/>
  <c r="U173" i="35"/>
  <c r="L174" i="35"/>
  <c r="J175" i="35" s="1"/>
  <c r="M174" i="35"/>
  <c r="K175" i="35" s="1"/>
  <c r="I174" i="33"/>
  <c r="D174" i="33"/>
  <c r="E174" i="33"/>
  <c r="I174" i="32"/>
  <c r="D174" i="32"/>
  <c r="U172" i="32"/>
  <c r="T173" i="32"/>
  <c r="E174" i="32"/>
  <c r="T173" i="31"/>
  <c r="U172" i="31"/>
  <c r="M176" i="10"/>
  <c r="K177" i="10" s="1"/>
  <c r="L176" i="10"/>
  <c r="J177" i="10" s="1"/>
  <c r="F170" i="6"/>
  <c r="I170" i="6"/>
  <c r="E170" i="6"/>
  <c r="S170" i="6" s="1"/>
  <c r="B173" i="31" l="1"/>
  <c r="A173" i="31" s="1"/>
  <c r="F173" i="31"/>
  <c r="M173" i="31"/>
  <c r="K174" i="31" s="1"/>
  <c r="E174" i="31" s="1"/>
  <c r="S174" i="31" s="1"/>
  <c r="T174" i="31" s="1"/>
  <c r="L173" i="31"/>
  <c r="J174" i="31" s="1"/>
  <c r="M173" i="34"/>
  <c r="K174" i="34" s="1"/>
  <c r="E174" i="34" s="1"/>
  <c r="S174" i="34" s="1"/>
  <c r="L173" i="34"/>
  <c r="J174" i="34" s="1"/>
  <c r="B173" i="34"/>
  <c r="A173" i="34" s="1"/>
  <c r="F173" i="34"/>
  <c r="I175" i="35"/>
  <c r="D175" i="35"/>
  <c r="E175" i="35"/>
  <c r="S174" i="33"/>
  <c r="L174" i="33"/>
  <c r="J175" i="33" s="1"/>
  <c r="M174" i="33"/>
  <c r="K175" i="33" s="1"/>
  <c r="E175" i="33" s="1"/>
  <c r="B174" i="33"/>
  <c r="A174" i="33" s="1"/>
  <c r="F174" i="33"/>
  <c r="S174" i="32"/>
  <c r="B174" i="32"/>
  <c r="A174" i="32" s="1"/>
  <c r="F174" i="32"/>
  <c r="M174" i="32"/>
  <c r="K175" i="32" s="1"/>
  <c r="E175" i="32" s="1"/>
  <c r="L174" i="32"/>
  <c r="J175" i="32" s="1"/>
  <c r="I177" i="10"/>
  <c r="T170" i="6"/>
  <c r="U169" i="6"/>
  <c r="L170" i="6"/>
  <c r="J171" i="6" s="1"/>
  <c r="M170" i="6"/>
  <c r="K171" i="6" s="1"/>
  <c r="E171" i="6" s="1"/>
  <c r="S171" i="6" s="1"/>
  <c r="U170" i="6" s="1"/>
  <c r="U173" i="31" l="1"/>
  <c r="D174" i="31"/>
  <c r="I174" i="31"/>
  <c r="I174" i="34"/>
  <c r="D174" i="34"/>
  <c r="S175" i="35"/>
  <c r="B175" i="35"/>
  <c r="A175" i="35" s="1"/>
  <c r="F175" i="35"/>
  <c r="M175" i="35"/>
  <c r="K176" i="35" s="1"/>
  <c r="E176" i="35" s="1"/>
  <c r="L175" i="35"/>
  <c r="J176" i="35" s="1"/>
  <c r="D176" i="35" s="1"/>
  <c r="U173" i="34"/>
  <c r="T174" i="34"/>
  <c r="S175" i="33"/>
  <c r="U174" i="33" s="1"/>
  <c r="I175" i="33"/>
  <c r="D175" i="33"/>
  <c r="U173" i="33"/>
  <c r="T174" i="33"/>
  <c r="S175" i="32"/>
  <c r="U174" i="32" s="1"/>
  <c r="I175" i="32"/>
  <c r="D175" i="32"/>
  <c r="T174" i="32"/>
  <c r="U173" i="32"/>
  <c r="L177" i="10"/>
  <c r="J178" i="10" s="1"/>
  <c r="M177" i="10"/>
  <c r="K178" i="10" s="1"/>
  <c r="T171" i="6"/>
  <c r="I171" i="6"/>
  <c r="D171" i="6"/>
  <c r="B171" i="6" s="1"/>
  <c r="A171" i="6" s="1"/>
  <c r="L174" i="31" l="1"/>
  <c r="J175" i="31" s="1"/>
  <c r="M174" i="31"/>
  <c r="K175" i="31" s="1"/>
  <c r="E175" i="31" s="1"/>
  <c r="S175" i="31" s="1"/>
  <c r="B174" i="31"/>
  <c r="A174" i="31" s="1"/>
  <c r="F174" i="31"/>
  <c r="F174" i="34"/>
  <c r="B174" i="34"/>
  <c r="A174" i="34" s="1"/>
  <c r="M174" i="34"/>
  <c r="K175" i="34" s="1"/>
  <c r="E175" i="34" s="1"/>
  <c r="S175" i="34" s="1"/>
  <c r="U174" i="34" s="1"/>
  <c r="L174" i="34"/>
  <c r="J175" i="34" s="1"/>
  <c r="S176" i="35"/>
  <c r="T176" i="35" s="1"/>
  <c r="B176" i="35"/>
  <c r="A176" i="35" s="1"/>
  <c r="F176" i="35"/>
  <c r="I176" i="35"/>
  <c r="U174" i="35"/>
  <c r="T175" i="35"/>
  <c r="T175" i="33"/>
  <c r="M175" i="33"/>
  <c r="K176" i="33" s="1"/>
  <c r="L175" i="33"/>
  <c r="J176" i="33" s="1"/>
  <c r="D176" i="33" s="1"/>
  <c r="B175" i="33"/>
  <c r="A175" i="33" s="1"/>
  <c r="F175" i="33"/>
  <c r="T175" i="32"/>
  <c r="B175" i="32"/>
  <c r="A175" i="32" s="1"/>
  <c r="F175" i="32"/>
  <c r="L175" i="32"/>
  <c r="J176" i="32" s="1"/>
  <c r="D176" i="32" s="1"/>
  <c r="M175" i="32"/>
  <c r="K176" i="32" s="1"/>
  <c r="I178" i="10"/>
  <c r="L171" i="6"/>
  <c r="J172" i="6" s="1"/>
  <c r="D172" i="6" s="1"/>
  <c r="B172" i="6" s="1"/>
  <c r="A172" i="6" s="1"/>
  <c r="M171" i="6"/>
  <c r="K172" i="6" s="1"/>
  <c r="F171" i="6"/>
  <c r="D175" i="31" l="1"/>
  <c r="I175" i="31"/>
  <c r="I175" i="34"/>
  <c r="D175" i="34"/>
  <c r="T175" i="34"/>
  <c r="U175" i="35"/>
  <c r="L176" i="35"/>
  <c r="J177" i="35" s="1"/>
  <c r="M176" i="35"/>
  <c r="K177" i="35" s="1"/>
  <c r="B176" i="33"/>
  <c r="A176" i="33" s="1"/>
  <c r="F176" i="33"/>
  <c r="E176" i="33"/>
  <c r="I176" i="33"/>
  <c r="E176" i="32"/>
  <c r="B176" i="32"/>
  <c r="A176" i="32" s="1"/>
  <c r="F176" i="32"/>
  <c r="I176" i="32"/>
  <c r="T175" i="31"/>
  <c r="U174" i="31"/>
  <c r="L178" i="10"/>
  <c r="J179" i="10" s="1"/>
  <c r="M178" i="10"/>
  <c r="K179" i="10" s="1"/>
  <c r="E172" i="6"/>
  <c r="S172" i="6" s="1"/>
  <c r="F172" i="6"/>
  <c r="I172" i="6"/>
  <c r="M175" i="31" l="1"/>
  <c r="K176" i="31" s="1"/>
  <c r="E176" i="31" s="1"/>
  <c r="S176" i="31" s="1"/>
  <c r="L175" i="31"/>
  <c r="J176" i="31" s="1"/>
  <c r="F175" i="31"/>
  <c r="B175" i="31"/>
  <c r="A175" i="31" s="1"/>
  <c r="B175" i="34"/>
  <c r="A175" i="34" s="1"/>
  <c r="F175" i="34"/>
  <c r="M175" i="34"/>
  <c r="K176" i="34" s="1"/>
  <c r="E176" i="34" s="1"/>
  <c r="S176" i="34" s="1"/>
  <c r="L175" i="34"/>
  <c r="J176" i="34" s="1"/>
  <c r="I177" i="35"/>
  <c r="D177" i="35"/>
  <c r="E177" i="35"/>
  <c r="S176" i="33"/>
  <c r="M176" i="33"/>
  <c r="K177" i="33" s="1"/>
  <c r="L176" i="33"/>
  <c r="J177" i="33" s="1"/>
  <c r="M176" i="32"/>
  <c r="K177" i="32" s="1"/>
  <c r="L176" i="32"/>
  <c r="J177" i="32" s="1"/>
  <c r="S176" i="32"/>
  <c r="I179" i="10"/>
  <c r="T172" i="6"/>
  <c r="U171" i="6"/>
  <c r="L172" i="6"/>
  <c r="J173" i="6" s="1"/>
  <c r="M172" i="6"/>
  <c r="K173" i="6" s="1"/>
  <c r="I176" i="31" l="1"/>
  <c r="D176" i="31"/>
  <c r="D176" i="34"/>
  <c r="I176" i="34"/>
  <c r="S177" i="35"/>
  <c r="B177" i="35"/>
  <c r="A177" i="35" s="1"/>
  <c r="F177" i="35"/>
  <c r="M177" i="35"/>
  <c r="K178" i="35" s="1"/>
  <c r="E178" i="35" s="1"/>
  <c r="L177" i="35"/>
  <c r="J178" i="35" s="1"/>
  <c r="D178" i="35" s="1"/>
  <c r="U175" i="34"/>
  <c r="T176" i="34"/>
  <c r="E177" i="33"/>
  <c r="I177" i="33"/>
  <c r="D177" i="33"/>
  <c r="T176" i="33"/>
  <c r="U175" i="33"/>
  <c r="U175" i="32"/>
  <c r="T176" i="32"/>
  <c r="E177" i="32"/>
  <c r="I177" i="32"/>
  <c r="D177" i="32"/>
  <c r="T176" i="31"/>
  <c r="U175" i="31"/>
  <c r="L179" i="10"/>
  <c r="J180" i="10" s="1"/>
  <c r="M179" i="10"/>
  <c r="K180" i="10" s="1"/>
  <c r="E173" i="6"/>
  <c r="S173" i="6" s="1"/>
  <c r="I173" i="6"/>
  <c r="D173" i="6"/>
  <c r="B173" i="6" s="1"/>
  <c r="A173" i="6" s="1"/>
  <c r="B176" i="31" l="1"/>
  <c r="A176" i="31" s="1"/>
  <c r="F176" i="31"/>
  <c r="L176" i="31"/>
  <c r="J177" i="31" s="1"/>
  <c r="M176" i="31"/>
  <c r="K177" i="31" s="1"/>
  <c r="E177" i="31" s="1"/>
  <c r="S177" i="31" s="1"/>
  <c r="M176" i="34"/>
  <c r="K177" i="34" s="1"/>
  <c r="E177" i="34" s="1"/>
  <c r="S177" i="34" s="1"/>
  <c r="U176" i="34" s="1"/>
  <c r="L176" i="34"/>
  <c r="J177" i="34" s="1"/>
  <c r="B176" i="34"/>
  <c r="A176" i="34" s="1"/>
  <c r="F176" i="34"/>
  <c r="S178" i="35"/>
  <c r="T178" i="35" s="1"/>
  <c r="B178" i="35"/>
  <c r="A178" i="35" s="1"/>
  <c r="F178" i="35"/>
  <c r="I178" i="35"/>
  <c r="U176" i="35"/>
  <c r="T177" i="35"/>
  <c r="L177" i="33"/>
  <c r="J178" i="33" s="1"/>
  <c r="M177" i="33"/>
  <c r="K178" i="33" s="1"/>
  <c r="E178" i="33" s="1"/>
  <c r="B177" i="33"/>
  <c r="A177" i="33" s="1"/>
  <c r="F177" i="33"/>
  <c r="S177" i="33"/>
  <c r="B177" i="32"/>
  <c r="A177" i="32" s="1"/>
  <c r="F177" i="32"/>
  <c r="M177" i="32"/>
  <c r="K178" i="32" s="1"/>
  <c r="L177" i="32"/>
  <c r="J178" i="32" s="1"/>
  <c r="S177" i="32"/>
  <c r="I180" i="10"/>
  <c r="U172" i="6"/>
  <c r="T173" i="6"/>
  <c r="M173" i="6"/>
  <c r="K174" i="6" s="1"/>
  <c r="E174" i="6" s="1"/>
  <c r="S174" i="6" s="1"/>
  <c r="T174" i="6" s="1"/>
  <c r="L173" i="6"/>
  <c r="J174" i="6" s="1"/>
  <c r="D174" i="6" s="1"/>
  <c r="B174" i="6" s="1"/>
  <c r="A174" i="6" s="1"/>
  <c r="F173" i="6"/>
  <c r="I177" i="31" l="1"/>
  <c r="D177" i="31"/>
  <c r="T177" i="34"/>
  <c r="I177" i="34"/>
  <c r="D177" i="34"/>
  <c r="U177" i="35"/>
  <c r="L178" i="35"/>
  <c r="J179" i="35" s="1"/>
  <c r="M178" i="35"/>
  <c r="K179" i="35" s="1"/>
  <c r="T177" i="33"/>
  <c r="U176" i="33"/>
  <c r="I178" i="33"/>
  <c r="D178" i="33"/>
  <c r="S178" i="33"/>
  <c r="U177" i="33" s="1"/>
  <c r="I178" i="32"/>
  <c r="D178" i="32"/>
  <c r="U176" i="32"/>
  <c r="T177" i="32"/>
  <c r="E178" i="32"/>
  <c r="T177" i="31"/>
  <c r="U176" i="31"/>
  <c r="M180" i="10"/>
  <c r="K181" i="10" s="1"/>
  <c r="L180" i="10"/>
  <c r="J181" i="10" s="1"/>
  <c r="U173" i="6"/>
  <c r="I174" i="6"/>
  <c r="F174" i="6"/>
  <c r="F177" i="31" l="1"/>
  <c r="B177" i="31"/>
  <c r="A177" i="31" s="1"/>
  <c r="M177" i="31"/>
  <c r="K178" i="31" s="1"/>
  <c r="E178" i="31" s="1"/>
  <c r="S178" i="31" s="1"/>
  <c r="T178" i="31" s="1"/>
  <c r="L177" i="31"/>
  <c r="J178" i="31" s="1"/>
  <c r="B177" i="34"/>
  <c r="A177" i="34" s="1"/>
  <c r="F177" i="34"/>
  <c r="M177" i="34"/>
  <c r="K178" i="34" s="1"/>
  <c r="E178" i="34" s="1"/>
  <c r="S178" i="34" s="1"/>
  <c r="L177" i="34"/>
  <c r="J178" i="34" s="1"/>
  <c r="I179" i="35"/>
  <c r="D179" i="35"/>
  <c r="E179" i="35"/>
  <c r="B178" i="33"/>
  <c r="A178" i="33" s="1"/>
  <c r="F178" i="33"/>
  <c r="L178" i="33"/>
  <c r="J179" i="33" s="1"/>
  <c r="M178" i="33"/>
  <c r="K179" i="33" s="1"/>
  <c r="T178" i="33"/>
  <c r="S178" i="32"/>
  <c r="B178" i="32"/>
  <c r="A178" i="32" s="1"/>
  <c r="F178" i="32"/>
  <c r="M178" i="32"/>
  <c r="K179" i="32" s="1"/>
  <c r="E179" i="32" s="1"/>
  <c r="L178" i="32"/>
  <c r="J179" i="32" s="1"/>
  <c r="I181" i="10"/>
  <c r="L174" i="6"/>
  <c r="J175" i="6" s="1"/>
  <c r="M174" i="6"/>
  <c r="K175" i="6" s="1"/>
  <c r="U177" i="31" l="1"/>
  <c r="I178" i="31"/>
  <c r="D178" i="31"/>
  <c r="D178" i="34"/>
  <c r="I178" i="34"/>
  <c r="S179" i="35"/>
  <c r="B179" i="35"/>
  <c r="A179" i="35" s="1"/>
  <c r="F179" i="35"/>
  <c r="M179" i="35"/>
  <c r="K180" i="35" s="1"/>
  <c r="E180" i="35" s="1"/>
  <c r="L179" i="35"/>
  <c r="J180" i="35" s="1"/>
  <c r="D180" i="35" s="1"/>
  <c r="T178" i="34"/>
  <c r="U177" i="34"/>
  <c r="E179" i="33"/>
  <c r="I179" i="33"/>
  <c r="D179" i="33"/>
  <c r="S179" i="32"/>
  <c r="U178" i="32" s="1"/>
  <c r="I179" i="32"/>
  <c r="D179" i="32"/>
  <c r="T178" i="32"/>
  <c r="U177" i="32"/>
  <c r="L181" i="10"/>
  <c r="J182" i="10" s="1"/>
  <c r="M181" i="10"/>
  <c r="K182" i="10" s="1"/>
  <c r="E175" i="6"/>
  <c r="S175" i="6" s="1"/>
  <c r="I175" i="6"/>
  <c r="D175" i="6"/>
  <c r="B175" i="6" s="1"/>
  <c r="A175" i="6" s="1"/>
  <c r="B178" i="31" l="1"/>
  <c r="A178" i="31" s="1"/>
  <c r="F178" i="31"/>
  <c r="M178" i="31"/>
  <c r="K179" i="31" s="1"/>
  <c r="E179" i="31" s="1"/>
  <c r="S179" i="31" s="1"/>
  <c r="L178" i="31"/>
  <c r="J179" i="31" s="1"/>
  <c r="L178" i="34"/>
  <c r="J179" i="34" s="1"/>
  <c r="M178" i="34"/>
  <c r="K179" i="34" s="1"/>
  <c r="E179" i="34" s="1"/>
  <c r="S179" i="34" s="1"/>
  <c r="U178" i="34" s="1"/>
  <c r="F178" i="34"/>
  <c r="B178" i="34"/>
  <c r="A178" i="34" s="1"/>
  <c r="S180" i="35"/>
  <c r="T180" i="35" s="1"/>
  <c r="B180" i="35"/>
  <c r="A180" i="35" s="1"/>
  <c r="F180" i="35"/>
  <c r="I180" i="35"/>
  <c r="U178" i="35"/>
  <c r="T179" i="35"/>
  <c r="B179" i="33"/>
  <c r="A179" i="33" s="1"/>
  <c r="F179" i="33"/>
  <c r="L179" i="33"/>
  <c r="J180" i="33" s="1"/>
  <c r="M179" i="33"/>
  <c r="K180" i="33" s="1"/>
  <c r="S179" i="33"/>
  <c r="T179" i="32"/>
  <c r="B179" i="32"/>
  <c r="A179" i="32" s="1"/>
  <c r="F179" i="32"/>
  <c r="L179" i="32"/>
  <c r="J180" i="32" s="1"/>
  <c r="D180" i="32" s="1"/>
  <c r="M179" i="32"/>
  <c r="K180" i="32" s="1"/>
  <c r="I182" i="10"/>
  <c r="U174" i="6"/>
  <c r="T175" i="6"/>
  <c r="L175" i="6"/>
  <c r="J176" i="6" s="1"/>
  <c r="D176" i="6" s="1"/>
  <c r="B176" i="6" s="1"/>
  <c r="A176" i="6" s="1"/>
  <c r="M175" i="6"/>
  <c r="K176" i="6" s="1"/>
  <c r="E176" i="6" s="1"/>
  <c r="S176" i="6" s="1"/>
  <c r="T176" i="6" s="1"/>
  <c r="F175" i="6"/>
  <c r="D179" i="31" l="1"/>
  <c r="I179" i="31"/>
  <c r="T179" i="34"/>
  <c r="I179" i="34"/>
  <c r="D179" i="34"/>
  <c r="U179" i="35"/>
  <c r="L180" i="35"/>
  <c r="J181" i="35" s="1"/>
  <c r="M180" i="35"/>
  <c r="K181" i="35" s="1"/>
  <c r="I180" i="33"/>
  <c r="T179" i="33"/>
  <c r="U178" i="33"/>
  <c r="E180" i="33"/>
  <c r="D180" i="33"/>
  <c r="E180" i="32"/>
  <c r="B180" i="32"/>
  <c r="A180" i="32" s="1"/>
  <c r="F180" i="32"/>
  <c r="I180" i="32"/>
  <c r="T179" i="31"/>
  <c r="U178" i="31"/>
  <c r="L182" i="10"/>
  <c r="J183" i="10" s="1"/>
  <c r="M182" i="10"/>
  <c r="K183" i="10" s="1"/>
  <c r="U175" i="6"/>
  <c r="F176" i="6"/>
  <c r="I176" i="6"/>
  <c r="M179" i="31" l="1"/>
  <c r="K180" i="31" s="1"/>
  <c r="E180" i="31" s="1"/>
  <c r="S180" i="31" s="1"/>
  <c r="L179" i="31"/>
  <c r="J180" i="31" s="1"/>
  <c r="B179" i="31"/>
  <c r="A179" i="31" s="1"/>
  <c r="F179" i="31"/>
  <c r="B179" i="34"/>
  <c r="A179" i="34" s="1"/>
  <c r="F179" i="34"/>
  <c r="M179" i="34"/>
  <c r="K180" i="34" s="1"/>
  <c r="E180" i="34" s="1"/>
  <c r="S180" i="34" s="1"/>
  <c r="L179" i="34"/>
  <c r="J180" i="34" s="1"/>
  <c r="I181" i="35"/>
  <c r="D181" i="35"/>
  <c r="E181" i="35"/>
  <c r="B180" i="33"/>
  <c r="A180" i="33" s="1"/>
  <c r="F180" i="33"/>
  <c r="S180" i="33"/>
  <c r="M180" i="33"/>
  <c r="K181" i="33" s="1"/>
  <c r="E181" i="33" s="1"/>
  <c r="L180" i="33"/>
  <c r="J181" i="33" s="1"/>
  <c r="M180" i="32"/>
  <c r="K181" i="32" s="1"/>
  <c r="L180" i="32"/>
  <c r="J181" i="32" s="1"/>
  <c r="S180" i="32"/>
  <c r="I183" i="10"/>
  <c r="L176" i="6"/>
  <c r="J177" i="6" s="1"/>
  <c r="M176" i="6"/>
  <c r="K177" i="6" s="1"/>
  <c r="I180" i="31" l="1"/>
  <c r="D180" i="31"/>
  <c r="D180" i="34"/>
  <c r="I180" i="34"/>
  <c r="S181" i="35"/>
  <c r="B181" i="35"/>
  <c r="A181" i="35" s="1"/>
  <c r="F181" i="35"/>
  <c r="M181" i="35"/>
  <c r="K182" i="35" s="1"/>
  <c r="E182" i="35" s="1"/>
  <c r="L181" i="35"/>
  <c r="J182" i="35" s="1"/>
  <c r="D182" i="35" s="1"/>
  <c r="T180" i="34"/>
  <c r="U179" i="34"/>
  <c r="S181" i="33"/>
  <c r="T181" i="33" s="1"/>
  <c r="I181" i="33"/>
  <c r="T180" i="33"/>
  <c r="U179" i="33"/>
  <c r="D181" i="33"/>
  <c r="U179" i="32"/>
  <c r="T180" i="32"/>
  <c r="E181" i="32"/>
  <c r="I181" i="32"/>
  <c r="D181" i="32"/>
  <c r="T180" i="31"/>
  <c r="U179" i="31"/>
  <c r="L183" i="10"/>
  <c r="J184" i="10" s="1"/>
  <c r="M183" i="10"/>
  <c r="K184" i="10" s="1"/>
  <c r="E177" i="6"/>
  <c r="S177" i="6" s="1"/>
  <c r="I177" i="6"/>
  <c r="D177" i="6"/>
  <c r="B177" i="6" s="1"/>
  <c r="A177" i="6" s="1"/>
  <c r="F180" i="31" l="1"/>
  <c r="B180" i="31"/>
  <c r="A180" i="31" s="1"/>
  <c r="L180" i="31"/>
  <c r="J181" i="31" s="1"/>
  <c r="M180" i="31"/>
  <c r="K181" i="31" s="1"/>
  <c r="E181" i="31" s="1"/>
  <c r="L180" i="34"/>
  <c r="J181" i="34" s="1"/>
  <c r="M180" i="34"/>
  <c r="K181" i="34" s="1"/>
  <c r="E181" i="34" s="1"/>
  <c r="S181" i="34" s="1"/>
  <c r="B180" i="34"/>
  <c r="A180" i="34" s="1"/>
  <c r="F180" i="34"/>
  <c r="S182" i="35"/>
  <c r="T182" i="35" s="1"/>
  <c r="B182" i="35"/>
  <c r="A182" i="35" s="1"/>
  <c r="F182" i="35"/>
  <c r="I182" i="35"/>
  <c r="U180" i="35"/>
  <c r="T181" i="35"/>
  <c r="U180" i="33"/>
  <c r="M181" i="33"/>
  <c r="K182" i="33" s="1"/>
  <c r="L181" i="33"/>
  <c r="J182" i="33" s="1"/>
  <c r="D182" i="33" s="1"/>
  <c r="B181" i="33"/>
  <c r="A181" i="33" s="1"/>
  <c r="F181" i="33"/>
  <c r="B181" i="32"/>
  <c r="A181" i="32" s="1"/>
  <c r="F181" i="32"/>
  <c r="M181" i="32"/>
  <c r="K182" i="32" s="1"/>
  <c r="L181" i="32"/>
  <c r="J182" i="32" s="1"/>
  <c r="S181" i="32"/>
  <c r="S181" i="31"/>
  <c r="I184" i="10"/>
  <c r="U176" i="6"/>
  <c r="T177" i="6"/>
  <c r="M177" i="6"/>
  <c r="K178" i="6" s="1"/>
  <c r="E178" i="6" s="1"/>
  <c r="S178" i="6" s="1"/>
  <c r="L177" i="6"/>
  <c r="J178" i="6" s="1"/>
  <c r="F177" i="6"/>
  <c r="I181" i="31" l="1"/>
  <c r="D181" i="31"/>
  <c r="U181" i="35"/>
  <c r="I181" i="34"/>
  <c r="D181" i="34"/>
  <c r="L182" i="35"/>
  <c r="J183" i="35" s="1"/>
  <c r="M182" i="35"/>
  <c r="K183" i="35" s="1"/>
  <c r="T181" i="34"/>
  <c r="U180" i="34"/>
  <c r="B182" i="33"/>
  <c r="A182" i="33" s="1"/>
  <c r="F182" i="33"/>
  <c r="E182" i="33"/>
  <c r="I182" i="33"/>
  <c r="I182" i="32"/>
  <c r="D182" i="32"/>
  <c r="U180" i="32"/>
  <c r="T181" i="32"/>
  <c r="E182" i="32"/>
  <c r="T181" i="31"/>
  <c r="U180" i="31"/>
  <c r="M184" i="10"/>
  <c r="K185" i="10" s="1"/>
  <c r="L184" i="10"/>
  <c r="J185" i="10" s="1"/>
  <c r="U177" i="6"/>
  <c r="T178" i="6"/>
  <c r="I178" i="6"/>
  <c r="D178" i="6"/>
  <c r="B178" i="6" s="1"/>
  <c r="A178" i="6" s="1"/>
  <c r="F181" i="31" l="1"/>
  <c r="B181" i="31"/>
  <c r="A181" i="31" s="1"/>
  <c r="M181" i="31"/>
  <c r="K182" i="31" s="1"/>
  <c r="E182" i="31" s="1"/>
  <c r="S182" i="31" s="1"/>
  <c r="T182" i="31" s="1"/>
  <c r="L181" i="31"/>
  <c r="J182" i="31" s="1"/>
  <c r="B181" i="34"/>
  <c r="A181" i="34" s="1"/>
  <c r="F181" i="34"/>
  <c r="L181" i="34"/>
  <c r="J182" i="34" s="1"/>
  <c r="M181" i="34"/>
  <c r="K182" i="34" s="1"/>
  <c r="E182" i="34" s="1"/>
  <c r="S182" i="34" s="1"/>
  <c r="I183" i="35"/>
  <c r="D183" i="35"/>
  <c r="E183" i="35"/>
  <c r="S182" i="33"/>
  <c r="L182" i="33"/>
  <c r="J183" i="33" s="1"/>
  <c r="M182" i="33"/>
  <c r="K183" i="33" s="1"/>
  <c r="E183" i="33" s="1"/>
  <c r="S182" i="32"/>
  <c r="B182" i="32"/>
  <c r="A182" i="32" s="1"/>
  <c r="F182" i="32"/>
  <c r="M182" i="32"/>
  <c r="K183" i="32" s="1"/>
  <c r="E183" i="32" s="1"/>
  <c r="L182" i="32"/>
  <c r="J183" i="32" s="1"/>
  <c r="I185" i="10"/>
  <c r="F178" i="6"/>
  <c r="L178" i="6"/>
  <c r="J179" i="6" s="1"/>
  <c r="M178" i="6"/>
  <c r="K179" i="6" s="1"/>
  <c r="I182" i="31" l="1"/>
  <c r="D182" i="31"/>
  <c r="U181" i="31"/>
  <c r="D182" i="34"/>
  <c r="I182" i="34"/>
  <c r="S183" i="35"/>
  <c r="B183" i="35"/>
  <c r="A183" i="35" s="1"/>
  <c r="F183" i="35"/>
  <c r="M183" i="35"/>
  <c r="K184" i="35" s="1"/>
  <c r="E184" i="35" s="1"/>
  <c r="L183" i="35"/>
  <c r="J184" i="35" s="1"/>
  <c r="D184" i="35" s="1"/>
  <c r="T182" i="34"/>
  <c r="U181" i="34"/>
  <c r="I183" i="33"/>
  <c r="D183" i="33"/>
  <c r="S183" i="33"/>
  <c r="T183" i="33" s="1"/>
  <c r="T182" i="33"/>
  <c r="U181" i="33"/>
  <c r="S183" i="32"/>
  <c r="U182" i="32" s="1"/>
  <c r="I183" i="32"/>
  <c r="D183" i="32"/>
  <c r="T182" i="32"/>
  <c r="U181" i="32"/>
  <c r="L185" i="10"/>
  <c r="J186" i="10" s="1"/>
  <c r="M185" i="10"/>
  <c r="K186" i="10" s="1"/>
  <c r="I179" i="6"/>
  <c r="E179" i="6"/>
  <c r="S179" i="6" s="1"/>
  <c r="D179" i="6"/>
  <c r="B179" i="6" s="1"/>
  <c r="A179" i="6" s="1"/>
  <c r="B182" i="31" l="1"/>
  <c r="A182" i="31" s="1"/>
  <c r="F182" i="31"/>
  <c r="L182" i="31"/>
  <c r="J183" i="31" s="1"/>
  <c r="M182" i="31"/>
  <c r="K183" i="31" s="1"/>
  <c r="E183" i="31" s="1"/>
  <c r="L182" i="34"/>
  <c r="J183" i="34" s="1"/>
  <c r="M182" i="34"/>
  <c r="K183" i="34" s="1"/>
  <c r="E183" i="34" s="1"/>
  <c r="S183" i="34" s="1"/>
  <c r="B182" i="34"/>
  <c r="A182" i="34" s="1"/>
  <c r="F182" i="34"/>
  <c r="S184" i="35"/>
  <c r="T184" i="35" s="1"/>
  <c r="B184" i="35"/>
  <c r="A184" i="35" s="1"/>
  <c r="F184" i="35"/>
  <c r="I184" i="35"/>
  <c r="U182" i="35"/>
  <c r="T183" i="35"/>
  <c r="L183" i="33"/>
  <c r="J184" i="33" s="1"/>
  <c r="D184" i="33" s="1"/>
  <c r="M183" i="33"/>
  <c r="K184" i="33" s="1"/>
  <c r="U182" i="33"/>
  <c r="B183" i="33"/>
  <c r="A183" i="33" s="1"/>
  <c r="F183" i="33"/>
  <c r="T183" i="32"/>
  <c r="B183" i="32"/>
  <c r="A183" i="32" s="1"/>
  <c r="F183" i="32"/>
  <c r="L183" i="32"/>
  <c r="J184" i="32" s="1"/>
  <c r="D184" i="32" s="1"/>
  <c r="M183" i="32"/>
  <c r="K184" i="32" s="1"/>
  <c r="S183" i="31"/>
  <c r="I186" i="10"/>
  <c r="T179" i="6"/>
  <c r="U178" i="6"/>
  <c r="F179" i="6"/>
  <c r="L179" i="6"/>
  <c r="J180" i="6" s="1"/>
  <c r="M179" i="6"/>
  <c r="K180" i="6" s="1"/>
  <c r="E180" i="6" s="1"/>
  <c r="S180" i="6" s="1"/>
  <c r="U179" i="6" s="1"/>
  <c r="D183" i="31" l="1"/>
  <c r="I183" i="31"/>
  <c r="D183" i="34"/>
  <c r="I183" i="34"/>
  <c r="U183" i="35"/>
  <c r="L184" i="35"/>
  <c r="J185" i="35" s="1"/>
  <c r="M184" i="35"/>
  <c r="K185" i="35" s="1"/>
  <c r="U182" i="34"/>
  <c r="T183" i="34"/>
  <c r="B184" i="33"/>
  <c r="A184" i="33" s="1"/>
  <c r="F184" i="33"/>
  <c r="I184" i="33"/>
  <c r="E184" i="33"/>
  <c r="E184" i="32"/>
  <c r="B184" i="32"/>
  <c r="A184" i="32" s="1"/>
  <c r="F184" i="32"/>
  <c r="I184" i="32"/>
  <c r="T183" i="31"/>
  <c r="U182" i="31"/>
  <c r="M186" i="10"/>
  <c r="K187" i="10" s="1"/>
  <c r="L186" i="10"/>
  <c r="J187" i="10" s="1"/>
  <c r="T180" i="6"/>
  <c r="I180" i="6"/>
  <c r="D180" i="6"/>
  <c r="B180" i="6" s="1"/>
  <c r="A180" i="6" s="1"/>
  <c r="M183" i="31" l="1"/>
  <c r="K184" i="31" s="1"/>
  <c r="E184" i="31" s="1"/>
  <c r="S184" i="31" s="1"/>
  <c r="L183" i="31"/>
  <c r="J184" i="31" s="1"/>
  <c r="B183" i="31"/>
  <c r="A183" i="31" s="1"/>
  <c r="F183" i="31"/>
  <c r="L183" i="34"/>
  <c r="J184" i="34" s="1"/>
  <c r="M183" i="34"/>
  <c r="K184" i="34" s="1"/>
  <c r="E184" i="34" s="1"/>
  <c r="S184" i="34" s="1"/>
  <c r="U183" i="34" s="1"/>
  <c r="B183" i="34"/>
  <c r="A183" i="34" s="1"/>
  <c r="F183" i="34"/>
  <c r="I185" i="35"/>
  <c r="D185" i="35"/>
  <c r="E185" i="35"/>
  <c r="M184" i="33"/>
  <c r="K185" i="33" s="1"/>
  <c r="E185" i="33" s="1"/>
  <c r="L184" i="33"/>
  <c r="J185" i="33" s="1"/>
  <c r="S184" i="33"/>
  <c r="M184" i="32"/>
  <c r="K185" i="32" s="1"/>
  <c r="L184" i="32"/>
  <c r="J185" i="32" s="1"/>
  <c r="S184" i="32"/>
  <c r="I187" i="10"/>
  <c r="L180" i="6"/>
  <c r="J181" i="6" s="1"/>
  <c r="D181" i="6" s="1"/>
  <c r="B181" i="6" s="1"/>
  <c r="A181" i="6" s="1"/>
  <c r="M180" i="6"/>
  <c r="K181" i="6" s="1"/>
  <c r="F180" i="6"/>
  <c r="I184" i="31" l="1"/>
  <c r="D184" i="31"/>
  <c r="T184" i="34"/>
  <c r="I184" i="34"/>
  <c r="D184" i="34"/>
  <c r="S185" i="35"/>
  <c r="B185" i="35"/>
  <c r="A185" i="35" s="1"/>
  <c r="F185" i="35"/>
  <c r="M185" i="35"/>
  <c r="K186" i="35" s="1"/>
  <c r="E186" i="35" s="1"/>
  <c r="L185" i="35"/>
  <c r="J186" i="35" s="1"/>
  <c r="D186" i="35" s="1"/>
  <c r="S185" i="33"/>
  <c r="T185" i="33" s="1"/>
  <c r="U183" i="33"/>
  <c r="T184" i="33"/>
  <c r="I185" i="33"/>
  <c r="D185" i="33"/>
  <c r="U183" i="32"/>
  <c r="T184" i="32"/>
  <c r="E185" i="32"/>
  <c r="I185" i="32"/>
  <c r="D185" i="32"/>
  <c r="T184" i="31"/>
  <c r="U183" i="31"/>
  <c r="M187" i="10"/>
  <c r="K188" i="10" s="1"/>
  <c r="L187" i="10"/>
  <c r="J188" i="10" s="1"/>
  <c r="F181" i="6"/>
  <c r="E181" i="6"/>
  <c r="S181" i="6" s="1"/>
  <c r="I181" i="6"/>
  <c r="F184" i="31" l="1"/>
  <c r="B184" i="31"/>
  <c r="A184" i="31" s="1"/>
  <c r="L184" i="31"/>
  <c r="J185" i="31" s="1"/>
  <c r="M184" i="31"/>
  <c r="K185" i="31" s="1"/>
  <c r="E185" i="31" s="1"/>
  <c r="B184" i="34"/>
  <c r="A184" i="34" s="1"/>
  <c r="F184" i="34"/>
  <c r="M184" i="34"/>
  <c r="K185" i="34" s="1"/>
  <c r="E185" i="34" s="1"/>
  <c r="S185" i="34" s="1"/>
  <c r="L184" i="34"/>
  <c r="J185" i="34" s="1"/>
  <c r="S186" i="35"/>
  <c r="T186" i="35" s="1"/>
  <c r="B186" i="35"/>
  <c r="A186" i="35" s="1"/>
  <c r="F186" i="35"/>
  <c r="I186" i="35"/>
  <c r="U184" i="35"/>
  <c r="T185" i="35"/>
  <c r="U184" i="33"/>
  <c r="L185" i="33"/>
  <c r="J186" i="33" s="1"/>
  <c r="M185" i="33"/>
  <c r="K186" i="33" s="1"/>
  <c r="B185" i="33"/>
  <c r="A185" i="33" s="1"/>
  <c r="F185" i="33"/>
  <c r="B185" i="32"/>
  <c r="A185" i="32" s="1"/>
  <c r="F185" i="32"/>
  <c r="M185" i="32"/>
  <c r="K186" i="32" s="1"/>
  <c r="L185" i="32"/>
  <c r="J186" i="32" s="1"/>
  <c r="S185" i="32"/>
  <c r="S185" i="31"/>
  <c r="I188" i="10"/>
  <c r="T181" i="6"/>
  <c r="U180" i="6"/>
  <c r="M181" i="6"/>
  <c r="K182" i="6" s="1"/>
  <c r="L181" i="6"/>
  <c r="J182" i="6" s="1"/>
  <c r="I185" i="31" l="1"/>
  <c r="D185" i="31"/>
  <c r="I185" i="34"/>
  <c r="D185" i="34"/>
  <c r="U185" i="35"/>
  <c r="L186" i="35"/>
  <c r="J187" i="35" s="1"/>
  <c r="M186" i="35"/>
  <c r="K187" i="35" s="1"/>
  <c r="U184" i="34"/>
  <c r="T185" i="34"/>
  <c r="I186" i="33"/>
  <c r="D186" i="33"/>
  <c r="E186" i="33"/>
  <c r="I186" i="32"/>
  <c r="D186" i="32"/>
  <c r="U184" i="32"/>
  <c r="T185" i="32"/>
  <c r="E186" i="32"/>
  <c r="T185" i="31"/>
  <c r="U184" i="31"/>
  <c r="M188" i="10"/>
  <c r="K189" i="10" s="1"/>
  <c r="L188" i="10"/>
  <c r="J189" i="10" s="1"/>
  <c r="I182" i="6"/>
  <c r="D182" i="6"/>
  <c r="B182" i="6" s="1"/>
  <c r="A182" i="6" s="1"/>
  <c r="E182" i="6"/>
  <c r="S182" i="6" s="1"/>
  <c r="F185" i="31" l="1"/>
  <c r="B185" i="31"/>
  <c r="A185" i="31" s="1"/>
  <c r="M185" i="31"/>
  <c r="K186" i="31" s="1"/>
  <c r="E186" i="31" s="1"/>
  <c r="S186" i="31" s="1"/>
  <c r="U185" i="31" s="1"/>
  <c r="L185" i="31"/>
  <c r="J186" i="31" s="1"/>
  <c r="B185" i="34"/>
  <c r="A185" i="34" s="1"/>
  <c r="F185" i="34"/>
  <c r="L185" i="34"/>
  <c r="J186" i="34" s="1"/>
  <c r="M185" i="34"/>
  <c r="K186" i="34" s="1"/>
  <c r="E186" i="34" s="1"/>
  <c r="S186" i="34" s="1"/>
  <c r="I187" i="35"/>
  <c r="D187" i="35"/>
  <c r="E187" i="35"/>
  <c r="S186" i="33"/>
  <c r="L186" i="33"/>
  <c r="J187" i="33" s="1"/>
  <c r="M186" i="33"/>
  <c r="K187" i="33" s="1"/>
  <c r="E187" i="33" s="1"/>
  <c r="B186" i="33"/>
  <c r="A186" i="33" s="1"/>
  <c r="F186" i="33"/>
  <c r="S186" i="32"/>
  <c r="B186" i="32"/>
  <c r="A186" i="32" s="1"/>
  <c r="F186" i="32"/>
  <c r="M186" i="32"/>
  <c r="K187" i="32" s="1"/>
  <c r="E187" i="32" s="1"/>
  <c r="L186" i="32"/>
  <c r="J187" i="32" s="1"/>
  <c r="I189" i="10"/>
  <c r="T182" i="6"/>
  <c r="U181" i="6"/>
  <c r="F182" i="6"/>
  <c r="L182" i="6"/>
  <c r="J183" i="6" s="1"/>
  <c r="M182" i="6"/>
  <c r="K183" i="6" s="1"/>
  <c r="E183" i="6" s="1"/>
  <c r="S183" i="6" s="1"/>
  <c r="T186" i="31" l="1"/>
  <c r="I186" i="31"/>
  <c r="D186" i="31"/>
  <c r="D186" i="34"/>
  <c r="I186" i="34"/>
  <c r="S187" i="35"/>
  <c r="B187" i="35"/>
  <c r="A187" i="35" s="1"/>
  <c r="F187" i="35"/>
  <c r="M187" i="35"/>
  <c r="K188" i="35" s="1"/>
  <c r="E188" i="35" s="1"/>
  <c r="L187" i="35"/>
  <c r="J188" i="35" s="1"/>
  <c r="D188" i="35" s="1"/>
  <c r="U185" i="34"/>
  <c r="T186" i="34"/>
  <c r="S187" i="33"/>
  <c r="U186" i="33" s="1"/>
  <c r="I187" i="33"/>
  <c r="D187" i="33"/>
  <c r="T186" i="33"/>
  <c r="U185" i="33"/>
  <c r="S187" i="32"/>
  <c r="U186" i="32" s="1"/>
  <c r="I187" i="32"/>
  <c r="D187" i="32"/>
  <c r="T186" i="32"/>
  <c r="U185" i="32"/>
  <c r="L189" i="10"/>
  <c r="J190" i="10" s="1"/>
  <c r="M189" i="10"/>
  <c r="K190" i="10" s="1"/>
  <c r="U182" i="6"/>
  <c r="T183" i="6"/>
  <c r="I183" i="6"/>
  <c r="D183" i="6"/>
  <c r="B183" i="6" s="1"/>
  <c r="A183" i="6" s="1"/>
  <c r="B186" i="31" l="1"/>
  <c r="A186" i="31" s="1"/>
  <c r="F186" i="31"/>
  <c r="M186" i="31"/>
  <c r="K187" i="31" s="1"/>
  <c r="E187" i="31" s="1"/>
  <c r="S187" i="31" s="1"/>
  <c r="L186" i="31"/>
  <c r="J187" i="31" s="1"/>
  <c r="L186" i="34"/>
  <c r="J187" i="34" s="1"/>
  <c r="M186" i="34"/>
  <c r="K187" i="34" s="1"/>
  <c r="E187" i="34" s="1"/>
  <c r="S187" i="34" s="1"/>
  <c r="U186" i="34" s="1"/>
  <c r="B186" i="34"/>
  <c r="A186" i="34" s="1"/>
  <c r="F186" i="34"/>
  <c r="S188" i="35"/>
  <c r="T188" i="35" s="1"/>
  <c r="B188" i="35"/>
  <c r="A188" i="35" s="1"/>
  <c r="F188" i="35"/>
  <c r="I188" i="35"/>
  <c r="U186" i="35"/>
  <c r="T187" i="35"/>
  <c r="T187" i="33"/>
  <c r="M187" i="33"/>
  <c r="K188" i="33" s="1"/>
  <c r="L187" i="33"/>
  <c r="J188" i="33" s="1"/>
  <c r="D188" i="33" s="1"/>
  <c r="B187" i="33"/>
  <c r="A187" i="33" s="1"/>
  <c r="F187" i="33"/>
  <c r="T187" i="32"/>
  <c r="B187" i="32"/>
  <c r="A187" i="32" s="1"/>
  <c r="F187" i="32"/>
  <c r="L187" i="32"/>
  <c r="J188" i="32" s="1"/>
  <c r="D188" i="32" s="1"/>
  <c r="M187" i="32"/>
  <c r="K188" i="32" s="1"/>
  <c r="I190" i="10"/>
  <c r="L183" i="6"/>
  <c r="J184" i="6" s="1"/>
  <c r="D184" i="6" s="1"/>
  <c r="B184" i="6" s="1"/>
  <c r="A184" i="6" s="1"/>
  <c r="M183" i="6"/>
  <c r="K184" i="6" s="1"/>
  <c r="F183" i="6"/>
  <c r="D187" i="31" l="1"/>
  <c r="I187" i="31"/>
  <c r="T187" i="34"/>
  <c r="D187" i="34"/>
  <c r="I187" i="34"/>
  <c r="U187" i="35"/>
  <c r="L188" i="35"/>
  <c r="J189" i="35" s="1"/>
  <c r="M188" i="35"/>
  <c r="K189" i="35" s="1"/>
  <c r="B188" i="33"/>
  <c r="A188" i="33" s="1"/>
  <c r="F188" i="33"/>
  <c r="E188" i="33"/>
  <c r="I188" i="33"/>
  <c r="E188" i="32"/>
  <c r="B188" i="32"/>
  <c r="A188" i="32" s="1"/>
  <c r="F188" i="32"/>
  <c r="I188" i="32"/>
  <c r="T187" i="31"/>
  <c r="U186" i="31"/>
  <c r="L190" i="10"/>
  <c r="J191" i="10" s="1"/>
  <c r="M190" i="10"/>
  <c r="K191" i="10" s="1"/>
  <c r="F184" i="6"/>
  <c r="E184" i="6"/>
  <c r="S184" i="6" s="1"/>
  <c r="I184" i="6"/>
  <c r="M187" i="31" l="1"/>
  <c r="K188" i="31" s="1"/>
  <c r="E188" i="31" s="1"/>
  <c r="S188" i="31" s="1"/>
  <c r="L187" i="31"/>
  <c r="J188" i="31" s="1"/>
  <c r="B187" i="31"/>
  <c r="A187" i="31" s="1"/>
  <c r="F187" i="31"/>
  <c r="M187" i="34"/>
  <c r="K188" i="34" s="1"/>
  <c r="E188" i="34" s="1"/>
  <c r="S188" i="34" s="1"/>
  <c r="L187" i="34"/>
  <c r="J188" i="34" s="1"/>
  <c r="B187" i="34"/>
  <c r="A187" i="34" s="1"/>
  <c r="F187" i="34"/>
  <c r="I189" i="35"/>
  <c r="D189" i="35"/>
  <c r="E189" i="35"/>
  <c r="S188" i="33"/>
  <c r="M188" i="33"/>
  <c r="K189" i="33" s="1"/>
  <c r="E189" i="33" s="1"/>
  <c r="L188" i="33"/>
  <c r="J189" i="33" s="1"/>
  <c r="M188" i="32"/>
  <c r="K189" i="32" s="1"/>
  <c r="L188" i="32"/>
  <c r="J189" i="32" s="1"/>
  <c r="S188" i="32"/>
  <c r="I191" i="10"/>
  <c r="T184" i="6"/>
  <c r="U183" i="6"/>
  <c r="L184" i="6"/>
  <c r="J185" i="6" s="1"/>
  <c r="M184" i="6"/>
  <c r="K185" i="6" s="1"/>
  <c r="E185" i="6" s="1"/>
  <c r="S185" i="6" s="1"/>
  <c r="U184" i="6" s="1"/>
  <c r="I188" i="31" l="1"/>
  <c r="D188" i="31"/>
  <c r="D188" i="34"/>
  <c r="I188" i="34"/>
  <c r="S189" i="35"/>
  <c r="B189" i="35"/>
  <c r="A189" i="35" s="1"/>
  <c r="F189" i="35"/>
  <c r="M189" i="35"/>
  <c r="K190" i="35" s="1"/>
  <c r="E190" i="35" s="1"/>
  <c r="L189" i="35"/>
  <c r="J190" i="35" s="1"/>
  <c r="D190" i="35" s="1"/>
  <c r="T188" i="34"/>
  <c r="U187" i="34"/>
  <c r="S189" i="33"/>
  <c r="U188" i="33" s="1"/>
  <c r="I189" i="33"/>
  <c r="D189" i="33"/>
  <c r="T188" i="33"/>
  <c r="U187" i="33"/>
  <c r="U187" i="32"/>
  <c r="T188" i="32"/>
  <c r="E189" i="32"/>
  <c r="I189" i="32"/>
  <c r="D189" i="32"/>
  <c r="T188" i="31"/>
  <c r="U187" i="31"/>
  <c r="M191" i="10"/>
  <c r="K192" i="10" s="1"/>
  <c r="L191" i="10"/>
  <c r="J192" i="10" s="1"/>
  <c r="T185" i="6"/>
  <c r="I185" i="6"/>
  <c r="D185" i="6"/>
  <c r="B185" i="6" s="1"/>
  <c r="A185" i="6" s="1"/>
  <c r="F188" i="31" l="1"/>
  <c r="B188" i="31"/>
  <c r="A188" i="31" s="1"/>
  <c r="L188" i="31"/>
  <c r="J189" i="31" s="1"/>
  <c r="M188" i="31"/>
  <c r="K189" i="31" s="1"/>
  <c r="E189" i="31" s="1"/>
  <c r="L188" i="34"/>
  <c r="J189" i="34" s="1"/>
  <c r="M188" i="34"/>
  <c r="K189" i="34" s="1"/>
  <c r="E189" i="34" s="1"/>
  <c r="S189" i="34" s="1"/>
  <c r="B188" i="34"/>
  <c r="A188" i="34" s="1"/>
  <c r="F188" i="34"/>
  <c r="S190" i="35"/>
  <c r="T190" i="35" s="1"/>
  <c r="B190" i="35"/>
  <c r="A190" i="35" s="1"/>
  <c r="F190" i="35"/>
  <c r="I190" i="35"/>
  <c r="U188" i="35"/>
  <c r="T189" i="35"/>
  <c r="T189" i="33"/>
  <c r="B189" i="33"/>
  <c r="A189" i="33" s="1"/>
  <c r="F189" i="33"/>
  <c r="M189" i="33"/>
  <c r="K190" i="33" s="1"/>
  <c r="L189" i="33"/>
  <c r="J190" i="33" s="1"/>
  <c r="B189" i="32"/>
  <c r="A189" i="32" s="1"/>
  <c r="F189" i="32"/>
  <c r="L189" i="32"/>
  <c r="J190" i="32" s="1"/>
  <c r="M189" i="32"/>
  <c r="K190" i="32" s="1"/>
  <c r="S189" i="32"/>
  <c r="S189" i="31"/>
  <c r="I192" i="10"/>
  <c r="M185" i="6"/>
  <c r="K186" i="6" s="1"/>
  <c r="L185" i="6"/>
  <c r="J186" i="6" s="1"/>
  <c r="F185" i="6"/>
  <c r="I189" i="31" l="1"/>
  <c r="D189" i="31"/>
  <c r="D189" i="34"/>
  <c r="I189" i="34"/>
  <c r="U189" i="35"/>
  <c r="L190" i="35"/>
  <c r="J191" i="35" s="1"/>
  <c r="M190" i="35"/>
  <c r="K191" i="35" s="1"/>
  <c r="T189" i="34"/>
  <c r="U188" i="34"/>
  <c r="I190" i="33"/>
  <c r="E190" i="33"/>
  <c r="D190" i="33"/>
  <c r="I190" i="32"/>
  <c r="U188" i="32"/>
  <c r="T189" i="32"/>
  <c r="E190" i="32"/>
  <c r="D190" i="32"/>
  <c r="U188" i="31"/>
  <c r="T189" i="31"/>
  <c r="L192" i="10"/>
  <c r="J193" i="10" s="1"/>
  <c r="M192" i="10"/>
  <c r="K193" i="10" s="1"/>
  <c r="I186" i="6"/>
  <c r="D186" i="6"/>
  <c r="B186" i="6" s="1"/>
  <c r="A186" i="6" s="1"/>
  <c r="E186" i="6"/>
  <c r="S186" i="6" s="1"/>
  <c r="F189" i="31" l="1"/>
  <c r="B189" i="31"/>
  <c r="A189" i="31" s="1"/>
  <c r="M189" i="31"/>
  <c r="K190" i="31" s="1"/>
  <c r="E190" i="31" s="1"/>
  <c r="S190" i="31" s="1"/>
  <c r="U189" i="31" s="1"/>
  <c r="L189" i="31"/>
  <c r="J190" i="31" s="1"/>
  <c r="L189" i="34"/>
  <c r="J190" i="34" s="1"/>
  <c r="M189" i="34"/>
  <c r="K190" i="34" s="1"/>
  <c r="E190" i="34" s="1"/>
  <c r="S190" i="34" s="1"/>
  <c r="T190" i="34" s="1"/>
  <c r="B189" i="34"/>
  <c r="A189" i="34" s="1"/>
  <c r="F189" i="34"/>
  <c r="I191" i="35"/>
  <c r="D191" i="35"/>
  <c r="E191" i="35"/>
  <c r="B190" i="33"/>
  <c r="A190" i="33" s="1"/>
  <c r="F190" i="33"/>
  <c r="L190" i="33"/>
  <c r="J191" i="33" s="1"/>
  <c r="D191" i="33" s="1"/>
  <c r="M190" i="33"/>
  <c r="K191" i="33" s="1"/>
  <c r="S190" i="33"/>
  <c r="B190" i="32"/>
  <c r="A190" i="32" s="1"/>
  <c r="F190" i="32"/>
  <c r="S190" i="32"/>
  <c r="M190" i="32"/>
  <c r="K191" i="32" s="1"/>
  <c r="E191" i="32" s="1"/>
  <c r="L190" i="32"/>
  <c r="J191" i="32" s="1"/>
  <c r="D191" i="32" s="1"/>
  <c r="I193" i="10"/>
  <c r="T186" i="6"/>
  <c r="U185" i="6"/>
  <c r="F186" i="6"/>
  <c r="L186" i="6"/>
  <c r="J187" i="6" s="1"/>
  <c r="M186" i="6"/>
  <c r="K187" i="6" s="1"/>
  <c r="T190" i="31" l="1"/>
  <c r="I190" i="31"/>
  <c r="D190" i="31"/>
  <c r="U189" i="34"/>
  <c r="D190" i="34"/>
  <c r="I190" i="34"/>
  <c r="S191" i="35"/>
  <c r="B191" i="35"/>
  <c r="A191" i="35" s="1"/>
  <c r="F191" i="35"/>
  <c r="M191" i="35"/>
  <c r="K192" i="35" s="1"/>
  <c r="E192" i="35" s="1"/>
  <c r="L191" i="35"/>
  <c r="J192" i="35" s="1"/>
  <c r="D192" i="35" s="1"/>
  <c r="I191" i="33"/>
  <c r="T190" i="33"/>
  <c r="U189" i="33"/>
  <c r="E191" i="33"/>
  <c r="B191" i="33"/>
  <c r="A191" i="33" s="1"/>
  <c r="F191" i="33"/>
  <c r="U189" i="32"/>
  <c r="T190" i="32"/>
  <c r="B191" i="32"/>
  <c r="A191" i="32" s="1"/>
  <c r="F191" i="32"/>
  <c r="S191" i="32"/>
  <c r="I191" i="32"/>
  <c r="L193" i="10"/>
  <c r="J194" i="10" s="1"/>
  <c r="M193" i="10"/>
  <c r="K194" i="10" s="1"/>
  <c r="I187" i="6"/>
  <c r="D187" i="6"/>
  <c r="B187" i="6" s="1"/>
  <c r="A187" i="6" s="1"/>
  <c r="E187" i="6"/>
  <c r="S187" i="6" s="1"/>
  <c r="B190" i="31" l="1"/>
  <c r="A190" i="31" s="1"/>
  <c r="F190" i="31"/>
  <c r="L190" i="31"/>
  <c r="J191" i="31" s="1"/>
  <c r="M190" i="31"/>
  <c r="K191" i="31" s="1"/>
  <c r="E191" i="31" s="1"/>
  <c r="S191" i="31" s="1"/>
  <c r="M190" i="34"/>
  <c r="K191" i="34" s="1"/>
  <c r="E191" i="34" s="1"/>
  <c r="S191" i="34" s="1"/>
  <c r="L190" i="34"/>
  <c r="J191" i="34" s="1"/>
  <c r="F190" i="34"/>
  <c r="B190" i="34"/>
  <c r="A190" i="34" s="1"/>
  <c r="S192" i="35"/>
  <c r="T192" i="35" s="1"/>
  <c r="B192" i="35"/>
  <c r="A192" i="35" s="1"/>
  <c r="F192" i="35"/>
  <c r="I192" i="35"/>
  <c r="U190" i="35"/>
  <c r="T191" i="35"/>
  <c r="S191" i="33"/>
  <c r="L191" i="33"/>
  <c r="J192" i="33" s="1"/>
  <c r="M191" i="33"/>
  <c r="K192" i="33" s="1"/>
  <c r="E192" i="33" s="1"/>
  <c r="U190" i="32"/>
  <c r="L191" i="32"/>
  <c r="J192" i="32" s="1"/>
  <c r="M191" i="32"/>
  <c r="K192" i="32" s="1"/>
  <c r="T191" i="32"/>
  <c r="I194" i="10"/>
  <c r="T187" i="6"/>
  <c r="U186" i="6"/>
  <c r="F187" i="6"/>
  <c r="L187" i="6"/>
  <c r="J188" i="6" s="1"/>
  <c r="M187" i="6"/>
  <c r="K188" i="6" s="1"/>
  <c r="D191" i="31" l="1"/>
  <c r="I191" i="31"/>
  <c r="I191" i="34"/>
  <c r="D191" i="34"/>
  <c r="U191" i="35"/>
  <c r="L192" i="35"/>
  <c r="J193" i="35" s="1"/>
  <c r="M192" i="35"/>
  <c r="K193" i="35" s="1"/>
  <c r="T191" i="34"/>
  <c r="U190" i="34"/>
  <c r="S192" i="33"/>
  <c r="U191" i="33" s="1"/>
  <c r="I192" i="33"/>
  <c r="D192" i="33"/>
  <c r="T191" i="33"/>
  <c r="U190" i="33"/>
  <c r="E192" i="32"/>
  <c r="I192" i="32"/>
  <c r="D192" i="32"/>
  <c r="U190" i="31"/>
  <c r="T191" i="31"/>
  <c r="M194" i="10"/>
  <c r="K195" i="10" s="1"/>
  <c r="L194" i="10"/>
  <c r="J195" i="10" s="1"/>
  <c r="I188" i="6"/>
  <c r="E188" i="6"/>
  <c r="S188" i="6" s="1"/>
  <c r="D188" i="6"/>
  <c r="B188" i="6" s="1"/>
  <c r="A188" i="6" s="1"/>
  <c r="M191" i="31" l="1"/>
  <c r="K192" i="31" s="1"/>
  <c r="E192" i="31" s="1"/>
  <c r="S192" i="31" s="1"/>
  <c r="T192" i="31" s="1"/>
  <c r="L191" i="31"/>
  <c r="J192" i="31" s="1"/>
  <c r="F191" i="31"/>
  <c r="B191" i="31"/>
  <c r="A191" i="31" s="1"/>
  <c r="B191" i="34"/>
  <c r="A191" i="34" s="1"/>
  <c r="F191" i="34"/>
  <c r="L191" i="34"/>
  <c r="J192" i="34" s="1"/>
  <c r="M191" i="34"/>
  <c r="K192" i="34" s="1"/>
  <c r="E192" i="34" s="1"/>
  <c r="S192" i="34" s="1"/>
  <c r="U191" i="34" s="1"/>
  <c r="I193" i="35"/>
  <c r="D193" i="35"/>
  <c r="E193" i="35"/>
  <c r="T192" i="33"/>
  <c r="M192" i="33"/>
  <c r="K193" i="33" s="1"/>
  <c r="L192" i="33"/>
  <c r="J193" i="33" s="1"/>
  <c r="D193" i="33" s="1"/>
  <c r="B192" i="33"/>
  <c r="A192" i="33" s="1"/>
  <c r="F192" i="33"/>
  <c r="B192" i="32"/>
  <c r="A192" i="32" s="1"/>
  <c r="F192" i="32"/>
  <c r="M192" i="32"/>
  <c r="K193" i="32" s="1"/>
  <c r="L192" i="32"/>
  <c r="J193" i="32" s="1"/>
  <c r="S192" i="32"/>
  <c r="I195" i="10"/>
  <c r="T188" i="6"/>
  <c r="U187" i="6"/>
  <c r="F188" i="6"/>
  <c r="L188" i="6"/>
  <c r="J189" i="6" s="1"/>
  <c r="M188" i="6"/>
  <c r="K189" i="6" s="1"/>
  <c r="U191" i="31" l="1"/>
  <c r="I192" i="31"/>
  <c r="D192" i="31"/>
  <c r="D192" i="34"/>
  <c r="I192" i="34"/>
  <c r="T192" i="34"/>
  <c r="S193" i="35"/>
  <c r="B193" i="35"/>
  <c r="A193" i="35" s="1"/>
  <c r="F193" i="35"/>
  <c r="M193" i="35"/>
  <c r="K194" i="35" s="1"/>
  <c r="E194" i="35" s="1"/>
  <c r="L193" i="35"/>
  <c r="J194" i="35" s="1"/>
  <c r="D194" i="35" s="1"/>
  <c r="B193" i="33"/>
  <c r="A193" i="33" s="1"/>
  <c r="F193" i="33"/>
  <c r="E193" i="33"/>
  <c r="I193" i="33"/>
  <c r="I193" i="32"/>
  <c r="T192" i="32"/>
  <c r="U191" i="32"/>
  <c r="E193" i="32"/>
  <c r="D193" i="32"/>
  <c r="M195" i="10"/>
  <c r="K196" i="10" s="1"/>
  <c r="L195" i="10"/>
  <c r="J196" i="10" s="1"/>
  <c r="I189" i="6"/>
  <c r="D189" i="6"/>
  <c r="B189" i="6" s="1"/>
  <c r="A189" i="6" s="1"/>
  <c r="E189" i="6"/>
  <c r="S189" i="6" s="1"/>
  <c r="B192" i="31" l="1"/>
  <c r="A192" i="31" s="1"/>
  <c r="F192" i="31"/>
  <c r="M192" i="31"/>
  <c r="K193" i="31" s="1"/>
  <c r="E193" i="31" s="1"/>
  <c r="L192" i="31"/>
  <c r="J193" i="31" s="1"/>
  <c r="M192" i="34"/>
  <c r="K193" i="34" s="1"/>
  <c r="E193" i="34" s="1"/>
  <c r="S193" i="34" s="1"/>
  <c r="L192" i="34"/>
  <c r="J193" i="34" s="1"/>
  <c r="B192" i="34"/>
  <c r="A192" i="34" s="1"/>
  <c r="F192" i="34"/>
  <c r="S194" i="35"/>
  <c r="T194" i="35" s="1"/>
  <c r="B194" i="35"/>
  <c r="A194" i="35" s="1"/>
  <c r="F194" i="35"/>
  <c r="I194" i="35"/>
  <c r="U192" i="35"/>
  <c r="T193" i="35"/>
  <c r="S193" i="33"/>
  <c r="M193" i="33"/>
  <c r="K194" i="33" s="1"/>
  <c r="E194" i="33" s="1"/>
  <c r="L193" i="33"/>
  <c r="J194" i="33" s="1"/>
  <c r="B193" i="32"/>
  <c r="A193" i="32" s="1"/>
  <c r="F193" i="32"/>
  <c r="M193" i="32"/>
  <c r="K194" i="32" s="1"/>
  <c r="L193" i="32"/>
  <c r="J194" i="32" s="1"/>
  <c r="S193" i="32"/>
  <c r="S193" i="31"/>
  <c r="I196" i="10"/>
  <c r="T189" i="6"/>
  <c r="U188" i="6"/>
  <c r="F189" i="6"/>
  <c r="L189" i="6"/>
  <c r="J190" i="6" s="1"/>
  <c r="M189" i="6"/>
  <c r="K190" i="6" s="1"/>
  <c r="D193" i="31" l="1"/>
  <c r="I193" i="31"/>
  <c r="I193" i="34"/>
  <c r="D193" i="34"/>
  <c r="U193" i="35"/>
  <c r="L194" i="35"/>
  <c r="J195" i="35" s="1"/>
  <c r="M194" i="35"/>
  <c r="K195" i="35" s="1"/>
  <c r="U192" i="34"/>
  <c r="T193" i="34"/>
  <c r="S194" i="33"/>
  <c r="U193" i="33" s="1"/>
  <c r="I194" i="33"/>
  <c r="D194" i="33"/>
  <c r="T193" i="33"/>
  <c r="U192" i="33"/>
  <c r="I194" i="32"/>
  <c r="U192" i="32"/>
  <c r="T193" i="32"/>
  <c r="E194" i="32"/>
  <c r="D194" i="32"/>
  <c r="U192" i="31"/>
  <c r="T193" i="31"/>
  <c r="L196" i="10"/>
  <c r="J197" i="10" s="1"/>
  <c r="M196" i="10"/>
  <c r="K197" i="10" s="1"/>
  <c r="I190" i="6"/>
  <c r="D190" i="6"/>
  <c r="B190" i="6" s="1"/>
  <c r="A190" i="6" s="1"/>
  <c r="E190" i="6"/>
  <c r="S190" i="6" s="1"/>
  <c r="L193" i="31" l="1"/>
  <c r="J194" i="31" s="1"/>
  <c r="M193" i="31"/>
  <c r="K194" i="31" s="1"/>
  <c r="E194" i="31" s="1"/>
  <c r="F193" i="31"/>
  <c r="B193" i="31"/>
  <c r="A193" i="31" s="1"/>
  <c r="B193" i="34"/>
  <c r="A193" i="34" s="1"/>
  <c r="F193" i="34"/>
  <c r="L193" i="34"/>
  <c r="J194" i="34" s="1"/>
  <c r="M193" i="34"/>
  <c r="K194" i="34" s="1"/>
  <c r="E194" i="34" s="1"/>
  <c r="S194" i="34" s="1"/>
  <c r="T194" i="34" s="1"/>
  <c r="I195" i="35"/>
  <c r="D195" i="35"/>
  <c r="E195" i="35"/>
  <c r="T194" i="33"/>
  <c r="B194" i="33"/>
  <c r="A194" i="33" s="1"/>
  <c r="F194" i="33"/>
  <c r="L194" i="33"/>
  <c r="J195" i="33" s="1"/>
  <c r="D195" i="33" s="1"/>
  <c r="M194" i="33"/>
  <c r="K195" i="33" s="1"/>
  <c r="B194" i="32"/>
  <c r="A194" i="32" s="1"/>
  <c r="F194" i="32"/>
  <c r="M194" i="32"/>
  <c r="K195" i="32" s="1"/>
  <c r="L194" i="32"/>
  <c r="J195" i="32" s="1"/>
  <c r="S194" i="32"/>
  <c r="S194" i="31"/>
  <c r="I197" i="10"/>
  <c r="U189" i="6"/>
  <c r="T190" i="6"/>
  <c r="F190" i="6"/>
  <c r="L190" i="6"/>
  <c r="J191" i="6" s="1"/>
  <c r="M190" i="6"/>
  <c r="K191" i="6" s="1"/>
  <c r="D194" i="31" l="1"/>
  <c r="I194" i="31"/>
  <c r="U193" i="34"/>
  <c r="D194" i="34"/>
  <c r="I194" i="34"/>
  <c r="S195" i="35"/>
  <c r="B195" i="35"/>
  <c r="A195" i="35" s="1"/>
  <c r="F195" i="35"/>
  <c r="M195" i="35"/>
  <c r="K196" i="35" s="1"/>
  <c r="E196" i="35" s="1"/>
  <c r="L195" i="35"/>
  <c r="J196" i="35" s="1"/>
  <c r="D196" i="35" s="1"/>
  <c r="E195" i="33"/>
  <c r="I195" i="33"/>
  <c r="B195" i="33"/>
  <c r="A195" i="33" s="1"/>
  <c r="F195" i="33"/>
  <c r="I195" i="32"/>
  <c r="D195" i="32"/>
  <c r="U193" i="32"/>
  <c r="T194" i="32"/>
  <c r="E195" i="32"/>
  <c r="U193" i="31"/>
  <c r="T194" i="31"/>
  <c r="L197" i="10"/>
  <c r="J198" i="10" s="1"/>
  <c r="M197" i="10"/>
  <c r="K198" i="10" s="1"/>
  <c r="I191" i="6"/>
  <c r="E191" i="6"/>
  <c r="S191" i="6" s="1"/>
  <c r="D191" i="6"/>
  <c r="B191" i="6" s="1"/>
  <c r="A191" i="6" s="1"/>
  <c r="L194" i="31" l="1"/>
  <c r="J195" i="31" s="1"/>
  <c r="M194" i="31"/>
  <c r="K195" i="31" s="1"/>
  <c r="E195" i="31" s="1"/>
  <c r="B194" i="31"/>
  <c r="A194" i="31" s="1"/>
  <c r="F194" i="31"/>
  <c r="L194" i="34"/>
  <c r="J195" i="34" s="1"/>
  <c r="M194" i="34"/>
  <c r="K195" i="34" s="1"/>
  <c r="E195" i="34" s="1"/>
  <c r="S195" i="34" s="1"/>
  <c r="B194" i="34"/>
  <c r="A194" i="34" s="1"/>
  <c r="F194" i="34"/>
  <c r="S196" i="35"/>
  <c r="T196" i="35" s="1"/>
  <c r="B196" i="35"/>
  <c r="A196" i="35" s="1"/>
  <c r="F196" i="35"/>
  <c r="I196" i="35"/>
  <c r="U194" i="35"/>
  <c r="T195" i="35"/>
  <c r="M195" i="33"/>
  <c r="K196" i="33" s="1"/>
  <c r="E196" i="33" s="1"/>
  <c r="L195" i="33"/>
  <c r="J196" i="33" s="1"/>
  <c r="S195" i="33"/>
  <c r="S195" i="32"/>
  <c r="L195" i="32"/>
  <c r="J196" i="32" s="1"/>
  <c r="D196" i="32" s="1"/>
  <c r="M195" i="32"/>
  <c r="K196" i="32" s="1"/>
  <c r="E196" i="32" s="1"/>
  <c r="B195" i="32"/>
  <c r="A195" i="32" s="1"/>
  <c r="F195" i="32"/>
  <c r="S195" i="31"/>
  <c r="I198" i="10"/>
  <c r="T191" i="6"/>
  <c r="U190" i="6"/>
  <c r="F191" i="6"/>
  <c r="L191" i="6"/>
  <c r="J192" i="6" s="1"/>
  <c r="M191" i="6"/>
  <c r="K192" i="6" s="1"/>
  <c r="E192" i="6" s="1"/>
  <c r="S192" i="6" s="1"/>
  <c r="U191" i="6" s="1"/>
  <c r="D195" i="31" l="1"/>
  <c r="I195" i="31"/>
  <c r="I195" i="34"/>
  <c r="D195" i="34"/>
  <c r="U195" i="35"/>
  <c r="L196" i="35"/>
  <c r="J197" i="35" s="1"/>
  <c r="M196" i="35"/>
  <c r="K197" i="35" s="1"/>
  <c r="U194" i="34"/>
  <c r="T195" i="34"/>
  <c r="S196" i="33"/>
  <c r="T196" i="33" s="1"/>
  <c r="T195" i="33"/>
  <c r="U194" i="33"/>
  <c r="I196" i="33"/>
  <c r="D196" i="33"/>
  <c r="B196" i="32"/>
  <c r="A196" i="32" s="1"/>
  <c r="F196" i="32"/>
  <c r="S196" i="32"/>
  <c r="U195" i="32" s="1"/>
  <c r="I196" i="32"/>
  <c r="T195" i="32"/>
  <c r="U194" i="32"/>
  <c r="T195" i="31"/>
  <c r="U194" i="31"/>
  <c r="L198" i="10"/>
  <c r="J199" i="10" s="1"/>
  <c r="M198" i="10"/>
  <c r="K199" i="10" s="1"/>
  <c r="T192" i="6"/>
  <c r="I192" i="6"/>
  <c r="D192" i="6"/>
  <c r="B192" i="6" s="1"/>
  <c r="A192" i="6" s="1"/>
  <c r="M195" i="31" l="1"/>
  <c r="K196" i="31" s="1"/>
  <c r="E196" i="31" s="1"/>
  <c r="S196" i="31" s="1"/>
  <c r="U195" i="31" s="1"/>
  <c r="L195" i="31"/>
  <c r="J196" i="31" s="1"/>
  <c r="F195" i="31"/>
  <c r="B195" i="31"/>
  <c r="A195" i="31" s="1"/>
  <c r="B195" i="34"/>
  <c r="A195" i="34" s="1"/>
  <c r="F195" i="34"/>
  <c r="M195" i="34"/>
  <c r="K196" i="34" s="1"/>
  <c r="E196" i="34" s="1"/>
  <c r="S196" i="34" s="1"/>
  <c r="U195" i="34" s="1"/>
  <c r="L195" i="34"/>
  <c r="J196" i="34" s="1"/>
  <c r="U195" i="33"/>
  <c r="I197" i="35"/>
  <c r="D197" i="35"/>
  <c r="E197" i="35"/>
  <c r="B196" i="33"/>
  <c r="A196" i="33" s="1"/>
  <c r="F196" i="33"/>
  <c r="M196" i="33"/>
  <c r="K197" i="33" s="1"/>
  <c r="L196" i="33"/>
  <c r="J197" i="33" s="1"/>
  <c r="D197" i="33" s="1"/>
  <c r="L196" i="32"/>
  <c r="J197" i="32" s="1"/>
  <c r="M196" i="32"/>
  <c r="K197" i="32" s="1"/>
  <c r="T196" i="32"/>
  <c r="I199" i="10"/>
  <c r="M192" i="6"/>
  <c r="K193" i="6" s="1"/>
  <c r="L192" i="6"/>
  <c r="J193" i="6" s="1"/>
  <c r="F192" i="6"/>
  <c r="T196" i="31" l="1"/>
  <c r="I196" i="31"/>
  <c r="D196" i="31"/>
  <c r="T196" i="34"/>
  <c r="I196" i="34"/>
  <c r="D196" i="34"/>
  <c r="S197" i="35"/>
  <c r="B197" i="35"/>
  <c r="A197" i="35" s="1"/>
  <c r="F197" i="35"/>
  <c r="M197" i="35"/>
  <c r="K198" i="35" s="1"/>
  <c r="E198" i="35" s="1"/>
  <c r="L197" i="35"/>
  <c r="J198" i="35" s="1"/>
  <c r="D198" i="35" s="1"/>
  <c r="B197" i="33"/>
  <c r="A197" i="33" s="1"/>
  <c r="F197" i="33"/>
  <c r="I197" i="33"/>
  <c r="E197" i="33"/>
  <c r="E197" i="32"/>
  <c r="I197" i="32"/>
  <c r="D197" i="32"/>
  <c r="M199" i="10"/>
  <c r="K200" i="10" s="1"/>
  <c r="L199" i="10"/>
  <c r="J200" i="10" s="1"/>
  <c r="I193" i="6"/>
  <c r="D193" i="6"/>
  <c r="B193" i="6" s="1"/>
  <c r="A193" i="6" s="1"/>
  <c r="E193" i="6"/>
  <c r="S193" i="6" s="1"/>
  <c r="B196" i="31" l="1"/>
  <c r="A196" i="31" s="1"/>
  <c r="F196" i="31"/>
  <c r="M196" i="31"/>
  <c r="K197" i="31" s="1"/>
  <c r="E197" i="31" s="1"/>
  <c r="L196" i="31"/>
  <c r="J197" i="31" s="1"/>
  <c r="B196" i="34"/>
  <c r="A196" i="34" s="1"/>
  <c r="F196" i="34"/>
  <c r="M196" i="34"/>
  <c r="K197" i="34" s="1"/>
  <c r="E197" i="34" s="1"/>
  <c r="S197" i="34" s="1"/>
  <c r="L196" i="34"/>
  <c r="J197" i="34" s="1"/>
  <c r="S198" i="35"/>
  <c r="T198" i="35" s="1"/>
  <c r="B198" i="35"/>
  <c r="A198" i="35" s="1"/>
  <c r="F198" i="35"/>
  <c r="I198" i="35"/>
  <c r="U196" i="35"/>
  <c r="T197" i="35"/>
  <c r="S197" i="33"/>
  <c r="L197" i="33"/>
  <c r="J198" i="33" s="1"/>
  <c r="M197" i="33"/>
  <c r="K198" i="33" s="1"/>
  <c r="E198" i="33" s="1"/>
  <c r="B197" i="32"/>
  <c r="A197" i="32" s="1"/>
  <c r="F197" i="32"/>
  <c r="M197" i="32"/>
  <c r="K198" i="32" s="1"/>
  <c r="L197" i="32"/>
  <c r="J198" i="32" s="1"/>
  <c r="S197" i="32"/>
  <c r="S197" i="31"/>
  <c r="I200" i="10"/>
  <c r="T193" i="6"/>
  <c r="U192" i="6"/>
  <c r="F193" i="6"/>
  <c r="M193" i="6"/>
  <c r="K194" i="6" s="1"/>
  <c r="E194" i="6" s="1"/>
  <c r="S194" i="6" s="1"/>
  <c r="U193" i="6" s="1"/>
  <c r="L193" i="6"/>
  <c r="J194" i="6" s="1"/>
  <c r="I197" i="31" l="1"/>
  <c r="D197" i="31"/>
  <c r="I197" i="34"/>
  <c r="D197" i="34"/>
  <c r="U197" i="35"/>
  <c r="L198" i="35"/>
  <c r="J199" i="35" s="1"/>
  <c r="M198" i="35"/>
  <c r="K199" i="35" s="1"/>
  <c r="T197" i="34"/>
  <c r="U196" i="34"/>
  <c r="S198" i="33"/>
  <c r="U197" i="33" s="1"/>
  <c r="I198" i="33"/>
  <c r="D198" i="33"/>
  <c r="T197" i="33"/>
  <c r="U196" i="33"/>
  <c r="I198" i="32"/>
  <c r="T197" i="32"/>
  <c r="U196" i="32"/>
  <c r="E198" i="32"/>
  <c r="D198" i="32"/>
  <c r="U196" i="31"/>
  <c r="T197" i="31"/>
  <c r="L200" i="10"/>
  <c r="J201" i="10" s="1"/>
  <c r="M200" i="10"/>
  <c r="K201" i="10" s="1"/>
  <c r="T194" i="6"/>
  <c r="I194" i="6"/>
  <c r="D194" i="6"/>
  <c r="B194" i="6" s="1"/>
  <c r="A194" i="6" s="1"/>
  <c r="F197" i="31" l="1"/>
  <c r="B197" i="31"/>
  <c r="A197" i="31" s="1"/>
  <c r="L197" i="31"/>
  <c r="J198" i="31" s="1"/>
  <c r="M197" i="31"/>
  <c r="K198" i="31" s="1"/>
  <c r="E198" i="31" s="1"/>
  <c r="S198" i="31" s="1"/>
  <c r="U197" i="31" s="1"/>
  <c r="B197" i="34"/>
  <c r="A197" i="34" s="1"/>
  <c r="F197" i="34"/>
  <c r="L197" i="34"/>
  <c r="J198" i="34" s="1"/>
  <c r="M197" i="34"/>
  <c r="K198" i="34" s="1"/>
  <c r="E198" i="34" s="1"/>
  <c r="S198" i="34" s="1"/>
  <c r="U197" i="34" s="1"/>
  <c r="I199" i="35"/>
  <c r="D199" i="35"/>
  <c r="E199" i="35"/>
  <c r="T198" i="33"/>
  <c r="L198" i="33"/>
  <c r="J199" i="33" s="1"/>
  <c r="M198" i="33"/>
  <c r="K199" i="33" s="1"/>
  <c r="B198" i="33"/>
  <c r="A198" i="33" s="1"/>
  <c r="F198" i="33"/>
  <c r="B198" i="32"/>
  <c r="A198" i="32" s="1"/>
  <c r="F198" i="32"/>
  <c r="M198" i="32"/>
  <c r="K199" i="32" s="1"/>
  <c r="L198" i="32"/>
  <c r="J199" i="32" s="1"/>
  <c r="S198" i="32"/>
  <c r="I201" i="10"/>
  <c r="L194" i="6"/>
  <c r="J195" i="6" s="1"/>
  <c r="D195" i="6" s="1"/>
  <c r="B195" i="6" s="1"/>
  <c r="A195" i="6" s="1"/>
  <c r="M194" i="6"/>
  <c r="K195" i="6" s="1"/>
  <c r="F194" i="6"/>
  <c r="I198" i="31" l="1"/>
  <c r="D198" i="31"/>
  <c r="T198" i="31"/>
  <c r="D198" i="34"/>
  <c r="I198" i="34"/>
  <c r="T198" i="34"/>
  <c r="S199" i="35"/>
  <c r="B199" i="35"/>
  <c r="A199" i="35" s="1"/>
  <c r="F199" i="35"/>
  <c r="M199" i="35"/>
  <c r="K200" i="35" s="1"/>
  <c r="E200" i="35" s="1"/>
  <c r="L199" i="35"/>
  <c r="J200" i="35" s="1"/>
  <c r="D200" i="35" s="1"/>
  <c r="I199" i="33"/>
  <c r="D199" i="33"/>
  <c r="E199" i="33"/>
  <c r="I199" i="32"/>
  <c r="D199" i="32"/>
  <c r="U197" i="32"/>
  <c r="T198" i="32"/>
  <c r="E199" i="32"/>
  <c r="L201" i="10"/>
  <c r="J202" i="10" s="1"/>
  <c r="M201" i="10"/>
  <c r="K202" i="10" s="1"/>
  <c r="E195" i="6"/>
  <c r="S195" i="6" s="1"/>
  <c r="F195" i="6"/>
  <c r="I195" i="6"/>
  <c r="B198" i="31" l="1"/>
  <c r="A198" i="31" s="1"/>
  <c r="F198" i="31"/>
  <c r="L198" i="31"/>
  <c r="J199" i="31" s="1"/>
  <c r="M198" i="31"/>
  <c r="K199" i="31" s="1"/>
  <c r="E199" i="31" s="1"/>
  <c r="S199" i="31" s="1"/>
  <c r="M198" i="34"/>
  <c r="K199" i="34" s="1"/>
  <c r="E199" i="34" s="1"/>
  <c r="S199" i="34" s="1"/>
  <c r="L198" i="34"/>
  <c r="J199" i="34" s="1"/>
  <c r="B198" i="34"/>
  <c r="A198" i="34" s="1"/>
  <c r="F198" i="34"/>
  <c r="S200" i="35"/>
  <c r="T200" i="35" s="1"/>
  <c r="B200" i="35"/>
  <c r="A200" i="35" s="1"/>
  <c r="F200" i="35"/>
  <c r="I200" i="35"/>
  <c r="U198" i="35"/>
  <c r="T199" i="35"/>
  <c r="S199" i="33"/>
  <c r="L199" i="33"/>
  <c r="J200" i="33" s="1"/>
  <c r="M199" i="33"/>
  <c r="K200" i="33" s="1"/>
  <c r="E200" i="33" s="1"/>
  <c r="B199" i="33"/>
  <c r="A199" i="33" s="1"/>
  <c r="F199" i="33"/>
  <c r="S199" i="32"/>
  <c r="L199" i="32"/>
  <c r="J200" i="32" s="1"/>
  <c r="M199" i="32"/>
  <c r="K200" i="32" s="1"/>
  <c r="E200" i="32" s="1"/>
  <c r="B199" i="32"/>
  <c r="A199" i="32" s="1"/>
  <c r="F199" i="32"/>
  <c r="I202" i="10"/>
  <c r="T195" i="6"/>
  <c r="U194" i="6"/>
  <c r="M195" i="6"/>
  <c r="K196" i="6" s="1"/>
  <c r="L195" i="6"/>
  <c r="J196" i="6" s="1"/>
  <c r="D199" i="31" l="1"/>
  <c r="I199" i="31"/>
  <c r="I199" i="34"/>
  <c r="D199" i="34"/>
  <c r="U199" i="35"/>
  <c r="L200" i="35"/>
  <c r="J201" i="35" s="1"/>
  <c r="M200" i="35"/>
  <c r="K201" i="35" s="1"/>
  <c r="T199" i="34"/>
  <c r="U198" i="34"/>
  <c r="S200" i="33"/>
  <c r="U199" i="33" s="1"/>
  <c r="I200" i="33"/>
  <c r="D200" i="33"/>
  <c r="T199" i="33"/>
  <c r="U198" i="33"/>
  <c r="S200" i="32"/>
  <c r="U199" i="32" s="1"/>
  <c r="I200" i="32"/>
  <c r="D200" i="32"/>
  <c r="T199" i="32"/>
  <c r="U198" i="32"/>
  <c r="U198" i="31"/>
  <c r="T199" i="31"/>
  <c r="M202" i="10"/>
  <c r="K203" i="10" s="1"/>
  <c r="L202" i="10"/>
  <c r="J203" i="10" s="1"/>
  <c r="I196" i="6"/>
  <c r="D196" i="6"/>
  <c r="B196" i="6" s="1"/>
  <c r="A196" i="6" s="1"/>
  <c r="E196" i="6"/>
  <c r="S196" i="6" s="1"/>
  <c r="M199" i="31" l="1"/>
  <c r="K200" i="31" s="1"/>
  <c r="E200" i="31" s="1"/>
  <c r="S200" i="31" s="1"/>
  <c r="L199" i="31"/>
  <c r="J200" i="31" s="1"/>
  <c r="B199" i="31"/>
  <c r="A199" i="31" s="1"/>
  <c r="F199" i="31"/>
  <c r="B199" i="34"/>
  <c r="A199" i="34" s="1"/>
  <c r="F199" i="34"/>
  <c r="L199" i="34"/>
  <c r="J200" i="34" s="1"/>
  <c r="M199" i="34"/>
  <c r="K200" i="34" s="1"/>
  <c r="E200" i="34" s="1"/>
  <c r="S200" i="34" s="1"/>
  <c r="U199" i="34" s="1"/>
  <c r="I201" i="35"/>
  <c r="D201" i="35"/>
  <c r="E201" i="35"/>
  <c r="T200" i="33"/>
  <c r="M200" i="33"/>
  <c r="K201" i="33" s="1"/>
  <c r="L200" i="33"/>
  <c r="J201" i="33" s="1"/>
  <c r="D201" i="33" s="1"/>
  <c r="B200" i="33"/>
  <c r="A200" i="33" s="1"/>
  <c r="F200" i="33"/>
  <c r="T200" i="32"/>
  <c r="M200" i="32"/>
  <c r="K201" i="32" s="1"/>
  <c r="L200" i="32"/>
  <c r="J201" i="32" s="1"/>
  <c r="D201" i="32" s="1"/>
  <c r="B200" i="32"/>
  <c r="A200" i="32" s="1"/>
  <c r="F200" i="32"/>
  <c r="I203" i="10"/>
  <c r="T196" i="6"/>
  <c r="U195" i="6"/>
  <c r="F196" i="6"/>
  <c r="M196" i="6"/>
  <c r="K197" i="6" s="1"/>
  <c r="L196" i="6"/>
  <c r="J197" i="6" s="1"/>
  <c r="I200" i="31" l="1"/>
  <c r="D200" i="31"/>
  <c r="D200" i="34"/>
  <c r="I200" i="34"/>
  <c r="T200" i="34"/>
  <c r="S201" i="35"/>
  <c r="B201" i="35"/>
  <c r="A201" i="35" s="1"/>
  <c r="F201" i="35"/>
  <c r="M201" i="35"/>
  <c r="K202" i="35" s="1"/>
  <c r="E202" i="35" s="1"/>
  <c r="L201" i="35"/>
  <c r="J202" i="35" s="1"/>
  <c r="D202" i="35" s="1"/>
  <c r="B201" i="33"/>
  <c r="A201" i="33" s="1"/>
  <c r="F201" i="33"/>
  <c r="E201" i="33"/>
  <c r="I201" i="33"/>
  <c r="E201" i="32"/>
  <c r="B201" i="32"/>
  <c r="A201" i="32" s="1"/>
  <c r="F201" i="32"/>
  <c r="I201" i="32"/>
  <c r="U199" i="31"/>
  <c r="T200" i="31"/>
  <c r="M203" i="10"/>
  <c r="K204" i="10" s="1"/>
  <c r="L203" i="10"/>
  <c r="J204" i="10" s="1"/>
  <c r="E197" i="6"/>
  <c r="S197" i="6" s="1"/>
  <c r="I197" i="6"/>
  <c r="D197" i="6"/>
  <c r="B197" i="6" s="1"/>
  <c r="A197" i="6" s="1"/>
  <c r="B200" i="31" l="1"/>
  <c r="A200" i="31" s="1"/>
  <c r="F200" i="31"/>
  <c r="L200" i="31"/>
  <c r="J201" i="31" s="1"/>
  <c r="M200" i="31"/>
  <c r="K201" i="31" s="1"/>
  <c r="E201" i="31" s="1"/>
  <c r="S201" i="31" s="1"/>
  <c r="M200" i="34"/>
  <c r="K201" i="34" s="1"/>
  <c r="E201" i="34" s="1"/>
  <c r="S201" i="34" s="1"/>
  <c r="L200" i="34"/>
  <c r="J201" i="34" s="1"/>
  <c r="B200" i="34"/>
  <c r="A200" i="34" s="1"/>
  <c r="F200" i="34"/>
  <c r="S202" i="35"/>
  <c r="T202" i="35" s="1"/>
  <c r="B202" i="35"/>
  <c r="A202" i="35" s="1"/>
  <c r="F202" i="35"/>
  <c r="I202" i="35"/>
  <c r="U200" i="35"/>
  <c r="T201" i="35"/>
  <c r="S201" i="33"/>
  <c r="M201" i="33"/>
  <c r="K202" i="33" s="1"/>
  <c r="E202" i="33" s="1"/>
  <c r="L201" i="33"/>
  <c r="J202" i="33" s="1"/>
  <c r="M201" i="32"/>
  <c r="K202" i="32" s="1"/>
  <c r="L201" i="32"/>
  <c r="J202" i="32" s="1"/>
  <c r="S201" i="32"/>
  <c r="I204" i="10"/>
  <c r="T197" i="6"/>
  <c r="U196" i="6"/>
  <c r="M197" i="6"/>
  <c r="K198" i="6" s="1"/>
  <c r="E198" i="6" s="1"/>
  <c r="S198" i="6" s="1"/>
  <c r="L197" i="6"/>
  <c r="J198" i="6" s="1"/>
  <c r="D198" i="6" s="1"/>
  <c r="B198" i="6" s="1"/>
  <c r="A198" i="6" s="1"/>
  <c r="F197" i="6"/>
  <c r="I201" i="31" l="1"/>
  <c r="D201" i="31"/>
  <c r="I201" i="34"/>
  <c r="D201" i="34"/>
  <c r="U201" i="35"/>
  <c r="L202" i="35"/>
  <c r="J203" i="35" s="1"/>
  <c r="M202" i="35"/>
  <c r="K203" i="35" s="1"/>
  <c r="U200" i="34"/>
  <c r="T201" i="34"/>
  <c r="S202" i="33"/>
  <c r="U201" i="33" s="1"/>
  <c r="I202" i="33"/>
  <c r="D202" i="33"/>
  <c r="T201" i="33"/>
  <c r="U200" i="33"/>
  <c r="U200" i="32"/>
  <c r="T201" i="32"/>
  <c r="E202" i="32"/>
  <c r="I202" i="32"/>
  <c r="D202" i="32"/>
  <c r="T201" i="31"/>
  <c r="U200" i="31"/>
  <c r="L204" i="10"/>
  <c r="J205" i="10" s="1"/>
  <c r="M204" i="10"/>
  <c r="K205" i="10" s="1"/>
  <c r="U197" i="6"/>
  <c r="T198" i="6"/>
  <c r="F198" i="6"/>
  <c r="I198" i="6"/>
  <c r="B201" i="31" l="1"/>
  <c r="A201" i="31" s="1"/>
  <c r="F201" i="31"/>
  <c r="M201" i="31"/>
  <c r="K202" i="31" s="1"/>
  <c r="E202" i="31" s="1"/>
  <c r="S202" i="31" s="1"/>
  <c r="U201" i="31" s="1"/>
  <c r="L201" i="31"/>
  <c r="J202" i="31" s="1"/>
  <c r="B201" i="34"/>
  <c r="A201" i="34" s="1"/>
  <c r="F201" i="34"/>
  <c r="L201" i="34"/>
  <c r="J202" i="34" s="1"/>
  <c r="M201" i="34"/>
  <c r="K202" i="34" s="1"/>
  <c r="E202" i="34" s="1"/>
  <c r="S202" i="34" s="1"/>
  <c r="T202" i="34" s="1"/>
  <c r="I203" i="35"/>
  <c r="D203" i="35"/>
  <c r="E203" i="35"/>
  <c r="T202" i="33"/>
  <c r="L202" i="33"/>
  <c r="J203" i="33" s="1"/>
  <c r="M202" i="33"/>
  <c r="K203" i="33" s="1"/>
  <c r="B202" i="33"/>
  <c r="A202" i="33" s="1"/>
  <c r="F202" i="33"/>
  <c r="B202" i="32"/>
  <c r="A202" i="32" s="1"/>
  <c r="F202" i="32"/>
  <c r="M202" i="32"/>
  <c r="K203" i="32" s="1"/>
  <c r="L202" i="32"/>
  <c r="J203" i="32" s="1"/>
  <c r="S202" i="32"/>
  <c r="I205" i="10"/>
  <c r="L198" i="6"/>
  <c r="J199" i="6" s="1"/>
  <c r="M198" i="6"/>
  <c r="K199" i="6" s="1"/>
  <c r="I202" i="31" l="1"/>
  <c r="D202" i="31"/>
  <c r="T202" i="31"/>
  <c r="U201" i="34"/>
  <c r="D202" i="34"/>
  <c r="I202" i="34"/>
  <c r="S203" i="35"/>
  <c r="B203" i="35"/>
  <c r="A203" i="35" s="1"/>
  <c r="F203" i="35"/>
  <c r="M203" i="35"/>
  <c r="K204" i="35" s="1"/>
  <c r="E204" i="35" s="1"/>
  <c r="L203" i="35"/>
  <c r="J204" i="35" s="1"/>
  <c r="D204" i="35" s="1"/>
  <c r="I203" i="33"/>
  <c r="D203" i="33"/>
  <c r="E203" i="33"/>
  <c r="I203" i="32"/>
  <c r="D203" i="32"/>
  <c r="U201" i="32"/>
  <c r="T202" i="32"/>
  <c r="E203" i="32"/>
  <c r="L205" i="10"/>
  <c r="J206" i="10" s="1"/>
  <c r="M205" i="10"/>
  <c r="K206" i="10" s="1"/>
  <c r="E199" i="6"/>
  <c r="S199" i="6" s="1"/>
  <c r="I199" i="6"/>
  <c r="D199" i="6"/>
  <c r="B199" i="6" s="1"/>
  <c r="A199" i="6" s="1"/>
  <c r="F202" i="31" l="1"/>
  <c r="B202" i="31"/>
  <c r="A202" i="31" s="1"/>
  <c r="L202" i="31"/>
  <c r="J203" i="31" s="1"/>
  <c r="M202" i="31"/>
  <c r="K203" i="31" s="1"/>
  <c r="E203" i="31" s="1"/>
  <c r="L202" i="34"/>
  <c r="J203" i="34" s="1"/>
  <c r="M202" i="34"/>
  <c r="K203" i="34" s="1"/>
  <c r="E203" i="34" s="1"/>
  <c r="S203" i="34" s="1"/>
  <c r="B202" i="34"/>
  <c r="A202" i="34" s="1"/>
  <c r="F202" i="34"/>
  <c r="S204" i="35"/>
  <c r="T204" i="35" s="1"/>
  <c r="B204" i="35"/>
  <c r="A204" i="35" s="1"/>
  <c r="F204" i="35"/>
  <c r="I204" i="35"/>
  <c r="U202" i="35"/>
  <c r="T203" i="35"/>
  <c r="S203" i="33"/>
  <c r="L203" i="33"/>
  <c r="J204" i="33" s="1"/>
  <c r="M203" i="33"/>
  <c r="K204" i="33" s="1"/>
  <c r="E204" i="33" s="1"/>
  <c r="B203" i="33"/>
  <c r="A203" i="33" s="1"/>
  <c r="F203" i="33"/>
  <c r="S203" i="32"/>
  <c r="L203" i="32"/>
  <c r="J204" i="32" s="1"/>
  <c r="D204" i="32" s="1"/>
  <c r="M203" i="32"/>
  <c r="K204" i="32" s="1"/>
  <c r="E204" i="32" s="1"/>
  <c r="B203" i="32"/>
  <c r="A203" i="32" s="1"/>
  <c r="F203" i="32"/>
  <c r="S203" i="31"/>
  <c r="I206" i="10"/>
  <c r="T199" i="6"/>
  <c r="U198" i="6"/>
  <c r="L199" i="6"/>
  <c r="J200" i="6" s="1"/>
  <c r="D200" i="6" s="1"/>
  <c r="B200" i="6" s="1"/>
  <c r="A200" i="6" s="1"/>
  <c r="M199" i="6"/>
  <c r="K200" i="6" s="1"/>
  <c r="E200" i="6" s="1"/>
  <c r="S200" i="6" s="1"/>
  <c r="U199" i="6" s="1"/>
  <c r="F199" i="6"/>
  <c r="D203" i="31" l="1"/>
  <c r="I203" i="31"/>
  <c r="I203" i="34"/>
  <c r="D203" i="34"/>
  <c r="U203" i="35"/>
  <c r="L204" i="35"/>
  <c r="J205" i="35" s="1"/>
  <c r="M204" i="35"/>
  <c r="K205" i="35" s="1"/>
  <c r="U202" i="34"/>
  <c r="T203" i="34"/>
  <c r="I204" i="33"/>
  <c r="S204" i="33"/>
  <c r="T204" i="33" s="1"/>
  <c r="D204" i="33"/>
  <c r="T203" i="33"/>
  <c r="U202" i="33"/>
  <c r="B204" i="32"/>
  <c r="A204" i="32" s="1"/>
  <c r="F204" i="32"/>
  <c r="S204" i="32"/>
  <c r="U203" i="32" s="1"/>
  <c r="I204" i="32"/>
  <c r="T203" i="32"/>
  <c r="U202" i="32"/>
  <c r="U202" i="31"/>
  <c r="T203" i="31"/>
  <c r="L206" i="10"/>
  <c r="J207" i="10" s="1"/>
  <c r="M206" i="10"/>
  <c r="K207" i="10" s="1"/>
  <c r="T200" i="6"/>
  <c r="F200" i="6"/>
  <c r="I200" i="6"/>
  <c r="M203" i="31" l="1"/>
  <c r="K204" i="31" s="1"/>
  <c r="E204" i="31" s="1"/>
  <c r="S204" i="31" s="1"/>
  <c r="L203" i="31"/>
  <c r="J204" i="31" s="1"/>
  <c r="B203" i="31"/>
  <c r="A203" i="31" s="1"/>
  <c r="F203" i="31"/>
  <c r="F203" i="34"/>
  <c r="B203" i="34"/>
  <c r="A203" i="34" s="1"/>
  <c r="L203" i="34"/>
  <c r="J204" i="34" s="1"/>
  <c r="M203" i="34"/>
  <c r="K204" i="34" s="1"/>
  <c r="E204" i="34" s="1"/>
  <c r="S204" i="34" s="1"/>
  <c r="T204" i="34" s="1"/>
  <c r="I205" i="35"/>
  <c r="D205" i="35"/>
  <c r="E205" i="35"/>
  <c r="U203" i="33"/>
  <c r="M204" i="33"/>
  <c r="K205" i="33" s="1"/>
  <c r="L204" i="33"/>
  <c r="J205" i="33" s="1"/>
  <c r="D205" i="33" s="1"/>
  <c r="B204" i="33"/>
  <c r="A204" i="33" s="1"/>
  <c r="F204" i="33"/>
  <c r="L204" i="32"/>
  <c r="J205" i="32" s="1"/>
  <c r="M204" i="32"/>
  <c r="K205" i="32" s="1"/>
  <c r="T204" i="32"/>
  <c r="I207" i="10"/>
  <c r="M200" i="6"/>
  <c r="K201" i="6" s="1"/>
  <c r="L200" i="6"/>
  <c r="J201" i="6" s="1"/>
  <c r="I204" i="31" l="1"/>
  <c r="D204" i="31"/>
  <c r="D204" i="34"/>
  <c r="I204" i="34"/>
  <c r="U203" i="34"/>
  <c r="S205" i="35"/>
  <c r="B205" i="35"/>
  <c r="A205" i="35" s="1"/>
  <c r="F205" i="35"/>
  <c r="M205" i="35"/>
  <c r="K206" i="35" s="1"/>
  <c r="E206" i="35" s="1"/>
  <c r="L205" i="35"/>
  <c r="J206" i="35" s="1"/>
  <c r="D206" i="35" s="1"/>
  <c r="E205" i="33"/>
  <c r="B205" i="33"/>
  <c r="A205" i="33" s="1"/>
  <c r="F205" i="33"/>
  <c r="I205" i="33"/>
  <c r="E205" i="32"/>
  <c r="I205" i="32"/>
  <c r="D205" i="32"/>
  <c r="U203" i="31"/>
  <c r="T204" i="31"/>
  <c r="M207" i="10"/>
  <c r="K208" i="10" s="1"/>
  <c r="L207" i="10"/>
  <c r="J208" i="10" s="1"/>
  <c r="I201" i="6"/>
  <c r="D201" i="6"/>
  <c r="B201" i="6" s="1"/>
  <c r="A201" i="6" s="1"/>
  <c r="E201" i="6"/>
  <c r="S201" i="6" s="1"/>
  <c r="F204" i="31" l="1"/>
  <c r="B204" i="31"/>
  <c r="A204" i="31" s="1"/>
  <c r="M204" i="31"/>
  <c r="K205" i="31" s="1"/>
  <c r="E205" i="31" s="1"/>
  <c r="L204" i="31"/>
  <c r="J205" i="31" s="1"/>
  <c r="L204" i="34"/>
  <c r="J205" i="34" s="1"/>
  <c r="M204" i="34"/>
  <c r="K205" i="34" s="1"/>
  <c r="E205" i="34" s="1"/>
  <c r="S205" i="34" s="1"/>
  <c r="B204" i="34"/>
  <c r="A204" i="34" s="1"/>
  <c r="F204" i="34"/>
  <c r="S206" i="35"/>
  <c r="U205" i="35" s="1"/>
  <c r="B206" i="35"/>
  <c r="A206" i="35" s="1"/>
  <c r="F206" i="35"/>
  <c r="I206" i="35"/>
  <c r="U204" i="35"/>
  <c r="T205" i="35"/>
  <c r="M205" i="33"/>
  <c r="K206" i="33" s="1"/>
  <c r="E206" i="33" s="1"/>
  <c r="L205" i="33"/>
  <c r="J206" i="33" s="1"/>
  <c r="S205" i="33"/>
  <c r="B205" i="32"/>
  <c r="A205" i="32" s="1"/>
  <c r="F205" i="32"/>
  <c r="L205" i="32"/>
  <c r="J206" i="32" s="1"/>
  <c r="M205" i="32"/>
  <c r="K206" i="32" s="1"/>
  <c r="S205" i="32"/>
  <c r="S205" i="31"/>
  <c r="I208" i="10"/>
  <c r="T201" i="6"/>
  <c r="U200" i="6"/>
  <c r="F201" i="6"/>
  <c r="L201" i="6"/>
  <c r="J202" i="6" s="1"/>
  <c r="M201" i="6"/>
  <c r="K202" i="6" s="1"/>
  <c r="I205" i="31" l="1"/>
  <c r="D205" i="31"/>
  <c r="I205" i="34"/>
  <c r="D205" i="34"/>
  <c r="T206" i="35"/>
  <c r="L206" i="35"/>
  <c r="J207" i="35" s="1"/>
  <c r="M206" i="35"/>
  <c r="K207" i="35" s="1"/>
  <c r="U204" i="34"/>
  <c r="T205" i="34"/>
  <c r="U204" i="33"/>
  <c r="T205" i="33"/>
  <c r="S206" i="33"/>
  <c r="I206" i="33"/>
  <c r="D206" i="33"/>
  <c r="I206" i="32"/>
  <c r="T205" i="32"/>
  <c r="U204" i="32"/>
  <c r="E206" i="32"/>
  <c r="D206" i="32"/>
  <c r="T205" i="31"/>
  <c r="U204" i="31"/>
  <c r="L208" i="10"/>
  <c r="J209" i="10" s="1"/>
  <c r="M208" i="10"/>
  <c r="K209" i="10" s="1"/>
  <c r="I202" i="6"/>
  <c r="D202" i="6"/>
  <c r="B202" i="6" s="1"/>
  <c r="A202" i="6" s="1"/>
  <c r="E202" i="6"/>
  <c r="S202" i="6" s="1"/>
  <c r="F205" i="31" l="1"/>
  <c r="B205" i="31"/>
  <c r="A205" i="31" s="1"/>
  <c r="M205" i="31"/>
  <c r="K206" i="31" s="1"/>
  <c r="E206" i="31" s="1"/>
  <c r="S206" i="31" s="1"/>
  <c r="U205" i="31" s="1"/>
  <c r="L205" i="31"/>
  <c r="J206" i="31" s="1"/>
  <c r="F205" i="34"/>
  <c r="B205" i="34"/>
  <c r="A205" i="34" s="1"/>
  <c r="L205" i="34"/>
  <c r="J206" i="34" s="1"/>
  <c r="M205" i="34"/>
  <c r="K206" i="34" s="1"/>
  <c r="E206" i="34" s="1"/>
  <c r="S206" i="34" s="1"/>
  <c r="T206" i="34" s="1"/>
  <c r="I207" i="35"/>
  <c r="D207" i="35"/>
  <c r="E207" i="35"/>
  <c r="L206" i="33"/>
  <c r="J207" i="33" s="1"/>
  <c r="D207" i="33" s="1"/>
  <c r="M206" i="33"/>
  <c r="K207" i="33" s="1"/>
  <c r="U205" i="33"/>
  <c r="B206" i="33"/>
  <c r="A206" i="33" s="1"/>
  <c r="F206" i="33"/>
  <c r="T206" i="33"/>
  <c r="B206" i="32"/>
  <c r="A206" i="32" s="1"/>
  <c r="F206" i="32"/>
  <c r="S206" i="32"/>
  <c r="M206" i="32"/>
  <c r="K207" i="32" s="1"/>
  <c r="E207" i="32" s="1"/>
  <c r="L206" i="32"/>
  <c r="J207" i="32" s="1"/>
  <c r="D207" i="32" s="1"/>
  <c r="I209" i="10"/>
  <c r="T202" i="6"/>
  <c r="U201" i="6"/>
  <c r="L202" i="6"/>
  <c r="J203" i="6" s="1"/>
  <c r="D203" i="6" s="1"/>
  <c r="B203" i="6" s="1"/>
  <c r="A203" i="6" s="1"/>
  <c r="M202" i="6"/>
  <c r="K203" i="6" s="1"/>
  <c r="F202" i="6"/>
  <c r="I206" i="31" l="1"/>
  <c r="D206" i="31"/>
  <c r="T206" i="31"/>
  <c r="U205" i="34"/>
  <c r="I206" i="34"/>
  <c r="D206" i="34"/>
  <c r="S207" i="35"/>
  <c r="M207" i="35"/>
  <c r="K208" i="35" s="1"/>
  <c r="E208" i="35" s="1"/>
  <c r="L207" i="35"/>
  <c r="J208" i="35" s="1"/>
  <c r="D208" i="35" s="1"/>
  <c r="B207" i="35"/>
  <c r="A207" i="35" s="1"/>
  <c r="F207" i="35"/>
  <c r="I207" i="33"/>
  <c r="B207" i="33"/>
  <c r="A207" i="33" s="1"/>
  <c r="F207" i="33"/>
  <c r="E207" i="33"/>
  <c r="U205" i="32"/>
  <c r="T206" i="32"/>
  <c r="B207" i="32"/>
  <c r="A207" i="32" s="1"/>
  <c r="F207" i="32"/>
  <c r="S207" i="32"/>
  <c r="I207" i="32"/>
  <c r="L209" i="10"/>
  <c r="J210" i="10" s="1"/>
  <c r="M209" i="10"/>
  <c r="K210" i="10" s="1"/>
  <c r="F203" i="6"/>
  <c r="E203" i="6"/>
  <c r="S203" i="6" s="1"/>
  <c r="I203" i="6"/>
  <c r="F206" i="31" l="1"/>
  <c r="B206" i="31"/>
  <c r="A206" i="31" s="1"/>
  <c r="L206" i="31"/>
  <c r="J207" i="31" s="1"/>
  <c r="M206" i="31"/>
  <c r="K207" i="31" s="1"/>
  <c r="E207" i="31" s="1"/>
  <c r="S207" i="31" s="1"/>
  <c r="B206" i="34"/>
  <c r="A206" i="34" s="1"/>
  <c r="F206" i="34"/>
  <c r="L206" i="34"/>
  <c r="J207" i="34" s="1"/>
  <c r="M206" i="34"/>
  <c r="K207" i="34" s="1"/>
  <c r="E207" i="34" s="1"/>
  <c r="S207" i="34" s="1"/>
  <c r="B208" i="35"/>
  <c r="A208" i="35" s="1"/>
  <c r="F208" i="35"/>
  <c r="S208" i="35"/>
  <c r="T208" i="35" s="1"/>
  <c r="I208" i="35"/>
  <c r="T207" i="35"/>
  <c r="U206" i="35"/>
  <c r="S207" i="33"/>
  <c r="M207" i="33"/>
  <c r="K208" i="33" s="1"/>
  <c r="L207" i="33"/>
  <c r="J208" i="33" s="1"/>
  <c r="U206" i="32"/>
  <c r="M207" i="32"/>
  <c r="K208" i="32" s="1"/>
  <c r="L207" i="32"/>
  <c r="J208" i="32" s="1"/>
  <c r="T207" i="32"/>
  <c r="I210" i="10"/>
  <c r="T203" i="6"/>
  <c r="U202" i="6"/>
  <c r="M203" i="6"/>
  <c r="K204" i="6" s="1"/>
  <c r="L203" i="6"/>
  <c r="J204" i="6" s="1"/>
  <c r="D207" i="31" l="1"/>
  <c r="I207" i="31"/>
  <c r="I207" i="34"/>
  <c r="D207" i="34"/>
  <c r="U207" i="35"/>
  <c r="M208" i="35"/>
  <c r="K209" i="35" s="1"/>
  <c r="L208" i="35"/>
  <c r="J209" i="35" s="1"/>
  <c r="T207" i="34"/>
  <c r="U206" i="34"/>
  <c r="E208" i="33"/>
  <c r="I208" i="33"/>
  <c r="D208" i="33"/>
  <c r="U206" i="33"/>
  <c r="T207" i="33"/>
  <c r="I208" i="32"/>
  <c r="D208" i="32"/>
  <c r="E208" i="32"/>
  <c r="U206" i="31"/>
  <c r="T207" i="31"/>
  <c r="M210" i="10"/>
  <c r="K211" i="10" s="1"/>
  <c r="L210" i="10"/>
  <c r="J211" i="10" s="1"/>
  <c r="I204" i="6"/>
  <c r="D204" i="6"/>
  <c r="B204" i="6" s="1"/>
  <c r="A204" i="6" s="1"/>
  <c r="E204" i="6"/>
  <c r="S204" i="6" s="1"/>
  <c r="M207" i="31" l="1"/>
  <c r="K208" i="31" s="1"/>
  <c r="E208" i="31" s="1"/>
  <c r="S208" i="31" s="1"/>
  <c r="L207" i="31"/>
  <c r="J208" i="31" s="1"/>
  <c r="B207" i="31"/>
  <c r="A207" i="31" s="1"/>
  <c r="F207" i="31"/>
  <c r="B207" i="34"/>
  <c r="A207" i="34" s="1"/>
  <c r="F207" i="34"/>
  <c r="M207" i="34"/>
  <c r="K208" i="34" s="1"/>
  <c r="E208" i="34" s="1"/>
  <c r="S208" i="34" s="1"/>
  <c r="L207" i="34"/>
  <c r="J208" i="34" s="1"/>
  <c r="I209" i="35"/>
  <c r="D209" i="35"/>
  <c r="E209" i="35"/>
  <c r="B208" i="33"/>
  <c r="A208" i="33" s="1"/>
  <c r="F208" i="33"/>
  <c r="L208" i="33"/>
  <c r="J209" i="33" s="1"/>
  <c r="D209" i="33" s="1"/>
  <c r="M208" i="33"/>
  <c r="K209" i="33" s="1"/>
  <c r="S208" i="33"/>
  <c r="S208" i="32"/>
  <c r="L208" i="32"/>
  <c r="J209" i="32" s="1"/>
  <c r="M208" i="32"/>
  <c r="K209" i="32" s="1"/>
  <c r="E209" i="32" s="1"/>
  <c r="B208" i="32"/>
  <c r="A208" i="32" s="1"/>
  <c r="F208" i="32"/>
  <c r="I211" i="10"/>
  <c r="T204" i="6"/>
  <c r="U203" i="6"/>
  <c r="F204" i="6"/>
  <c r="M204" i="6"/>
  <c r="K205" i="6" s="1"/>
  <c r="L204" i="6"/>
  <c r="J205" i="6" s="1"/>
  <c r="I208" i="31" l="1"/>
  <c r="D208" i="31"/>
  <c r="I208" i="34"/>
  <c r="D208" i="34"/>
  <c r="S209" i="35"/>
  <c r="M209" i="35"/>
  <c r="K210" i="35" s="1"/>
  <c r="E210" i="35" s="1"/>
  <c r="L209" i="35"/>
  <c r="J210" i="35" s="1"/>
  <c r="D210" i="35" s="1"/>
  <c r="B209" i="35"/>
  <c r="A209" i="35" s="1"/>
  <c r="F209" i="35"/>
  <c r="T208" i="34"/>
  <c r="U207" i="34"/>
  <c r="B209" i="33"/>
  <c r="A209" i="33" s="1"/>
  <c r="F209" i="33"/>
  <c r="I209" i="33"/>
  <c r="T208" i="33"/>
  <c r="U207" i="33"/>
  <c r="E209" i="33"/>
  <c r="S209" i="32"/>
  <c r="U208" i="32" s="1"/>
  <c r="I209" i="32"/>
  <c r="D209" i="32"/>
  <c r="T208" i="32"/>
  <c r="U207" i="32"/>
  <c r="U207" i="31"/>
  <c r="T208" i="31"/>
  <c r="M211" i="10"/>
  <c r="K212" i="10" s="1"/>
  <c r="L211" i="10"/>
  <c r="J212" i="10" s="1"/>
  <c r="I205" i="6"/>
  <c r="E205" i="6"/>
  <c r="S205" i="6" s="1"/>
  <c r="D205" i="6"/>
  <c r="B205" i="6" s="1"/>
  <c r="A205" i="6" s="1"/>
  <c r="B208" i="31" l="1"/>
  <c r="A208" i="31" s="1"/>
  <c r="F208" i="31"/>
  <c r="L208" i="31"/>
  <c r="J209" i="31" s="1"/>
  <c r="M208" i="31"/>
  <c r="K209" i="31" s="1"/>
  <c r="E209" i="31" s="1"/>
  <c r="S209" i="31" s="1"/>
  <c r="B208" i="34"/>
  <c r="A208" i="34" s="1"/>
  <c r="F208" i="34"/>
  <c r="L208" i="34"/>
  <c r="J209" i="34" s="1"/>
  <c r="M208" i="34"/>
  <c r="K209" i="34" s="1"/>
  <c r="E209" i="34" s="1"/>
  <c r="S209" i="34" s="1"/>
  <c r="T209" i="34" s="1"/>
  <c r="B210" i="35"/>
  <c r="A210" i="35" s="1"/>
  <c r="F210" i="35"/>
  <c r="S210" i="35"/>
  <c r="U209" i="35" s="1"/>
  <c r="I210" i="35"/>
  <c r="U208" i="35"/>
  <c r="T209" i="35"/>
  <c r="S209" i="33"/>
  <c r="M209" i="33"/>
  <c r="K210" i="33" s="1"/>
  <c r="L209" i="33"/>
  <c r="J210" i="33" s="1"/>
  <c r="T209" i="32"/>
  <c r="M209" i="32"/>
  <c r="K210" i="32" s="1"/>
  <c r="L209" i="32"/>
  <c r="J210" i="32" s="1"/>
  <c r="D210" i="32" s="1"/>
  <c r="B209" i="32"/>
  <c r="A209" i="32" s="1"/>
  <c r="F209" i="32"/>
  <c r="I212" i="10"/>
  <c r="T205" i="6"/>
  <c r="U204" i="6"/>
  <c r="L205" i="6"/>
  <c r="J206" i="6" s="1"/>
  <c r="D206" i="6" s="1"/>
  <c r="B206" i="6" s="1"/>
  <c r="A206" i="6" s="1"/>
  <c r="M205" i="6"/>
  <c r="K206" i="6" s="1"/>
  <c r="F205" i="6"/>
  <c r="D209" i="31" l="1"/>
  <c r="I209" i="31"/>
  <c r="U208" i="34"/>
  <c r="D209" i="34"/>
  <c r="I209" i="34"/>
  <c r="T210" i="35"/>
  <c r="L210" i="35"/>
  <c r="J211" i="35" s="1"/>
  <c r="M210" i="35"/>
  <c r="K211" i="35" s="1"/>
  <c r="E210" i="33"/>
  <c r="I210" i="33"/>
  <c r="D210" i="33"/>
  <c r="T209" i="33"/>
  <c r="U208" i="33"/>
  <c r="E210" i="32"/>
  <c r="B210" i="32"/>
  <c r="A210" i="32" s="1"/>
  <c r="F210" i="32"/>
  <c r="I210" i="32"/>
  <c r="U208" i="31"/>
  <c r="T209" i="31"/>
  <c r="L212" i="10"/>
  <c r="J213" i="10" s="1"/>
  <c r="M212" i="10"/>
  <c r="K213" i="10" s="1"/>
  <c r="F206" i="6"/>
  <c r="E206" i="6"/>
  <c r="S206" i="6" s="1"/>
  <c r="I206" i="6"/>
  <c r="M209" i="31" l="1"/>
  <c r="K210" i="31" s="1"/>
  <c r="E210" i="31" s="1"/>
  <c r="S210" i="31" s="1"/>
  <c r="U209" i="31" s="1"/>
  <c r="L209" i="31"/>
  <c r="J210" i="31" s="1"/>
  <c r="B209" i="31"/>
  <c r="A209" i="31" s="1"/>
  <c r="F209" i="31"/>
  <c r="L209" i="34"/>
  <c r="J210" i="34" s="1"/>
  <c r="M209" i="34"/>
  <c r="K210" i="34" s="1"/>
  <c r="E210" i="34" s="1"/>
  <c r="S210" i="34" s="1"/>
  <c r="B209" i="34"/>
  <c r="A209" i="34" s="1"/>
  <c r="F209" i="34"/>
  <c r="E211" i="35"/>
  <c r="I211" i="35"/>
  <c r="D211" i="35"/>
  <c r="B210" i="33"/>
  <c r="A210" i="33" s="1"/>
  <c r="F210" i="33"/>
  <c r="M210" i="33"/>
  <c r="K211" i="33" s="1"/>
  <c r="E211" i="33" s="1"/>
  <c r="L210" i="33"/>
  <c r="J211" i="33" s="1"/>
  <c r="S210" i="33"/>
  <c r="M210" i="32"/>
  <c r="K211" i="32" s="1"/>
  <c r="L210" i="32"/>
  <c r="J211" i="32" s="1"/>
  <c r="S210" i="32"/>
  <c r="I213" i="10"/>
  <c r="T206" i="6"/>
  <c r="U205" i="6"/>
  <c r="L206" i="6"/>
  <c r="J207" i="6" s="1"/>
  <c r="M206" i="6"/>
  <c r="K207" i="6" s="1"/>
  <c r="T210" i="31" l="1"/>
  <c r="I210" i="31"/>
  <c r="D210" i="31"/>
  <c r="I210" i="34"/>
  <c r="D210" i="34"/>
  <c r="B211" i="35"/>
  <c r="A211" i="35" s="1"/>
  <c r="F211" i="35"/>
  <c r="M211" i="35"/>
  <c r="K212" i="35" s="1"/>
  <c r="L211" i="35"/>
  <c r="J212" i="35" s="1"/>
  <c r="S211" i="35"/>
  <c r="T210" i="34"/>
  <c r="U209" i="34"/>
  <c r="T210" i="33"/>
  <c r="U209" i="33"/>
  <c r="I211" i="33"/>
  <c r="S211" i="33"/>
  <c r="D211" i="33"/>
  <c r="U209" i="32"/>
  <c r="T210" i="32"/>
  <c r="E211" i="32"/>
  <c r="I211" i="32"/>
  <c r="D211" i="32"/>
  <c r="L213" i="10"/>
  <c r="J214" i="10" s="1"/>
  <c r="M213" i="10"/>
  <c r="K214" i="10" s="1"/>
  <c r="E207" i="6"/>
  <c r="S207" i="6" s="1"/>
  <c r="I207" i="6"/>
  <c r="D207" i="6"/>
  <c r="B207" i="6" s="1"/>
  <c r="A207" i="6" s="1"/>
  <c r="F210" i="31" l="1"/>
  <c r="B210" i="31"/>
  <c r="A210" i="31" s="1"/>
  <c r="L210" i="31"/>
  <c r="J211" i="31" s="1"/>
  <c r="M210" i="31"/>
  <c r="K211" i="31" s="1"/>
  <c r="E211" i="31" s="1"/>
  <c r="S211" i="31" s="1"/>
  <c r="B210" i="34"/>
  <c r="A210" i="34" s="1"/>
  <c r="F210" i="34"/>
  <c r="M210" i="34"/>
  <c r="K211" i="34" s="1"/>
  <c r="E211" i="34" s="1"/>
  <c r="S211" i="34" s="1"/>
  <c r="U210" i="34" s="1"/>
  <c r="L210" i="34"/>
  <c r="J211" i="34" s="1"/>
  <c r="I212" i="35"/>
  <c r="D212" i="35"/>
  <c r="T211" i="35"/>
  <c r="U210" i="35"/>
  <c r="E212" i="35"/>
  <c r="T211" i="33"/>
  <c r="B211" i="33"/>
  <c r="A211" i="33" s="1"/>
  <c r="F211" i="33"/>
  <c r="M211" i="33"/>
  <c r="K212" i="33" s="1"/>
  <c r="L211" i="33"/>
  <c r="J212" i="33" s="1"/>
  <c r="D212" i="33" s="1"/>
  <c r="U210" i="33"/>
  <c r="B211" i="32"/>
  <c r="A211" i="32" s="1"/>
  <c r="F211" i="32"/>
  <c r="L211" i="32"/>
  <c r="J212" i="32" s="1"/>
  <c r="D212" i="32" s="1"/>
  <c r="M211" i="32"/>
  <c r="K212" i="32" s="1"/>
  <c r="S211" i="32"/>
  <c r="I214" i="10"/>
  <c r="T207" i="6"/>
  <c r="U206" i="6"/>
  <c r="L207" i="6"/>
  <c r="J208" i="6" s="1"/>
  <c r="D208" i="6" s="1"/>
  <c r="B208" i="6" s="1"/>
  <c r="A208" i="6" s="1"/>
  <c r="M207" i="6"/>
  <c r="K208" i="6" s="1"/>
  <c r="E208" i="6" s="1"/>
  <c r="S208" i="6" s="1"/>
  <c r="U207" i="6" s="1"/>
  <c r="F207" i="6"/>
  <c r="I211" i="31" l="1"/>
  <c r="M211" i="31" s="1"/>
  <c r="K212" i="31" s="1"/>
  <c r="E212" i="31" s="1"/>
  <c r="S212" i="31" s="1"/>
  <c r="D211" i="31"/>
  <c r="T211" i="34"/>
  <c r="D211" i="34"/>
  <c r="I211" i="34"/>
  <c r="S212" i="35"/>
  <c r="M212" i="35"/>
  <c r="K213" i="35" s="1"/>
  <c r="E213" i="35" s="1"/>
  <c r="L212" i="35"/>
  <c r="J213" i="35" s="1"/>
  <c r="D213" i="35" s="1"/>
  <c r="B212" i="35"/>
  <c r="A212" i="35" s="1"/>
  <c r="F212" i="35"/>
  <c r="B212" i="33"/>
  <c r="A212" i="33" s="1"/>
  <c r="F212" i="33"/>
  <c r="I212" i="33"/>
  <c r="E212" i="33"/>
  <c r="B212" i="32"/>
  <c r="A212" i="32" s="1"/>
  <c r="F212" i="32"/>
  <c r="I212" i="32"/>
  <c r="U210" i="32"/>
  <c r="T211" i="32"/>
  <c r="E212" i="32"/>
  <c r="T211" i="31"/>
  <c r="U210" i="31"/>
  <c r="L214" i="10"/>
  <c r="J215" i="10" s="1"/>
  <c r="M214" i="10"/>
  <c r="K215" i="10" s="1"/>
  <c r="T208" i="6"/>
  <c r="F208" i="6"/>
  <c r="I208" i="6"/>
  <c r="L211" i="31" l="1"/>
  <c r="J212" i="31" s="1"/>
  <c r="I212" i="31" s="1"/>
  <c r="B211" i="31"/>
  <c r="A211" i="31" s="1"/>
  <c r="F211" i="31"/>
  <c r="D212" i="31"/>
  <c r="M211" i="34"/>
  <c r="K212" i="34" s="1"/>
  <c r="E212" i="34" s="1"/>
  <c r="S212" i="34" s="1"/>
  <c r="L211" i="34"/>
  <c r="J212" i="34" s="1"/>
  <c r="B211" i="34"/>
  <c r="A211" i="34" s="1"/>
  <c r="F211" i="34"/>
  <c r="B213" i="35"/>
  <c r="A213" i="35" s="1"/>
  <c r="F213" i="35"/>
  <c r="S213" i="35"/>
  <c r="U212" i="35" s="1"/>
  <c r="I213" i="35"/>
  <c r="T212" i="35"/>
  <c r="U211" i="35"/>
  <c r="L212" i="33"/>
  <c r="J213" i="33" s="1"/>
  <c r="M212" i="33"/>
  <c r="K213" i="33" s="1"/>
  <c r="E213" i="33" s="1"/>
  <c r="S212" i="33"/>
  <c r="L212" i="32"/>
  <c r="J213" i="32" s="1"/>
  <c r="M212" i="32"/>
  <c r="K213" i="32" s="1"/>
  <c r="E213" i="32" s="1"/>
  <c r="S212" i="32"/>
  <c r="T212" i="31"/>
  <c r="M212" i="31"/>
  <c r="K213" i="31" s="1"/>
  <c r="L212" i="31"/>
  <c r="J213" i="31" s="1"/>
  <c r="U211" i="31"/>
  <c r="I215" i="10"/>
  <c r="M208" i="6"/>
  <c r="K209" i="6" s="1"/>
  <c r="L208" i="6"/>
  <c r="J209" i="6" s="1"/>
  <c r="B212" i="31" l="1"/>
  <c r="A212" i="31" s="1"/>
  <c r="F212" i="31"/>
  <c r="I212" i="34"/>
  <c r="D212" i="34"/>
  <c r="T213" i="35"/>
  <c r="L213" i="35"/>
  <c r="J214" i="35" s="1"/>
  <c r="M213" i="35"/>
  <c r="K214" i="35" s="1"/>
  <c r="T212" i="34"/>
  <c r="U211" i="34"/>
  <c r="S213" i="33"/>
  <c r="T213" i="33" s="1"/>
  <c r="I213" i="33"/>
  <c r="D213" i="33"/>
  <c r="U211" i="33"/>
  <c r="T212" i="33"/>
  <c r="I213" i="32"/>
  <c r="D213" i="32"/>
  <c r="U211" i="32"/>
  <c r="T212" i="32"/>
  <c r="S213" i="32"/>
  <c r="E213" i="31"/>
  <c r="I213" i="31"/>
  <c r="D213" i="31"/>
  <c r="M215" i="10"/>
  <c r="K216" i="10" s="1"/>
  <c r="L215" i="10"/>
  <c r="J216" i="10" s="1"/>
  <c r="I209" i="6"/>
  <c r="D209" i="6"/>
  <c r="B209" i="6" s="1"/>
  <c r="A209" i="6" s="1"/>
  <c r="E209" i="6"/>
  <c r="S209" i="6" s="1"/>
  <c r="F212" i="34" l="1"/>
  <c r="B212" i="34"/>
  <c r="A212" i="34" s="1"/>
  <c r="M212" i="34"/>
  <c r="K213" i="34" s="1"/>
  <c r="E213" i="34" s="1"/>
  <c r="S213" i="34" s="1"/>
  <c r="L212" i="34"/>
  <c r="J213" i="34" s="1"/>
  <c r="E214" i="35"/>
  <c r="I214" i="35"/>
  <c r="D214" i="35"/>
  <c r="U212" i="33"/>
  <c r="B213" i="33"/>
  <c r="A213" i="33" s="1"/>
  <c r="F213" i="33"/>
  <c r="L213" i="33"/>
  <c r="J214" i="33" s="1"/>
  <c r="M213" i="33"/>
  <c r="K214" i="33" s="1"/>
  <c r="T213" i="32"/>
  <c r="M213" i="32"/>
  <c r="K214" i="32" s="1"/>
  <c r="L213" i="32"/>
  <c r="J214" i="32" s="1"/>
  <c r="U212" i="32"/>
  <c r="B213" i="32"/>
  <c r="A213" i="32" s="1"/>
  <c r="F213" i="32"/>
  <c r="B213" i="31"/>
  <c r="A213" i="31" s="1"/>
  <c r="F213" i="31"/>
  <c r="M213" i="31"/>
  <c r="K214" i="31" s="1"/>
  <c r="L213" i="31"/>
  <c r="J214" i="31" s="1"/>
  <c r="D214" i="31" s="1"/>
  <c r="S213" i="31"/>
  <c r="I216" i="10"/>
  <c r="T209" i="6"/>
  <c r="U208" i="6"/>
  <c r="F209" i="6"/>
  <c r="L209" i="6"/>
  <c r="J210" i="6" s="1"/>
  <c r="M209" i="6"/>
  <c r="K210" i="6" s="1"/>
  <c r="E210" i="6" s="1"/>
  <c r="S210" i="6" s="1"/>
  <c r="D213" i="34" l="1"/>
  <c r="I213" i="34"/>
  <c r="B214" i="35"/>
  <c r="A214" i="35" s="1"/>
  <c r="F214" i="35"/>
  <c r="L214" i="35"/>
  <c r="J215" i="35" s="1"/>
  <c r="D215" i="35" s="1"/>
  <c r="M214" i="35"/>
  <c r="K215" i="35" s="1"/>
  <c r="S214" i="35"/>
  <c r="T213" i="34"/>
  <c r="U212" i="34"/>
  <c r="E214" i="33"/>
  <c r="I214" i="33"/>
  <c r="D214" i="33"/>
  <c r="I214" i="32"/>
  <c r="D214" i="32"/>
  <c r="E214" i="32"/>
  <c r="I214" i="31"/>
  <c r="U212" i="31"/>
  <c r="T213" i="31"/>
  <c r="E214" i="31"/>
  <c r="B214" i="31"/>
  <c r="A214" i="31" s="1"/>
  <c r="F214" i="31"/>
  <c r="L216" i="10"/>
  <c r="J217" i="10" s="1"/>
  <c r="M216" i="10"/>
  <c r="K217" i="10" s="1"/>
  <c r="T210" i="6"/>
  <c r="U209" i="6"/>
  <c r="I210" i="6"/>
  <c r="D210" i="6"/>
  <c r="B210" i="6" s="1"/>
  <c r="A210" i="6" s="1"/>
  <c r="L213" i="34" l="1"/>
  <c r="J214" i="34" s="1"/>
  <c r="M213" i="34"/>
  <c r="K214" i="34" s="1"/>
  <c r="E214" i="34" s="1"/>
  <c r="S214" i="34" s="1"/>
  <c r="B213" i="34"/>
  <c r="A213" i="34" s="1"/>
  <c r="F213" i="34"/>
  <c r="B215" i="35"/>
  <c r="A215" i="35" s="1"/>
  <c r="F215" i="35"/>
  <c r="I215" i="35"/>
  <c r="T214" i="35"/>
  <c r="U213" i="35"/>
  <c r="E215" i="35"/>
  <c r="B214" i="33"/>
  <c r="A214" i="33" s="1"/>
  <c r="F214" i="33"/>
  <c r="L214" i="33"/>
  <c r="J215" i="33" s="1"/>
  <c r="D215" i="33" s="1"/>
  <c r="M214" i="33"/>
  <c r="K215" i="33" s="1"/>
  <c r="S214" i="33"/>
  <c r="S214" i="32"/>
  <c r="M214" i="32"/>
  <c r="K215" i="32" s="1"/>
  <c r="E215" i="32" s="1"/>
  <c r="L214" i="32"/>
  <c r="J215" i="32" s="1"/>
  <c r="D215" i="32" s="1"/>
  <c r="B214" i="32"/>
  <c r="A214" i="32" s="1"/>
  <c r="F214" i="32"/>
  <c r="L214" i="31"/>
  <c r="J215" i="31" s="1"/>
  <c r="M214" i="31"/>
  <c r="K215" i="31" s="1"/>
  <c r="E215" i="31" s="1"/>
  <c r="S214" i="31"/>
  <c r="I217" i="10"/>
  <c r="L210" i="6"/>
  <c r="J211" i="6" s="1"/>
  <c r="D211" i="6" s="1"/>
  <c r="B211" i="6" s="1"/>
  <c r="A211" i="6" s="1"/>
  <c r="M210" i="6"/>
  <c r="K211" i="6" s="1"/>
  <c r="F210" i="6"/>
  <c r="D214" i="34" l="1"/>
  <c r="I214" i="34"/>
  <c r="M215" i="35"/>
  <c r="K216" i="35" s="1"/>
  <c r="L215" i="35"/>
  <c r="J216" i="35" s="1"/>
  <c r="S215" i="35"/>
  <c r="U213" i="34"/>
  <c r="T214" i="34"/>
  <c r="I215" i="33"/>
  <c r="T214" i="33"/>
  <c r="U213" i="33"/>
  <c r="E215" i="33"/>
  <c r="B215" i="33"/>
  <c r="A215" i="33" s="1"/>
  <c r="F215" i="33"/>
  <c r="B215" i="32"/>
  <c r="A215" i="32" s="1"/>
  <c r="F215" i="32"/>
  <c r="S215" i="32"/>
  <c r="U214" i="32" s="1"/>
  <c r="I215" i="32"/>
  <c r="T214" i="32"/>
  <c r="U213" i="32"/>
  <c r="S215" i="31"/>
  <c r="U214" i="31" s="1"/>
  <c r="T214" i="31"/>
  <c r="U213" i="31"/>
  <c r="I215" i="31"/>
  <c r="D215" i="31"/>
  <c r="L217" i="10"/>
  <c r="J218" i="10" s="1"/>
  <c r="M217" i="10"/>
  <c r="K218" i="10" s="1"/>
  <c r="F211" i="6"/>
  <c r="E211" i="6"/>
  <c r="S211" i="6" s="1"/>
  <c r="I211" i="6"/>
  <c r="M214" i="34" l="1"/>
  <c r="K215" i="34" s="1"/>
  <c r="E215" i="34" s="1"/>
  <c r="S215" i="34" s="1"/>
  <c r="U214" i="34" s="1"/>
  <c r="L214" i="34"/>
  <c r="J215" i="34" s="1"/>
  <c r="F214" i="34"/>
  <c r="B214" i="34"/>
  <c r="A214" i="34" s="1"/>
  <c r="U214" i="35"/>
  <c r="T215" i="35"/>
  <c r="E216" i="35"/>
  <c r="I216" i="35"/>
  <c r="D216" i="35"/>
  <c r="M215" i="33"/>
  <c r="K216" i="33" s="1"/>
  <c r="E216" i="33" s="1"/>
  <c r="L215" i="33"/>
  <c r="J216" i="33" s="1"/>
  <c r="S215" i="33"/>
  <c r="T215" i="32"/>
  <c r="L215" i="32"/>
  <c r="J216" i="32" s="1"/>
  <c r="M215" i="32"/>
  <c r="K216" i="32" s="1"/>
  <c r="T215" i="31"/>
  <c r="M215" i="31"/>
  <c r="K216" i="31" s="1"/>
  <c r="L215" i="31"/>
  <c r="J216" i="31" s="1"/>
  <c r="D216" i="31" s="1"/>
  <c r="B215" i="31"/>
  <c r="A215" i="31" s="1"/>
  <c r="F215" i="31"/>
  <c r="I218" i="10"/>
  <c r="T211" i="6"/>
  <c r="U210" i="6"/>
  <c r="L211" i="6"/>
  <c r="J212" i="6" s="1"/>
  <c r="M211" i="6"/>
  <c r="K212" i="6" s="1"/>
  <c r="T215" i="34" l="1"/>
  <c r="I215" i="34"/>
  <c r="D215" i="34"/>
  <c r="B216" i="35"/>
  <c r="A216" i="35" s="1"/>
  <c r="F216" i="35"/>
  <c r="L216" i="35"/>
  <c r="J217" i="35" s="1"/>
  <c r="D217" i="35" s="1"/>
  <c r="M216" i="35"/>
  <c r="K217" i="35" s="1"/>
  <c r="E217" i="35" s="1"/>
  <c r="S216" i="35"/>
  <c r="S216" i="33"/>
  <c r="T216" i="33" s="1"/>
  <c r="T215" i="33"/>
  <c r="U214" i="33"/>
  <c r="I216" i="33"/>
  <c r="D216" i="33"/>
  <c r="E216" i="32"/>
  <c r="I216" i="32"/>
  <c r="D216" i="32"/>
  <c r="E216" i="31"/>
  <c r="B216" i="31"/>
  <c r="A216" i="31" s="1"/>
  <c r="F216" i="31"/>
  <c r="I216" i="31"/>
  <c r="M218" i="10"/>
  <c r="K219" i="10" s="1"/>
  <c r="L218" i="10"/>
  <c r="J219" i="10" s="1"/>
  <c r="I212" i="6"/>
  <c r="D212" i="6"/>
  <c r="B212" i="6" s="1"/>
  <c r="A212" i="6" s="1"/>
  <c r="E212" i="6"/>
  <c r="S212" i="6" s="1"/>
  <c r="F215" i="34" l="1"/>
  <c r="B215" i="34"/>
  <c r="A215" i="34" s="1"/>
  <c r="L215" i="34"/>
  <c r="J216" i="34" s="1"/>
  <c r="M215" i="34"/>
  <c r="K216" i="34" s="1"/>
  <c r="E216" i="34" s="1"/>
  <c r="S216" i="34" s="1"/>
  <c r="S217" i="35"/>
  <c r="T217" i="35" s="1"/>
  <c r="B217" i="35"/>
  <c r="A217" i="35" s="1"/>
  <c r="F217" i="35"/>
  <c r="I217" i="35"/>
  <c r="U215" i="35"/>
  <c r="T216" i="35"/>
  <c r="U215" i="33"/>
  <c r="L216" i="33"/>
  <c r="J217" i="33" s="1"/>
  <c r="M216" i="33"/>
  <c r="K217" i="33" s="1"/>
  <c r="B216" i="33"/>
  <c r="A216" i="33" s="1"/>
  <c r="F216" i="33"/>
  <c r="B216" i="32"/>
  <c r="A216" i="32" s="1"/>
  <c r="F216" i="32"/>
  <c r="L216" i="32"/>
  <c r="J217" i="32" s="1"/>
  <c r="M216" i="32"/>
  <c r="K217" i="32" s="1"/>
  <c r="S216" i="32"/>
  <c r="M216" i="31"/>
  <c r="K217" i="31" s="1"/>
  <c r="E217" i="31" s="1"/>
  <c r="L216" i="31"/>
  <c r="J217" i="31" s="1"/>
  <c r="S216" i="31"/>
  <c r="I219" i="10"/>
  <c r="T212" i="6"/>
  <c r="U211" i="6"/>
  <c r="F212" i="6"/>
  <c r="M212" i="6"/>
  <c r="K213" i="6" s="1"/>
  <c r="L212" i="6"/>
  <c r="J213" i="6" s="1"/>
  <c r="D216" i="34" l="1"/>
  <c r="I216" i="34"/>
  <c r="U216" i="35"/>
  <c r="L217" i="35"/>
  <c r="J218" i="35" s="1"/>
  <c r="M217" i="35"/>
  <c r="K218" i="35" s="1"/>
  <c r="T216" i="34"/>
  <c r="U215" i="34"/>
  <c r="I217" i="33"/>
  <c r="D217" i="33"/>
  <c r="E217" i="33"/>
  <c r="I217" i="32"/>
  <c r="T216" i="32"/>
  <c r="U215" i="32"/>
  <c r="E217" i="32"/>
  <c r="D217" i="32"/>
  <c r="S217" i="31"/>
  <c r="U216" i="31" s="1"/>
  <c r="U215" i="31"/>
  <c r="T216" i="31"/>
  <c r="I217" i="31"/>
  <c r="D217" i="31"/>
  <c r="M219" i="10"/>
  <c r="K220" i="10" s="1"/>
  <c r="L219" i="10"/>
  <c r="J220" i="10" s="1"/>
  <c r="I213" i="6"/>
  <c r="E213" i="6"/>
  <c r="S213" i="6" s="1"/>
  <c r="D213" i="6"/>
  <c r="B213" i="6" s="1"/>
  <c r="A213" i="6" s="1"/>
  <c r="M216" i="34" l="1"/>
  <c r="K217" i="34" s="1"/>
  <c r="E217" i="34" s="1"/>
  <c r="S217" i="34" s="1"/>
  <c r="U216" i="34" s="1"/>
  <c r="L216" i="34"/>
  <c r="J217" i="34" s="1"/>
  <c r="F216" i="34"/>
  <c r="B216" i="34"/>
  <c r="A216" i="34" s="1"/>
  <c r="I218" i="35"/>
  <c r="D218" i="35"/>
  <c r="E218" i="35"/>
  <c r="S217" i="33"/>
  <c r="B217" i="33"/>
  <c r="A217" i="33" s="1"/>
  <c r="F217" i="33"/>
  <c r="M217" i="33"/>
  <c r="K218" i="33" s="1"/>
  <c r="E218" i="33" s="1"/>
  <c r="L217" i="33"/>
  <c r="J218" i="33" s="1"/>
  <c r="B217" i="32"/>
  <c r="A217" i="32" s="1"/>
  <c r="F217" i="32"/>
  <c r="S217" i="32"/>
  <c r="L217" i="32"/>
  <c r="J218" i="32" s="1"/>
  <c r="M217" i="32"/>
  <c r="K218" i="32" s="1"/>
  <c r="E218" i="32" s="1"/>
  <c r="T217" i="31"/>
  <c r="B217" i="31"/>
  <c r="A217" i="31" s="1"/>
  <c r="F217" i="31"/>
  <c r="M217" i="31"/>
  <c r="K218" i="31" s="1"/>
  <c r="L217" i="31"/>
  <c r="J218" i="31" s="1"/>
  <c r="I220" i="10"/>
  <c r="T213" i="6"/>
  <c r="U212" i="6"/>
  <c r="F213" i="6"/>
  <c r="M213" i="6"/>
  <c r="K214" i="6" s="1"/>
  <c r="L213" i="6"/>
  <c r="J214" i="6" s="1"/>
  <c r="D214" i="6" s="1"/>
  <c r="B214" i="6" s="1"/>
  <c r="A214" i="6" s="1"/>
  <c r="T217" i="34" l="1"/>
  <c r="I217" i="34"/>
  <c r="D217" i="34"/>
  <c r="S218" i="35"/>
  <c r="L218" i="35"/>
  <c r="J219" i="35" s="1"/>
  <c r="D219" i="35" s="1"/>
  <c r="M218" i="35"/>
  <c r="K219" i="35" s="1"/>
  <c r="E219" i="35" s="1"/>
  <c r="B218" i="35"/>
  <c r="A218" i="35" s="1"/>
  <c r="F218" i="35"/>
  <c r="S218" i="33"/>
  <c r="U217" i="33" s="1"/>
  <c r="I218" i="33"/>
  <c r="D218" i="33"/>
  <c r="T217" i="33"/>
  <c r="U216" i="33"/>
  <c r="U216" i="32"/>
  <c r="T217" i="32"/>
  <c r="S218" i="32"/>
  <c r="U217" i="32" s="1"/>
  <c r="I218" i="32"/>
  <c r="D218" i="32"/>
  <c r="I218" i="31"/>
  <c r="D218" i="31"/>
  <c r="E218" i="31"/>
  <c r="L220" i="10"/>
  <c r="J221" i="10" s="1"/>
  <c r="M220" i="10"/>
  <c r="K221" i="10" s="1"/>
  <c r="F214" i="6"/>
  <c r="I214" i="6"/>
  <c r="E214" i="6"/>
  <c r="S214" i="6" s="1"/>
  <c r="F217" i="34" l="1"/>
  <c r="B217" i="34"/>
  <c r="A217" i="34" s="1"/>
  <c r="M217" i="34"/>
  <c r="K218" i="34" s="1"/>
  <c r="E218" i="34" s="1"/>
  <c r="S218" i="34" s="1"/>
  <c r="L217" i="34"/>
  <c r="J218" i="34" s="1"/>
  <c r="B219" i="35"/>
  <c r="A219" i="35" s="1"/>
  <c r="F219" i="35"/>
  <c r="S219" i="35"/>
  <c r="T219" i="35" s="1"/>
  <c r="I219" i="35"/>
  <c r="U217" i="35"/>
  <c r="T218" i="35"/>
  <c r="T218" i="33"/>
  <c r="B218" i="33"/>
  <c r="A218" i="33" s="1"/>
  <c r="F218" i="33"/>
  <c r="M218" i="33"/>
  <c r="K219" i="33" s="1"/>
  <c r="L218" i="33"/>
  <c r="J219" i="33" s="1"/>
  <c r="M218" i="32"/>
  <c r="K219" i="32" s="1"/>
  <c r="L218" i="32"/>
  <c r="J219" i="32" s="1"/>
  <c r="D219" i="32" s="1"/>
  <c r="B218" i="32"/>
  <c r="A218" i="32" s="1"/>
  <c r="F218" i="32"/>
  <c r="T218" i="32"/>
  <c r="S218" i="31"/>
  <c r="B218" i="31"/>
  <c r="A218" i="31" s="1"/>
  <c r="F218" i="31"/>
  <c r="L218" i="31"/>
  <c r="J219" i="31" s="1"/>
  <c r="D219" i="31" s="1"/>
  <c r="M218" i="31"/>
  <c r="K219" i="31" s="1"/>
  <c r="E219" i="31" s="1"/>
  <c r="I221" i="10"/>
  <c r="T214" i="6"/>
  <c r="U213" i="6"/>
  <c r="M214" i="6"/>
  <c r="K215" i="6" s="1"/>
  <c r="L214" i="6"/>
  <c r="J215" i="6" s="1"/>
  <c r="D218" i="34" l="1"/>
  <c r="I218" i="34"/>
  <c r="U218" i="35"/>
  <c r="M219" i="35"/>
  <c r="K220" i="35" s="1"/>
  <c r="L219" i="35"/>
  <c r="J220" i="35" s="1"/>
  <c r="T218" i="34"/>
  <c r="U217" i="34"/>
  <c r="I219" i="33"/>
  <c r="E219" i="33"/>
  <c r="D219" i="33"/>
  <c r="E219" i="32"/>
  <c r="B219" i="32"/>
  <c r="A219" i="32" s="1"/>
  <c r="F219" i="32"/>
  <c r="I219" i="32"/>
  <c r="S219" i="31"/>
  <c r="T219" i="31" s="1"/>
  <c r="B219" i="31"/>
  <c r="A219" i="31" s="1"/>
  <c r="F219" i="31"/>
  <c r="I219" i="31"/>
  <c r="U217" i="31"/>
  <c r="T218" i="31"/>
  <c r="L221" i="10"/>
  <c r="J222" i="10" s="1"/>
  <c r="M221" i="10"/>
  <c r="K222" i="10" s="1"/>
  <c r="I215" i="6"/>
  <c r="D215" i="6"/>
  <c r="B215" i="6" s="1"/>
  <c r="A215" i="6" s="1"/>
  <c r="E215" i="6"/>
  <c r="S215" i="6" s="1"/>
  <c r="M218" i="34" l="1"/>
  <c r="K219" i="34" s="1"/>
  <c r="E219" i="34" s="1"/>
  <c r="S219" i="34" s="1"/>
  <c r="T219" i="34" s="1"/>
  <c r="L218" i="34"/>
  <c r="J219" i="34" s="1"/>
  <c r="F218" i="34"/>
  <c r="B218" i="34"/>
  <c r="A218" i="34" s="1"/>
  <c r="I220" i="35"/>
  <c r="D220" i="35"/>
  <c r="E220" i="35"/>
  <c r="B219" i="33"/>
  <c r="A219" i="33" s="1"/>
  <c r="F219" i="33"/>
  <c r="S219" i="33"/>
  <c r="M219" i="33"/>
  <c r="K220" i="33" s="1"/>
  <c r="L219" i="33"/>
  <c r="J220" i="33" s="1"/>
  <c r="L219" i="32"/>
  <c r="J220" i="32" s="1"/>
  <c r="M219" i="32"/>
  <c r="K220" i="32" s="1"/>
  <c r="E220" i="32" s="1"/>
  <c r="S219" i="32"/>
  <c r="U218" i="31"/>
  <c r="M219" i="31"/>
  <c r="K220" i="31" s="1"/>
  <c r="L219" i="31"/>
  <c r="J220" i="31" s="1"/>
  <c r="I222" i="10"/>
  <c r="T215" i="6"/>
  <c r="U214" i="6"/>
  <c r="F215" i="6"/>
  <c r="M215" i="6"/>
  <c r="K216" i="6" s="1"/>
  <c r="L215" i="6"/>
  <c r="J216" i="6" s="1"/>
  <c r="D216" i="6" s="1"/>
  <c r="B216" i="6" s="1"/>
  <c r="A216" i="6" s="1"/>
  <c r="U218" i="34" l="1"/>
  <c r="I219" i="34"/>
  <c r="D219" i="34"/>
  <c r="S220" i="35"/>
  <c r="M220" i="35"/>
  <c r="K221" i="35" s="1"/>
  <c r="E221" i="35" s="1"/>
  <c r="L220" i="35"/>
  <c r="J221" i="35" s="1"/>
  <c r="D221" i="35" s="1"/>
  <c r="B220" i="35"/>
  <c r="A220" i="35" s="1"/>
  <c r="F220" i="35"/>
  <c r="I220" i="33"/>
  <c r="D220" i="33"/>
  <c r="T219" i="33"/>
  <c r="U218" i="33"/>
  <c r="E220" i="33"/>
  <c r="I220" i="32"/>
  <c r="D220" i="32"/>
  <c r="U218" i="32"/>
  <c r="T219" i="32"/>
  <c r="S220" i="32"/>
  <c r="E220" i="31"/>
  <c r="I220" i="31"/>
  <c r="D220" i="31"/>
  <c r="M222" i="10"/>
  <c r="K223" i="10" s="1"/>
  <c r="L222" i="10"/>
  <c r="J223" i="10" s="1"/>
  <c r="F216" i="6"/>
  <c r="E216" i="6"/>
  <c r="S216" i="6" s="1"/>
  <c r="I216" i="6"/>
  <c r="F219" i="34" l="1"/>
  <c r="B219" i="34"/>
  <c r="A219" i="34" s="1"/>
  <c r="M219" i="34"/>
  <c r="K220" i="34" s="1"/>
  <c r="E220" i="34" s="1"/>
  <c r="S220" i="34" s="1"/>
  <c r="L219" i="34"/>
  <c r="J220" i="34" s="1"/>
  <c r="D220" i="34" s="1"/>
  <c r="B220" i="34" s="1"/>
  <c r="U219" i="35"/>
  <c r="T220" i="35"/>
  <c r="B221" i="35"/>
  <c r="A221" i="35" s="1"/>
  <c r="F221" i="35"/>
  <c r="S221" i="35"/>
  <c r="I221" i="35"/>
  <c r="L220" i="33"/>
  <c r="J221" i="33" s="1"/>
  <c r="D221" i="33" s="1"/>
  <c r="M220" i="33"/>
  <c r="K221" i="33" s="1"/>
  <c r="E221" i="33" s="1"/>
  <c r="S220" i="33"/>
  <c r="B220" i="33"/>
  <c r="A220" i="33" s="1"/>
  <c r="F220" i="33"/>
  <c r="T220" i="32"/>
  <c r="L220" i="32"/>
  <c r="J221" i="32" s="1"/>
  <c r="M220" i="32"/>
  <c r="K221" i="32" s="1"/>
  <c r="U219" i="32"/>
  <c r="B220" i="32"/>
  <c r="A220" i="32" s="1"/>
  <c r="D221" i="32"/>
  <c r="F220" i="32"/>
  <c r="B220" i="31"/>
  <c r="A220" i="31" s="1"/>
  <c r="F220" i="31"/>
  <c r="M220" i="31"/>
  <c r="K221" i="31" s="1"/>
  <c r="L220" i="31"/>
  <c r="J221" i="31" s="1"/>
  <c r="S220" i="31"/>
  <c r="I223" i="10"/>
  <c r="T216" i="6"/>
  <c r="U215" i="6"/>
  <c r="L216" i="6"/>
  <c r="J217" i="6" s="1"/>
  <c r="M216" i="6"/>
  <c r="K217" i="6" s="1"/>
  <c r="A220" i="34" l="1"/>
  <c r="F220" i="34"/>
  <c r="I220" i="34"/>
  <c r="U220" i="35"/>
  <c r="L221" i="35"/>
  <c r="J222" i="35" s="1"/>
  <c r="M221" i="35"/>
  <c r="K222" i="35" s="1"/>
  <c r="T221" i="35"/>
  <c r="T220" i="34"/>
  <c r="U219" i="34"/>
  <c r="S221" i="33"/>
  <c r="T221" i="33" s="1"/>
  <c r="I221" i="33"/>
  <c r="T220" i="33"/>
  <c r="U219" i="33"/>
  <c r="B221" i="33"/>
  <c r="A221" i="33" s="1"/>
  <c r="F221" i="33"/>
  <c r="E221" i="32"/>
  <c r="B221" i="32"/>
  <c r="A221" i="32" s="1"/>
  <c r="F221" i="32"/>
  <c r="I221" i="32"/>
  <c r="I221" i="31"/>
  <c r="D221" i="31"/>
  <c r="U219" i="31"/>
  <c r="T220" i="31"/>
  <c r="E221" i="31"/>
  <c r="L223" i="10"/>
  <c r="J224" i="10" s="1"/>
  <c r="M223" i="10"/>
  <c r="K224" i="10" s="1"/>
  <c r="I217" i="6"/>
  <c r="D217" i="6"/>
  <c r="B217" i="6" s="1"/>
  <c r="A217" i="6" s="1"/>
  <c r="E217" i="6"/>
  <c r="S217" i="6" s="1"/>
  <c r="M220" i="34" l="1"/>
  <c r="K221" i="34" s="1"/>
  <c r="E221" i="34" s="1"/>
  <c r="S221" i="34" s="1"/>
  <c r="U220" i="34" s="1"/>
  <c r="L220" i="34"/>
  <c r="J221" i="34" s="1"/>
  <c r="E222" i="35"/>
  <c r="I222" i="35"/>
  <c r="D222" i="35"/>
  <c r="U220" i="33"/>
  <c r="M221" i="33"/>
  <c r="K222" i="33" s="1"/>
  <c r="L221" i="33"/>
  <c r="J222" i="33" s="1"/>
  <c r="M221" i="32"/>
  <c r="K222" i="32" s="1"/>
  <c r="L221" i="32"/>
  <c r="J222" i="32" s="1"/>
  <c r="S221" i="32"/>
  <c r="S221" i="31"/>
  <c r="B221" i="31"/>
  <c r="A221" i="31" s="1"/>
  <c r="F221" i="31"/>
  <c r="M221" i="31"/>
  <c r="K222" i="31" s="1"/>
  <c r="E222" i="31" s="1"/>
  <c r="L221" i="31"/>
  <c r="J222" i="31" s="1"/>
  <c r="I224" i="10"/>
  <c r="T217" i="6"/>
  <c r="U216" i="6"/>
  <c r="F217" i="6"/>
  <c r="L217" i="6"/>
  <c r="J218" i="6" s="1"/>
  <c r="M217" i="6"/>
  <c r="K218" i="6" s="1"/>
  <c r="T221" i="34" l="1"/>
  <c r="D221" i="34"/>
  <c r="I221" i="34"/>
  <c r="B222" i="35"/>
  <c r="A222" i="35" s="1"/>
  <c r="F222" i="35"/>
  <c r="L222" i="35"/>
  <c r="J223" i="35" s="1"/>
  <c r="D223" i="35" s="1"/>
  <c r="M222" i="35"/>
  <c r="K223" i="35" s="1"/>
  <c r="S222" i="35"/>
  <c r="E222" i="33"/>
  <c r="I222" i="33"/>
  <c r="D222" i="33"/>
  <c r="T221" i="32"/>
  <c r="U220" i="32"/>
  <c r="E222" i="32"/>
  <c r="I222" i="32"/>
  <c r="D222" i="32"/>
  <c r="S222" i="31"/>
  <c r="U221" i="31" s="1"/>
  <c r="I222" i="31"/>
  <c r="D222" i="31"/>
  <c r="T221" i="31"/>
  <c r="U220" i="31"/>
  <c r="L224" i="10"/>
  <c r="J225" i="10" s="1"/>
  <c r="M224" i="10"/>
  <c r="K225" i="10" s="1"/>
  <c r="I218" i="6"/>
  <c r="D218" i="6"/>
  <c r="B218" i="6" s="1"/>
  <c r="A218" i="6" s="1"/>
  <c r="E218" i="6"/>
  <c r="S218" i="6" s="1"/>
  <c r="M221" i="34" l="1"/>
  <c r="K222" i="34" s="1"/>
  <c r="E222" i="34" s="1"/>
  <c r="S222" i="34" s="1"/>
  <c r="L221" i="34"/>
  <c r="J222" i="34" s="1"/>
  <c r="F221" i="34"/>
  <c r="B221" i="34"/>
  <c r="A221" i="34" s="1"/>
  <c r="B223" i="35"/>
  <c r="A223" i="35" s="1"/>
  <c r="F223" i="35"/>
  <c r="I223" i="35"/>
  <c r="T222" i="35"/>
  <c r="U221" i="35"/>
  <c r="E223" i="35"/>
  <c r="B222" i="33"/>
  <c r="A222" i="33" s="1"/>
  <c r="F222" i="33"/>
  <c r="M222" i="33"/>
  <c r="K223" i="33" s="1"/>
  <c r="E223" i="33" s="1"/>
  <c r="L222" i="33"/>
  <c r="J223" i="33" s="1"/>
  <c r="S222" i="33"/>
  <c r="B222" i="32"/>
  <c r="A222" i="32" s="1"/>
  <c r="F222" i="32"/>
  <c r="M222" i="32"/>
  <c r="K223" i="32" s="1"/>
  <c r="L222" i="32"/>
  <c r="J223" i="32" s="1"/>
  <c r="S222" i="32"/>
  <c r="T222" i="31"/>
  <c r="B222" i="31"/>
  <c r="A222" i="31" s="1"/>
  <c r="F222" i="31"/>
  <c r="M222" i="31"/>
  <c r="K223" i="31" s="1"/>
  <c r="L222" i="31"/>
  <c r="J223" i="31" s="1"/>
  <c r="I225" i="10"/>
  <c r="T218" i="6"/>
  <c r="U217" i="6"/>
  <c r="F218" i="6"/>
  <c r="M218" i="6"/>
  <c r="K219" i="6" s="1"/>
  <c r="L218" i="6"/>
  <c r="J219" i="6" s="1"/>
  <c r="D222" i="34" l="1"/>
  <c r="I222" i="34"/>
  <c r="M223" i="35"/>
  <c r="K224" i="35" s="1"/>
  <c r="L223" i="35"/>
  <c r="J224" i="35" s="1"/>
  <c r="S223" i="35"/>
  <c r="T222" i="34"/>
  <c r="U221" i="34"/>
  <c r="T222" i="33"/>
  <c r="U221" i="33"/>
  <c r="I223" i="33"/>
  <c r="S223" i="33"/>
  <c r="D223" i="33"/>
  <c r="I223" i="32"/>
  <c r="D223" i="32"/>
  <c r="U221" i="32"/>
  <c r="T222" i="32"/>
  <c r="E223" i="32"/>
  <c r="I223" i="31"/>
  <c r="D223" i="31"/>
  <c r="E223" i="31"/>
  <c r="L225" i="10"/>
  <c r="J226" i="10" s="1"/>
  <c r="M225" i="10"/>
  <c r="K226" i="10" s="1"/>
  <c r="I219" i="6"/>
  <c r="D219" i="6"/>
  <c r="B219" i="6" s="1"/>
  <c r="A219" i="6" s="1"/>
  <c r="E219" i="6"/>
  <c r="S219" i="6" s="1"/>
  <c r="L222" i="34" l="1"/>
  <c r="J223" i="34" s="1"/>
  <c r="M222" i="34"/>
  <c r="K223" i="34" s="1"/>
  <c r="E223" i="34" s="1"/>
  <c r="S223" i="34" s="1"/>
  <c r="F222" i="34"/>
  <c r="B222" i="34"/>
  <c r="A222" i="34" s="1"/>
  <c r="I224" i="35"/>
  <c r="D224" i="35"/>
  <c r="U222" i="35"/>
  <c r="T223" i="35"/>
  <c r="E224" i="35"/>
  <c r="L223" i="33"/>
  <c r="J224" i="33" s="1"/>
  <c r="D224" i="33" s="1"/>
  <c r="M223" i="33"/>
  <c r="K224" i="33" s="1"/>
  <c r="U222" i="33"/>
  <c r="B223" i="33"/>
  <c r="A223" i="33" s="1"/>
  <c r="F223" i="33"/>
  <c r="T223" i="33"/>
  <c r="S223" i="32"/>
  <c r="M223" i="32"/>
  <c r="K224" i="32" s="1"/>
  <c r="E224" i="32" s="1"/>
  <c r="L223" i="32"/>
  <c r="J224" i="32" s="1"/>
  <c r="B223" i="32"/>
  <c r="A223" i="32" s="1"/>
  <c r="F223" i="32"/>
  <c r="S223" i="31"/>
  <c r="B223" i="31"/>
  <c r="A223" i="31" s="1"/>
  <c r="F223" i="31"/>
  <c r="M223" i="31"/>
  <c r="K224" i="31" s="1"/>
  <c r="E224" i="31" s="1"/>
  <c r="L223" i="31"/>
  <c r="J224" i="31" s="1"/>
  <c r="I226" i="10"/>
  <c r="T219" i="6"/>
  <c r="U218" i="6"/>
  <c r="F219" i="6"/>
  <c r="M219" i="6"/>
  <c r="K220" i="6" s="1"/>
  <c r="L219" i="6"/>
  <c r="J220" i="6" s="1"/>
  <c r="D223" i="34" l="1"/>
  <c r="I223" i="34"/>
  <c r="S224" i="35"/>
  <c r="L224" i="35"/>
  <c r="J225" i="35" s="1"/>
  <c r="D225" i="35" s="1"/>
  <c r="M224" i="35"/>
  <c r="K225" i="35" s="1"/>
  <c r="E225" i="35" s="1"/>
  <c r="B224" i="35"/>
  <c r="A224" i="35" s="1"/>
  <c r="F224" i="35"/>
  <c r="T223" i="34"/>
  <c r="U222" i="34"/>
  <c r="B224" i="33"/>
  <c r="A224" i="33" s="1"/>
  <c r="F224" i="33"/>
  <c r="I224" i="33"/>
  <c r="E224" i="33"/>
  <c r="S224" i="32"/>
  <c r="U223" i="32" s="1"/>
  <c r="I224" i="32"/>
  <c r="D224" i="32"/>
  <c r="T223" i="32"/>
  <c r="U222" i="32"/>
  <c r="S224" i="31"/>
  <c r="U223" i="31" s="1"/>
  <c r="I224" i="31"/>
  <c r="D224" i="31"/>
  <c r="U222" i="31"/>
  <c r="T223" i="31"/>
  <c r="M226" i="10"/>
  <c r="K227" i="10" s="1"/>
  <c r="L226" i="10"/>
  <c r="J227" i="10" s="1"/>
  <c r="I220" i="6"/>
  <c r="E220" i="6"/>
  <c r="S220" i="6" s="1"/>
  <c r="D220" i="6"/>
  <c r="B220" i="6" s="1"/>
  <c r="A220" i="6" s="1"/>
  <c r="L223" i="34" l="1"/>
  <c r="J224" i="34" s="1"/>
  <c r="M223" i="34"/>
  <c r="K224" i="34" s="1"/>
  <c r="E224" i="34" s="1"/>
  <c r="S224" i="34" s="1"/>
  <c r="U223" i="34" s="1"/>
  <c r="F223" i="34"/>
  <c r="B223" i="34"/>
  <c r="A223" i="34" s="1"/>
  <c r="B225" i="35"/>
  <c r="A225" i="35" s="1"/>
  <c r="F225" i="35"/>
  <c r="S225" i="35"/>
  <c r="T225" i="35" s="1"/>
  <c r="I225" i="35"/>
  <c r="T224" i="35"/>
  <c r="U223" i="35"/>
  <c r="S224" i="33"/>
  <c r="M224" i="33"/>
  <c r="K225" i="33" s="1"/>
  <c r="L224" i="33"/>
  <c r="J225" i="33" s="1"/>
  <c r="T224" i="32"/>
  <c r="L224" i="32"/>
  <c r="J225" i="32" s="1"/>
  <c r="M224" i="32"/>
  <c r="K225" i="32" s="1"/>
  <c r="B224" i="32"/>
  <c r="A224" i="32" s="1"/>
  <c r="F224" i="32"/>
  <c r="T224" i="31"/>
  <c r="B224" i="31"/>
  <c r="A224" i="31" s="1"/>
  <c r="F224" i="31"/>
  <c r="M224" i="31"/>
  <c r="K225" i="31" s="1"/>
  <c r="L224" i="31"/>
  <c r="J225" i="31" s="1"/>
  <c r="I227" i="10"/>
  <c r="T220" i="6"/>
  <c r="U219" i="6"/>
  <c r="M220" i="6"/>
  <c r="K221" i="6" s="1"/>
  <c r="E221" i="6" s="1"/>
  <c r="S221" i="6" s="1"/>
  <c r="L220" i="6"/>
  <c r="J221" i="6" s="1"/>
  <c r="D221" i="6" s="1"/>
  <c r="B221" i="6" s="1"/>
  <c r="A221" i="6" s="1"/>
  <c r="F220" i="6"/>
  <c r="T224" i="34" l="1"/>
  <c r="I224" i="34"/>
  <c r="D224" i="34"/>
  <c r="U224" i="35"/>
  <c r="L225" i="35"/>
  <c r="J226" i="35" s="1"/>
  <c r="M225" i="35"/>
  <c r="K226" i="35" s="1"/>
  <c r="E225" i="33"/>
  <c r="I225" i="33"/>
  <c r="D225" i="33"/>
  <c r="T224" i="33"/>
  <c r="U223" i="33"/>
  <c r="I225" i="32"/>
  <c r="D225" i="32"/>
  <c r="E225" i="32"/>
  <c r="I225" i="31"/>
  <c r="D225" i="31"/>
  <c r="E225" i="31"/>
  <c r="L227" i="10"/>
  <c r="J228" i="10" s="1"/>
  <c r="M227" i="10"/>
  <c r="K228" i="10" s="1"/>
  <c r="U220" i="6"/>
  <c r="T221" i="6"/>
  <c r="F221" i="6"/>
  <c r="I221" i="6"/>
  <c r="B224" i="34" l="1"/>
  <c r="A224" i="34" s="1"/>
  <c r="F224" i="34"/>
  <c r="M224" i="34"/>
  <c r="K225" i="34" s="1"/>
  <c r="E225" i="34" s="1"/>
  <c r="S225" i="34" s="1"/>
  <c r="L224" i="34"/>
  <c r="J225" i="34" s="1"/>
  <c r="E226" i="35"/>
  <c r="I226" i="35"/>
  <c r="D226" i="35"/>
  <c r="L225" i="33"/>
  <c r="J226" i="33" s="1"/>
  <c r="M225" i="33"/>
  <c r="K226" i="33" s="1"/>
  <c r="E226" i="33" s="1"/>
  <c r="B225" i="33"/>
  <c r="A225" i="33" s="1"/>
  <c r="F225" i="33"/>
  <c r="S225" i="33"/>
  <c r="S225" i="32"/>
  <c r="M225" i="32"/>
  <c r="K226" i="32" s="1"/>
  <c r="E226" i="32" s="1"/>
  <c r="L225" i="32"/>
  <c r="J226" i="32" s="1"/>
  <c r="B225" i="32"/>
  <c r="A225" i="32" s="1"/>
  <c r="F225" i="32"/>
  <c r="S225" i="31"/>
  <c r="B225" i="31"/>
  <c r="A225" i="31" s="1"/>
  <c r="F225" i="31"/>
  <c r="M225" i="31"/>
  <c r="K226" i="31" s="1"/>
  <c r="E226" i="31" s="1"/>
  <c r="L225" i="31"/>
  <c r="J226" i="31" s="1"/>
  <c r="I228" i="10"/>
  <c r="L221" i="6"/>
  <c r="J222" i="6" s="1"/>
  <c r="M221" i="6"/>
  <c r="K222" i="6" s="1"/>
  <c r="I225" i="34" l="1"/>
  <c r="D225" i="34"/>
  <c r="S226" i="35"/>
  <c r="B226" i="35"/>
  <c r="A226" i="35" s="1"/>
  <c r="F226" i="35"/>
  <c r="L226" i="35"/>
  <c r="J227" i="35" s="1"/>
  <c r="M226" i="35"/>
  <c r="K227" i="35" s="1"/>
  <c r="E227" i="35" s="1"/>
  <c r="T225" i="34"/>
  <c r="U224" i="34"/>
  <c r="U224" i="33"/>
  <c r="T225" i="33"/>
  <c r="I226" i="33"/>
  <c r="D226" i="33"/>
  <c r="S226" i="33"/>
  <c r="S226" i="32"/>
  <c r="U225" i="32" s="1"/>
  <c r="I226" i="32"/>
  <c r="D226" i="32"/>
  <c r="U224" i="32"/>
  <c r="T225" i="32"/>
  <c r="S226" i="31"/>
  <c r="U225" i="31" s="1"/>
  <c r="I226" i="31"/>
  <c r="D226" i="31"/>
  <c r="U224" i="31"/>
  <c r="T225" i="31"/>
  <c r="M228" i="10"/>
  <c r="K229" i="10" s="1"/>
  <c r="L228" i="10"/>
  <c r="J229" i="10" s="1"/>
  <c r="E222" i="6"/>
  <c r="S222" i="6" s="1"/>
  <c r="I222" i="6"/>
  <c r="D222" i="6"/>
  <c r="B222" i="6" s="1"/>
  <c r="A222" i="6" s="1"/>
  <c r="M225" i="34" l="1"/>
  <c r="K226" i="34" s="1"/>
  <c r="E226" i="34" s="1"/>
  <c r="S226" i="34" s="1"/>
  <c r="L225" i="34"/>
  <c r="J226" i="34" s="1"/>
  <c r="F225" i="34"/>
  <c r="B225" i="34"/>
  <c r="A225" i="34" s="1"/>
  <c r="I227" i="35"/>
  <c r="U225" i="35"/>
  <c r="T226" i="35"/>
  <c r="S227" i="35"/>
  <c r="D227" i="35"/>
  <c r="M226" i="33"/>
  <c r="K227" i="33" s="1"/>
  <c r="L226" i="33"/>
  <c r="J227" i="33" s="1"/>
  <c r="D227" i="33" s="1"/>
  <c r="U225" i="33"/>
  <c r="B226" i="33"/>
  <c r="A226" i="33" s="1"/>
  <c r="F226" i="33"/>
  <c r="T226" i="33"/>
  <c r="T226" i="32"/>
  <c r="M226" i="32"/>
  <c r="K227" i="32" s="1"/>
  <c r="L226" i="32"/>
  <c r="J227" i="32" s="1"/>
  <c r="D227" i="32" s="1"/>
  <c r="B226" i="32"/>
  <c r="A226" i="32" s="1"/>
  <c r="F226" i="32"/>
  <c r="T226" i="31"/>
  <c r="B226" i="31"/>
  <c r="A226" i="31" s="1"/>
  <c r="F226" i="31"/>
  <c r="L226" i="31"/>
  <c r="J227" i="31" s="1"/>
  <c r="D227" i="31" s="1"/>
  <c r="M226" i="31"/>
  <c r="K227" i="31" s="1"/>
  <c r="I229" i="10"/>
  <c r="T222" i="6"/>
  <c r="U221" i="6"/>
  <c r="M222" i="6"/>
  <c r="K223" i="6" s="1"/>
  <c r="L222" i="6"/>
  <c r="J223" i="6" s="1"/>
  <c r="D223" i="6" s="1"/>
  <c r="B223" i="6" s="1"/>
  <c r="A223" i="6" s="1"/>
  <c r="F222" i="6"/>
  <c r="I226" i="34" l="1"/>
  <c r="L226" i="34" s="1"/>
  <c r="J227" i="34" s="1"/>
  <c r="D226" i="34"/>
  <c r="T227" i="35"/>
  <c r="U226" i="35"/>
  <c r="B227" i="35"/>
  <c r="A227" i="35" s="1"/>
  <c r="F227" i="35"/>
  <c r="M227" i="35"/>
  <c r="K228" i="35" s="1"/>
  <c r="L227" i="35"/>
  <c r="J228" i="35" s="1"/>
  <c r="T226" i="34"/>
  <c r="U225" i="34"/>
  <c r="I227" i="33"/>
  <c r="B227" i="33"/>
  <c r="A227" i="33" s="1"/>
  <c r="F227" i="33"/>
  <c r="E227" i="33"/>
  <c r="E227" i="32"/>
  <c r="B227" i="32"/>
  <c r="A227" i="32" s="1"/>
  <c r="F227" i="32"/>
  <c r="I227" i="32"/>
  <c r="E227" i="31"/>
  <c r="B227" i="31"/>
  <c r="A227" i="31" s="1"/>
  <c r="F227" i="31"/>
  <c r="I227" i="31"/>
  <c r="M229" i="10"/>
  <c r="K230" i="10" s="1"/>
  <c r="L229" i="10"/>
  <c r="J230" i="10" s="1"/>
  <c r="I223" i="6"/>
  <c r="F223" i="6"/>
  <c r="E223" i="6"/>
  <c r="S223" i="6" s="1"/>
  <c r="D227" i="34" l="1"/>
  <c r="B227" i="34" s="1"/>
  <c r="M226" i="34"/>
  <c r="K227" i="34" s="1"/>
  <c r="B226" i="34"/>
  <c r="A226" i="34" s="1"/>
  <c r="F226" i="34"/>
  <c r="I228" i="35"/>
  <c r="D228" i="35"/>
  <c r="E228" i="35"/>
  <c r="S227" i="33"/>
  <c r="L227" i="33"/>
  <c r="J228" i="33" s="1"/>
  <c r="M227" i="33"/>
  <c r="K228" i="33" s="1"/>
  <c r="E228" i="33" s="1"/>
  <c r="L227" i="32"/>
  <c r="J228" i="32" s="1"/>
  <c r="M227" i="32"/>
  <c r="K228" i="32" s="1"/>
  <c r="E228" i="32" s="1"/>
  <c r="S227" i="32"/>
  <c r="M227" i="31"/>
  <c r="K228" i="31" s="1"/>
  <c r="L227" i="31"/>
  <c r="J228" i="31" s="1"/>
  <c r="S227" i="31"/>
  <c r="I230" i="10"/>
  <c r="T223" i="6"/>
  <c r="U222" i="6"/>
  <c r="M223" i="6"/>
  <c r="K224" i="6" s="1"/>
  <c r="E224" i="6" s="1"/>
  <c r="S224" i="6" s="1"/>
  <c r="L223" i="6"/>
  <c r="J224" i="6" s="1"/>
  <c r="F227" i="34" l="1"/>
  <c r="A227" i="34"/>
  <c r="E227" i="34"/>
  <c r="S227" i="34" s="1"/>
  <c r="I227" i="34"/>
  <c r="S228" i="35"/>
  <c r="B228" i="35"/>
  <c r="A228" i="35" s="1"/>
  <c r="F228" i="35"/>
  <c r="M228" i="35"/>
  <c r="K229" i="35" s="1"/>
  <c r="E229" i="35" s="1"/>
  <c r="L228" i="35"/>
  <c r="J229" i="35" s="1"/>
  <c r="D229" i="35" s="1"/>
  <c r="I228" i="33"/>
  <c r="D228" i="33"/>
  <c r="S228" i="33"/>
  <c r="U227" i="33" s="1"/>
  <c r="T227" i="33"/>
  <c r="U226" i="33"/>
  <c r="I228" i="32"/>
  <c r="D228" i="32"/>
  <c r="U226" i="32"/>
  <c r="T227" i="32"/>
  <c r="S228" i="32"/>
  <c r="U226" i="31"/>
  <c r="T227" i="31"/>
  <c r="E228" i="31"/>
  <c r="I228" i="31"/>
  <c r="D228" i="31"/>
  <c r="L230" i="10"/>
  <c r="J231" i="10" s="1"/>
  <c r="M230" i="10"/>
  <c r="K231" i="10" s="1"/>
  <c r="U223" i="6"/>
  <c r="T224" i="6"/>
  <c r="I224" i="6"/>
  <c r="D224" i="6"/>
  <c r="B224" i="6" s="1"/>
  <c r="A224" i="6" s="1"/>
  <c r="M227" i="34" l="1"/>
  <c r="K228" i="34" s="1"/>
  <c r="E228" i="34" s="1"/>
  <c r="S228" i="34" s="1"/>
  <c r="L227" i="34"/>
  <c r="J228" i="34" s="1"/>
  <c r="T227" i="34"/>
  <c r="U226" i="34"/>
  <c r="S229" i="35"/>
  <c r="T229" i="35" s="1"/>
  <c r="B229" i="35"/>
  <c r="A229" i="35" s="1"/>
  <c r="F229" i="35"/>
  <c r="I229" i="35"/>
  <c r="U227" i="35"/>
  <c r="T228" i="35"/>
  <c r="B228" i="33"/>
  <c r="A228" i="33" s="1"/>
  <c r="F228" i="33"/>
  <c r="L228" i="33"/>
  <c r="J229" i="33" s="1"/>
  <c r="M228" i="33"/>
  <c r="K229" i="33" s="1"/>
  <c r="T228" i="33"/>
  <c r="T228" i="32"/>
  <c r="L228" i="32"/>
  <c r="J229" i="32" s="1"/>
  <c r="D229" i="32" s="1"/>
  <c r="M228" i="32"/>
  <c r="K229" i="32" s="1"/>
  <c r="U227" i="32"/>
  <c r="B228" i="32"/>
  <c r="A228" i="32" s="1"/>
  <c r="F228" i="32"/>
  <c r="B228" i="31"/>
  <c r="A228" i="31" s="1"/>
  <c r="F228" i="31"/>
  <c r="M228" i="31"/>
  <c r="K229" i="31" s="1"/>
  <c r="L228" i="31"/>
  <c r="J229" i="31" s="1"/>
  <c r="S228" i="31"/>
  <c r="I231" i="10"/>
  <c r="F224" i="6"/>
  <c r="L224" i="6"/>
  <c r="J225" i="6" s="1"/>
  <c r="M224" i="6"/>
  <c r="K225" i="6" s="1"/>
  <c r="D228" i="34" l="1"/>
  <c r="I228" i="34"/>
  <c r="U228" i="35"/>
  <c r="L229" i="35"/>
  <c r="J230" i="35" s="1"/>
  <c r="M229" i="35"/>
  <c r="K230" i="35" s="1"/>
  <c r="U227" i="34"/>
  <c r="T228" i="34"/>
  <c r="E229" i="33"/>
  <c r="I229" i="33"/>
  <c r="D229" i="33"/>
  <c r="E229" i="32"/>
  <c r="B229" i="32"/>
  <c r="A229" i="32" s="1"/>
  <c r="F229" i="32"/>
  <c r="I229" i="32"/>
  <c r="I229" i="31"/>
  <c r="D229" i="31"/>
  <c r="U227" i="31"/>
  <c r="T228" i="31"/>
  <c r="E229" i="31"/>
  <c r="L231" i="10"/>
  <c r="J232" i="10" s="1"/>
  <c r="M231" i="10"/>
  <c r="K232" i="10" s="1"/>
  <c r="I225" i="6"/>
  <c r="E225" i="6"/>
  <c r="S225" i="6" s="1"/>
  <c r="D225" i="6"/>
  <c r="B225" i="6" s="1"/>
  <c r="A225" i="6" s="1"/>
  <c r="L228" i="34" l="1"/>
  <c r="J229" i="34" s="1"/>
  <c r="M228" i="34"/>
  <c r="K229" i="34" s="1"/>
  <c r="E229" i="34" s="1"/>
  <c r="S229" i="34" s="1"/>
  <c r="U228" i="34" s="1"/>
  <c r="F228" i="34"/>
  <c r="B228" i="34"/>
  <c r="A228" i="34" s="1"/>
  <c r="E230" i="35"/>
  <c r="I230" i="35"/>
  <c r="D230" i="35"/>
  <c r="B229" i="33"/>
  <c r="A229" i="33" s="1"/>
  <c r="F229" i="33"/>
  <c r="L229" i="33"/>
  <c r="J230" i="33" s="1"/>
  <c r="D230" i="33" s="1"/>
  <c r="M229" i="33"/>
  <c r="K230" i="33" s="1"/>
  <c r="S229" i="33"/>
  <c r="M229" i="32"/>
  <c r="K230" i="32" s="1"/>
  <c r="L229" i="32"/>
  <c r="J230" i="32" s="1"/>
  <c r="S229" i="32"/>
  <c r="S229" i="31"/>
  <c r="B229" i="31"/>
  <c r="A229" i="31" s="1"/>
  <c r="F229" i="31"/>
  <c r="M229" i="31"/>
  <c r="K230" i="31" s="1"/>
  <c r="E230" i="31" s="1"/>
  <c r="L229" i="31"/>
  <c r="J230" i="31" s="1"/>
  <c r="I232" i="10"/>
  <c r="T225" i="6"/>
  <c r="U224" i="6"/>
  <c r="L225" i="6"/>
  <c r="J226" i="6" s="1"/>
  <c r="D226" i="6" s="1"/>
  <c r="B226" i="6" s="1"/>
  <c r="A226" i="6" s="1"/>
  <c r="M225" i="6"/>
  <c r="K226" i="6" s="1"/>
  <c r="E226" i="6" s="1"/>
  <c r="S226" i="6" s="1"/>
  <c r="U225" i="6" s="1"/>
  <c r="F225" i="6"/>
  <c r="T229" i="34" l="1"/>
  <c r="I229" i="34"/>
  <c r="D229" i="34"/>
  <c r="S230" i="35"/>
  <c r="B230" i="35"/>
  <c r="A230" i="35" s="1"/>
  <c r="F230" i="35"/>
  <c r="L230" i="35"/>
  <c r="J231" i="35" s="1"/>
  <c r="M230" i="35"/>
  <c r="K231" i="35" s="1"/>
  <c r="E231" i="35" s="1"/>
  <c r="B230" i="33"/>
  <c r="A230" i="33" s="1"/>
  <c r="F230" i="33"/>
  <c r="I230" i="33"/>
  <c r="T229" i="33"/>
  <c r="U228" i="33"/>
  <c r="E230" i="33"/>
  <c r="T229" i="32"/>
  <c r="U228" i="32"/>
  <c r="E230" i="32"/>
  <c r="I230" i="32"/>
  <c r="D230" i="32"/>
  <c r="S230" i="31"/>
  <c r="U229" i="31" s="1"/>
  <c r="I230" i="31"/>
  <c r="D230" i="31"/>
  <c r="T229" i="31"/>
  <c r="U228" i="31"/>
  <c r="L232" i="10"/>
  <c r="J233" i="10" s="1"/>
  <c r="M232" i="10"/>
  <c r="K233" i="10" s="1"/>
  <c r="T226" i="6"/>
  <c r="F226" i="6"/>
  <c r="I226" i="6"/>
  <c r="F229" i="34" l="1"/>
  <c r="B229" i="34"/>
  <c r="A229" i="34" s="1"/>
  <c r="M229" i="34"/>
  <c r="K230" i="34" s="1"/>
  <c r="E230" i="34" s="1"/>
  <c r="S230" i="34" s="1"/>
  <c r="L229" i="34"/>
  <c r="J230" i="34" s="1"/>
  <c r="D230" i="34" s="1"/>
  <c r="F230" i="34" s="1"/>
  <c r="I231" i="35"/>
  <c r="U229" i="35"/>
  <c r="T230" i="35"/>
  <c r="S231" i="35"/>
  <c r="D231" i="35"/>
  <c r="S230" i="33"/>
  <c r="M230" i="33"/>
  <c r="K231" i="33" s="1"/>
  <c r="E231" i="33" s="1"/>
  <c r="L230" i="33"/>
  <c r="J231" i="33" s="1"/>
  <c r="B230" i="32"/>
  <c r="A230" i="32" s="1"/>
  <c r="F230" i="32"/>
  <c r="M230" i="32"/>
  <c r="K231" i="32" s="1"/>
  <c r="L230" i="32"/>
  <c r="J231" i="32" s="1"/>
  <c r="S230" i="32"/>
  <c r="T230" i="31"/>
  <c r="B230" i="31"/>
  <c r="A230" i="31" s="1"/>
  <c r="F230" i="31"/>
  <c r="L230" i="31"/>
  <c r="J231" i="31" s="1"/>
  <c r="D231" i="31" s="1"/>
  <c r="M230" i="31"/>
  <c r="K231" i="31" s="1"/>
  <c r="I233" i="10"/>
  <c r="L226" i="6"/>
  <c r="J227" i="6" s="1"/>
  <c r="M226" i="6"/>
  <c r="K227" i="6" s="1"/>
  <c r="I230" i="34" l="1"/>
  <c r="B230" i="34"/>
  <c r="A230" i="34" s="1"/>
  <c r="B231" i="35"/>
  <c r="A231" i="35" s="1"/>
  <c r="F231" i="35"/>
  <c r="T231" i="35"/>
  <c r="U230" i="35"/>
  <c r="M231" i="35"/>
  <c r="K232" i="35" s="1"/>
  <c r="L231" i="35"/>
  <c r="J232" i="35" s="1"/>
  <c r="U229" i="34"/>
  <c r="T230" i="34"/>
  <c r="S231" i="33"/>
  <c r="U230" i="33" s="1"/>
  <c r="I231" i="33"/>
  <c r="D231" i="33"/>
  <c r="U229" i="33"/>
  <c r="T230" i="33"/>
  <c r="I231" i="32"/>
  <c r="D231" i="32"/>
  <c r="U229" i="32"/>
  <c r="T230" i="32"/>
  <c r="E231" i="32"/>
  <c r="E231" i="31"/>
  <c r="B231" i="31"/>
  <c r="A231" i="31" s="1"/>
  <c r="F231" i="31"/>
  <c r="I231" i="31"/>
  <c r="M233" i="10"/>
  <c r="K234" i="10" s="1"/>
  <c r="L233" i="10"/>
  <c r="J234" i="10" s="1"/>
  <c r="E227" i="6"/>
  <c r="S227" i="6" s="1"/>
  <c r="I227" i="6"/>
  <c r="D227" i="6"/>
  <c r="B227" i="6" s="1"/>
  <c r="A227" i="6" s="1"/>
  <c r="M230" i="34" l="1"/>
  <c r="K231" i="34" s="1"/>
  <c r="E231" i="34" s="1"/>
  <c r="S231" i="34" s="1"/>
  <c r="T231" i="34" s="1"/>
  <c r="L230" i="34"/>
  <c r="J231" i="34" s="1"/>
  <c r="I232" i="35"/>
  <c r="E232" i="35"/>
  <c r="D232" i="35"/>
  <c r="T231" i="33"/>
  <c r="M231" i="33"/>
  <c r="K232" i="33" s="1"/>
  <c r="L231" i="33"/>
  <c r="J232" i="33" s="1"/>
  <c r="D232" i="33" s="1"/>
  <c r="B231" i="33"/>
  <c r="A231" i="33" s="1"/>
  <c r="F231" i="33"/>
  <c r="S231" i="32"/>
  <c r="L231" i="32"/>
  <c r="J232" i="32" s="1"/>
  <c r="M231" i="32"/>
  <c r="K232" i="32" s="1"/>
  <c r="E232" i="32" s="1"/>
  <c r="B231" i="32"/>
  <c r="A231" i="32" s="1"/>
  <c r="F231" i="32"/>
  <c r="M231" i="31"/>
  <c r="K232" i="31" s="1"/>
  <c r="L231" i="31"/>
  <c r="J232" i="31" s="1"/>
  <c r="S231" i="31"/>
  <c r="I234" i="10"/>
  <c r="T227" i="6"/>
  <c r="U226" i="6"/>
  <c r="M227" i="6"/>
  <c r="K228" i="6" s="1"/>
  <c r="L227" i="6"/>
  <c r="J228" i="6" s="1"/>
  <c r="F227" i="6"/>
  <c r="U230" i="34" l="1"/>
  <c r="I231" i="34"/>
  <c r="D231" i="34"/>
  <c r="B232" i="35"/>
  <c r="A232" i="35" s="1"/>
  <c r="F232" i="35"/>
  <c r="S232" i="35"/>
  <c r="L232" i="35"/>
  <c r="J233" i="35" s="1"/>
  <c r="M232" i="35"/>
  <c r="K233" i="35" s="1"/>
  <c r="E233" i="35" s="1"/>
  <c r="B232" i="33"/>
  <c r="A232" i="33" s="1"/>
  <c r="F232" i="33"/>
  <c r="E232" i="33"/>
  <c r="I232" i="33"/>
  <c r="S232" i="32"/>
  <c r="U231" i="32" s="1"/>
  <c r="I232" i="32"/>
  <c r="D232" i="32"/>
  <c r="T231" i="32"/>
  <c r="U230" i="32"/>
  <c r="U230" i="31"/>
  <c r="T231" i="31"/>
  <c r="E232" i="31"/>
  <c r="I232" i="31"/>
  <c r="D232" i="31"/>
  <c r="L234" i="10"/>
  <c r="J235" i="10" s="1"/>
  <c r="M234" i="10"/>
  <c r="K235" i="10" s="1"/>
  <c r="I228" i="6"/>
  <c r="D228" i="6"/>
  <c r="B228" i="6" s="1"/>
  <c r="A228" i="6" s="1"/>
  <c r="E228" i="6"/>
  <c r="S228" i="6" s="1"/>
  <c r="M231" i="34" l="1"/>
  <c r="K232" i="34" s="1"/>
  <c r="E232" i="34" s="1"/>
  <c r="S232" i="34" s="1"/>
  <c r="L231" i="34"/>
  <c r="J232" i="34" s="1"/>
  <c r="B231" i="34"/>
  <c r="A231" i="34" s="1"/>
  <c r="F231" i="34"/>
  <c r="U231" i="35"/>
  <c r="T232" i="35"/>
  <c r="S233" i="35"/>
  <c r="I233" i="35"/>
  <c r="D233" i="35"/>
  <c r="S232" i="33"/>
  <c r="M232" i="33"/>
  <c r="K233" i="33" s="1"/>
  <c r="L232" i="33"/>
  <c r="J233" i="33" s="1"/>
  <c r="T232" i="32"/>
  <c r="M232" i="32"/>
  <c r="K233" i="32" s="1"/>
  <c r="L232" i="32"/>
  <c r="J233" i="32" s="1"/>
  <c r="D233" i="32" s="1"/>
  <c r="B232" i="32"/>
  <c r="A232" i="32" s="1"/>
  <c r="F232" i="32"/>
  <c r="B232" i="31"/>
  <c r="A232" i="31" s="1"/>
  <c r="F232" i="31"/>
  <c r="M232" i="31"/>
  <c r="K233" i="31" s="1"/>
  <c r="L232" i="31"/>
  <c r="J233" i="31" s="1"/>
  <c r="S232" i="31"/>
  <c r="I235" i="10"/>
  <c r="T228" i="6"/>
  <c r="U227" i="6"/>
  <c r="L228" i="6"/>
  <c r="J229" i="6" s="1"/>
  <c r="D229" i="6" s="1"/>
  <c r="B229" i="6" s="1"/>
  <c r="A229" i="6" s="1"/>
  <c r="M228" i="6"/>
  <c r="K229" i="6" s="1"/>
  <c r="F228" i="6"/>
  <c r="D232" i="34" l="1"/>
  <c r="I232" i="34"/>
  <c r="B233" i="35"/>
  <c r="A233" i="35" s="1"/>
  <c r="F233" i="35"/>
  <c r="T233" i="35"/>
  <c r="L233" i="35"/>
  <c r="J234" i="35" s="1"/>
  <c r="D234" i="35" s="1"/>
  <c r="M233" i="35"/>
  <c r="K234" i="35" s="1"/>
  <c r="U232" i="35"/>
  <c r="U231" i="34"/>
  <c r="T232" i="34"/>
  <c r="E233" i="33"/>
  <c r="I233" i="33"/>
  <c r="D233" i="33"/>
  <c r="T232" i="33"/>
  <c r="U231" i="33"/>
  <c r="E233" i="32"/>
  <c r="B233" i="32"/>
  <c r="A233" i="32" s="1"/>
  <c r="F233" i="32"/>
  <c r="I233" i="32"/>
  <c r="I233" i="31"/>
  <c r="D233" i="31"/>
  <c r="U231" i="31"/>
  <c r="T232" i="31"/>
  <c r="E233" i="31"/>
  <c r="L235" i="10"/>
  <c r="J236" i="10" s="1"/>
  <c r="M235" i="10"/>
  <c r="K236" i="10" s="1"/>
  <c r="F229" i="6"/>
  <c r="E229" i="6"/>
  <c r="S229" i="6" s="1"/>
  <c r="I229" i="6"/>
  <c r="M232" i="34" l="1"/>
  <c r="K233" i="34" s="1"/>
  <c r="E233" i="34" s="1"/>
  <c r="S233" i="34" s="1"/>
  <c r="U232" i="34" s="1"/>
  <c r="L232" i="34"/>
  <c r="J233" i="34" s="1"/>
  <c r="F232" i="34"/>
  <c r="B232" i="34"/>
  <c r="A232" i="34" s="1"/>
  <c r="B234" i="35"/>
  <c r="A234" i="35" s="1"/>
  <c r="F234" i="35"/>
  <c r="E234" i="35"/>
  <c r="I234" i="35"/>
  <c r="L233" i="33"/>
  <c r="J234" i="33" s="1"/>
  <c r="M233" i="33"/>
  <c r="K234" i="33" s="1"/>
  <c r="E234" i="33" s="1"/>
  <c r="B233" i="33"/>
  <c r="A233" i="33" s="1"/>
  <c r="F233" i="33"/>
  <c r="S233" i="33"/>
  <c r="M233" i="32"/>
  <c r="K234" i="32" s="1"/>
  <c r="L233" i="32"/>
  <c r="J234" i="32" s="1"/>
  <c r="S233" i="32"/>
  <c r="S233" i="31"/>
  <c r="B233" i="31"/>
  <c r="A233" i="31" s="1"/>
  <c r="F233" i="31"/>
  <c r="M233" i="31"/>
  <c r="K234" i="31" s="1"/>
  <c r="E234" i="31" s="1"/>
  <c r="L233" i="31"/>
  <c r="J234" i="31" s="1"/>
  <c r="I236" i="10"/>
  <c r="T229" i="6"/>
  <c r="U228" i="6"/>
  <c r="L229" i="6"/>
  <c r="J230" i="6" s="1"/>
  <c r="M229" i="6"/>
  <c r="K230" i="6" s="1"/>
  <c r="T233" i="34" l="1"/>
  <c r="D233" i="34"/>
  <c r="I233" i="34"/>
  <c r="S234" i="35"/>
  <c r="L234" i="35"/>
  <c r="J235" i="35" s="1"/>
  <c r="M234" i="35"/>
  <c r="K235" i="35" s="1"/>
  <c r="E235" i="35" s="1"/>
  <c r="T233" i="33"/>
  <c r="U232" i="33"/>
  <c r="I234" i="33"/>
  <c r="D234" i="33"/>
  <c r="S234" i="33"/>
  <c r="U232" i="32"/>
  <c r="T233" i="32"/>
  <c r="E234" i="32"/>
  <c r="I234" i="32"/>
  <c r="D234" i="32"/>
  <c r="S234" i="31"/>
  <c r="U233" i="31" s="1"/>
  <c r="I234" i="31"/>
  <c r="D234" i="31"/>
  <c r="T233" i="31"/>
  <c r="U232" i="31"/>
  <c r="M236" i="10"/>
  <c r="K237" i="10" s="1"/>
  <c r="L236" i="10"/>
  <c r="J237" i="10" s="1"/>
  <c r="I230" i="6"/>
  <c r="D230" i="6"/>
  <c r="B230" i="6" s="1"/>
  <c r="A230" i="6" s="1"/>
  <c r="E230" i="6"/>
  <c r="S230" i="6" s="1"/>
  <c r="L233" i="34" l="1"/>
  <c r="J234" i="34" s="1"/>
  <c r="M233" i="34"/>
  <c r="K234" i="34" s="1"/>
  <c r="E234" i="34" s="1"/>
  <c r="S234" i="34" s="1"/>
  <c r="B233" i="34"/>
  <c r="A233" i="34" s="1"/>
  <c r="F233" i="34"/>
  <c r="U233" i="35"/>
  <c r="T234" i="35"/>
  <c r="S235" i="35"/>
  <c r="U234" i="35" s="1"/>
  <c r="I235" i="35"/>
  <c r="D235" i="35"/>
  <c r="M234" i="33"/>
  <c r="K235" i="33" s="1"/>
  <c r="L234" i="33"/>
  <c r="J235" i="33" s="1"/>
  <c r="D235" i="33" s="1"/>
  <c r="T234" i="33"/>
  <c r="B234" i="33"/>
  <c r="A234" i="33" s="1"/>
  <c r="F234" i="33"/>
  <c r="U233" i="33"/>
  <c r="B234" i="32"/>
  <c r="A234" i="32" s="1"/>
  <c r="F234" i="32"/>
  <c r="M234" i="32"/>
  <c r="K235" i="32" s="1"/>
  <c r="L234" i="32"/>
  <c r="J235" i="32" s="1"/>
  <c r="S234" i="32"/>
  <c r="T234" i="31"/>
  <c r="B234" i="31"/>
  <c r="A234" i="31" s="1"/>
  <c r="F234" i="31"/>
  <c r="L234" i="31"/>
  <c r="J235" i="31" s="1"/>
  <c r="D235" i="31" s="1"/>
  <c r="M234" i="31"/>
  <c r="K235" i="31" s="1"/>
  <c r="I237" i="10"/>
  <c r="T230" i="6"/>
  <c r="U229" i="6"/>
  <c r="F230" i="6"/>
  <c r="L230" i="6"/>
  <c r="J231" i="6" s="1"/>
  <c r="M230" i="6"/>
  <c r="K231" i="6" s="1"/>
  <c r="D234" i="34" l="1"/>
  <c r="I234" i="34"/>
  <c r="M235" i="35"/>
  <c r="K236" i="35" s="1"/>
  <c r="L235" i="35"/>
  <c r="J236" i="35" s="1"/>
  <c r="D236" i="35" s="1"/>
  <c r="B235" i="35"/>
  <c r="A235" i="35" s="1"/>
  <c r="F235" i="35"/>
  <c r="T235" i="35"/>
  <c r="U233" i="34"/>
  <c r="T234" i="34"/>
  <c r="B235" i="33"/>
  <c r="A235" i="33" s="1"/>
  <c r="F235" i="33"/>
  <c r="I235" i="33"/>
  <c r="E235" i="33"/>
  <c r="I235" i="32"/>
  <c r="D235" i="32"/>
  <c r="U233" i="32"/>
  <c r="T234" i="32"/>
  <c r="E235" i="32"/>
  <c r="E235" i="31"/>
  <c r="B235" i="31"/>
  <c r="A235" i="31" s="1"/>
  <c r="F235" i="31"/>
  <c r="I235" i="31"/>
  <c r="M237" i="10"/>
  <c r="K238" i="10" s="1"/>
  <c r="L237" i="10"/>
  <c r="J238" i="10" s="1"/>
  <c r="I231" i="6"/>
  <c r="E231" i="6"/>
  <c r="S231" i="6" s="1"/>
  <c r="D231" i="6"/>
  <c r="B231" i="6" s="1"/>
  <c r="A231" i="6" s="1"/>
  <c r="M234" i="34" l="1"/>
  <c r="K235" i="34" s="1"/>
  <c r="E235" i="34" s="1"/>
  <c r="S235" i="34" s="1"/>
  <c r="U234" i="34" s="1"/>
  <c r="L234" i="34"/>
  <c r="J235" i="34" s="1"/>
  <c r="B234" i="34"/>
  <c r="A234" i="34" s="1"/>
  <c r="F234" i="34"/>
  <c r="E236" i="35"/>
  <c r="B236" i="35"/>
  <c r="A236" i="35" s="1"/>
  <c r="F236" i="35"/>
  <c r="I236" i="35"/>
  <c r="L235" i="33"/>
  <c r="J236" i="33" s="1"/>
  <c r="M235" i="33"/>
  <c r="K236" i="33" s="1"/>
  <c r="E236" i="33" s="1"/>
  <c r="S235" i="33"/>
  <c r="S235" i="32"/>
  <c r="L235" i="32"/>
  <c r="J236" i="32" s="1"/>
  <c r="D236" i="32" s="1"/>
  <c r="M235" i="32"/>
  <c r="K236" i="32" s="1"/>
  <c r="E236" i="32" s="1"/>
  <c r="B235" i="32"/>
  <c r="A235" i="32" s="1"/>
  <c r="F235" i="32"/>
  <c r="M235" i="31"/>
  <c r="K236" i="31" s="1"/>
  <c r="L235" i="31"/>
  <c r="J236" i="31" s="1"/>
  <c r="S235" i="31"/>
  <c r="I238" i="10"/>
  <c r="T231" i="6"/>
  <c r="U230" i="6"/>
  <c r="F231" i="6"/>
  <c r="M231" i="6"/>
  <c r="K232" i="6" s="1"/>
  <c r="L231" i="6"/>
  <c r="J232" i="6" s="1"/>
  <c r="D232" i="6" s="1"/>
  <c r="B232" i="6" s="1"/>
  <c r="A232" i="6" s="1"/>
  <c r="T235" i="34" l="1"/>
  <c r="I235" i="34"/>
  <c r="D235" i="34"/>
  <c r="M236" i="35"/>
  <c r="K237" i="35" s="1"/>
  <c r="L236" i="35"/>
  <c r="J237" i="35" s="1"/>
  <c r="S236" i="35"/>
  <c r="I236" i="33"/>
  <c r="D236" i="33"/>
  <c r="U234" i="33"/>
  <c r="T235" i="33"/>
  <c r="S236" i="33"/>
  <c r="B236" i="32"/>
  <c r="A236" i="32" s="1"/>
  <c r="F236" i="32"/>
  <c r="S236" i="32"/>
  <c r="U235" i="32" s="1"/>
  <c r="I236" i="32"/>
  <c r="T235" i="32"/>
  <c r="U234" i="32"/>
  <c r="U234" i="31"/>
  <c r="T235" i="31"/>
  <c r="E236" i="31"/>
  <c r="I236" i="31"/>
  <c r="D236" i="31"/>
  <c r="L238" i="10"/>
  <c r="J239" i="10" s="1"/>
  <c r="M238" i="10"/>
  <c r="K239" i="10" s="1"/>
  <c r="F232" i="6"/>
  <c r="I232" i="6"/>
  <c r="E232" i="6"/>
  <c r="S232" i="6" s="1"/>
  <c r="B235" i="34" l="1"/>
  <c r="A235" i="34" s="1"/>
  <c r="F235" i="34"/>
  <c r="L235" i="34"/>
  <c r="J236" i="34" s="1"/>
  <c r="M235" i="34"/>
  <c r="K236" i="34" s="1"/>
  <c r="E236" i="34" s="1"/>
  <c r="S236" i="34" s="1"/>
  <c r="U235" i="35"/>
  <c r="T236" i="35"/>
  <c r="E237" i="35"/>
  <c r="I237" i="35"/>
  <c r="D237" i="35"/>
  <c r="B236" i="33"/>
  <c r="A236" i="33" s="1"/>
  <c r="F236" i="33"/>
  <c r="U235" i="33"/>
  <c r="L236" i="33"/>
  <c r="J237" i="33" s="1"/>
  <c r="M236" i="33"/>
  <c r="K237" i="33" s="1"/>
  <c r="T236" i="33"/>
  <c r="L236" i="32"/>
  <c r="J237" i="32" s="1"/>
  <c r="M236" i="32"/>
  <c r="K237" i="32" s="1"/>
  <c r="T236" i="32"/>
  <c r="B236" i="31"/>
  <c r="A236" i="31" s="1"/>
  <c r="F236" i="31"/>
  <c r="M236" i="31"/>
  <c r="K237" i="31" s="1"/>
  <c r="L236" i="31"/>
  <c r="J237" i="31" s="1"/>
  <c r="S236" i="31"/>
  <c r="I239" i="10"/>
  <c r="T232" i="6"/>
  <c r="U231" i="6"/>
  <c r="L232" i="6"/>
  <c r="J233" i="6" s="1"/>
  <c r="M232" i="6"/>
  <c r="K233" i="6" s="1"/>
  <c r="I236" i="34" l="1"/>
  <c r="D236" i="34"/>
  <c r="S237" i="35"/>
  <c r="B237" i="35"/>
  <c r="A237" i="35" s="1"/>
  <c r="F237" i="35"/>
  <c r="L237" i="35"/>
  <c r="J238" i="35" s="1"/>
  <c r="M237" i="35"/>
  <c r="K238" i="35" s="1"/>
  <c r="E238" i="35" s="1"/>
  <c r="U235" i="34"/>
  <c r="T236" i="34"/>
  <c r="I237" i="33"/>
  <c r="E237" i="33"/>
  <c r="D237" i="33"/>
  <c r="E237" i="32"/>
  <c r="I237" i="32"/>
  <c r="D237" i="32"/>
  <c r="I237" i="31"/>
  <c r="D237" i="31"/>
  <c r="U235" i="31"/>
  <c r="T236" i="31"/>
  <c r="E237" i="31"/>
  <c r="L239" i="10"/>
  <c r="J240" i="10" s="1"/>
  <c r="M239" i="10"/>
  <c r="K240" i="10" s="1"/>
  <c r="I233" i="6"/>
  <c r="D233" i="6"/>
  <c r="B233" i="6" s="1"/>
  <c r="A233" i="6" s="1"/>
  <c r="E233" i="6"/>
  <c r="S233" i="6" s="1"/>
  <c r="F236" i="34" l="1"/>
  <c r="B236" i="34"/>
  <c r="A236" i="34" s="1"/>
  <c r="M236" i="34"/>
  <c r="K237" i="34" s="1"/>
  <c r="E237" i="34" s="1"/>
  <c r="S237" i="34" s="1"/>
  <c r="U236" i="34" s="1"/>
  <c r="L236" i="34"/>
  <c r="J237" i="34" s="1"/>
  <c r="I238" i="35"/>
  <c r="T237" i="35"/>
  <c r="U236" i="35"/>
  <c r="S238" i="35"/>
  <c r="D238" i="35"/>
  <c r="B237" i="33"/>
  <c r="A237" i="33" s="1"/>
  <c r="F237" i="33"/>
  <c r="L237" i="33"/>
  <c r="J238" i="33" s="1"/>
  <c r="M237" i="33"/>
  <c r="K238" i="33" s="1"/>
  <c r="S237" i="33"/>
  <c r="B237" i="32"/>
  <c r="A237" i="32" s="1"/>
  <c r="F237" i="32"/>
  <c r="L237" i="32"/>
  <c r="J238" i="32" s="1"/>
  <c r="M237" i="32"/>
  <c r="K238" i="32" s="1"/>
  <c r="S237" i="32"/>
  <c r="S237" i="31"/>
  <c r="B237" i="31"/>
  <c r="A237" i="31" s="1"/>
  <c r="F237" i="31"/>
  <c r="M237" i="31"/>
  <c r="K238" i="31" s="1"/>
  <c r="E238" i="31" s="1"/>
  <c r="L237" i="31"/>
  <c r="J238" i="31" s="1"/>
  <c r="I240" i="10"/>
  <c r="T233" i="6"/>
  <c r="U232" i="6"/>
  <c r="L233" i="6"/>
  <c r="J234" i="6" s="1"/>
  <c r="D234" i="6" s="1"/>
  <c r="B234" i="6" s="1"/>
  <c r="A234" i="6" s="1"/>
  <c r="M233" i="6"/>
  <c r="K234" i="6" s="1"/>
  <c r="F233" i="6"/>
  <c r="I237" i="34" l="1"/>
  <c r="D237" i="34"/>
  <c r="T237" i="34"/>
  <c r="B238" i="35"/>
  <c r="A238" i="35" s="1"/>
  <c r="F238" i="35"/>
  <c r="T238" i="35"/>
  <c r="U237" i="35"/>
  <c r="L238" i="35"/>
  <c r="J239" i="35" s="1"/>
  <c r="M238" i="35"/>
  <c r="K239" i="35" s="1"/>
  <c r="I238" i="33"/>
  <c r="T237" i="33"/>
  <c r="U236" i="33"/>
  <c r="E238" i="33"/>
  <c r="D238" i="33"/>
  <c r="I238" i="32"/>
  <c r="T237" i="32"/>
  <c r="U236" i="32"/>
  <c r="E238" i="32"/>
  <c r="D238" i="32"/>
  <c r="S238" i="31"/>
  <c r="U237" i="31" s="1"/>
  <c r="I238" i="31"/>
  <c r="D238" i="31"/>
  <c r="T237" i="31"/>
  <c r="U236" i="31"/>
  <c r="L240" i="10"/>
  <c r="J241" i="10" s="1"/>
  <c r="M240" i="10"/>
  <c r="K241" i="10" s="1"/>
  <c r="F234" i="6"/>
  <c r="E234" i="6"/>
  <c r="S234" i="6" s="1"/>
  <c r="I234" i="6"/>
  <c r="B237" i="34" l="1"/>
  <c r="A237" i="34" s="1"/>
  <c r="F237" i="34"/>
  <c r="L237" i="34"/>
  <c r="J238" i="34" s="1"/>
  <c r="M237" i="34"/>
  <c r="K238" i="34" s="1"/>
  <c r="E238" i="34" s="1"/>
  <c r="S238" i="34" s="1"/>
  <c r="E239" i="35"/>
  <c r="I239" i="35"/>
  <c r="D239" i="35"/>
  <c r="B238" i="33"/>
  <c r="A238" i="33" s="1"/>
  <c r="F238" i="33"/>
  <c r="S238" i="33"/>
  <c r="M238" i="33"/>
  <c r="K239" i="33" s="1"/>
  <c r="E239" i="33" s="1"/>
  <c r="L238" i="33"/>
  <c r="J239" i="33" s="1"/>
  <c r="B238" i="32"/>
  <c r="A238" i="32" s="1"/>
  <c r="F238" i="32"/>
  <c r="S238" i="32"/>
  <c r="M238" i="32"/>
  <c r="K239" i="32" s="1"/>
  <c r="E239" i="32" s="1"/>
  <c r="L238" i="32"/>
  <c r="J239" i="32" s="1"/>
  <c r="D239" i="32" s="1"/>
  <c r="T238" i="31"/>
  <c r="B238" i="31"/>
  <c r="A238" i="31" s="1"/>
  <c r="F238" i="31"/>
  <c r="L238" i="31"/>
  <c r="J239" i="31" s="1"/>
  <c r="D239" i="31" s="1"/>
  <c r="M238" i="31"/>
  <c r="K239" i="31" s="1"/>
  <c r="I241" i="10"/>
  <c r="T234" i="6"/>
  <c r="U233" i="6"/>
  <c r="L234" i="6"/>
  <c r="J235" i="6" s="1"/>
  <c r="M234" i="6"/>
  <c r="K235" i="6" s="1"/>
  <c r="I238" i="34" l="1"/>
  <c r="D238" i="34"/>
  <c r="B239" i="35"/>
  <c r="A239" i="35" s="1"/>
  <c r="F239" i="35"/>
  <c r="M239" i="35"/>
  <c r="K240" i="35" s="1"/>
  <c r="L239" i="35"/>
  <c r="J240" i="35" s="1"/>
  <c r="S239" i="35"/>
  <c r="U237" i="34"/>
  <c r="T238" i="34"/>
  <c r="S239" i="33"/>
  <c r="U238" i="33" s="1"/>
  <c r="T238" i="33"/>
  <c r="U237" i="33"/>
  <c r="I239" i="33"/>
  <c r="D239" i="33"/>
  <c r="U237" i="32"/>
  <c r="T238" i="32"/>
  <c r="B239" i="32"/>
  <c r="A239" i="32" s="1"/>
  <c r="F239" i="32"/>
  <c r="S239" i="32"/>
  <c r="I239" i="32"/>
  <c r="E239" i="31"/>
  <c r="B239" i="31"/>
  <c r="A239" i="31" s="1"/>
  <c r="F239" i="31"/>
  <c r="I239" i="31"/>
  <c r="M241" i="10"/>
  <c r="K242" i="10" s="1"/>
  <c r="L241" i="10"/>
  <c r="J242" i="10" s="1"/>
  <c r="I235" i="6"/>
  <c r="D235" i="6"/>
  <c r="B235" i="6" s="1"/>
  <c r="A235" i="6" s="1"/>
  <c r="E235" i="6"/>
  <c r="S235" i="6" s="1"/>
  <c r="B238" i="34" l="1"/>
  <c r="A238" i="34" s="1"/>
  <c r="F238" i="34"/>
  <c r="L238" i="34"/>
  <c r="J239" i="34" s="1"/>
  <c r="M238" i="34"/>
  <c r="K239" i="34" s="1"/>
  <c r="E239" i="34" s="1"/>
  <c r="S239" i="34" s="1"/>
  <c r="T239" i="34" s="1"/>
  <c r="I240" i="35"/>
  <c r="U238" i="35"/>
  <c r="T239" i="35"/>
  <c r="E240" i="35"/>
  <c r="D240" i="35"/>
  <c r="T239" i="33"/>
  <c r="M239" i="33"/>
  <c r="K240" i="33" s="1"/>
  <c r="L239" i="33"/>
  <c r="J240" i="33" s="1"/>
  <c r="D240" i="33" s="1"/>
  <c r="B239" i="33"/>
  <c r="A239" i="33" s="1"/>
  <c r="F239" i="33"/>
  <c r="U238" i="32"/>
  <c r="M239" i="32"/>
  <c r="K240" i="32" s="1"/>
  <c r="L239" i="32"/>
  <c r="J240" i="32" s="1"/>
  <c r="T239" i="32"/>
  <c r="M239" i="31"/>
  <c r="K240" i="31" s="1"/>
  <c r="L239" i="31"/>
  <c r="J240" i="31" s="1"/>
  <c r="S239" i="31"/>
  <c r="I242" i="10"/>
  <c r="T235" i="6"/>
  <c r="U234" i="6"/>
  <c r="F235" i="6"/>
  <c r="L235" i="6"/>
  <c r="J236" i="6" s="1"/>
  <c r="M235" i="6"/>
  <c r="K236" i="6" s="1"/>
  <c r="E236" i="6" s="1"/>
  <c r="S236" i="6" s="1"/>
  <c r="U235" i="6" s="1"/>
  <c r="U238" i="34" l="1"/>
  <c r="D239" i="34"/>
  <c r="I239" i="34"/>
  <c r="L240" i="35"/>
  <c r="J241" i="35" s="1"/>
  <c r="M240" i="35"/>
  <c r="K241" i="35" s="1"/>
  <c r="E241" i="35" s="1"/>
  <c r="B240" i="35"/>
  <c r="A240" i="35" s="1"/>
  <c r="F240" i="35"/>
  <c r="S240" i="35"/>
  <c r="B240" i="33"/>
  <c r="A240" i="33" s="1"/>
  <c r="F240" i="33"/>
  <c r="E240" i="33"/>
  <c r="I240" i="33"/>
  <c r="I240" i="32"/>
  <c r="D240" i="32"/>
  <c r="E240" i="32"/>
  <c r="U238" i="31"/>
  <c r="T239" i="31"/>
  <c r="E240" i="31"/>
  <c r="I240" i="31"/>
  <c r="D240" i="31"/>
  <c r="L242" i="10"/>
  <c r="J243" i="10" s="1"/>
  <c r="M242" i="10"/>
  <c r="K243" i="10" s="1"/>
  <c r="T236" i="6"/>
  <c r="I236" i="6"/>
  <c r="D236" i="6"/>
  <c r="B236" i="6" s="1"/>
  <c r="A236" i="6" s="1"/>
  <c r="L239" i="34" l="1"/>
  <c r="J240" i="34" s="1"/>
  <c r="M239" i="34"/>
  <c r="K240" i="34" s="1"/>
  <c r="E240" i="34" s="1"/>
  <c r="S240" i="34" s="1"/>
  <c r="B239" i="34"/>
  <c r="A239" i="34" s="1"/>
  <c r="F239" i="34"/>
  <c r="S241" i="35"/>
  <c r="U240" i="35" s="1"/>
  <c r="I241" i="35"/>
  <c r="D241" i="35"/>
  <c r="U239" i="35"/>
  <c r="T240" i="35"/>
  <c r="S240" i="33"/>
  <c r="M240" i="33"/>
  <c r="K241" i="33" s="1"/>
  <c r="E241" i="33" s="1"/>
  <c r="L240" i="33"/>
  <c r="J241" i="33" s="1"/>
  <c r="S240" i="32"/>
  <c r="L240" i="32"/>
  <c r="J241" i="32" s="1"/>
  <c r="M240" i="32"/>
  <c r="K241" i="32" s="1"/>
  <c r="B240" i="32"/>
  <c r="A240" i="32" s="1"/>
  <c r="F240" i="32"/>
  <c r="B240" i="31"/>
  <c r="A240" i="31" s="1"/>
  <c r="F240" i="31"/>
  <c r="M240" i="31"/>
  <c r="K241" i="31" s="1"/>
  <c r="L240" i="31"/>
  <c r="J241" i="31" s="1"/>
  <c r="S240" i="31"/>
  <c r="I243" i="10"/>
  <c r="L236" i="6"/>
  <c r="J237" i="6" s="1"/>
  <c r="D237" i="6" s="1"/>
  <c r="B237" i="6" s="1"/>
  <c r="A237" i="6" s="1"/>
  <c r="M236" i="6"/>
  <c r="K237" i="6" s="1"/>
  <c r="F236" i="6"/>
  <c r="I240" i="34" l="1"/>
  <c r="D240" i="34"/>
  <c r="T241" i="35"/>
  <c r="L241" i="35"/>
  <c r="J242" i="35" s="1"/>
  <c r="M241" i="35"/>
  <c r="K242" i="35" s="1"/>
  <c r="B241" i="35"/>
  <c r="A241" i="35" s="1"/>
  <c r="F241" i="35"/>
  <c r="U239" i="34"/>
  <c r="T240" i="34"/>
  <c r="S241" i="33"/>
  <c r="U240" i="33" s="1"/>
  <c r="I241" i="33"/>
  <c r="D241" i="33"/>
  <c r="T240" i="33"/>
  <c r="U239" i="33"/>
  <c r="I241" i="32"/>
  <c r="D241" i="32"/>
  <c r="T240" i="32"/>
  <c r="U239" i="32"/>
  <c r="E241" i="32"/>
  <c r="I241" i="31"/>
  <c r="D241" i="31"/>
  <c r="U239" i="31"/>
  <c r="T240" i="31"/>
  <c r="E241" i="31"/>
  <c r="L243" i="10"/>
  <c r="J244" i="10" s="1"/>
  <c r="M243" i="10"/>
  <c r="K244" i="10" s="1"/>
  <c r="E237" i="6"/>
  <c r="S237" i="6" s="1"/>
  <c r="F237" i="6"/>
  <c r="I237" i="6"/>
  <c r="B240" i="34" l="1"/>
  <c r="A240" i="34" s="1"/>
  <c r="F240" i="34"/>
  <c r="L240" i="34"/>
  <c r="J241" i="34" s="1"/>
  <c r="M240" i="34"/>
  <c r="K241" i="34" s="1"/>
  <c r="E241" i="34" s="1"/>
  <c r="S241" i="34" s="1"/>
  <c r="I242" i="35"/>
  <c r="D242" i="35"/>
  <c r="E242" i="35"/>
  <c r="T241" i="33"/>
  <c r="B241" i="33"/>
  <c r="A241" i="33" s="1"/>
  <c r="F241" i="33"/>
  <c r="L241" i="33"/>
  <c r="J242" i="33" s="1"/>
  <c r="M241" i="33"/>
  <c r="K242" i="33" s="1"/>
  <c r="B241" i="32"/>
  <c r="A241" i="32" s="1"/>
  <c r="F241" i="32"/>
  <c r="M241" i="32"/>
  <c r="K242" i="32" s="1"/>
  <c r="L241" i="32"/>
  <c r="J242" i="32" s="1"/>
  <c r="D242" i="32" s="1"/>
  <c r="S241" i="32"/>
  <c r="S241" i="31"/>
  <c r="B241" i="31"/>
  <c r="A241" i="31" s="1"/>
  <c r="F241" i="31"/>
  <c r="M241" i="31"/>
  <c r="K242" i="31" s="1"/>
  <c r="E242" i="31" s="1"/>
  <c r="L241" i="31"/>
  <c r="J242" i="31" s="1"/>
  <c r="I244" i="10"/>
  <c r="T237" i="6"/>
  <c r="U236" i="6"/>
  <c r="M237" i="6"/>
  <c r="K238" i="6" s="1"/>
  <c r="L237" i="6"/>
  <c r="J238" i="6" s="1"/>
  <c r="D241" i="34" l="1"/>
  <c r="I241" i="34"/>
  <c r="S242" i="35"/>
  <c r="B242" i="35"/>
  <c r="A242" i="35" s="1"/>
  <c r="F242" i="35"/>
  <c r="L242" i="35"/>
  <c r="J243" i="35" s="1"/>
  <c r="D243" i="35" s="1"/>
  <c r="M242" i="35"/>
  <c r="K243" i="35" s="1"/>
  <c r="E243" i="35" s="1"/>
  <c r="T241" i="34"/>
  <c r="U240" i="34"/>
  <c r="E242" i="33"/>
  <c r="I242" i="33"/>
  <c r="D242" i="33"/>
  <c r="U240" i="32"/>
  <c r="T241" i="32"/>
  <c r="E242" i="32"/>
  <c r="B242" i="32"/>
  <c r="A242" i="32" s="1"/>
  <c r="F242" i="32"/>
  <c r="I242" i="32"/>
  <c r="S242" i="31"/>
  <c r="T242" i="31" s="1"/>
  <c r="I242" i="31"/>
  <c r="D242" i="31"/>
  <c r="T241" i="31"/>
  <c r="U240" i="31"/>
  <c r="M244" i="10"/>
  <c r="K245" i="10" s="1"/>
  <c r="L244" i="10"/>
  <c r="J245" i="10" s="1"/>
  <c r="I238" i="6"/>
  <c r="D238" i="6"/>
  <c r="B238" i="6" s="1"/>
  <c r="A238" i="6" s="1"/>
  <c r="E238" i="6"/>
  <c r="S238" i="6" s="1"/>
  <c r="L241" i="34" l="1"/>
  <c r="J242" i="34" s="1"/>
  <c r="M241" i="34"/>
  <c r="K242" i="34" s="1"/>
  <c r="E242" i="34" s="1"/>
  <c r="S242" i="34" s="1"/>
  <c r="T242" i="34" s="1"/>
  <c r="B241" i="34"/>
  <c r="A241" i="34" s="1"/>
  <c r="F241" i="34"/>
  <c r="S243" i="35"/>
  <c r="T243" i="35" s="1"/>
  <c r="B243" i="35"/>
  <c r="A243" i="35" s="1"/>
  <c r="F243" i="35"/>
  <c r="I243" i="35"/>
  <c r="U241" i="35"/>
  <c r="T242" i="35"/>
  <c r="B242" i="33"/>
  <c r="A242" i="33" s="1"/>
  <c r="F242" i="33"/>
  <c r="M242" i="33"/>
  <c r="K243" i="33" s="1"/>
  <c r="E243" i="33" s="1"/>
  <c r="L242" i="33"/>
  <c r="J243" i="33" s="1"/>
  <c r="S242" i="33"/>
  <c r="L242" i="32"/>
  <c r="J243" i="32" s="1"/>
  <c r="M242" i="32"/>
  <c r="K243" i="32" s="1"/>
  <c r="E243" i="32" s="1"/>
  <c r="S242" i="32"/>
  <c r="U241" i="31"/>
  <c r="B242" i="31"/>
  <c r="A242" i="31" s="1"/>
  <c r="F242" i="31"/>
  <c r="M242" i="31"/>
  <c r="K243" i="31" s="1"/>
  <c r="L242" i="31"/>
  <c r="J243" i="31" s="1"/>
  <c r="I245" i="10"/>
  <c r="T238" i="6"/>
  <c r="U237" i="6"/>
  <c r="F238" i="6"/>
  <c r="L238" i="6"/>
  <c r="J239" i="6" s="1"/>
  <c r="M238" i="6"/>
  <c r="K239" i="6" s="1"/>
  <c r="E239" i="6" s="1"/>
  <c r="S239" i="6" s="1"/>
  <c r="T239" i="6" s="1"/>
  <c r="U241" i="34" l="1"/>
  <c r="D242" i="34"/>
  <c r="I242" i="34"/>
  <c r="U242" i="35"/>
  <c r="M243" i="35"/>
  <c r="K244" i="35" s="1"/>
  <c r="L243" i="35"/>
  <c r="J244" i="35" s="1"/>
  <c r="I243" i="33"/>
  <c r="T242" i="33"/>
  <c r="U241" i="33"/>
  <c r="S243" i="33"/>
  <c r="D243" i="33"/>
  <c r="T242" i="32"/>
  <c r="U241" i="32"/>
  <c r="S243" i="32"/>
  <c r="I243" i="32"/>
  <c r="D243" i="32"/>
  <c r="I243" i="31"/>
  <c r="D243" i="31"/>
  <c r="E243" i="31"/>
  <c r="M245" i="10"/>
  <c r="K246" i="10" s="1"/>
  <c r="L245" i="10"/>
  <c r="J246" i="10" s="1"/>
  <c r="U238" i="6"/>
  <c r="I239" i="6"/>
  <c r="D239" i="6"/>
  <c r="B239" i="6" s="1"/>
  <c r="A239" i="6" s="1"/>
  <c r="L242" i="34" l="1"/>
  <c r="J243" i="34" s="1"/>
  <c r="M242" i="34"/>
  <c r="K243" i="34" s="1"/>
  <c r="E243" i="34" s="1"/>
  <c r="S243" i="34" s="1"/>
  <c r="B242" i="34"/>
  <c r="A242" i="34" s="1"/>
  <c r="F242" i="34"/>
  <c r="I244" i="35"/>
  <c r="D244" i="35"/>
  <c r="E244" i="35"/>
  <c r="U242" i="33"/>
  <c r="M243" i="33"/>
  <c r="K244" i="33" s="1"/>
  <c r="L243" i="33"/>
  <c r="J244" i="33" s="1"/>
  <c r="T243" i="33"/>
  <c r="B243" i="33"/>
  <c r="A243" i="33" s="1"/>
  <c r="F243" i="33"/>
  <c r="B243" i="32"/>
  <c r="A243" i="32" s="1"/>
  <c r="F243" i="32"/>
  <c r="U242" i="32"/>
  <c r="M243" i="32"/>
  <c r="K244" i="32" s="1"/>
  <c r="L243" i="32"/>
  <c r="J244" i="32" s="1"/>
  <c r="T243" i="32"/>
  <c r="S243" i="31"/>
  <c r="B243" i="31"/>
  <c r="A243" i="31" s="1"/>
  <c r="F243" i="31"/>
  <c r="M243" i="31"/>
  <c r="K244" i="31" s="1"/>
  <c r="E244" i="31" s="1"/>
  <c r="L243" i="31"/>
  <c r="J244" i="31" s="1"/>
  <c r="D244" i="31" s="1"/>
  <c r="I246" i="10"/>
  <c r="L239" i="6"/>
  <c r="J240" i="6" s="1"/>
  <c r="D240" i="6" s="1"/>
  <c r="B240" i="6" s="1"/>
  <c r="A240" i="6" s="1"/>
  <c r="M239" i="6"/>
  <c r="K240" i="6" s="1"/>
  <c r="F239" i="6"/>
  <c r="I243" i="34" l="1"/>
  <c r="D243" i="34"/>
  <c r="M244" i="35"/>
  <c r="K245" i="35" s="1"/>
  <c r="L244" i="35"/>
  <c r="J245" i="35" s="1"/>
  <c r="D245" i="35" s="1"/>
  <c r="S244" i="35"/>
  <c r="B244" i="35"/>
  <c r="A244" i="35" s="1"/>
  <c r="F244" i="35"/>
  <c r="U242" i="34"/>
  <c r="T243" i="34"/>
  <c r="I244" i="33"/>
  <c r="D244" i="33"/>
  <c r="E244" i="33"/>
  <c r="I244" i="32"/>
  <c r="E244" i="32"/>
  <c r="D244" i="32"/>
  <c r="S244" i="31"/>
  <c r="U243" i="31" s="1"/>
  <c r="B244" i="31"/>
  <c r="A244" i="31" s="1"/>
  <c r="F244" i="31"/>
  <c r="I244" i="31"/>
  <c r="T243" i="31"/>
  <c r="U242" i="31"/>
  <c r="L246" i="10"/>
  <c r="J247" i="10" s="1"/>
  <c r="M246" i="10"/>
  <c r="K247" i="10" s="1"/>
  <c r="E240" i="6"/>
  <c r="S240" i="6" s="1"/>
  <c r="F240" i="6"/>
  <c r="I240" i="6"/>
  <c r="T244" i="31" l="1"/>
  <c r="F243" i="34"/>
  <c r="B243" i="34"/>
  <c r="A243" i="34" s="1"/>
  <c r="L243" i="34"/>
  <c r="J244" i="34" s="1"/>
  <c r="M243" i="34"/>
  <c r="K244" i="34" s="1"/>
  <c r="E244" i="34" s="1"/>
  <c r="S244" i="34" s="1"/>
  <c r="B245" i="35"/>
  <c r="A245" i="35" s="1"/>
  <c r="F245" i="35"/>
  <c r="I245" i="35"/>
  <c r="U243" i="35"/>
  <c r="T244" i="35"/>
  <c r="E245" i="35"/>
  <c r="B244" i="33"/>
  <c r="A244" i="33" s="1"/>
  <c r="F244" i="33"/>
  <c r="S244" i="33"/>
  <c r="L244" i="33"/>
  <c r="J245" i="33" s="1"/>
  <c r="M244" i="33"/>
  <c r="K245" i="33" s="1"/>
  <c r="S244" i="32"/>
  <c r="M244" i="32"/>
  <c r="K245" i="32" s="1"/>
  <c r="L244" i="32"/>
  <c r="J245" i="32" s="1"/>
  <c r="B244" i="32"/>
  <c r="A244" i="32" s="1"/>
  <c r="F244" i="32"/>
  <c r="M244" i="31"/>
  <c r="K245" i="31" s="1"/>
  <c r="L244" i="31"/>
  <c r="J245" i="31" s="1"/>
  <c r="I247" i="10"/>
  <c r="T240" i="6"/>
  <c r="U239" i="6"/>
  <c r="M240" i="6"/>
  <c r="K241" i="6" s="1"/>
  <c r="L240" i="6"/>
  <c r="J241" i="6" s="1"/>
  <c r="I244" i="34" l="1"/>
  <c r="D244" i="34"/>
  <c r="L245" i="35"/>
  <c r="J246" i="35" s="1"/>
  <c r="M245" i="35"/>
  <c r="K246" i="35" s="1"/>
  <c r="E246" i="35" s="1"/>
  <c r="S245" i="35"/>
  <c r="T244" i="34"/>
  <c r="U243" i="34"/>
  <c r="I245" i="33"/>
  <c r="D245" i="33"/>
  <c r="E245" i="33"/>
  <c r="U243" i="33"/>
  <c r="T244" i="33"/>
  <c r="I245" i="32"/>
  <c r="D245" i="32"/>
  <c r="U243" i="32"/>
  <c r="T244" i="32"/>
  <c r="E245" i="32"/>
  <c r="E245" i="31"/>
  <c r="I245" i="31"/>
  <c r="D245" i="31"/>
  <c r="L247" i="10"/>
  <c r="J248" i="10" s="1"/>
  <c r="M247" i="10"/>
  <c r="K248" i="10" s="1"/>
  <c r="I241" i="6"/>
  <c r="D241" i="6"/>
  <c r="B241" i="6" s="1"/>
  <c r="A241" i="6" s="1"/>
  <c r="E241" i="6"/>
  <c r="S241" i="6" s="1"/>
  <c r="M244" i="34" l="1"/>
  <c r="K245" i="34" s="1"/>
  <c r="E245" i="34" s="1"/>
  <c r="S245" i="34" s="1"/>
  <c r="U244" i="34" s="1"/>
  <c r="L244" i="34"/>
  <c r="J245" i="34" s="1"/>
  <c r="F244" i="34"/>
  <c r="B244" i="34"/>
  <c r="A244" i="34" s="1"/>
  <c r="I246" i="35"/>
  <c r="D246" i="35"/>
  <c r="U244" i="35"/>
  <c r="T245" i="35"/>
  <c r="S246" i="35"/>
  <c r="B245" i="33"/>
  <c r="A245" i="33" s="1"/>
  <c r="F245" i="33"/>
  <c r="L245" i="33"/>
  <c r="J246" i="33" s="1"/>
  <c r="D246" i="33" s="1"/>
  <c r="M245" i="33"/>
  <c r="K246" i="33" s="1"/>
  <c r="E246" i="33" s="1"/>
  <c r="S245" i="33"/>
  <c r="B245" i="32"/>
  <c r="A245" i="32" s="1"/>
  <c r="F245" i="32"/>
  <c r="M245" i="32"/>
  <c r="K246" i="32" s="1"/>
  <c r="L245" i="32"/>
  <c r="J246" i="32" s="1"/>
  <c r="S245" i="32"/>
  <c r="B245" i="31"/>
  <c r="A245" i="31" s="1"/>
  <c r="F245" i="31"/>
  <c r="L245" i="31"/>
  <c r="J246" i="31" s="1"/>
  <c r="M245" i="31"/>
  <c r="K246" i="31" s="1"/>
  <c r="S245" i="31"/>
  <c r="I248" i="10"/>
  <c r="T241" i="6"/>
  <c r="U240" i="6"/>
  <c r="F241" i="6"/>
  <c r="L241" i="6"/>
  <c r="J242" i="6" s="1"/>
  <c r="M241" i="6"/>
  <c r="K242" i="6" s="1"/>
  <c r="T245" i="34" l="1"/>
  <c r="I245" i="34"/>
  <c r="D245" i="34"/>
  <c r="L246" i="35"/>
  <c r="J247" i="35" s="1"/>
  <c r="M246" i="35"/>
  <c r="K247" i="35" s="1"/>
  <c r="T246" i="35"/>
  <c r="U245" i="35"/>
  <c r="B246" i="35"/>
  <c r="A246" i="35" s="1"/>
  <c r="F246" i="35"/>
  <c r="U244" i="33"/>
  <c r="T245" i="33"/>
  <c r="S246" i="33"/>
  <c r="B246" i="33"/>
  <c r="A246" i="33" s="1"/>
  <c r="F246" i="33"/>
  <c r="I246" i="33"/>
  <c r="T245" i="32"/>
  <c r="U244" i="32"/>
  <c r="E246" i="32"/>
  <c r="I246" i="32"/>
  <c r="D246" i="32"/>
  <c r="I246" i="31"/>
  <c r="T245" i="31"/>
  <c r="U244" i="31"/>
  <c r="E246" i="31"/>
  <c r="D246" i="31"/>
  <c r="L248" i="10"/>
  <c r="J249" i="10" s="1"/>
  <c r="M248" i="10"/>
  <c r="K249" i="10" s="1"/>
  <c r="I242" i="6"/>
  <c r="E242" i="6"/>
  <c r="S242" i="6" s="1"/>
  <c r="D242" i="6"/>
  <c r="B242" i="6" s="1"/>
  <c r="A242" i="6" s="1"/>
  <c r="B245" i="34" l="1"/>
  <c r="A245" i="34" s="1"/>
  <c r="F245" i="34"/>
  <c r="M245" i="34"/>
  <c r="K246" i="34" s="1"/>
  <c r="E246" i="34" s="1"/>
  <c r="S246" i="34" s="1"/>
  <c r="L245" i="34"/>
  <c r="J246" i="34" s="1"/>
  <c r="E247" i="35"/>
  <c r="I247" i="35"/>
  <c r="D247" i="35"/>
  <c r="M246" i="33"/>
  <c r="K247" i="33" s="1"/>
  <c r="L246" i="33"/>
  <c r="J247" i="33" s="1"/>
  <c r="U245" i="33"/>
  <c r="T246" i="33"/>
  <c r="L246" i="32"/>
  <c r="J247" i="32" s="1"/>
  <c r="D247" i="32" s="1"/>
  <c r="M246" i="32"/>
  <c r="K247" i="32" s="1"/>
  <c r="E247" i="32" s="1"/>
  <c r="S246" i="32"/>
  <c r="B246" i="32"/>
  <c r="A246" i="32" s="1"/>
  <c r="F246" i="32"/>
  <c r="B246" i="31"/>
  <c r="A246" i="31" s="1"/>
  <c r="F246" i="31"/>
  <c r="S246" i="31"/>
  <c r="M246" i="31"/>
  <c r="K247" i="31" s="1"/>
  <c r="E247" i="31" s="1"/>
  <c r="L246" i="31"/>
  <c r="J247" i="31" s="1"/>
  <c r="I249" i="10"/>
  <c r="T242" i="6"/>
  <c r="U241" i="6"/>
  <c r="M242" i="6"/>
  <c r="K243" i="6" s="1"/>
  <c r="L242" i="6"/>
  <c r="J243" i="6" s="1"/>
  <c r="D243" i="6" s="1"/>
  <c r="B243" i="6" s="1"/>
  <c r="A243" i="6" s="1"/>
  <c r="F242" i="6"/>
  <c r="I246" i="34" l="1"/>
  <c r="D246" i="34"/>
  <c r="S247" i="35"/>
  <c r="B247" i="35"/>
  <c r="A247" i="35" s="1"/>
  <c r="F247" i="35"/>
  <c r="M247" i="35"/>
  <c r="K248" i="35" s="1"/>
  <c r="L247" i="35"/>
  <c r="J248" i="35" s="1"/>
  <c r="D248" i="35" s="1"/>
  <c r="U245" i="34"/>
  <c r="T246" i="34"/>
  <c r="E247" i="33"/>
  <c r="I247" i="33"/>
  <c r="D247" i="33"/>
  <c r="T246" i="32"/>
  <c r="U245" i="32"/>
  <c r="S247" i="32"/>
  <c r="B247" i="32"/>
  <c r="A247" i="32" s="1"/>
  <c r="F247" i="32"/>
  <c r="I247" i="32"/>
  <c r="T246" i="31"/>
  <c r="U245" i="31"/>
  <c r="S247" i="31"/>
  <c r="T247" i="31" s="1"/>
  <c r="I247" i="31"/>
  <c r="D247" i="31"/>
  <c r="M249" i="10"/>
  <c r="K250" i="10" s="1"/>
  <c r="L249" i="10"/>
  <c r="J250" i="10" s="1"/>
  <c r="F243" i="6"/>
  <c r="I243" i="6"/>
  <c r="E243" i="6"/>
  <c r="S243" i="6" s="1"/>
  <c r="L246" i="34" l="1"/>
  <c r="J247" i="34" s="1"/>
  <c r="M246" i="34"/>
  <c r="K247" i="34" s="1"/>
  <c r="E247" i="34" s="1"/>
  <c r="S247" i="34" s="1"/>
  <c r="U246" i="34" s="1"/>
  <c r="F246" i="34"/>
  <c r="B246" i="34"/>
  <c r="A246" i="34" s="1"/>
  <c r="U246" i="35"/>
  <c r="T247" i="35"/>
  <c r="E248" i="35"/>
  <c r="B248" i="35"/>
  <c r="A248" i="35" s="1"/>
  <c r="F248" i="35"/>
  <c r="I248" i="35"/>
  <c r="L247" i="33"/>
  <c r="J248" i="33" s="1"/>
  <c r="M247" i="33"/>
  <c r="K248" i="33" s="1"/>
  <c r="E248" i="33" s="1"/>
  <c r="S247" i="33"/>
  <c r="B247" i="33"/>
  <c r="A247" i="33" s="1"/>
  <c r="F247" i="33"/>
  <c r="L247" i="32"/>
  <c r="J248" i="32" s="1"/>
  <c r="M247" i="32"/>
  <c r="K248" i="32" s="1"/>
  <c r="U246" i="32"/>
  <c r="T247" i="32"/>
  <c r="M247" i="31"/>
  <c r="K248" i="31" s="1"/>
  <c r="L247" i="31"/>
  <c r="J248" i="31" s="1"/>
  <c r="D248" i="31" s="1"/>
  <c r="B247" i="31"/>
  <c r="A247" i="31" s="1"/>
  <c r="F247" i="31"/>
  <c r="U246" i="31"/>
  <c r="I250" i="10"/>
  <c r="T243" i="6"/>
  <c r="U242" i="6"/>
  <c r="M243" i="6"/>
  <c r="K244" i="6" s="1"/>
  <c r="E244" i="6" s="1"/>
  <c r="S244" i="6" s="1"/>
  <c r="L243" i="6"/>
  <c r="J244" i="6" s="1"/>
  <c r="T247" i="34" l="1"/>
  <c r="I247" i="34"/>
  <c r="D247" i="34"/>
  <c r="L248" i="35"/>
  <c r="J249" i="35" s="1"/>
  <c r="M248" i="35"/>
  <c r="K249" i="35" s="1"/>
  <c r="E249" i="35" s="1"/>
  <c r="S248" i="35"/>
  <c r="I248" i="33"/>
  <c r="T247" i="33"/>
  <c r="U246" i="33"/>
  <c r="S248" i="33"/>
  <c r="T248" i="33" s="1"/>
  <c r="D248" i="33"/>
  <c r="E248" i="32"/>
  <c r="I248" i="32"/>
  <c r="D248" i="32"/>
  <c r="E248" i="31"/>
  <c r="B248" i="31"/>
  <c r="A248" i="31" s="1"/>
  <c r="F248" i="31"/>
  <c r="I248" i="31"/>
  <c r="L250" i="10"/>
  <c r="J251" i="10" s="1"/>
  <c r="M250" i="10"/>
  <c r="K251" i="10" s="1"/>
  <c r="U243" i="6"/>
  <c r="T244" i="6"/>
  <c r="I244" i="6"/>
  <c r="D244" i="6"/>
  <c r="B244" i="6" s="1"/>
  <c r="A244" i="6" s="1"/>
  <c r="M247" i="34" l="1"/>
  <c r="K248" i="34" s="1"/>
  <c r="E248" i="34" s="1"/>
  <c r="S248" i="34" s="1"/>
  <c r="L247" i="34"/>
  <c r="J248" i="34" s="1"/>
  <c r="F247" i="34"/>
  <c r="B247" i="34"/>
  <c r="A247" i="34" s="1"/>
  <c r="I249" i="35"/>
  <c r="D249" i="35"/>
  <c r="U247" i="35"/>
  <c r="T248" i="35"/>
  <c r="S249" i="35"/>
  <c r="B248" i="33"/>
  <c r="A248" i="33" s="1"/>
  <c r="F248" i="33"/>
  <c r="L248" i="33"/>
  <c r="J249" i="33" s="1"/>
  <c r="M248" i="33"/>
  <c r="K249" i="33" s="1"/>
  <c r="U247" i="33"/>
  <c r="M248" i="32"/>
  <c r="K249" i="32" s="1"/>
  <c r="E249" i="32" s="1"/>
  <c r="L248" i="32"/>
  <c r="J249" i="32" s="1"/>
  <c r="D249" i="32" s="1"/>
  <c r="S248" i="32"/>
  <c r="B248" i="32"/>
  <c r="A248" i="32" s="1"/>
  <c r="F248" i="32"/>
  <c r="L248" i="31"/>
  <c r="J249" i="31" s="1"/>
  <c r="M248" i="31"/>
  <c r="K249" i="31" s="1"/>
  <c r="E249" i="31" s="1"/>
  <c r="S248" i="31"/>
  <c r="I251" i="10"/>
  <c r="F244" i="6"/>
  <c r="M244" i="6"/>
  <c r="K245" i="6" s="1"/>
  <c r="L244" i="6"/>
  <c r="J245" i="6" s="1"/>
  <c r="I248" i="34" l="1"/>
  <c r="D248" i="34"/>
  <c r="L249" i="35"/>
  <c r="J250" i="35" s="1"/>
  <c r="M249" i="35"/>
  <c r="K250" i="35" s="1"/>
  <c r="T249" i="35"/>
  <c r="U248" i="35"/>
  <c r="B249" i="35"/>
  <c r="A249" i="35" s="1"/>
  <c r="F249" i="35"/>
  <c r="T248" i="34"/>
  <c r="U247" i="34"/>
  <c r="E249" i="33"/>
  <c r="I249" i="33"/>
  <c r="D249" i="33"/>
  <c r="T248" i="32"/>
  <c r="U247" i="32"/>
  <c r="S249" i="32"/>
  <c r="B249" i="32"/>
  <c r="A249" i="32" s="1"/>
  <c r="F249" i="32"/>
  <c r="I249" i="32"/>
  <c r="I249" i="31"/>
  <c r="D249" i="31"/>
  <c r="T248" i="31"/>
  <c r="U247" i="31"/>
  <c r="S249" i="31"/>
  <c r="L251" i="10"/>
  <c r="J252" i="10" s="1"/>
  <c r="M251" i="10"/>
  <c r="K252" i="10" s="1"/>
  <c r="E245" i="6"/>
  <c r="S245" i="6" s="1"/>
  <c r="I245" i="6"/>
  <c r="D245" i="6"/>
  <c r="B245" i="6" s="1"/>
  <c r="A245" i="6" s="1"/>
  <c r="L248" i="34" l="1"/>
  <c r="J249" i="34" s="1"/>
  <c r="M248" i="34"/>
  <c r="K249" i="34" s="1"/>
  <c r="E249" i="34" s="1"/>
  <c r="S249" i="34" s="1"/>
  <c r="U248" i="34" s="1"/>
  <c r="B248" i="34"/>
  <c r="A248" i="34" s="1"/>
  <c r="F248" i="34"/>
  <c r="E250" i="35"/>
  <c r="I250" i="35"/>
  <c r="D250" i="35"/>
  <c r="B249" i="33"/>
  <c r="A249" i="33" s="1"/>
  <c r="F249" i="33"/>
  <c r="L249" i="33"/>
  <c r="J250" i="33" s="1"/>
  <c r="M249" i="33"/>
  <c r="K250" i="33" s="1"/>
  <c r="S249" i="33"/>
  <c r="L249" i="32"/>
  <c r="J250" i="32" s="1"/>
  <c r="M249" i="32"/>
  <c r="K250" i="32" s="1"/>
  <c r="U248" i="32"/>
  <c r="T249" i="32"/>
  <c r="U248" i="31"/>
  <c r="T249" i="31"/>
  <c r="B249" i="31"/>
  <c r="A249" i="31" s="1"/>
  <c r="F249" i="31"/>
  <c r="L249" i="31"/>
  <c r="J250" i="31" s="1"/>
  <c r="M249" i="31"/>
  <c r="K250" i="31" s="1"/>
  <c r="I252" i="10"/>
  <c r="T245" i="6"/>
  <c r="U244" i="6"/>
  <c r="F245" i="6"/>
  <c r="L245" i="6"/>
  <c r="J246" i="6" s="1"/>
  <c r="M245" i="6"/>
  <c r="K246" i="6" s="1"/>
  <c r="T249" i="34" l="1"/>
  <c r="I249" i="34"/>
  <c r="D249" i="34"/>
  <c r="S250" i="35"/>
  <c r="B250" i="35"/>
  <c r="A250" i="35" s="1"/>
  <c r="F250" i="35"/>
  <c r="L250" i="35"/>
  <c r="J251" i="35" s="1"/>
  <c r="M250" i="35"/>
  <c r="K251" i="35" s="1"/>
  <c r="E251" i="35" s="1"/>
  <c r="I250" i="33"/>
  <c r="T249" i="33"/>
  <c r="U248" i="33"/>
  <c r="E250" i="33"/>
  <c r="D250" i="33"/>
  <c r="E250" i="32"/>
  <c r="I250" i="32"/>
  <c r="D250" i="32"/>
  <c r="E250" i="31"/>
  <c r="I250" i="31"/>
  <c r="D250" i="31"/>
  <c r="M252" i="10"/>
  <c r="K253" i="10" s="1"/>
  <c r="L252" i="10"/>
  <c r="J253" i="10" s="1"/>
  <c r="I246" i="6"/>
  <c r="E246" i="6"/>
  <c r="S246" i="6" s="1"/>
  <c r="D246" i="6"/>
  <c r="B246" i="6" s="1"/>
  <c r="A246" i="6" s="1"/>
  <c r="L249" i="34" l="1"/>
  <c r="J250" i="34" s="1"/>
  <c r="M249" i="34"/>
  <c r="K250" i="34" s="1"/>
  <c r="E250" i="34" s="1"/>
  <c r="S250" i="34" s="1"/>
  <c r="B249" i="34"/>
  <c r="A249" i="34" s="1"/>
  <c r="F249" i="34"/>
  <c r="I251" i="35"/>
  <c r="U249" i="35"/>
  <c r="T250" i="35"/>
  <c r="S251" i="35"/>
  <c r="D251" i="35"/>
  <c r="B250" i="33"/>
  <c r="A250" i="33" s="1"/>
  <c r="F250" i="33"/>
  <c r="S250" i="33"/>
  <c r="M250" i="33"/>
  <c r="K251" i="33" s="1"/>
  <c r="E251" i="33" s="1"/>
  <c r="L250" i="33"/>
  <c r="J251" i="33" s="1"/>
  <c r="L250" i="32"/>
  <c r="J251" i="32" s="1"/>
  <c r="D251" i="32" s="1"/>
  <c r="M250" i="32"/>
  <c r="K251" i="32" s="1"/>
  <c r="E251" i="32" s="1"/>
  <c r="S250" i="32"/>
  <c r="B250" i="32"/>
  <c r="A250" i="32" s="1"/>
  <c r="F250" i="32"/>
  <c r="B250" i="31"/>
  <c r="A250" i="31" s="1"/>
  <c r="F250" i="31"/>
  <c r="M250" i="31"/>
  <c r="K251" i="31" s="1"/>
  <c r="L250" i="31"/>
  <c r="J251" i="31" s="1"/>
  <c r="S250" i="31"/>
  <c r="I253" i="10"/>
  <c r="T246" i="6"/>
  <c r="U245" i="6"/>
  <c r="M246" i="6"/>
  <c r="K247" i="6" s="1"/>
  <c r="L246" i="6"/>
  <c r="J247" i="6" s="1"/>
  <c r="F246" i="6"/>
  <c r="D250" i="34" l="1"/>
  <c r="I250" i="34"/>
  <c r="B251" i="35"/>
  <c r="A251" i="35" s="1"/>
  <c r="F251" i="35"/>
  <c r="T251" i="35"/>
  <c r="U250" i="35"/>
  <c r="M251" i="35"/>
  <c r="K252" i="35" s="1"/>
  <c r="L251" i="35"/>
  <c r="J252" i="35" s="1"/>
  <c r="U249" i="34"/>
  <c r="T250" i="34"/>
  <c r="S251" i="33"/>
  <c r="T251" i="33" s="1"/>
  <c r="I251" i="33"/>
  <c r="T250" i="33"/>
  <c r="U249" i="33"/>
  <c r="D251" i="33"/>
  <c r="T250" i="32"/>
  <c r="U249" i="32"/>
  <c r="S251" i="32"/>
  <c r="B251" i="32"/>
  <c r="A251" i="32" s="1"/>
  <c r="F251" i="32"/>
  <c r="I251" i="32"/>
  <c r="I251" i="31"/>
  <c r="U249" i="31"/>
  <c r="T250" i="31"/>
  <c r="E251" i="31"/>
  <c r="D251" i="31"/>
  <c r="M253" i="10"/>
  <c r="K254" i="10" s="1"/>
  <c r="L253" i="10"/>
  <c r="J254" i="10" s="1"/>
  <c r="I247" i="6"/>
  <c r="D247" i="6"/>
  <c r="B247" i="6" s="1"/>
  <c r="A247" i="6" s="1"/>
  <c r="E247" i="6"/>
  <c r="S247" i="6" s="1"/>
  <c r="B250" i="34" l="1"/>
  <c r="A250" i="34" s="1"/>
  <c r="F250" i="34"/>
  <c r="L250" i="34"/>
  <c r="J251" i="34" s="1"/>
  <c r="M250" i="34"/>
  <c r="K251" i="34" s="1"/>
  <c r="E251" i="34" s="1"/>
  <c r="S251" i="34" s="1"/>
  <c r="I252" i="35"/>
  <c r="E252" i="35"/>
  <c r="D252" i="35"/>
  <c r="U250" i="33"/>
  <c r="M251" i="33"/>
  <c r="K252" i="33" s="1"/>
  <c r="L251" i="33"/>
  <c r="J252" i="33" s="1"/>
  <c r="D252" i="33" s="1"/>
  <c r="B251" i="33"/>
  <c r="A251" i="33" s="1"/>
  <c r="F251" i="33"/>
  <c r="L251" i="32"/>
  <c r="J252" i="32" s="1"/>
  <c r="M251" i="32"/>
  <c r="K252" i="32" s="1"/>
  <c r="U250" i="32"/>
  <c r="T251" i="32"/>
  <c r="B251" i="31"/>
  <c r="A251" i="31" s="1"/>
  <c r="F251" i="31"/>
  <c r="S251" i="31"/>
  <c r="L251" i="31"/>
  <c r="J252" i="31" s="1"/>
  <c r="M251" i="31"/>
  <c r="K252" i="31" s="1"/>
  <c r="E252" i="31" s="1"/>
  <c r="I254" i="10"/>
  <c r="U246" i="6"/>
  <c r="T247" i="6"/>
  <c r="F247" i="6"/>
  <c r="M247" i="6"/>
  <c r="K248" i="6" s="1"/>
  <c r="L247" i="6"/>
  <c r="J248" i="6" s="1"/>
  <c r="I251" i="34" l="1"/>
  <c r="D251" i="34"/>
  <c r="B252" i="35"/>
  <c r="A252" i="35" s="1"/>
  <c r="F252" i="35"/>
  <c r="S252" i="35"/>
  <c r="M252" i="35"/>
  <c r="K253" i="35" s="1"/>
  <c r="E253" i="35" s="1"/>
  <c r="L252" i="35"/>
  <c r="J253" i="35" s="1"/>
  <c r="U250" i="34"/>
  <c r="T251" i="34"/>
  <c r="B252" i="33"/>
  <c r="A252" i="33" s="1"/>
  <c r="F252" i="33"/>
  <c r="E252" i="33"/>
  <c r="I252" i="33"/>
  <c r="E252" i="32"/>
  <c r="I252" i="32"/>
  <c r="D252" i="32"/>
  <c r="T251" i="31"/>
  <c r="U250" i="31"/>
  <c r="S252" i="31"/>
  <c r="T252" i="31" s="1"/>
  <c r="I252" i="31"/>
  <c r="D252" i="31"/>
  <c r="L254" i="10"/>
  <c r="J255" i="10" s="1"/>
  <c r="M254" i="10"/>
  <c r="K255" i="10" s="1"/>
  <c r="I248" i="6"/>
  <c r="D248" i="6"/>
  <c r="B248" i="6" s="1"/>
  <c r="A248" i="6" s="1"/>
  <c r="E248" i="6"/>
  <c r="S248" i="6" s="1"/>
  <c r="M251" i="34" l="1"/>
  <c r="K252" i="34" s="1"/>
  <c r="E252" i="34" s="1"/>
  <c r="S252" i="34" s="1"/>
  <c r="L251" i="34"/>
  <c r="J252" i="34" s="1"/>
  <c r="B251" i="34"/>
  <c r="A251" i="34" s="1"/>
  <c r="F251" i="34"/>
  <c r="U251" i="35"/>
  <c r="T252" i="35"/>
  <c r="S253" i="35"/>
  <c r="I253" i="35"/>
  <c r="D253" i="35"/>
  <c r="S252" i="33"/>
  <c r="L252" i="33"/>
  <c r="J253" i="33" s="1"/>
  <c r="M252" i="33"/>
  <c r="K253" i="33" s="1"/>
  <c r="E253" i="33" s="1"/>
  <c r="L252" i="32"/>
  <c r="J253" i="32" s="1"/>
  <c r="M252" i="32"/>
  <c r="K253" i="32" s="1"/>
  <c r="E253" i="32" s="1"/>
  <c r="S252" i="32"/>
  <c r="B252" i="32"/>
  <c r="A252" i="32" s="1"/>
  <c r="D253" i="32"/>
  <c r="F252" i="32"/>
  <c r="M252" i="31"/>
  <c r="K253" i="31" s="1"/>
  <c r="L252" i="31"/>
  <c r="J253" i="31" s="1"/>
  <c r="D253" i="31" s="1"/>
  <c r="B252" i="31"/>
  <c r="A252" i="31" s="1"/>
  <c r="F252" i="31"/>
  <c r="U251" i="31"/>
  <c r="I255" i="10"/>
  <c r="T248" i="6"/>
  <c r="U247" i="6"/>
  <c r="F248" i="6"/>
  <c r="M248" i="6"/>
  <c r="K249" i="6" s="1"/>
  <c r="L248" i="6"/>
  <c r="J249" i="6" s="1"/>
  <c r="D249" i="6" s="1"/>
  <c r="B249" i="6" s="1"/>
  <c r="A249" i="6" s="1"/>
  <c r="I252" i="34" l="1"/>
  <c r="D252" i="34"/>
  <c r="B253" i="35"/>
  <c r="A253" i="35" s="1"/>
  <c r="F253" i="35"/>
  <c r="T253" i="35"/>
  <c r="U252" i="35"/>
  <c r="L253" i="35"/>
  <c r="J254" i="35" s="1"/>
  <c r="D254" i="35" s="1"/>
  <c r="M253" i="35"/>
  <c r="K254" i="35" s="1"/>
  <c r="U251" i="34"/>
  <c r="T252" i="34"/>
  <c r="I253" i="33"/>
  <c r="D253" i="33"/>
  <c r="S253" i="33"/>
  <c r="T253" i="33" s="1"/>
  <c r="T252" i="33"/>
  <c r="U251" i="33"/>
  <c r="T252" i="32"/>
  <c r="U251" i="32"/>
  <c r="S253" i="32"/>
  <c r="B253" i="32"/>
  <c r="A253" i="32" s="1"/>
  <c r="F253" i="32"/>
  <c r="I253" i="32"/>
  <c r="E253" i="31"/>
  <c r="B253" i="31"/>
  <c r="A253" i="31" s="1"/>
  <c r="F253" i="31"/>
  <c r="I253" i="31"/>
  <c r="L255" i="10"/>
  <c r="J256" i="10" s="1"/>
  <c r="M255" i="10"/>
  <c r="K256" i="10" s="1"/>
  <c r="F249" i="6"/>
  <c r="I249" i="6"/>
  <c r="E249" i="6"/>
  <c r="S249" i="6" s="1"/>
  <c r="M252" i="34" l="1"/>
  <c r="K253" i="34" s="1"/>
  <c r="E253" i="34" s="1"/>
  <c r="S253" i="34" s="1"/>
  <c r="L252" i="34"/>
  <c r="J253" i="34" s="1"/>
  <c r="F252" i="34"/>
  <c r="B252" i="34"/>
  <c r="A252" i="34" s="1"/>
  <c r="B254" i="35"/>
  <c r="A254" i="35" s="1"/>
  <c r="F254" i="35"/>
  <c r="E254" i="35"/>
  <c r="I254" i="35"/>
  <c r="L253" i="33"/>
  <c r="J254" i="33" s="1"/>
  <c r="D254" i="33" s="1"/>
  <c r="M253" i="33"/>
  <c r="K254" i="33" s="1"/>
  <c r="U252" i="33"/>
  <c r="B253" i="33"/>
  <c r="A253" i="33" s="1"/>
  <c r="F253" i="33"/>
  <c r="M253" i="32"/>
  <c r="K254" i="32" s="1"/>
  <c r="L253" i="32"/>
  <c r="J254" i="32" s="1"/>
  <c r="U252" i="32"/>
  <c r="T253" i="32"/>
  <c r="L253" i="31"/>
  <c r="J254" i="31" s="1"/>
  <c r="M253" i="31"/>
  <c r="K254" i="31" s="1"/>
  <c r="E254" i="31" s="1"/>
  <c r="S253" i="31"/>
  <c r="I256" i="10"/>
  <c r="T249" i="6"/>
  <c r="U248" i="6"/>
  <c r="L249" i="6"/>
  <c r="J250" i="6" s="1"/>
  <c r="M249" i="6"/>
  <c r="K250" i="6" s="1"/>
  <c r="D253" i="34" l="1"/>
  <c r="I253" i="34"/>
  <c r="S254" i="35"/>
  <c r="L254" i="35"/>
  <c r="J255" i="35" s="1"/>
  <c r="M254" i="35"/>
  <c r="K255" i="35" s="1"/>
  <c r="E255" i="35" s="1"/>
  <c r="T253" i="34"/>
  <c r="U252" i="34"/>
  <c r="B254" i="33"/>
  <c r="A254" i="33" s="1"/>
  <c r="F254" i="33"/>
  <c r="E254" i="33"/>
  <c r="I254" i="33"/>
  <c r="I254" i="32"/>
  <c r="D254" i="32"/>
  <c r="E254" i="32"/>
  <c r="I254" i="31"/>
  <c r="D254" i="31"/>
  <c r="T253" i="31"/>
  <c r="U252" i="31"/>
  <c r="S254" i="31"/>
  <c r="L256" i="10"/>
  <c r="J257" i="10" s="1"/>
  <c r="M256" i="10"/>
  <c r="K257" i="10" s="1"/>
  <c r="E250" i="6"/>
  <c r="S250" i="6" s="1"/>
  <c r="I250" i="6"/>
  <c r="D250" i="6"/>
  <c r="B250" i="6" s="1"/>
  <c r="A250" i="6" s="1"/>
  <c r="B253" i="34" l="1"/>
  <c r="A253" i="34" s="1"/>
  <c r="F253" i="34"/>
  <c r="L253" i="34"/>
  <c r="J254" i="34" s="1"/>
  <c r="M253" i="34"/>
  <c r="K254" i="34" s="1"/>
  <c r="E254" i="34" s="1"/>
  <c r="S254" i="34" s="1"/>
  <c r="T254" i="34" s="1"/>
  <c r="U253" i="35"/>
  <c r="T254" i="35"/>
  <c r="S255" i="35"/>
  <c r="U254" i="35" s="1"/>
  <c r="I255" i="35"/>
  <c r="D255" i="35"/>
  <c r="S254" i="33"/>
  <c r="M254" i="33"/>
  <c r="K255" i="33" s="1"/>
  <c r="E255" i="33" s="1"/>
  <c r="L254" i="33"/>
  <c r="J255" i="33" s="1"/>
  <c r="B254" i="32"/>
  <c r="A254" i="32" s="1"/>
  <c r="F254" i="32"/>
  <c r="M254" i="32"/>
  <c r="K255" i="32" s="1"/>
  <c r="L254" i="32"/>
  <c r="J255" i="32" s="1"/>
  <c r="S254" i="32"/>
  <c r="U253" i="31"/>
  <c r="T254" i="31"/>
  <c r="B254" i="31"/>
  <c r="A254" i="31" s="1"/>
  <c r="F254" i="31"/>
  <c r="L254" i="31"/>
  <c r="J255" i="31" s="1"/>
  <c r="M254" i="31"/>
  <c r="K255" i="31" s="1"/>
  <c r="I257" i="10"/>
  <c r="T250" i="6"/>
  <c r="U249" i="6"/>
  <c r="M250" i="6"/>
  <c r="K251" i="6" s="1"/>
  <c r="E251" i="6" s="1"/>
  <c r="S251" i="6" s="1"/>
  <c r="T251" i="6" s="1"/>
  <c r="L250" i="6"/>
  <c r="J251" i="6" s="1"/>
  <c r="D251" i="6" s="1"/>
  <c r="B251" i="6" s="1"/>
  <c r="A251" i="6" s="1"/>
  <c r="F250" i="6"/>
  <c r="D254" i="34" l="1"/>
  <c r="I254" i="34"/>
  <c r="U253" i="34"/>
  <c r="M255" i="35"/>
  <c r="K256" i="35" s="1"/>
  <c r="L255" i="35"/>
  <c r="J256" i="35" s="1"/>
  <c r="D256" i="35" s="1"/>
  <c r="B255" i="35"/>
  <c r="A255" i="35" s="1"/>
  <c r="F255" i="35"/>
  <c r="T255" i="35"/>
  <c r="S255" i="33"/>
  <c r="U254" i="33" s="1"/>
  <c r="I255" i="33"/>
  <c r="D255" i="33"/>
  <c r="U253" i="33"/>
  <c r="T254" i="33"/>
  <c r="T254" i="32"/>
  <c r="U253" i="32"/>
  <c r="E255" i="32"/>
  <c r="I255" i="32"/>
  <c r="D255" i="32"/>
  <c r="E255" i="31"/>
  <c r="I255" i="31"/>
  <c r="D255" i="31"/>
  <c r="M257" i="10"/>
  <c r="K258" i="10" s="1"/>
  <c r="L257" i="10"/>
  <c r="J258" i="10" s="1"/>
  <c r="U250" i="6"/>
  <c r="F251" i="6"/>
  <c r="I251" i="6"/>
  <c r="B254" i="34" l="1"/>
  <c r="A254" i="34" s="1"/>
  <c r="F254" i="34"/>
  <c r="L254" i="34"/>
  <c r="J255" i="34" s="1"/>
  <c r="M254" i="34"/>
  <c r="K255" i="34" s="1"/>
  <c r="E255" i="34" s="1"/>
  <c r="S255" i="34" s="1"/>
  <c r="E256" i="35"/>
  <c r="B256" i="35"/>
  <c r="A256" i="35" s="1"/>
  <c r="F256" i="35"/>
  <c r="I256" i="35"/>
  <c r="T255" i="33"/>
  <c r="B255" i="33"/>
  <c r="A255" i="33" s="1"/>
  <c r="F255" i="33"/>
  <c r="L255" i="33"/>
  <c r="J256" i="33" s="1"/>
  <c r="M255" i="33"/>
  <c r="K256" i="33" s="1"/>
  <c r="L255" i="32"/>
  <c r="J256" i="32" s="1"/>
  <c r="D256" i="32" s="1"/>
  <c r="M255" i="32"/>
  <c r="K256" i="32" s="1"/>
  <c r="E256" i="32" s="1"/>
  <c r="S255" i="32"/>
  <c r="B255" i="32"/>
  <c r="A255" i="32" s="1"/>
  <c r="F255" i="32"/>
  <c r="B255" i="31"/>
  <c r="A255" i="31" s="1"/>
  <c r="F255" i="31"/>
  <c r="M255" i="31"/>
  <c r="K256" i="31" s="1"/>
  <c r="L255" i="31"/>
  <c r="J256" i="31" s="1"/>
  <c r="S255" i="31"/>
  <c r="I258" i="10"/>
  <c r="M251" i="6"/>
  <c r="K252" i="6" s="1"/>
  <c r="L251" i="6"/>
  <c r="J252" i="6" s="1"/>
  <c r="I255" i="34" l="1"/>
  <c r="D255" i="34"/>
  <c r="L256" i="35"/>
  <c r="J257" i="35" s="1"/>
  <c r="M256" i="35"/>
  <c r="K257" i="35" s="1"/>
  <c r="E257" i="35" s="1"/>
  <c r="S256" i="35"/>
  <c r="U254" i="34"/>
  <c r="T255" i="34"/>
  <c r="E256" i="33"/>
  <c r="I256" i="33"/>
  <c r="D256" i="33"/>
  <c r="T255" i="32"/>
  <c r="U254" i="32"/>
  <c r="S256" i="32"/>
  <c r="B256" i="32"/>
  <c r="A256" i="32" s="1"/>
  <c r="F256" i="32"/>
  <c r="I256" i="32"/>
  <c r="I256" i="31"/>
  <c r="U254" i="31"/>
  <c r="T255" i="31"/>
  <c r="E256" i="31"/>
  <c r="D256" i="31"/>
  <c r="L258" i="10"/>
  <c r="J259" i="10" s="1"/>
  <c r="M258" i="10"/>
  <c r="K259" i="10" s="1"/>
  <c r="I252" i="6"/>
  <c r="D252" i="6"/>
  <c r="B252" i="6" s="1"/>
  <c r="A252" i="6" s="1"/>
  <c r="E252" i="6"/>
  <c r="S252" i="6" s="1"/>
  <c r="M255" i="34" l="1"/>
  <c r="K256" i="34" s="1"/>
  <c r="E256" i="34" s="1"/>
  <c r="S256" i="34" s="1"/>
  <c r="T256" i="34" s="1"/>
  <c r="L255" i="34"/>
  <c r="J256" i="34" s="1"/>
  <c r="B255" i="34"/>
  <c r="A255" i="34" s="1"/>
  <c r="F255" i="34"/>
  <c r="I257" i="35"/>
  <c r="D257" i="35"/>
  <c r="U255" i="35"/>
  <c r="T256" i="35"/>
  <c r="S257" i="35"/>
  <c r="B256" i="33"/>
  <c r="A256" i="33" s="1"/>
  <c r="F256" i="33"/>
  <c r="L256" i="33"/>
  <c r="J257" i="33" s="1"/>
  <c r="D257" i="33" s="1"/>
  <c r="M256" i="33"/>
  <c r="K257" i="33" s="1"/>
  <c r="S256" i="33"/>
  <c r="L256" i="32"/>
  <c r="J257" i="32" s="1"/>
  <c r="M256" i="32"/>
  <c r="K257" i="32" s="1"/>
  <c r="U255" i="32"/>
  <c r="T256" i="32"/>
  <c r="B256" i="31"/>
  <c r="A256" i="31" s="1"/>
  <c r="F256" i="31"/>
  <c r="S256" i="31"/>
  <c r="M256" i="31"/>
  <c r="K257" i="31" s="1"/>
  <c r="E257" i="31" s="1"/>
  <c r="L256" i="31"/>
  <c r="J257" i="31" s="1"/>
  <c r="I259" i="10"/>
  <c r="U251" i="6"/>
  <c r="T252" i="6"/>
  <c r="F252" i="6"/>
  <c r="M252" i="6"/>
  <c r="K253" i="6" s="1"/>
  <c r="L252" i="6"/>
  <c r="J253" i="6" s="1"/>
  <c r="U255" i="34" l="1"/>
  <c r="I256" i="34"/>
  <c r="D256" i="34"/>
  <c r="T257" i="35"/>
  <c r="L257" i="35"/>
  <c r="J258" i="35" s="1"/>
  <c r="D258" i="35" s="1"/>
  <c r="M257" i="35"/>
  <c r="K258" i="35" s="1"/>
  <c r="U256" i="35"/>
  <c r="B257" i="35"/>
  <c r="A257" i="35" s="1"/>
  <c r="F257" i="35"/>
  <c r="T256" i="33"/>
  <c r="U255" i="33"/>
  <c r="B257" i="33"/>
  <c r="A257" i="33" s="1"/>
  <c r="F257" i="33"/>
  <c r="I257" i="33"/>
  <c r="E257" i="33"/>
  <c r="E257" i="32"/>
  <c r="I257" i="32"/>
  <c r="D257" i="32"/>
  <c r="T256" i="31"/>
  <c r="U255" i="31"/>
  <c r="S257" i="31"/>
  <c r="T257" i="31" s="1"/>
  <c r="I257" i="31"/>
  <c r="D257" i="31"/>
  <c r="L259" i="10"/>
  <c r="J260" i="10" s="1"/>
  <c r="M259" i="10"/>
  <c r="K260" i="10" s="1"/>
  <c r="E253" i="6"/>
  <c r="S253" i="6" s="1"/>
  <c r="I253" i="6"/>
  <c r="D253" i="6"/>
  <c r="B253" i="6" s="1"/>
  <c r="A253" i="6" s="1"/>
  <c r="B256" i="34" l="1"/>
  <c r="A256" i="34" s="1"/>
  <c r="F256" i="34"/>
  <c r="M256" i="34"/>
  <c r="K257" i="34" s="1"/>
  <c r="E257" i="34" s="1"/>
  <c r="S257" i="34" s="1"/>
  <c r="L256" i="34"/>
  <c r="J257" i="34" s="1"/>
  <c r="E258" i="35"/>
  <c r="B258" i="35"/>
  <c r="A258" i="35" s="1"/>
  <c r="F258" i="35"/>
  <c r="I258" i="35"/>
  <c r="S257" i="33"/>
  <c r="L257" i="33"/>
  <c r="J258" i="33" s="1"/>
  <c r="M257" i="33"/>
  <c r="K258" i="33" s="1"/>
  <c r="E258" i="33" s="1"/>
  <c r="M257" i="32"/>
  <c r="K258" i="32" s="1"/>
  <c r="E258" i="32" s="1"/>
  <c r="L257" i="32"/>
  <c r="J258" i="32" s="1"/>
  <c r="D258" i="32" s="1"/>
  <c r="S257" i="32"/>
  <c r="B257" i="32"/>
  <c r="A257" i="32" s="1"/>
  <c r="F257" i="32"/>
  <c r="M257" i="31"/>
  <c r="K258" i="31" s="1"/>
  <c r="L257" i="31"/>
  <c r="J258" i="31" s="1"/>
  <c r="D258" i="31" s="1"/>
  <c r="B257" i="31"/>
  <c r="A257" i="31" s="1"/>
  <c r="F257" i="31"/>
  <c r="U256" i="31"/>
  <c r="I260" i="10"/>
  <c r="T253" i="6"/>
  <c r="U252" i="6"/>
  <c r="L253" i="6"/>
  <c r="J254" i="6" s="1"/>
  <c r="D254" i="6" s="1"/>
  <c r="B254" i="6" s="1"/>
  <c r="A254" i="6" s="1"/>
  <c r="M253" i="6"/>
  <c r="K254" i="6" s="1"/>
  <c r="E254" i="6" s="1"/>
  <c r="S254" i="6" s="1"/>
  <c r="T254" i="6" s="1"/>
  <c r="F253" i="6"/>
  <c r="I257" i="34" l="1"/>
  <c r="D257" i="34"/>
  <c r="M258" i="35"/>
  <c r="K259" i="35" s="1"/>
  <c r="L258" i="35"/>
  <c r="J259" i="35" s="1"/>
  <c r="S258" i="35"/>
  <c r="T257" i="34"/>
  <c r="U256" i="34"/>
  <c r="S258" i="33"/>
  <c r="T258" i="33" s="1"/>
  <c r="I258" i="33"/>
  <c r="D258" i="33"/>
  <c r="T257" i="33"/>
  <c r="U256" i="33"/>
  <c r="T257" i="32"/>
  <c r="U256" i="32"/>
  <c r="I258" i="32"/>
  <c r="S258" i="32"/>
  <c r="B258" i="32"/>
  <c r="A258" i="32" s="1"/>
  <c r="F258" i="32"/>
  <c r="E258" i="31"/>
  <c r="B258" i="31"/>
  <c r="A258" i="31" s="1"/>
  <c r="F258" i="31"/>
  <c r="I258" i="31"/>
  <c r="M260" i="10"/>
  <c r="K261" i="10" s="1"/>
  <c r="L260" i="10"/>
  <c r="J261" i="10" s="1"/>
  <c r="U253" i="6"/>
  <c r="F254" i="6"/>
  <c r="I254" i="6"/>
  <c r="L257" i="34" l="1"/>
  <c r="J258" i="34" s="1"/>
  <c r="M257" i="34"/>
  <c r="K258" i="34" s="1"/>
  <c r="E258" i="34" s="1"/>
  <c r="S258" i="34" s="1"/>
  <c r="T258" i="34" s="1"/>
  <c r="B257" i="34"/>
  <c r="A257" i="34" s="1"/>
  <c r="F257" i="34"/>
  <c r="I259" i="35"/>
  <c r="D259" i="35"/>
  <c r="U257" i="35"/>
  <c r="T258" i="35"/>
  <c r="E259" i="35"/>
  <c r="U257" i="33"/>
  <c r="L258" i="33"/>
  <c r="J259" i="33" s="1"/>
  <c r="M258" i="33"/>
  <c r="K259" i="33" s="1"/>
  <c r="B258" i="33"/>
  <c r="A258" i="33" s="1"/>
  <c r="F258" i="33"/>
  <c r="M258" i="32"/>
  <c r="K259" i="32" s="1"/>
  <c r="L258" i="32"/>
  <c r="J259" i="32" s="1"/>
  <c r="U257" i="32"/>
  <c r="T258" i="32"/>
  <c r="M258" i="31"/>
  <c r="K259" i="31" s="1"/>
  <c r="L258" i="31"/>
  <c r="J259" i="31" s="1"/>
  <c r="S258" i="31"/>
  <c r="I261" i="10"/>
  <c r="M254" i="6"/>
  <c r="K255" i="6" s="1"/>
  <c r="L254" i="6"/>
  <c r="J255" i="6" s="1"/>
  <c r="U257" i="34" l="1"/>
  <c r="D258" i="34"/>
  <c r="I258" i="34"/>
  <c r="S259" i="35"/>
  <c r="L259" i="35"/>
  <c r="J260" i="35" s="1"/>
  <c r="M259" i="35"/>
  <c r="K260" i="35" s="1"/>
  <c r="E260" i="35" s="1"/>
  <c r="B259" i="35"/>
  <c r="A259" i="35" s="1"/>
  <c r="F259" i="35"/>
  <c r="I259" i="33"/>
  <c r="D259" i="33"/>
  <c r="E259" i="33"/>
  <c r="E259" i="32"/>
  <c r="I259" i="32"/>
  <c r="D259" i="32"/>
  <c r="T258" i="31"/>
  <c r="U257" i="31"/>
  <c r="E259" i="31"/>
  <c r="I259" i="31"/>
  <c r="D259" i="31"/>
  <c r="M261" i="10"/>
  <c r="K262" i="10" s="1"/>
  <c r="L261" i="10"/>
  <c r="J262" i="10" s="1"/>
  <c r="I255" i="6"/>
  <c r="D255" i="6"/>
  <c r="B255" i="6" s="1"/>
  <c r="A255" i="6" s="1"/>
  <c r="E255" i="6"/>
  <c r="S255" i="6" s="1"/>
  <c r="B258" i="34" l="1"/>
  <c r="A258" i="34" s="1"/>
  <c r="F258" i="34"/>
  <c r="M258" i="34"/>
  <c r="K259" i="34" s="1"/>
  <c r="E259" i="34" s="1"/>
  <c r="S259" i="34" s="1"/>
  <c r="L258" i="34"/>
  <c r="J259" i="34" s="1"/>
  <c r="S260" i="35"/>
  <c r="I260" i="35"/>
  <c r="D260" i="35"/>
  <c r="T259" i="35"/>
  <c r="U258" i="35"/>
  <c r="S259" i="33"/>
  <c r="B259" i="33"/>
  <c r="A259" i="33" s="1"/>
  <c r="F259" i="33"/>
  <c r="L259" i="33"/>
  <c r="J260" i="33" s="1"/>
  <c r="D260" i="33" s="1"/>
  <c r="M259" i="33"/>
  <c r="K260" i="33" s="1"/>
  <c r="E260" i="33" s="1"/>
  <c r="S259" i="32"/>
  <c r="M259" i="32"/>
  <c r="K260" i="32" s="1"/>
  <c r="L259" i="32"/>
  <c r="J260" i="32" s="1"/>
  <c r="B259" i="32"/>
  <c r="A259" i="32" s="1"/>
  <c r="F259" i="32"/>
  <c r="B259" i="31"/>
  <c r="A259" i="31" s="1"/>
  <c r="F259" i="31"/>
  <c r="M259" i="31"/>
  <c r="K260" i="31" s="1"/>
  <c r="L259" i="31"/>
  <c r="J260" i="31" s="1"/>
  <c r="S259" i="31"/>
  <c r="I262" i="10"/>
  <c r="U254" i="6"/>
  <c r="T255" i="6"/>
  <c r="F255" i="6"/>
  <c r="M255" i="6"/>
  <c r="K256" i="6" s="1"/>
  <c r="L255" i="6"/>
  <c r="J256" i="6" s="1"/>
  <c r="I259" i="34" l="1"/>
  <c r="D259" i="34"/>
  <c r="B260" i="35"/>
  <c r="A260" i="35" s="1"/>
  <c r="F260" i="35"/>
  <c r="T260" i="35"/>
  <c r="M260" i="35"/>
  <c r="K261" i="35" s="1"/>
  <c r="L260" i="35"/>
  <c r="J261" i="35" s="1"/>
  <c r="D261" i="35" s="1"/>
  <c r="U259" i="35"/>
  <c r="U258" i="34"/>
  <c r="T259" i="34"/>
  <c r="S260" i="33"/>
  <c r="T260" i="33" s="1"/>
  <c r="B260" i="33"/>
  <c r="A260" i="33" s="1"/>
  <c r="F260" i="33"/>
  <c r="I260" i="33"/>
  <c r="U258" i="33"/>
  <c r="T259" i="33"/>
  <c r="T259" i="32"/>
  <c r="U258" i="32"/>
  <c r="I260" i="32"/>
  <c r="D260" i="32"/>
  <c r="E260" i="32"/>
  <c r="I260" i="31"/>
  <c r="T259" i="31"/>
  <c r="U258" i="31"/>
  <c r="E260" i="31"/>
  <c r="D260" i="31"/>
  <c r="L262" i="10"/>
  <c r="J263" i="10" s="1"/>
  <c r="M262" i="10"/>
  <c r="K263" i="10" s="1"/>
  <c r="E256" i="6"/>
  <c r="S256" i="6" s="1"/>
  <c r="I256" i="6"/>
  <c r="D256" i="6"/>
  <c r="B256" i="6" s="1"/>
  <c r="A256" i="6" s="1"/>
  <c r="M259" i="34" l="1"/>
  <c r="K260" i="34" s="1"/>
  <c r="E260" i="34" s="1"/>
  <c r="S260" i="34" s="1"/>
  <c r="T260" i="34" s="1"/>
  <c r="L259" i="34"/>
  <c r="J260" i="34" s="1"/>
  <c r="F259" i="34"/>
  <c r="B259" i="34"/>
  <c r="A259" i="34" s="1"/>
  <c r="B261" i="35"/>
  <c r="A261" i="35" s="1"/>
  <c r="F261" i="35"/>
  <c r="I261" i="35"/>
  <c r="E261" i="35"/>
  <c r="L260" i="33"/>
  <c r="J261" i="33" s="1"/>
  <c r="M260" i="33"/>
  <c r="K261" i="33" s="1"/>
  <c r="U259" i="33"/>
  <c r="B260" i="32"/>
  <c r="A260" i="32" s="1"/>
  <c r="F260" i="32"/>
  <c r="M260" i="32"/>
  <c r="K261" i="32" s="1"/>
  <c r="L260" i="32"/>
  <c r="J261" i="32" s="1"/>
  <c r="D261" i="32" s="1"/>
  <c r="S260" i="32"/>
  <c r="B260" i="31"/>
  <c r="A260" i="31" s="1"/>
  <c r="F260" i="31"/>
  <c r="S260" i="31"/>
  <c r="M260" i="31"/>
  <c r="K261" i="31" s="1"/>
  <c r="E261" i="31" s="1"/>
  <c r="L260" i="31"/>
  <c r="J261" i="31" s="1"/>
  <c r="I263" i="10"/>
  <c r="T256" i="6"/>
  <c r="U255" i="6"/>
  <c r="L256" i="6"/>
  <c r="J257" i="6" s="1"/>
  <c r="D257" i="6" s="1"/>
  <c r="B257" i="6" s="1"/>
  <c r="A257" i="6" s="1"/>
  <c r="M256" i="6"/>
  <c r="K257" i="6" s="1"/>
  <c r="E257" i="6" s="1"/>
  <c r="S257" i="6" s="1"/>
  <c r="U256" i="6" s="1"/>
  <c r="F256" i="6"/>
  <c r="U259" i="34" l="1"/>
  <c r="D260" i="34"/>
  <c r="I260" i="34"/>
  <c r="L261" i="35"/>
  <c r="J262" i="35" s="1"/>
  <c r="M261" i="35"/>
  <c r="K262" i="35" s="1"/>
  <c r="S261" i="35"/>
  <c r="E261" i="33"/>
  <c r="I261" i="33"/>
  <c r="D261" i="33"/>
  <c r="B261" i="32"/>
  <c r="A261" i="32" s="1"/>
  <c r="F261" i="32"/>
  <c r="T260" i="32"/>
  <c r="U259" i="32"/>
  <c r="E261" i="32"/>
  <c r="I261" i="32"/>
  <c r="T260" i="31"/>
  <c r="U259" i="31"/>
  <c r="S261" i="31"/>
  <c r="T261" i="31" s="1"/>
  <c r="I261" i="31"/>
  <c r="D261" i="31"/>
  <c r="L263" i="10"/>
  <c r="J264" i="10" s="1"/>
  <c r="M263" i="10"/>
  <c r="K264" i="10" s="1"/>
  <c r="T257" i="6"/>
  <c r="F257" i="6"/>
  <c r="I257" i="6"/>
  <c r="B260" i="34" l="1"/>
  <c r="A260" i="34" s="1"/>
  <c r="F260" i="34"/>
  <c r="M260" i="34"/>
  <c r="K261" i="34" s="1"/>
  <c r="E261" i="34" s="1"/>
  <c r="S261" i="34" s="1"/>
  <c r="L260" i="34"/>
  <c r="J261" i="34" s="1"/>
  <c r="I262" i="35"/>
  <c r="D262" i="35"/>
  <c r="U260" i="35"/>
  <c r="T261" i="35"/>
  <c r="E262" i="35"/>
  <c r="S261" i="33"/>
  <c r="M261" i="33"/>
  <c r="K262" i="33" s="1"/>
  <c r="L261" i="33"/>
  <c r="J262" i="33" s="1"/>
  <c r="B261" i="33"/>
  <c r="A261" i="33" s="1"/>
  <c r="F261" i="33"/>
  <c r="L261" i="32"/>
  <c r="J262" i="32" s="1"/>
  <c r="M261" i="32"/>
  <c r="K262" i="32" s="1"/>
  <c r="E262" i="32" s="1"/>
  <c r="S261" i="32"/>
  <c r="L261" i="31"/>
  <c r="J262" i="31" s="1"/>
  <c r="M261" i="31"/>
  <c r="K262" i="31" s="1"/>
  <c r="B261" i="31"/>
  <c r="A261" i="31" s="1"/>
  <c r="F261" i="31"/>
  <c r="U260" i="31"/>
  <c r="I264" i="10"/>
  <c r="L257" i="6"/>
  <c r="J258" i="6" s="1"/>
  <c r="M257" i="6"/>
  <c r="K258" i="6" s="1"/>
  <c r="I261" i="34" l="1"/>
  <c r="L261" i="34" s="1"/>
  <c r="J262" i="34" s="1"/>
  <c r="D261" i="34"/>
  <c r="S262" i="35"/>
  <c r="B262" i="35"/>
  <c r="A262" i="35" s="1"/>
  <c r="F262" i="35"/>
  <c r="M262" i="35"/>
  <c r="K263" i="35" s="1"/>
  <c r="E263" i="35" s="1"/>
  <c r="L262" i="35"/>
  <c r="J263" i="35" s="1"/>
  <c r="D263" i="35" s="1"/>
  <c r="T261" i="34"/>
  <c r="U260" i="34"/>
  <c r="I262" i="33"/>
  <c r="T261" i="33"/>
  <c r="U260" i="33"/>
  <c r="D262" i="33"/>
  <c r="E262" i="33"/>
  <c r="T261" i="32"/>
  <c r="U260" i="32"/>
  <c r="S262" i="32"/>
  <c r="T262" i="32" s="1"/>
  <c r="I262" i="32"/>
  <c r="D262" i="32"/>
  <c r="I262" i="31"/>
  <c r="D262" i="31"/>
  <c r="E262" i="31"/>
  <c r="L264" i="10"/>
  <c r="J265" i="10" s="1"/>
  <c r="M264" i="10"/>
  <c r="K265" i="10" s="1"/>
  <c r="I258" i="6"/>
  <c r="D258" i="6"/>
  <c r="B258" i="6" s="1"/>
  <c r="A258" i="6" s="1"/>
  <c r="E258" i="6"/>
  <c r="S258" i="6" s="1"/>
  <c r="D262" i="34" l="1"/>
  <c r="B262" i="34" s="1"/>
  <c r="M261" i="34"/>
  <c r="K262" i="34" s="1"/>
  <c r="E262" i="34" s="1"/>
  <c r="S262" i="34" s="1"/>
  <c r="U261" i="34" s="1"/>
  <c r="B261" i="34"/>
  <c r="A261" i="34" s="1"/>
  <c r="F261" i="34"/>
  <c r="S263" i="35"/>
  <c r="T263" i="35" s="1"/>
  <c r="B263" i="35"/>
  <c r="A263" i="35" s="1"/>
  <c r="F263" i="35"/>
  <c r="I263" i="35"/>
  <c r="T262" i="35"/>
  <c r="U261" i="35"/>
  <c r="B262" i="33"/>
  <c r="A262" i="33" s="1"/>
  <c r="F262" i="33"/>
  <c r="L262" i="33"/>
  <c r="J263" i="33" s="1"/>
  <c r="M262" i="33"/>
  <c r="K263" i="33" s="1"/>
  <c r="E263" i="33" s="1"/>
  <c r="S262" i="33"/>
  <c r="B262" i="32"/>
  <c r="A262" i="32" s="1"/>
  <c r="F262" i="32"/>
  <c r="U261" i="32"/>
  <c r="L262" i="32"/>
  <c r="J263" i="32" s="1"/>
  <c r="M262" i="32"/>
  <c r="K263" i="32" s="1"/>
  <c r="S262" i="31"/>
  <c r="B262" i="31"/>
  <c r="A262" i="31" s="1"/>
  <c r="F262" i="31"/>
  <c r="M262" i="31"/>
  <c r="K263" i="31" s="1"/>
  <c r="E263" i="31" s="1"/>
  <c r="L262" i="31"/>
  <c r="J263" i="31" s="1"/>
  <c r="D263" i="31" s="1"/>
  <c r="I265" i="10"/>
  <c r="T258" i="6"/>
  <c r="U257" i="6"/>
  <c r="F258" i="6"/>
  <c r="M258" i="6"/>
  <c r="K259" i="6" s="1"/>
  <c r="L258" i="6"/>
  <c r="J259" i="6" s="1"/>
  <c r="T262" i="34" l="1"/>
  <c r="I262" i="34"/>
  <c r="L262" i="34" s="1"/>
  <c r="J263" i="34" s="1"/>
  <c r="D263" i="34" s="1"/>
  <c r="F262" i="34"/>
  <c r="A262" i="34"/>
  <c r="U262" i="35"/>
  <c r="L263" i="35"/>
  <c r="J264" i="35" s="1"/>
  <c r="M263" i="35"/>
  <c r="K264" i="35" s="1"/>
  <c r="S263" i="33"/>
  <c r="T263" i="33" s="1"/>
  <c r="I263" i="33"/>
  <c r="U261" i="33"/>
  <c r="T262" i="33"/>
  <c r="D263" i="33"/>
  <c r="E263" i="32"/>
  <c r="I263" i="32"/>
  <c r="D263" i="32"/>
  <c r="S263" i="31"/>
  <c r="U262" i="31" s="1"/>
  <c r="B263" i="31"/>
  <c r="A263" i="31" s="1"/>
  <c r="F263" i="31"/>
  <c r="I263" i="31"/>
  <c r="T262" i="31"/>
  <c r="U261" i="31"/>
  <c r="M265" i="10"/>
  <c r="K266" i="10" s="1"/>
  <c r="L265" i="10"/>
  <c r="J266" i="10" s="1"/>
  <c r="I259" i="6"/>
  <c r="E259" i="6"/>
  <c r="S259" i="6" s="1"/>
  <c r="D259" i="6"/>
  <c r="B259" i="6" s="1"/>
  <c r="A259" i="6" s="1"/>
  <c r="T263" i="31" l="1"/>
  <c r="M262" i="34"/>
  <c r="K263" i="34" s="1"/>
  <c r="I263" i="34" s="1"/>
  <c r="L263" i="34" s="1"/>
  <c r="J264" i="34" s="1"/>
  <c r="D264" i="34" s="1"/>
  <c r="E264" i="35"/>
  <c r="I264" i="35"/>
  <c r="D264" i="35"/>
  <c r="B263" i="34"/>
  <c r="A263" i="34" s="1"/>
  <c r="F263" i="34"/>
  <c r="U262" i="33"/>
  <c r="L263" i="33"/>
  <c r="J264" i="33" s="1"/>
  <c r="D264" i="33" s="1"/>
  <c r="M263" i="33"/>
  <c r="K264" i="33" s="1"/>
  <c r="B263" i="33"/>
  <c r="A263" i="33" s="1"/>
  <c r="F263" i="33"/>
  <c r="L263" i="32"/>
  <c r="J264" i="32" s="1"/>
  <c r="D264" i="32" s="1"/>
  <c r="M263" i="32"/>
  <c r="K264" i="32" s="1"/>
  <c r="E264" i="32" s="1"/>
  <c r="S263" i="32"/>
  <c r="B263" i="32"/>
  <c r="A263" i="32" s="1"/>
  <c r="F263" i="32"/>
  <c r="M263" i="31"/>
  <c r="K264" i="31" s="1"/>
  <c r="L263" i="31"/>
  <c r="J264" i="31" s="1"/>
  <c r="I266" i="10"/>
  <c r="T259" i="6"/>
  <c r="U258" i="6"/>
  <c r="M259" i="6"/>
  <c r="K260" i="6" s="1"/>
  <c r="E260" i="6" s="1"/>
  <c r="S260" i="6" s="1"/>
  <c r="L259" i="6"/>
  <c r="J260" i="6" s="1"/>
  <c r="D260" i="6" s="1"/>
  <c r="B260" i="6" s="1"/>
  <c r="A260" i="6" s="1"/>
  <c r="F259" i="6"/>
  <c r="M263" i="34" l="1"/>
  <c r="K264" i="34" s="1"/>
  <c r="I264" i="34" s="1"/>
  <c r="E263" i="34"/>
  <c r="S263" i="34" s="1"/>
  <c r="T263" i="34" s="1"/>
  <c r="S264" i="35"/>
  <c r="B264" i="35"/>
  <c r="A264" i="35" s="1"/>
  <c r="F264" i="35"/>
  <c r="M264" i="35"/>
  <c r="K265" i="35" s="1"/>
  <c r="L264" i="35"/>
  <c r="J265" i="35" s="1"/>
  <c r="D265" i="35" s="1"/>
  <c r="B264" i="34"/>
  <c r="A264" i="34" s="1"/>
  <c r="F264" i="34"/>
  <c r="E264" i="33"/>
  <c r="B264" i="33"/>
  <c r="A264" i="33" s="1"/>
  <c r="F264" i="33"/>
  <c r="I264" i="33"/>
  <c r="B264" i="32"/>
  <c r="A264" i="32" s="1"/>
  <c r="F264" i="32"/>
  <c r="U262" i="32"/>
  <c r="T263" i="32"/>
  <c r="S264" i="32"/>
  <c r="T264" i="32" s="1"/>
  <c r="I264" i="32"/>
  <c r="E264" i="31"/>
  <c r="I264" i="31"/>
  <c r="D264" i="31"/>
  <c r="L266" i="10"/>
  <c r="J267" i="10" s="1"/>
  <c r="M266" i="10"/>
  <c r="K267" i="10" s="1"/>
  <c r="U259" i="6"/>
  <c r="T260" i="6"/>
  <c r="I260" i="6"/>
  <c r="F260" i="6"/>
  <c r="U262" i="34" l="1"/>
  <c r="E264" i="34"/>
  <c r="S264" i="34" s="1"/>
  <c r="U263" i="34" s="1"/>
  <c r="U263" i="35"/>
  <c r="T264" i="35"/>
  <c r="E265" i="35"/>
  <c r="B265" i="35"/>
  <c r="A265" i="35" s="1"/>
  <c r="F265" i="35"/>
  <c r="I265" i="35"/>
  <c r="M264" i="34"/>
  <c r="K265" i="34" s="1"/>
  <c r="L264" i="34"/>
  <c r="J265" i="34" s="1"/>
  <c r="S264" i="33"/>
  <c r="M264" i="33"/>
  <c r="K265" i="33" s="1"/>
  <c r="L264" i="33"/>
  <c r="J265" i="33" s="1"/>
  <c r="L264" i="32"/>
  <c r="J265" i="32" s="1"/>
  <c r="M264" i="32"/>
  <c r="K265" i="32" s="1"/>
  <c r="U263" i="32"/>
  <c r="B264" i="31"/>
  <c r="A264" i="31" s="1"/>
  <c r="F264" i="31"/>
  <c r="L264" i="31"/>
  <c r="J265" i="31" s="1"/>
  <c r="M264" i="31"/>
  <c r="K265" i="31" s="1"/>
  <c r="S264" i="31"/>
  <c r="I267" i="10"/>
  <c r="L260" i="6"/>
  <c r="J261" i="6" s="1"/>
  <c r="M260" i="6"/>
  <c r="K261" i="6" s="1"/>
  <c r="T264" i="34" l="1"/>
  <c r="L265" i="35"/>
  <c r="J266" i="35" s="1"/>
  <c r="M265" i="35"/>
  <c r="K266" i="35" s="1"/>
  <c r="E266" i="35" s="1"/>
  <c r="S265" i="35"/>
  <c r="I265" i="34"/>
  <c r="D265" i="34"/>
  <c r="E265" i="34"/>
  <c r="T264" i="33"/>
  <c r="U263" i="33"/>
  <c r="I265" i="33"/>
  <c r="D265" i="33"/>
  <c r="E265" i="33"/>
  <c r="I265" i="32"/>
  <c r="D265" i="32"/>
  <c r="E265" i="32"/>
  <c r="I265" i="31"/>
  <c r="T264" i="31"/>
  <c r="U263" i="31"/>
  <c r="E265" i="31"/>
  <c r="D265" i="31"/>
  <c r="L267" i="10"/>
  <c r="J268" i="10" s="1"/>
  <c r="M267" i="10"/>
  <c r="K268" i="10" s="1"/>
  <c r="I261" i="6"/>
  <c r="D261" i="6"/>
  <c r="B261" i="6" s="1"/>
  <c r="A261" i="6" s="1"/>
  <c r="E261" i="6"/>
  <c r="S261" i="6" s="1"/>
  <c r="I266" i="35" l="1"/>
  <c r="D266" i="35"/>
  <c r="U264" i="35"/>
  <c r="T265" i="35"/>
  <c r="S266" i="35"/>
  <c r="S265" i="34"/>
  <c r="M265" i="34"/>
  <c r="K266" i="34" s="1"/>
  <c r="E266" i="34" s="1"/>
  <c r="L265" i="34"/>
  <c r="J266" i="34" s="1"/>
  <c r="D266" i="34" s="1"/>
  <c r="B265" i="34"/>
  <c r="A265" i="34" s="1"/>
  <c r="F265" i="34"/>
  <c r="M265" i="33"/>
  <c r="K266" i="33" s="1"/>
  <c r="E266" i="33" s="1"/>
  <c r="L265" i="33"/>
  <c r="J266" i="33" s="1"/>
  <c r="D266" i="33" s="1"/>
  <c r="B265" i="33"/>
  <c r="A265" i="33" s="1"/>
  <c r="F265" i="33"/>
  <c r="S265" i="33"/>
  <c r="S265" i="32"/>
  <c r="B265" i="32"/>
  <c r="A265" i="32" s="1"/>
  <c r="F265" i="32"/>
  <c r="L265" i="32"/>
  <c r="J266" i="32" s="1"/>
  <c r="D266" i="32" s="1"/>
  <c r="M265" i="32"/>
  <c r="K266" i="32" s="1"/>
  <c r="E266" i="32" s="1"/>
  <c r="B265" i="31"/>
  <c r="A265" i="31" s="1"/>
  <c r="F265" i="31"/>
  <c r="S265" i="31"/>
  <c r="L265" i="31"/>
  <c r="J266" i="31" s="1"/>
  <c r="M265" i="31"/>
  <c r="K266" i="31" s="1"/>
  <c r="E266" i="31" s="1"/>
  <c r="I268" i="10"/>
  <c r="T261" i="6"/>
  <c r="U260" i="6"/>
  <c r="F261" i="6"/>
  <c r="L261" i="6"/>
  <c r="J262" i="6" s="1"/>
  <c r="M261" i="6"/>
  <c r="K262" i="6" s="1"/>
  <c r="E262" i="6" s="1"/>
  <c r="S262" i="6" s="1"/>
  <c r="U261" i="6" s="1"/>
  <c r="M266" i="35" l="1"/>
  <c r="K267" i="35" s="1"/>
  <c r="L266" i="35"/>
  <c r="J267" i="35" s="1"/>
  <c r="T266" i="35"/>
  <c r="U265" i="35"/>
  <c r="B266" i="35"/>
  <c r="A266" i="35" s="1"/>
  <c r="F266" i="35"/>
  <c r="B266" i="34"/>
  <c r="A266" i="34" s="1"/>
  <c r="F266" i="34"/>
  <c r="S266" i="34"/>
  <c r="U265" i="34" s="1"/>
  <c r="I266" i="34"/>
  <c r="T265" i="34"/>
  <c r="U264" i="34"/>
  <c r="S266" i="33"/>
  <c r="U265" i="33" s="1"/>
  <c r="T265" i="33"/>
  <c r="U264" i="33"/>
  <c r="B266" i="33"/>
  <c r="A266" i="33" s="1"/>
  <c r="F266" i="33"/>
  <c r="I266" i="33"/>
  <c r="B266" i="32"/>
  <c r="A266" i="32" s="1"/>
  <c r="F266" i="32"/>
  <c r="I266" i="32"/>
  <c r="T265" i="32"/>
  <c r="U264" i="32"/>
  <c r="S266" i="32"/>
  <c r="T265" i="31"/>
  <c r="U264" i="31"/>
  <c r="S266" i="31"/>
  <c r="T266" i="31" s="1"/>
  <c r="I266" i="31"/>
  <c r="D266" i="31"/>
  <c r="M268" i="10"/>
  <c r="K269" i="10" s="1"/>
  <c r="L268" i="10"/>
  <c r="J269" i="10" s="1"/>
  <c r="T262" i="6"/>
  <c r="I262" i="6"/>
  <c r="D262" i="6"/>
  <c r="B262" i="6" s="1"/>
  <c r="A262" i="6" s="1"/>
  <c r="I267" i="35" l="1"/>
  <c r="E267" i="35"/>
  <c r="D267" i="35"/>
  <c r="T266" i="33"/>
  <c r="T266" i="34"/>
  <c r="M266" i="34"/>
  <c r="K267" i="34" s="1"/>
  <c r="L266" i="34"/>
  <c r="J267" i="34" s="1"/>
  <c r="L266" i="33"/>
  <c r="J267" i="33" s="1"/>
  <c r="M266" i="33"/>
  <c r="K267" i="33" s="1"/>
  <c r="U265" i="32"/>
  <c r="T266" i="32"/>
  <c r="L266" i="32"/>
  <c r="J267" i="32" s="1"/>
  <c r="M266" i="32"/>
  <c r="K267" i="32" s="1"/>
  <c r="M266" i="31"/>
  <c r="K267" i="31" s="1"/>
  <c r="L266" i="31"/>
  <c r="J267" i="31" s="1"/>
  <c r="D267" i="31" s="1"/>
  <c r="B266" i="31"/>
  <c r="A266" i="31" s="1"/>
  <c r="F266" i="31"/>
  <c r="U265" i="31"/>
  <c r="I269" i="10"/>
  <c r="F262" i="6"/>
  <c r="M262" i="6"/>
  <c r="K263" i="6" s="1"/>
  <c r="L262" i="6"/>
  <c r="J263" i="6" s="1"/>
  <c r="L267" i="35" l="1"/>
  <c r="J268" i="35" s="1"/>
  <c r="M267" i="35"/>
  <c r="K268" i="35" s="1"/>
  <c r="E268" i="35" s="1"/>
  <c r="B267" i="35"/>
  <c r="A267" i="35" s="1"/>
  <c r="F267" i="35"/>
  <c r="S267" i="35"/>
  <c r="I267" i="34"/>
  <c r="D267" i="34"/>
  <c r="E267" i="34"/>
  <c r="I267" i="33"/>
  <c r="D267" i="33"/>
  <c r="E267" i="33"/>
  <c r="E267" i="32"/>
  <c r="I267" i="32"/>
  <c r="D267" i="32"/>
  <c r="E267" i="31"/>
  <c r="B267" i="31"/>
  <c r="A267" i="31" s="1"/>
  <c r="F267" i="31"/>
  <c r="I267" i="31"/>
  <c r="M269" i="10"/>
  <c r="K270" i="10" s="1"/>
  <c r="L269" i="10"/>
  <c r="J270" i="10" s="1"/>
  <c r="E263" i="6"/>
  <c r="S263" i="6" s="1"/>
  <c r="I263" i="6"/>
  <c r="D263" i="6"/>
  <c r="B263" i="6" s="1"/>
  <c r="A263" i="6" s="1"/>
  <c r="S268" i="35" l="1"/>
  <c r="T268" i="35" s="1"/>
  <c r="I268" i="35"/>
  <c r="D268" i="35"/>
  <c r="U266" i="35"/>
  <c r="T267" i="35"/>
  <c r="S267" i="34"/>
  <c r="M267" i="34"/>
  <c r="K268" i="34" s="1"/>
  <c r="E268" i="34" s="1"/>
  <c r="L267" i="34"/>
  <c r="J268" i="34" s="1"/>
  <c r="D268" i="34" s="1"/>
  <c r="B267" i="34"/>
  <c r="A267" i="34" s="1"/>
  <c r="F267" i="34"/>
  <c r="B267" i="33"/>
  <c r="A267" i="33" s="1"/>
  <c r="F267" i="33"/>
  <c r="M267" i="33"/>
  <c r="K268" i="33" s="1"/>
  <c r="L267" i="33"/>
  <c r="J268" i="33" s="1"/>
  <c r="S267" i="33"/>
  <c r="B267" i="32"/>
  <c r="A267" i="32" s="1"/>
  <c r="F267" i="32"/>
  <c r="M267" i="32"/>
  <c r="K268" i="32" s="1"/>
  <c r="L267" i="32"/>
  <c r="J268" i="32" s="1"/>
  <c r="S267" i="32"/>
  <c r="L267" i="31"/>
  <c r="J268" i="31" s="1"/>
  <c r="M267" i="31"/>
  <c r="K268" i="31" s="1"/>
  <c r="E268" i="31" s="1"/>
  <c r="S267" i="31"/>
  <c r="I270" i="10"/>
  <c r="U262" i="6"/>
  <c r="T263" i="6"/>
  <c r="M263" i="6"/>
  <c r="K264" i="6" s="1"/>
  <c r="E264" i="6" s="1"/>
  <c r="S264" i="6" s="1"/>
  <c r="L263" i="6"/>
  <c r="J264" i="6" s="1"/>
  <c r="D264" i="6" s="1"/>
  <c r="B264" i="6" s="1"/>
  <c r="A264" i="6" s="1"/>
  <c r="F263" i="6"/>
  <c r="U267" i="35" l="1"/>
  <c r="M268" i="35"/>
  <c r="K269" i="35" s="1"/>
  <c r="L268" i="35"/>
  <c r="J269" i="35" s="1"/>
  <c r="D269" i="35" s="1"/>
  <c r="B268" i="35"/>
  <c r="A268" i="35" s="1"/>
  <c r="F268" i="35"/>
  <c r="U266" i="34"/>
  <c r="T267" i="34"/>
  <c r="B268" i="34"/>
  <c r="A268" i="34" s="1"/>
  <c r="F268" i="34"/>
  <c r="S268" i="34"/>
  <c r="I268" i="34"/>
  <c r="T267" i="33"/>
  <c r="U266" i="33"/>
  <c r="E268" i="33"/>
  <c r="I268" i="33"/>
  <c r="D268" i="33"/>
  <c r="I268" i="32"/>
  <c r="T267" i="32"/>
  <c r="U266" i="32"/>
  <c r="E268" i="32"/>
  <c r="D268" i="32"/>
  <c r="I268" i="31"/>
  <c r="D268" i="31"/>
  <c r="T267" i="31"/>
  <c r="U266" i="31"/>
  <c r="S268" i="31"/>
  <c r="L270" i="10"/>
  <c r="J271" i="10" s="1"/>
  <c r="M270" i="10"/>
  <c r="K271" i="10" s="1"/>
  <c r="U263" i="6"/>
  <c r="T264" i="6"/>
  <c r="F264" i="6"/>
  <c r="I264" i="6"/>
  <c r="E269" i="35" l="1"/>
  <c r="B269" i="35"/>
  <c r="A269" i="35" s="1"/>
  <c r="F269" i="35"/>
  <c r="I269" i="35"/>
  <c r="U267" i="34"/>
  <c r="M268" i="34"/>
  <c r="K269" i="34" s="1"/>
  <c r="L268" i="34"/>
  <c r="J269" i="34" s="1"/>
  <c r="T268" i="34"/>
  <c r="M268" i="33"/>
  <c r="K269" i="33" s="1"/>
  <c r="E269" i="33" s="1"/>
  <c r="L268" i="33"/>
  <c r="J269" i="33" s="1"/>
  <c r="D269" i="33" s="1"/>
  <c r="S268" i="33"/>
  <c r="B268" i="33"/>
  <c r="A268" i="33" s="1"/>
  <c r="F268" i="33"/>
  <c r="B268" i="32"/>
  <c r="A268" i="32" s="1"/>
  <c r="F268" i="32"/>
  <c r="S268" i="32"/>
  <c r="L268" i="32"/>
  <c r="J269" i="32" s="1"/>
  <c r="D269" i="32" s="1"/>
  <c r="M268" i="32"/>
  <c r="K269" i="32" s="1"/>
  <c r="E269" i="32" s="1"/>
  <c r="U267" i="31"/>
  <c r="M268" i="31"/>
  <c r="K269" i="31" s="1"/>
  <c r="L268" i="31"/>
  <c r="J269" i="31" s="1"/>
  <c r="T268" i="31"/>
  <c r="B268" i="31"/>
  <c r="A268" i="31" s="1"/>
  <c r="F268" i="31"/>
  <c r="I271" i="10"/>
  <c r="L264" i="6"/>
  <c r="J265" i="6" s="1"/>
  <c r="M264" i="6"/>
  <c r="K265" i="6" s="1"/>
  <c r="L269" i="35" l="1"/>
  <c r="J270" i="35" s="1"/>
  <c r="M269" i="35"/>
  <c r="K270" i="35" s="1"/>
  <c r="E270" i="35" s="1"/>
  <c r="S269" i="35"/>
  <c r="I269" i="34"/>
  <c r="D269" i="34"/>
  <c r="E269" i="34"/>
  <c r="U267" i="33"/>
  <c r="T268" i="33"/>
  <c r="S269" i="33"/>
  <c r="I269" i="33"/>
  <c r="B269" i="33"/>
  <c r="A269" i="33" s="1"/>
  <c r="F269" i="33"/>
  <c r="T268" i="32"/>
  <c r="U267" i="32"/>
  <c r="B269" i="32"/>
  <c r="A269" i="32" s="1"/>
  <c r="F269" i="32"/>
  <c r="S269" i="32"/>
  <c r="I269" i="32"/>
  <c r="I269" i="31"/>
  <c r="E269" i="31"/>
  <c r="D269" i="31"/>
  <c r="L271" i="10"/>
  <c r="J272" i="10" s="1"/>
  <c r="M271" i="10"/>
  <c r="K272" i="10" s="1"/>
  <c r="E265" i="6"/>
  <c r="S265" i="6" s="1"/>
  <c r="I265" i="6"/>
  <c r="D265" i="6"/>
  <c r="B265" i="6" s="1"/>
  <c r="A265" i="6" s="1"/>
  <c r="I270" i="35" l="1"/>
  <c r="D270" i="35"/>
  <c r="U268" i="35"/>
  <c r="T269" i="35"/>
  <c r="S270" i="35"/>
  <c r="S269" i="34"/>
  <c r="B269" i="34"/>
  <c r="A269" i="34" s="1"/>
  <c r="F269" i="34"/>
  <c r="L269" i="34"/>
  <c r="J270" i="34" s="1"/>
  <c r="D270" i="34" s="1"/>
  <c r="M269" i="34"/>
  <c r="K270" i="34" s="1"/>
  <c r="E270" i="34" s="1"/>
  <c r="L269" i="33"/>
  <c r="J270" i="33" s="1"/>
  <c r="M269" i="33"/>
  <c r="K270" i="33" s="1"/>
  <c r="T269" i="33"/>
  <c r="U268" i="33"/>
  <c r="U268" i="32"/>
  <c r="M269" i="32"/>
  <c r="K270" i="32" s="1"/>
  <c r="L269" i="32"/>
  <c r="J270" i="32" s="1"/>
  <c r="T269" i="32"/>
  <c r="B269" i="31"/>
  <c r="A269" i="31" s="1"/>
  <c r="F269" i="31"/>
  <c r="L269" i="31"/>
  <c r="J270" i="31" s="1"/>
  <c r="D270" i="31" s="1"/>
  <c r="M269" i="31"/>
  <c r="K270" i="31" s="1"/>
  <c r="S269" i="31"/>
  <c r="I272" i="10"/>
  <c r="T265" i="6"/>
  <c r="U264" i="6"/>
  <c r="L265" i="6"/>
  <c r="J266" i="6" s="1"/>
  <c r="D266" i="6" s="1"/>
  <c r="B266" i="6" s="1"/>
  <c r="A266" i="6" s="1"/>
  <c r="M265" i="6"/>
  <c r="K266" i="6" s="1"/>
  <c r="E266" i="6" s="1"/>
  <c r="S266" i="6" s="1"/>
  <c r="U265" i="6" s="1"/>
  <c r="F265" i="6"/>
  <c r="M270" i="35" l="1"/>
  <c r="K271" i="35" s="1"/>
  <c r="L270" i="35"/>
  <c r="J271" i="35" s="1"/>
  <c r="T270" i="35"/>
  <c r="U269" i="35"/>
  <c r="B270" i="35"/>
  <c r="A270" i="35" s="1"/>
  <c r="F270" i="35"/>
  <c r="S270" i="34"/>
  <c r="T270" i="34" s="1"/>
  <c r="B270" i="34"/>
  <c r="A270" i="34" s="1"/>
  <c r="F270" i="34"/>
  <c r="I270" i="34"/>
  <c r="T269" i="34"/>
  <c r="U268" i="34"/>
  <c r="E270" i="33"/>
  <c r="I270" i="33"/>
  <c r="D270" i="33"/>
  <c r="I270" i="32"/>
  <c r="D270" i="32"/>
  <c r="E270" i="32"/>
  <c r="B270" i="31"/>
  <c r="A270" i="31" s="1"/>
  <c r="F270" i="31"/>
  <c r="I270" i="31"/>
  <c r="U268" i="31"/>
  <c r="T269" i="31"/>
  <c r="E270" i="31"/>
  <c r="L272" i="10"/>
  <c r="J273" i="10" s="1"/>
  <c r="M272" i="10"/>
  <c r="K273" i="10" s="1"/>
  <c r="T266" i="6"/>
  <c r="F266" i="6"/>
  <c r="I266" i="6"/>
  <c r="I271" i="35" l="1"/>
  <c r="E271" i="35"/>
  <c r="D271" i="35"/>
  <c r="U269" i="34"/>
  <c r="M270" i="34"/>
  <c r="K271" i="34" s="1"/>
  <c r="L270" i="34"/>
  <c r="J271" i="34" s="1"/>
  <c r="L270" i="33"/>
  <c r="J271" i="33" s="1"/>
  <c r="D271" i="33" s="1"/>
  <c r="M270" i="33"/>
  <c r="K271" i="33" s="1"/>
  <c r="E271" i="33" s="1"/>
  <c r="S270" i="33"/>
  <c r="B270" i="33"/>
  <c r="A270" i="33" s="1"/>
  <c r="F270" i="33"/>
  <c r="S270" i="32"/>
  <c r="B270" i="32"/>
  <c r="A270" i="32" s="1"/>
  <c r="F270" i="32"/>
  <c r="M270" i="32"/>
  <c r="K271" i="32" s="1"/>
  <c r="E271" i="32" s="1"/>
  <c r="L270" i="32"/>
  <c r="J271" i="32" s="1"/>
  <c r="L270" i="31"/>
  <c r="J271" i="31" s="1"/>
  <c r="M270" i="31"/>
  <c r="K271" i="31" s="1"/>
  <c r="E271" i="31" s="1"/>
  <c r="S270" i="31"/>
  <c r="I273" i="10"/>
  <c r="M266" i="6"/>
  <c r="K267" i="6" s="1"/>
  <c r="L266" i="6"/>
  <c r="J267" i="6" s="1"/>
  <c r="L271" i="35" l="1"/>
  <c r="J272" i="35" s="1"/>
  <c r="M271" i="35"/>
  <c r="K272" i="35" s="1"/>
  <c r="E272" i="35" s="1"/>
  <c r="B271" i="35"/>
  <c r="A271" i="35" s="1"/>
  <c r="F271" i="35"/>
  <c r="S271" i="35"/>
  <c r="I271" i="34"/>
  <c r="D271" i="34"/>
  <c r="E271" i="34"/>
  <c r="T270" i="33"/>
  <c r="U269" i="33"/>
  <c r="B271" i="33"/>
  <c r="A271" i="33" s="1"/>
  <c r="F271" i="33"/>
  <c r="S271" i="33"/>
  <c r="I271" i="33"/>
  <c r="S271" i="32"/>
  <c r="U270" i="32" s="1"/>
  <c r="I271" i="32"/>
  <c r="D271" i="32"/>
  <c r="T270" i="32"/>
  <c r="U269" i="32"/>
  <c r="I271" i="31"/>
  <c r="D271" i="31"/>
  <c r="T270" i="31"/>
  <c r="U269" i="31"/>
  <c r="S271" i="31"/>
  <c r="M273" i="10"/>
  <c r="K274" i="10" s="1"/>
  <c r="L273" i="10"/>
  <c r="J274" i="10" s="1"/>
  <c r="E267" i="6"/>
  <c r="S267" i="6" s="1"/>
  <c r="I267" i="6"/>
  <c r="D267" i="6"/>
  <c r="B267" i="6" s="1"/>
  <c r="A267" i="6" s="1"/>
  <c r="S272" i="35" l="1"/>
  <c r="U271" i="35" s="1"/>
  <c r="I272" i="35"/>
  <c r="U270" i="35"/>
  <c r="T271" i="35"/>
  <c r="D272" i="35"/>
  <c r="L271" i="34"/>
  <c r="J272" i="34" s="1"/>
  <c r="D272" i="34" s="1"/>
  <c r="M271" i="34"/>
  <c r="K272" i="34" s="1"/>
  <c r="S271" i="34"/>
  <c r="B271" i="34"/>
  <c r="A271" i="34" s="1"/>
  <c r="F271" i="34"/>
  <c r="L271" i="33"/>
  <c r="J272" i="33" s="1"/>
  <c r="M271" i="33"/>
  <c r="K272" i="33" s="1"/>
  <c r="T271" i="33"/>
  <c r="U270" i="33"/>
  <c r="T271" i="32"/>
  <c r="B271" i="32"/>
  <c r="A271" i="32" s="1"/>
  <c r="F271" i="32"/>
  <c r="L271" i="32"/>
  <c r="J272" i="32" s="1"/>
  <c r="D272" i="32" s="1"/>
  <c r="M271" i="32"/>
  <c r="K272" i="32" s="1"/>
  <c r="U270" i="31"/>
  <c r="M271" i="31"/>
  <c r="K272" i="31" s="1"/>
  <c r="L271" i="31"/>
  <c r="J272" i="31" s="1"/>
  <c r="T271" i="31"/>
  <c r="B271" i="31"/>
  <c r="A271" i="31" s="1"/>
  <c r="F271" i="31"/>
  <c r="I274" i="10"/>
  <c r="T267" i="6"/>
  <c r="U266" i="6"/>
  <c r="M267" i="6"/>
  <c r="K268" i="6" s="1"/>
  <c r="E268" i="6" s="1"/>
  <c r="S268" i="6" s="1"/>
  <c r="L267" i="6"/>
  <c r="J268" i="6" s="1"/>
  <c r="D268" i="6" s="1"/>
  <c r="B268" i="6" s="1"/>
  <c r="A268" i="6" s="1"/>
  <c r="F267" i="6"/>
  <c r="T272" i="35" l="1"/>
  <c r="M272" i="35"/>
  <c r="K273" i="35" s="1"/>
  <c r="L272" i="35"/>
  <c r="J273" i="35" s="1"/>
  <c r="D273" i="35" s="1"/>
  <c r="B272" i="35"/>
  <c r="A272" i="35" s="1"/>
  <c r="F272" i="35"/>
  <c r="B272" i="34"/>
  <c r="A272" i="34" s="1"/>
  <c r="F272" i="34"/>
  <c r="I272" i="34"/>
  <c r="U270" i="34"/>
  <c r="T271" i="34"/>
  <c r="E272" i="34"/>
  <c r="E272" i="33"/>
  <c r="I272" i="33"/>
  <c r="D272" i="33"/>
  <c r="E272" i="32"/>
  <c r="B272" i="32"/>
  <c r="A272" i="32" s="1"/>
  <c r="F272" i="32"/>
  <c r="I272" i="32"/>
  <c r="I272" i="31"/>
  <c r="E272" i="31"/>
  <c r="D272" i="31"/>
  <c r="L274" i="10"/>
  <c r="J275" i="10" s="1"/>
  <c r="M274" i="10"/>
  <c r="K275" i="10" s="1"/>
  <c r="U267" i="6"/>
  <c r="T268" i="6"/>
  <c r="F268" i="6"/>
  <c r="I268" i="6"/>
  <c r="E273" i="35" l="1"/>
  <c r="B273" i="35"/>
  <c r="A273" i="35" s="1"/>
  <c r="F273" i="35"/>
  <c r="I273" i="35"/>
  <c r="S272" i="34"/>
  <c r="L272" i="34"/>
  <c r="J273" i="34" s="1"/>
  <c r="M272" i="34"/>
  <c r="K273" i="34" s="1"/>
  <c r="E273" i="34" s="1"/>
  <c r="M272" i="33"/>
  <c r="K273" i="33" s="1"/>
  <c r="E273" i="33" s="1"/>
  <c r="L272" i="33"/>
  <c r="J273" i="33" s="1"/>
  <c r="D273" i="33" s="1"/>
  <c r="S272" i="33"/>
  <c r="B272" i="33"/>
  <c r="A272" i="33" s="1"/>
  <c r="F272" i="33"/>
  <c r="L272" i="32"/>
  <c r="J273" i="32" s="1"/>
  <c r="M272" i="32"/>
  <c r="K273" i="32" s="1"/>
  <c r="E273" i="32" s="1"/>
  <c r="S272" i="32"/>
  <c r="B272" i="31"/>
  <c r="A272" i="31" s="1"/>
  <c r="F272" i="31"/>
  <c r="M272" i="31"/>
  <c r="K273" i="31" s="1"/>
  <c r="L272" i="31"/>
  <c r="J273" i="31" s="1"/>
  <c r="S272" i="31"/>
  <c r="I275" i="10"/>
  <c r="L268" i="6"/>
  <c r="J269" i="6" s="1"/>
  <c r="M268" i="6"/>
  <c r="K269" i="6" s="1"/>
  <c r="L273" i="35" l="1"/>
  <c r="J274" i="35" s="1"/>
  <c r="M273" i="35"/>
  <c r="K274" i="35" s="1"/>
  <c r="E274" i="35" s="1"/>
  <c r="S273" i="35"/>
  <c r="S273" i="34"/>
  <c r="I273" i="34"/>
  <c r="D273" i="34"/>
  <c r="U271" i="34"/>
  <c r="T272" i="34"/>
  <c r="S273" i="33"/>
  <c r="T273" i="33" s="1"/>
  <c r="B273" i="33"/>
  <c r="A273" i="33" s="1"/>
  <c r="F273" i="33"/>
  <c r="I273" i="33"/>
  <c r="U271" i="33"/>
  <c r="T272" i="33"/>
  <c r="I273" i="32"/>
  <c r="D273" i="32"/>
  <c r="U271" i="32"/>
  <c r="T272" i="32"/>
  <c r="S273" i="32"/>
  <c r="I273" i="31"/>
  <c r="D273" i="31"/>
  <c r="U271" i="31"/>
  <c r="T272" i="31"/>
  <c r="E273" i="31"/>
  <c r="L275" i="10"/>
  <c r="J276" i="10" s="1"/>
  <c r="M275" i="10"/>
  <c r="K276" i="10" s="1"/>
  <c r="E269" i="6"/>
  <c r="S269" i="6" s="1"/>
  <c r="I269" i="6"/>
  <c r="D269" i="6"/>
  <c r="B269" i="6" s="1"/>
  <c r="A269" i="6" s="1"/>
  <c r="U272" i="33" l="1"/>
  <c r="I274" i="35"/>
  <c r="D274" i="35"/>
  <c r="U272" i="35"/>
  <c r="T273" i="35"/>
  <c r="S274" i="35"/>
  <c r="B273" i="34"/>
  <c r="A273" i="34" s="1"/>
  <c r="F273" i="34"/>
  <c r="L273" i="34"/>
  <c r="J274" i="34" s="1"/>
  <c r="M273" i="34"/>
  <c r="K274" i="34" s="1"/>
  <c r="T273" i="34"/>
  <c r="U272" i="34"/>
  <c r="M273" i="33"/>
  <c r="K274" i="33" s="1"/>
  <c r="L273" i="33"/>
  <c r="J274" i="33" s="1"/>
  <c r="T273" i="32"/>
  <c r="U272" i="32"/>
  <c r="B273" i="32"/>
  <c r="A273" i="32" s="1"/>
  <c r="F273" i="32"/>
  <c r="M273" i="32"/>
  <c r="K274" i="32" s="1"/>
  <c r="L273" i="32"/>
  <c r="J274" i="32" s="1"/>
  <c r="S273" i="31"/>
  <c r="M273" i="31"/>
  <c r="K274" i="31" s="1"/>
  <c r="E274" i="31" s="1"/>
  <c r="L273" i="31"/>
  <c r="J274" i="31" s="1"/>
  <c r="D274" i="31" s="1"/>
  <c r="B273" i="31"/>
  <c r="A273" i="31" s="1"/>
  <c r="F273" i="31"/>
  <c r="I276" i="10"/>
  <c r="T269" i="6"/>
  <c r="U268" i="6"/>
  <c r="L269" i="6"/>
  <c r="J270" i="6" s="1"/>
  <c r="D270" i="6" s="1"/>
  <c r="B270" i="6" s="1"/>
  <c r="A270" i="6" s="1"/>
  <c r="M269" i="6"/>
  <c r="K270" i="6" s="1"/>
  <c r="E270" i="6" s="1"/>
  <c r="S270" i="6" s="1"/>
  <c r="T270" i="6" s="1"/>
  <c r="F269" i="6"/>
  <c r="M274" i="35" l="1"/>
  <c r="K275" i="35" s="1"/>
  <c r="L274" i="35"/>
  <c r="J275" i="35" s="1"/>
  <c r="T274" i="35"/>
  <c r="U273" i="35"/>
  <c r="B274" i="35"/>
  <c r="A274" i="35" s="1"/>
  <c r="F274" i="35"/>
  <c r="I274" i="34"/>
  <c r="D274" i="34"/>
  <c r="E274" i="34"/>
  <c r="I274" i="33"/>
  <c r="D274" i="33"/>
  <c r="E274" i="33"/>
  <c r="I274" i="32"/>
  <c r="D274" i="32"/>
  <c r="E274" i="32"/>
  <c r="B274" i="31"/>
  <c r="A274" i="31" s="1"/>
  <c r="F274" i="31"/>
  <c r="S274" i="31"/>
  <c r="T274" i="31" s="1"/>
  <c r="I274" i="31"/>
  <c r="U272" i="31"/>
  <c r="T273" i="31"/>
  <c r="M276" i="10"/>
  <c r="K277" i="10" s="1"/>
  <c r="L276" i="10"/>
  <c r="J277" i="10" s="1"/>
  <c r="U269" i="6"/>
  <c r="F270" i="6"/>
  <c r="I270" i="6"/>
  <c r="I275" i="35" l="1"/>
  <c r="E275" i="35"/>
  <c r="D275" i="35"/>
  <c r="L274" i="34"/>
  <c r="J275" i="34" s="1"/>
  <c r="D275" i="34" s="1"/>
  <c r="M274" i="34"/>
  <c r="K275" i="34" s="1"/>
  <c r="S274" i="34"/>
  <c r="B274" i="34"/>
  <c r="A274" i="34" s="1"/>
  <c r="F274" i="34"/>
  <c r="B274" i="33"/>
  <c r="A274" i="33" s="1"/>
  <c r="F274" i="33"/>
  <c r="S274" i="33"/>
  <c r="L274" i="33"/>
  <c r="J275" i="33" s="1"/>
  <c r="M274" i="33"/>
  <c r="K275" i="33" s="1"/>
  <c r="E275" i="33" s="1"/>
  <c r="S274" i="32"/>
  <c r="B274" i="32"/>
  <c r="A274" i="32" s="1"/>
  <c r="F274" i="32"/>
  <c r="L274" i="32"/>
  <c r="J275" i="32" s="1"/>
  <c r="D275" i="32" s="1"/>
  <c r="M274" i="32"/>
  <c r="K275" i="32" s="1"/>
  <c r="E275" i="32" s="1"/>
  <c r="U273" i="31"/>
  <c r="M274" i="31"/>
  <c r="K275" i="31" s="1"/>
  <c r="L274" i="31"/>
  <c r="J275" i="31" s="1"/>
  <c r="I277" i="10"/>
  <c r="M270" i="6"/>
  <c r="K271" i="6" s="1"/>
  <c r="L270" i="6"/>
  <c r="J271" i="6" s="1"/>
  <c r="L275" i="35" l="1"/>
  <c r="J276" i="35" s="1"/>
  <c r="M275" i="35"/>
  <c r="K276" i="35" s="1"/>
  <c r="E276" i="35" s="1"/>
  <c r="B275" i="35"/>
  <c r="A275" i="35" s="1"/>
  <c r="F275" i="35"/>
  <c r="S275" i="35"/>
  <c r="B275" i="34"/>
  <c r="A275" i="34" s="1"/>
  <c r="F275" i="34"/>
  <c r="I275" i="34"/>
  <c r="U273" i="34"/>
  <c r="T274" i="34"/>
  <c r="E275" i="34"/>
  <c r="I275" i="33"/>
  <c r="D275" i="33"/>
  <c r="S275" i="33"/>
  <c r="U274" i="33" s="1"/>
  <c r="T274" i="33"/>
  <c r="U273" i="33"/>
  <c r="S275" i="32"/>
  <c r="T275" i="32" s="1"/>
  <c r="B275" i="32"/>
  <c r="A275" i="32" s="1"/>
  <c r="F275" i="32"/>
  <c r="I275" i="32"/>
  <c r="T274" i="32"/>
  <c r="U273" i="32"/>
  <c r="I275" i="31"/>
  <c r="D275" i="31"/>
  <c r="E275" i="31"/>
  <c r="M277" i="10"/>
  <c r="K278" i="10" s="1"/>
  <c r="L277" i="10"/>
  <c r="J278" i="10" s="1"/>
  <c r="I271" i="6"/>
  <c r="D271" i="6"/>
  <c r="B271" i="6" s="1"/>
  <c r="A271" i="6" s="1"/>
  <c r="E271" i="6"/>
  <c r="S271" i="6" s="1"/>
  <c r="U274" i="32" l="1"/>
  <c r="S276" i="35"/>
  <c r="U275" i="35" s="1"/>
  <c r="I276" i="35"/>
  <c r="U274" i="35"/>
  <c r="T275" i="35"/>
  <c r="D276" i="35"/>
  <c r="S275" i="34"/>
  <c r="L275" i="34"/>
  <c r="J276" i="34" s="1"/>
  <c r="M275" i="34"/>
  <c r="K276" i="34" s="1"/>
  <c r="E276" i="34" s="1"/>
  <c r="T275" i="33"/>
  <c r="L275" i="33"/>
  <c r="J276" i="33" s="1"/>
  <c r="M275" i="33"/>
  <c r="K276" i="33" s="1"/>
  <c r="B275" i="33"/>
  <c r="A275" i="33" s="1"/>
  <c r="F275" i="33"/>
  <c r="M275" i="32"/>
  <c r="K276" i="32" s="1"/>
  <c r="L275" i="32"/>
  <c r="J276" i="32" s="1"/>
  <c r="S275" i="31"/>
  <c r="M275" i="31"/>
  <c r="K276" i="31" s="1"/>
  <c r="E276" i="31" s="1"/>
  <c r="L275" i="31"/>
  <c r="J276" i="31" s="1"/>
  <c r="D276" i="31" s="1"/>
  <c r="B275" i="31"/>
  <c r="A275" i="31" s="1"/>
  <c r="F275" i="31"/>
  <c r="I278" i="10"/>
  <c r="U270" i="6"/>
  <c r="T271" i="6"/>
  <c r="F271" i="6"/>
  <c r="M271" i="6"/>
  <c r="K272" i="6" s="1"/>
  <c r="L271" i="6"/>
  <c r="J272" i="6" s="1"/>
  <c r="T276" i="35" l="1"/>
  <c r="M276" i="35"/>
  <c r="K277" i="35" s="1"/>
  <c r="L276" i="35"/>
  <c r="J277" i="35" s="1"/>
  <c r="D277" i="35" s="1"/>
  <c r="B276" i="35"/>
  <c r="A276" i="35" s="1"/>
  <c r="F276" i="35"/>
  <c r="S276" i="34"/>
  <c r="I276" i="34"/>
  <c r="D276" i="34"/>
  <c r="U274" i="34"/>
  <c r="T275" i="34"/>
  <c r="E276" i="33"/>
  <c r="I276" i="33"/>
  <c r="D276" i="33"/>
  <c r="E276" i="32"/>
  <c r="I276" i="32"/>
  <c r="D276" i="32"/>
  <c r="B276" i="31"/>
  <c r="A276" i="31" s="1"/>
  <c r="F276" i="31"/>
  <c r="S276" i="31"/>
  <c r="T276" i="31" s="1"/>
  <c r="I276" i="31"/>
  <c r="U274" i="31"/>
  <c r="T275" i="31"/>
  <c r="L278" i="10"/>
  <c r="J279" i="10" s="1"/>
  <c r="M278" i="10"/>
  <c r="K279" i="10" s="1"/>
  <c r="E272" i="6"/>
  <c r="S272" i="6" s="1"/>
  <c r="I272" i="6"/>
  <c r="D272" i="6"/>
  <c r="B272" i="6" s="1"/>
  <c r="A272" i="6" s="1"/>
  <c r="E277" i="35" l="1"/>
  <c r="B277" i="35"/>
  <c r="A277" i="35" s="1"/>
  <c r="F277" i="35"/>
  <c r="I277" i="35"/>
  <c r="B276" i="34"/>
  <c r="A276" i="34" s="1"/>
  <c r="F276" i="34"/>
  <c r="L276" i="34"/>
  <c r="J277" i="34" s="1"/>
  <c r="M276" i="34"/>
  <c r="K277" i="34" s="1"/>
  <c r="T276" i="34"/>
  <c r="U275" i="34"/>
  <c r="M276" i="33"/>
  <c r="K277" i="33" s="1"/>
  <c r="E277" i="33" s="1"/>
  <c r="L276" i="33"/>
  <c r="J277" i="33" s="1"/>
  <c r="D277" i="33" s="1"/>
  <c r="S276" i="33"/>
  <c r="B276" i="33"/>
  <c r="A276" i="33" s="1"/>
  <c r="F276" i="33"/>
  <c r="B276" i="32"/>
  <c r="A276" i="32" s="1"/>
  <c r="F276" i="32"/>
  <c r="L276" i="32"/>
  <c r="J277" i="32" s="1"/>
  <c r="D277" i="32" s="1"/>
  <c r="M276" i="32"/>
  <c r="K277" i="32" s="1"/>
  <c r="S276" i="32"/>
  <c r="U275" i="31"/>
  <c r="M276" i="31"/>
  <c r="K277" i="31" s="1"/>
  <c r="L276" i="31"/>
  <c r="J277" i="31" s="1"/>
  <c r="I279" i="10"/>
  <c r="U271" i="6"/>
  <c r="T272" i="6"/>
  <c r="L272" i="6"/>
  <c r="J273" i="6" s="1"/>
  <c r="D273" i="6" s="1"/>
  <c r="B273" i="6" s="1"/>
  <c r="A273" i="6" s="1"/>
  <c r="M272" i="6"/>
  <c r="K273" i="6" s="1"/>
  <c r="F272" i="6"/>
  <c r="L277" i="35" l="1"/>
  <c r="J278" i="35" s="1"/>
  <c r="M277" i="35"/>
  <c r="K278" i="35" s="1"/>
  <c r="E278" i="35" s="1"/>
  <c r="S277" i="35"/>
  <c r="I277" i="34"/>
  <c r="D277" i="34"/>
  <c r="E277" i="34"/>
  <c r="S277" i="33"/>
  <c r="T277" i="33" s="1"/>
  <c r="B277" i="33"/>
  <c r="A277" i="33" s="1"/>
  <c r="F277" i="33"/>
  <c r="I277" i="33"/>
  <c r="U275" i="33"/>
  <c r="T276" i="33"/>
  <c r="B277" i="32"/>
  <c r="A277" i="32" s="1"/>
  <c r="F277" i="32"/>
  <c r="I277" i="32"/>
  <c r="U275" i="32"/>
  <c r="T276" i="32"/>
  <c r="E277" i="32"/>
  <c r="I277" i="31"/>
  <c r="D277" i="31"/>
  <c r="E277" i="31"/>
  <c r="L279" i="10"/>
  <c r="J280" i="10" s="1"/>
  <c r="M279" i="10"/>
  <c r="K280" i="10" s="1"/>
  <c r="E273" i="6"/>
  <c r="S273" i="6" s="1"/>
  <c r="F273" i="6"/>
  <c r="I273" i="6"/>
  <c r="I278" i="35" l="1"/>
  <c r="D278" i="35"/>
  <c r="U276" i="35"/>
  <c r="T277" i="35"/>
  <c r="S278" i="35"/>
  <c r="U276" i="33"/>
  <c r="L277" i="34"/>
  <c r="J278" i="34" s="1"/>
  <c r="D278" i="34" s="1"/>
  <c r="M277" i="34"/>
  <c r="K278" i="34" s="1"/>
  <c r="S277" i="34"/>
  <c r="B277" i="34"/>
  <c r="A277" i="34" s="1"/>
  <c r="F277" i="34"/>
  <c r="M277" i="33"/>
  <c r="K278" i="33" s="1"/>
  <c r="L277" i="33"/>
  <c r="J278" i="33" s="1"/>
  <c r="S277" i="32"/>
  <c r="M277" i="32"/>
  <c r="K278" i="32" s="1"/>
  <c r="E278" i="32" s="1"/>
  <c r="L277" i="32"/>
  <c r="J278" i="32" s="1"/>
  <c r="S277" i="31"/>
  <c r="M277" i="31"/>
  <c r="K278" i="31" s="1"/>
  <c r="E278" i="31" s="1"/>
  <c r="L277" i="31"/>
  <c r="J278" i="31" s="1"/>
  <c r="D278" i="31" s="1"/>
  <c r="B277" i="31"/>
  <c r="A277" i="31" s="1"/>
  <c r="F277" i="31"/>
  <c r="I280" i="10"/>
  <c r="T273" i="6"/>
  <c r="U272" i="6"/>
  <c r="L273" i="6"/>
  <c r="J274" i="6" s="1"/>
  <c r="M273" i="6"/>
  <c r="K274" i="6" s="1"/>
  <c r="M278" i="35" l="1"/>
  <c r="K279" i="35" s="1"/>
  <c r="L278" i="35"/>
  <c r="J279" i="35" s="1"/>
  <c r="T278" i="35"/>
  <c r="U277" i="35"/>
  <c r="B278" i="35"/>
  <c r="A278" i="35" s="1"/>
  <c r="F278" i="35"/>
  <c r="B278" i="34"/>
  <c r="A278" i="34" s="1"/>
  <c r="F278" i="34"/>
  <c r="I278" i="34"/>
  <c r="U276" i="34"/>
  <c r="T277" i="34"/>
  <c r="E278" i="34"/>
  <c r="I278" i="33"/>
  <c r="D278" i="33"/>
  <c r="E278" i="33"/>
  <c r="S278" i="32"/>
  <c r="U277" i="32" s="1"/>
  <c r="I278" i="32"/>
  <c r="D278" i="32"/>
  <c r="U276" i="32"/>
  <c r="T277" i="32"/>
  <c r="B278" i="31"/>
  <c r="A278" i="31" s="1"/>
  <c r="F278" i="31"/>
  <c r="S278" i="31"/>
  <c r="T278" i="31" s="1"/>
  <c r="I278" i="31"/>
  <c r="U276" i="31"/>
  <c r="T277" i="31"/>
  <c r="L280" i="10"/>
  <c r="J281" i="10" s="1"/>
  <c r="M280" i="10"/>
  <c r="K281" i="10" s="1"/>
  <c r="I274" i="6"/>
  <c r="D274" i="6"/>
  <c r="B274" i="6" s="1"/>
  <c r="A274" i="6" s="1"/>
  <c r="E274" i="6"/>
  <c r="S274" i="6" s="1"/>
  <c r="I279" i="35" l="1"/>
  <c r="E279" i="35"/>
  <c r="D279" i="35"/>
  <c r="S278" i="34"/>
  <c r="M278" i="34"/>
  <c r="K279" i="34" s="1"/>
  <c r="E279" i="34" s="1"/>
  <c r="L278" i="34"/>
  <c r="J279" i="34" s="1"/>
  <c r="B278" i="33"/>
  <c r="A278" i="33" s="1"/>
  <c r="F278" i="33"/>
  <c r="S278" i="33"/>
  <c r="L278" i="33"/>
  <c r="J279" i="33" s="1"/>
  <c r="M278" i="33"/>
  <c r="K279" i="33" s="1"/>
  <c r="E279" i="33" s="1"/>
  <c r="T278" i="32"/>
  <c r="B278" i="32"/>
  <c r="A278" i="32" s="1"/>
  <c r="F278" i="32"/>
  <c r="L278" i="32"/>
  <c r="J279" i="32" s="1"/>
  <c r="D279" i="32" s="1"/>
  <c r="M278" i="32"/>
  <c r="K279" i="32" s="1"/>
  <c r="U277" i="31"/>
  <c r="M278" i="31"/>
  <c r="K279" i="31" s="1"/>
  <c r="L278" i="31"/>
  <c r="J279" i="31" s="1"/>
  <c r="I281" i="10"/>
  <c r="U273" i="6"/>
  <c r="T274" i="6"/>
  <c r="M274" i="6"/>
  <c r="K275" i="6" s="1"/>
  <c r="E275" i="6" s="1"/>
  <c r="S275" i="6" s="1"/>
  <c r="L274" i="6"/>
  <c r="J275" i="6" s="1"/>
  <c r="D275" i="6" s="1"/>
  <c r="B275" i="6" s="1"/>
  <c r="A275" i="6" s="1"/>
  <c r="F274" i="6"/>
  <c r="L279" i="35" l="1"/>
  <c r="J280" i="35" s="1"/>
  <c r="M279" i="35"/>
  <c r="K280" i="35" s="1"/>
  <c r="E280" i="35" s="1"/>
  <c r="B279" i="35"/>
  <c r="A279" i="35" s="1"/>
  <c r="F279" i="35"/>
  <c r="S279" i="35"/>
  <c r="S279" i="34"/>
  <c r="I279" i="34"/>
  <c r="D279" i="34"/>
  <c r="U277" i="34"/>
  <c r="T278" i="34"/>
  <c r="S279" i="33"/>
  <c r="U278" i="33" s="1"/>
  <c r="I279" i="33"/>
  <c r="D279" i="33"/>
  <c r="U277" i="33"/>
  <c r="T278" i="33"/>
  <c r="E279" i="32"/>
  <c r="B279" i="32"/>
  <c r="A279" i="32" s="1"/>
  <c r="F279" i="32"/>
  <c r="I279" i="32"/>
  <c r="I279" i="31"/>
  <c r="D279" i="31"/>
  <c r="E279" i="31"/>
  <c r="M281" i="10"/>
  <c r="K282" i="10" s="1"/>
  <c r="L281" i="10"/>
  <c r="J282" i="10" s="1"/>
  <c r="U274" i="6"/>
  <c r="T275" i="6"/>
  <c r="F275" i="6"/>
  <c r="I275" i="6"/>
  <c r="S280" i="35" l="1"/>
  <c r="U279" i="35" s="1"/>
  <c r="I280" i="35"/>
  <c r="U278" i="35"/>
  <c r="T279" i="35"/>
  <c r="D280" i="35"/>
  <c r="B279" i="34"/>
  <c r="A279" i="34" s="1"/>
  <c r="F279" i="34"/>
  <c r="T279" i="34"/>
  <c r="L279" i="34"/>
  <c r="J280" i="34" s="1"/>
  <c r="M279" i="34"/>
  <c r="K280" i="34" s="1"/>
  <c r="U278" i="34"/>
  <c r="T279" i="33"/>
  <c r="L279" i="33"/>
  <c r="J280" i="33" s="1"/>
  <c r="D280" i="33" s="1"/>
  <c r="M279" i="33"/>
  <c r="K280" i="33" s="1"/>
  <c r="B279" i="33"/>
  <c r="A279" i="33" s="1"/>
  <c r="F279" i="33"/>
  <c r="L279" i="32"/>
  <c r="J280" i="32" s="1"/>
  <c r="M279" i="32"/>
  <c r="K280" i="32" s="1"/>
  <c r="E280" i="32" s="1"/>
  <c r="S279" i="32"/>
  <c r="S279" i="31"/>
  <c r="M279" i="31"/>
  <c r="K280" i="31" s="1"/>
  <c r="E280" i="31" s="1"/>
  <c r="L279" i="31"/>
  <c r="J280" i="31" s="1"/>
  <c r="D280" i="31" s="1"/>
  <c r="B279" i="31"/>
  <c r="A279" i="31" s="1"/>
  <c r="F279" i="31"/>
  <c r="I282" i="10"/>
  <c r="M275" i="6"/>
  <c r="K276" i="6" s="1"/>
  <c r="L275" i="6"/>
  <c r="J276" i="6" s="1"/>
  <c r="T280" i="35" l="1"/>
  <c r="M280" i="35"/>
  <c r="K281" i="35" s="1"/>
  <c r="L280" i="35"/>
  <c r="J281" i="35" s="1"/>
  <c r="D281" i="35" s="1"/>
  <c r="B280" i="35"/>
  <c r="A280" i="35" s="1"/>
  <c r="F280" i="35"/>
  <c r="E280" i="34"/>
  <c r="I280" i="34"/>
  <c r="D280" i="34"/>
  <c r="E280" i="33"/>
  <c r="B280" i="33"/>
  <c r="A280" i="33" s="1"/>
  <c r="F280" i="33"/>
  <c r="I280" i="33"/>
  <c r="I280" i="32"/>
  <c r="D280" i="32"/>
  <c r="U278" i="32"/>
  <c r="T279" i="32"/>
  <c r="S280" i="32"/>
  <c r="B280" i="31"/>
  <c r="A280" i="31" s="1"/>
  <c r="F280" i="31"/>
  <c r="S280" i="31"/>
  <c r="T280" i="31" s="1"/>
  <c r="I280" i="31"/>
  <c r="U278" i="31"/>
  <c r="T279" i="31"/>
  <c r="L282" i="10"/>
  <c r="J283" i="10" s="1"/>
  <c r="M282" i="10"/>
  <c r="K283" i="10" s="1"/>
  <c r="I276" i="6"/>
  <c r="D276" i="6"/>
  <c r="B276" i="6" s="1"/>
  <c r="A276" i="6" s="1"/>
  <c r="E276" i="6"/>
  <c r="S276" i="6" s="1"/>
  <c r="E281" i="35" l="1"/>
  <c r="B281" i="35"/>
  <c r="A281" i="35" s="1"/>
  <c r="F281" i="35"/>
  <c r="I281" i="35"/>
  <c r="S280" i="34"/>
  <c r="B280" i="34"/>
  <c r="A280" i="34" s="1"/>
  <c r="F280" i="34"/>
  <c r="L280" i="34"/>
  <c r="J281" i="34" s="1"/>
  <c r="M280" i="34"/>
  <c r="K281" i="34" s="1"/>
  <c r="E281" i="34" s="1"/>
  <c r="M280" i="33"/>
  <c r="K281" i="33" s="1"/>
  <c r="E281" i="33" s="1"/>
  <c r="L280" i="33"/>
  <c r="J281" i="33" s="1"/>
  <c r="S280" i="33"/>
  <c r="T280" i="32"/>
  <c r="U279" i="32"/>
  <c r="B280" i="32"/>
  <c r="A280" i="32" s="1"/>
  <c r="F280" i="32"/>
  <c r="L280" i="32"/>
  <c r="J281" i="32" s="1"/>
  <c r="D281" i="32" s="1"/>
  <c r="M280" i="32"/>
  <c r="K281" i="32" s="1"/>
  <c r="U279" i="31"/>
  <c r="L280" i="31"/>
  <c r="J281" i="31" s="1"/>
  <c r="M280" i="31"/>
  <c r="K281" i="31" s="1"/>
  <c r="I283" i="10"/>
  <c r="T276" i="6"/>
  <c r="U275" i="6"/>
  <c r="F276" i="6"/>
  <c r="L276" i="6"/>
  <c r="J277" i="6" s="1"/>
  <c r="M276" i="6"/>
  <c r="K277" i="6" s="1"/>
  <c r="L281" i="35" l="1"/>
  <c r="J282" i="35" s="1"/>
  <c r="M281" i="35"/>
  <c r="K282" i="35" s="1"/>
  <c r="E282" i="35" s="1"/>
  <c r="S281" i="35"/>
  <c r="I281" i="34"/>
  <c r="U279" i="34"/>
  <c r="T280" i="34"/>
  <c r="S281" i="34"/>
  <c r="D281" i="34"/>
  <c r="T280" i="33"/>
  <c r="U279" i="33"/>
  <c r="S281" i="33"/>
  <c r="I281" i="33"/>
  <c r="D281" i="33"/>
  <c r="E281" i="32"/>
  <c r="B281" i="32"/>
  <c r="A281" i="32" s="1"/>
  <c r="F281" i="32"/>
  <c r="I281" i="32"/>
  <c r="E281" i="31"/>
  <c r="I281" i="31"/>
  <c r="D281" i="31"/>
  <c r="L283" i="10"/>
  <c r="J284" i="10" s="1"/>
  <c r="M283" i="10"/>
  <c r="K284" i="10" s="1"/>
  <c r="I277" i="6"/>
  <c r="E277" i="6"/>
  <c r="S277" i="6" s="1"/>
  <c r="D277" i="6"/>
  <c r="B277" i="6" s="1"/>
  <c r="A277" i="6" s="1"/>
  <c r="I282" i="35" l="1"/>
  <c r="D282" i="35"/>
  <c r="U280" i="35"/>
  <c r="T281" i="35"/>
  <c r="S282" i="35"/>
  <c r="T281" i="34"/>
  <c r="U280" i="34"/>
  <c r="B281" i="34"/>
  <c r="A281" i="34" s="1"/>
  <c r="F281" i="34"/>
  <c r="L281" i="34"/>
  <c r="J282" i="34" s="1"/>
  <c r="D282" i="34" s="1"/>
  <c r="M281" i="34"/>
  <c r="K282" i="34" s="1"/>
  <c r="T281" i="33"/>
  <c r="M281" i="33"/>
  <c r="K282" i="33" s="1"/>
  <c r="L281" i="33"/>
  <c r="J282" i="33" s="1"/>
  <c r="D282" i="33" s="1"/>
  <c r="B281" i="33"/>
  <c r="A281" i="33" s="1"/>
  <c r="F281" i="33"/>
  <c r="U280" i="33"/>
  <c r="M281" i="32"/>
  <c r="K282" i="32" s="1"/>
  <c r="L281" i="32"/>
  <c r="J282" i="32" s="1"/>
  <c r="S281" i="32"/>
  <c r="B281" i="31"/>
  <c r="A281" i="31" s="1"/>
  <c r="F281" i="31"/>
  <c r="M281" i="31"/>
  <c r="K282" i="31" s="1"/>
  <c r="L281" i="31"/>
  <c r="J282" i="31" s="1"/>
  <c r="S281" i="31"/>
  <c r="I284" i="10"/>
  <c r="T277" i="6"/>
  <c r="U276" i="6"/>
  <c r="F277" i="6"/>
  <c r="L277" i="6"/>
  <c r="J278" i="6" s="1"/>
  <c r="M277" i="6"/>
  <c r="K278" i="6" s="1"/>
  <c r="M282" i="35" l="1"/>
  <c r="K283" i="35" s="1"/>
  <c r="L282" i="35"/>
  <c r="J283" i="35" s="1"/>
  <c r="T282" i="35"/>
  <c r="U281" i="35"/>
  <c r="B282" i="35"/>
  <c r="A282" i="35" s="1"/>
  <c r="F282" i="35"/>
  <c r="E282" i="34"/>
  <c r="B282" i="34"/>
  <c r="A282" i="34" s="1"/>
  <c r="F282" i="34"/>
  <c r="I282" i="34"/>
  <c r="E282" i="33"/>
  <c r="B282" i="33"/>
  <c r="A282" i="33" s="1"/>
  <c r="F282" i="33"/>
  <c r="I282" i="33"/>
  <c r="T281" i="32"/>
  <c r="U280" i="32"/>
  <c r="E282" i="32"/>
  <c r="I282" i="32"/>
  <c r="D282" i="32"/>
  <c r="I282" i="31"/>
  <c r="D282" i="31"/>
  <c r="U280" i="31"/>
  <c r="T281" i="31"/>
  <c r="E282" i="31"/>
  <c r="M284" i="10"/>
  <c r="K285" i="10" s="1"/>
  <c r="L284" i="10"/>
  <c r="J285" i="10" s="1"/>
  <c r="I278" i="6"/>
  <c r="D278" i="6"/>
  <c r="B278" i="6" s="1"/>
  <c r="A278" i="6" s="1"/>
  <c r="E278" i="6"/>
  <c r="S278" i="6" s="1"/>
  <c r="I283" i="35" l="1"/>
  <c r="E283" i="35"/>
  <c r="D283" i="35"/>
  <c r="L282" i="34"/>
  <c r="J283" i="34" s="1"/>
  <c r="M282" i="34"/>
  <c r="K283" i="34" s="1"/>
  <c r="E283" i="34" s="1"/>
  <c r="S282" i="34"/>
  <c r="L282" i="33"/>
  <c r="J283" i="33" s="1"/>
  <c r="M282" i="33"/>
  <c r="K283" i="33" s="1"/>
  <c r="E283" i="33" s="1"/>
  <c r="S282" i="33"/>
  <c r="B282" i="32"/>
  <c r="A282" i="32" s="1"/>
  <c r="F282" i="32"/>
  <c r="M282" i="32"/>
  <c r="K283" i="32" s="1"/>
  <c r="L282" i="32"/>
  <c r="J283" i="32" s="1"/>
  <c r="S282" i="32"/>
  <c r="S282" i="31"/>
  <c r="M282" i="31"/>
  <c r="K283" i="31" s="1"/>
  <c r="E283" i="31" s="1"/>
  <c r="L282" i="31"/>
  <c r="J283" i="31" s="1"/>
  <c r="D283" i="31" s="1"/>
  <c r="B282" i="31"/>
  <c r="A282" i="31" s="1"/>
  <c r="F282" i="31"/>
  <c r="I285" i="10"/>
  <c r="T278" i="6"/>
  <c r="U277" i="6"/>
  <c r="F278" i="6"/>
  <c r="M278" i="6"/>
  <c r="K279" i="6" s="1"/>
  <c r="L278" i="6"/>
  <c r="J279" i="6" s="1"/>
  <c r="L283" i="35" l="1"/>
  <c r="J284" i="35" s="1"/>
  <c r="M283" i="35"/>
  <c r="K284" i="35" s="1"/>
  <c r="E284" i="35" s="1"/>
  <c r="B283" i="35"/>
  <c r="A283" i="35" s="1"/>
  <c r="F283" i="35"/>
  <c r="S283" i="35"/>
  <c r="I283" i="34"/>
  <c r="D283" i="34"/>
  <c r="T282" i="34"/>
  <c r="U281" i="34"/>
  <c r="S283" i="34"/>
  <c r="U281" i="33"/>
  <c r="T282" i="33"/>
  <c r="S283" i="33"/>
  <c r="I283" i="33"/>
  <c r="D283" i="33"/>
  <c r="I283" i="32"/>
  <c r="D283" i="32"/>
  <c r="U281" i="32"/>
  <c r="T282" i="32"/>
  <c r="E283" i="32"/>
  <c r="B283" i="31"/>
  <c r="A283" i="31" s="1"/>
  <c r="F283" i="31"/>
  <c r="S283" i="31"/>
  <c r="T283" i="31" s="1"/>
  <c r="I283" i="31"/>
  <c r="U281" i="31"/>
  <c r="T282" i="31"/>
  <c r="M285" i="10"/>
  <c r="K286" i="10" s="1"/>
  <c r="L285" i="10"/>
  <c r="J286" i="10" s="1"/>
  <c r="I279" i="6"/>
  <c r="E279" i="6"/>
  <c r="S279" i="6" s="1"/>
  <c r="D279" i="6"/>
  <c r="B279" i="6" s="1"/>
  <c r="A279" i="6" s="1"/>
  <c r="S284" i="35" l="1"/>
  <c r="U283" i="35" s="1"/>
  <c r="I284" i="35"/>
  <c r="U282" i="35"/>
  <c r="T283" i="35"/>
  <c r="D284" i="35"/>
  <c r="L283" i="34"/>
  <c r="J284" i="34" s="1"/>
  <c r="M283" i="34"/>
  <c r="K284" i="34" s="1"/>
  <c r="T283" i="34"/>
  <c r="U282" i="34"/>
  <c r="B283" i="34"/>
  <c r="A283" i="34" s="1"/>
  <c r="F283" i="34"/>
  <c r="B283" i="33"/>
  <c r="A283" i="33" s="1"/>
  <c r="F283" i="33"/>
  <c r="T283" i="33"/>
  <c r="L283" i="33"/>
  <c r="J284" i="33" s="1"/>
  <c r="M283" i="33"/>
  <c r="K284" i="33" s="1"/>
  <c r="U282" i="33"/>
  <c r="S283" i="32"/>
  <c r="B283" i="32"/>
  <c r="A283" i="32" s="1"/>
  <c r="F283" i="32"/>
  <c r="L283" i="32"/>
  <c r="J284" i="32" s="1"/>
  <c r="D284" i="32" s="1"/>
  <c r="M283" i="32"/>
  <c r="K284" i="32" s="1"/>
  <c r="E284" i="32" s="1"/>
  <c r="U282" i="31"/>
  <c r="L283" i="31"/>
  <c r="J284" i="31" s="1"/>
  <c r="M283" i="31"/>
  <c r="K284" i="31" s="1"/>
  <c r="I286" i="10"/>
  <c r="T279" i="6"/>
  <c r="U278" i="6"/>
  <c r="M279" i="6"/>
  <c r="K280" i="6" s="1"/>
  <c r="E280" i="6" s="1"/>
  <c r="S280" i="6" s="1"/>
  <c r="L279" i="6"/>
  <c r="J280" i="6" s="1"/>
  <c r="D280" i="6" s="1"/>
  <c r="B280" i="6" s="1"/>
  <c r="A280" i="6" s="1"/>
  <c r="F279" i="6"/>
  <c r="T284" i="35" l="1"/>
  <c r="M284" i="35"/>
  <c r="K285" i="35" s="1"/>
  <c r="L284" i="35"/>
  <c r="J285" i="35" s="1"/>
  <c r="D285" i="35" s="1"/>
  <c r="B284" i="35"/>
  <c r="A284" i="35" s="1"/>
  <c r="F284" i="35"/>
  <c r="E284" i="34"/>
  <c r="I284" i="34"/>
  <c r="D284" i="34"/>
  <c r="I284" i="33"/>
  <c r="D284" i="33"/>
  <c r="E284" i="33"/>
  <c r="S284" i="32"/>
  <c r="U283" i="32" s="1"/>
  <c r="B284" i="32"/>
  <c r="A284" i="32" s="1"/>
  <c r="F284" i="32"/>
  <c r="I284" i="32"/>
  <c r="T283" i="32"/>
  <c r="U282" i="32"/>
  <c r="E284" i="31"/>
  <c r="I284" i="31"/>
  <c r="D284" i="31"/>
  <c r="L286" i="10"/>
  <c r="J287" i="10" s="1"/>
  <c r="M286" i="10"/>
  <c r="K287" i="10" s="1"/>
  <c r="U279" i="6"/>
  <c r="T280" i="6"/>
  <c r="F280" i="6"/>
  <c r="I280" i="6"/>
  <c r="T284" i="32" l="1"/>
  <c r="E285" i="35"/>
  <c r="B285" i="35"/>
  <c r="A285" i="35" s="1"/>
  <c r="F285" i="35"/>
  <c r="I285" i="35"/>
  <c r="S284" i="34"/>
  <c r="B284" i="34"/>
  <c r="A284" i="34" s="1"/>
  <c r="F284" i="34"/>
  <c r="L284" i="34"/>
  <c r="J285" i="34" s="1"/>
  <c r="M284" i="34"/>
  <c r="K285" i="34" s="1"/>
  <c r="E285" i="34" s="1"/>
  <c r="B284" i="33"/>
  <c r="A284" i="33" s="1"/>
  <c r="F284" i="33"/>
  <c r="S284" i="33"/>
  <c r="M284" i="33"/>
  <c r="K285" i="33" s="1"/>
  <c r="E285" i="33" s="1"/>
  <c r="L284" i="33"/>
  <c r="J285" i="33" s="1"/>
  <c r="L284" i="32"/>
  <c r="J285" i="32" s="1"/>
  <c r="M284" i="32"/>
  <c r="K285" i="32" s="1"/>
  <c r="B284" i="31"/>
  <c r="A284" i="31" s="1"/>
  <c r="F284" i="31"/>
  <c r="L284" i="31"/>
  <c r="J285" i="31" s="1"/>
  <c r="D285" i="31" s="1"/>
  <c r="M284" i="31"/>
  <c r="K285" i="31" s="1"/>
  <c r="S284" i="31"/>
  <c r="I287" i="10"/>
  <c r="L280" i="6"/>
  <c r="J281" i="6" s="1"/>
  <c r="M280" i="6"/>
  <c r="K281" i="6" s="1"/>
  <c r="L285" i="35" l="1"/>
  <c r="J286" i="35" s="1"/>
  <c r="M285" i="35"/>
  <c r="K286" i="35" s="1"/>
  <c r="E286" i="35" s="1"/>
  <c r="S285" i="35"/>
  <c r="I285" i="34"/>
  <c r="U283" i="34"/>
  <c r="T284" i="34"/>
  <c r="S285" i="34"/>
  <c r="D285" i="34"/>
  <c r="S285" i="33"/>
  <c r="U284" i="33" s="1"/>
  <c r="I285" i="33"/>
  <c r="D285" i="33"/>
  <c r="T284" i="33"/>
  <c r="U283" i="33"/>
  <c r="I285" i="32"/>
  <c r="D285" i="32"/>
  <c r="E285" i="32"/>
  <c r="B285" i="31"/>
  <c r="A285" i="31" s="1"/>
  <c r="F285" i="31"/>
  <c r="I285" i="31"/>
  <c r="U283" i="31"/>
  <c r="T284" i="31"/>
  <c r="E285" i="31"/>
  <c r="L287" i="10"/>
  <c r="J288" i="10" s="1"/>
  <c r="M287" i="10"/>
  <c r="K288" i="10" s="1"/>
  <c r="E281" i="6"/>
  <c r="S281" i="6" s="1"/>
  <c r="I281" i="6"/>
  <c r="D281" i="6"/>
  <c r="B281" i="6" s="1"/>
  <c r="A281" i="6" s="1"/>
  <c r="I286" i="35" l="1"/>
  <c r="D286" i="35"/>
  <c r="U284" i="35"/>
  <c r="T285" i="35"/>
  <c r="S286" i="35"/>
  <c r="T285" i="34"/>
  <c r="U284" i="34"/>
  <c r="B285" i="34"/>
  <c r="A285" i="34" s="1"/>
  <c r="F285" i="34"/>
  <c r="L285" i="34"/>
  <c r="J286" i="34" s="1"/>
  <c r="D286" i="34" s="1"/>
  <c r="M285" i="34"/>
  <c r="K286" i="34" s="1"/>
  <c r="T285" i="33"/>
  <c r="B285" i="33"/>
  <c r="A285" i="33" s="1"/>
  <c r="F285" i="33"/>
  <c r="L285" i="33"/>
  <c r="J286" i="33" s="1"/>
  <c r="M285" i="33"/>
  <c r="K286" i="33" s="1"/>
  <c r="S285" i="32"/>
  <c r="B285" i="32"/>
  <c r="A285" i="32" s="1"/>
  <c r="F285" i="32"/>
  <c r="L285" i="32"/>
  <c r="J286" i="32" s="1"/>
  <c r="D286" i="32" s="1"/>
  <c r="M285" i="32"/>
  <c r="K286" i="32" s="1"/>
  <c r="E286" i="32" s="1"/>
  <c r="L285" i="31"/>
  <c r="J286" i="31" s="1"/>
  <c r="M285" i="31"/>
  <c r="K286" i="31" s="1"/>
  <c r="E286" i="31" s="1"/>
  <c r="S285" i="31"/>
  <c r="I288" i="10"/>
  <c r="T281" i="6"/>
  <c r="U280" i="6"/>
  <c r="M281" i="6"/>
  <c r="K282" i="6" s="1"/>
  <c r="E282" i="6" s="1"/>
  <c r="S282" i="6" s="1"/>
  <c r="L281" i="6"/>
  <c r="J282" i="6" s="1"/>
  <c r="D282" i="6" s="1"/>
  <c r="B282" i="6" s="1"/>
  <c r="A282" i="6" s="1"/>
  <c r="F281" i="6"/>
  <c r="M286" i="35" l="1"/>
  <c r="K287" i="35" s="1"/>
  <c r="L286" i="35"/>
  <c r="J287" i="35" s="1"/>
  <c r="T286" i="35"/>
  <c r="U285" i="35"/>
  <c r="B286" i="35"/>
  <c r="A286" i="35" s="1"/>
  <c r="F286" i="35"/>
  <c r="E286" i="34"/>
  <c r="B286" i="34"/>
  <c r="A286" i="34" s="1"/>
  <c r="F286" i="34"/>
  <c r="I286" i="34"/>
  <c r="E286" i="33"/>
  <c r="I286" i="33"/>
  <c r="D286" i="33"/>
  <c r="S286" i="32"/>
  <c r="T286" i="32" s="1"/>
  <c r="B286" i="32"/>
  <c r="A286" i="32" s="1"/>
  <c r="F286" i="32"/>
  <c r="I286" i="32"/>
  <c r="U284" i="32"/>
  <c r="T285" i="32"/>
  <c r="I286" i="31"/>
  <c r="D286" i="31"/>
  <c r="T285" i="31"/>
  <c r="U284" i="31"/>
  <c r="S286" i="31"/>
  <c r="L288" i="10"/>
  <c r="J289" i="10" s="1"/>
  <c r="M288" i="10"/>
  <c r="K289" i="10" s="1"/>
  <c r="U281" i="6"/>
  <c r="T282" i="6"/>
  <c r="F282" i="6"/>
  <c r="I282" i="6"/>
  <c r="I287" i="35" l="1"/>
  <c r="E287" i="35"/>
  <c r="D287" i="35"/>
  <c r="U285" i="32"/>
  <c r="L286" i="34"/>
  <c r="J287" i="34" s="1"/>
  <c r="M286" i="34"/>
  <c r="K287" i="34" s="1"/>
  <c r="E287" i="34" s="1"/>
  <c r="S286" i="34"/>
  <c r="L286" i="33"/>
  <c r="J287" i="33" s="1"/>
  <c r="D287" i="33" s="1"/>
  <c r="M286" i="33"/>
  <c r="K287" i="33" s="1"/>
  <c r="E287" i="33" s="1"/>
  <c r="S286" i="33"/>
  <c r="B286" i="33"/>
  <c r="A286" i="33" s="1"/>
  <c r="F286" i="33"/>
  <c r="M286" i="32"/>
  <c r="K287" i="32" s="1"/>
  <c r="L286" i="32"/>
  <c r="J287" i="32" s="1"/>
  <c r="U285" i="31"/>
  <c r="L286" i="31"/>
  <c r="J287" i="31" s="1"/>
  <c r="M286" i="31"/>
  <c r="K287" i="31" s="1"/>
  <c r="T286" i="31"/>
  <c r="B286" i="31"/>
  <c r="A286" i="31" s="1"/>
  <c r="F286" i="31"/>
  <c r="I289" i="10"/>
  <c r="M289" i="10" s="1"/>
  <c r="M282" i="6"/>
  <c r="K283" i="6" s="1"/>
  <c r="L282" i="6"/>
  <c r="J283" i="6" s="1"/>
  <c r="L287" i="35" l="1"/>
  <c r="J288" i="35" s="1"/>
  <c r="D288" i="35" s="1"/>
  <c r="M287" i="35"/>
  <c r="K288" i="35" s="1"/>
  <c r="E288" i="35" s="1"/>
  <c r="B287" i="35"/>
  <c r="A287" i="35" s="1"/>
  <c r="F287" i="35"/>
  <c r="S287" i="35"/>
  <c r="I287" i="34"/>
  <c r="D287" i="34"/>
  <c r="T286" i="34"/>
  <c r="U285" i="34"/>
  <c r="S287" i="34"/>
  <c r="T286" i="33"/>
  <c r="U285" i="33"/>
  <c r="S287" i="33"/>
  <c r="B287" i="33"/>
  <c r="A287" i="33" s="1"/>
  <c r="F287" i="33"/>
  <c r="I287" i="33"/>
  <c r="E287" i="32"/>
  <c r="I287" i="32"/>
  <c r="D287" i="32"/>
  <c r="E287" i="31"/>
  <c r="I287" i="31"/>
  <c r="D287" i="31"/>
  <c r="L289" i="10"/>
  <c r="I283" i="6"/>
  <c r="D283" i="6"/>
  <c r="B283" i="6" s="1"/>
  <c r="A283" i="6" s="1"/>
  <c r="E283" i="6"/>
  <c r="S283" i="6" s="1"/>
  <c r="B288" i="35" l="1"/>
  <c r="A288" i="35" s="1"/>
  <c r="F288" i="35"/>
  <c r="U286" i="35"/>
  <c r="T287" i="35"/>
  <c r="S288" i="35"/>
  <c r="I288" i="35"/>
  <c r="L287" i="34"/>
  <c r="J288" i="34" s="1"/>
  <c r="M287" i="34"/>
  <c r="K288" i="34" s="1"/>
  <c r="T287" i="34"/>
  <c r="U286" i="34"/>
  <c r="B287" i="34"/>
  <c r="A287" i="34" s="1"/>
  <c r="F287" i="34"/>
  <c r="L287" i="33"/>
  <c r="J288" i="33" s="1"/>
  <c r="M287" i="33"/>
  <c r="K288" i="33" s="1"/>
  <c r="T287" i="33"/>
  <c r="U286" i="33"/>
  <c r="B287" i="32"/>
  <c r="A287" i="32" s="1"/>
  <c r="F287" i="32"/>
  <c r="L287" i="32"/>
  <c r="J288" i="32" s="1"/>
  <c r="D288" i="32" s="1"/>
  <c r="M287" i="32"/>
  <c r="K288" i="32" s="1"/>
  <c r="S287" i="32"/>
  <c r="B287" i="31"/>
  <c r="A287" i="31" s="1"/>
  <c r="F287" i="31"/>
  <c r="M287" i="31"/>
  <c r="K288" i="31" s="1"/>
  <c r="L287" i="31"/>
  <c r="J288" i="31" s="1"/>
  <c r="S287" i="31"/>
  <c r="T283" i="6"/>
  <c r="U282" i="6"/>
  <c r="M283" i="6"/>
  <c r="K284" i="6" s="1"/>
  <c r="E284" i="6" s="1"/>
  <c r="S284" i="6" s="1"/>
  <c r="L283" i="6"/>
  <c r="J284" i="6" s="1"/>
  <c r="D284" i="6" s="1"/>
  <c r="B284" i="6" s="1"/>
  <c r="A284" i="6" s="1"/>
  <c r="F283" i="6"/>
  <c r="T288" i="35" l="1"/>
  <c r="M288" i="35"/>
  <c r="K289" i="35" s="1"/>
  <c r="E289" i="35" s="1"/>
  <c r="L288" i="35"/>
  <c r="J289" i="35" s="1"/>
  <c r="U287" i="35"/>
  <c r="E288" i="34"/>
  <c r="I288" i="34"/>
  <c r="D288" i="34"/>
  <c r="E288" i="33"/>
  <c r="I288" i="33"/>
  <c r="D288" i="33"/>
  <c r="B288" i="32"/>
  <c r="A288" i="32" s="1"/>
  <c r="F288" i="32"/>
  <c r="I288" i="32"/>
  <c r="U286" i="32"/>
  <c r="T287" i="32"/>
  <c r="E288" i="32"/>
  <c r="I288" i="31"/>
  <c r="D288" i="31"/>
  <c r="U286" i="31"/>
  <c r="T287" i="31"/>
  <c r="E288" i="31"/>
  <c r="U283" i="6"/>
  <c r="T284" i="6"/>
  <c r="F284" i="6"/>
  <c r="I284" i="6"/>
  <c r="N19" i="35" l="1"/>
  <c r="O19" i="35" s="1"/>
  <c r="P19" i="35"/>
  <c r="S289" i="35"/>
  <c r="I289" i="35"/>
  <c r="D289" i="35"/>
  <c r="S288" i="34"/>
  <c r="B288" i="34"/>
  <c r="A288" i="34" s="1"/>
  <c r="F288" i="34"/>
  <c r="L288" i="34"/>
  <c r="J289" i="34" s="1"/>
  <c r="M288" i="34"/>
  <c r="K289" i="34" s="1"/>
  <c r="E289" i="34" s="1"/>
  <c r="M288" i="33"/>
  <c r="K289" i="33" s="1"/>
  <c r="E289" i="33" s="1"/>
  <c r="L288" i="33"/>
  <c r="J289" i="33" s="1"/>
  <c r="D289" i="33" s="1"/>
  <c r="S288" i="33"/>
  <c r="B288" i="33"/>
  <c r="A288" i="33" s="1"/>
  <c r="F288" i="33"/>
  <c r="S288" i="32"/>
  <c r="L288" i="32"/>
  <c r="J289" i="32" s="1"/>
  <c r="M288" i="32"/>
  <c r="K289" i="32" s="1"/>
  <c r="E289" i="32" s="1"/>
  <c r="S288" i="31"/>
  <c r="L288" i="31"/>
  <c r="J289" i="31" s="1"/>
  <c r="D289" i="31" s="1"/>
  <c r="M288" i="31"/>
  <c r="K289" i="31" s="1"/>
  <c r="E289" i="31" s="1"/>
  <c r="B288" i="31"/>
  <c r="A288" i="31" s="1"/>
  <c r="F288" i="31"/>
  <c r="L284" i="6"/>
  <c r="J285" i="6" s="1"/>
  <c r="M284" i="6"/>
  <c r="K285" i="6" s="1"/>
  <c r="L289" i="35" l="1"/>
  <c r="M289" i="35"/>
  <c r="U289" i="35"/>
  <c r="U288" i="35"/>
  <c r="T289" i="35"/>
  <c r="Q19" i="35" s="1"/>
  <c r="B289" i="35"/>
  <c r="F289" i="35"/>
  <c r="I289" i="34"/>
  <c r="M289" i="34" s="1"/>
  <c r="U287" i="34"/>
  <c r="T288" i="34"/>
  <c r="P19" i="34"/>
  <c r="N19" i="34"/>
  <c r="O19" i="34" s="1"/>
  <c r="S289" i="34"/>
  <c r="U289" i="34" s="1"/>
  <c r="D289" i="34"/>
  <c r="T288" i="33"/>
  <c r="U287" i="33"/>
  <c r="N19" i="33"/>
  <c r="O19" i="33" s="1"/>
  <c r="P19" i="33"/>
  <c r="S289" i="33"/>
  <c r="U289" i="33" s="1"/>
  <c r="B289" i="33"/>
  <c r="F289" i="33"/>
  <c r="I289" i="33"/>
  <c r="P19" i="32"/>
  <c r="N19" i="32"/>
  <c r="O19" i="32" s="1"/>
  <c r="S289" i="32"/>
  <c r="U289" i="32" s="1"/>
  <c r="I289" i="32"/>
  <c r="D289" i="32"/>
  <c r="U287" i="32"/>
  <c r="T288" i="32"/>
  <c r="B289" i="31"/>
  <c r="F289" i="31"/>
  <c r="P19" i="31"/>
  <c r="N19" i="31"/>
  <c r="O19" i="31" s="1"/>
  <c r="S289" i="31"/>
  <c r="U289" i="31" s="1"/>
  <c r="I289" i="31"/>
  <c r="U287" i="31"/>
  <c r="T288" i="31"/>
  <c r="E285" i="6"/>
  <c r="S285" i="6" s="1"/>
  <c r="I285" i="6"/>
  <c r="D285" i="6"/>
  <c r="B285" i="6" s="1"/>
  <c r="A285" i="6" s="1"/>
  <c r="R19" i="35" l="1"/>
  <c r="V19" i="35" s="1"/>
  <c r="A289" i="35"/>
  <c r="C13" i="35" s="1"/>
  <c r="B12" i="35"/>
  <c r="B13" i="35"/>
  <c r="P15" i="35"/>
  <c r="Q15" i="35"/>
  <c r="L289" i="34"/>
  <c r="T289" i="32"/>
  <c r="Q19" i="32" s="1"/>
  <c r="P15" i="32" s="1"/>
  <c r="T289" i="34"/>
  <c r="Q19" i="34" s="1"/>
  <c r="U288" i="34"/>
  <c r="R19" i="34" s="1"/>
  <c r="B289" i="34"/>
  <c r="F289" i="34"/>
  <c r="M289" i="33"/>
  <c r="L289" i="33"/>
  <c r="T289" i="33"/>
  <c r="Q19" i="33" s="1"/>
  <c r="A289" i="33"/>
  <c r="C13" i="33" s="1"/>
  <c r="B13" i="33"/>
  <c r="B12" i="33"/>
  <c r="U288" i="33"/>
  <c r="R19" i="33" s="1"/>
  <c r="B289" i="32"/>
  <c r="F289" i="32"/>
  <c r="M289" i="32"/>
  <c r="L289" i="32"/>
  <c r="Q15" i="32"/>
  <c r="U288" i="32"/>
  <c r="R19" i="32" s="1"/>
  <c r="A289" i="31"/>
  <c r="C13" i="31" s="1"/>
  <c r="B12" i="31"/>
  <c r="B13" i="31"/>
  <c r="U288" i="31"/>
  <c r="R19" i="31" s="1"/>
  <c r="T289" i="31"/>
  <c r="Q19" i="31" s="1"/>
  <c r="M289" i="31"/>
  <c r="L289" i="31"/>
  <c r="T285" i="6"/>
  <c r="U284" i="6"/>
  <c r="F285" i="6"/>
  <c r="M285" i="6"/>
  <c r="K286" i="6" s="1"/>
  <c r="L285" i="6"/>
  <c r="J286" i="6" s="1"/>
  <c r="D286" i="6" s="1"/>
  <c r="B286" i="6" s="1"/>
  <c r="A286" i="6" s="1"/>
  <c r="O15" i="35" l="1"/>
  <c r="P15" i="34"/>
  <c r="Q15" i="34"/>
  <c r="O15" i="34"/>
  <c r="V19" i="34"/>
  <c r="A289" i="34"/>
  <c r="C13" i="34" s="1"/>
  <c r="B13" i="34"/>
  <c r="B12" i="34"/>
  <c r="O15" i="33"/>
  <c r="V19" i="33"/>
  <c r="P15" i="33"/>
  <c r="Q15" i="33"/>
  <c r="O15" i="32"/>
  <c r="V19" i="32"/>
  <c r="A289" i="32"/>
  <c r="C13" i="32" s="1"/>
  <c r="B12" i="32"/>
  <c r="B13" i="32"/>
  <c r="V19" i="31"/>
  <c r="O15" i="31"/>
  <c r="Q15" i="31"/>
  <c r="P15" i="31"/>
  <c r="F286" i="6"/>
  <c r="I286" i="6"/>
  <c r="E286" i="6"/>
  <c r="S286" i="6" s="1"/>
  <c r="E14" i="31"/>
  <c r="D14" i="35"/>
  <c r="D12" i="31"/>
  <c r="E12" i="35"/>
  <c r="E12" i="33"/>
  <c r="D13" i="31"/>
  <c r="D14" i="31"/>
  <c r="E12" i="31"/>
  <c r="D13" i="35"/>
  <c r="E14" i="35"/>
  <c r="E13" i="31"/>
  <c r="E13" i="33"/>
  <c r="E14" i="33"/>
  <c r="E13" i="35"/>
  <c r="D12" i="35"/>
  <c r="D13" i="33"/>
  <c r="D12" i="33"/>
  <c r="D14" i="33"/>
  <c r="J12" i="35" l="1"/>
  <c r="N12" i="35"/>
  <c r="G12" i="35"/>
  <c r="F12" i="35"/>
  <c r="I12" i="35"/>
  <c r="F13" i="35"/>
  <c r="G13" i="35"/>
  <c r="N13" i="35"/>
  <c r="I12" i="33"/>
  <c r="F12" i="33"/>
  <c r="G12" i="33"/>
  <c r="J12" i="33"/>
  <c r="N12" i="33"/>
  <c r="G13" i="33"/>
  <c r="F13" i="33"/>
  <c r="N13" i="33"/>
  <c r="N13" i="31"/>
  <c r="N12" i="31"/>
  <c r="J12" i="31"/>
  <c r="I12" i="31"/>
  <c r="G12" i="31"/>
  <c r="F12" i="31"/>
  <c r="G13" i="31"/>
  <c r="F13" i="31"/>
  <c r="U285" i="6"/>
  <c r="T286" i="6"/>
  <c r="L286" i="6"/>
  <c r="J287" i="6" s="1"/>
  <c r="M286" i="6"/>
  <c r="K287" i="6" s="1"/>
  <c r="E287" i="6" s="1"/>
  <c r="S287" i="6" s="1"/>
  <c r="T287" i="6" s="1"/>
  <c r="E12" i="34"/>
  <c r="E13" i="34"/>
  <c r="E12" i="32"/>
  <c r="D12" i="34"/>
  <c r="E14" i="32"/>
  <c r="E14" i="34"/>
  <c r="E13" i="32"/>
  <c r="D13" i="34"/>
  <c r="D13" i="32"/>
  <c r="D12" i="32"/>
  <c r="D14" i="34"/>
  <c r="D14" i="32"/>
  <c r="K12" i="35" l="1"/>
  <c r="L9" i="9" s="1"/>
  <c r="H13" i="35"/>
  <c r="O13" i="35" s="1"/>
  <c r="P13" i="35"/>
  <c r="P12" i="35"/>
  <c r="H12" i="35"/>
  <c r="O12" i="35" s="1"/>
  <c r="J12" i="34"/>
  <c r="N12" i="34"/>
  <c r="N13" i="34"/>
  <c r="G12" i="34"/>
  <c r="F12" i="34"/>
  <c r="I12" i="34"/>
  <c r="F13" i="34"/>
  <c r="G13" i="34"/>
  <c r="K12" i="33"/>
  <c r="L11" i="9" s="1"/>
  <c r="P13" i="33"/>
  <c r="H13" i="33"/>
  <c r="O13" i="33" s="1"/>
  <c r="P12" i="33"/>
  <c r="H12" i="33"/>
  <c r="O12" i="33" s="1"/>
  <c r="G13" i="32"/>
  <c r="F13" i="32"/>
  <c r="N13" i="32"/>
  <c r="J12" i="32"/>
  <c r="N12" i="32"/>
  <c r="F12" i="32"/>
  <c r="I12" i="32"/>
  <c r="G12" i="32"/>
  <c r="P13" i="31"/>
  <c r="H13" i="31"/>
  <c r="O13" i="31" s="1"/>
  <c r="K12" i="31"/>
  <c r="P12" i="31"/>
  <c r="H12" i="31"/>
  <c r="O12" i="31" s="1"/>
  <c r="U286" i="6"/>
  <c r="I287" i="6"/>
  <c r="D287" i="6"/>
  <c r="B287" i="6" s="1"/>
  <c r="A287" i="6" s="1"/>
  <c r="Q12" i="33" l="1"/>
  <c r="K11" i="9" s="1"/>
  <c r="Q12" i="35"/>
  <c r="K9" i="9" s="1"/>
  <c r="Q12" i="31"/>
  <c r="K13" i="9" s="1"/>
  <c r="M11" i="9"/>
  <c r="N11" i="9" s="1"/>
  <c r="P11" i="9" s="1"/>
  <c r="AB11" i="9"/>
  <c r="AC11" i="9" s="1"/>
  <c r="W11" i="9" s="1"/>
  <c r="X11" i="9" s="1"/>
  <c r="M9" i="9"/>
  <c r="N9" i="9" s="1"/>
  <c r="P9" i="9" s="1"/>
  <c r="L13" i="9"/>
  <c r="K12" i="34"/>
  <c r="H13" i="34"/>
  <c r="O13" i="34" s="1"/>
  <c r="P13" i="34"/>
  <c r="P12" i="34"/>
  <c r="H12" i="34"/>
  <c r="O12" i="34" s="1"/>
  <c r="P12" i="32"/>
  <c r="H12" i="32"/>
  <c r="O12" i="32" s="1"/>
  <c r="H13" i="32"/>
  <c r="O13" i="32" s="1"/>
  <c r="P13" i="32"/>
  <c r="K12" i="32"/>
  <c r="L12" i="9" s="1"/>
  <c r="L287" i="6"/>
  <c r="J288" i="6" s="1"/>
  <c r="D288" i="6" s="1"/>
  <c r="B288" i="6" s="1"/>
  <c r="A288" i="6" s="1"/>
  <c r="M287" i="6"/>
  <c r="K288" i="6" s="1"/>
  <c r="F287" i="6"/>
  <c r="Q12" i="34" l="1"/>
  <c r="K10" i="9" s="1"/>
  <c r="Q12" i="32"/>
  <c r="K12" i="9" s="1"/>
  <c r="M13" i="9"/>
  <c r="N13" i="9" s="1"/>
  <c r="P13" i="9" s="1"/>
  <c r="AB13" i="9"/>
  <c r="AC13" i="9" s="1"/>
  <c r="W13" i="9" s="1"/>
  <c r="X13" i="9" s="1"/>
  <c r="M12" i="9"/>
  <c r="N12" i="9" s="1"/>
  <c r="P12" i="9" s="1"/>
  <c r="AB12" i="9"/>
  <c r="AC12" i="9" s="1"/>
  <c r="W12" i="9" s="1"/>
  <c r="X12" i="9" s="1"/>
  <c r="L10" i="9"/>
  <c r="AB10" i="9" s="1"/>
  <c r="AC10" i="9" s="1"/>
  <c r="W10" i="9" s="1"/>
  <c r="X10" i="9" s="1"/>
  <c r="F288" i="6"/>
  <c r="E288" i="6"/>
  <c r="S288" i="6" s="1"/>
  <c r="I288" i="6"/>
  <c r="M10" i="9" l="1"/>
  <c r="N10" i="9" s="1"/>
  <c r="P10" i="9" s="1"/>
  <c r="T288" i="6"/>
  <c r="U287" i="6"/>
  <c r="M288" i="6"/>
  <c r="K289" i="6" s="1"/>
  <c r="E289" i="6" s="1"/>
  <c r="P19" i="6" s="1"/>
  <c r="L288" i="6"/>
  <c r="J289" i="6" s="1"/>
  <c r="S289" i="6" l="1"/>
  <c r="N19" i="6"/>
  <c r="I289" i="6"/>
  <c r="D289" i="6"/>
  <c r="F289" i="6" l="1"/>
  <c r="B289" i="6"/>
  <c r="A289" i="6" s="1"/>
  <c r="C13" i="6" s="1"/>
  <c r="U289" i="6"/>
  <c r="T289" i="6"/>
  <c r="Q19" i="6" s="1"/>
  <c r="U288" i="6"/>
  <c r="L289" i="6"/>
  <c r="M289" i="6"/>
  <c r="O19" i="6"/>
  <c r="B13" i="6" l="1"/>
  <c r="B12" i="6"/>
  <c r="R19" i="6"/>
  <c r="P15" i="6"/>
  <c r="Q15" i="6"/>
  <c r="E13" i="6"/>
  <c r="D12" i="6"/>
  <c r="E12" i="6"/>
  <c r="D13" i="6"/>
  <c r="E14" i="6"/>
  <c r="D14" i="6"/>
  <c r="J12" i="6" l="1"/>
  <c r="N12" i="6"/>
  <c r="N13" i="6"/>
  <c r="I12" i="6"/>
  <c r="G13" i="6"/>
  <c r="G12" i="6"/>
  <c r="F12" i="6"/>
  <c r="F13" i="6"/>
  <c r="O15" i="6"/>
  <c r="V19" i="6"/>
  <c r="P12" i="6" l="1"/>
  <c r="H12" i="6"/>
  <c r="O12" i="6" s="1"/>
  <c r="P13" i="6"/>
  <c r="H13" i="6"/>
  <c r="O13" i="6" s="1"/>
  <c r="K12" i="6"/>
  <c r="L31" i="9" s="1"/>
  <c r="AB31" i="9" s="1"/>
  <c r="AC31" i="9" s="1"/>
  <c r="W31" i="9" s="1"/>
  <c r="X31" i="9" s="1"/>
  <c r="E26" i="10"/>
  <c r="D26" i="10"/>
  <c r="Q12" i="6" l="1"/>
  <c r="K31" i="9" s="1"/>
  <c r="M31" i="9"/>
  <c r="N31" i="9" s="1"/>
  <c r="P31" i="9" s="1"/>
  <c r="D27" i="10"/>
  <c r="B26" i="10"/>
  <c r="F26" i="10"/>
  <c r="S26" i="10"/>
  <c r="E27" i="10"/>
  <c r="E28" i="10" l="1"/>
  <c r="S27" i="10"/>
  <c r="U26" i="10" s="1"/>
  <c r="A26" i="10"/>
  <c r="U25" i="10"/>
  <c r="T26" i="10"/>
  <c r="D28" i="10"/>
  <c r="B27" i="10"/>
  <c r="A27" i="10" s="1"/>
  <c r="F27" i="10"/>
  <c r="T27" i="10" l="1"/>
  <c r="D29" i="10"/>
  <c r="B28" i="10"/>
  <c r="A28" i="10" s="1"/>
  <c r="F28" i="10"/>
  <c r="E29" i="10"/>
  <c r="S28" i="10"/>
  <c r="U27" i="10" s="1"/>
  <c r="T28" i="10" l="1"/>
  <c r="S29" i="10"/>
  <c r="T29" i="10" s="1"/>
  <c r="E30" i="10"/>
  <c r="D30" i="10"/>
  <c r="F29" i="10"/>
  <c r="B29" i="10"/>
  <c r="A29" i="10" s="1"/>
  <c r="U28" i="10" l="1"/>
  <c r="S30" i="10"/>
  <c r="E31" i="10"/>
  <c r="D31" i="10"/>
  <c r="F30" i="10"/>
  <c r="B30" i="10"/>
  <c r="A30" i="10" l="1"/>
  <c r="T30" i="10"/>
  <c r="U29" i="10"/>
  <c r="D32" i="10"/>
  <c r="B31" i="10"/>
  <c r="A31" i="10" s="1"/>
  <c r="F31" i="10"/>
  <c r="E32" i="10"/>
  <c r="S31" i="10"/>
  <c r="U30" i="10" s="1"/>
  <c r="T31" i="10" l="1"/>
  <c r="E33" i="10"/>
  <c r="S32" i="10"/>
  <c r="T32" i="10" s="1"/>
  <c r="F32" i="10"/>
  <c r="D33" i="10"/>
  <c r="B32" i="10"/>
  <c r="U31" i="10" l="1"/>
  <c r="A32" i="10"/>
  <c r="S33" i="10"/>
  <c r="E34" i="10"/>
  <c r="B33" i="10"/>
  <c r="A33" i="10" s="1"/>
  <c r="F33" i="10"/>
  <c r="D34" i="10"/>
  <c r="S34" i="10" l="1"/>
  <c r="U33" i="10" s="1"/>
  <c r="E35" i="10"/>
  <c r="T33" i="10"/>
  <c r="D35" i="10"/>
  <c r="F34" i="10"/>
  <c r="B34" i="10"/>
  <c r="A34" i="10" s="1"/>
  <c r="U32" i="10"/>
  <c r="E36" i="10" l="1"/>
  <c r="S35" i="10"/>
  <c r="T35" i="10" s="1"/>
  <c r="T34" i="10"/>
  <c r="D36" i="10"/>
  <c r="B35" i="10"/>
  <c r="A35" i="10" s="1"/>
  <c r="F35" i="10"/>
  <c r="U34" i="10" l="1"/>
  <c r="D37" i="10"/>
  <c r="F36" i="10"/>
  <c r="B36" i="10"/>
  <c r="A36" i="10" s="1"/>
  <c r="E37" i="10"/>
  <c r="S36" i="10"/>
  <c r="T36" i="10" s="1"/>
  <c r="U35" i="10" l="1"/>
  <c r="S37" i="10"/>
  <c r="T37" i="10" s="1"/>
  <c r="E38" i="10"/>
  <c r="D38" i="10"/>
  <c r="B37" i="10"/>
  <c r="A37" i="10" s="1"/>
  <c r="F37" i="10"/>
  <c r="U36" i="10" l="1"/>
  <c r="S38" i="10"/>
  <c r="U37" i="10" s="1"/>
  <c r="E39" i="10"/>
  <c r="D39" i="10"/>
  <c r="F38" i="10"/>
  <c r="B38" i="10"/>
  <c r="A38" i="10" s="1"/>
  <c r="T38" i="10" l="1"/>
  <c r="D40" i="10"/>
  <c r="B39" i="10"/>
  <c r="A39" i="10" s="1"/>
  <c r="F39" i="10"/>
  <c r="E40" i="10"/>
  <c r="S39" i="10"/>
  <c r="U38" i="10" s="1"/>
  <c r="T39" i="10" l="1"/>
  <c r="E41" i="10"/>
  <c r="S40" i="10"/>
  <c r="U39" i="10" s="1"/>
  <c r="D41" i="10"/>
  <c r="B40" i="10"/>
  <c r="A40" i="10" s="1"/>
  <c r="F40" i="10"/>
  <c r="B41" i="10" l="1"/>
  <c r="A41" i="10" s="1"/>
  <c r="D42" i="10"/>
  <c r="F41" i="10"/>
  <c r="T40" i="10"/>
  <c r="S41" i="10"/>
  <c r="E42" i="10"/>
  <c r="U40" i="10" l="1"/>
  <c r="T41" i="10"/>
  <c r="S42" i="10"/>
  <c r="T42" i="10" s="1"/>
  <c r="E43" i="10"/>
  <c r="D43" i="10"/>
  <c r="F42" i="10"/>
  <c r="B42" i="10"/>
  <c r="A42" i="10" s="1"/>
  <c r="D44" i="10" l="1"/>
  <c r="B43" i="10"/>
  <c r="A43" i="10" s="1"/>
  <c r="F43" i="10"/>
  <c r="E44" i="10"/>
  <c r="S43" i="10"/>
  <c r="U42" i="10" s="1"/>
  <c r="U41" i="10"/>
  <c r="T43" i="10" l="1"/>
  <c r="E45" i="10"/>
  <c r="S44" i="10"/>
  <c r="T44" i="10" s="1"/>
  <c r="D45" i="10"/>
  <c r="B44" i="10"/>
  <c r="A44" i="10" s="1"/>
  <c r="F44" i="10"/>
  <c r="S45" i="10" l="1"/>
  <c r="U44" i="10" s="1"/>
  <c r="E46" i="10"/>
  <c r="D46" i="10"/>
  <c r="F45" i="10"/>
  <c r="B45" i="10"/>
  <c r="A45" i="10" s="1"/>
  <c r="U43" i="10"/>
  <c r="S46" i="10" l="1"/>
  <c r="U45" i="10" s="1"/>
  <c r="E47" i="10"/>
  <c r="D47" i="10"/>
  <c r="F46" i="10"/>
  <c r="B46" i="10"/>
  <c r="A46" i="10" s="1"/>
  <c r="T45" i="10"/>
  <c r="T46" i="10" l="1"/>
  <c r="D48" i="10"/>
  <c r="B47" i="10"/>
  <c r="A47" i="10" s="1"/>
  <c r="F47" i="10"/>
  <c r="E48" i="10"/>
  <c r="S47" i="10"/>
  <c r="E49" i="10" l="1"/>
  <c r="S48" i="10"/>
  <c r="U47" i="10" s="1"/>
  <c r="T47" i="10"/>
  <c r="B48" i="10"/>
  <c r="A48" i="10" s="1"/>
  <c r="D49" i="10"/>
  <c r="F48" i="10"/>
  <c r="U46" i="10"/>
  <c r="T48" i="10" l="1"/>
  <c r="D50" i="10"/>
  <c r="B49" i="10"/>
  <c r="A49" i="10" s="1"/>
  <c r="F49" i="10"/>
  <c r="S49" i="10"/>
  <c r="E50" i="10"/>
  <c r="T49" i="10" l="1"/>
  <c r="U48" i="10"/>
  <c r="S50" i="10"/>
  <c r="T50" i="10" s="1"/>
  <c r="E51" i="10"/>
  <c r="D51" i="10"/>
  <c r="F50" i="10"/>
  <c r="B50" i="10"/>
  <c r="A50" i="10" s="1"/>
  <c r="D52" i="10" l="1"/>
  <c r="B51" i="10"/>
  <c r="A51" i="10" s="1"/>
  <c r="F51" i="10"/>
  <c r="E52" i="10"/>
  <c r="S51" i="10"/>
  <c r="U50" i="10" s="1"/>
  <c r="U49" i="10"/>
  <c r="T51" i="10" l="1"/>
  <c r="E53" i="10"/>
  <c r="S52" i="10"/>
  <c r="U51" i="10" s="1"/>
  <c r="D53" i="10"/>
  <c r="B52" i="10"/>
  <c r="A52" i="10" s="1"/>
  <c r="F52" i="10"/>
  <c r="T52" i="10" l="1"/>
  <c r="D54" i="10"/>
  <c r="B53" i="10"/>
  <c r="A53" i="10" s="1"/>
  <c r="F53" i="10"/>
  <c r="S53" i="10"/>
  <c r="E54" i="10"/>
  <c r="S54" i="10" l="1"/>
  <c r="U53" i="10" s="1"/>
  <c r="E55" i="10"/>
  <c r="D55" i="10"/>
  <c r="F54" i="10"/>
  <c r="B54" i="10"/>
  <c r="A54" i="10" s="1"/>
  <c r="T53" i="10"/>
  <c r="U52" i="10"/>
  <c r="T54" i="10" l="1"/>
  <c r="D56" i="10"/>
  <c r="B55" i="10"/>
  <c r="A55" i="10" s="1"/>
  <c r="F55" i="10"/>
  <c r="E56" i="10"/>
  <c r="S55" i="10"/>
  <c r="T55" i="10" s="1"/>
  <c r="U54" i="10" l="1"/>
  <c r="D57" i="10"/>
  <c r="B56" i="10"/>
  <c r="A56" i="10" s="1"/>
  <c r="F56" i="10"/>
  <c r="E57" i="10"/>
  <c r="S56" i="10"/>
  <c r="S57" i="10" l="1"/>
  <c r="E58" i="10"/>
  <c r="T56" i="10"/>
  <c r="U55" i="10"/>
  <c r="F57" i="10"/>
  <c r="D58" i="10"/>
  <c r="B57" i="10"/>
  <c r="A57" i="10" s="1"/>
  <c r="T57" i="10" l="1"/>
  <c r="D59" i="10"/>
  <c r="F58" i="10"/>
  <c r="B58" i="10"/>
  <c r="A58" i="10" s="1"/>
  <c r="S58" i="10"/>
  <c r="T58" i="10" s="1"/>
  <c r="E59" i="10"/>
  <c r="U56" i="10"/>
  <c r="D60" i="10" l="1"/>
  <c r="B59" i="10"/>
  <c r="A59" i="10" s="1"/>
  <c r="F59" i="10"/>
  <c r="E60" i="10"/>
  <c r="S59" i="10"/>
  <c r="U58" i="10" s="1"/>
  <c r="U57" i="10"/>
  <c r="T59" i="10" l="1"/>
  <c r="E61" i="10"/>
  <c r="S60" i="10"/>
  <c r="T60" i="10" s="1"/>
  <c r="D61" i="10"/>
  <c r="F60" i="10"/>
  <c r="B60" i="10"/>
  <c r="A60" i="10" s="1"/>
  <c r="S61" i="10" l="1"/>
  <c r="T61" i="10" s="1"/>
  <c r="E62" i="10"/>
  <c r="D62" i="10"/>
  <c r="F61" i="10"/>
  <c r="B61" i="10"/>
  <c r="A61" i="10" s="1"/>
  <c r="U59" i="10"/>
  <c r="U60" i="10" l="1"/>
  <c r="S62" i="10"/>
  <c r="T62" i="10" s="1"/>
  <c r="E63" i="10"/>
  <c r="D63" i="10"/>
  <c r="F62" i="10"/>
  <c r="B62" i="10"/>
  <c r="A62" i="10" s="1"/>
  <c r="U61" i="10" l="1"/>
  <c r="E64" i="10"/>
  <c r="S63" i="10"/>
  <c r="U62" i="10" s="1"/>
  <c r="D64" i="10"/>
  <c r="B63" i="10"/>
  <c r="A63" i="10" s="1"/>
  <c r="F63" i="10"/>
  <c r="T63" i="10" l="1"/>
  <c r="F64" i="10"/>
  <c r="D65" i="10"/>
  <c r="B64" i="10"/>
  <c r="A64" i="10" s="1"/>
  <c r="E65" i="10"/>
  <c r="S64" i="10"/>
  <c r="S65" i="10" l="1"/>
  <c r="E66" i="10"/>
  <c r="B65" i="10"/>
  <c r="A65" i="10" s="1"/>
  <c r="F65" i="10"/>
  <c r="D66" i="10"/>
  <c r="T64" i="10"/>
  <c r="U63" i="10"/>
  <c r="D67" i="10" l="1"/>
  <c r="F66" i="10"/>
  <c r="B66" i="10"/>
  <c r="A66" i="10" s="1"/>
  <c r="T65" i="10"/>
  <c r="U64" i="10"/>
  <c r="S66" i="10"/>
  <c r="T66" i="10" s="1"/>
  <c r="E67" i="10"/>
  <c r="E68" i="10" l="1"/>
  <c r="S67" i="10"/>
  <c r="U66" i="10" s="1"/>
  <c r="D68" i="10"/>
  <c r="B67" i="10"/>
  <c r="A67" i="10" s="1"/>
  <c r="F67" i="10"/>
  <c r="U65" i="10"/>
  <c r="T67" i="10" l="1"/>
  <c r="D69" i="10"/>
  <c r="F68" i="10"/>
  <c r="B68" i="10"/>
  <c r="A68" i="10" s="1"/>
  <c r="E69" i="10"/>
  <c r="S68" i="10"/>
  <c r="S69" i="10" l="1"/>
  <c r="E70" i="10"/>
  <c r="T68" i="10"/>
  <c r="D70" i="10"/>
  <c r="F69" i="10"/>
  <c r="B69" i="10"/>
  <c r="A69" i="10" s="1"/>
  <c r="U67" i="10"/>
  <c r="S70" i="10" l="1"/>
  <c r="E71" i="10"/>
  <c r="D71" i="10"/>
  <c r="B70" i="10"/>
  <c r="A70" i="10" s="1"/>
  <c r="F70" i="10"/>
  <c r="T69" i="10"/>
  <c r="U68" i="10"/>
  <c r="T70" i="10" l="1"/>
  <c r="E72" i="10"/>
  <c r="S71" i="10"/>
  <c r="T71" i="10" s="1"/>
  <c r="D72" i="10"/>
  <c r="B71" i="10"/>
  <c r="A71" i="10" s="1"/>
  <c r="F71" i="10"/>
  <c r="U69" i="10"/>
  <c r="D73" i="10" l="1"/>
  <c r="B72" i="10"/>
  <c r="A72" i="10" s="1"/>
  <c r="F72" i="10"/>
  <c r="U70" i="10"/>
  <c r="E73" i="10"/>
  <c r="S72" i="10"/>
  <c r="T72" i="10" s="1"/>
  <c r="S73" i="10" l="1"/>
  <c r="T73" i="10" s="1"/>
  <c r="E74" i="10"/>
  <c r="F73" i="10"/>
  <c r="D74" i="10"/>
  <c r="B73" i="10"/>
  <c r="A73" i="10" s="1"/>
  <c r="U71" i="10"/>
  <c r="U72" i="10" l="1"/>
  <c r="D75" i="10"/>
  <c r="B74" i="10"/>
  <c r="A74" i="10" s="1"/>
  <c r="F74" i="10"/>
  <c r="S74" i="10"/>
  <c r="E75" i="10"/>
  <c r="T74" i="10" l="1"/>
  <c r="U73" i="10"/>
  <c r="E76" i="10"/>
  <c r="S75" i="10"/>
  <c r="D76" i="10"/>
  <c r="B75" i="10"/>
  <c r="A75" i="10" s="1"/>
  <c r="F75" i="10"/>
  <c r="D77" i="10" l="1"/>
  <c r="B76" i="10"/>
  <c r="A76" i="10" s="1"/>
  <c r="F76" i="10"/>
  <c r="T75" i="10"/>
  <c r="E77" i="10"/>
  <c r="S76" i="10"/>
  <c r="T76" i="10" s="1"/>
  <c r="U74" i="10"/>
  <c r="S77" i="10" l="1"/>
  <c r="U76" i="10" s="1"/>
  <c r="E78" i="10"/>
  <c r="F77" i="10"/>
  <c r="D78" i="10"/>
  <c r="B77" i="10"/>
  <c r="A77" i="10" s="1"/>
  <c r="U75" i="10"/>
  <c r="T77" i="10" l="1"/>
  <c r="S78" i="10"/>
  <c r="T78" i="10" s="1"/>
  <c r="E79" i="10"/>
  <c r="D79" i="10"/>
  <c r="B78" i="10"/>
  <c r="A78" i="10" s="1"/>
  <c r="F78" i="10"/>
  <c r="U77" i="10" l="1"/>
  <c r="E80" i="10"/>
  <c r="S79" i="10"/>
  <c r="U78" i="10" s="1"/>
  <c r="D80" i="10"/>
  <c r="B79" i="10"/>
  <c r="A79" i="10" s="1"/>
  <c r="F79" i="10"/>
  <c r="T79" i="10" l="1"/>
  <c r="B80" i="10"/>
  <c r="A80" i="10" s="1"/>
  <c r="D81" i="10"/>
  <c r="F80" i="10"/>
  <c r="E81" i="10"/>
  <c r="S80" i="10"/>
  <c r="U79" i="10" s="1"/>
  <c r="T80" i="10" l="1"/>
  <c r="S81" i="10"/>
  <c r="U80" i="10" s="1"/>
  <c r="E82" i="10"/>
  <c r="F81" i="10"/>
  <c r="D82" i="10"/>
  <c r="B81" i="10"/>
  <c r="A81" i="10" s="1"/>
  <c r="T81" i="10" l="1"/>
  <c r="D83" i="10"/>
  <c r="B82" i="10"/>
  <c r="A82" i="10" s="1"/>
  <c r="F82" i="10"/>
  <c r="S82" i="10"/>
  <c r="U81" i="10" s="1"/>
  <c r="E83" i="10"/>
  <c r="T82" i="10" l="1"/>
  <c r="E84" i="10"/>
  <c r="S83" i="10"/>
  <c r="U82" i="10" s="1"/>
  <c r="D84" i="10"/>
  <c r="B83" i="10"/>
  <c r="A83" i="10" s="1"/>
  <c r="F83" i="10"/>
  <c r="T83" i="10" l="1"/>
  <c r="D85" i="10"/>
  <c r="F84" i="10"/>
  <c r="B84" i="10"/>
  <c r="A84" i="10" s="1"/>
  <c r="E85" i="10"/>
  <c r="S84" i="10"/>
  <c r="S85" i="10" l="1"/>
  <c r="E86" i="10"/>
  <c r="U83" i="10"/>
  <c r="F85" i="10"/>
  <c r="D86" i="10"/>
  <c r="B85" i="10"/>
  <c r="A85" i="10" s="1"/>
  <c r="T84" i="10"/>
  <c r="D87" i="10" l="1"/>
  <c r="B86" i="10"/>
  <c r="A86" i="10" s="1"/>
  <c r="F86" i="10"/>
  <c r="T85" i="10"/>
  <c r="S86" i="10"/>
  <c r="E87" i="10"/>
  <c r="U84" i="10"/>
  <c r="E88" i="10" l="1"/>
  <c r="S87" i="10"/>
  <c r="T87" i="10" s="1"/>
  <c r="U85" i="10"/>
  <c r="T86" i="10"/>
  <c r="D88" i="10"/>
  <c r="B87" i="10"/>
  <c r="A87" i="10" s="1"/>
  <c r="F87" i="10"/>
  <c r="D89" i="10" l="1"/>
  <c r="B88" i="10"/>
  <c r="A88" i="10" s="1"/>
  <c r="F88" i="10"/>
  <c r="E89" i="10"/>
  <c r="S88" i="10"/>
  <c r="U87" i="10" s="1"/>
  <c r="U86" i="10"/>
  <c r="S89" i="10" l="1"/>
  <c r="U88" i="10" s="1"/>
  <c r="E90" i="10"/>
  <c r="T88" i="10"/>
  <c r="F89" i="10"/>
  <c r="D90" i="10"/>
  <c r="B89" i="10"/>
  <c r="A89" i="10" s="1"/>
  <c r="T89" i="10" l="1"/>
  <c r="D91" i="10"/>
  <c r="B90" i="10"/>
  <c r="A90" i="10" s="1"/>
  <c r="F90" i="10"/>
  <c r="S90" i="10"/>
  <c r="U89" i="10" s="1"/>
  <c r="E91" i="10"/>
  <c r="T90" i="10" l="1"/>
  <c r="E92" i="10"/>
  <c r="S91" i="10"/>
  <c r="T91" i="10" s="1"/>
  <c r="D92" i="10"/>
  <c r="B91" i="10"/>
  <c r="A91" i="10" s="1"/>
  <c r="F91" i="10"/>
  <c r="U90" i="10" l="1"/>
  <c r="D93" i="10"/>
  <c r="B92" i="10"/>
  <c r="A92" i="10" s="1"/>
  <c r="F92" i="10"/>
  <c r="E93" i="10"/>
  <c r="S92" i="10"/>
  <c r="F93" i="10" l="1"/>
  <c r="D94" i="10"/>
  <c r="B93" i="10"/>
  <c r="A93" i="10" s="1"/>
  <c r="S93" i="10"/>
  <c r="T93" i="10" s="1"/>
  <c r="E94" i="10"/>
  <c r="T92" i="10"/>
  <c r="U91" i="10"/>
  <c r="S94" i="10" l="1"/>
  <c r="U93" i="10" s="1"/>
  <c r="E95" i="10"/>
  <c r="D95" i="10"/>
  <c r="B94" i="10"/>
  <c r="A94" i="10" s="1"/>
  <c r="F94" i="10"/>
  <c r="U92" i="10"/>
  <c r="T94" i="10" l="1"/>
  <c r="E96" i="10"/>
  <c r="S95" i="10"/>
  <c r="U94" i="10" s="1"/>
  <c r="D96" i="10"/>
  <c r="B95" i="10"/>
  <c r="A95" i="10" s="1"/>
  <c r="F95" i="10"/>
  <c r="T95" i="10" l="1"/>
  <c r="B96" i="10"/>
  <c r="A96" i="10" s="1"/>
  <c r="D97" i="10"/>
  <c r="F96" i="10"/>
  <c r="E97" i="10"/>
  <c r="S96" i="10"/>
  <c r="U95" i="10" s="1"/>
  <c r="S97" i="10" l="1"/>
  <c r="E98" i="10"/>
  <c r="F97" i="10"/>
  <c r="B97" i="10"/>
  <c r="A97" i="10" s="1"/>
  <c r="D98" i="10"/>
  <c r="T96" i="10"/>
  <c r="S98" i="10" l="1"/>
  <c r="U97" i="10" s="1"/>
  <c r="E99" i="10"/>
  <c r="D99" i="10"/>
  <c r="B98" i="10"/>
  <c r="A98" i="10" s="1"/>
  <c r="F98" i="10"/>
  <c r="T97" i="10"/>
  <c r="U96" i="10"/>
  <c r="T98" i="10" l="1"/>
  <c r="D100" i="10"/>
  <c r="B99" i="10"/>
  <c r="A99" i="10" s="1"/>
  <c r="F99" i="10"/>
  <c r="E100" i="10"/>
  <c r="S99" i="10"/>
  <c r="T99" i="10" s="1"/>
  <c r="U98" i="10" l="1"/>
  <c r="E101" i="10"/>
  <c r="S100" i="10"/>
  <c r="U99" i="10" s="1"/>
  <c r="D101" i="10"/>
  <c r="B100" i="10"/>
  <c r="A100" i="10" s="1"/>
  <c r="F100" i="10"/>
  <c r="T100" i="10" l="1"/>
  <c r="F101" i="10"/>
  <c r="D102" i="10"/>
  <c r="B101" i="10"/>
  <c r="A101" i="10" s="1"/>
  <c r="S101" i="10"/>
  <c r="E102" i="10"/>
  <c r="D103" i="10" l="1"/>
  <c r="B102" i="10"/>
  <c r="A102" i="10" s="1"/>
  <c r="F102" i="10"/>
  <c r="S102" i="10"/>
  <c r="T102" i="10" s="1"/>
  <c r="E103" i="10"/>
  <c r="T101" i="10"/>
  <c r="U100" i="10"/>
  <c r="U101" i="10" l="1"/>
  <c r="E104" i="10"/>
  <c r="S103" i="10"/>
  <c r="T103" i="10" s="1"/>
  <c r="D104" i="10"/>
  <c r="F103" i="10"/>
  <c r="B103" i="10"/>
  <c r="A103" i="10" s="1"/>
  <c r="D105" i="10" l="1"/>
  <c r="F104" i="10"/>
  <c r="B104" i="10"/>
  <c r="A104" i="10" s="1"/>
  <c r="E105" i="10"/>
  <c r="S104" i="10"/>
  <c r="U103" i="10" s="1"/>
  <c r="U102" i="10"/>
  <c r="T104" i="10" l="1"/>
  <c r="F105" i="10"/>
  <c r="D106" i="10"/>
  <c r="B105" i="10"/>
  <c r="A105" i="10" s="1"/>
  <c r="S105" i="10"/>
  <c r="E106" i="10"/>
  <c r="S106" i="10" l="1"/>
  <c r="T106" i="10" s="1"/>
  <c r="E107" i="10"/>
  <c r="U104" i="10"/>
  <c r="D107" i="10"/>
  <c r="B106" i="10"/>
  <c r="A106" i="10" s="1"/>
  <c r="F106" i="10"/>
  <c r="T105" i="10"/>
  <c r="U105" i="10" l="1"/>
  <c r="E108" i="10"/>
  <c r="S107" i="10"/>
  <c r="U106" i="10" s="1"/>
  <c r="D108" i="10"/>
  <c r="B107" i="10"/>
  <c r="A107" i="10" s="1"/>
  <c r="F107" i="10"/>
  <c r="T107" i="10" l="1"/>
  <c r="D109" i="10"/>
  <c r="F108" i="10"/>
  <c r="B108" i="10"/>
  <c r="A108" i="10" s="1"/>
  <c r="E109" i="10"/>
  <c r="S108" i="10"/>
  <c r="U107" i="10" s="1"/>
  <c r="S109" i="10" l="1"/>
  <c r="T109" i="10" s="1"/>
  <c r="E110" i="10"/>
  <c r="T108" i="10"/>
  <c r="D110" i="10"/>
  <c r="B109" i="10"/>
  <c r="A109" i="10" s="1"/>
  <c r="F109" i="10"/>
  <c r="U108" i="10" l="1"/>
  <c r="D111" i="10"/>
  <c r="B110" i="10"/>
  <c r="A110" i="10" s="1"/>
  <c r="F110" i="10"/>
  <c r="S110" i="10"/>
  <c r="U109" i="10" s="1"/>
  <c r="E111" i="10"/>
  <c r="T110" i="10" l="1"/>
  <c r="E112" i="10"/>
  <c r="S111" i="10"/>
  <c r="U110" i="10" s="1"/>
  <c r="D112" i="10"/>
  <c r="F111" i="10"/>
  <c r="B111" i="10"/>
  <c r="A111" i="10" s="1"/>
  <c r="T111" i="10" l="1"/>
  <c r="B112" i="10"/>
  <c r="A112" i="10" s="1"/>
  <c r="F112" i="10"/>
  <c r="D113" i="10"/>
  <c r="E113" i="10"/>
  <c r="S112" i="10"/>
  <c r="U111" i="10" s="1"/>
  <c r="T112" i="10" l="1"/>
  <c r="S113" i="10"/>
  <c r="T113" i="10" s="1"/>
  <c r="E114" i="10"/>
  <c r="B113" i="10"/>
  <c r="A113" i="10" s="1"/>
  <c r="F113" i="10"/>
  <c r="D114" i="10"/>
  <c r="U112" i="10" l="1"/>
  <c r="D115" i="10"/>
  <c r="B114" i="10"/>
  <c r="A114" i="10" s="1"/>
  <c r="F114" i="10"/>
  <c r="S114" i="10"/>
  <c r="U113" i="10" s="1"/>
  <c r="E115" i="10"/>
  <c r="T114" i="10" l="1"/>
  <c r="E116" i="10"/>
  <c r="S115" i="10"/>
  <c r="T115" i="10" s="1"/>
  <c r="D116" i="10"/>
  <c r="B115" i="10"/>
  <c r="A115" i="10" s="1"/>
  <c r="F115" i="10"/>
  <c r="U114" i="10" l="1"/>
  <c r="D117" i="10"/>
  <c r="F116" i="10"/>
  <c r="B116" i="10"/>
  <c r="A116" i="10" s="1"/>
  <c r="E117" i="10"/>
  <c r="S116" i="10"/>
  <c r="B117" i="10" l="1"/>
  <c r="A117" i="10" s="1"/>
  <c r="F117" i="10"/>
  <c r="D118" i="10"/>
  <c r="S117" i="10"/>
  <c r="E118" i="10"/>
  <c r="U115" i="10"/>
  <c r="T116" i="10"/>
  <c r="S118" i="10" l="1"/>
  <c r="U117" i="10" s="1"/>
  <c r="E119" i="10"/>
  <c r="T117" i="10"/>
  <c r="D119" i="10"/>
  <c r="B118" i="10"/>
  <c r="A118" i="10" s="1"/>
  <c r="F118" i="10"/>
  <c r="U116" i="10"/>
  <c r="E120" i="10" l="1"/>
  <c r="S119" i="10"/>
  <c r="T119" i="10" s="1"/>
  <c r="T118" i="10"/>
  <c r="D120" i="10"/>
  <c r="F119" i="10"/>
  <c r="B119" i="10"/>
  <c r="A119" i="10" s="1"/>
  <c r="U118" i="10" l="1"/>
  <c r="F120" i="10"/>
  <c r="D121" i="10"/>
  <c r="B120" i="10"/>
  <c r="A120" i="10" s="1"/>
  <c r="E121" i="10"/>
  <c r="S120" i="10"/>
  <c r="U119" i="10" s="1"/>
  <c r="S121" i="10" l="1"/>
  <c r="T121" i="10" s="1"/>
  <c r="E122" i="10"/>
  <c r="B121" i="10"/>
  <c r="A121" i="10" s="1"/>
  <c r="F121" i="10"/>
  <c r="D122" i="10"/>
  <c r="T120" i="10"/>
  <c r="U120" i="10" l="1"/>
  <c r="S122" i="10"/>
  <c r="T122" i="10" s="1"/>
  <c r="E123" i="10"/>
  <c r="D123" i="10"/>
  <c r="B122" i="10"/>
  <c r="A122" i="10" s="1"/>
  <c r="F122" i="10"/>
  <c r="U121" i="10" l="1"/>
  <c r="D124" i="10"/>
  <c r="B123" i="10"/>
  <c r="A123" i="10" s="1"/>
  <c r="F123" i="10"/>
  <c r="E124" i="10"/>
  <c r="S123" i="10"/>
  <c r="U122" i="10" s="1"/>
  <c r="T123" i="10" l="1"/>
  <c r="E125" i="10"/>
  <c r="S124" i="10"/>
  <c r="U123" i="10" s="1"/>
  <c r="D125" i="10"/>
  <c r="F124" i="10"/>
  <c r="B124" i="10"/>
  <c r="A124" i="10" s="1"/>
  <c r="F125" i="10" l="1"/>
  <c r="D126" i="10"/>
  <c r="B125" i="10"/>
  <c r="A125" i="10" s="1"/>
  <c r="T124" i="10"/>
  <c r="S125" i="10"/>
  <c r="E126" i="10"/>
  <c r="T125" i="10" l="1"/>
  <c r="S126" i="10"/>
  <c r="U125" i="10" s="1"/>
  <c r="E127" i="10"/>
  <c r="D127" i="10"/>
  <c r="B126" i="10"/>
  <c r="A126" i="10" s="1"/>
  <c r="F126" i="10"/>
  <c r="U124" i="10"/>
  <c r="T126" i="10" l="1"/>
  <c r="D128" i="10"/>
  <c r="B127" i="10"/>
  <c r="A127" i="10" s="1"/>
  <c r="F127" i="10"/>
  <c r="E128" i="10"/>
  <c r="S127" i="10"/>
  <c r="T127" i="10" s="1"/>
  <c r="U126" i="10" l="1"/>
  <c r="E129" i="10"/>
  <c r="S128" i="10"/>
  <c r="U127" i="10" s="1"/>
  <c r="F128" i="10"/>
  <c r="B128" i="10"/>
  <c r="A128" i="10" s="1"/>
  <c r="D129" i="10"/>
  <c r="F129" i="10" l="1"/>
  <c r="D130" i="10"/>
  <c r="B129" i="10"/>
  <c r="A129" i="10" s="1"/>
  <c r="T128" i="10"/>
  <c r="S129" i="10"/>
  <c r="U128" i="10" s="1"/>
  <c r="E130" i="10"/>
  <c r="S130" i="10" l="1"/>
  <c r="U129" i="10" s="1"/>
  <c r="E131" i="10"/>
  <c r="D131" i="10"/>
  <c r="B130" i="10"/>
  <c r="A130" i="10" s="1"/>
  <c r="F130" i="10"/>
  <c r="T129" i="10"/>
  <c r="T130" i="10" l="1"/>
  <c r="D132" i="10"/>
  <c r="F131" i="10"/>
  <c r="B131" i="10"/>
  <c r="A131" i="10" s="1"/>
  <c r="E132" i="10"/>
  <c r="S131" i="10"/>
  <c r="U130" i="10" s="1"/>
  <c r="T131" i="10" l="1"/>
  <c r="D133" i="10"/>
  <c r="F132" i="10"/>
  <c r="B132" i="10"/>
  <c r="A132" i="10" s="1"/>
  <c r="E133" i="10"/>
  <c r="S132" i="10"/>
  <c r="B133" i="10" l="1"/>
  <c r="A133" i="10" s="1"/>
  <c r="F133" i="10"/>
  <c r="D134" i="10"/>
  <c r="S133" i="10"/>
  <c r="E134" i="10"/>
  <c r="U131" i="10"/>
  <c r="T132" i="10"/>
  <c r="T133" i="10" l="1"/>
  <c r="D135" i="10"/>
  <c r="B134" i="10"/>
  <c r="A134" i="10" s="1"/>
  <c r="F134" i="10"/>
  <c r="U132" i="10"/>
  <c r="S134" i="10"/>
  <c r="U133" i="10" s="1"/>
  <c r="E135" i="10"/>
  <c r="T134" i="10" l="1"/>
  <c r="D136" i="10"/>
  <c r="F135" i="10"/>
  <c r="B135" i="10"/>
  <c r="A135" i="10" s="1"/>
  <c r="E136" i="10"/>
  <c r="S135" i="10"/>
  <c r="F136" i="10" l="1"/>
  <c r="D137" i="10"/>
  <c r="B136" i="10"/>
  <c r="A136" i="10" s="1"/>
  <c r="S136" i="10"/>
  <c r="E137" i="10"/>
  <c r="T135" i="10"/>
  <c r="U134" i="10"/>
  <c r="S137" i="10" l="1"/>
  <c r="U136" i="10" s="1"/>
  <c r="E138" i="10"/>
  <c r="U135" i="10"/>
  <c r="F137" i="10"/>
  <c r="B137" i="10"/>
  <c r="A137" i="10" s="1"/>
  <c r="D138" i="10"/>
  <c r="T136" i="10"/>
  <c r="E139" i="10" l="1"/>
  <c r="S138" i="10"/>
  <c r="T138" i="10" s="1"/>
  <c r="D139" i="10"/>
  <c r="B138" i="10"/>
  <c r="A138" i="10" s="1"/>
  <c r="F138" i="10"/>
  <c r="T137" i="10"/>
  <c r="U137" i="10" l="1"/>
  <c r="D140" i="10"/>
  <c r="B139" i="10"/>
  <c r="A139" i="10" s="1"/>
  <c r="F139" i="10"/>
  <c r="E140" i="10"/>
  <c r="S139" i="10"/>
  <c r="S140" i="10" l="1"/>
  <c r="E141" i="10"/>
  <c r="U138" i="10"/>
  <c r="D141" i="10"/>
  <c r="B140" i="10"/>
  <c r="A140" i="10" s="1"/>
  <c r="F140" i="10"/>
  <c r="T139" i="10"/>
  <c r="F141" i="10" l="1"/>
  <c r="D142" i="10"/>
  <c r="B141" i="10"/>
  <c r="A141" i="10" s="1"/>
  <c r="T140" i="10"/>
  <c r="S141" i="10"/>
  <c r="E142" i="10"/>
  <c r="U139" i="10"/>
  <c r="T141" i="10" l="1"/>
  <c r="U140" i="10"/>
  <c r="E143" i="10"/>
  <c r="S142" i="10"/>
  <c r="T142" i="10" s="1"/>
  <c r="D143" i="10"/>
  <c r="B142" i="10"/>
  <c r="A142" i="10" s="1"/>
  <c r="F142" i="10"/>
  <c r="D144" i="10" l="1"/>
  <c r="B143" i="10"/>
  <c r="A143" i="10" s="1"/>
  <c r="F143" i="10"/>
  <c r="E144" i="10"/>
  <c r="S143" i="10"/>
  <c r="T143" i="10" s="1"/>
  <c r="U141" i="10"/>
  <c r="U142" i="10" l="1"/>
  <c r="S144" i="10"/>
  <c r="T144" i="10" s="1"/>
  <c r="E145" i="10"/>
  <c r="B144" i="10"/>
  <c r="A144" i="10" s="1"/>
  <c r="F144" i="10"/>
  <c r="D145" i="10"/>
  <c r="F145" i="10" l="1"/>
  <c r="D146" i="10"/>
  <c r="B145" i="10"/>
  <c r="A145" i="10" s="1"/>
  <c r="S145" i="10"/>
  <c r="U144" i="10" s="1"/>
  <c r="E146" i="10"/>
  <c r="U143" i="10"/>
  <c r="T145" i="10" l="1"/>
  <c r="D147" i="10"/>
  <c r="B146" i="10"/>
  <c r="A146" i="10" s="1"/>
  <c r="F146" i="10"/>
  <c r="E147" i="10"/>
  <c r="S146" i="10"/>
  <c r="U145" i="10" s="1"/>
  <c r="T146" i="10" l="1"/>
  <c r="E148" i="10"/>
  <c r="S147" i="10"/>
  <c r="T147" i="10" s="1"/>
  <c r="D148" i="10"/>
  <c r="F147" i="10"/>
  <c r="B147" i="10"/>
  <c r="A147" i="10" s="1"/>
  <c r="D149" i="10" l="1"/>
  <c r="F148" i="10"/>
  <c r="B148" i="10"/>
  <c r="A148" i="10" s="1"/>
  <c r="U146" i="10"/>
  <c r="S148" i="10"/>
  <c r="E149" i="10"/>
  <c r="T148" i="10" l="1"/>
  <c r="U147" i="10"/>
  <c r="S149" i="10"/>
  <c r="T149" i="10" s="1"/>
  <c r="E150" i="10"/>
  <c r="F149" i="10"/>
  <c r="D150" i="10"/>
  <c r="B149" i="10"/>
  <c r="A149" i="10" s="1"/>
  <c r="E151" i="10" l="1"/>
  <c r="S150" i="10"/>
  <c r="T150" i="10" s="1"/>
  <c r="U148" i="10"/>
  <c r="D151" i="10"/>
  <c r="B150" i="10"/>
  <c r="A150" i="10" s="1"/>
  <c r="F150" i="10"/>
  <c r="U149" i="10" l="1"/>
  <c r="D152" i="10"/>
  <c r="B151" i="10"/>
  <c r="A151" i="10" s="1"/>
  <c r="F151" i="10"/>
  <c r="E152" i="10"/>
  <c r="S151" i="10"/>
  <c r="U150" i="10" l="1"/>
  <c r="D153" i="10"/>
  <c r="B152" i="10"/>
  <c r="A152" i="10" s="1"/>
  <c r="F152" i="10"/>
  <c r="T151" i="10"/>
  <c r="S152" i="10"/>
  <c r="E153" i="10"/>
  <c r="F153" i="10" l="1"/>
  <c r="D154" i="10"/>
  <c r="B153" i="10"/>
  <c r="A153" i="10" s="1"/>
  <c r="U151" i="10"/>
  <c r="S153" i="10"/>
  <c r="E154" i="10"/>
  <c r="T152" i="10"/>
  <c r="T153" i="10" l="1"/>
  <c r="U152" i="10"/>
  <c r="E155" i="10"/>
  <c r="S154" i="10"/>
  <c r="D155" i="10"/>
  <c r="B154" i="10"/>
  <c r="A154" i="10" s="1"/>
  <c r="F154" i="10"/>
  <c r="D156" i="10" l="1"/>
  <c r="B155" i="10"/>
  <c r="A155" i="10" s="1"/>
  <c r="F155" i="10"/>
  <c r="T154" i="10"/>
  <c r="E156" i="10"/>
  <c r="S155" i="10"/>
  <c r="U154" i="10" s="1"/>
  <c r="U153" i="10"/>
  <c r="S156" i="10" l="1"/>
  <c r="U155" i="10" s="1"/>
  <c r="E157" i="10"/>
  <c r="D157" i="10"/>
  <c r="B156" i="10"/>
  <c r="A156" i="10" s="1"/>
  <c r="F156" i="10"/>
  <c r="T155" i="10"/>
  <c r="T156" i="10" l="1"/>
  <c r="D158" i="10"/>
  <c r="F157" i="10"/>
  <c r="B157" i="10"/>
  <c r="A157" i="10" s="1"/>
  <c r="S157" i="10"/>
  <c r="U156" i="10" s="1"/>
  <c r="E158" i="10"/>
  <c r="T157" i="10" l="1"/>
  <c r="E159" i="10"/>
  <c r="S158" i="10"/>
  <c r="T158" i="10" s="1"/>
  <c r="D159" i="10"/>
  <c r="B158" i="10"/>
  <c r="A158" i="10" s="1"/>
  <c r="F158" i="10"/>
  <c r="U157" i="10" l="1"/>
  <c r="D160" i="10"/>
  <c r="B159" i="10"/>
  <c r="A159" i="10" s="1"/>
  <c r="F159" i="10"/>
  <c r="E160" i="10"/>
  <c r="S159" i="10"/>
  <c r="T159" i="10" s="1"/>
  <c r="B160" i="10" l="1"/>
  <c r="A160" i="10" s="1"/>
  <c r="D161" i="10"/>
  <c r="F160" i="10"/>
  <c r="S160" i="10"/>
  <c r="T160" i="10" s="1"/>
  <c r="E161" i="10"/>
  <c r="U158" i="10"/>
  <c r="U159" i="10" l="1"/>
  <c r="B161" i="10"/>
  <c r="A161" i="10" s="1"/>
  <c r="F161" i="10"/>
  <c r="D162" i="10"/>
  <c r="S161" i="10"/>
  <c r="E162" i="10"/>
  <c r="T161" i="10" l="1"/>
  <c r="D163" i="10"/>
  <c r="B162" i="10"/>
  <c r="A162" i="10" s="1"/>
  <c r="F162" i="10"/>
  <c r="U160" i="10"/>
  <c r="E163" i="10"/>
  <c r="S162" i="10"/>
  <c r="T162" i="10" s="1"/>
  <c r="U161" i="10" l="1"/>
  <c r="E164" i="10"/>
  <c r="S163" i="10"/>
  <c r="D164" i="10"/>
  <c r="B163" i="10"/>
  <c r="A163" i="10" s="1"/>
  <c r="F163" i="10"/>
  <c r="S164" i="10" l="1"/>
  <c r="E165" i="10"/>
  <c r="D165" i="10"/>
  <c r="F164" i="10"/>
  <c r="B164" i="10"/>
  <c r="A164" i="10" s="1"/>
  <c r="U162" i="10"/>
  <c r="T163" i="10"/>
  <c r="T164" i="10" l="1"/>
  <c r="S165" i="10"/>
  <c r="U164" i="10" s="1"/>
  <c r="E166" i="10"/>
  <c r="F165" i="10"/>
  <c r="D166" i="10"/>
  <c r="B165" i="10"/>
  <c r="A165" i="10" s="1"/>
  <c r="U163" i="10"/>
  <c r="T165" i="10" l="1"/>
  <c r="D167" i="10"/>
  <c r="B166" i="10"/>
  <c r="A166" i="10" s="1"/>
  <c r="F166" i="10"/>
  <c r="E167" i="10"/>
  <c r="S166" i="10"/>
  <c r="T166" i="10" s="1"/>
  <c r="U165" i="10" l="1"/>
  <c r="E168" i="10"/>
  <c r="S167" i="10"/>
  <c r="T167" i="10" s="1"/>
  <c r="D168" i="10"/>
  <c r="F167" i="10"/>
  <c r="B167" i="10"/>
  <c r="A167" i="10" s="1"/>
  <c r="F168" i="10" l="1"/>
  <c r="D169" i="10"/>
  <c r="B168" i="10"/>
  <c r="A168" i="10" s="1"/>
  <c r="S168" i="10"/>
  <c r="E169" i="10"/>
  <c r="U166" i="10"/>
  <c r="U167" i="10" l="1"/>
  <c r="F169" i="10"/>
  <c r="D170" i="10"/>
  <c r="B169" i="10"/>
  <c r="A169" i="10" s="1"/>
  <c r="S169" i="10"/>
  <c r="E170" i="10"/>
  <c r="T168" i="10"/>
  <c r="T169" i="10" l="1"/>
  <c r="D171" i="10"/>
  <c r="B170" i="10"/>
  <c r="A170" i="10" s="1"/>
  <c r="F170" i="10"/>
  <c r="U168" i="10"/>
  <c r="E171" i="10"/>
  <c r="S170" i="10"/>
  <c r="U169" i="10" s="1"/>
  <c r="T170" i="10" l="1"/>
  <c r="E172" i="10"/>
  <c r="S171" i="10"/>
  <c r="U170" i="10" s="1"/>
  <c r="D172" i="10"/>
  <c r="B171" i="10"/>
  <c r="A171" i="10" s="1"/>
  <c r="F171" i="10"/>
  <c r="S172" i="10" l="1"/>
  <c r="E173" i="10"/>
  <c r="D173" i="10"/>
  <c r="F172" i="10"/>
  <c r="B172" i="10"/>
  <c r="A172" i="10" s="1"/>
  <c r="T171" i="10"/>
  <c r="T172" i="10" l="1"/>
  <c r="B173" i="10"/>
  <c r="A173" i="10" s="1"/>
  <c r="F173" i="10"/>
  <c r="D174" i="10"/>
  <c r="U171" i="10"/>
  <c r="S173" i="10"/>
  <c r="T173" i="10" s="1"/>
  <c r="E174" i="10"/>
  <c r="D175" i="10" l="1"/>
  <c r="B174" i="10"/>
  <c r="A174" i="10" s="1"/>
  <c r="F174" i="10"/>
  <c r="E175" i="10"/>
  <c r="S174" i="10"/>
  <c r="U173" i="10" s="1"/>
  <c r="U172" i="10"/>
  <c r="T174" i="10" l="1"/>
  <c r="E176" i="10"/>
  <c r="S175" i="10"/>
  <c r="D176" i="10"/>
  <c r="B175" i="10"/>
  <c r="A175" i="10" s="1"/>
  <c r="F175" i="10"/>
  <c r="S176" i="10" l="1"/>
  <c r="T176" i="10" s="1"/>
  <c r="E177" i="10"/>
  <c r="U174" i="10"/>
  <c r="B176" i="10"/>
  <c r="A176" i="10" s="1"/>
  <c r="D177" i="10"/>
  <c r="F176" i="10"/>
  <c r="T175" i="10"/>
  <c r="F177" i="10" l="1"/>
  <c r="B177" i="10"/>
  <c r="A177" i="10" s="1"/>
  <c r="D178" i="10"/>
  <c r="U175" i="10"/>
  <c r="S177" i="10"/>
  <c r="U176" i="10" s="1"/>
  <c r="E178" i="10"/>
  <c r="D179" i="10" l="1"/>
  <c r="B178" i="10"/>
  <c r="A178" i="10" s="1"/>
  <c r="F178" i="10"/>
  <c r="E179" i="10"/>
  <c r="S178" i="10"/>
  <c r="U177" i="10" s="1"/>
  <c r="T177" i="10"/>
  <c r="E180" i="10" l="1"/>
  <c r="S179" i="10"/>
  <c r="T178" i="10"/>
  <c r="D180" i="10"/>
  <c r="B179" i="10"/>
  <c r="A179" i="10" s="1"/>
  <c r="F179" i="10"/>
  <c r="U178" i="10" l="1"/>
  <c r="T179" i="10"/>
  <c r="D181" i="10"/>
  <c r="B180" i="10"/>
  <c r="A180" i="10" s="1"/>
  <c r="F180" i="10"/>
  <c r="S180" i="10"/>
  <c r="E181" i="10"/>
  <c r="T180" i="10" l="1"/>
  <c r="S181" i="10"/>
  <c r="U180" i="10" s="1"/>
  <c r="E182" i="10"/>
  <c r="B181" i="10"/>
  <c r="A181" i="10" s="1"/>
  <c r="F181" i="10"/>
  <c r="D182" i="10"/>
  <c r="U179" i="10"/>
  <c r="T181" i="10" l="1"/>
  <c r="E183" i="10"/>
  <c r="S182" i="10"/>
  <c r="U181" i="10" s="1"/>
  <c r="D183" i="10"/>
  <c r="B182" i="10"/>
  <c r="A182" i="10" s="1"/>
  <c r="F182" i="10"/>
  <c r="T182" i="10" l="1"/>
  <c r="D184" i="10"/>
  <c r="F183" i="10"/>
  <c r="B183" i="10"/>
  <c r="A183" i="10" s="1"/>
  <c r="E184" i="10"/>
  <c r="S183" i="10"/>
  <c r="T183" i="10" s="1"/>
  <c r="U182" i="10" l="1"/>
  <c r="S184" i="10"/>
  <c r="T184" i="10" s="1"/>
  <c r="E185" i="10"/>
  <c r="F184" i="10"/>
  <c r="D185" i="10"/>
  <c r="B184" i="10"/>
  <c r="A184" i="10" s="1"/>
  <c r="U183" i="10" l="1"/>
  <c r="F185" i="10"/>
  <c r="D186" i="10"/>
  <c r="B185" i="10"/>
  <c r="A185" i="10" s="1"/>
  <c r="S185" i="10"/>
  <c r="U184" i="10" s="1"/>
  <c r="E186" i="10"/>
  <c r="T185" i="10" l="1"/>
  <c r="D187" i="10"/>
  <c r="B186" i="10"/>
  <c r="A186" i="10" s="1"/>
  <c r="F186" i="10"/>
  <c r="E187" i="10"/>
  <c r="S186" i="10"/>
  <c r="U185" i="10" s="1"/>
  <c r="E188" i="10" l="1"/>
  <c r="S187" i="10"/>
  <c r="T186" i="10"/>
  <c r="D188" i="10"/>
  <c r="B187" i="10"/>
  <c r="A187" i="10" s="1"/>
  <c r="F187" i="10"/>
  <c r="U186" i="10" l="1"/>
  <c r="T187" i="10"/>
  <c r="D189" i="10"/>
  <c r="F188" i="10"/>
  <c r="B188" i="10"/>
  <c r="A188" i="10" s="1"/>
  <c r="S188" i="10"/>
  <c r="E189" i="10"/>
  <c r="T188" i="10" l="1"/>
  <c r="S189" i="10"/>
  <c r="U188" i="10" s="1"/>
  <c r="E190" i="10"/>
  <c r="F189" i="10"/>
  <c r="D190" i="10"/>
  <c r="B189" i="10"/>
  <c r="A189" i="10" s="1"/>
  <c r="U187" i="10"/>
  <c r="T189" i="10" l="1"/>
  <c r="D191" i="10"/>
  <c r="B190" i="10"/>
  <c r="A190" i="10" s="1"/>
  <c r="F190" i="10"/>
  <c r="E191" i="10"/>
  <c r="S190" i="10"/>
  <c r="T190" i="10" s="1"/>
  <c r="U189" i="10" l="1"/>
  <c r="D192" i="10"/>
  <c r="F191" i="10"/>
  <c r="B191" i="10"/>
  <c r="A191" i="10" s="1"/>
  <c r="E192" i="10"/>
  <c r="S191" i="10"/>
  <c r="F192" i="10" l="1"/>
  <c r="B192" i="10"/>
  <c r="A192" i="10" s="1"/>
  <c r="D193" i="10"/>
  <c r="S192" i="10"/>
  <c r="T192" i="10" s="1"/>
  <c r="E193" i="10"/>
  <c r="U190" i="10"/>
  <c r="T191" i="10"/>
  <c r="S193" i="10" l="1"/>
  <c r="U192" i="10" s="1"/>
  <c r="E194" i="10"/>
  <c r="F193" i="10"/>
  <c r="D194" i="10"/>
  <c r="B193" i="10"/>
  <c r="A193" i="10" s="1"/>
  <c r="U191" i="10"/>
  <c r="T193" i="10" l="1"/>
  <c r="D195" i="10"/>
  <c r="B194" i="10"/>
  <c r="A194" i="10" s="1"/>
  <c r="F194" i="10"/>
  <c r="E195" i="10"/>
  <c r="S194" i="10"/>
  <c r="U193" i="10" s="1"/>
  <c r="T194" i="10" l="1"/>
  <c r="D196" i="10"/>
  <c r="B195" i="10"/>
  <c r="A195" i="10" s="1"/>
  <c r="F195" i="10"/>
  <c r="E196" i="10"/>
  <c r="S195" i="10"/>
  <c r="D197" i="10" l="1"/>
  <c r="F196" i="10"/>
  <c r="B196" i="10"/>
  <c r="A196" i="10" s="1"/>
  <c r="S196" i="10"/>
  <c r="E197" i="10"/>
  <c r="U194" i="10"/>
  <c r="T195" i="10"/>
  <c r="S197" i="10" l="1"/>
  <c r="U196" i="10" s="1"/>
  <c r="E198" i="10"/>
  <c r="T196" i="10"/>
  <c r="F197" i="10"/>
  <c r="D198" i="10"/>
  <c r="B197" i="10"/>
  <c r="A197" i="10" s="1"/>
  <c r="U195" i="10"/>
  <c r="T197" i="10" l="1"/>
  <c r="D199" i="10"/>
  <c r="B198" i="10"/>
  <c r="A198" i="10" s="1"/>
  <c r="F198" i="10"/>
  <c r="E199" i="10"/>
  <c r="S198" i="10"/>
  <c r="T198" i="10" s="1"/>
  <c r="U197" i="10" l="1"/>
  <c r="E200" i="10"/>
  <c r="S199" i="10"/>
  <c r="U198" i="10" s="1"/>
  <c r="D200" i="10"/>
  <c r="B199" i="10"/>
  <c r="A199" i="10" s="1"/>
  <c r="F199" i="10"/>
  <c r="S200" i="10" l="1"/>
  <c r="U199" i="10" s="1"/>
  <c r="E201" i="10"/>
  <c r="D201" i="10"/>
  <c r="B200" i="10"/>
  <c r="A200" i="10" s="1"/>
  <c r="F200" i="10"/>
  <c r="T199" i="10"/>
  <c r="T200" i="10" l="1"/>
  <c r="S201" i="10"/>
  <c r="T201" i="10" s="1"/>
  <c r="E202" i="10"/>
  <c r="F201" i="10"/>
  <c r="B201" i="10"/>
  <c r="A201" i="10" s="1"/>
  <c r="D202" i="10"/>
  <c r="U200" i="10" l="1"/>
  <c r="E203" i="10"/>
  <c r="S202" i="10"/>
  <c r="U201" i="10" s="1"/>
  <c r="D203" i="10"/>
  <c r="B202" i="10"/>
  <c r="A202" i="10" s="1"/>
  <c r="F202" i="10"/>
  <c r="T202" i="10" l="1"/>
  <c r="E204" i="10"/>
  <c r="S203" i="10"/>
  <c r="T203" i="10" s="1"/>
  <c r="D204" i="10"/>
  <c r="B203" i="10"/>
  <c r="A203" i="10" s="1"/>
  <c r="F203" i="10"/>
  <c r="U202" i="10" l="1"/>
  <c r="D205" i="10"/>
  <c r="F204" i="10"/>
  <c r="B204" i="10"/>
  <c r="A204" i="10" s="1"/>
  <c r="S204" i="10"/>
  <c r="U203" i="10" s="1"/>
  <c r="E205" i="10"/>
  <c r="T204" i="10" l="1"/>
  <c r="S205" i="10"/>
  <c r="E206" i="10"/>
  <c r="F205" i="10"/>
  <c r="D206" i="10"/>
  <c r="B205" i="10"/>
  <c r="A205" i="10" s="1"/>
  <c r="D207" i="10" l="1"/>
  <c r="B206" i="10"/>
  <c r="A206" i="10" s="1"/>
  <c r="F206" i="10"/>
  <c r="E207" i="10"/>
  <c r="S206" i="10"/>
  <c r="U205" i="10" s="1"/>
  <c r="T205" i="10"/>
  <c r="U204" i="10"/>
  <c r="E208" i="10" l="1"/>
  <c r="S207" i="10"/>
  <c r="U206" i="10" s="1"/>
  <c r="T206" i="10"/>
  <c r="D208" i="10"/>
  <c r="B207" i="10"/>
  <c r="A207" i="10" s="1"/>
  <c r="F207" i="10"/>
  <c r="T207" i="10" l="1"/>
  <c r="B208" i="10"/>
  <c r="A208" i="10" s="1"/>
  <c r="F208" i="10"/>
  <c r="D209" i="10"/>
  <c r="S208" i="10"/>
  <c r="E209" i="10"/>
  <c r="S209" i="10" l="1"/>
  <c r="U208" i="10" s="1"/>
  <c r="E210" i="10"/>
  <c r="F209" i="10"/>
  <c r="D210" i="10"/>
  <c r="B209" i="10"/>
  <c r="A209" i="10" s="1"/>
  <c r="U207" i="10"/>
  <c r="T208" i="10"/>
  <c r="T209" i="10" l="1"/>
  <c r="E211" i="10"/>
  <c r="S210" i="10"/>
  <c r="U209" i="10" s="1"/>
  <c r="D211" i="10"/>
  <c r="B210" i="10"/>
  <c r="A210" i="10" s="1"/>
  <c r="F210" i="10"/>
  <c r="D212" i="10" l="1"/>
  <c r="B211" i="10"/>
  <c r="A211" i="10" s="1"/>
  <c r="F211" i="10"/>
  <c r="E212" i="10"/>
  <c r="S211" i="10"/>
  <c r="T210" i="10"/>
  <c r="S212" i="10" l="1"/>
  <c r="E213" i="10"/>
  <c r="D213" i="10"/>
  <c r="F212" i="10"/>
  <c r="B212" i="10"/>
  <c r="A212" i="10" s="1"/>
  <c r="U210" i="10"/>
  <c r="T211" i="10"/>
  <c r="T212" i="10" l="1"/>
  <c r="S213" i="10"/>
  <c r="U212" i="10" s="1"/>
  <c r="E214" i="10"/>
  <c r="B213" i="10"/>
  <c r="A213" i="10" s="1"/>
  <c r="F213" i="10"/>
  <c r="D214" i="10"/>
  <c r="U211" i="10"/>
  <c r="T213" i="10" l="1"/>
  <c r="E215" i="10"/>
  <c r="S214" i="10"/>
  <c r="U213" i="10" s="1"/>
  <c r="D215" i="10"/>
  <c r="B214" i="10"/>
  <c r="A214" i="10" s="1"/>
  <c r="F214" i="10"/>
  <c r="T214" i="10" l="1"/>
  <c r="D216" i="10"/>
  <c r="B215" i="10"/>
  <c r="A215" i="10" s="1"/>
  <c r="F215" i="10"/>
  <c r="E216" i="10"/>
  <c r="S215" i="10"/>
  <c r="T215" i="10" s="1"/>
  <c r="U214" i="10" l="1"/>
  <c r="S216" i="10"/>
  <c r="T216" i="10" s="1"/>
  <c r="E217" i="10"/>
  <c r="D217" i="10"/>
  <c r="B216" i="10"/>
  <c r="A216" i="10" s="1"/>
  <c r="F216" i="10"/>
  <c r="U215" i="10" l="1"/>
  <c r="F217" i="10"/>
  <c r="B217" i="10"/>
  <c r="A217" i="10" s="1"/>
  <c r="D218" i="10"/>
  <c r="S217" i="10"/>
  <c r="U216" i="10" s="1"/>
  <c r="E218" i="10"/>
  <c r="T217" i="10" l="1"/>
  <c r="D219" i="10"/>
  <c r="B218" i="10"/>
  <c r="A218" i="10" s="1"/>
  <c r="F218" i="10"/>
  <c r="E219" i="10"/>
  <c r="S218" i="10"/>
  <c r="U217" i="10" s="1"/>
  <c r="T218" i="10" l="1"/>
  <c r="E220" i="10"/>
  <c r="S219" i="10"/>
  <c r="T219" i="10" s="1"/>
  <c r="D220" i="10"/>
  <c r="B219" i="10"/>
  <c r="A219" i="10" s="1"/>
  <c r="F219" i="10"/>
  <c r="D221" i="10" l="1"/>
  <c r="F220" i="10"/>
  <c r="B220" i="10"/>
  <c r="A220" i="10" s="1"/>
  <c r="U218" i="10"/>
  <c r="S220" i="10"/>
  <c r="E221" i="10"/>
  <c r="F221" i="10" l="1"/>
  <c r="D222" i="10"/>
  <c r="B221" i="10"/>
  <c r="A221" i="10" s="1"/>
  <c r="U219" i="10"/>
  <c r="S221" i="10"/>
  <c r="E222" i="10"/>
  <c r="T220" i="10"/>
  <c r="E223" i="10" l="1"/>
  <c r="S222" i="10"/>
  <c r="U221" i="10" s="1"/>
  <c r="T221" i="10"/>
  <c r="D223" i="10"/>
  <c r="B222" i="10"/>
  <c r="A222" i="10" s="1"/>
  <c r="F222" i="10"/>
  <c r="U220" i="10"/>
  <c r="E224" i="10" l="1"/>
  <c r="S223" i="10"/>
  <c r="U222" i="10" s="1"/>
  <c r="T222" i="10"/>
  <c r="D224" i="10"/>
  <c r="B223" i="10"/>
  <c r="A223" i="10" s="1"/>
  <c r="F223" i="10"/>
  <c r="S224" i="10" l="1"/>
  <c r="T224" i="10" s="1"/>
  <c r="E225" i="10"/>
  <c r="B224" i="10"/>
  <c r="A224" i="10" s="1"/>
  <c r="F224" i="10"/>
  <c r="D225" i="10"/>
  <c r="T223" i="10"/>
  <c r="U223" i="10" l="1"/>
  <c r="S225" i="10"/>
  <c r="U224" i="10" s="1"/>
  <c r="E226" i="10"/>
  <c r="B225" i="10"/>
  <c r="A225" i="10" s="1"/>
  <c r="F225" i="10"/>
  <c r="D226" i="10"/>
  <c r="T225" i="10" l="1"/>
  <c r="E227" i="10"/>
  <c r="S226" i="10"/>
  <c r="T226" i="10" s="1"/>
  <c r="D227" i="10"/>
  <c r="B226" i="10"/>
  <c r="A226" i="10" s="1"/>
  <c r="F226" i="10"/>
  <c r="D228" i="10" l="1"/>
  <c r="B227" i="10"/>
  <c r="A227" i="10" s="1"/>
  <c r="F227" i="10"/>
  <c r="U225" i="10"/>
  <c r="E228" i="10"/>
  <c r="S227" i="10"/>
  <c r="U226" i="10" s="1"/>
  <c r="S228" i="10" l="1"/>
  <c r="U227" i="10" s="1"/>
  <c r="E229" i="10"/>
  <c r="F228" i="10"/>
  <c r="D229" i="10"/>
  <c r="B228" i="10"/>
  <c r="A228" i="10" s="1"/>
  <c r="T227" i="10"/>
  <c r="T228" i="10" l="1"/>
  <c r="F229" i="10"/>
  <c r="D230" i="10"/>
  <c r="B229" i="10"/>
  <c r="A229" i="10" s="1"/>
  <c r="S229" i="10"/>
  <c r="U228" i="10" s="1"/>
  <c r="E230" i="10"/>
  <c r="D231" i="10" l="1"/>
  <c r="B230" i="10"/>
  <c r="A230" i="10" s="1"/>
  <c r="F230" i="10"/>
  <c r="T229" i="10"/>
  <c r="E231" i="10"/>
  <c r="S230" i="10"/>
  <c r="T230" i="10" s="1"/>
  <c r="U229" i="10" l="1"/>
  <c r="E232" i="10"/>
  <c r="S231" i="10"/>
  <c r="U230" i="10" s="1"/>
  <c r="D232" i="10"/>
  <c r="F231" i="10"/>
  <c r="B231" i="10"/>
  <c r="A231" i="10" s="1"/>
  <c r="S232" i="10" l="1"/>
  <c r="T232" i="10" s="1"/>
  <c r="E233" i="10"/>
  <c r="F232" i="10"/>
  <c r="B232" i="10"/>
  <c r="A232" i="10" s="1"/>
  <c r="D233" i="10"/>
  <c r="T231" i="10"/>
  <c r="U231" i="10" l="1"/>
  <c r="S233" i="10"/>
  <c r="U232" i="10" s="1"/>
  <c r="E234" i="10"/>
  <c r="B233" i="10"/>
  <c r="A233" i="10" s="1"/>
  <c r="F233" i="10"/>
  <c r="D234" i="10"/>
  <c r="T233" i="10" l="1"/>
  <c r="E235" i="10"/>
  <c r="S234" i="10"/>
  <c r="T234" i="10" s="1"/>
  <c r="D235" i="10"/>
  <c r="B234" i="10"/>
  <c r="A234" i="10" s="1"/>
  <c r="F234" i="10"/>
  <c r="D236" i="10" l="1"/>
  <c r="B235" i="10"/>
  <c r="A235" i="10" s="1"/>
  <c r="F235" i="10"/>
  <c r="U233" i="10"/>
  <c r="E236" i="10"/>
  <c r="S235" i="10"/>
  <c r="U234" i="10" s="1"/>
  <c r="S236" i="10" l="1"/>
  <c r="U235" i="10" s="1"/>
  <c r="E237" i="10"/>
  <c r="D237" i="10"/>
  <c r="F236" i="10"/>
  <c r="B236" i="10"/>
  <c r="A236" i="10" s="1"/>
  <c r="T235" i="10"/>
  <c r="T236" i="10" l="1"/>
  <c r="F237" i="10"/>
  <c r="D238" i="10"/>
  <c r="B237" i="10"/>
  <c r="A237" i="10" s="1"/>
  <c r="S237" i="10"/>
  <c r="E238" i="10"/>
  <c r="U236" i="10" l="1"/>
  <c r="D239" i="10"/>
  <c r="B238" i="10"/>
  <c r="A238" i="10" s="1"/>
  <c r="F238" i="10"/>
  <c r="T237" i="10"/>
  <c r="E239" i="10"/>
  <c r="S238" i="10"/>
  <c r="T238" i="10" s="1"/>
  <c r="U237" i="10" l="1"/>
  <c r="E240" i="10"/>
  <c r="S239" i="10"/>
  <c r="D240" i="10"/>
  <c r="B239" i="10"/>
  <c r="A239" i="10" s="1"/>
  <c r="F239" i="10"/>
  <c r="S240" i="10" l="1"/>
  <c r="E241" i="10"/>
  <c r="B240" i="10"/>
  <c r="A240" i="10" s="1"/>
  <c r="F240" i="10"/>
  <c r="D241" i="10"/>
  <c r="U238" i="10"/>
  <c r="T239" i="10"/>
  <c r="S241" i="10" l="1"/>
  <c r="U240" i="10" s="1"/>
  <c r="E242" i="10"/>
  <c r="F241" i="10"/>
  <c r="D242" i="10"/>
  <c r="B241" i="10"/>
  <c r="A241" i="10" s="1"/>
  <c r="U239" i="10"/>
  <c r="T240" i="10"/>
  <c r="T241" i="10" l="1"/>
  <c r="E243" i="10"/>
  <c r="S242" i="10"/>
  <c r="U241" i="10" s="1"/>
  <c r="D243" i="10"/>
  <c r="B242" i="10"/>
  <c r="A242" i="10" s="1"/>
  <c r="F242" i="10"/>
  <c r="D244" i="10" l="1"/>
  <c r="B243" i="10"/>
  <c r="A243" i="10" s="1"/>
  <c r="F243" i="10"/>
  <c r="E244" i="10"/>
  <c r="S243" i="10"/>
  <c r="T242" i="10"/>
  <c r="D245" i="10" l="1"/>
  <c r="F244" i="10"/>
  <c r="B244" i="10"/>
  <c r="A244" i="10" s="1"/>
  <c r="U242" i="10"/>
  <c r="T243" i="10"/>
  <c r="S244" i="10"/>
  <c r="U243" i="10" s="1"/>
  <c r="E245" i="10"/>
  <c r="T244" i="10" l="1"/>
  <c r="D246" i="10"/>
  <c r="B245" i="10"/>
  <c r="A245" i="10" s="1"/>
  <c r="F245" i="10"/>
  <c r="S245" i="10"/>
  <c r="U244" i="10" s="1"/>
  <c r="E246" i="10"/>
  <c r="E247" i="10" l="1"/>
  <c r="S246" i="10"/>
  <c r="U245" i="10" s="1"/>
  <c r="T245" i="10"/>
  <c r="D247" i="10"/>
  <c r="B246" i="10"/>
  <c r="A246" i="10" s="1"/>
  <c r="F246" i="10"/>
  <c r="E248" i="10" l="1"/>
  <c r="S247" i="10"/>
  <c r="U246" i="10" s="1"/>
  <c r="T246" i="10"/>
  <c r="D248" i="10"/>
  <c r="B247" i="10"/>
  <c r="A247" i="10" s="1"/>
  <c r="F247" i="10"/>
  <c r="S248" i="10" l="1"/>
  <c r="T248" i="10" s="1"/>
  <c r="E249" i="10"/>
  <c r="B248" i="10"/>
  <c r="A248" i="10" s="1"/>
  <c r="D249" i="10"/>
  <c r="F248" i="10"/>
  <c r="T247" i="10"/>
  <c r="U247" i="10" l="1"/>
  <c r="B249" i="10"/>
  <c r="A249" i="10" s="1"/>
  <c r="F249" i="10"/>
  <c r="D250" i="10"/>
  <c r="S249" i="10"/>
  <c r="E250" i="10"/>
  <c r="E251" i="10" l="1"/>
  <c r="S250" i="10"/>
  <c r="T250" i="10" s="1"/>
  <c r="T249" i="10"/>
  <c r="D251" i="10"/>
  <c r="B250" i="10"/>
  <c r="A250" i="10" s="1"/>
  <c r="F250" i="10"/>
  <c r="U248" i="10"/>
  <c r="U249" i="10" l="1"/>
  <c r="D252" i="10"/>
  <c r="B251" i="10"/>
  <c r="A251" i="10" s="1"/>
  <c r="F251" i="10"/>
  <c r="E252" i="10"/>
  <c r="S251" i="10"/>
  <c r="T251" i="10" s="1"/>
  <c r="U250" i="10" l="1"/>
  <c r="S252" i="10"/>
  <c r="U251" i="10" s="1"/>
  <c r="E253" i="10"/>
  <c r="F252" i="10"/>
  <c r="D253" i="10"/>
  <c r="B252" i="10"/>
  <c r="A252" i="10" s="1"/>
  <c r="T252" i="10" l="1"/>
  <c r="B253" i="10"/>
  <c r="A253" i="10" s="1"/>
  <c r="F253" i="10"/>
  <c r="D254" i="10"/>
  <c r="S253" i="10"/>
  <c r="U252" i="10" s="1"/>
  <c r="E254" i="10"/>
  <c r="T253" i="10" l="1"/>
  <c r="E255" i="10"/>
  <c r="S254" i="10"/>
  <c r="T254" i="10" s="1"/>
  <c r="D255" i="10"/>
  <c r="B254" i="10"/>
  <c r="A254" i="10" s="1"/>
  <c r="F254" i="10"/>
  <c r="U253" i="10" l="1"/>
  <c r="D256" i="10"/>
  <c r="F255" i="10"/>
  <c r="B255" i="10"/>
  <c r="A255" i="10" s="1"/>
  <c r="E256" i="10"/>
  <c r="S255" i="10"/>
  <c r="F256" i="10" l="1"/>
  <c r="B256" i="10"/>
  <c r="A256" i="10" s="1"/>
  <c r="D257" i="10"/>
  <c r="S256" i="10"/>
  <c r="E257" i="10"/>
  <c r="U254" i="10"/>
  <c r="T255" i="10"/>
  <c r="S257" i="10" l="1"/>
  <c r="U256" i="10" s="1"/>
  <c r="E258" i="10"/>
  <c r="U255" i="10"/>
  <c r="F257" i="10"/>
  <c r="B257" i="10"/>
  <c r="A257" i="10" s="1"/>
  <c r="D258" i="10"/>
  <c r="T256" i="10"/>
  <c r="E259" i="10" l="1"/>
  <c r="S258" i="10"/>
  <c r="T258" i="10" s="1"/>
  <c r="D259" i="10"/>
  <c r="B258" i="10"/>
  <c r="A258" i="10" s="1"/>
  <c r="F258" i="10"/>
  <c r="T257" i="10"/>
  <c r="U257" i="10" l="1"/>
  <c r="D260" i="10"/>
  <c r="B259" i="10"/>
  <c r="A259" i="10" s="1"/>
  <c r="F259" i="10"/>
  <c r="E260" i="10"/>
  <c r="S259" i="10"/>
  <c r="T259" i="10" s="1"/>
  <c r="U258" i="10" l="1"/>
  <c r="S260" i="10"/>
  <c r="U259" i="10" s="1"/>
  <c r="E261" i="10"/>
  <c r="D261" i="10"/>
  <c r="F260" i="10"/>
  <c r="B260" i="10"/>
  <c r="A260" i="10" s="1"/>
  <c r="T260" i="10" l="1"/>
  <c r="D262" i="10"/>
  <c r="B261" i="10"/>
  <c r="A261" i="10" s="1"/>
  <c r="F261" i="10"/>
  <c r="S261" i="10"/>
  <c r="U260" i="10" s="1"/>
  <c r="E262" i="10"/>
  <c r="T261" i="10" l="1"/>
  <c r="E263" i="10"/>
  <c r="S262" i="10"/>
  <c r="T262" i="10" s="1"/>
  <c r="D263" i="10"/>
  <c r="B262" i="10"/>
  <c r="A262" i="10" s="1"/>
  <c r="F262" i="10"/>
  <c r="U261" i="10" l="1"/>
  <c r="F263" i="10"/>
  <c r="D264" i="10"/>
  <c r="B263" i="10"/>
  <c r="A263" i="10" s="1"/>
  <c r="E264" i="10"/>
  <c r="S263" i="10"/>
  <c r="S264" i="10" l="1"/>
  <c r="T264" i="10" s="1"/>
  <c r="E265" i="10"/>
  <c r="U262" i="10"/>
  <c r="T263" i="10"/>
  <c r="B264" i="10"/>
  <c r="A264" i="10" s="1"/>
  <c r="D265" i="10"/>
  <c r="F264" i="10"/>
  <c r="U263" i="10" l="1"/>
  <c r="F265" i="10"/>
  <c r="D266" i="10"/>
  <c r="B265" i="10"/>
  <c r="A265" i="10" s="1"/>
  <c r="S265" i="10"/>
  <c r="U264" i="10" s="1"/>
  <c r="E266" i="10"/>
  <c r="T265" i="10" l="1"/>
  <c r="D267" i="10"/>
  <c r="B266" i="10"/>
  <c r="A266" i="10" s="1"/>
  <c r="F266" i="10"/>
  <c r="E267" i="10"/>
  <c r="S266" i="10"/>
  <c r="T266" i="10" s="1"/>
  <c r="U265" i="10" l="1"/>
  <c r="F267" i="10"/>
  <c r="D268" i="10"/>
  <c r="B267" i="10"/>
  <c r="A267" i="10" s="1"/>
  <c r="E268" i="10"/>
  <c r="S267" i="10"/>
  <c r="T267" i="10" s="1"/>
  <c r="S268" i="10" l="1"/>
  <c r="T268" i="10" s="1"/>
  <c r="E269" i="10"/>
  <c r="U266" i="10"/>
  <c r="D269" i="10"/>
  <c r="F268" i="10"/>
  <c r="B268" i="10"/>
  <c r="A268" i="10" s="1"/>
  <c r="U267" i="10" l="1"/>
  <c r="S269" i="10"/>
  <c r="T269" i="10" s="1"/>
  <c r="E270" i="10"/>
  <c r="D270" i="10"/>
  <c r="B269" i="10"/>
  <c r="A269" i="10" s="1"/>
  <c r="F269" i="10"/>
  <c r="U268" i="10" l="1"/>
  <c r="D271" i="10"/>
  <c r="B270" i="10"/>
  <c r="A270" i="10" s="1"/>
  <c r="F270" i="10"/>
  <c r="E271" i="10"/>
  <c r="S270" i="10"/>
  <c r="U269" i="10" s="1"/>
  <c r="E272" i="10" l="1"/>
  <c r="S271" i="10"/>
  <c r="T270" i="10"/>
  <c r="D272" i="10"/>
  <c r="B271" i="10"/>
  <c r="A271" i="10" s="1"/>
  <c r="F271" i="10"/>
  <c r="U270" i="10" l="1"/>
  <c r="T271" i="10"/>
  <c r="B272" i="10"/>
  <c r="A272" i="10" s="1"/>
  <c r="F272" i="10"/>
  <c r="D273" i="10"/>
  <c r="S272" i="10"/>
  <c r="E273" i="10"/>
  <c r="F273" i="10" l="1"/>
  <c r="D274" i="10"/>
  <c r="B273" i="10"/>
  <c r="A273" i="10" s="1"/>
  <c r="U271" i="10"/>
  <c r="S273" i="10"/>
  <c r="E274" i="10"/>
  <c r="T272" i="10"/>
  <c r="T273" i="10" l="1"/>
  <c r="E275" i="10"/>
  <c r="S274" i="10"/>
  <c r="T274" i="10" s="1"/>
  <c r="D275" i="10"/>
  <c r="B274" i="10"/>
  <c r="A274" i="10" s="1"/>
  <c r="F274" i="10"/>
  <c r="U272" i="10"/>
  <c r="E276" i="10" l="1"/>
  <c r="S275" i="10"/>
  <c r="T275" i="10" s="1"/>
  <c r="F275" i="10"/>
  <c r="D276" i="10"/>
  <c r="B275" i="10"/>
  <c r="A275" i="10" s="1"/>
  <c r="U273" i="10"/>
  <c r="U274" i="10" l="1"/>
  <c r="D277" i="10"/>
  <c r="F276" i="10"/>
  <c r="B276" i="10"/>
  <c r="A276" i="10" s="1"/>
  <c r="S276" i="10"/>
  <c r="E277" i="10"/>
  <c r="S277" i="10" l="1"/>
  <c r="U276" i="10" s="1"/>
  <c r="E278" i="10"/>
  <c r="T276" i="10"/>
  <c r="U275" i="10"/>
  <c r="D278" i="10"/>
  <c r="B277" i="10"/>
  <c r="A277" i="10" s="1"/>
  <c r="F277" i="10"/>
  <c r="T277" i="10" l="1"/>
  <c r="D279" i="10"/>
  <c r="B278" i="10"/>
  <c r="A278" i="10" s="1"/>
  <c r="F278" i="10"/>
  <c r="E279" i="10"/>
  <c r="S278" i="10"/>
  <c r="U277" i="10" s="1"/>
  <c r="F279" i="10" l="1"/>
  <c r="D280" i="10"/>
  <c r="B279" i="10"/>
  <c r="A279" i="10" s="1"/>
  <c r="E280" i="10"/>
  <c r="S279" i="10"/>
  <c r="T278" i="10"/>
  <c r="S280" i="10" l="1"/>
  <c r="E281" i="10"/>
  <c r="U278" i="10"/>
  <c r="T279" i="10"/>
  <c r="B280" i="10"/>
  <c r="A280" i="10" s="1"/>
  <c r="D281" i="10"/>
  <c r="F280" i="10"/>
  <c r="U279" i="10" l="1"/>
  <c r="F281" i="10"/>
  <c r="D282" i="10"/>
  <c r="B281" i="10"/>
  <c r="A281" i="10" s="1"/>
  <c r="S281" i="10"/>
  <c r="E282" i="10"/>
  <c r="T280" i="10"/>
  <c r="T281" i="10" l="1"/>
  <c r="E283" i="10"/>
  <c r="S282" i="10"/>
  <c r="T282" i="10" s="1"/>
  <c r="D283" i="10"/>
  <c r="B282" i="10"/>
  <c r="A282" i="10" s="1"/>
  <c r="F282" i="10"/>
  <c r="U280" i="10"/>
  <c r="F283" i="10" l="1"/>
  <c r="D284" i="10"/>
  <c r="B283" i="10"/>
  <c r="A283" i="10" s="1"/>
  <c r="U281" i="10"/>
  <c r="E284" i="10"/>
  <c r="S283" i="10"/>
  <c r="U282" i="10" s="1"/>
  <c r="S284" i="10" l="1"/>
  <c r="U283" i="10" s="1"/>
  <c r="E285" i="10"/>
  <c r="D285" i="10"/>
  <c r="F284" i="10"/>
  <c r="B284" i="10"/>
  <c r="A284" i="10" s="1"/>
  <c r="T283" i="10"/>
  <c r="T284" i="10" l="1"/>
  <c r="S285" i="10"/>
  <c r="U284" i="10" s="1"/>
  <c r="E286" i="10"/>
  <c r="D286" i="10"/>
  <c r="B285" i="10"/>
  <c r="A285" i="10" s="1"/>
  <c r="F285" i="10"/>
  <c r="T285" i="10" l="1"/>
  <c r="D287" i="10"/>
  <c r="B286" i="10"/>
  <c r="A286" i="10" s="1"/>
  <c r="F286" i="10"/>
  <c r="E287" i="10"/>
  <c r="S286" i="10"/>
  <c r="U285" i="10" s="1"/>
  <c r="D288" i="10" l="1"/>
  <c r="B287" i="10"/>
  <c r="A287" i="10" s="1"/>
  <c r="F287" i="10"/>
  <c r="E288" i="10"/>
  <c r="S287" i="10"/>
  <c r="T286" i="10"/>
  <c r="S288" i="10" l="1"/>
  <c r="E289" i="10"/>
  <c r="B288" i="10"/>
  <c r="A288" i="10" s="1"/>
  <c r="F288" i="10"/>
  <c r="D289" i="10"/>
  <c r="U286" i="10"/>
  <c r="T287" i="10"/>
  <c r="S289" i="10" l="1"/>
  <c r="U289" i="10" s="1"/>
  <c r="N19" i="10"/>
  <c r="O19" i="10" s="1"/>
  <c r="P19" i="10"/>
  <c r="F289" i="10"/>
  <c r="B289" i="10"/>
  <c r="U287" i="10"/>
  <c r="T288" i="10"/>
  <c r="T289" i="10" l="1"/>
  <c r="Q19" i="10" s="1"/>
  <c r="P15" i="10" s="1"/>
  <c r="U288" i="10"/>
  <c r="R19" i="10" s="1"/>
  <c r="O15" i="10" s="1"/>
  <c r="A289" i="10"/>
  <c r="C13" i="10" s="1"/>
  <c r="B12" i="10"/>
  <c r="B13" i="10"/>
  <c r="D12" i="10"/>
  <c r="V19" i="10" l="1"/>
  <c r="Q15" i="10"/>
  <c r="E14" i="10"/>
  <c r="D14" i="10"/>
  <c r="E13" i="10"/>
  <c r="D13" i="10"/>
  <c r="E12" i="10"/>
  <c r="N12" i="10" l="1"/>
  <c r="J12" i="10"/>
  <c r="N13" i="10"/>
  <c r="G13" i="10"/>
  <c r="F13" i="10"/>
  <c r="G12" i="10"/>
  <c r="F12" i="10"/>
  <c r="I12" i="10"/>
  <c r="G14" i="9"/>
  <c r="C1" i="29"/>
  <c r="K12" i="10" l="1"/>
  <c r="L30" i="9" s="1"/>
  <c r="P12" i="10"/>
  <c r="P13" i="10"/>
  <c r="H12" i="10"/>
  <c r="O12" i="10" s="1"/>
  <c r="H13" i="10"/>
  <c r="O13" i="10" s="1"/>
  <c r="O1" i="29"/>
  <c r="I19" i="29"/>
  <c r="K19" i="29"/>
  <c r="J19" i="29"/>
  <c r="Q12" i="10" l="1"/>
  <c r="K30" i="9" s="1"/>
  <c r="M30" i="9"/>
  <c r="N30" i="9" s="1"/>
  <c r="P30" i="9" s="1"/>
  <c r="AB30" i="9"/>
  <c r="AC30" i="9" s="1"/>
  <c r="W30" i="9" s="1"/>
  <c r="X30" i="9" s="1"/>
  <c r="L19" i="29"/>
  <c r="J20" i="29" s="1"/>
  <c r="M19" i="29"/>
  <c r="K20" i="29" s="1"/>
  <c r="E20" i="29" s="1"/>
  <c r="F19" i="29"/>
  <c r="I20" i="29" l="1"/>
  <c r="D20" i="29"/>
  <c r="S20" i="29"/>
  <c r="U19" i="29" l="1"/>
  <c r="T20" i="29"/>
  <c r="B20" i="29"/>
  <c r="F20" i="29"/>
  <c r="M20" i="29"/>
  <c r="K21" i="29" s="1"/>
  <c r="L20" i="29"/>
  <c r="J21" i="29" s="1"/>
  <c r="E21" i="29" l="1"/>
  <c r="A20" i="29"/>
  <c r="I21" i="29"/>
  <c r="D21" i="29"/>
  <c r="L21" i="29" l="1"/>
  <c r="J22" i="29" s="1"/>
  <c r="D22" i="29" s="1"/>
  <c r="M21" i="29"/>
  <c r="K22" i="29" s="1"/>
  <c r="S21" i="29"/>
  <c r="B21" i="29"/>
  <c r="F21" i="29"/>
  <c r="A21" i="29" l="1"/>
  <c r="U20" i="29"/>
  <c r="T21" i="29"/>
  <c r="B22" i="29"/>
  <c r="A22" i="29" s="1"/>
  <c r="F22" i="29"/>
  <c r="E22" i="29"/>
  <c r="I22" i="29"/>
  <c r="S22" i="29" l="1"/>
  <c r="L22" i="29"/>
  <c r="J23" i="29" s="1"/>
  <c r="M22" i="29"/>
  <c r="K23" i="29" s="1"/>
  <c r="E23" i="29" s="1"/>
  <c r="I23" i="29" l="1"/>
  <c r="D23" i="29"/>
  <c r="S23" i="29"/>
  <c r="U22" i="29" s="1"/>
  <c r="T22" i="29"/>
  <c r="U21" i="29"/>
  <c r="L23" i="29" l="1"/>
  <c r="J24" i="29" s="1"/>
  <c r="D24" i="29" s="1"/>
  <c r="M23" i="29"/>
  <c r="K24" i="29" s="1"/>
  <c r="T23" i="29"/>
  <c r="B23" i="29"/>
  <c r="F23" i="29"/>
  <c r="E24" i="29" l="1"/>
  <c r="B24" i="29"/>
  <c r="A24" i="29" s="1"/>
  <c r="F24" i="29"/>
  <c r="I24" i="29"/>
  <c r="A23" i="29"/>
  <c r="M24" i="29" l="1"/>
  <c r="K25" i="29" s="1"/>
  <c r="L24" i="29"/>
  <c r="J25" i="29" s="1"/>
  <c r="S24" i="29"/>
  <c r="I25" i="29" l="1"/>
  <c r="D25" i="29"/>
  <c r="E25" i="29"/>
  <c r="T24" i="29"/>
  <c r="U23" i="29"/>
  <c r="B25" i="29" l="1"/>
  <c r="F25" i="29"/>
  <c r="S25" i="29"/>
  <c r="M25" i="29"/>
  <c r="K26" i="29" s="1"/>
  <c r="E26" i="29" s="1"/>
  <c r="L25" i="29"/>
  <c r="J26" i="29" s="1"/>
  <c r="I26" i="29" l="1"/>
  <c r="T25" i="29"/>
  <c r="U24" i="29"/>
  <c r="D26" i="29"/>
  <c r="S26" i="29"/>
  <c r="T26" i="29" s="1"/>
  <c r="A25" i="29"/>
  <c r="U25" i="29" l="1"/>
  <c r="B26" i="29"/>
  <c r="F26" i="29"/>
  <c r="L26" i="29"/>
  <c r="J27" i="29" s="1"/>
  <c r="M26" i="29"/>
  <c r="K27" i="29" s="1"/>
  <c r="E27" i="29" l="1"/>
  <c r="I27" i="29"/>
  <c r="D27" i="29"/>
  <c r="A26" i="29"/>
  <c r="L27" i="29" l="1"/>
  <c r="J28" i="29" s="1"/>
  <c r="M27" i="29"/>
  <c r="K28" i="29" s="1"/>
  <c r="E28" i="29" s="1"/>
  <c r="S27" i="29"/>
  <c r="B27" i="29"/>
  <c r="A27" i="29" s="1"/>
  <c r="D28" i="29"/>
  <c r="F27" i="29"/>
  <c r="S28" i="29" l="1"/>
  <c r="T28" i="29" s="1"/>
  <c r="U26" i="29"/>
  <c r="T27" i="29"/>
  <c r="B28" i="29"/>
  <c r="A28" i="29" s="1"/>
  <c r="F28" i="29"/>
  <c r="I28" i="29"/>
  <c r="U27" i="29" l="1"/>
  <c r="M28" i="29"/>
  <c r="K29" i="29" s="1"/>
  <c r="L28" i="29"/>
  <c r="J29" i="29" s="1"/>
  <c r="I29" i="29" l="1"/>
  <c r="D29" i="29"/>
  <c r="E29" i="29"/>
  <c r="B29" i="29" l="1"/>
  <c r="A29" i="29" s="1"/>
  <c r="F29" i="29"/>
  <c r="S29" i="29"/>
  <c r="L29" i="29"/>
  <c r="J30" i="29" s="1"/>
  <c r="M29" i="29"/>
  <c r="K30" i="29" s="1"/>
  <c r="E30" i="29" s="1"/>
  <c r="S30" i="29" l="1"/>
  <c r="U29" i="29" s="1"/>
  <c r="T29" i="29"/>
  <c r="U28" i="29"/>
  <c r="I30" i="29"/>
  <c r="D30" i="29"/>
  <c r="T30" i="29" l="1"/>
  <c r="L30" i="29"/>
  <c r="J31" i="29" s="1"/>
  <c r="D31" i="29" s="1"/>
  <c r="M30" i="29"/>
  <c r="K31" i="29" s="1"/>
  <c r="B30" i="29"/>
  <c r="A30" i="29" s="1"/>
  <c r="F30" i="29"/>
  <c r="U32" i="9"/>
  <c r="V32" i="9" s="1"/>
  <c r="C1" i="11" l="1"/>
  <c r="B31" i="29"/>
  <c r="A31" i="29" s="1"/>
  <c r="F31" i="29"/>
  <c r="E31" i="29"/>
  <c r="I31" i="29"/>
  <c r="S31" i="29" l="1"/>
  <c r="L31" i="29"/>
  <c r="J32" i="29" s="1"/>
  <c r="M31" i="29"/>
  <c r="K32" i="29" s="1"/>
  <c r="I19" i="11"/>
  <c r="O1" i="11"/>
  <c r="K19" i="11"/>
  <c r="J19" i="11"/>
  <c r="C1" i="15"/>
  <c r="I32" i="29" l="1"/>
  <c r="D32" i="29"/>
  <c r="I19" i="15"/>
  <c r="O1" i="15"/>
  <c r="K19" i="15"/>
  <c r="J19" i="15"/>
  <c r="F19" i="11"/>
  <c r="E32" i="29"/>
  <c r="C1" i="16"/>
  <c r="L19" i="11"/>
  <c r="J20" i="11" s="1"/>
  <c r="M19" i="11"/>
  <c r="K20" i="11" s="1"/>
  <c r="T31" i="29"/>
  <c r="U30" i="29"/>
  <c r="E20" i="11" l="1"/>
  <c r="I20" i="11"/>
  <c r="D20" i="11"/>
  <c r="B32" i="29"/>
  <c r="A32" i="29" s="1"/>
  <c r="F32" i="29"/>
  <c r="O1" i="16"/>
  <c r="I19" i="16"/>
  <c r="K19" i="16"/>
  <c r="J19" i="16"/>
  <c r="F19" i="15"/>
  <c r="L32" i="29"/>
  <c r="J33" i="29" s="1"/>
  <c r="M32" i="29"/>
  <c r="K33" i="29" s="1"/>
  <c r="E33" i="29" s="1"/>
  <c r="S32" i="29"/>
  <c r="C1" i="17"/>
  <c r="L19" i="15"/>
  <c r="J20" i="15" s="1"/>
  <c r="M19" i="15"/>
  <c r="K20" i="15" s="1"/>
  <c r="I20" i="15" l="1"/>
  <c r="D20" i="15"/>
  <c r="E20" i="15"/>
  <c r="I33" i="29"/>
  <c r="S33" i="29"/>
  <c r="U32" i="29" s="1"/>
  <c r="M20" i="11"/>
  <c r="K21" i="11" s="1"/>
  <c r="E21" i="11" s="1"/>
  <c r="L20" i="11"/>
  <c r="J21" i="11" s="1"/>
  <c r="D21" i="11" s="1"/>
  <c r="T32" i="29"/>
  <c r="U31" i="29"/>
  <c r="L19" i="16"/>
  <c r="J20" i="16" s="1"/>
  <c r="M19" i="16"/>
  <c r="K20" i="16" s="1"/>
  <c r="S20" i="11"/>
  <c r="C1" i="18"/>
  <c r="O1" i="17"/>
  <c r="I19" i="17"/>
  <c r="K19" i="17"/>
  <c r="J19" i="17"/>
  <c r="F19" i="16"/>
  <c r="D33" i="29"/>
  <c r="B20" i="11"/>
  <c r="F20" i="11"/>
  <c r="T33" i="29" l="1"/>
  <c r="E20" i="16"/>
  <c r="I20" i="16"/>
  <c r="D20" i="16"/>
  <c r="F19" i="17"/>
  <c r="I19" i="18"/>
  <c r="O1" i="18"/>
  <c r="K19" i="18"/>
  <c r="J19" i="18"/>
  <c r="I21" i="11"/>
  <c r="B20" i="15"/>
  <c r="F20" i="15"/>
  <c r="A20" i="11"/>
  <c r="C1" i="19"/>
  <c r="L33" i="29"/>
  <c r="J34" i="29" s="1"/>
  <c r="M33" i="29"/>
  <c r="K34" i="29" s="1"/>
  <c r="B33" i="29"/>
  <c r="A33" i="29" s="1"/>
  <c r="F33" i="29"/>
  <c r="S21" i="11"/>
  <c r="T21" i="11" s="1"/>
  <c r="B21" i="11"/>
  <c r="A21" i="11" s="1"/>
  <c r="F21" i="11"/>
  <c r="M19" i="17"/>
  <c r="K20" i="17" s="1"/>
  <c r="E20" i="17" s="1"/>
  <c r="L19" i="17"/>
  <c r="J20" i="17" s="1"/>
  <c r="U19" i="11"/>
  <c r="T20" i="11"/>
  <c r="S20" i="15"/>
  <c r="L20" i="15"/>
  <c r="J21" i="15" s="1"/>
  <c r="D21" i="15" s="1"/>
  <c r="M20" i="15"/>
  <c r="K21" i="15" s="1"/>
  <c r="E21" i="15" s="1"/>
  <c r="U20" i="11" l="1"/>
  <c r="I20" i="17"/>
  <c r="D20" i="17"/>
  <c r="S21" i="15"/>
  <c r="U20" i="15" s="1"/>
  <c r="B21" i="15"/>
  <c r="A21" i="15" s="1"/>
  <c r="F21" i="15"/>
  <c r="S20" i="17"/>
  <c r="I34" i="29"/>
  <c r="O1" i="19"/>
  <c r="I19" i="19"/>
  <c r="K19" i="19"/>
  <c r="J19" i="19"/>
  <c r="A20" i="15"/>
  <c r="L19" i="18"/>
  <c r="J20" i="18" s="1"/>
  <c r="M19" i="18"/>
  <c r="K20" i="18" s="1"/>
  <c r="E20" i="18" s="1"/>
  <c r="T20" i="15"/>
  <c r="U19" i="15"/>
  <c r="D34" i="29"/>
  <c r="M20" i="16"/>
  <c r="K21" i="16" s="1"/>
  <c r="E21" i="16" s="1"/>
  <c r="L20" i="16"/>
  <c r="J21" i="16" s="1"/>
  <c r="S20" i="16"/>
  <c r="I21" i="15"/>
  <c r="C1" i="20"/>
  <c r="E34" i="29"/>
  <c r="L21" i="11"/>
  <c r="J22" i="11" s="1"/>
  <c r="M21" i="11"/>
  <c r="K22" i="11" s="1"/>
  <c r="F19" i="18"/>
  <c r="B20" i="16"/>
  <c r="F20" i="16"/>
  <c r="T21" i="15" l="1"/>
  <c r="I19" i="20"/>
  <c r="O1" i="20"/>
  <c r="K19" i="20"/>
  <c r="J19" i="20"/>
  <c r="L34" i="29"/>
  <c r="J35" i="29" s="1"/>
  <c r="D35" i="29" s="1"/>
  <c r="M34" i="29"/>
  <c r="K35" i="29" s="1"/>
  <c r="B20" i="17"/>
  <c r="F20" i="17"/>
  <c r="S34" i="29"/>
  <c r="I22" i="11"/>
  <c r="D22" i="11"/>
  <c r="I20" i="18"/>
  <c r="M21" i="15"/>
  <c r="K22" i="15" s="1"/>
  <c r="L21" i="15"/>
  <c r="J22" i="15" s="1"/>
  <c r="B34" i="29"/>
  <c r="A34" i="29" s="1"/>
  <c r="F34" i="29"/>
  <c r="A20" i="16"/>
  <c r="C1" i="21"/>
  <c r="U19" i="16"/>
  <c r="T20" i="16"/>
  <c r="S20" i="18"/>
  <c r="I21" i="16"/>
  <c r="M19" i="19"/>
  <c r="K20" i="19" s="1"/>
  <c r="L19" i="19"/>
  <c r="J20" i="19" s="1"/>
  <c r="T20" i="17"/>
  <c r="U19" i="17"/>
  <c r="D21" i="16"/>
  <c r="E22" i="11"/>
  <c r="D20" i="18"/>
  <c r="S21" i="16"/>
  <c r="F19" i="19"/>
  <c r="M20" i="17"/>
  <c r="K21" i="17" s="1"/>
  <c r="L20" i="17"/>
  <c r="J21" i="17" s="1"/>
  <c r="I20" i="19" l="1"/>
  <c r="D20" i="19"/>
  <c r="E20" i="19"/>
  <c r="M21" i="16"/>
  <c r="K22" i="16" s="1"/>
  <c r="L21" i="16"/>
  <c r="J22" i="16" s="1"/>
  <c r="D22" i="16" s="1"/>
  <c r="U20" i="16"/>
  <c r="B35" i="29"/>
  <c r="A35" i="29" s="1"/>
  <c r="F35" i="29"/>
  <c r="B20" i="18"/>
  <c r="F20" i="18"/>
  <c r="I21" i="17"/>
  <c r="T21" i="16"/>
  <c r="E22" i="15"/>
  <c r="B22" i="11"/>
  <c r="F22" i="11"/>
  <c r="U33" i="29"/>
  <c r="T34" i="29"/>
  <c r="E21" i="17"/>
  <c r="B21" i="16"/>
  <c r="F21" i="16"/>
  <c r="I35" i="29"/>
  <c r="T20" i="18"/>
  <c r="U19" i="18"/>
  <c r="O1" i="21"/>
  <c r="I19" i="21"/>
  <c r="K19" i="21"/>
  <c r="J19" i="21"/>
  <c r="L22" i="11"/>
  <c r="J23" i="11" s="1"/>
  <c r="M22" i="11"/>
  <c r="K23" i="11" s="1"/>
  <c r="E23" i="11" s="1"/>
  <c r="A20" i="17"/>
  <c r="F19" i="20"/>
  <c r="S22" i="11"/>
  <c r="C1" i="22"/>
  <c r="I22" i="15"/>
  <c r="D22" i="15"/>
  <c r="L20" i="18"/>
  <c r="J21" i="18" s="1"/>
  <c r="D21" i="18" s="1"/>
  <c r="M20" i="18"/>
  <c r="K21" i="18" s="1"/>
  <c r="E35" i="29"/>
  <c r="D21" i="17"/>
  <c r="M19" i="20"/>
  <c r="K20" i="20" s="1"/>
  <c r="L19" i="20"/>
  <c r="J20" i="20" s="1"/>
  <c r="E20" i="20" l="1"/>
  <c r="I20" i="20"/>
  <c r="D20" i="20"/>
  <c r="E21" i="18"/>
  <c r="L22" i="15"/>
  <c r="J23" i="15" s="1"/>
  <c r="D23" i="15" s="1"/>
  <c r="M22" i="15"/>
  <c r="K23" i="15" s="1"/>
  <c r="E23" i="15" s="1"/>
  <c r="T22" i="11"/>
  <c r="U21" i="11"/>
  <c r="I23" i="11"/>
  <c r="F19" i="21"/>
  <c r="L21" i="17"/>
  <c r="J22" i="17" s="1"/>
  <c r="D22" i="17" s="1"/>
  <c r="M21" i="17"/>
  <c r="K22" i="17" s="1"/>
  <c r="E22" i="17" s="1"/>
  <c r="B21" i="18"/>
  <c r="A21" i="18" s="1"/>
  <c r="F21" i="18"/>
  <c r="E22" i="16"/>
  <c r="I21" i="18"/>
  <c r="O1" i="22"/>
  <c r="I19" i="22"/>
  <c r="K19" i="22"/>
  <c r="J19" i="22"/>
  <c r="B22" i="16"/>
  <c r="A22" i="16" s="1"/>
  <c r="F22" i="16"/>
  <c r="D23" i="11"/>
  <c r="B20" i="19"/>
  <c r="F20" i="19"/>
  <c r="B21" i="17"/>
  <c r="F21" i="17"/>
  <c r="B22" i="15"/>
  <c r="F22" i="15"/>
  <c r="C1" i="23"/>
  <c r="A21" i="16"/>
  <c r="A22" i="11"/>
  <c r="S35" i="29"/>
  <c r="S23" i="11"/>
  <c r="U22" i="11" s="1"/>
  <c r="L19" i="21"/>
  <c r="J20" i="21" s="1"/>
  <c r="M19" i="21"/>
  <c r="K20" i="21" s="1"/>
  <c r="L35" i="29"/>
  <c r="J36" i="29" s="1"/>
  <c r="M35" i="29"/>
  <c r="K36" i="29" s="1"/>
  <c r="E36" i="29" s="1"/>
  <c r="S21" i="17"/>
  <c r="S22" i="15"/>
  <c r="A20" i="18"/>
  <c r="I22" i="16"/>
  <c r="S20" i="19"/>
  <c r="L20" i="19"/>
  <c r="J21" i="19" s="1"/>
  <c r="M20" i="19"/>
  <c r="K21" i="19" s="1"/>
  <c r="I20" i="21" l="1"/>
  <c r="D20" i="21"/>
  <c r="A21" i="17"/>
  <c r="M23" i="11"/>
  <c r="K24" i="11" s="1"/>
  <c r="L23" i="11"/>
  <c r="J24" i="11" s="1"/>
  <c r="D24" i="11" s="1"/>
  <c r="M20" i="20"/>
  <c r="K21" i="20" s="1"/>
  <c r="E21" i="20" s="1"/>
  <c r="L20" i="20"/>
  <c r="J21" i="20" s="1"/>
  <c r="D21" i="20" s="1"/>
  <c r="S23" i="15"/>
  <c r="U22" i="15" s="1"/>
  <c r="A22" i="15"/>
  <c r="M19" i="22"/>
  <c r="K20" i="22" s="1"/>
  <c r="L19" i="22"/>
  <c r="J20" i="22" s="1"/>
  <c r="S22" i="16"/>
  <c r="I36" i="29"/>
  <c r="D36" i="29"/>
  <c r="B23" i="15"/>
  <c r="A23" i="15" s="1"/>
  <c r="F23" i="15"/>
  <c r="B23" i="11"/>
  <c r="F23" i="11"/>
  <c r="M21" i="18"/>
  <c r="K22" i="18" s="1"/>
  <c r="E22" i="18" s="1"/>
  <c r="L21" i="18"/>
  <c r="J22" i="18" s="1"/>
  <c r="S21" i="18"/>
  <c r="I21" i="19"/>
  <c r="S22" i="17"/>
  <c r="U21" i="17" s="1"/>
  <c r="O1" i="23"/>
  <c r="I19" i="23"/>
  <c r="K19" i="23"/>
  <c r="J19" i="23"/>
  <c r="T23" i="11"/>
  <c r="U19" i="19"/>
  <c r="T20" i="19"/>
  <c r="T22" i="15"/>
  <c r="U21" i="15"/>
  <c r="U20" i="17"/>
  <c r="T21" i="17"/>
  <c r="S36" i="29"/>
  <c r="U35" i="29" s="1"/>
  <c r="C1" i="24"/>
  <c r="A20" i="19"/>
  <c r="F19" i="22"/>
  <c r="B20" i="20"/>
  <c r="F20" i="20"/>
  <c r="S20" i="20"/>
  <c r="E21" i="19"/>
  <c r="L22" i="16"/>
  <c r="J23" i="16" s="1"/>
  <c r="M22" i="16"/>
  <c r="K23" i="16" s="1"/>
  <c r="T35" i="29"/>
  <c r="U34" i="29"/>
  <c r="E20" i="21"/>
  <c r="B22" i="17"/>
  <c r="A22" i="17" s="1"/>
  <c r="F22" i="17"/>
  <c r="D21" i="19"/>
  <c r="I22" i="17"/>
  <c r="I23" i="15"/>
  <c r="T36" i="29" l="1"/>
  <c r="T22" i="17"/>
  <c r="S22" i="18"/>
  <c r="U21" i="18" s="1"/>
  <c r="E20" i="22"/>
  <c r="I20" i="22"/>
  <c r="T20" i="20"/>
  <c r="U19" i="20"/>
  <c r="C1" i="25"/>
  <c r="F19" i="23"/>
  <c r="U20" i="18"/>
  <c r="T21" i="18"/>
  <c r="I24" i="11"/>
  <c r="B20" i="21"/>
  <c r="F20" i="21"/>
  <c r="B21" i="19"/>
  <c r="F21" i="19"/>
  <c r="A20" i="20"/>
  <c r="I22" i="18"/>
  <c r="D22" i="18"/>
  <c r="B36" i="29"/>
  <c r="A36" i="29" s="1"/>
  <c r="F36" i="29"/>
  <c r="E24" i="11"/>
  <c r="M23" i="15"/>
  <c r="K24" i="15" s="1"/>
  <c r="L23" i="15"/>
  <c r="J24" i="15" s="1"/>
  <c r="D20" i="22"/>
  <c r="S21" i="19"/>
  <c r="O1" i="24"/>
  <c r="I19" i="24"/>
  <c r="K19" i="24"/>
  <c r="J19" i="24"/>
  <c r="M19" i="23"/>
  <c r="K20" i="23" s="1"/>
  <c r="L19" i="23"/>
  <c r="J20" i="23" s="1"/>
  <c r="M36" i="29"/>
  <c r="K37" i="29" s="1"/>
  <c r="L36" i="29"/>
  <c r="J37" i="29" s="1"/>
  <c r="T22" i="16"/>
  <c r="U21" i="16"/>
  <c r="M21" i="19"/>
  <c r="K22" i="19" s="1"/>
  <c r="L21" i="19"/>
  <c r="J22" i="19" s="1"/>
  <c r="B24" i="11"/>
  <c r="A24" i="11" s="1"/>
  <c r="F24" i="11"/>
  <c r="S20" i="21"/>
  <c r="S21" i="20"/>
  <c r="U20" i="20" s="1"/>
  <c r="A23" i="11"/>
  <c r="L22" i="17"/>
  <c r="J23" i="17" s="1"/>
  <c r="M22" i="17"/>
  <c r="K23" i="17" s="1"/>
  <c r="I23" i="16"/>
  <c r="D23" i="16"/>
  <c r="B21" i="20"/>
  <c r="A21" i="20" s="1"/>
  <c r="F21" i="20"/>
  <c r="T23" i="15"/>
  <c r="E23" i="16"/>
  <c r="I21" i="20"/>
  <c r="M20" i="21"/>
  <c r="K21" i="21" s="1"/>
  <c r="E21" i="21" s="1"/>
  <c r="L20" i="21"/>
  <c r="J21" i="21" s="1"/>
  <c r="T22" i="18" l="1"/>
  <c r="T21" i="20"/>
  <c r="I20" i="23"/>
  <c r="D20" i="23"/>
  <c r="E20" i="23"/>
  <c r="I21" i="21"/>
  <c r="L21" i="20"/>
  <c r="J22" i="20" s="1"/>
  <c r="M21" i="20"/>
  <c r="K22" i="20" s="1"/>
  <c r="S21" i="21"/>
  <c r="T21" i="21" s="1"/>
  <c r="I22" i="19"/>
  <c r="B20" i="22"/>
  <c r="F20" i="22"/>
  <c r="B22" i="18"/>
  <c r="F22" i="18"/>
  <c r="A21" i="19"/>
  <c r="C1" i="26"/>
  <c r="M23" i="16"/>
  <c r="K24" i="16" s="1"/>
  <c r="E24" i="16" s="1"/>
  <c r="L23" i="16"/>
  <c r="J24" i="16" s="1"/>
  <c r="D24" i="16" s="1"/>
  <c r="U19" i="21"/>
  <c r="T20" i="21"/>
  <c r="I24" i="15"/>
  <c r="D24" i="15"/>
  <c r="M24" i="11"/>
  <c r="K25" i="11" s="1"/>
  <c r="E25" i="11" s="1"/>
  <c r="L24" i="11"/>
  <c r="J25" i="11" s="1"/>
  <c r="S23" i="16"/>
  <c r="E23" i="17"/>
  <c r="L19" i="24"/>
  <c r="J20" i="24" s="1"/>
  <c r="M19" i="24"/>
  <c r="K20" i="24" s="1"/>
  <c r="E24" i="15"/>
  <c r="B23" i="16"/>
  <c r="F23" i="16"/>
  <c r="I23" i="17"/>
  <c r="D23" i="17"/>
  <c r="E37" i="29"/>
  <c r="F19" i="24"/>
  <c r="T21" i="19"/>
  <c r="U20" i="19"/>
  <c r="S24" i="11"/>
  <c r="D22" i="19"/>
  <c r="D21" i="21"/>
  <c r="I19" i="25"/>
  <c r="O1" i="25"/>
  <c r="K19" i="25"/>
  <c r="J19" i="25"/>
  <c r="L20" i="22"/>
  <c r="J21" i="22" s="1"/>
  <c r="M20" i="22"/>
  <c r="K21" i="22" s="1"/>
  <c r="S20" i="22"/>
  <c r="I37" i="29"/>
  <c r="E22" i="19"/>
  <c r="D37" i="29"/>
  <c r="L22" i="18"/>
  <c r="J23" i="18" s="1"/>
  <c r="M22" i="18"/>
  <c r="K23" i="18" s="1"/>
  <c r="A20" i="21"/>
  <c r="U20" i="21" l="1"/>
  <c r="I20" i="24"/>
  <c r="D20" i="24"/>
  <c r="E20" i="24"/>
  <c r="E23" i="18"/>
  <c r="B21" i="21"/>
  <c r="F21" i="21"/>
  <c r="B23" i="17"/>
  <c r="F23" i="17"/>
  <c r="B24" i="16"/>
  <c r="A24" i="16" s="1"/>
  <c r="F24" i="16"/>
  <c r="S23" i="17"/>
  <c r="S24" i="16"/>
  <c r="T24" i="16" s="1"/>
  <c r="B24" i="15"/>
  <c r="F24" i="15"/>
  <c r="O1" i="26"/>
  <c r="I19" i="26"/>
  <c r="K19" i="26"/>
  <c r="J19" i="26"/>
  <c r="A22" i="18"/>
  <c r="I23" i="18"/>
  <c r="L37" i="29"/>
  <c r="J38" i="29" s="1"/>
  <c r="M37" i="29"/>
  <c r="K38" i="29" s="1"/>
  <c r="E38" i="29" s="1"/>
  <c r="E21" i="22"/>
  <c r="I21" i="22"/>
  <c r="F19" i="25"/>
  <c r="B22" i="19"/>
  <c r="F22" i="19"/>
  <c r="S25" i="11"/>
  <c r="T25" i="11" s="1"/>
  <c r="A23" i="16"/>
  <c r="T23" i="16"/>
  <c r="U22" i="16"/>
  <c r="C1" i="28"/>
  <c r="C1" i="27"/>
  <c r="M21" i="21"/>
  <c r="K22" i="21" s="1"/>
  <c r="L21" i="21"/>
  <c r="J22" i="21" s="1"/>
  <c r="B20" i="23"/>
  <c r="F20" i="23"/>
  <c r="B37" i="29"/>
  <c r="A37" i="29" s="1"/>
  <c r="F37" i="29"/>
  <c r="L19" i="25"/>
  <c r="J20" i="25" s="1"/>
  <c r="D20" i="25" s="1"/>
  <c r="M19" i="25"/>
  <c r="K20" i="25" s="1"/>
  <c r="E20" i="25" s="1"/>
  <c r="T24" i="11"/>
  <c r="U23" i="11"/>
  <c r="S37" i="29"/>
  <c r="M23" i="17"/>
  <c r="K24" i="17" s="1"/>
  <c r="E24" i="17" s="1"/>
  <c r="L23" i="17"/>
  <c r="J24" i="17" s="1"/>
  <c r="S24" i="15"/>
  <c r="I25" i="11"/>
  <c r="D25" i="11"/>
  <c r="M24" i="15"/>
  <c r="K25" i="15" s="1"/>
  <c r="E25" i="15" s="1"/>
  <c r="L24" i="15"/>
  <c r="J25" i="15" s="1"/>
  <c r="I24" i="16"/>
  <c r="A20" i="22"/>
  <c r="E22" i="20"/>
  <c r="S20" i="23"/>
  <c r="T20" i="22"/>
  <c r="U19" i="22"/>
  <c r="S22" i="19"/>
  <c r="D23" i="18"/>
  <c r="D21" i="22"/>
  <c r="M22" i="19"/>
  <c r="K23" i="19" s="1"/>
  <c r="L22" i="19"/>
  <c r="J23" i="19" s="1"/>
  <c r="I22" i="20"/>
  <c r="D22" i="20"/>
  <c r="M20" i="23"/>
  <c r="K21" i="23" s="1"/>
  <c r="L20" i="23"/>
  <c r="J21" i="23" s="1"/>
  <c r="U24" i="11" l="1"/>
  <c r="U23" i="16"/>
  <c r="B20" i="25"/>
  <c r="F20" i="25"/>
  <c r="S24" i="17"/>
  <c r="I21" i="23"/>
  <c r="B23" i="18"/>
  <c r="F23" i="18"/>
  <c r="S22" i="20"/>
  <c r="I25" i="15"/>
  <c r="S25" i="15"/>
  <c r="U24" i="15" s="1"/>
  <c r="I19" i="28"/>
  <c r="O1" i="28"/>
  <c r="K19" i="28"/>
  <c r="J19" i="28"/>
  <c r="I38" i="29"/>
  <c r="L19" i="26"/>
  <c r="J20" i="26" s="1"/>
  <c r="M19" i="26"/>
  <c r="K20" i="26" s="1"/>
  <c r="E20" i="26" s="1"/>
  <c r="S20" i="25"/>
  <c r="U36" i="29"/>
  <c r="T37" i="29"/>
  <c r="D38" i="29"/>
  <c r="M21" i="22"/>
  <c r="K22" i="22" s="1"/>
  <c r="E22" i="22" s="1"/>
  <c r="L21" i="22"/>
  <c r="J22" i="22" s="1"/>
  <c r="D22" i="22" s="1"/>
  <c r="F19" i="26"/>
  <c r="S23" i="18"/>
  <c r="B20" i="24"/>
  <c r="F20" i="24"/>
  <c r="B22" i="20"/>
  <c r="F22" i="20"/>
  <c r="E23" i="19"/>
  <c r="E21" i="23"/>
  <c r="M24" i="16"/>
  <c r="K25" i="16" s="1"/>
  <c r="L24" i="16"/>
  <c r="J25" i="16" s="1"/>
  <c r="B25" i="11"/>
  <c r="F25" i="11"/>
  <c r="I24" i="17"/>
  <c r="I22" i="21"/>
  <c r="S21" i="22"/>
  <c r="M23" i="18"/>
  <c r="K24" i="18" s="1"/>
  <c r="L23" i="18"/>
  <c r="J24" i="18" s="1"/>
  <c r="D24" i="18" s="1"/>
  <c r="U22" i="17"/>
  <c r="T23" i="17"/>
  <c r="D22" i="21"/>
  <c r="L22" i="20"/>
  <c r="J23" i="20" s="1"/>
  <c r="D23" i="20" s="1"/>
  <c r="M22" i="20"/>
  <c r="K23" i="20" s="1"/>
  <c r="T20" i="23"/>
  <c r="U19" i="23"/>
  <c r="M25" i="11"/>
  <c r="K26" i="11" s="1"/>
  <c r="L25" i="11"/>
  <c r="J26" i="11" s="1"/>
  <c r="D26" i="11" s="1"/>
  <c r="S38" i="29"/>
  <c r="U37" i="29" s="1"/>
  <c r="A20" i="23"/>
  <c r="A22" i="19"/>
  <c r="A24" i="15"/>
  <c r="A23" i="17"/>
  <c r="I23" i="19"/>
  <c r="U23" i="15"/>
  <c r="T24" i="15"/>
  <c r="D21" i="23"/>
  <c r="B21" i="22"/>
  <c r="F21" i="22"/>
  <c r="I20" i="25"/>
  <c r="T22" i="19"/>
  <c r="U21" i="19"/>
  <c r="E22" i="21"/>
  <c r="O1" i="27"/>
  <c r="I19" i="27"/>
  <c r="K19" i="27"/>
  <c r="J19" i="27"/>
  <c r="D23" i="19"/>
  <c r="D25" i="15"/>
  <c r="D24" i="17"/>
  <c r="A21" i="21"/>
  <c r="S20" i="24"/>
  <c r="M20" i="24"/>
  <c r="K21" i="24" s="1"/>
  <c r="E21" i="24" s="1"/>
  <c r="L20" i="24"/>
  <c r="J21" i="24" s="1"/>
  <c r="D21" i="24" s="1"/>
  <c r="T38" i="29" l="1"/>
  <c r="B26" i="11"/>
  <c r="A26" i="11" s="1"/>
  <c r="F26" i="11"/>
  <c r="S20" i="26"/>
  <c r="B24" i="18"/>
  <c r="A24" i="18" s="1"/>
  <c r="F24" i="18"/>
  <c r="I20" i="26"/>
  <c r="D20" i="26"/>
  <c r="U19" i="24"/>
  <c r="T20" i="24"/>
  <c r="B25" i="15"/>
  <c r="F25" i="15"/>
  <c r="M19" i="27"/>
  <c r="K20" i="27" s="1"/>
  <c r="E20" i="27" s="1"/>
  <c r="L19" i="27"/>
  <c r="J20" i="27" s="1"/>
  <c r="E26" i="11"/>
  <c r="S22" i="22"/>
  <c r="U21" i="22" s="1"/>
  <c r="I25" i="16"/>
  <c r="D25" i="16"/>
  <c r="B23" i="20"/>
  <c r="A23" i="20" s="1"/>
  <c r="F23" i="20"/>
  <c r="B21" i="24"/>
  <c r="A21" i="24" s="1"/>
  <c r="F21" i="24"/>
  <c r="B21" i="23"/>
  <c r="F21" i="23"/>
  <c r="M22" i="21"/>
  <c r="K23" i="21" s="1"/>
  <c r="E23" i="21" s="1"/>
  <c r="L22" i="21"/>
  <c r="J23" i="21" s="1"/>
  <c r="S23" i="19"/>
  <c r="A22" i="20"/>
  <c r="I22" i="22"/>
  <c r="B38" i="29"/>
  <c r="A38" i="29" s="1"/>
  <c r="F38" i="29"/>
  <c r="F19" i="28"/>
  <c r="E23" i="20"/>
  <c r="I21" i="24"/>
  <c r="S22" i="21"/>
  <c r="I23" i="20"/>
  <c r="T24" i="17"/>
  <c r="T20" i="25"/>
  <c r="U19" i="25"/>
  <c r="L38" i="29"/>
  <c r="J39" i="29" s="1"/>
  <c r="D39" i="29" s="1"/>
  <c r="M38" i="29"/>
  <c r="K39" i="29" s="1"/>
  <c r="M19" i="28"/>
  <c r="K20" i="28" s="1"/>
  <c r="L19" i="28"/>
  <c r="J20" i="28" s="1"/>
  <c r="L25" i="15"/>
  <c r="J26" i="15" s="1"/>
  <c r="M25" i="15"/>
  <c r="K26" i="15" s="1"/>
  <c r="T22" i="20"/>
  <c r="U21" i="20"/>
  <c r="A23" i="18"/>
  <c r="A20" i="25"/>
  <c r="B23" i="19"/>
  <c r="F23" i="19"/>
  <c r="A21" i="22"/>
  <c r="L23" i="19"/>
  <c r="J24" i="19" s="1"/>
  <c r="D24" i="19" s="1"/>
  <c r="M23" i="19"/>
  <c r="K24" i="19" s="1"/>
  <c r="E24" i="19" s="1"/>
  <c r="I24" i="18"/>
  <c r="L24" i="17"/>
  <c r="J25" i="17" s="1"/>
  <c r="D25" i="17" s="1"/>
  <c r="M24" i="17"/>
  <c r="K25" i="17" s="1"/>
  <c r="U22" i="18"/>
  <c r="T23" i="18"/>
  <c r="L21" i="23"/>
  <c r="J22" i="23" s="1"/>
  <c r="D22" i="23" s="1"/>
  <c r="M21" i="23"/>
  <c r="K22" i="23" s="1"/>
  <c r="E22" i="23" s="1"/>
  <c r="S21" i="24"/>
  <c r="U20" i="24" s="1"/>
  <c r="F19" i="27"/>
  <c r="L20" i="25"/>
  <c r="J21" i="25" s="1"/>
  <c r="M20" i="25"/>
  <c r="K21" i="25" s="1"/>
  <c r="T25" i="15"/>
  <c r="U20" i="22"/>
  <c r="T21" i="22"/>
  <c r="E25" i="16"/>
  <c r="B24" i="17"/>
  <c r="F24" i="17"/>
  <c r="B22" i="22"/>
  <c r="A22" i="22" s="1"/>
  <c r="F22" i="22"/>
  <c r="I26" i="11"/>
  <c r="B22" i="21"/>
  <c r="F22" i="21"/>
  <c r="U23" i="17"/>
  <c r="A25" i="11"/>
  <c r="S21" i="23"/>
  <c r="A20" i="24"/>
  <c r="E24" i="18"/>
  <c r="T21" i="24" l="1"/>
  <c r="S20" i="27"/>
  <c r="S24" i="19"/>
  <c r="T24" i="19" s="1"/>
  <c r="I20" i="28"/>
  <c r="D20" i="28"/>
  <c r="E20" i="28"/>
  <c r="B22" i="23"/>
  <c r="A22" i="23" s="1"/>
  <c r="F22" i="23"/>
  <c r="B39" i="29"/>
  <c r="A39" i="29" s="1"/>
  <c r="F39" i="29"/>
  <c r="E25" i="17"/>
  <c r="I26" i="15"/>
  <c r="S23" i="20"/>
  <c r="I23" i="21"/>
  <c r="U19" i="26"/>
  <c r="T20" i="26"/>
  <c r="S22" i="23"/>
  <c r="T22" i="23" s="1"/>
  <c r="B25" i="17"/>
  <c r="A25" i="17" s="1"/>
  <c r="F25" i="17"/>
  <c r="I25" i="17"/>
  <c r="B25" i="16"/>
  <c r="F25" i="16"/>
  <c r="A25" i="15"/>
  <c r="U20" i="23"/>
  <c r="T21" i="23"/>
  <c r="A22" i="21"/>
  <c r="A24" i="17"/>
  <c r="T22" i="22"/>
  <c r="E21" i="25"/>
  <c r="I24" i="19"/>
  <c r="T22" i="21"/>
  <c r="U21" i="21"/>
  <c r="S26" i="11"/>
  <c r="B20" i="26"/>
  <c r="F20" i="26"/>
  <c r="L26" i="11"/>
  <c r="J27" i="11" s="1"/>
  <c r="M26" i="11"/>
  <c r="K27" i="11" s="1"/>
  <c r="E27" i="11" s="1"/>
  <c r="A23" i="19"/>
  <c r="I39" i="29"/>
  <c r="I20" i="27"/>
  <c r="M22" i="22"/>
  <c r="K23" i="22" s="1"/>
  <c r="L22" i="22"/>
  <c r="J23" i="22" s="1"/>
  <c r="D26" i="15"/>
  <c r="L20" i="26"/>
  <c r="J21" i="26" s="1"/>
  <c r="M20" i="26"/>
  <c r="K21" i="26" s="1"/>
  <c r="D23" i="21"/>
  <c r="S25" i="16"/>
  <c r="L23" i="20"/>
  <c r="J24" i="20" s="1"/>
  <c r="M23" i="20"/>
  <c r="K24" i="20" s="1"/>
  <c r="E24" i="20" s="1"/>
  <c r="S23" i="21"/>
  <c r="U22" i="21" s="1"/>
  <c r="S24" i="18"/>
  <c r="I21" i="25"/>
  <c r="D21" i="25"/>
  <c r="I22" i="23"/>
  <c r="L24" i="18"/>
  <c r="J25" i="18" s="1"/>
  <c r="M24" i="18"/>
  <c r="K25" i="18" s="1"/>
  <c r="B24" i="19"/>
  <c r="A24" i="19" s="1"/>
  <c r="F24" i="19"/>
  <c r="E26" i="15"/>
  <c r="E39" i="29"/>
  <c r="D20" i="27"/>
  <c r="M21" i="24"/>
  <c r="K22" i="24" s="1"/>
  <c r="L21" i="24"/>
  <c r="J22" i="24" s="1"/>
  <c r="U22" i="19"/>
  <c r="T23" i="19"/>
  <c r="A21" i="23"/>
  <c r="M25" i="16"/>
  <c r="K26" i="16" s="1"/>
  <c r="E26" i="16" s="1"/>
  <c r="L25" i="16"/>
  <c r="J26" i="16" s="1"/>
  <c r="D26" i="16" s="1"/>
  <c r="U23" i="19" l="1"/>
  <c r="B26" i="16"/>
  <c r="A26" i="16" s="1"/>
  <c r="F26" i="16"/>
  <c r="S24" i="20"/>
  <c r="S27" i="11"/>
  <c r="B20" i="27"/>
  <c r="F20" i="27"/>
  <c r="I25" i="18"/>
  <c r="D25" i="18"/>
  <c r="I24" i="20"/>
  <c r="D24" i="20"/>
  <c r="I21" i="26"/>
  <c r="A20" i="26"/>
  <c r="M26" i="15"/>
  <c r="K27" i="15" s="1"/>
  <c r="E27" i="15" s="1"/>
  <c r="L26" i="15"/>
  <c r="J27" i="15" s="1"/>
  <c r="D27" i="15" s="1"/>
  <c r="T20" i="27"/>
  <c r="U19" i="27"/>
  <c r="M21" i="25"/>
  <c r="K22" i="25" s="1"/>
  <c r="E22" i="25" s="1"/>
  <c r="L21" i="25"/>
  <c r="J22" i="25" s="1"/>
  <c r="D22" i="25" s="1"/>
  <c r="T25" i="16"/>
  <c r="U24" i="16"/>
  <c r="B26" i="15"/>
  <c r="A26" i="15" s="1"/>
  <c r="F26" i="15"/>
  <c r="M20" i="27"/>
  <c r="K21" i="27" s="1"/>
  <c r="L20" i="27"/>
  <c r="J21" i="27" s="1"/>
  <c r="I27" i="11"/>
  <c r="D27" i="11"/>
  <c r="D21" i="26"/>
  <c r="T26" i="11"/>
  <c r="U25" i="11"/>
  <c r="A25" i="16"/>
  <c r="S25" i="17"/>
  <c r="B20" i="28"/>
  <c r="F20" i="28"/>
  <c r="I22" i="24"/>
  <c r="D22" i="24"/>
  <c r="S39" i="29"/>
  <c r="L22" i="23"/>
  <c r="J23" i="23" s="1"/>
  <c r="M22" i="23"/>
  <c r="K23" i="23" s="1"/>
  <c r="B23" i="21"/>
  <c r="F23" i="21"/>
  <c r="I23" i="22"/>
  <c r="D23" i="22"/>
  <c r="T23" i="21"/>
  <c r="M24" i="19"/>
  <c r="K25" i="19" s="1"/>
  <c r="L24" i="19"/>
  <c r="J25" i="19" s="1"/>
  <c r="L25" i="17"/>
  <c r="J26" i="17" s="1"/>
  <c r="M25" i="17"/>
  <c r="K26" i="17" s="1"/>
  <c r="E26" i="17" s="1"/>
  <c r="L23" i="21"/>
  <c r="J24" i="21" s="1"/>
  <c r="M23" i="21"/>
  <c r="K24" i="21" s="1"/>
  <c r="U22" i="20"/>
  <c r="T23" i="20"/>
  <c r="I26" i="16"/>
  <c r="S26" i="15"/>
  <c r="T24" i="18"/>
  <c r="U23" i="18"/>
  <c r="S26" i="16"/>
  <c r="U25" i="16" s="1"/>
  <c r="S21" i="25"/>
  <c r="E22" i="24"/>
  <c r="B21" i="25"/>
  <c r="F21" i="25"/>
  <c r="E25" i="18"/>
  <c r="E21" i="26"/>
  <c r="E23" i="22"/>
  <c r="L39" i="29"/>
  <c r="J40" i="29" s="1"/>
  <c r="M39" i="29"/>
  <c r="K40" i="29" s="1"/>
  <c r="E40" i="29" s="1"/>
  <c r="U21" i="23"/>
  <c r="S20" i="28"/>
  <c r="L20" i="28"/>
  <c r="J21" i="28" s="1"/>
  <c r="D21" i="28" s="1"/>
  <c r="M20" i="28"/>
  <c r="K21" i="28" s="1"/>
  <c r="T26" i="16" l="1"/>
  <c r="T20" i="28"/>
  <c r="U19" i="28"/>
  <c r="S25" i="18"/>
  <c r="I26" i="17"/>
  <c r="D26" i="17"/>
  <c r="L23" i="22"/>
  <c r="J24" i="22" s="1"/>
  <c r="M23" i="22"/>
  <c r="K24" i="22" s="1"/>
  <c r="E24" i="22" s="1"/>
  <c r="M22" i="24"/>
  <c r="K23" i="24" s="1"/>
  <c r="E23" i="24" s="1"/>
  <c r="L22" i="24"/>
  <c r="J23" i="24" s="1"/>
  <c r="D23" i="24" s="1"/>
  <c r="M24" i="20"/>
  <c r="K25" i="20" s="1"/>
  <c r="L24" i="20"/>
  <c r="J25" i="20" s="1"/>
  <c r="D25" i="20" s="1"/>
  <c r="T26" i="15"/>
  <c r="U25" i="15"/>
  <c r="I24" i="21"/>
  <c r="U38" i="29"/>
  <c r="T39" i="29"/>
  <c r="S26" i="17"/>
  <c r="T26" i="17" s="1"/>
  <c r="B27" i="11"/>
  <c r="A27" i="11" s="1"/>
  <c r="F27" i="11"/>
  <c r="I21" i="27"/>
  <c r="I27" i="15"/>
  <c r="M21" i="26"/>
  <c r="K22" i="26" s="1"/>
  <c r="L21" i="26"/>
  <c r="J22" i="26" s="1"/>
  <c r="D22" i="26" s="1"/>
  <c r="B25" i="18"/>
  <c r="F25" i="18"/>
  <c r="A20" i="27"/>
  <c r="I21" i="28"/>
  <c r="I40" i="29"/>
  <c r="D40" i="29"/>
  <c r="B22" i="25"/>
  <c r="A22" i="25" s="1"/>
  <c r="F22" i="25"/>
  <c r="S22" i="25"/>
  <c r="U21" i="25" s="1"/>
  <c r="T24" i="20"/>
  <c r="I25" i="19"/>
  <c r="D25" i="19"/>
  <c r="B23" i="22"/>
  <c r="F23" i="22"/>
  <c r="D24" i="21"/>
  <c r="E23" i="23"/>
  <c r="B22" i="24"/>
  <c r="F22" i="24"/>
  <c r="A20" i="28"/>
  <c r="T25" i="17"/>
  <c r="U24" i="17"/>
  <c r="T27" i="11"/>
  <c r="E21" i="27"/>
  <c r="I22" i="25"/>
  <c r="B24" i="20"/>
  <c r="F24" i="20"/>
  <c r="D21" i="27"/>
  <c r="S27" i="15"/>
  <c r="U26" i="15" s="1"/>
  <c r="E24" i="21"/>
  <c r="S40" i="29"/>
  <c r="B21" i="26"/>
  <c r="F21" i="26"/>
  <c r="B27" i="15"/>
  <c r="A27" i="15" s="1"/>
  <c r="F27" i="15"/>
  <c r="S21" i="26"/>
  <c r="S22" i="24"/>
  <c r="E21" i="28"/>
  <c r="S23" i="22"/>
  <c r="A21" i="25"/>
  <c r="T21" i="25"/>
  <c r="U20" i="25"/>
  <c r="M26" i="16"/>
  <c r="K27" i="16" s="1"/>
  <c r="L26" i="16"/>
  <c r="J27" i="16" s="1"/>
  <c r="U23" i="20"/>
  <c r="E25" i="19"/>
  <c r="A23" i="21"/>
  <c r="I23" i="23"/>
  <c r="D23" i="23"/>
  <c r="B21" i="28"/>
  <c r="A21" i="28" s="1"/>
  <c r="F21" i="28"/>
  <c r="U26" i="11"/>
  <c r="L27" i="11"/>
  <c r="J28" i="11" s="1"/>
  <c r="M27" i="11"/>
  <c r="K28" i="11" s="1"/>
  <c r="L25" i="18"/>
  <c r="J26" i="18" s="1"/>
  <c r="M25" i="18"/>
  <c r="K26" i="18" s="1"/>
  <c r="U25" i="17" l="1"/>
  <c r="T22" i="25"/>
  <c r="B22" i="26"/>
  <c r="A22" i="26" s="1"/>
  <c r="F22" i="26"/>
  <c r="I28" i="11"/>
  <c r="E27" i="16"/>
  <c r="S24" i="22"/>
  <c r="T24" i="22" s="1"/>
  <c r="A23" i="22"/>
  <c r="I25" i="20"/>
  <c r="L26" i="17"/>
  <c r="J27" i="17" s="1"/>
  <c r="D27" i="17" s="1"/>
  <c r="M26" i="17"/>
  <c r="K27" i="17" s="1"/>
  <c r="I26" i="18"/>
  <c r="B23" i="23"/>
  <c r="F23" i="23"/>
  <c r="A24" i="20"/>
  <c r="L22" i="25"/>
  <c r="J23" i="25" s="1"/>
  <c r="M22" i="25"/>
  <c r="K23" i="25" s="1"/>
  <c r="B23" i="24"/>
  <c r="A23" i="24" s="1"/>
  <c r="F23" i="24"/>
  <c r="B24" i="21"/>
  <c r="F24" i="21"/>
  <c r="B25" i="19"/>
  <c r="A25" i="19" s="1"/>
  <c r="F25" i="19"/>
  <c r="D26" i="18"/>
  <c r="M24" i="21"/>
  <c r="K25" i="21" s="1"/>
  <c r="L24" i="21"/>
  <c r="J25" i="21" s="1"/>
  <c r="T27" i="15"/>
  <c r="E25" i="20"/>
  <c r="I24" i="22"/>
  <c r="S21" i="28"/>
  <c r="S23" i="24"/>
  <c r="T23" i="24" s="1"/>
  <c r="E22" i="26"/>
  <c r="S24" i="21"/>
  <c r="B21" i="27"/>
  <c r="F21" i="27"/>
  <c r="S21" i="27"/>
  <c r="A22" i="24"/>
  <c r="B40" i="29"/>
  <c r="A40" i="29" s="1"/>
  <c r="F40" i="29"/>
  <c r="M21" i="28"/>
  <c r="K22" i="28" s="1"/>
  <c r="L21" i="28"/>
  <c r="J22" i="28" s="1"/>
  <c r="A25" i="18"/>
  <c r="L21" i="27"/>
  <c r="J22" i="27" s="1"/>
  <c r="M21" i="27"/>
  <c r="K22" i="27" s="1"/>
  <c r="E22" i="27" s="1"/>
  <c r="T40" i="29"/>
  <c r="I23" i="24"/>
  <c r="B26" i="17"/>
  <c r="A26" i="17" s="1"/>
  <c r="F26" i="17"/>
  <c r="E26" i="18"/>
  <c r="B25" i="20"/>
  <c r="A25" i="20" s="1"/>
  <c r="F25" i="20"/>
  <c r="L40" i="29"/>
  <c r="J41" i="29" s="1"/>
  <c r="D41" i="29" s="1"/>
  <c r="M40" i="29"/>
  <c r="K41" i="29" s="1"/>
  <c r="D28" i="11"/>
  <c r="U22" i="22"/>
  <c r="T23" i="22"/>
  <c r="E28" i="11"/>
  <c r="M23" i="23"/>
  <c r="K24" i="23" s="1"/>
  <c r="L23" i="23"/>
  <c r="J24" i="23" s="1"/>
  <c r="S25" i="19"/>
  <c r="I27" i="16"/>
  <c r="D27" i="16"/>
  <c r="U21" i="24"/>
  <c r="T22" i="24"/>
  <c r="T21" i="26"/>
  <c r="U20" i="26"/>
  <c r="A21" i="26"/>
  <c r="S23" i="23"/>
  <c r="D24" i="22"/>
  <c r="L25" i="19"/>
  <c r="J26" i="19" s="1"/>
  <c r="D26" i="19" s="1"/>
  <c r="M25" i="19"/>
  <c r="K26" i="19" s="1"/>
  <c r="I22" i="26"/>
  <c r="L27" i="15"/>
  <c r="J28" i="15" s="1"/>
  <c r="M27" i="15"/>
  <c r="K28" i="15" s="1"/>
  <c r="U39" i="29"/>
  <c r="U24" i="18"/>
  <c r="T25" i="18"/>
  <c r="U23" i="22" l="1"/>
  <c r="U22" i="24"/>
  <c r="B41" i="29"/>
  <c r="A41" i="29" s="1"/>
  <c r="F41" i="29"/>
  <c r="B24" i="22"/>
  <c r="F24" i="22"/>
  <c r="I24" i="23"/>
  <c r="S22" i="27"/>
  <c r="U21" i="27" s="1"/>
  <c r="A21" i="27"/>
  <c r="T24" i="21"/>
  <c r="U23" i="21"/>
  <c r="A24" i="21"/>
  <c r="D24" i="23"/>
  <c r="S27" i="16"/>
  <c r="M27" i="16"/>
  <c r="K28" i="16" s="1"/>
  <c r="E28" i="16" s="1"/>
  <c r="L27" i="16"/>
  <c r="J28" i="16" s="1"/>
  <c r="D28" i="16" s="1"/>
  <c r="B28" i="11"/>
  <c r="A28" i="11" s="1"/>
  <c r="F28" i="11"/>
  <c r="B27" i="17"/>
  <c r="A27" i="17" s="1"/>
  <c r="F27" i="17"/>
  <c r="U20" i="27"/>
  <c r="T21" i="27"/>
  <c r="S22" i="26"/>
  <c r="B26" i="18"/>
  <c r="F26" i="18"/>
  <c r="E23" i="25"/>
  <c r="A23" i="23"/>
  <c r="I27" i="17"/>
  <c r="E28" i="15"/>
  <c r="E26" i="19"/>
  <c r="S28" i="11"/>
  <c r="E41" i="29"/>
  <c r="E22" i="28"/>
  <c r="I23" i="25"/>
  <c r="D23" i="25"/>
  <c r="U22" i="23"/>
  <c r="T23" i="23"/>
  <c r="M23" i="24"/>
  <c r="K24" i="24" s="1"/>
  <c r="L23" i="24"/>
  <c r="J24" i="24" s="1"/>
  <c r="S25" i="20"/>
  <c r="B26" i="19"/>
  <c r="A26" i="19" s="1"/>
  <c r="F26" i="19"/>
  <c r="E27" i="17"/>
  <c r="L25" i="20"/>
  <c r="J26" i="20" s="1"/>
  <c r="M25" i="20"/>
  <c r="K26" i="20" s="1"/>
  <c r="M22" i="26"/>
  <c r="K23" i="26" s="1"/>
  <c r="E23" i="26" s="1"/>
  <c r="L22" i="26"/>
  <c r="J23" i="26" s="1"/>
  <c r="I28" i="15"/>
  <c r="D28" i="15"/>
  <c r="I26" i="19"/>
  <c r="E24" i="23"/>
  <c r="B27" i="16"/>
  <c r="F27" i="16"/>
  <c r="T25" i="19"/>
  <c r="U24" i="19"/>
  <c r="I41" i="29"/>
  <c r="S26" i="18"/>
  <c r="I22" i="27"/>
  <c r="I22" i="28"/>
  <c r="D22" i="28"/>
  <c r="D22" i="27"/>
  <c r="E25" i="21"/>
  <c r="T21" i="28"/>
  <c r="U20" i="28"/>
  <c r="M24" i="22"/>
  <c r="K25" i="22" s="1"/>
  <c r="L24" i="22"/>
  <c r="J25" i="22" s="1"/>
  <c r="I25" i="21"/>
  <c r="D25" i="21"/>
  <c r="L26" i="18"/>
  <c r="J27" i="18" s="1"/>
  <c r="D27" i="18" s="1"/>
  <c r="M26" i="18"/>
  <c r="K27" i="18" s="1"/>
  <c r="L28" i="11"/>
  <c r="J29" i="11" s="1"/>
  <c r="D29" i="11" s="1"/>
  <c r="M28" i="11"/>
  <c r="K29" i="11" s="1"/>
  <c r="B29" i="11" l="1"/>
  <c r="A29" i="11" s="1"/>
  <c r="F29" i="11"/>
  <c r="E25" i="22"/>
  <c r="B22" i="27"/>
  <c r="F22" i="27"/>
  <c r="T26" i="18"/>
  <c r="U25" i="18"/>
  <c r="B28" i="16"/>
  <c r="A28" i="16" s="1"/>
  <c r="F28" i="16"/>
  <c r="T28" i="11"/>
  <c r="U27" i="11"/>
  <c r="L27" i="17"/>
  <c r="J28" i="17" s="1"/>
  <c r="M27" i="17"/>
  <c r="K28" i="17" s="1"/>
  <c r="E28" i="17" s="1"/>
  <c r="B27" i="18"/>
  <c r="A27" i="18" s="1"/>
  <c r="F27" i="18"/>
  <c r="S28" i="16"/>
  <c r="U27" i="16" s="1"/>
  <c r="L24" i="23"/>
  <c r="J25" i="23" s="1"/>
  <c r="M24" i="23"/>
  <c r="K25" i="23" s="1"/>
  <c r="E25" i="23" s="1"/>
  <c r="A24" i="22"/>
  <c r="A27" i="16"/>
  <c r="B28" i="15"/>
  <c r="A28" i="15" s="1"/>
  <c r="F28" i="15"/>
  <c r="I26" i="20"/>
  <c r="D26" i="20"/>
  <c r="I24" i="24"/>
  <c r="D24" i="24"/>
  <c r="S22" i="28"/>
  <c r="S41" i="29"/>
  <c r="S26" i="19"/>
  <c r="S28" i="15"/>
  <c r="S23" i="25"/>
  <c r="A26" i="18"/>
  <c r="T22" i="26"/>
  <c r="U21" i="26"/>
  <c r="T22" i="27"/>
  <c r="I28" i="16"/>
  <c r="T27" i="16"/>
  <c r="U26" i="16"/>
  <c r="I27" i="18"/>
  <c r="L25" i="21"/>
  <c r="J26" i="21" s="1"/>
  <c r="D26" i="21" s="1"/>
  <c r="M25" i="21"/>
  <c r="K26" i="21" s="1"/>
  <c r="E26" i="21" s="1"/>
  <c r="B22" i="28"/>
  <c r="F22" i="28"/>
  <c r="L22" i="27"/>
  <c r="J23" i="27" s="1"/>
  <c r="D23" i="27" s="1"/>
  <c r="M22" i="27"/>
  <c r="K23" i="27" s="1"/>
  <c r="M41" i="29"/>
  <c r="K42" i="29" s="1"/>
  <c r="E42" i="29" s="1"/>
  <c r="L41" i="29"/>
  <c r="J42" i="29" s="1"/>
  <c r="S24" i="23"/>
  <c r="I23" i="26"/>
  <c r="D23" i="26"/>
  <c r="S27" i="17"/>
  <c r="E24" i="24"/>
  <c r="B23" i="25"/>
  <c r="F23" i="25"/>
  <c r="I29" i="11"/>
  <c r="B25" i="21"/>
  <c r="A25" i="21" s="1"/>
  <c r="F25" i="21"/>
  <c r="M22" i="28"/>
  <c r="K23" i="28" s="1"/>
  <c r="E23" i="28" s="1"/>
  <c r="L22" i="28"/>
  <c r="J23" i="28" s="1"/>
  <c r="D23" i="28" s="1"/>
  <c r="L26" i="19"/>
  <c r="J27" i="19" s="1"/>
  <c r="M26" i="19"/>
  <c r="K27" i="19" s="1"/>
  <c r="E27" i="19" s="1"/>
  <c r="U24" i="20"/>
  <c r="T25" i="20"/>
  <c r="M23" i="25"/>
  <c r="K24" i="25" s="1"/>
  <c r="L23" i="25"/>
  <c r="J24" i="25" s="1"/>
  <c r="S23" i="26"/>
  <c r="U22" i="26" s="1"/>
  <c r="I25" i="22"/>
  <c r="S25" i="21"/>
  <c r="E27" i="18"/>
  <c r="L28" i="15"/>
  <c r="J29" i="15" s="1"/>
  <c r="D29" i="15" s="1"/>
  <c r="M28" i="15"/>
  <c r="K29" i="15" s="1"/>
  <c r="E29" i="15" s="1"/>
  <c r="E26" i="20"/>
  <c r="E29" i="11"/>
  <c r="B24" i="23"/>
  <c r="F24" i="23"/>
  <c r="D25" i="22"/>
  <c r="S27" i="19" l="1"/>
  <c r="U26" i="19" s="1"/>
  <c r="B26" i="21"/>
  <c r="A26" i="21" s="1"/>
  <c r="F26" i="21"/>
  <c r="B29" i="15"/>
  <c r="A29" i="15" s="1"/>
  <c r="F29" i="15"/>
  <c r="S27" i="18"/>
  <c r="M29" i="11"/>
  <c r="K30" i="11" s="1"/>
  <c r="L29" i="11"/>
  <c r="J30" i="11" s="1"/>
  <c r="E23" i="27"/>
  <c r="S42" i="29"/>
  <c r="M26" i="20"/>
  <c r="K27" i="20" s="1"/>
  <c r="E27" i="20" s="1"/>
  <c r="L26" i="20"/>
  <c r="J27" i="20" s="1"/>
  <c r="D27" i="20" s="1"/>
  <c r="I25" i="23"/>
  <c r="B23" i="27"/>
  <c r="A23" i="27" s="1"/>
  <c r="F23" i="27"/>
  <c r="M25" i="22"/>
  <c r="K26" i="22" s="1"/>
  <c r="E26" i="22" s="1"/>
  <c r="L25" i="22"/>
  <c r="J26" i="22" s="1"/>
  <c r="D26" i="22" s="1"/>
  <c r="I24" i="25"/>
  <c r="I27" i="19"/>
  <c r="D27" i="19"/>
  <c r="D24" i="25"/>
  <c r="S28" i="17"/>
  <c r="T28" i="17" s="1"/>
  <c r="M23" i="26"/>
  <c r="K24" i="26" s="1"/>
  <c r="L23" i="26"/>
  <c r="J24" i="26" s="1"/>
  <c r="T24" i="23"/>
  <c r="U23" i="23"/>
  <c r="I23" i="27"/>
  <c r="M27" i="18"/>
  <c r="K28" i="18" s="1"/>
  <c r="L27" i="18"/>
  <c r="J28" i="18" s="1"/>
  <c r="U27" i="15"/>
  <c r="T28" i="15"/>
  <c r="T41" i="29"/>
  <c r="U40" i="29"/>
  <c r="U21" i="28"/>
  <c r="T22" i="28"/>
  <c r="M24" i="24"/>
  <c r="K25" i="24" s="1"/>
  <c r="E25" i="24" s="1"/>
  <c r="L24" i="24"/>
  <c r="J25" i="24" s="1"/>
  <c r="D25" i="24" s="1"/>
  <c r="A22" i="27"/>
  <c r="D25" i="23"/>
  <c r="S26" i="21"/>
  <c r="I23" i="28"/>
  <c r="A23" i="25"/>
  <c r="U26" i="17"/>
  <c r="T27" i="17"/>
  <c r="I42" i="29"/>
  <c r="D42" i="29"/>
  <c r="T28" i="16"/>
  <c r="E24" i="25"/>
  <c r="B26" i="20"/>
  <c r="A26" i="20" s="1"/>
  <c r="F26" i="20"/>
  <c r="I28" i="17"/>
  <c r="D28" i="17"/>
  <c r="S25" i="22"/>
  <c r="B25" i="22"/>
  <c r="F25" i="22"/>
  <c r="S26" i="20"/>
  <c r="S25" i="23"/>
  <c r="A22" i="28"/>
  <c r="M28" i="16"/>
  <c r="K29" i="16" s="1"/>
  <c r="L28" i="16"/>
  <c r="J29" i="16" s="1"/>
  <c r="T23" i="26"/>
  <c r="S29" i="15"/>
  <c r="S23" i="28"/>
  <c r="A24" i="23"/>
  <c r="S29" i="11"/>
  <c r="I29" i="15"/>
  <c r="U24" i="21"/>
  <c r="T25" i="21"/>
  <c r="S24" i="24"/>
  <c r="B23" i="26"/>
  <c r="F23" i="26"/>
  <c r="B23" i="28"/>
  <c r="A23" i="28" s="1"/>
  <c r="F23" i="28"/>
  <c r="I26" i="21"/>
  <c r="T23" i="25"/>
  <c r="U22" i="25"/>
  <c r="T26" i="19"/>
  <c r="U25" i="19"/>
  <c r="B24" i="24"/>
  <c r="F24" i="24"/>
  <c r="U27" i="17" l="1"/>
  <c r="T27" i="19"/>
  <c r="I29" i="16"/>
  <c r="D29" i="16"/>
  <c r="I28" i="18"/>
  <c r="D28" i="18"/>
  <c r="I24" i="26"/>
  <c r="B24" i="25"/>
  <c r="F24" i="25"/>
  <c r="L25" i="23"/>
  <c r="J26" i="23" s="1"/>
  <c r="D26" i="23" s="1"/>
  <c r="M25" i="23"/>
  <c r="K26" i="23" s="1"/>
  <c r="B25" i="24"/>
  <c r="A25" i="24" s="1"/>
  <c r="F25" i="24"/>
  <c r="D24" i="26"/>
  <c r="S25" i="24"/>
  <c r="U24" i="24" s="1"/>
  <c r="L29" i="15"/>
  <c r="J30" i="15" s="1"/>
  <c r="M29" i="15"/>
  <c r="K30" i="15" s="1"/>
  <c r="E29" i="16"/>
  <c r="B26" i="22"/>
  <c r="A26" i="22" s="1"/>
  <c r="F26" i="22"/>
  <c r="B28" i="17"/>
  <c r="A28" i="17" s="1"/>
  <c r="F28" i="17"/>
  <c r="B27" i="20"/>
  <c r="A27" i="20" s="1"/>
  <c r="F27" i="20"/>
  <c r="M42" i="29"/>
  <c r="K43" i="29" s="1"/>
  <c r="L42" i="29"/>
  <c r="J43" i="29" s="1"/>
  <c r="D43" i="29" s="1"/>
  <c r="E24" i="26"/>
  <c r="B27" i="19"/>
  <c r="A27" i="19" s="1"/>
  <c r="F27" i="19"/>
  <c r="M24" i="25"/>
  <c r="K25" i="25" s="1"/>
  <c r="L24" i="25"/>
  <c r="J25" i="25" s="1"/>
  <c r="D25" i="25" s="1"/>
  <c r="I27" i="20"/>
  <c r="S23" i="27"/>
  <c r="E28" i="18"/>
  <c r="A24" i="24"/>
  <c r="M26" i="21"/>
  <c r="K27" i="21" s="1"/>
  <c r="L26" i="21"/>
  <c r="J27" i="21" s="1"/>
  <c r="A23" i="26"/>
  <c r="U23" i="24"/>
  <c r="T24" i="24"/>
  <c r="U25" i="21"/>
  <c r="E30" i="11"/>
  <c r="S27" i="20"/>
  <c r="T27" i="20" s="1"/>
  <c r="A25" i="22"/>
  <c r="L23" i="28"/>
  <c r="J24" i="28" s="1"/>
  <c r="M23" i="28"/>
  <c r="K24" i="28" s="1"/>
  <c r="I25" i="24"/>
  <c r="T23" i="28"/>
  <c r="U41" i="29"/>
  <c r="T29" i="15"/>
  <c r="T25" i="23"/>
  <c r="I26" i="22"/>
  <c r="U26" i="18"/>
  <c r="T27" i="18"/>
  <c r="T25" i="22"/>
  <c r="U24" i="22"/>
  <c r="T26" i="21"/>
  <c r="T29" i="11"/>
  <c r="U28" i="11"/>
  <c r="T26" i="20"/>
  <c r="U25" i="20"/>
  <c r="S26" i="22"/>
  <c r="U25" i="22" s="1"/>
  <c r="M28" i="17"/>
  <c r="K29" i="17" s="1"/>
  <c r="L28" i="17"/>
  <c r="J29" i="17" s="1"/>
  <c r="D29" i="17" s="1"/>
  <c r="S24" i="25"/>
  <c r="B42" i="29"/>
  <c r="A42" i="29" s="1"/>
  <c r="F42" i="29"/>
  <c r="B25" i="23"/>
  <c r="F25" i="23"/>
  <c r="U22" i="28"/>
  <c r="T42" i="29"/>
  <c r="U28" i="15"/>
  <c r="L23" i="27"/>
  <c r="J24" i="27" s="1"/>
  <c r="M23" i="27"/>
  <c r="K24" i="27" s="1"/>
  <c r="U24" i="23"/>
  <c r="M27" i="19"/>
  <c r="K28" i="19" s="1"/>
  <c r="L27" i="19"/>
  <c r="J28" i="19" s="1"/>
  <c r="I30" i="11"/>
  <c r="D30" i="11"/>
  <c r="T25" i="24" l="1"/>
  <c r="B25" i="25"/>
  <c r="A25" i="25" s="1"/>
  <c r="F25" i="25"/>
  <c r="I28" i="19"/>
  <c r="B26" i="23"/>
  <c r="A26" i="23" s="1"/>
  <c r="F26" i="23"/>
  <c r="T24" i="25"/>
  <c r="U23" i="25"/>
  <c r="I24" i="28"/>
  <c r="D24" i="28"/>
  <c r="E27" i="21"/>
  <c r="U22" i="27"/>
  <c r="T23" i="27"/>
  <c r="S24" i="26"/>
  <c r="B29" i="17"/>
  <c r="A29" i="17" s="1"/>
  <c r="F29" i="17"/>
  <c r="I26" i="23"/>
  <c r="M28" i="18"/>
  <c r="K29" i="18" s="1"/>
  <c r="L28" i="18"/>
  <c r="J29" i="18" s="1"/>
  <c r="L30" i="11"/>
  <c r="J31" i="11" s="1"/>
  <c r="D31" i="11" s="1"/>
  <c r="M30" i="11"/>
  <c r="K31" i="11" s="1"/>
  <c r="E31" i="11" s="1"/>
  <c r="I29" i="17"/>
  <c r="M25" i="24"/>
  <c r="K26" i="24" s="1"/>
  <c r="L25" i="24"/>
  <c r="J26" i="24" s="1"/>
  <c r="S29" i="16"/>
  <c r="L24" i="26"/>
  <c r="J25" i="26" s="1"/>
  <c r="D25" i="26" s="1"/>
  <c r="M24" i="26"/>
  <c r="K25" i="26" s="1"/>
  <c r="E25" i="26" s="1"/>
  <c r="I24" i="27"/>
  <c r="D24" i="27"/>
  <c r="E29" i="17"/>
  <c r="S30" i="11"/>
  <c r="M27" i="20"/>
  <c r="K28" i="20" s="1"/>
  <c r="L27" i="20"/>
  <c r="J28" i="20" s="1"/>
  <c r="D28" i="19"/>
  <c r="I43" i="29"/>
  <c r="B28" i="18"/>
  <c r="A28" i="18" s="1"/>
  <c r="F28" i="18"/>
  <c r="B29" i="16"/>
  <c r="A29" i="16" s="1"/>
  <c r="F29" i="16"/>
  <c r="B30" i="11"/>
  <c r="A30" i="11" s="1"/>
  <c r="F30" i="11"/>
  <c r="S28" i="18"/>
  <c r="I30" i="15"/>
  <c r="D30" i="15"/>
  <c r="L29" i="16"/>
  <c r="J30" i="16" s="1"/>
  <c r="D30" i="16" s="1"/>
  <c r="M29" i="16"/>
  <c r="K30" i="16" s="1"/>
  <c r="E28" i="19"/>
  <c r="A25" i="23"/>
  <c r="B43" i="29"/>
  <c r="A43" i="29" s="1"/>
  <c r="F43" i="29"/>
  <c r="E25" i="25"/>
  <c r="U26" i="20"/>
  <c r="T26" i="22"/>
  <c r="L26" i="22"/>
  <c r="J27" i="22" s="1"/>
  <c r="M26" i="22"/>
  <c r="K27" i="22" s="1"/>
  <c r="E24" i="28"/>
  <c r="I27" i="21"/>
  <c r="D27" i="21"/>
  <c r="E24" i="27"/>
  <c r="I25" i="25"/>
  <c r="E43" i="29"/>
  <c r="E30" i="15"/>
  <c r="B24" i="26"/>
  <c r="F24" i="26"/>
  <c r="E26" i="23"/>
  <c r="A24" i="25"/>
  <c r="S24" i="28" l="1"/>
  <c r="M30" i="15"/>
  <c r="K31" i="15" s="1"/>
  <c r="E31" i="15" s="1"/>
  <c r="L30" i="15"/>
  <c r="J31" i="15" s="1"/>
  <c r="D31" i="15" s="1"/>
  <c r="B30" i="16"/>
  <c r="A30" i="16" s="1"/>
  <c r="F30" i="16"/>
  <c r="M43" i="29"/>
  <c r="K44" i="29" s="1"/>
  <c r="E44" i="29" s="1"/>
  <c r="L43" i="29"/>
  <c r="J44" i="29" s="1"/>
  <c r="S29" i="17"/>
  <c r="T29" i="16"/>
  <c r="U28" i="16"/>
  <c r="I29" i="18"/>
  <c r="S25" i="26"/>
  <c r="L28" i="19"/>
  <c r="J29" i="19" s="1"/>
  <c r="D29" i="19" s="1"/>
  <c r="M28" i="19"/>
  <c r="K29" i="19" s="1"/>
  <c r="E29" i="19" s="1"/>
  <c r="S30" i="15"/>
  <c r="B27" i="21"/>
  <c r="A27" i="21" s="1"/>
  <c r="F27" i="21"/>
  <c r="I30" i="16"/>
  <c r="B31" i="11"/>
  <c r="A31" i="11" s="1"/>
  <c r="F31" i="11"/>
  <c r="B28" i="19"/>
  <c r="A28" i="19" s="1"/>
  <c r="F28" i="19"/>
  <c r="M29" i="17"/>
  <c r="K30" i="17" s="1"/>
  <c r="E30" i="17" s="1"/>
  <c r="L29" i="17"/>
  <c r="J30" i="17" s="1"/>
  <c r="T24" i="26"/>
  <c r="U23" i="26"/>
  <c r="B24" i="28"/>
  <c r="F24" i="28"/>
  <c r="L25" i="25"/>
  <c r="J26" i="25" s="1"/>
  <c r="M25" i="25"/>
  <c r="K26" i="25" s="1"/>
  <c r="E26" i="25" s="1"/>
  <c r="E27" i="22"/>
  <c r="S25" i="25"/>
  <c r="S28" i="19"/>
  <c r="B30" i="15"/>
  <c r="A30" i="15" s="1"/>
  <c r="F30" i="15"/>
  <c r="E29" i="18"/>
  <c r="I28" i="20"/>
  <c r="D28" i="20"/>
  <c r="S31" i="11"/>
  <c r="T31" i="11" s="1"/>
  <c r="B24" i="27"/>
  <c r="F24" i="27"/>
  <c r="I25" i="26"/>
  <c r="I26" i="24"/>
  <c r="D26" i="24"/>
  <c r="S27" i="21"/>
  <c r="S26" i="23"/>
  <c r="A24" i="26"/>
  <c r="L24" i="27"/>
  <c r="J25" i="27" s="1"/>
  <c r="D25" i="27" s="1"/>
  <c r="M24" i="27"/>
  <c r="K25" i="27" s="1"/>
  <c r="E25" i="27" s="1"/>
  <c r="B25" i="26"/>
  <c r="A25" i="26" s="1"/>
  <c r="F25" i="26"/>
  <c r="S43" i="29"/>
  <c r="S24" i="27"/>
  <c r="L27" i="21"/>
  <c r="J28" i="21" s="1"/>
  <c r="M27" i="21"/>
  <c r="K28" i="21" s="1"/>
  <c r="I27" i="22"/>
  <c r="D27" i="22"/>
  <c r="U27" i="18"/>
  <c r="T28" i="18"/>
  <c r="D29" i="18"/>
  <c r="E28" i="20"/>
  <c r="U29" i="11"/>
  <c r="T30" i="11"/>
  <c r="E30" i="16"/>
  <c r="E26" i="24"/>
  <c r="I31" i="11"/>
  <c r="M26" i="23"/>
  <c r="K27" i="23" s="1"/>
  <c r="E27" i="23" s="1"/>
  <c r="L26" i="23"/>
  <c r="J27" i="23" s="1"/>
  <c r="L24" i="28"/>
  <c r="J25" i="28" s="1"/>
  <c r="M24" i="28"/>
  <c r="K25" i="28" s="1"/>
  <c r="U30" i="11" l="1"/>
  <c r="S29" i="19"/>
  <c r="U28" i="19" s="1"/>
  <c r="S30" i="17"/>
  <c r="I25" i="28"/>
  <c r="S30" i="16"/>
  <c r="I28" i="21"/>
  <c r="S27" i="23"/>
  <c r="M26" i="24"/>
  <c r="K27" i="24" s="1"/>
  <c r="E27" i="24" s="1"/>
  <c r="L26" i="24"/>
  <c r="J27" i="24" s="1"/>
  <c r="D27" i="24" s="1"/>
  <c r="B28" i="20"/>
  <c r="A28" i="20" s="1"/>
  <c r="F28" i="20"/>
  <c r="T25" i="25"/>
  <c r="U24" i="25"/>
  <c r="U28" i="17"/>
  <c r="T29" i="17"/>
  <c r="U25" i="23"/>
  <c r="T26" i="23"/>
  <c r="A24" i="27"/>
  <c r="B31" i="15"/>
  <c r="A31" i="15" s="1"/>
  <c r="F31" i="15"/>
  <c r="B29" i="18"/>
  <c r="A29" i="18" s="1"/>
  <c r="F29" i="18"/>
  <c r="S25" i="27"/>
  <c r="U24" i="27" s="1"/>
  <c r="I25" i="27"/>
  <c r="T27" i="21"/>
  <c r="U26" i="21"/>
  <c r="S29" i="18"/>
  <c r="S26" i="25"/>
  <c r="T26" i="25" s="1"/>
  <c r="A24" i="28"/>
  <c r="U24" i="26"/>
  <c r="L30" i="16"/>
  <c r="J31" i="16" s="1"/>
  <c r="M30" i="16"/>
  <c r="K31" i="16" s="1"/>
  <c r="E31" i="16" s="1"/>
  <c r="S31" i="15"/>
  <c r="U30" i="15" s="1"/>
  <c r="B27" i="22"/>
  <c r="A27" i="22" s="1"/>
  <c r="F27" i="22"/>
  <c r="U23" i="27"/>
  <c r="T24" i="27"/>
  <c r="B25" i="27"/>
  <c r="A25" i="27" s="1"/>
  <c r="F25" i="27"/>
  <c r="T28" i="19"/>
  <c r="U27" i="19"/>
  <c r="I26" i="25"/>
  <c r="D26" i="25"/>
  <c r="T30" i="15"/>
  <c r="U29" i="15"/>
  <c r="L31" i="11"/>
  <c r="J32" i="11" s="1"/>
  <c r="M31" i="11"/>
  <c r="K32" i="11" s="1"/>
  <c r="S28" i="20"/>
  <c r="S44" i="29"/>
  <c r="U43" i="29" s="1"/>
  <c r="S27" i="22"/>
  <c r="I30" i="17"/>
  <c r="D30" i="17"/>
  <c r="B29" i="19"/>
  <c r="A29" i="19" s="1"/>
  <c r="F29" i="19"/>
  <c r="D28" i="21"/>
  <c r="I44" i="29"/>
  <c r="D44" i="29"/>
  <c r="E25" i="28"/>
  <c r="I27" i="23"/>
  <c r="D27" i="23"/>
  <c r="S26" i="24"/>
  <c r="M27" i="22"/>
  <c r="K28" i="22" s="1"/>
  <c r="L27" i="22"/>
  <c r="J28" i="22" s="1"/>
  <c r="D28" i="22" s="1"/>
  <c r="T43" i="29"/>
  <c r="U42" i="29"/>
  <c r="E28" i="21"/>
  <c r="B26" i="24"/>
  <c r="F26" i="24"/>
  <c r="M25" i="26"/>
  <c r="K26" i="26" s="1"/>
  <c r="L25" i="26"/>
  <c r="J26" i="26" s="1"/>
  <c r="M28" i="20"/>
  <c r="K29" i="20" s="1"/>
  <c r="L28" i="20"/>
  <c r="J29" i="20" s="1"/>
  <c r="D29" i="20" s="1"/>
  <c r="D25" i="28"/>
  <c r="T25" i="26"/>
  <c r="I29" i="19"/>
  <c r="M29" i="18"/>
  <c r="K30" i="18" s="1"/>
  <c r="E30" i="18" s="1"/>
  <c r="L29" i="18"/>
  <c r="J30" i="18" s="1"/>
  <c r="I31" i="15"/>
  <c r="T24" i="28"/>
  <c r="U23" i="28"/>
  <c r="T44" i="29" l="1"/>
  <c r="T31" i="15"/>
  <c r="T29" i="19"/>
  <c r="U25" i="25"/>
  <c r="T25" i="27"/>
  <c r="S30" i="18"/>
  <c r="U29" i="18" s="1"/>
  <c r="B29" i="20"/>
  <c r="A29" i="20" s="1"/>
  <c r="F29" i="20"/>
  <c r="S31" i="16"/>
  <c r="T31" i="16" s="1"/>
  <c r="E32" i="11"/>
  <c r="I30" i="18"/>
  <c r="B27" i="24"/>
  <c r="A27" i="24" s="1"/>
  <c r="F27" i="24"/>
  <c r="S27" i="24"/>
  <c r="T27" i="24" s="1"/>
  <c r="L31" i="15"/>
  <c r="J32" i="15" s="1"/>
  <c r="M31" i="15"/>
  <c r="K32" i="15" s="1"/>
  <c r="B25" i="28"/>
  <c r="A25" i="28" s="1"/>
  <c r="F25" i="28"/>
  <c r="E26" i="26"/>
  <c r="S28" i="21"/>
  <c r="B27" i="23"/>
  <c r="A27" i="23" s="1"/>
  <c r="F27" i="23"/>
  <c r="B44" i="29"/>
  <c r="A44" i="29" s="1"/>
  <c r="F44" i="29"/>
  <c r="B28" i="21"/>
  <c r="A28" i="21" s="1"/>
  <c r="F28" i="21"/>
  <c r="B30" i="17"/>
  <c r="A30" i="17" s="1"/>
  <c r="F30" i="17"/>
  <c r="T27" i="22"/>
  <c r="U26" i="22"/>
  <c r="U27" i="20"/>
  <c r="T28" i="20"/>
  <c r="I31" i="16"/>
  <c r="D31" i="16"/>
  <c r="T30" i="17"/>
  <c r="L29" i="19"/>
  <c r="J30" i="19" s="1"/>
  <c r="M29" i="19"/>
  <c r="K30" i="19" s="1"/>
  <c r="I29" i="20"/>
  <c r="M26" i="25"/>
  <c r="K27" i="25" s="1"/>
  <c r="L26" i="25"/>
  <c r="J27" i="25" s="1"/>
  <c r="U28" i="18"/>
  <c r="T29" i="18"/>
  <c r="M25" i="27"/>
  <c r="K26" i="27" s="1"/>
  <c r="L25" i="27"/>
  <c r="J26" i="27" s="1"/>
  <c r="U29" i="16"/>
  <c r="T30" i="16"/>
  <c r="M27" i="23"/>
  <c r="K28" i="23" s="1"/>
  <c r="L27" i="23"/>
  <c r="J28" i="23" s="1"/>
  <c r="L44" i="29"/>
  <c r="J45" i="29" s="1"/>
  <c r="M44" i="29"/>
  <c r="K45" i="29" s="1"/>
  <c r="L30" i="17"/>
  <c r="J31" i="17" s="1"/>
  <c r="D31" i="17" s="1"/>
  <c r="M30" i="17"/>
  <c r="K31" i="17" s="1"/>
  <c r="I32" i="11"/>
  <c r="D32" i="11"/>
  <c r="B28" i="22"/>
  <c r="A28" i="22" s="1"/>
  <c r="F28" i="22"/>
  <c r="D30" i="18"/>
  <c r="T27" i="23"/>
  <c r="I27" i="24"/>
  <c r="I26" i="26"/>
  <c r="D26" i="26"/>
  <c r="A26" i="24"/>
  <c r="I28" i="22"/>
  <c r="T26" i="24"/>
  <c r="U25" i="24"/>
  <c r="S25" i="28"/>
  <c r="E28" i="22"/>
  <c r="E29" i="20"/>
  <c r="B26" i="25"/>
  <c r="F26" i="25"/>
  <c r="U26" i="23"/>
  <c r="U29" i="17"/>
  <c r="L28" i="21"/>
  <c r="J29" i="21" s="1"/>
  <c r="M28" i="21"/>
  <c r="K29" i="21" s="1"/>
  <c r="E29" i="21" s="1"/>
  <c r="M25" i="28"/>
  <c r="K26" i="28" s="1"/>
  <c r="E26" i="28" s="1"/>
  <c r="L25" i="28"/>
  <c r="J26" i="28" s="1"/>
  <c r="U26" i="24" l="1"/>
  <c r="T30" i="18"/>
  <c r="S26" i="28"/>
  <c r="U25" i="28" s="1"/>
  <c r="I45" i="29"/>
  <c r="I27" i="25"/>
  <c r="B31" i="16"/>
  <c r="A31" i="16" s="1"/>
  <c r="F31" i="16"/>
  <c r="B31" i="17"/>
  <c r="A31" i="17" s="1"/>
  <c r="F31" i="17"/>
  <c r="D27" i="25"/>
  <c r="M26" i="26"/>
  <c r="K27" i="26" s="1"/>
  <c r="E27" i="26" s="1"/>
  <c r="L26" i="26"/>
  <c r="J27" i="26" s="1"/>
  <c r="D27" i="26" s="1"/>
  <c r="E27" i="25"/>
  <c r="I29" i="21"/>
  <c r="S29" i="20"/>
  <c r="B26" i="26"/>
  <c r="A26" i="26" s="1"/>
  <c r="F26" i="26"/>
  <c r="E45" i="29"/>
  <c r="E26" i="27"/>
  <c r="M29" i="20"/>
  <c r="K30" i="20" s="1"/>
  <c r="L29" i="20"/>
  <c r="J30" i="20" s="1"/>
  <c r="D29" i="21"/>
  <c r="E32" i="15"/>
  <c r="L30" i="18"/>
  <c r="J31" i="18" s="1"/>
  <c r="D31" i="18" s="1"/>
  <c r="M30" i="18"/>
  <c r="K31" i="18" s="1"/>
  <c r="I26" i="28"/>
  <c r="S28" i="22"/>
  <c r="L28" i="22"/>
  <c r="J29" i="22" s="1"/>
  <c r="M28" i="22"/>
  <c r="K29" i="22" s="1"/>
  <c r="E29" i="22" s="1"/>
  <c r="L27" i="24"/>
  <c r="J28" i="24" s="1"/>
  <c r="M27" i="24"/>
  <c r="K28" i="24" s="1"/>
  <c r="M32" i="11"/>
  <c r="K33" i="11" s="1"/>
  <c r="L32" i="11"/>
  <c r="J33" i="11" s="1"/>
  <c r="D33" i="11" s="1"/>
  <c r="E30" i="19"/>
  <c r="S29" i="21"/>
  <c r="T29" i="21" s="1"/>
  <c r="I32" i="15"/>
  <c r="D32" i="15"/>
  <c r="E31" i="17"/>
  <c r="I28" i="23"/>
  <c r="I30" i="19"/>
  <c r="D30" i="19"/>
  <c r="D28" i="23"/>
  <c r="T28" i="21"/>
  <c r="U27" i="21"/>
  <c r="D26" i="28"/>
  <c r="A26" i="25"/>
  <c r="U24" i="28"/>
  <c r="T25" i="28"/>
  <c r="B30" i="18"/>
  <c r="A30" i="18" s="1"/>
  <c r="F30" i="18"/>
  <c r="B32" i="11"/>
  <c r="A32" i="11" s="1"/>
  <c r="F32" i="11"/>
  <c r="I31" i="17"/>
  <c r="E28" i="23"/>
  <c r="U30" i="16"/>
  <c r="I26" i="27"/>
  <c r="D26" i="27"/>
  <c r="M31" i="16"/>
  <c r="K32" i="16" s="1"/>
  <c r="L31" i="16"/>
  <c r="J32" i="16" s="1"/>
  <c r="D45" i="29"/>
  <c r="S26" i="26"/>
  <c r="S32" i="11"/>
  <c r="T26" i="28" l="1"/>
  <c r="I32" i="16"/>
  <c r="B30" i="19"/>
  <c r="A30" i="19" s="1"/>
  <c r="F30" i="19"/>
  <c r="B32" i="15"/>
  <c r="A32" i="15" s="1"/>
  <c r="F32" i="15"/>
  <c r="L26" i="28"/>
  <c r="J27" i="28" s="1"/>
  <c r="M26" i="28"/>
  <c r="K27" i="28" s="1"/>
  <c r="S26" i="27"/>
  <c r="E33" i="11"/>
  <c r="E32" i="16"/>
  <c r="M31" i="17"/>
  <c r="K32" i="17" s="1"/>
  <c r="E32" i="17" s="1"/>
  <c r="L31" i="17"/>
  <c r="J32" i="17" s="1"/>
  <c r="U28" i="21"/>
  <c r="S31" i="17"/>
  <c r="S30" i="19"/>
  <c r="E28" i="24"/>
  <c r="S29" i="22"/>
  <c r="T29" i="22" s="1"/>
  <c r="E31" i="18"/>
  <c r="B29" i="21"/>
  <c r="A29" i="21" s="1"/>
  <c r="F29" i="21"/>
  <c r="B27" i="26"/>
  <c r="A27" i="26" s="1"/>
  <c r="F27" i="26"/>
  <c r="I27" i="26"/>
  <c r="M45" i="29"/>
  <c r="K46" i="29" s="1"/>
  <c r="E46" i="29" s="1"/>
  <c r="L45" i="29"/>
  <c r="J46" i="29" s="1"/>
  <c r="T32" i="11"/>
  <c r="U31" i="11"/>
  <c r="T26" i="26"/>
  <c r="U25" i="26"/>
  <c r="B26" i="27"/>
  <c r="F26" i="27"/>
  <c r="S28" i="23"/>
  <c r="B31" i="18"/>
  <c r="A31" i="18" s="1"/>
  <c r="F31" i="18"/>
  <c r="B26" i="28"/>
  <c r="A26" i="28" s="1"/>
  <c r="F26" i="28"/>
  <c r="L30" i="19"/>
  <c r="J31" i="19" s="1"/>
  <c r="D31" i="19" s="1"/>
  <c r="M30" i="19"/>
  <c r="K31" i="19" s="1"/>
  <c r="E31" i="19" s="1"/>
  <c r="L32" i="15"/>
  <c r="J33" i="15" s="1"/>
  <c r="D33" i="15" s="1"/>
  <c r="M32" i="15"/>
  <c r="K33" i="15" s="1"/>
  <c r="I28" i="24"/>
  <c r="D28" i="24"/>
  <c r="U27" i="22"/>
  <c r="T28" i="22"/>
  <c r="I31" i="18"/>
  <c r="I30" i="20"/>
  <c r="D30" i="20"/>
  <c r="S45" i="29"/>
  <c r="L29" i="21"/>
  <c r="J30" i="21" s="1"/>
  <c r="D30" i="21" s="1"/>
  <c r="M29" i="21"/>
  <c r="K30" i="21" s="1"/>
  <c r="M26" i="27"/>
  <c r="K27" i="27" s="1"/>
  <c r="L26" i="27"/>
  <c r="J27" i="27" s="1"/>
  <c r="M28" i="23"/>
  <c r="K29" i="23" s="1"/>
  <c r="L28" i="23"/>
  <c r="J29" i="23" s="1"/>
  <c r="D29" i="23" s="1"/>
  <c r="I29" i="22"/>
  <c r="D29" i="22"/>
  <c r="T29" i="20"/>
  <c r="U28" i="20"/>
  <c r="D32" i="16"/>
  <c r="S27" i="26"/>
  <c r="B45" i="29"/>
  <c r="A45" i="29" s="1"/>
  <c r="F45" i="29"/>
  <c r="B33" i="11"/>
  <c r="A33" i="11" s="1"/>
  <c r="F33" i="11"/>
  <c r="B28" i="23"/>
  <c r="A28" i="23" s="1"/>
  <c r="F28" i="23"/>
  <c r="I33" i="11"/>
  <c r="S32" i="15"/>
  <c r="E30" i="20"/>
  <c r="S27" i="25"/>
  <c r="B27" i="25"/>
  <c r="A27" i="25" s="1"/>
  <c r="F27" i="25"/>
  <c r="M27" i="25"/>
  <c r="K28" i="25" s="1"/>
  <c r="L27" i="25"/>
  <c r="J28" i="25" s="1"/>
  <c r="D28" i="25" s="1"/>
  <c r="U28" i="22" l="1"/>
  <c r="S46" i="29"/>
  <c r="U45" i="29" s="1"/>
  <c r="B31" i="19"/>
  <c r="A31" i="19" s="1"/>
  <c r="F31" i="19"/>
  <c r="S30" i="20"/>
  <c r="B29" i="23"/>
  <c r="A29" i="23" s="1"/>
  <c r="F29" i="23"/>
  <c r="T45" i="29"/>
  <c r="U44" i="29"/>
  <c r="M28" i="24"/>
  <c r="K29" i="24" s="1"/>
  <c r="L28" i="24"/>
  <c r="J29" i="24" s="1"/>
  <c r="D29" i="24" s="1"/>
  <c r="B30" i="21"/>
  <c r="A30" i="21" s="1"/>
  <c r="F30" i="21"/>
  <c r="S31" i="19"/>
  <c r="U30" i="19" s="1"/>
  <c r="B33" i="15"/>
  <c r="A33" i="15" s="1"/>
  <c r="F33" i="15"/>
  <c r="B30" i="20"/>
  <c r="A30" i="20" s="1"/>
  <c r="F30" i="20"/>
  <c r="U26" i="25"/>
  <c r="T27" i="25"/>
  <c r="T32" i="15"/>
  <c r="U31" i="15"/>
  <c r="B29" i="22"/>
  <c r="A29" i="22" s="1"/>
  <c r="F29" i="22"/>
  <c r="M30" i="20"/>
  <c r="K31" i="20" s="1"/>
  <c r="E31" i="20" s="1"/>
  <c r="L30" i="20"/>
  <c r="J31" i="20" s="1"/>
  <c r="E29" i="23"/>
  <c r="A26" i="27"/>
  <c r="T27" i="26"/>
  <c r="L27" i="26"/>
  <c r="J28" i="26" s="1"/>
  <c r="M27" i="26"/>
  <c r="K28" i="26" s="1"/>
  <c r="T31" i="17"/>
  <c r="U30" i="17"/>
  <c r="S32" i="16"/>
  <c r="U25" i="27"/>
  <c r="T26" i="27"/>
  <c r="B28" i="25"/>
  <c r="A28" i="25" s="1"/>
  <c r="F28" i="25"/>
  <c r="I29" i="23"/>
  <c r="I31" i="19"/>
  <c r="T28" i="23"/>
  <c r="U27" i="23"/>
  <c r="I46" i="29"/>
  <c r="E27" i="28"/>
  <c r="I28" i="25"/>
  <c r="L29" i="22"/>
  <c r="J30" i="22" s="1"/>
  <c r="M29" i="22"/>
  <c r="K30" i="22" s="1"/>
  <c r="E30" i="21"/>
  <c r="L31" i="18"/>
  <c r="J32" i="18" s="1"/>
  <c r="M31" i="18"/>
  <c r="K32" i="18" s="1"/>
  <c r="E32" i="18" s="1"/>
  <c r="T30" i="19"/>
  <c r="U29" i="19"/>
  <c r="I32" i="17"/>
  <c r="D32" i="17"/>
  <c r="S33" i="11"/>
  <c r="I27" i="28"/>
  <c r="E28" i="25"/>
  <c r="E33" i="15"/>
  <c r="L33" i="11"/>
  <c r="J34" i="11" s="1"/>
  <c r="M33" i="11"/>
  <c r="K34" i="11" s="1"/>
  <c r="E34" i="11" s="1"/>
  <c r="D46" i="29"/>
  <c r="B32" i="16"/>
  <c r="A32" i="16" s="1"/>
  <c r="F32" i="16"/>
  <c r="I27" i="27"/>
  <c r="I30" i="21"/>
  <c r="B28" i="24"/>
  <c r="A28" i="24" s="1"/>
  <c r="F28" i="24"/>
  <c r="I33" i="15"/>
  <c r="D27" i="28"/>
  <c r="D27" i="27"/>
  <c r="U26" i="26"/>
  <c r="S31" i="18"/>
  <c r="S28" i="24"/>
  <c r="S32" i="17"/>
  <c r="U31" i="17" s="1"/>
  <c r="E27" i="27"/>
  <c r="M32" i="16"/>
  <c r="K33" i="16" s="1"/>
  <c r="E33" i="16" s="1"/>
  <c r="L32" i="16"/>
  <c r="J33" i="16" s="1"/>
  <c r="D33" i="16" s="1"/>
  <c r="T46" i="29" l="1"/>
  <c r="T31" i="19"/>
  <c r="T32" i="17"/>
  <c r="B33" i="16"/>
  <c r="A33" i="16" s="1"/>
  <c r="F33" i="16"/>
  <c r="B27" i="28"/>
  <c r="A27" i="28" s="1"/>
  <c r="F27" i="28"/>
  <c r="B29" i="24"/>
  <c r="A29" i="24" s="1"/>
  <c r="F29" i="24"/>
  <c r="S33" i="15"/>
  <c r="M28" i="25"/>
  <c r="K29" i="25" s="1"/>
  <c r="E29" i="25" s="1"/>
  <c r="L28" i="25"/>
  <c r="J29" i="25" s="1"/>
  <c r="M29" i="23"/>
  <c r="K30" i="23" s="1"/>
  <c r="E30" i="23" s="1"/>
  <c r="L29" i="23"/>
  <c r="J30" i="23" s="1"/>
  <c r="S33" i="16"/>
  <c r="T33" i="16" s="1"/>
  <c r="S31" i="20"/>
  <c r="U30" i="20" s="1"/>
  <c r="T31" i="18"/>
  <c r="U30" i="18"/>
  <c r="L27" i="27"/>
  <c r="J28" i="27" s="1"/>
  <c r="D28" i="27" s="1"/>
  <c r="M27" i="27"/>
  <c r="K28" i="27" s="1"/>
  <c r="E28" i="27" s="1"/>
  <c r="S34" i="11"/>
  <c r="T34" i="11" s="1"/>
  <c r="S27" i="28"/>
  <c r="U27" i="24"/>
  <c r="T28" i="24"/>
  <c r="B27" i="27"/>
  <c r="A27" i="27" s="1"/>
  <c r="F27" i="27"/>
  <c r="L30" i="21"/>
  <c r="J31" i="21" s="1"/>
  <c r="M30" i="21"/>
  <c r="K31" i="21" s="1"/>
  <c r="E31" i="21" s="1"/>
  <c r="I34" i="11"/>
  <c r="D34" i="11"/>
  <c r="B32" i="17"/>
  <c r="A32" i="17" s="1"/>
  <c r="F32" i="17"/>
  <c r="S30" i="21"/>
  <c r="I28" i="26"/>
  <c r="D28" i="26"/>
  <c r="I29" i="24"/>
  <c r="I33" i="16"/>
  <c r="S32" i="18"/>
  <c r="T32" i="18" s="1"/>
  <c r="L27" i="28"/>
  <c r="J28" i="28" s="1"/>
  <c r="M27" i="28"/>
  <c r="K28" i="28" s="1"/>
  <c r="E28" i="28" s="1"/>
  <c r="L46" i="29"/>
  <c r="J47" i="29" s="1"/>
  <c r="D47" i="29" s="1"/>
  <c r="M46" i="29"/>
  <c r="K47" i="29" s="1"/>
  <c r="S29" i="23"/>
  <c r="B46" i="29"/>
  <c r="A46" i="29" s="1"/>
  <c r="F46" i="29"/>
  <c r="S28" i="25"/>
  <c r="M32" i="17"/>
  <c r="K33" i="17" s="1"/>
  <c r="L32" i="17"/>
  <c r="J33" i="17" s="1"/>
  <c r="D33" i="17" s="1"/>
  <c r="E30" i="22"/>
  <c r="T32" i="16"/>
  <c r="U31" i="16"/>
  <c r="U29" i="20"/>
  <c r="T30" i="20"/>
  <c r="S27" i="27"/>
  <c r="E29" i="24"/>
  <c r="L33" i="15"/>
  <c r="J34" i="15" s="1"/>
  <c r="M33" i="15"/>
  <c r="K34" i="15" s="1"/>
  <c r="U32" i="11"/>
  <c r="T33" i="11"/>
  <c r="I32" i="18"/>
  <c r="D32" i="18"/>
  <c r="I30" i="22"/>
  <c r="M31" i="19"/>
  <c r="K32" i="19" s="1"/>
  <c r="L31" i="19"/>
  <c r="J32" i="19" s="1"/>
  <c r="E28" i="26"/>
  <c r="I31" i="20"/>
  <c r="D30" i="22"/>
  <c r="D31" i="20"/>
  <c r="T31" i="20" l="1"/>
  <c r="U33" i="11"/>
  <c r="U32" i="16"/>
  <c r="U31" i="18"/>
  <c r="S28" i="27"/>
  <c r="T28" i="27" s="1"/>
  <c r="S28" i="28"/>
  <c r="B32" i="18"/>
  <c r="A32" i="18" s="1"/>
  <c r="F32" i="18"/>
  <c r="E33" i="17"/>
  <c r="S30" i="23"/>
  <c r="U29" i="23" s="1"/>
  <c r="T27" i="28"/>
  <c r="U26" i="28"/>
  <c r="M31" i="20"/>
  <c r="K32" i="20" s="1"/>
  <c r="L31" i="20"/>
  <c r="J32" i="20" s="1"/>
  <c r="D32" i="20" s="1"/>
  <c r="I34" i="15"/>
  <c r="D34" i="15"/>
  <c r="S29" i="25"/>
  <c r="T29" i="25" s="1"/>
  <c r="T29" i="23"/>
  <c r="U28" i="23"/>
  <c r="B30" i="22"/>
  <c r="A30" i="22" s="1"/>
  <c r="F30" i="22"/>
  <c r="L30" i="22"/>
  <c r="J31" i="22" s="1"/>
  <c r="M30" i="22"/>
  <c r="K31" i="22" s="1"/>
  <c r="E31" i="22" s="1"/>
  <c r="I33" i="17"/>
  <c r="I47" i="29"/>
  <c r="L29" i="24"/>
  <c r="J30" i="24" s="1"/>
  <c r="M29" i="24"/>
  <c r="K30" i="24" s="1"/>
  <c r="E30" i="24" s="1"/>
  <c r="B28" i="26"/>
  <c r="A28" i="26" s="1"/>
  <c r="F28" i="26"/>
  <c r="T30" i="21"/>
  <c r="U29" i="21"/>
  <c r="B34" i="11"/>
  <c r="A34" i="11" s="1"/>
  <c r="F34" i="11"/>
  <c r="I31" i="21"/>
  <c r="D31" i="21"/>
  <c r="I32" i="19"/>
  <c r="D32" i="19"/>
  <c r="U26" i="27"/>
  <c r="T27" i="27"/>
  <c r="B47" i="29"/>
  <c r="A47" i="29" s="1"/>
  <c r="F47" i="29"/>
  <c r="I30" i="23"/>
  <c r="D30" i="23"/>
  <c r="E34" i="15"/>
  <c r="E32" i="19"/>
  <c r="S30" i="22"/>
  <c r="I28" i="28"/>
  <c r="M33" i="16"/>
  <c r="K34" i="16" s="1"/>
  <c r="L33" i="16"/>
  <c r="J34" i="16" s="1"/>
  <c r="M28" i="26"/>
  <c r="K29" i="26" s="1"/>
  <c r="E29" i="26" s="1"/>
  <c r="L28" i="26"/>
  <c r="J29" i="26" s="1"/>
  <c r="B33" i="17"/>
  <c r="A33" i="17" s="1"/>
  <c r="F33" i="17"/>
  <c r="M34" i="11"/>
  <c r="K35" i="11" s="1"/>
  <c r="L34" i="11"/>
  <c r="J35" i="11" s="1"/>
  <c r="B28" i="27"/>
  <c r="A28" i="27" s="1"/>
  <c r="F28" i="27"/>
  <c r="I28" i="27"/>
  <c r="T33" i="15"/>
  <c r="U32" i="15"/>
  <c r="B31" i="20"/>
  <c r="A31" i="20" s="1"/>
  <c r="F31" i="20"/>
  <c r="S28" i="26"/>
  <c r="L32" i="18"/>
  <c r="J33" i="18" s="1"/>
  <c r="M32" i="18"/>
  <c r="K33" i="18" s="1"/>
  <c r="S29" i="24"/>
  <c r="U27" i="25"/>
  <c r="T28" i="25"/>
  <c r="E47" i="29"/>
  <c r="S31" i="21"/>
  <c r="U30" i="21" s="1"/>
  <c r="I29" i="25"/>
  <c r="D29" i="25"/>
  <c r="D28" i="28"/>
  <c r="U28" i="25" l="1"/>
  <c r="U27" i="27"/>
  <c r="I33" i="18"/>
  <c r="U29" i="22"/>
  <c r="T30" i="22"/>
  <c r="L32" i="19"/>
  <c r="J33" i="19" s="1"/>
  <c r="M32" i="19"/>
  <c r="K33" i="19" s="1"/>
  <c r="E33" i="19" s="1"/>
  <c r="L31" i="21"/>
  <c r="J32" i="21" s="1"/>
  <c r="D32" i="21" s="1"/>
  <c r="M31" i="21"/>
  <c r="K32" i="21" s="1"/>
  <c r="L47" i="29"/>
  <c r="J48" i="29" s="1"/>
  <c r="M47" i="29"/>
  <c r="K48" i="29" s="1"/>
  <c r="E48" i="29" s="1"/>
  <c r="L34" i="15"/>
  <c r="J35" i="15" s="1"/>
  <c r="D35" i="15" s="1"/>
  <c r="M34" i="15"/>
  <c r="K35" i="15" s="1"/>
  <c r="E35" i="15" s="1"/>
  <c r="B29" i="25"/>
  <c r="A29" i="25" s="1"/>
  <c r="F29" i="25"/>
  <c r="E35" i="11"/>
  <c r="M29" i="25"/>
  <c r="K30" i="25" s="1"/>
  <c r="L29" i="25"/>
  <c r="J30" i="25" s="1"/>
  <c r="D30" i="25" s="1"/>
  <c r="S47" i="29"/>
  <c r="E33" i="18"/>
  <c r="I34" i="16"/>
  <c r="D34" i="16"/>
  <c r="S31" i="22"/>
  <c r="U30" i="22" s="1"/>
  <c r="S34" i="15"/>
  <c r="B28" i="28"/>
  <c r="A28" i="28" s="1"/>
  <c r="F28" i="28"/>
  <c r="B32" i="20"/>
  <c r="A32" i="20" s="1"/>
  <c r="F32" i="20"/>
  <c r="L28" i="27"/>
  <c r="J29" i="27" s="1"/>
  <c r="M28" i="27"/>
  <c r="K29" i="27" s="1"/>
  <c r="I35" i="11"/>
  <c r="E34" i="16"/>
  <c r="B30" i="23"/>
  <c r="A30" i="23" s="1"/>
  <c r="F30" i="23"/>
  <c r="I30" i="24"/>
  <c r="D30" i="24"/>
  <c r="I31" i="22"/>
  <c r="S30" i="24"/>
  <c r="U29" i="24" s="1"/>
  <c r="S29" i="26"/>
  <c r="T29" i="26" s="1"/>
  <c r="I29" i="26"/>
  <c r="S32" i="19"/>
  <c r="D29" i="26"/>
  <c r="I32" i="20"/>
  <c r="U27" i="28"/>
  <c r="S33" i="17"/>
  <c r="D33" i="18"/>
  <c r="T29" i="24"/>
  <c r="U28" i="24"/>
  <c r="U27" i="26"/>
  <c r="T28" i="26"/>
  <c r="L28" i="28"/>
  <c r="J29" i="28" s="1"/>
  <c r="M28" i="28"/>
  <c r="K29" i="28" s="1"/>
  <c r="M30" i="23"/>
  <c r="K31" i="23" s="1"/>
  <c r="L30" i="23"/>
  <c r="J31" i="23" s="1"/>
  <c r="B32" i="19"/>
  <c r="A32" i="19" s="1"/>
  <c r="F32" i="19"/>
  <c r="B31" i="21"/>
  <c r="A31" i="21" s="1"/>
  <c r="F31" i="21"/>
  <c r="D35" i="11"/>
  <c r="T31" i="21"/>
  <c r="M33" i="17"/>
  <c r="K34" i="17" s="1"/>
  <c r="E34" i="17" s="1"/>
  <c r="L33" i="17"/>
  <c r="J34" i="17" s="1"/>
  <c r="D31" i="22"/>
  <c r="T30" i="23"/>
  <c r="B34" i="15"/>
  <c r="A34" i="15" s="1"/>
  <c r="F34" i="15"/>
  <c r="E32" i="20"/>
  <c r="T28" i="28"/>
  <c r="U28" i="26" l="1"/>
  <c r="T31" i="22"/>
  <c r="S35" i="15"/>
  <c r="T35" i="15" s="1"/>
  <c r="S34" i="17"/>
  <c r="B32" i="21"/>
  <c r="A32" i="21" s="1"/>
  <c r="F32" i="21"/>
  <c r="I29" i="28"/>
  <c r="B29" i="26"/>
  <c r="A29" i="26" s="1"/>
  <c r="F29" i="26"/>
  <c r="M35" i="11"/>
  <c r="K36" i="11" s="1"/>
  <c r="L35" i="11"/>
  <c r="J36" i="11" s="1"/>
  <c r="D36" i="11" s="1"/>
  <c r="T34" i="15"/>
  <c r="U33" i="15"/>
  <c r="S35" i="11"/>
  <c r="I33" i="19"/>
  <c r="I31" i="23"/>
  <c r="S33" i="19"/>
  <c r="B35" i="15"/>
  <c r="A35" i="15" s="1"/>
  <c r="F35" i="15"/>
  <c r="I34" i="17"/>
  <c r="D34" i="17"/>
  <c r="D33" i="19"/>
  <c r="E29" i="28"/>
  <c r="B30" i="24"/>
  <c r="A30" i="24" s="1"/>
  <c r="F30" i="24"/>
  <c r="D31" i="23"/>
  <c r="D29" i="28"/>
  <c r="B34" i="16"/>
  <c r="A34" i="16" s="1"/>
  <c r="F34" i="16"/>
  <c r="E30" i="25"/>
  <c r="B30" i="25"/>
  <c r="A30" i="25" s="1"/>
  <c r="F30" i="25"/>
  <c r="S32" i="20"/>
  <c r="B33" i="18"/>
  <c r="A33" i="18" s="1"/>
  <c r="F33" i="18"/>
  <c r="M29" i="26"/>
  <c r="K30" i="26" s="1"/>
  <c r="L29" i="26"/>
  <c r="J30" i="26" s="1"/>
  <c r="D30" i="26" s="1"/>
  <c r="S48" i="29"/>
  <c r="T48" i="29" s="1"/>
  <c r="I48" i="29"/>
  <c r="D48" i="29"/>
  <c r="T30" i="24"/>
  <c r="M32" i="20"/>
  <c r="K33" i="20" s="1"/>
  <c r="L32" i="20"/>
  <c r="J33" i="20" s="1"/>
  <c r="L30" i="24"/>
  <c r="J31" i="24" s="1"/>
  <c r="D31" i="24" s="1"/>
  <c r="M30" i="24"/>
  <c r="K31" i="24" s="1"/>
  <c r="S34" i="16"/>
  <c r="E29" i="27"/>
  <c r="L34" i="16"/>
  <c r="J35" i="16" s="1"/>
  <c r="D35" i="16" s="1"/>
  <c r="M34" i="16"/>
  <c r="K35" i="16" s="1"/>
  <c r="T47" i="29"/>
  <c r="U46" i="29"/>
  <c r="E32" i="21"/>
  <c r="B31" i="22"/>
  <c r="A31" i="22" s="1"/>
  <c r="F31" i="22"/>
  <c r="B35" i="11"/>
  <c r="A35" i="11" s="1"/>
  <c r="F35" i="11"/>
  <c r="E31" i="23"/>
  <c r="U32" i="17"/>
  <c r="T33" i="17"/>
  <c r="U31" i="19"/>
  <c r="T32" i="19"/>
  <c r="M31" i="22"/>
  <c r="K32" i="22" s="1"/>
  <c r="L31" i="22"/>
  <c r="J32" i="22" s="1"/>
  <c r="I29" i="27"/>
  <c r="D29" i="27"/>
  <c r="S33" i="18"/>
  <c r="I30" i="25"/>
  <c r="I35" i="15"/>
  <c r="I32" i="21"/>
  <c r="M33" i="18"/>
  <c r="K34" i="18" s="1"/>
  <c r="E34" i="18" s="1"/>
  <c r="L33" i="18"/>
  <c r="J34" i="18" s="1"/>
  <c r="U47" i="29" l="1"/>
  <c r="U34" i="15"/>
  <c r="B35" i="16"/>
  <c r="A35" i="16" s="1"/>
  <c r="F35" i="16"/>
  <c r="M30" i="25"/>
  <c r="K31" i="25" s="1"/>
  <c r="E31" i="25" s="1"/>
  <c r="L30" i="25"/>
  <c r="J31" i="25" s="1"/>
  <c r="U33" i="16"/>
  <c r="T34" i="16"/>
  <c r="E30" i="26"/>
  <c r="B33" i="19"/>
  <c r="A33" i="19" s="1"/>
  <c r="F33" i="19"/>
  <c r="E32" i="22"/>
  <c r="E31" i="24"/>
  <c r="L29" i="27"/>
  <c r="J30" i="27" s="1"/>
  <c r="D30" i="27" s="1"/>
  <c r="M29" i="27"/>
  <c r="K30" i="27" s="1"/>
  <c r="E30" i="27" s="1"/>
  <c r="T33" i="19"/>
  <c r="U33" i="17"/>
  <c r="B36" i="11"/>
  <c r="A36" i="11" s="1"/>
  <c r="F36" i="11"/>
  <c r="E35" i="16"/>
  <c r="I33" i="20"/>
  <c r="D33" i="20"/>
  <c r="I30" i="26"/>
  <c r="M34" i="17"/>
  <c r="K35" i="17" s="1"/>
  <c r="L34" i="17"/>
  <c r="J35" i="17" s="1"/>
  <c r="I36" i="11"/>
  <c r="L29" i="28"/>
  <c r="J30" i="28" s="1"/>
  <c r="D30" i="28" s="1"/>
  <c r="M29" i="28"/>
  <c r="K30" i="28" s="1"/>
  <c r="E30" i="28" s="1"/>
  <c r="L32" i="21"/>
  <c r="J33" i="21" s="1"/>
  <c r="M32" i="21"/>
  <c r="K33" i="21" s="1"/>
  <c r="E33" i="21" s="1"/>
  <c r="I32" i="22"/>
  <c r="S31" i="23"/>
  <c r="S32" i="21"/>
  <c r="I35" i="16"/>
  <c r="M48" i="29"/>
  <c r="K49" i="29" s="1"/>
  <c r="L48" i="29"/>
  <c r="J49" i="29" s="1"/>
  <c r="S30" i="25"/>
  <c r="B31" i="24"/>
  <c r="A31" i="24" s="1"/>
  <c r="F31" i="24"/>
  <c r="L33" i="19"/>
  <c r="J34" i="19" s="1"/>
  <c r="M33" i="19"/>
  <c r="K34" i="19" s="1"/>
  <c r="B30" i="26"/>
  <c r="A30" i="26" s="1"/>
  <c r="F30" i="26"/>
  <c r="I34" i="18"/>
  <c r="S34" i="18"/>
  <c r="U33" i="18" s="1"/>
  <c r="B29" i="27"/>
  <c r="A29" i="27" s="1"/>
  <c r="F29" i="27"/>
  <c r="S29" i="27"/>
  <c r="E33" i="20"/>
  <c r="B29" i="28"/>
  <c r="A29" i="28" s="1"/>
  <c r="F29" i="28"/>
  <c r="B34" i="17"/>
  <c r="A34" i="17" s="1"/>
  <c r="F34" i="17"/>
  <c r="E36" i="11"/>
  <c r="L35" i="15"/>
  <c r="J36" i="15" s="1"/>
  <c r="M35" i="15"/>
  <c r="K36" i="15" s="1"/>
  <c r="U32" i="18"/>
  <c r="T33" i="18"/>
  <c r="U32" i="19"/>
  <c r="T34" i="17"/>
  <c r="D32" i="22"/>
  <c r="I31" i="24"/>
  <c r="B48" i="29"/>
  <c r="A48" i="29" s="1"/>
  <c r="F48" i="29"/>
  <c r="D34" i="18"/>
  <c r="U31" i="20"/>
  <c r="T32" i="20"/>
  <c r="B31" i="23"/>
  <c r="A31" i="23" s="1"/>
  <c r="F31" i="23"/>
  <c r="S29" i="28"/>
  <c r="L31" i="23"/>
  <c r="J32" i="23" s="1"/>
  <c r="M31" i="23"/>
  <c r="K32" i="23" s="1"/>
  <c r="U34" i="11"/>
  <c r="T35" i="11"/>
  <c r="T34" i="18" l="1"/>
  <c r="B30" i="27"/>
  <c r="A30" i="27" s="1"/>
  <c r="F30" i="27"/>
  <c r="I32" i="23"/>
  <c r="S36" i="11"/>
  <c r="S30" i="27"/>
  <c r="U29" i="27" s="1"/>
  <c r="M34" i="18"/>
  <c r="K35" i="18" s="1"/>
  <c r="L34" i="18"/>
  <c r="J35" i="18" s="1"/>
  <c r="I49" i="29"/>
  <c r="I33" i="21"/>
  <c r="D33" i="21"/>
  <c r="M30" i="26"/>
  <c r="K31" i="26" s="1"/>
  <c r="E31" i="26" s="1"/>
  <c r="L30" i="26"/>
  <c r="J31" i="26" s="1"/>
  <c r="S30" i="28"/>
  <c r="L31" i="24"/>
  <c r="J32" i="24" s="1"/>
  <c r="M31" i="24"/>
  <c r="K32" i="24" s="1"/>
  <c r="E32" i="24" s="1"/>
  <c r="E36" i="15"/>
  <c r="T29" i="27"/>
  <c r="U28" i="27"/>
  <c r="S33" i="20"/>
  <c r="U29" i="25"/>
  <c r="T30" i="25"/>
  <c r="E32" i="23"/>
  <c r="L33" i="20"/>
  <c r="J34" i="20" s="1"/>
  <c r="D34" i="20" s="1"/>
  <c r="M33" i="20"/>
  <c r="K34" i="20" s="1"/>
  <c r="S32" i="22"/>
  <c r="D32" i="23"/>
  <c r="M35" i="16"/>
  <c r="K36" i="16" s="1"/>
  <c r="E36" i="16" s="1"/>
  <c r="L35" i="16"/>
  <c r="J36" i="16" s="1"/>
  <c r="U30" i="23"/>
  <c r="T31" i="23"/>
  <c r="L36" i="11"/>
  <c r="J37" i="11" s="1"/>
  <c r="M36" i="11"/>
  <c r="K37" i="11" s="1"/>
  <c r="E37" i="11" s="1"/>
  <c r="S35" i="16"/>
  <c r="I30" i="27"/>
  <c r="S30" i="26"/>
  <c r="B30" i="28"/>
  <c r="A30" i="28" s="1"/>
  <c r="F30" i="28"/>
  <c r="E34" i="19"/>
  <c r="E49" i="29"/>
  <c r="S33" i="21"/>
  <c r="T33" i="21" s="1"/>
  <c r="I35" i="17"/>
  <c r="B33" i="20"/>
  <c r="A33" i="20" s="1"/>
  <c r="F33" i="20"/>
  <c r="S31" i="24"/>
  <c r="T29" i="28"/>
  <c r="U28" i="28"/>
  <c r="B34" i="18"/>
  <c r="A34" i="18" s="1"/>
  <c r="F34" i="18"/>
  <c r="D49" i="29"/>
  <c r="B32" i="22"/>
  <c r="A32" i="22" s="1"/>
  <c r="F32" i="22"/>
  <c r="I36" i="15"/>
  <c r="D36" i="15"/>
  <c r="D35" i="17"/>
  <c r="I34" i="19"/>
  <c r="S31" i="25"/>
  <c r="T31" i="25" s="1"/>
  <c r="T32" i="21"/>
  <c r="U31" i="21"/>
  <c r="L32" i="22"/>
  <c r="J33" i="22" s="1"/>
  <c r="M32" i="22"/>
  <c r="K33" i="22" s="1"/>
  <c r="I30" i="28"/>
  <c r="E35" i="17"/>
  <c r="D34" i="19"/>
  <c r="I31" i="25"/>
  <c r="D31" i="25"/>
  <c r="B34" i="20" l="1"/>
  <c r="A34" i="20" s="1"/>
  <c r="F34" i="20"/>
  <c r="B34" i="19"/>
  <c r="A34" i="19" s="1"/>
  <c r="F34" i="19"/>
  <c r="M36" i="15"/>
  <c r="K37" i="15" s="1"/>
  <c r="L36" i="15"/>
  <c r="J37" i="15" s="1"/>
  <c r="D37" i="15" s="1"/>
  <c r="S32" i="24"/>
  <c r="U31" i="24" s="1"/>
  <c r="S34" i="19"/>
  <c r="L30" i="27"/>
  <c r="J31" i="27" s="1"/>
  <c r="M30" i="27"/>
  <c r="K31" i="27" s="1"/>
  <c r="E34" i="20"/>
  <c r="S35" i="17"/>
  <c r="L31" i="25"/>
  <c r="J32" i="25" s="1"/>
  <c r="D32" i="25" s="1"/>
  <c r="M31" i="25"/>
  <c r="K32" i="25" s="1"/>
  <c r="T30" i="28"/>
  <c r="B32" i="23"/>
  <c r="A32" i="23" s="1"/>
  <c r="F32" i="23"/>
  <c r="S32" i="23"/>
  <c r="S36" i="15"/>
  <c r="B33" i="21"/>
  <c r="A33" i="21" s="1"/>
  <c r="F33" i="21"/>
  <c r="L49" i="29"/>
  <c r="J50" i="29" s="1"/>
  <c r="D50" i="29" s="1"/>
  <c r="M49" i="29"/>
  <c r="K50" i="29" s="1"/>
  <c r="E50" i="29" s="1"/>
  <c r="L32" i="23"/>
  <c r="J33" i="23" s="1"/>
  <c r="D33" i="23" s="1"/>
  <c r="M32" i="23"/>
  <c r="K33" i="23" s="1"/>
  <c r="E33" i="23" s="1"/>
  <c r="M30" i="28"/>
  <c r="K31" i="28" s="1"/>
  <c r="L30" i="28"/>
  <c r="J31" i="28" s="1"/>
  <c r="B49" i="29"/>
  <c r="A49" i="29" s="1"/>
  <c r="F49" i="29"/>
  <c r="I37" i="11"/>
  <c r="D37" i="11"/>
  <c r="I35" i="18"/>
  <c r="S37" i="11"/>
  <c r="T37" i="11" s="1"/>
  <c r="B31" i="25"/>
  <c r="A31" i="25" s="1"/>
  <c r="F31" i="25"/>
  <c r="B35" i="17"/>
  <c r="A35" i="17" s="1"/>
  <c r="F35" i="17"/>
  <c r="U30" i="24"/>
  <c r="T31" i="24"/>
  <c r="S31" i="26"/>
  <c r="T31" i="26" s="1"/>
  <c r="S36" i="16"/>
  <c r="U35" i="16" s="1"/>
  <c r="I36" i="16"/>
  <c r="D36" i="16"/>
  <c r="E33" i="22"/>
  <c r="I34" i="20"/>
  <c r="T33" i="20"/>
  <c r="U32" i="20"/>
  <c r="I31" i="26"/>
  <c r="D31" i="26"/>
  <c r="L33" i="21"/>
  <c r="J34" i="21" s="1"/>
  <c r="D34" i="21" s="1"/>
  <c r="M33" i="21"/>
  <c r="K34" i="21" s="1"/>
  <c r="E35" i="18"/>
  <c r="T36" i="11"/>
  <c r="U35" i="11"/>
  <c r="I33" i="22"/>
  <c r="U32" i="21"/>
  <c r="L34" i="19"/>
  <c r="J35" i="19" s="1"/>
  <c r="M34" i="19"/>
  <c r="K35" i="19" s="1"/>
  <c r="E35" i="19" s="1"/>
  <c r="B36" i="15"/>
  <c r="A36" i="15" s="1"/>
  <c r="F36" i="15"/>
  <c r="D33" i="22"/>
  <c r="D35" i="18"/>
  <c r="U29" i="28"/>
  <c r="M35" i="17"/>
  <c r="K36" i="17" s="1"/>
  <c r="E36" i="17" s="1"/>
  <c r="L35" i="17"/>
  <c r="J36" i="17" s="1"/>
  <c r="S49" i="29"/>
  <c r="U29" i="26"/>
  <c r="T30" i="26"/>
  <c r="T35" i="16"/>
  <c r="U34" i="16"/>
  <c r="T32" i="22"/>
  <c r="U31" i="22"/>
  <c r="U30" i="25"/>
  <c r="T30" i="27"/>
  <c r="I32" i="24"/>
  <c r="D32" i="24"/>
  <c r="T32" i="24" l="1"/>
  <c r="U30" i="26"/>
  <c r="S36" i="17"/>
  <c r="U35" i="17" s="1"/>
  <c r="S50" i="29"/>
  <c r="S35" i="19"/>
  <c r="U34" i="19" s="1"/>
  <c r="B32" i="25"/>
  <c r="A32" i="25" s="1"/>
  <c r="F32" i="25"/>
  <c r="E34" i="21"/>
  <c r="E31" i="28"/>
  <c r="U34" i="17"/>
  <c r="T35" i="17"/>
  <c r="B32" i="24"/>
  <c r="A32" i="24" s="1"/>
  <c r="F32" i="24"/>
  <c r="I36" i="17"/>
  <c r="B33" i="22"/>
  <c r="A33" i="22" s="1"/>
  <c r="F33" i="22"/>
  <c r="L33" i="22"/>
  <c r="J34" i="22" s="1"/>
  <c r="D34" i="22" s="1"/>
  <c r="M33" i="22"/>
  <c r="K34" i="22" s="1"/>
  <c r="E34" i="22" s="1"/>
  <c r="U36" i="11"/>
  <c r="B36" i="16"/>
  <c r="A36" i="16" s="1"/>
  <c r="F36" i="16"/>
  <c r="M32" i="24"/>
  <c r="K33" i="24" s="1"/>
  <c r="L32" i="24"/>
  <c r="J33" i="24" s="1"/>
  <c r="D33" i="24" s="1"/>
  <c r="B37" i="15"/>
  <c r="A37" i="15" s="1"/>
  <c r="F37" i="15"/>
  <c r="M34" i="20"/>
  <c r="K35" i="20" s="1"/>
  <c r="E35" i="20" s="1"/>
  <c r="L34" i="20"/>
  <c r="J35" i="20" s="1"/>
  <c r="M36" i="16"/>
  <c r="K37" i="16" s="1"/>
  <c r="L36" i="16"/>
  <c r="J37" i="16" s="1"/>
  <c r="B37" i="11"/>
  <c r="A37" i="11" s="1"/>
  <c r="F37" i="11"/>
  <c r="B50" i="29"/>
  <c r="A50" i="29" s="1"/>
  <c r="F50" i="29"/>
  <c r="I31" i="28"/>
  <c r="D31" i="28"/>
  <c r="T36" i="15"/>
  <c r="U35" i="15"/>
  <c r="B33" i="23"/>
  <c r="A33" i="23" s="1"/>
  <c r="F33" i="23"/>
  <c r="E32" i="25"/>
  <c r="S34" i="20"/>
  <c r="I37" i="15"/>
  <c r="T49" i="29"/>
  <c r="U48" i="29"/>
  <c r="B35" i="18"/>
  <c r="A35" i="18" s="1"/>
  <c r="F35" i="18"/>
  <c r="M31" i="26"/>
  <c r="K32" i="26" s="1"/>
  <c r="L31" i="26"/>
  <c r="J32" i="26" s="1"/>
  <c r="D32" i="26" s="1"/>
  <c r="S33" i="22"/>
  <c r="B34" i="21"/>
  <c r="A34" i="21" s="1"/>
  <c r="F34" i="21"/>
  <c r="S33" i="23"/>
  <c r="I32" i="25"/>
  <c r="U33" i="19"/>
  <c r="T34" i="19"/>
  <c r="I34" i="21"/>
  <c r="D36" i="17"/>
  <c r="M37" i="11"/>
  <c r="K38" i="11" s="1"/>
  <c r="L37" i="11"/>
  <c r="J38" i="11" s="1"/>
  <c r="D38" i="11" s="1"/>
  <c r="U31" i="23"/>
  <c r="T32" i="23"/>
  <c r="E31" i="27"/>
  <c r="T36" i="16"/>
  <c r="I35" i="19"/>
  <c r="S35" i="18"/>
  <c r="B31" i="26"/>
  <c r="A31" i="26" s="1"/>
  <c r="F31" i="26"/>
  <c r="M35" i="18"/>
  <c r="K36" i="18" s="1"/>
  <c r="E36" i="18" s="1"/>
  <c r="L35" i="18"/>
  <c r="J36" i="18" s="1"/>
  <c r="D36" i="18" s="1"/>
  <c r="I33" i="23"/>
  <c r="I50" i="29"/>
  <c r="E37" i="15"/>
  <c r="I31" i="27"/>
  <c r="D31" i="27"/>
  <c r="D35" i="19"/>
  <c r="T36" i="17" l="1"/>
  <c r="T35" i="19"/>
  <c r="S36" i="18"/>
  <c r="T36" i="18" s="1"/>
  <c r="B38" i="11"/>
  <c r="A38" i="11" s="1"/>
  <c r="F38" i="11"/>
  <c r="L50" i="29"/>
  <c r="J51" i="29" s="1"/>
  <c r="M50" i="29"/>
  <c r="K51" i="29" s="1"/>
  <c r="M37" i="15"/>
  <c r="K38" i="15" s="1"/>
  <c r="L37" i="15"/>
  <c r="J38" i="15" s="1"/>
  <c r="E37" i="16"/>
  <c r="U34" i="18"/>
  <c r="T35" i="18"/>
  <c r="U32" i="22"/>
  <c r="T33" i="22"/>
  <c r="S35" i="20"/>
  <c r="U34" i="20" s="1"/>
  <c r="B31" i="27"/>
  <c r="A31" i="27" s="1"/>
  <c r="F31" i="27"/>
  <c r="I36" i="18"/>
  <c r="M35" i="19"/>
  <c r="K36" i="19" s="1"/>
  <c r="L35" i="19"/>
  <c r="J36" i="19" s="1"/>
  <c r="D36" i="19" s="1"/>
  <c r="U32" i="23"/>
  <c r="B36" i="17"/>
  <c r="A36" i="17" s="1"/>
  <c r="F36" i="17"/>
  <c r="L34" i="21"/>
  <c r="J35" i="21" s="1"/>
  <c r="M34" i="21"/>
  <c r="K35" i="21" s="1"/>
  <c r="E35" i="21" s="1"/>
  <c r="E32" i="26"/>
  <c r="S32" i="25"/>
  <c r="I37" i="16"/>
  <c r="E33" i="24"/>
  <c r="M36" i="17"/>
  <c r="K37" i="17" s="1"/>
  <c r="L36" i="17"/>
  <c r="J37" i="17" s="1"/>
  <c r="B35" i="19"/>
  <c r="A35" i="19" s="1"/>
  <c r="F35" i="19"/>
  <c r="S34" i="22"/>
  <c r="B31" i="28"/>
  <c r="A31" i="28" s="1"/>
  <c r="F31" i="28"/>
  <c r="B34" i="22"/>
  <c r="A34" i="22" s="1"/>
  <c r="F34" i="22"/>
  <c r="S31" i="28"/>
  <c r="S34" i="21"/>
  <c r="L31" i="27"/>
  <c r="J32" i="27" s="1"/>
  <c r="M31" i="27"/>
  <c r="K32" i="27" s="1"/>
  <c r="I38" i="11"/>
  <c r="B36" i="18"/>
  <c r="A36" i="18" s="1"/>
  <c r="F36" i="18"/>
  <c r="U49" i="29"/>
  <c r="I35" i="20"/>
  <c r="D35" i="20"/>
  <c r="B33" i="24"/>
  <c r="A33" i="24" s="1"/>
  <c r="F33" i="24"/>
  <c r="S37" i="15"/>
  <c r="L33" i="23"/>
  <c r="J34" i="23" s="1"/>
  <c r="M33" i="23"/>
  <c r="K34" i="23" s="1"/>
  <c r="B32" i="26"/>
  <c r="A32" i="26" s="1"/>
  <c r="F32" i="26"/>
  <c r="S31" i="27"/>
  <c r="T33" i="23"/>
  <c r="E38" i="11"/>
  <c r="L32" i="25"/>
  <c r="J33" i="25" s="1"/>
  <c r="M32" i="25"/>
  <c r="K33" i="25" s="1"/>
  <c r="E33" i="25" s="1"/>
  <c r="I32" i="26"/>
  <c r="T50" i="29"/>
  <c r="U33" i="20"/>
  <c r="T34" i="20"/>
  <c r="L31" i="28"/>
  <c r="J32" i="28" s="1"/>
  <c r="D32" i="28" s="1"/>
  <c r="M31" i="28"/>
  <c r="K32" i="28" s="1"/>
  <c r="E32" i="28" s="1"/>
  <c r="I33" i="24"/>
  <c r="D37" i="16"/>
  <c r="I34" i="22"/>
  <c r="U35" i="18" l="1"/>
  <c r="S32" i="28"/>
  <c r="T32" i="28" s="1"/>
  <c r="B36" i="19"/>
  <c r="A36" i="19" s="1"/>
  <c r="F36" i="19"/>
  <c r="S33" i="25"/>
  <c r="U32" i="25" s="1"/>
  <c r="S38" i="11"/>
  <c r="E34" i="23"/>
  <c r="T31" i="28"/>
  <c r="U30" i="28"/>
  <c r="U31" i="25"/>
  <c r="T32" i="25"/>
  <c r="T34" i="22"/>
  <c r="B37" i="16"/>
  <c r="A37" i="16" s="1"/>
  <c r="F37" i="16"/>
  <c r="I34" i="23"/>
  <c r="D34" i="23"/>
  <c r="M33" i="24"/>
  <c r="K34" i="24" s="1"/>
  <c r="E34" i="24" s="1"/>
  <c r="L33" i="24"/>
  <c r="J34" i="24" s="1"/>
  <c r="I33" i="25"/>
  <c r="D33" i="25"/>
  <c r="E32" i="27"/>
  <c r="T37" i="15"/>
  <c r="U36" i="15"/>
  <c r="L38" i="11"/>
  <c r="J39" i="11" s="1"/>
  <c r="M38" i="11"/>
  <c r="K39" i="11" s="1"/>
  <c r="S33" i="24"/>
  <c r="M34" i="22"/>
  <c r="K35" i="22" s="1"/>
  <c r="L34" i="22"/>
  <c r="J35" i="22" s="1"/>
  <c r="T31" i="27"/>
  <c r="U30" i="27"/>
  <c r="B35" i="20"/>
  <c r="A35" i="20" s="1"/>
  <c r="F35" i="20"/>
  <c r="I35" i="21"/>
  <c r="D35" i="21"/>
  <c r="L36" i="18"/>
  <c r="J37" i="18" s="1"/>
  <c r="M36" i="18"/>
  <c r="K37" i="18" s="1"/>
  <c r="I38" i="15"/>
  <c r="D38" i="15"/>
  <c r="E51" i="29"/>
  <c r="L32" i="26"/>
  <c r="J33" i="26" s="1"/>
  <c r="M32" i="26"/>
  <c r="K33" i="26" s="1"/>
  <c r="E33" i="26" s="1"/>
  <c r="S35" i="21"/>
  <c r="U34" i="21" s="1"/>
  <c r="B32" i="28"/>
  <c r="A32" i="28" s="1"/>
  <c r="F32" i="28"/>
  <c r="I37" i="17"/>
  <c r="S32" i="26"/>
  <c r="I36" i="19"/>
  <c r="U33" i="22"/>
  <c r="I51" i="29"/>
  <c r="D51" i="29"/>
  <c r="I32" i="28"/>
  <c r="T35" i="20"/>
  <c r="E38" i="15"/>
  <c r="L35" i="20"/>
  <c r="J36" i="20" s="1"/>
  <c r="M35" i="20"/>
  <c r="K36" i="20" s="1"/>
  <c r="I32" i="27"/>
  <c r="T34" i="21"/>
  <c r="U33" i="21"/>
  <c r="E37" i="17"/>
  <c r="M37" i="16"/>
  <c r="K38" i="16" s="1"/>
  <c r="E38" i="16" s="1"/>
  <c r="L37" i="16"/>
  <c r="J38" i="16" s="1"/>
  <c r="D38" i="16" s="1"/>
  <c r="D37" i="17"/>
  <c r="E36" i="19"/>
  <c r="D32" i="27"/>
  <c r="S37" i="16"/>
  <c r="U31" i="28" l="1"/>
  <c r="T33" i="25"/>
  <c r="B38" i="16"/>
  <c r="A38" i="16" s="1"/>
  <c r="F38" i="16"/>
  <c r="I34" i="24"/>
  <c r="D34" i="24"/>
  <c r="T37" i="16"/>
  <c r="U36" i="16"/>
  <c r="I36" i="20"/>
  <c r="L51" i="29"/>
  <c r="J52" i="29" s="1"/>
  <c r="D52" i="29" s="1"/>
  <c r="M51" i="29"/>
  <c r="K52" i="29" s="1"/>
  <c r="E52" i="29" s="1"/>
  <c r="T32" i="26"/>
  <c r="U31" i="26"/>
  <c r="L35" i="21"/>
  <c r="J36" i="21" s="1"/>
  <c r="M35" i="21"/>
  <c r="K36" i="21" s="1"/>
  <c r="I35" i="22"/>
  <c r="D35" i="22"/>
  <c r="S36" i="19"/>
  <c r="L32" i="27"/>
  <c r="J33" i="27" s="1"/>
  <c r="D33" i="27" s="1"/>
  <c r="M32" i="27"/>
  <c r="K33" i="27" s="1"/>
  <c r="B51" i="29"/>
  <c r="A51" i="29" s="1"/>
  <c r="F51" i="29"/>
  <c r="L36" i="19"/>
  <c r="J37" i="19" s="1"/>
  <c r="M36" i="19"/>
  <c r="K37" i="19" s="1"/>
  <c r="M37" i="17"/>
  <c r="K38" i="17" s="1"/>
  <c r="E38" i="17" s="1"/>
  <c r="L37" i="17"/>
  <c r="J38" i="17" s="1"/>
  <c r="D38" i="17" s="1"/>
  <c r="B35" i="21"/>
  <c r="A35" i="21" s="1"/>
  <c r="F35" i="21"/>
  <c r="D36" i="20"/>
  <c r="I39" i="11"/>
  <c r="D39" i="11"/>
  <c r="L33" i="25"/>
  <c r="J34" i="25" s="1"/>
  <c r="D34" i="25" s="1"/>
  <c r="M33" i="25"/>
  <c r="K34" i="25" s="1"/>
  <c r="B34" i="23"/>
  <c r="A34" i="23" s="1"/>
  <c r="F34" i="23"/>
  <c r="T38" i="11"/>
  <c r="U37" i="11"/>
  <c r="S38" i="16"/>
  <c r="S37" i="17"/>
  <c r="E36" i="20"/>
  <c r="S33" i="26"/>
  <c r="U32" i="26" s="1"/>
  <c r="S51" i="29"/>
  <c r="M38" i="15"/>
  <c r="K39" i="15" s="1"/>
  <c r="L38" i="15"/>
  <c r="J39" i="15" s="1"/>
  <c r="D39" i="15" s="1"/>
  <c r="S34" i="24"/>
  <c r="T34" i="24" s="1"/>
  <c r="S32" i="27"/>
  <c r="S34" i="23"/>
  <c r="B37" i="17"/>
  <c r="A37" i="17" s="1"/>
  <c r="F37" i="17"/>
  <c r="T35" i="21"/>
  <c r="E37" i="18"/>
  <c r="T33" i="24"/>
  <c r="U32" i="24"/>
  <c r="B33" i="25"/>
  <c r="A33" i="25" s="1"/>
  <c r="F33" i="25"/>
  <c r="L34" i="23"/>
  <c r="J35" i="23" s="1"/>
  <c r="M34" i="23"/>
  <c r="K35" i="23" s="1"/>
  <c r="E35" i="23" s="1"/>
  <c r="B32" i="27"/>
  <c r="A32" i="27" s="1"/>
  <c r="F32" i="27"/>
  <c r="I38" i="16"/>
  <c r="S38" i="15"/>
  <c r="L32" i="28"/>
  <c r="J33" i="28" s="1"/>
  <c r="M32" i="28"/>
  <c r="K33" i="28" s="1"/>
  <c r="I33" i="26"/>
  <c r="D33" i="26"/>
  <c r="B38" i="15"/>
  <c r="A38" i="15" s="1"/>
  <c r="F38" i="15"/>
  <c r="I37" i="18"/>
  <c r="D37" i="18"/>
  <c r="E35" i="22"/>
  <c r="E39" i="11"/>
  <c r="U33" i="24" l="1"/>
  <c r="T33" i="26"/>
  <c r="B52" i="29"/>
  <c r="A52" i="29" s="1"/>
  <c r="F52" i="29"/>
  <c r="S35" i="23"/>
  <c r="T35" i="23" s="1"/>
  <c r="S39" i="11"/>
  <c r="B39" i="15"/>
  <c r="A39" i="15" s="1"/>
  <c r="F39" i="15"/>
  <c r="U37" i="15"/>
  <c r="T38" i="15"/>
  <c r="B33" i="27"/>
  <c r="A33" i="27" s="1"/>
  <c r="F33" i="27"/>
  <c r="B34" i="25"/>
  <c r="A34" i="25" s="1"/>
  <c r="F34" i="25"/>
  <c r="E34" i="25"/>
  <c r="E36" i="21"/>
  <c r="T38" i="16"/>
  <c r="E33" i="28"/>
  <c r="I35" i="23"/>
  <c r="S52" i="29"/>
  <c r="T52" i="29" s="1"/>
  <c r="S38" i="17"/>
  <c r="U37" i="17" s="1"/>
  <c r="I34" i="25"/>
  <c r="B36" i="20"/>
  <c r="A36" i="20" s="1"/>
  <c r="F36" i="20"/>
  <c r="I38" i="17"/>
  <c r="I33" i="27"/>
  <c r="B35" i="22"/>
  <c r="A35" i="22" s="1"/>
  <c r="F35" i="22"/>
  <c r="I36" i="21"/>
  <c r="M36" i="20"/>
  <c r="K37" i="20" s="1"/>
  <c r="E37" i="20" s="1"/>
  <c r="L36" i="20"/>
  <c r="J37" i="20" s="1"/>
  <c r="U37" i="16"/>
  <c r="S35" i="22"/>
  <c r="M37" i="18"/>
  <c r="K38" i="18" s="1"/>
  <c r="E38" i="18" s="1"/>
  <c r="L37" i="18"/>
  <c r="J38" i="18" s="1"/>
  <c r="D38" i="18" s="1"/>
  <c r="B33" i="26"/>
  <c r="A33" i="26" s="1"/>
  <c r="F33" i="26"/>
  <c r="I33" i="28"/>
  <c r="D33" i="28"/>
  <c r="M38" i="16"/>
  <c r="K39" i="16" s="1"/>
  <c r="L38" i="16"/>
  <c r="J39" i="16" s="1"/>
  <c r="S37" i="18"/>
  <c r="U33" i="23"/>
  <c r="T34" i="23"/>
  <c r="T51" i="29"/>
  <c r="U50" i="29"/>
  <c r="U36" i="17"/>
  <c r="T37" i="17"/>
  <c r="D35" i="23"/>
  <c r="B39" i="11"/>
  <c r="A39" i="11" s="1"/>
  <c r="F39" i="11"/>
  <c r="B34" i="24"/>
  <c r="A34" i="24" s="1"/>
  <c r="F34" i="24"/>
  <c r="B37" i="18"/>
  <c r="A37" i="18" s="1"/>
  <c r="F37" i="18"/>
  <c r="L33" i="26"/>
  <c r="J34" i="26" s="1"/>
  <c r="D34" i="26" s="1"/>
  <c r="M33" i="26"/>
  <c r="K34" i="26" s="1"/>
  <c r="T32" i="27"/>
  <c r="U31" i="27"/>
  <c r="M39" i="11"/>
  <c r="K40" i="11" s="1"/>
  <c r="E40" i="11" s="1"/>
  <c r="L39" i="11"/>
  <c r="J40" i="11" s="1"/>
  <c r="D40" i="11" s="1"/>
  <c r="I37" i="19"/>
  <c r="D37" i="19"/>
  <c r="U35" i="19"/>
  <c r="T36" i="19"/>
  <c r="L34" i="24"/>
  <c r="J35" i="24" s="1"/>
  <c r="D35" i="24" s="1"/>
  <c r="M34" i="24"/>
  <c r="K35" i="24" s="1"/>
  <c r="E39" i="15"/>
  <c r="B38" i="17"/>
  <c r="A38" i="17" s="1"/>
  <c r="F38" i="17"/>
  <c r="E33" i="27"/>
  <c r="I39" i="15"/>
  <c r="S36" i="20"/>
  <c r="D36" i="21"/>
  <c r="E37" i="19"/>
  <c r="M35" i="22"/>
  <c r="K36" i="22" s="1"/>
  <c r="E36" i="22" s="1"/>
  <c r="L35" i="22"/>
  <c r="J36" i="22" s="1"/>
  <c r="I52" i="29"/>
  <c r="U51" i="29" l="1"/>
  <c r="T38" i="17"/>
  <c r="U34" i="23"/>
  <c r="S36" i="22"/>
  <c r="U35" i="22" s="1"/>
  <c r="S37" i="20"/>
  <c r="U36" i="20" s="1"/>
  <c r="S39" i="15"/>
  <c r="U34" i="22"/>
  <c r="T35" i="22"/>
  <c r="L38" i="17"/>
  <c r="J39" i="17" s="1"/>
  <c r="M38" i="17"/>
  <c r="K39" i="17" s="1"/>
  <c r="S37" i="19"/>
  <c r="I36" i="22"/>
  <c r="B36" i="21"/>
  <c r="A36" i="21" s="1"/>
  <c r="F36" i="21"/>
  <c r="L39" i="15"/>
  <c r="J40" i="15" s="1"/>
  <c r="M39" i="15"/>
  <c r="K40" i="15" s="1"/>
  <c r="E40" i="15" s="1"/>
  <c r="B37" i="19"/>
  <c r="A37" i="19" s="1"/>
  <c r="F37" i="19"/>
  <c r="B35" i="24"/>
  <c r="A35" i="24" s="1"/>
  <c r="F35" i="24"/>
  <c r="S38" i="18"/>
  <c r="T38" i="18" s="1"/>
  <c r="B33" i="28"/>
  <c r="A33" i="28" s="1"/>
  <c r="F33" i="28"/>
  <c r="B34" i="26"/>
  <c r="A34" i="26" s="1"/>
  <c r="F34" i="26"/>
  <c r="D36" i="22"/>
  <c r="L35" i="23"/>
  <c r="J36" i="23" s="1"/>
  <c r="D36" i="23" s="1"/>
  <c r="M35" i="23"/>
  <c r="K36" i="23" s="1"/>
  <c r="S36" i="21"/>
  <c r="S33" i="27"/>
  <c r="B38" i="18"/>
  <c r="A38" i="18" s="1"/>
  <c r="F38" i="18"/>
  <c r="B40" i="11"/>
  <c r="A40" i="11" s="1"/>
  <c r="F40" i="11"/>
  <c r="T37" i="18"/>
  <c r="U36" i="18"/>
  <c r="S33" i="28"/>
  <c r="S40" i="11"/>
  <c r="U39" i="11" s="1"/>
  <c r="U35" i="20"/>
  <c r="T36" i="20"/>
  <c r="E35" i="24"/>
  <c r="M37" i="19"/>
  <c r="K38" i="19" s="1"/>
  <c r="L37" i="19"/>
  <c r="J38" i="19" s="1"/>
  <c r="E34" i="26"/>
  <c r="I39" i="16"/>
  <c r="D39" i="16"/>
  <c r="M33" i="28"/>
  <c r="K34" i="28" s="1"/>
  <c r="L33" i="28"/>
  <c r="J34" i="28" s="1"/>
  <c r="D34" i="28" s="1"/>
  <c r="I38" i="18"/>
  <c r="M36" i="21"/>
  <c r="K37" i="21" s="1"/>
  <c r="E37" i="21" s="1"/>
  <c r="L36" i="21"/>
  <c r="J37" i="21" s="1"/>
  <c r="M34" i="25"/>
  <c r="K35" i="25" s="1"/>
  <c r="E35" i="25" s="1"/>
  <c r="L34" i="25"/>
  <c r="J35" i="25" s="1"/>
  <c r="U38" i="11"/>
  <c r="T39" i="11"/>
  <c r="L52" i="29"/>
  <c r="J53" i="29" s="1"/>
  <c r="M52" i="29"/>
  <c r="K53" i="29" s="1"/>
  <c r="I35" i="24"/>
  <c r="I40" i="11"/>
  <c r="I34" i="26"/>
  <c r="B35" i="23"/>
  <c r="A35" i="23" s="1"/>
  <c r="F35" i="23"/>
  <c r="E39" i="16"/>
  <c r="I37" i="20"/>
  <c r="L33" i="27"/>
  <c r="J34" i="27" s="1"/>
  <c r="M33" i="27"/>
  <c r="K34" i="27" s="1"/>
  <c r="D37" i="20"/>
  <c r="S34" i="25"/>
  <c r="T40" i="11" l="1"/>
  <c r="U37" i="18"/>
  <c r="T36" i="22"/>
  <c r="S40" i="15"/>
  <c r="U39" i="15" s="1"/>
  <c r="E53" i="29"/>
  <c r="B39" i="16"/>
  <c r="A39" i="16" s="1"/>
  <c r="F39" i="16"/>
  <c r="U32" i="27"/>
  <c r="T33" i="27"/>
  <c r="B34" i="28"/>
  <c r="A34" i="28" s="1"/>
  <c r="F34" i="28"/>
  <c r="E39" i="17"/>
  <c r="I34" i="27"/>
  <c r="D34" i="27"/>
  <c r="S39" i="16"/>
  <c r="M40" i="11"/>
  <c r="K41" i="11" s="1"/>
  <c r="L40" i="11"/>
  <c r="J41" i="11" s="1"/>
  <c r="T36" i="21"/>
  <c r="U35" i="21"/>
  <c r="L36" i="22"/>
  <c r="J37" i="22" s="1"/>
  <c r="D37" i="22" s="1"/>
  <c r="M36" i="22"/>
  <c r="K37" i="22" s="1"/>
  <c r="U33" i="25"/>
  <c r="T34" i="25"/>
  <c r="I37" i="21"/>
  <c r="I34" i="28"/>
  <c r="L39" i="16"/>
  <c r="J40" i="16" s="1"/>
  <c r="M39" i="16"/>
  <c r="K40" i="16" s="1"/>
  <c r="E36" i="23"/>
  <c r="B36" i="22"/>
  <c r="A36" i="22" s="1"/>
  <c r="F36" i="22"/>
  <c r="D37" i="21"/>
  <c r="E38" i="19"/>
  <c r="B36" i="23"/>
  <c r="A36" i="23" s="1"/>
  <c r="F36" i="23"/>
  <c r="I35" i="25"/>
  <c r="D35" i="25"/>
  <c r="U32" i="28"/>
  <c r="T33" i="28"/>
  <c r="S37" i="21"/>
  <c r="I40" i="15"/>
  <c r="D40" i="15"/>
  <c r="S35" i="25"/>
  <c r="I53" i="29"/>
  <c r="D53" i="29"/>
  <c r="M38" i="18"/>
  <c r="K39" i="18" s="1"/>
  <c r="L38" i="18"/>
  <c r="J39" i="18" s="1"/>
  <c r="I38" i="19"/>
  <c r="D38" i="19"/>
  <c r="I39" i="17"/>
  <c r="D39" i="17"/>
  <c r="B37" i="20"/>
  <c r="A37" i="20" s="1"/>
  <c r="F37" i="20"/>
  <c r="L37" i="20"/>
  <c r="J38" i="20" s="1"/>
  <c r="D38" i="20" s="1"/>
  <c r="M37" i="20"/>
  <c r="K38" i="20" s="1"/>
  <c r="L34" i="26"/>
  <c r="J35" i="26" s="1"/>
  <c r="M34" i="26"/>
  <c r="K35" i="26" s="1"/>
  <c r="E35" i="26" s="1"/>
  <c r="L35" i="24"/>
  <c r="J36" i="24" s="1"/>
  <c r="M35" i="24"/>
  <c r="K36" i="24" s="1"/>
  <c r="E36" i="24" s="1"/>
  <c r="S34" i="26"/>
  <c r="S35" i="24"/>
  <c r="T37" i="20"/>
  <c r="E34" i="28"/>
  <c r="E34" i="27"/>
  <c r="I36" i="23"/>
  <c r="U36" i="19"/>
  <c r="T37" i="19"/>
  <c r="U38" i="15"/>
  <c r="T39" i="15"/>
  <c r="T40" i="15" l="1"/>
  <c r="S36" i="24"/>
  <c r="T36" i="24" s="1"/>
  <c r="S34" i="27"/>
  <c r="B38" i="20"/>
  <c r="A38" i="20" s="1"/>
  <c r="F38" i="20"/>
  <c r="L35" i="25"/>
  <c r="J36" i="25" s="1"/>
  <c r="D36" i="25" s="1"/>
  <c r="M35" i="25"/>
  <c r="K36" i="25" s="1"/>
  <c r="I40" i="16"/>
  <c r="B34" i="27"/>
  <c r="A34" i="27" s="1"/>
  <c r="F34" i="27"/>
  <c r="S34" i="28"/>
  <c r="S35" i="26"/>
  <c r="E38" i="20"/>
  <c r="L36" i="23"/>
  <c r="J37" i="23" s="1"/>
  <c r="M36" i="23"/>
  <c r="K37" i="23" s="1"/>
  <c r="E37" i="23" s="1"/>
  <c r="B38" i="19"/>
  <c r="A38" i="19" s="1"/>
  <c r="F38" i="19"/>
  <c r="E39" i="18"/>
  <c r="L40" i="15"/>
  <c r="J41" i="15" s="1"/>
  <c r="M40" i="15"/>
  <c r="K41" i="15" s="1"/>
  <c r="U34" i="25"/>
  <c r="T39" i="16"/>
  <c r="U38" i="16"/>
  <c r="S39" i="17"/>
  <c r="S53" i="29"/>
  <c r="U34" i="24"/>
  <c r="T35" i="24"/>
  <c r="I35" i="26"/>
  <c r="D35" i="26"/>
  <c r="B39" i="17"/>
  <c r="A39" i="17" s="1"/>
  <c r="F39" i="17"/>
  <c r="B53" i="29"/>
  <c r="A53" i="29" s="1"/>
  <c r="F53" i="29"/>
  <c r="B37" i="22"/>
  <c r="A37" i="22" s="1"/>
  <c r="F37" i="22"/>
  <c r="M37" i="21"/>
  <c r="K38" i="21" s="1"/>
  <c r="L37" i="21"/>
  <c r="J38" i="21" s="1"/>
  <c r="T35" i="25"/>
  <c r="I41" i="11"/>
  <c r="D41" i="11"/>
  <c r="L38" i="19"/>
  <c r="J39" i="19" s="1"/>
  <c r="D39" i="19" s="1"/>
  <c r="M38" i="19"/>
  <c r="K39" i="19" s="1"/>
  <c r="E39" i="19" s="1"/>
  <c r="B40" i="15"/>
  <c r="A40" i="15" s="1"/>
  <c r="F40" i="15"/>
  <c r="S38" i="19"/>
  <c r="E37" i="22"/>
  <c r="T37" i="21"/>
  <c r="E41" i="11"/>
  <c r="D40" i="16"/>
  <c r="U33" i="26"/>
  <c r="T34" i="26"/>
  <c r="I36" i="24"/>
  <c r="D36" i="24"/>
  <c r="I38" i="20"/>
  <c r="M39" i="17"/>
  <c r="K40" i="17" s="1"/>
  <c r="E40" i="17" s="1"/>
  <c r="L39" i="17"/>
  <c r="J40" i="17" s="1"/>
  <c r="I39" i="18"/>
  <c r="D39" i="18"/>
  <c r="M53" i="29"/>
  <c r="K54" i="29" s="1"/>
  <c r="L53" i="29"/>
  <c r="J54" i="29" s="1"/>
  <c r="D54" i="29" s="1"/>
  <c r="B35" i="25"/>
  <c r="A35" i="25" s="1"/>
  <c r="F35" i="25"/>
  <c r="B37" i="21"/>
  <c r="A37" i="21" s="1"/>
  <c r="F37" i="21"/>
  <c r="S36" i="23"/>
  <c r="M34" i="28"/>
  <c r="K35" i="28" s="1"/>
  <c r="E35" i="28" s="1"/>
  <c r="L34" i="28"/>
  <c r="J35" i="28" s="1"/>
  <c r="I37" i="22"/>
  <c r="U36" i="21"/>
  <c r="E40" i="16"/>
  <c r="L34" i="27"/>
  <c r="J35" i="27" s="1"/>
  <c r="M34" i="27"/>
  <c r="K35" i="27" s="1"/>
  <c r="U35" i="24" l="1"/>
  <c r="S39" i="19"/>
  <c r="T39" i="19" s="1"/>
  <c r="S40" i="17"/>
  <c r="T40" i="17" s="1"/>
  <c r="L37" i="22"/>
  <c r="J38" i="22" s="1"/>
  <c r="M37" i="22"/>
  <c r="K38" i="22" s="1"/>
  <c r="E38" i="22" s="1"/>
  <c r="I40" i="17"/>
  <c r="E38" i="21"/>
  <c r="D40" i="17"/>
  <c r="T39" i="17"/>
  <c r="U38" i="17"/>
  <c r="I41" i="15"/>
  <c r="I35" i="28"/>
  <c r="D35" i="28"/>
  <c r="B36" i="25"/>
  <c r="A36" i="25" s="1"/>
  <c r="F36" i="25"/>
  <c r="B39" i="18"/>
  <c r="A39" i="18" s="1"/>
  <c r="F39" i="18"/>
  <c r="S37" i="23"/>
  <c r="T37" i="23" s="1"/>
  <c r="I54" i="29"/>
  <c r="L39" i="18"/>
  <c r="J40" i="18" s="1"/>
  <c r="D40" i="18" s="1"/>
  <c r="M39" i="18"/>
  <c r="K40" i="18" s="1"/>
  <c r="E40" i="18" s="1"/>
  <c r="M38" i="20"/>
  <c r="K39" i="20" s="1"/>
  <c r="E39" i="20" s="1"/>
  <c r="L38" i="20"/>
  <c r="J39" i="20" s="1"/>
  <c r="B40" i="16"/>
  <c r="A40" i="16" s="1"/>
  <c r="F40" i="16"/>
  <c r="S37" i="22"/>
  <c r="B41" i="11"/>
  <c r="A41" i="11" s="1"/>
  <c r="F41" i="11"/>
  <c r="I38" i="21"/>
  <c r="E41" i="15"/>
  <c r="M40" i="16"/>
  <c r="K41" i="16" s="1"/>
  <c r="E41" i="16" s="1"/>
  <c r="L40" i="16"/>
  <c r="J41" i="16" s="1"/>
  <c r="D41" i="16" s="1"/>
  <c r="E35" i="27"/>
  <c r="I35" i="27"/>
  <c r="T36" i="23"/>
  <c r="U35" i="23"/>
  <c r="B36" i="24"/>
  <c r="A36" i="24" s="1"/>
  <c r="F36" i="24"/>
  <c r="S41" i="11"/>
  <c r="M35" i="26"/>
  <c r="K36" i="26" s="1"/>
  <c r="L35" i="26"/>
  <c r="J36" i="26" s="1"/>
  <c r="D36" i="26" s="1"/>
  <c r="B39" i="19"/>
  <c r="A39" i="19" s="1"/>
  <c r="F39" i="19"/>
  <c r="I37" i="23"/>
  <c r="D37" i="23"/>
  <c r="D35" i="27"/>
  <c r="E36" i="25"/>
  <c r="U33" i="27"/>
  <c r="T34" i="27"/>
  <c r="S40" i="16"/>
  <c r="T35" i="26"/>
  <c r="I39" i="19"/>
  <c r="M41" i="11"/>
  <c r="K42" i="11" s="1"/>
  <c r="L41" i="11"/>
  <c r="J42" i="11" s="1"/>
  <c r="D42" i="11" s="1"/>
  <c r="B54" i="29"/>
  <c r="A54" i="29" s="1"/>
  <c r="F54" i="29"/>
  <c r="E54" i="29"/>
  <c r="S39" i="18"/>
  <c r="S38" i="20"/>
  <c r="S35" i="28"/>
  <c r="U34" i="28" s="1"/>
  <c r="I36" i="25"/>
  <c r="D38" i="21"/>
  <c r="L36" i="24"/>
  <c r="J37" i="24" s="1"/>
  <c r="D37" i="24" s="1"/>
  <c r="M36" i="24"/>
  <c r="K37" i="24" s="1"/>
  <c r="U34" i="26"/>
  <c r="U37" i="19"/>
  <c r="T38" i="19"/>
  <c r="D41" i="15"/>
  <c r="B35" i="26"/>
  <c r="A35" i="26" s="1"/>
  <c r="F35" i="26"/>
  <c r="U52" i="29"/>
  <c r="T53" i="29"/>
  <c r="U33" i="28"/>
  <c r="T34" i="28"/>
  <c r="T35" i="28" l="1"/>
  <c r="U38" i="19"/>
  <c r="B42" i="11"/>
  <c r="A42" i="11" s="1"/>
  <c r="F42" i="11"/>
  <c r="B41" i="15"/>
  <c r="A41" i="15" s="1"/>
  <c r="F41" i="15"/>
  <c r="B38" i="21"/>
  <c r="A38" i="21" s="1"/>
  <c r="F38" i="21"/>
  <c r="S40" i="18"/>
  <c r="T40" i="18" s="1"/>
  <c r="B35" i="27"/>
  <c r="A35" i="27" s="1"/>
  <c r="F35" i="27"/>
  <c r="E36" i="26"/>
  <c r="L40" i="17"/>
  <c r="J41" i="17" s="1"/>
  <c r="D41" i="17" s="1"/>
  <c r="M40" i="17"/>
  <c r="K41" i="17" s="1"/>
  <c r="U39" i="16"/>
  <c r="T40" i="16"/>
  <c r="B37" i="23"/>
  <c r="A37" i="23" s="1"/>
  <c r="F37" i="23"/>
  <c r="B37" i="24"/>
  <c r="A37" i="24" s="1"/>
  <c r="F37" i="24"/>
  <c r="M35" i="27"/>
  <c r="K36" i="27" s="1"/>
  <c r="L35" i="27"/>
  <c r="J36" i="27" s="1"/>
  <c r="M38" i="21"/>
  <c r="K39" i="21" s="1"/>
  <c r="E39" i="21" s="1"/>
  <c r="L38" i="21"/>
  <c r="J39" i="21" s="1"/>
  <c r="S38" i="22"/>
  <c r="I40" i="18"/>
  <c r="I37" i="24"/>
  <c r="M36" i="25"/>
  <c r="K37" i="25" s="1"/>
  <c r="E37" i="25" s="1"/>
  <c r="L36" i="25"/>
  <c r="J37" i="25" s="1"/>
  <c r="T38" i="20"/>
  <c r="U37" i="20"/>
  <c r="L37" i="23"/>
  <c r="J38" i="23" s="1"/>
  <c r="D38" i="23" s="1"/>
  <c r="M37" i="23"/>
  <c r="K38" i="23" s="1"/>
  <c r="I36" i="26"/>
  <c r="U40" i="11"/>
  <c r="T41" i="11"/>
  <c r="I41" i="16"/>
  <c r="M54" i="29"/>
  <c r="K55" i="29" s="1"/>
  <c r="E55" i="29" s="1"/>
  <c r="L54" i="29"/>
  <c r="J55" i="29" s="1"/>
  <c r="L35" i="28"/>
  <c r="J36" i="28" s="1"/>
  <c r="D36" i="28" s="1"/>
  <c r="M35" i="28"/>
  <c r="K36" i="28" s="1"/>
  <c r="M41" i="15"/>
  <c r="K42" i="15" s="1"/>
  <c r="E42" i="15" s="1"/>
  <c r="L41" i="15"/>
  <c r="J42" i="15" s="1"/>
  <c r="S41" i="16"/>
  <c r="B41" i="16"/>
  <c r="A41" i="16" s="1"/>
  <c r="F41" i="16"/>
  <c r="B40" i="18"/>
  <c r="A40" i="18" s="1"/>
  <c r="F40" i="18"/>
  <c r="B40" i="17"/>
  <c r="A40" i="17" s="1"/>
  <c r="F40" i="17"/>
  <c r="T39" i="18"/>
  <c r="U38" i="18"/>
  <c r="L39" i="19"/>
  <c r="J40" i="19" s="1"/>
  <c r="M39" i="19"/>
  <c r="K40" i="19" s="1"/>
  <c r="B35" i="28"/>
  <c r="A35" i="28" s="1"/>
  <c r="F35" i="28"/>
  <c r="S38" i="21"/>
  <c r="B36" i="26"/>
  <c r="A36" i="26" s="1"/>
  <c r="F36" i="26"/>
  <c r="E37" i="24"/>
  <c r="S39" i="20"/>
  <c r="U38" i="20" s="1"/>
  <c r="S54" i="29"/>
  <c r="I42" i="11"/>
  <c r="S36" i="25"/>
  <c r="E42" i="11"/>
  <c r="U36" i="23"/>
  <c r="S35" i="27"/>
  <c r="S41" i="15"/>
  <c r="U36" i="22"/>
  <c r="T37" i="22"/>
  <c r="I39" i="20"/>
  <c r="D39" i="20"/>
  <c r="U39" i="17"/>
  <c r="I38" i="22"/>
  <c r="D38" i="22"/>
  <c r="B38" i="22" l="1"/>
  <c r="A38" i="22" s="1"/>
  <c r="F38" i="22"/>
  <c r="S42" i="11"/>
  <c r="L42" i="11"/>
  <c r="J43" i="11" s="1"/>
  <c r="M42" i="11"/>
  <c r="K43" i="11" s="1"/>
  <c r="M36" i="26"/>
  <c r="K37" i="26" s="1"/>
  <c r="E37" i="26" s="1"/>
  <c r="L36" i="26"/>
  <c r="J37" i="26" s="1"/>
  <c r="I37" i="25"/>
  <c r="D37" i="25"/>
  <c r="S37" i="25"/>
  <c r="U36" i="25" s="1"/>
  <c r="E40" i="19"/>
  <c r="E38" i="23"/>
  <c r="I39" i="21"/>
  <c r="B38" i="23"/>
  <c r="A38" i="23" s="1"/>
  <c r="F38" i="23"/>
  <c r="S42" i="15"/>
  <c r="U41" i="15" s="1"/>
  <c r="T38" i="21"/>
  <c r="U37" i="21"/>
  <c r="L37" i="24"/>
  <c r="J38" i="24" s="1"/>
  <c r="M37" i="24"/>
  <c r="K38" i="24" s="1"/>
  <c r="E38" i="24" s="1"/>
  <c r="I36" i="27"/>
  <c r="E41" i="17"/>
  <c r="S36" i="26"/>
  <c r="D39" i="21"/>
  <c r="B39" i="20"/>
  <c r="A39" i="20" s="1"/>
  <c r="F39" i="20"/>
  <c r="T41" i="15"/>
  <c r="U40" i="15"/>
  <c r="B41" i="17"/>
  <c r="A41" i="17" s="1"/>
  <c r="F41" i="17"/>
  <c r="E36" i="28"/>
  <c r="I41" i="17"/>
  <c r="U37" i="22"/>
  <c r="E36" i="27"/>
  <c r="S55" i="29"/>
  <c r="T55" i="29" s="1"/>
  <c r="S37" i="24"/>
  <c r="B36" i="28"/>
  <c r="A36" i="28" s="1"/>
  <c r="F36" i="28"/>
  <c r="I36" i="28"/>
  <c r="T41" i="16"/>
  <c r="M38" i="22"/>
  <c r="K39" i="22" s="1"/>
  <c r="L38" i="22"/>
  <c r="J39" i="22" s="1"/>
  <c r="M39" i="20"/>
  <c r="K40" i="20" s="1"/>
  <c r="L39" i="20"/>
  <c r="J40" i="20" s="1"/>
  <c r="T38" i="22"/>
  <c r="U34" i="27"/>
  <c r="T35" i="27"/>
  <c r="T36" i="25"/>
  <c r="U35" i="25"/>
  <c r="U53" i="29"/>
  <c r="T54" i="29"/>
  <c r="S39" i="21"/>
  <c r="I40" i="19"/>
  <c r="D40" i="19"/>
  <c r="U39" i="18"/>
  <c r="I42" i="15"/>
  <c r="I55" i="29"/>
  <c r="D55" i="29"/>
  <c r="M41" i="16"/>
  <c r="K42" i="16" s="1"/>
  <c r="L41" i="16"/>
  <c r="J42" i="16" s="1"/>
  <c r="I38" i="23"/>
  <c r="T39" i="20"/>
  <c r="L40" i="18"/>
  <c r="J41" i="18" s="1"/>
  <c r="M40" i="18"/>
  <c r="K41" i="18" s="1"/>
  <c r="U40" i="16"/>
  <c r="D36" i="27"/>
  <c r="D42" i="15"/>
  <c r="U54" i="29" l="1"/>
  <c r="T37" i="25"/>
  <c r="T42" i="15"/>
  <c r="B42" i="15"/>
  <c r="A42" i="15" s="1"/>
  <c r="F42" i="15"/>
  <c r="L38" i="23"/>
  <c r="J39" i="23" s="1"/>
  <c r="M38" i="23"/>
  <c r="K39" i="23" s="1"/>
  <c r="E39" i="23" s="1"/>
  <c r="E40" i="20"/>
  <c r="M36" i="28"/>
  <c r="K37" i="28" s="1"/>
  <c r="E37" i="28" s="1"/>
  <c r="L36" i="28"/>
  <c r="J37" i="28" s="1"/>
  <c r="S36" i="27"/>
  <c r="B39" i="21"/>
  <c r="A39" i="21" s="1"/>
  <c r="F39" i="21"/>
  <c r="B36" i="27"/>
  <c r="A36" i="27" s="1"/>
  <c r="F36" i="27"/>
  <c r="I42" i="16"/>
  <c r="D42" i="16"/>
  <c r="T37" i="24"/>
  <c r="U36" i="24"/>
  <c r="S37" i="26"/>
  <c r="T37" i="26" s="1"/>
  <c r="I43" i="11"/>
  <c r="D43" i="11"/>
  <c r="B55" i="29"/>
  <c r="A55" i="29" s="1"/>
  <c r="F55" i="29"/>
  <c r="L42" i="15"/>
  <c r="J43" i="15" s="1"/>
  <c r="M42" i="15"/>
  <c r="K43" i="15" s="1"/>
  <c r="M40" i="19"/>
  <c r="K41" i="19" s="1"/>
  <c r="E41" i="19" s="1"/>
  <c r="L40" i="19"/>
  <c r="J41" i="19" s="1"/>
  <c r="I40" i="20"/>
  <c r="L41" i="17"/>
  <c r="J42" i="17" s="1"/>
  <c r="M41" i="17"/>
  <c r="K42" i="17" s="1"/>
  <c r="E42" i="17" s="1"/>
  <c r="S41" i="17"/>
  <c r="B37" i="25"/>
  <c r="A37" i="25" s="1"/>
  <c r="F37" i="25"/>
  <c r="U41" i="11"/>
  <c r="T42" i="11"/>
  <c r="E41" i="18"/>
  <c r="S38" i="24"/>
  <c r="U37" i="24" s="1"/>
  <c r="I38" i="24"/>
  <c r="D38" i="24"/>
  <c r="I41" i="18"/>
  <c r="D41" i="18"/>
  <c r="L55" i="29"/>
  <c r="J56" i="29" s="1"/>
  <c r="M55" i="29"/>
  <c r="K56" i="29" s="1"/>
  <c r="B40" i="19"/>
  <c r="A40" i="19" s="1"/>
  <c r="F40" i="19"/>
  <c r="I39" i="22"/>
  <c r="T39" i="21"/>
  <c r="M39" i="21"/>
  <c r="K40" i="21" s="1"/>
  <c r="L39" i="21"/>
  <c r="J40" i="21" s="1"/>
  <c r="L37" i="25"/>
  <c r="J38" i="25" s="1"/>
  <c r="M37" i="25"/>
  <c r="K38" i="25" s="1"/>
  <c r="D39" i="22"/>
  <c r="E42" i="16"/>
  <c r="E39" i="22"/>
  <c r="S36" i="28"/>
  <c r="D40" i="20"/>
  <c r="T36" i="26"/>
  <c r="U35" i="26"/>
  <c r="M36" i="27"/>
  <c r="K37" i="27" s="1"/>
  <c r="E37" i="27" s="1"/>
  <c r="L36" i="27"/>
  <c r="J37" i="27" s="1"/>
  <c r="U38" i="21"/>
  <c r="S38" i="23"/>
  <c r="S40" i="19"/>
  <c r="I37" i="26"/>
  <c r="D37" i="26"/>
  <c r="E43" i="11"/>
  <c r="T38" i="24" l="1"/>
  <c r="U36" i="26"/>
  <c r="S37" i="27"/>
  <c r="T37" i="27" s="1"/>
  <c r="S39" i="23"/>
  <c r="T39" i="23" s="1"/>
  <c r="S39" i="22"/>
  <c r="I42" i="17"/>
  <c r="D42" i="17"/>
  <c r="L40" i="20"/>
  <c r="J41" i="20" s="1"/>
  <c r="D41" i="20" s="1"/>
  <c r="M40" i="20"/>
  <c r="K41" i="20" s="1"/>
  <c r="B43" i="11"/>
  <c r="A43" i="11" s="1"/>
  <c r="F43" i="11"/>
  <c r="M37" i="26"/>
  <c r="K38" i="26" s="1"/>
  <c r="L37" i="26"/>
  <c r="J38" i="26" s="1"/>
  <c r="D38" i="26" s="1"/>
  <c r="I40" i="21"/>
  <c r="E56" i="29"/>
  <c r="B38" i="24"/>
  <c r="A38" i="24" s="1"/>
  <c r="F38" i="24"/>
  <c r="S42" i="17"/>
  <c r="T42" i="17" s="1"/>
  <c r="I41" i="19"/>
  <c r="S43" i="11"/>
  <c r="B37" i="26"/>
  <c r="A37" i="26" s="1"/>
  <c r="F37" i="26"/>
  <c r="U39" i="19"/>
  <c r="T40" i="19"/>
  <c r="I37" i="27"/>
  <c r="U35" i="28"/>
  <c r="T36" i="28"/>
  <c r="D41" i="19"/>
  <c r="B41" i="18"/>
  <c r="A41" i="18" s="1"/>
  <c r="F41" i="18"/>
  <c r="M38" i="24"/>
  <c r="K39" i="24" s="1"/>
  <c r="L38" i="24"/>
  <c r="J39" i="24" s="1"/>
  <c r="D39" i="24" s="1"/>
  <c r="E43" i="15"/>
  <c r="B42" i="16"/>
  <c r="A42" i="16" s="1"/>
  <c r="F42" i="16"/>
  <c r="D37" i="27"/>
  <c r="I39" i="23"/>
  <c r="D39" i="23"/>
  <c r="B39" i="22"/>
  <c r="A39" i="22" s="1"/>
  <c r="F39" i="22"/>
  <c r="I43" i="15"/>
  <c r="S40" i="20"/>
  <c r="T38" i="23"/>
  <c r="U37" i="23"/>
  <c r="B40" i="20"/>
  <c r="A40" i="20" s="1"/>
  <c r="F40" i="20"/>
  <c r="E38" i="25"/>
  <c r="L39" i="22"/>
  <c r="J40" i="22" s="1"/>
  <c r="M39" i="22"/>
  <c r="K40" i="22" s="1"/>
  <c r="E40" i="22" s="1"/>
  <c r="M41" i="18"/>
  <c r="K42" i="18" s="1"/>
  <c r="E42" i="18" s="1"/>
  <c r="L41" i="18"/>
  <c r="J42" i="18" s="1"/>
  <c r="L42" i="16"/>
  <c r="J43" i="16" s="1"/>
  <c r="M42" i="16"/>
  <c r="K43" i="16" s="1"/>
  <c r="U35" i="27"/>
  <c r="T36" i="27"/>
  <c r="D43" i="15"/>
  <c r="S41" i="19"/>
  <c r="U40" i="19" s="1"/>
  <c r="S37" i="28"/>
  <c r="U36" i="28" s="1"/>
  <c r="S42" i="16"/>
  <c r="I38" i="25"/>
  <c r="E40" i="21"/>
  <c r="I56" i="29"/>
  <c r="S41" i="18"/>
  <c r="D38" i="25"/>
  <c r="T41" i="17"/>
  <c r="U40" i="17"/>
  <c r="D56" i="29"/>
  <c r="M43" i="11"/>
  <c r="K44" i="11" s="1"/>
  <c r="L43" i="11"/>
  <c r="J44" i="11" s="1"/>
  <c r="D40" i="21"/>
  <c r="I37" i="28"/>
  <c r="D37" i="28"/>
  <c r="U36" i="27" l="1"/>
  <c r="U41" i="17"/>
  <c r="T37" i="28"/>
  <c r="B40" i="21"/>
  <c r="A40" i="21" s="1"/>
  <c r="F40" i="21"/>
  <c r="B43" i="15"/>
  <c r="A43" i="15" s="1"/>
  <c r="F43" i="15"/>
  <c r="B41" i="20"/>
  <c r="A41" i="20" s="1"/>
  <c r="F41" i="20"/>
  <c r="B37" i="27"/>
  <c r="A37" i="27" s="1"/>
  <c r="F37" i="27"/>
  <c r="E39" i="24"/>
  <c r="B41" i="19"/>
  <c r="A41" i="19" s="1"/>
  <c r="F41" i="19"/>
  <c r="I44" i="11"/>
  <c r="B38" i="25"/>
  <c r="A38" i="25" s="1"/>
  <c r="F38" i="25"/>
  <c r="M38" i="25"/>
  <c r="K39" i="25" s="1"/>
  <c r="L38" i="25"/>
  <c r="J39" i="25" s="1"/>
  <c r="D39" i="25" s="1"/>
  <c r="M41" i="19"/>
  <c r="K42" i="19" s="1"/>
  <c r="L41" i="19"/>
  <c r="J42" i="19" s="1"/>
  <c r="I41" i="20"/>
  <c r="S40" i="22"/>
  <c r="U39" i="22" s="1"/>
  <c r="M37" i="28"/>
  <c r="K38" i="28" s="1"/>
  <c r="L37" i="28"/>
  <c r="J38" i="28" s="1"/>
  <c r="D38" i="28" s="1"/>
  <c r="B56" i="29"/>
  <c r="A56" i="29" s="1"/>
  <c r="F56" i="29"/>
  <c r="T41" i="18"/>
  <c r="U40" i="18"/>
  <c r="T42" i="16"/>
  <c r="U41" i="16"/>
  <c r="T40" i="20"/>
  <c r="U39" i="20"/>
  <c r="L43" i="15"/>
  <c r="J44" i="15" s="1"/>
  <c r="M43" i="15"/>
  <c r="K44" i="15" s="1"/>
  <c r="E44" i="15" s="1"/>
  <c r="I39" i="24"/>
  <c r="U42" i="11"/>
  <c r="T43" i="11"/>
  <c r="S56" i="29"/>
  <c r="I38" i="26"/>
  <c r="I40" i="22"/>
  <c r="B39" i="23"/>
  <c r="A39" i="23" s="1"/>
  <c r="F39" i="23"/>
  <c r="S43" i="15"/>
  <c r="B38" i="26"/>
  <c r="A38" i="26" s="1"/>
  <c r="F38" i="26"/>
  <c r="E38" i="26"/>
  <c r="M42" i="17"/>
  <c r="K43" i="17" s="1"/>
  <c r="L42" i="17"/>
  <c r="J43" i="17" s="1"/>
  <c r="B37" i="28"/>
  <c r="A37" i="28" s="1"/>
  <c r="F37" i="28"/>
  <c r="L56" i="29"/>
  <c r="J57" i="29" s="1"/>
  <c r="M56" i="29"/>
  <c r="K57" i="29" s="1"/>
  <c r="I42" i="18"/>
  <c r="S38" i="25"/>
  <c r="U38" i="23"/>
  <c r="D40" i="22"/>
  <c r="B39" i="24"/>
  <c r="A39" i="24" s="1"/>
  <c r="F39" i="24"/>
  <c r="S42" i="18"/>
  <c r="S40" i="21"/>
  <c r="E43" i="16"/>
  <c r="I43" i="16"/>
  <c r="E41" i="20"/>
  <c r="L39" i="23"/>
  <c r="J40" i="23" s="1"/>
  <c r="D40" i="23" s="1"/>
  <c r="M39" i="23"/>
  <c r="K40" i="23" s="1"/>
  <c r="D43" i="16"/>
  <c r="D42" i="18"/>
  <c r="L37" i="27"/>
  <c r="J38" i="27" s="1"/>
  <c r="D38" i="27" s="1"/>
  <c r="M37" i="27"/>
  <c r="K38" i="27" s="1"/>
  <c r="T41" i="19"/>
  <c r="E44" i="11"/>
  <c r="L40" i="21"/>
  <c r="J41" i="21" s="1"/>
  <c r="D41" i="21" s="1"/>
  <c r="M40" i="21"/>
  <c r="K41" i="21" s="1"/>
  <c r="E41" i="21" s="1"/>
  <c r="D44" i="11"/>
  <c r="B42" i="17"/>
  <c r="A42" i="17" s="1"/>
  <c r="F42" i="17"/>
  <c r="U38" i="22"/>
  <c r="T39" i="22"/>
  <c r="T40" i="22" l="1"/>
  <c r="B40" i="23"/>
  <c r="A40" i="23" s="1"/>
  <c r="F40" i="23"/>
  <c r="B39" i="25"/>
  <c r="A39" i="25" s="1"/>
  <c r="F39" i="25"/>
  <c r="B40" i="22"/>
  <c r="A40" i="22" s="1"/>
  <c r="F40" i="22"/>
  <c r="M41" i="20"/>
  <c r="K42" i="20" s="1"/>
  <c r="L41" i="20"/>
  <c r="J42" i="20" s="1"/>
  <c r="E38" i="27"/>
  <c r="L42" i="18"/>
  <c r="J43" i="18" s="1"/>
  <c r="D43" i="18" s="1"/>
  <c r="M42" i="18"/>
  <c r="K43" i="18" s="1"/>
  <c r="I43" i="17"/>
  <c r="S44" i="15"/>
  <c r="E57" i="29"/>
  <c r="I42" i="19"/>
  <c r="S39" i="24"/>
  <c r="I41" i="21"/>
  <c r="S44" i="11"/>
  <c r="B42" i="18"/>
  <c r="A42" i="18" s="1"/>
  <c r="F42" i="18"/>
  <c r="S41" i="20"/>
  <c r="S43" i="16"/>
  <c r="T38" i="25"/>
  <c r="U37" i="25"/>
  <c r="B38" i="28"/>
  <c r="A38" i="28" s="1"/>
  <c r="F38" i="28"/>
  <c r="S38" i="26"/>
  <c r="U41" i="18"/>
  <c r="I38" i="28"/>
  <c r="D42" i="19"/>
  <c r="B44" i="11"/>
  <c r="A44" i="11" s="1"/>
  <c r="F44" i="11"/>
  <c r="B43" i="16"/>
  <c r="A43" i="16" s="1"/>
  <c r="F43" i="16"/>
  <c r="S41" i="21"/>
  <c r="T41" i="21" s="1"/>
  <c r="T43" i="15"/>
  <c r="U42" i="15"/>
  <c r="M38" i="26"/>
  <c r="K39" i="26" s="1"/>
  <c r="E39" i="26" s="1"/>
  <c r="L38" i="26"/>
  <c r="J39" i="26" s="1"/>
  <c r="I44" i="15"/>
  <c r="E38" i="28"/>
  <c r="I39" i="25"/>
  <c r="B38" i="27"/>
  <c r="A38" i="27" s="1"/>
  <c r="F38" i="27"/>
  <c r="E40" i="23"/>
  <c r="U39" i="21"/>
  <c r="T40" i="21"/>
  <c r="I57" i="29"/>
  <c r="D57" i="29"/>
  <c r="B41" i="21"/>
  <c r="A41" i="21" s="1"/>
  <c r="F41" i="21"/>
  <c r="D43" i="17"/>
  <c r="I38" i="27"/>
  <c r="I40" i="23"/>
  <c r="L43" i="16"/>
  <c r="J44" i="16" s="1"/>
  <c r="M43" i="16"/>
  <c r="K44" i="16" s="1"/>
  <c r="E39" i="25"/>
  <c r="E43" i="17"/>
  <c r="L40" i="22"/>
  <c r="J41" i="22" s="1"/>
  <c r="M40" i="22"/>
  <c r="K41" i="22" s="1"/>
  <c r="U55" i="29"/>
  <c r="T56" i="29"/>
  <c r="L39" i="24"/>
  <c r="J40" i="24" s="1"/>
  <c r="M39" i="24"/>
  <c r="K40" i="24" s="1"/>
  <c r="T42" i="18"/>
  <c r="E42" i="19"/>
  <c r="L44" i="11"/>
  <c r="J45" i="11" s="1"/>
  <c r="D45" i="11" s="1"/>
  <c r="M44" i="11"/>
  <c r="K45" i="11" s="1"/>
  <c r="D44" i="15"/>
  <c r="B44" i="15" l="1"/>
  <c r="A44" i="15" s="1"/>
  <c r="F44" i="15"/>
  <c r="I44" i="16"/>
  <c r="L38" i="27"/>
  <c r="J39" i="27" s="1"/>
  <c r="M38" i="27"/>
  <c r="K39" i="27" s="1"/>
  <c r="L57" i="29"/>
  <c r="J58" i="29" s="1"/>
  <c r="D58" i="29" s="1"/>
  <c r="M57" i="29"/>
  <c r="K58" i="29" s="1"/>
  <c r="E58" i="29" s="1"/>
  <c r="L44" i="15"/>
  <c r="J45" i="15" s="1"/>
  <c r="M44" i="15"/>
  <c r="K45" i="15" s="1"/>
  <c r="B43" i="18"/>
  <c r="A43" i="18" s="1"/>
  <c r="F43" i="18"/>
  <c r="I43" i="18"/>
  <c r="B43" i="17"/>
  <c r="A43" i="17" s="1"/>
  <c r="F43" i="17"/>
  <c r="S40" i="23"/>
  <c r="I39" i="26"/>
  <c r="D39" i="26"/>
  <c r="M38" i="28"/>
  <c r="K39" i="28" s="1"/>
  <c r="E39" i="28" s="1"/>
  <c r="L38" i="28"/>
  <c r="J39" i="28" s="1"/>
  <c r="E42" i="20"/>
  <c r="L42" i="19"/>
  <c r="J43" i="19" s="1"/>
  <c r="D43" i="19" s="1"/>
  <c r="M42" i="19"/>
  <c r="K43" i="19" s="1"/>
  <c r="E43" i="19" s="1"/>
  <c r="S38" i="27"/>
  <c r="I45" i="11"/>
  <c r="S42" i="19"/>
  <c r="I41" i="22"/>
  <c r="U40" i="21"/>
  <c r="B42" i="19"/>
  <c r="A42" i="19" s="1"/>
  <c r="F42" i="19"/>
  <c r="E44" i="16"/>
  <c r="T44" i="11"/>
  <c r="U43" i="11"/>
  <c r="T39" i="24"/>
  <c r="U38" i="24"/>
  <c r="E43" i="18"/>
  <c r="I42" i="20"/>
  <c r="D42" i="20"/>
  <c r="D41" i="22"/>
  <c r="S43" i="17"/>
  <c r="L39" i="25"/>
  <c r="J40" i="25" s="1"/>
  <c r="M39" i="25"/>
  <c r="K40" i="25" s="1"/>
  <c r="E40" i="25" s="1"/>
  <c r="S39" i="26"/>
  <c r="T43" i="16"/>
  <c r="U42" i="16"/>
  <c r="I40" i="24"/>
  <c r="D40" i="24"/>
  <c r="S38" i="28"/>
  <c r="U43" i="15"/>
  <c r="B45" i="11"/>
  <c r="A45" i="11" s="1"/>
  <c r="F45" i="11"/>
  <c r="T38" i="26"/>
  <c r="U37" i="26"/>
  <c r="M41" i="21"/>
  <c r="K42" i="21" s="1"/>
  <c r="L41" i="21"/>
  <c r="J42" i="21" s="1"/>
  <c r="E41" i="22"/>
  <c r="S39" i="25"/>
  <c r="M40" i="23"/>
  <c r="K41" i="23" s="1"/>
  <c r="E41" i="23" s="1"/>
  <c r="L40" i="23"/>
  <c r="J41" i="23" s="1"/>
  <c r="B57" i="29"/>
  <c r="A57" i="29" s="1"/>
  <c r="F57" i="29"/>
  <c r="T44" i="15"/>
  <c r="D44" i="16"/>
  <c r="T41" i="20"/>
  <c r="U40" i="20"/>
  <c r="E45" i="11"/>
  <c r="E40" i="24"/>
  <c r="S57" i="29"/>
  <c r="L43" i="17"/>
  <c r="J44" i="17" s="1"/>
  <c r="M43" i="17"/>
  <c r="K44" i="17" s="1"/>
  <c r="S41" i="23" l="1"/>
  <c r="U40" i="23" s="1"/>
  <c r="B43" i="19"/>
  <c r="A43" i="19" s="1"/>
  <c r="F43" i="19"/>
  <c r="I41" i="23"/>
  <c r="D41" i="23"/>
  <c r="S39" i="28"/>
  <c r="T39" i="28" s="1"/>
  <c r="E44" i="17"/>
  <c r="L45" i="11"/>
  <c r="J46" i="11" s="1"/>
  <c r="M45" i="11"/>
  <c r="K46" i="11" s="1"/>
  <c r="E46" i="11" s="1"/>
  <c r="T40" i="23"/>
  <c r="U39" i="23"/>
  <c r="I44" i="17"/>
  <c r="U37" i="28"/>
  <c r="T38" i="28"/>
  <c r="S44" i="16"/>
  <c r="S43" i="19"/>
  <c r="T43" i="19" s="1"/>
  <c r="S42" i="20"/>
  <c r="I39" i="27"/>
  <c r="D39" i="27"/>
  <c r="S58" i="29"/>
  <c r="T58" i="29" s="1"/>
  <c r="U56" i="29"/>
  <c r="T57" i="29"/>
  <c r="T39" i="25"/>
  <c r="U38" i="25"/>
  <c r="E42" i="21"/>
  <c r="U38" i="26"/>
  <c r="I40" i="25"/>
  <c r="D40" i="25"/>
  <c r="B41" i="22"/>
  <c r="A41" i="22" s="1"/>
  <c r="F41" i="22"/>
  <c r="S43" i="18"/>
  <c r="I58" i="29"/>
  <c r="M44" i="16"/>
  <c r="K45" i="16" s="1"/>
  <c r="L44" i="16"/>
  <c r="J45" i="16" s="1"/>
  <c r="S40" i="24"/>
  <c r="S41" i="22"/>
  <c r="M40" i="24"/>
  <c r="K41" i="24" s="1"/>
  <c r="L40" i="24"/>
  <c r="J41" i="24" s="1"/>
  <c r="D41" i="24" s="1"/>
  <c r="B42" i="20"/>
  <c r="A42" i="20" s="1"/>
  <c r="F42" i="20"/>
  <c r="M41" i="22"/>
  <c r="K42" i="22" s="1"/>
  <c r="E42" i="22" s="1"/>
  <c r="L41" i="22"/>
  <c r="J42" i="22" s="1"/>
  <c r="I43" i="19"/>
  <c r="B39" i="26"/>
  <c r="A39" i="26" s="1"/>
  <c r="F39" i="26"/>
  <c r="E45" i="15"/>
  <c r="S45" i="11"/>
  <c r="U42" i="17"/>
  <c r="T43" i="17"/>
  <c r="E39" i="27"/>
  <c r="I45" i="15"/>
  <c r="D45" i="15"/>
  <c r="B44" i="16"/>
  <c r="A44" i="16" s="1"/>
  <c r="F44" i="16"/>
  <c r="B58" i="29"/>
  <c r="A58" i="29" s="1"/>
  <c r="F58" i="29"/>
  <c r="S40" i="25"/>
  <c r="I42" i="21"/>
  <c r="D42" i="21"/>
  <c r="T39" i="26"/>
  <c r="B40" i="24"/>
  <c r="A40" i="24" s="1"/>
  <c r="F40" i="24"/>
  <c r="M42" i="20"/>
  <c r="K43" i="20" s="1"/>
  <c r="L42" i="20"/>
  <c r="J43" i="20" s="1"/>
  <c r="D43" i="20" s="1"/>
  <c r="U41" i="19"/>
  <c r="T42" i="19"/>
  <c r="U37" i="27"/>
  <c r="T38" i="27"/>
  <c r="I39" i="28"/>
  <c r="D39" i="28"/>
  <c r="M39" i="26"/>
  <c r="K40" i="26" s="1"/>
  <c r="L39" i="26"/>
  <c r="J40" i="26" s="1"/>
  <c r="D44" i="17"/>
  <c r="M43" i="18"/>
  <c r="K44" i="18" s="1"/>
  <c r="L43" i="18"/>
  <c r="J44" i="18" s="1"/>
  <c r="U57" i="29" l="1"/>
  <c r="U38" i="28"/>
  <c r="T41" i="23"/>
  <c r="U42" i="19"/>
  <c r="L39" i="28"/>
  <c r="J40" i="28" s="1"/>
  <c r="D40" i="28" s="1"/>
  <c r="M39" i="28"/>
  <c r="K40" i="28" s="1"/>
  <c r="S46" i="11"/>
  <c r="U45" i="11" s="1"/>
  <c r="M43" i="19"/>
  <c r="K44" i="19" s="1"/>
  <c r="L43" i="19"/>
  <c r="J44" i="19" s="1"/>
  <c r="S42" i="22"/>
  <c r="U41" i="22" s="1"/>
  <c r="U39" i="25"/>
  <c r="L41" i="23"/>
  <c r="J42" i="23" s="1"/>
  <c r="D42" i="23" s="1"/>
  <c r="M41" i="23"/>
  <c r="K42" i="23" s="1"/>
  <c r="E40" i="26"/>
  <c r="B41" i="24"/>
  <c r="A41" i="24" s="1"/>
  <c r="F41" i="24"/>
  <c r="L45" i="15"/>
  <c r="J46" i="15" s="1"/>
  <c r="D46" i="15" s="1"/>
  <c r="M45" i="15"/>
  <c r="K46" i="15" s="1"/>
  <c r="E46" i="15" s="1"/>
  <c r="I42" i="22"/>
  <c r="B44" i="17"/>
  <c r="A44" i="17" s="1"/>
  <c r="F44" i="17"/>
  <c r="B45" i="15"/>
  <c r="A45" i="15" s="1"/>
  <c r="F45" i="15"/>
  <c r="U39" i="24"/>
  <c r="T40" i="24"/>
  <c r="M58" i="29"/>
  <c r="K59" i="29" s="1"/>
  <c r="L58" i="29"/>
  <c r="J59" i="29" s="1"/>
  <c r="T43" i="18"/>
  <c r="U42" i="18"/>
  <c r="B40" i="25"/>
  <c r="A40" i="25" s="1"/>
  <c r="F40" i="25"/>
  <c r="S42" i="21"/>
  <c r="T40" i="25"/>
  <c r="B39" i="27"/>
  <c r="A39" i="27" s="1"/>
  <c r="F39" i="27"/>
  <c r="U41" i="20"/>
  <c r="T42" i="20"/>
  <c r="T44" i="16"/>
  <c r="U43" i="16"/>
  <c r="L44" i="17"/>
  <c r="J45" i="17" s="1"/>
  <c r="M44" i="17"/>
  <c r="K45" i="17" s="1"/>
  <c r="S44" i="17"/>
  <c r="I40" i="26"/>
  <c r="B42" i="21"/>
  <c r="A42" i="21" s="1"/>
  <c r="F42" i="21"/>
  <c r="B43" i="20"/>
  <c r="A43" i="20" s="1"/>
  <c r="F43" i="20"/>
  <c r="I45" i="16"/>
  <c r="I44" i="18"/>
  <c r="D44" i="18"/>
  <c r="I43" i="20"/>
  <c r="D45" i="16"/>
  <c r="U44" i="11"/>
  <c r="T45" i="11"/>
  <c r="D40" i="26"/>
  <c r="U40" i="22"/>
  <c r="T41" i="22"/>
  <c r="D42" i="22"/>
  <c r="L40" i="25"/>
  <c r="J41" i="25" s="1"/>
  <c r="D41" i="25" s="1"/>
  <c r="M40" i="25"/>
  <c r="K41" i="25" s="1"/>
  <c r="M39" i="27"/>
  <c r="K40" i="27" s="1"/>
  <c r="L39" i="27"/>
  <c r="J40" i="27" s="1"/>
  <c r="D40" i="27" s="1"/>
  <c r="B39" i="28"/>
  <c r="A39" i="28" s="1"/>
  <c r="F39" i="28"/>
  <c r="M42" i="21"/>
  <c r="K43" i="21" s="1"/>
  <c r="L42" i="21"/>
  <c r="J43" i="21" s="1"/>
  <c r="S39" i="27"/>
  <c r="S45" i="15"/>
  <c r="I41" i="24"/>
  <c r="E41" i="24"/>
  <c r="E44" i="18"/>
  <c r="E43" i="20"/>
  <c r="E45" i="16"/>
  <c r="I46" i="11"/>
  <c r="D46" i="11"/>
  <c r="B41" i="23"/>
  <c r="A41" i="23" s="1"/>
  <c r="F41" i="23"/>
  <c r="T42" i="22" l="1"/>
  <c r="T46" i="11"/>
  <c r="B40" i="27"/>
  <c r="A40" i="27" s="1"/>
  <c r="F40" i="27"/>
  <c r="B46" i="15"/>
  <c r="A46" i="15" s="1"/>
  <c r="F46" i="15"/>
  <c r="B46" i="11"/>
  <c r="A46" i="11" s="1"/>
  <c r="F46" i="11"/>
  <c r="S41" i="24"/>
  <c r="I43" i="21"/>
  <c r="B42" i="22"/>
  <c r="A42" i="22" s="1"/>
  <c r="F42" i="22"/>
  <c r="E59" i="29"/>
  <c r="E44" i="19"/>
  <c r="B40" i="26"/>
  <c r="A40" i="26" s="1"/>
  <c r="F40" i="26"/>
  <c r="B44" i="18"/>
  <c r="A44" i="18" s="1"/>
  <c r="F44" i="18"/>
  <c r="S45" i="16"/>
  <c r="S44" i="18"/>
  <c r="U38" i="27"/>
  <c r="T39" i="27"/>
  <c r="I41" i="25"/>
  <c r="L44" i="18"/>
  <c r="J45" i="18" s="1"/>
  <c r="M44" i="18"/>
  <c r="K45" i="18" s="1"/>
  <c r="U43" i="17"/>
  <c r="T44" i="17"/>
  <c r="T42" i="21"/>
  <c r="U41" i="21"/>
  <c r="I59" i="29"/>
  <c r="D59" i="29"/>
  <c r="I42" i="23"/>
  <c r="I44" i="19"/>
  <c r="D44" i="19"/>
  <c r="S43" i="20"/>
  <c r="S46" i="15"/>
  <c r="U45" i="15" s="1"/>
  <c r="B40" i="28"/>
  <c r="A40" i="28" s="1"/>
  <c r="F40" i="28"/>
  <c r="I40" i="27"/>
  <c r="M43" i="20"/>
  <c r="K44" i="20" s="1"/>
  <c r="L43" i="20"/>
  <c r="J44" i="20" s="1"/>
  <c r="I46" i="15"/>
  <c r="S40" i="26"/>
  <c r="U44" i="15"/>
  <c r="T45" i="15"/>
  <c r="M45" i="16"/>
  <c r="K46" i="16" s="1"/>
  <c r="L45" i="16"/>
  <c r="J46" i="16" s="1"/>
  <c r="M40" i="26"/>
  <c r="K41" i="26" s="1"/>
  <c r="L40" i="26"/>
  <c r="J41" i="26" s="1"/>
  <c r="D41" i="26" s="1"/>
  <c r="I45" i="17"/>
  <c r="B41" i="25"/>
  <c r="A41" i="25" s="1"/>
  <c r="F41" i="25"/>
  <c r="E40" i="28"/>
  <c r="B42" i="23"/>
  <c r="A42" i="23" s="1"/>
  <c r="F42" i="23"/>
  <c r="L46" i="11"/>
  <c r="J47" i="11" s="1"/>
  <c r="M46" i="11"/>
  <c r="K47" i="11" s="1"/>
  <c r="L41" i="24"/>
  <c r="J42" i="24" s="1"/>
  <c r="M41" i="24"/>
  <c r="K42" i="24" s="1"/>
  <c r="E40" i="27"/>
  <c r="E41" i="25"/>
  <c r="B45" i="16"/>
  <c r="A45" i="16" s="1"/>
  <c r="F45" i="16"/>
  <c r="D43" i="21"/>
  <c r="E45" i="17"/>
  <c r="E43" i="21"/>
  <c r="D45" i="17"/>
  <c r="L42" i="22"/>
  <c r="J43" i="22" s="1"/>
  <c r="D43" i="22" s="1"/>
  <c r="M42" i="22"/>
  <c r="K43" i="22" s="1"/>
  <c r="E42" i="23"/>
  <c r="I40" i="28"/>
  <c r="T46" i="15" l="1"/>
  <c r="B41" i="26"/>
  <c r="A41" i="26" s="1"/>
  <c r="F41" i="26"/>
  <c r="S45" i="17"/>
  <c r="I46" i="16"/>
  <c r="L44" i="19"/>
  <c r="J45" i="19" s="1"/>
  <c r="D45" i="19" s="1"/>
  <c r="M44" i="19"/>
  <c r="K45" i="19" s="1"/>
  <c r="I45" i="18"/>
  <c r="T44" i="18"/>
  <c r="U43" i="18"/>
  <c r="D45" i="18"/>
  <c r="M40" i="28"/>
  <c r="K41" i="28" s="1"/>
  <c r="E41" i="28" s="1"/>
  <c r="L40" i="28"/>
  <c r="J41" i="28" s="1"/>
  <c r="I43" i="22"/>
  <c r="I42" i="24"/>
  <c r="D42" i="24"/>
  <c r="L45" i="17"/>
  <c r="J46" i="17" s="1"/>
  <c r="D46" i="17" s="1"/>
  <c r="M45" i="17"/>
  <c r="K46" i="17" s="1"/>
  <c r="S43" i="21"/>
  <c r="D46" i="16"/>
  <c r="S40" i="27"/>
  <c r="I47" i="11"/>
  <c r="S40" i="28"/>
  <c r="T40" i="26"/>
  <c r="U39" i="26"/>
  <c r="I44" i="20"/>
  <c r="D44" i="20"/>
  <c r="E45" i="18"/>
  <c r="S44" i="19"/>
  <c r="L43" i="21"/>
  <c r="J44" i="21" s="1"/>
  <c r="M43" i="21"/>
  <c r="K44" i="21" s="1"/>
  <c r="D47" i="11"/>
  <c r="E43" i="22"/>
  <c r="E44" i="20"/>
  <c r="B59" i="29"/>
  <c r="A59" i="29" s="1"/>
  <c r="F59" i="29"/>
  <c r="B43" i="22"/>
  <c r="A43" i="22" s="1"/>
  <c r="F43" i="22"/>
  <c r="E42" i="24"/>
  <c r="B43" i="21"/>
  <c r="A43" i="21" s="1"/>
  <c r="F43" i="21"/>
  <c r="S41" i="25"/>
  <c r="L46" i="15"/>
  <c r="J47" i="15" s="1"/>
  <c r="M46" i="15"/>
  <c r="K47" i="15" s="1"/>
  <c r="T43" i="20"/>
  <c r="U42" i="20"/>
  <c r="E46" i="16"/>
  <c r="S59" i="29"/>
  <c r="U40" i="24"/>
  <c r="T41" i="24"/>
  <c r="S42" i="23"/>
  <c r="B45" i="17"/>
  <c r="A45" i="17" s="1"/>
  <c r="F45" i="17"/>
  <c r="E47" i="11"/>
  <c r="I41" i="26"/>
  <c r="E41" i="26"/>
  <c r="M40" i="27"/>
  <c r="K41" i="27" s="1"/>
  <c r="E41" i="27" s="1"/>
  <c r="L40" i="27"/>
  <c r="J41" i="27" s="1"/>
  <c r="B44" i="19"/>
  <c r="A44" i="19" s="1"/>
  <c r="F44" i="19"/>
  <c r="M42" i="23"/>
  <c r="K43" i="23" s="1"/>
  <c r="L42" i="23"/>
  <c r="J43" i="23" s="1"/>
  <c r="L59" i="29"/>
  <c r="J60" i="29" s="1"/>
  <c r="M59" i="29"/>
  <c r="K60" i="29" s="1"/>
  <c r="E60" i="29" s="1"/>
  <c r="M41" i="25"/>
  <c r="K42" i="25" s="1"/>
  <c r="E42" i="25" s="1"/>
  <c r="L41" i="25"/>
  <c r="J42" i="25" s="1"/>
  <c r="T45" i="16"/>
  <c r="U44" i="16"/>
  <c r="S42" i="25" l="1"/>
  <c r="U41" i="25" s="1"/>
  <c r="S41" i="28"/>
  <c r="T41" i="28" s="1"/>
  <c r="S41" i="27"/>
  <c r="U40" i="27" s="1"/>
  <c r="E47" i="15"/>
  <c r="S42" i="24"/>
  <c r="I44" i="21"/>
  <c r="T40" i="27"/>
  <c r="U39" i="27"/>
  <c r="M42" i="24"/>
  <c r="K43" i="24" s="1"/>
  <c r="E43" i="24" s="1"/>
  <c r="L42" i="24"/>
  <c r="J43" i="24" s="1"/>
  <c r="D43" i="24" s="1"/>
  <c r="M46" i="16"/>
  <c r="K47" i="16" s="1"/>
  <c r="L46" i="16"/>
  <c r="J47" i="16" s="1"/>
  <c r="M41" i="26"/>
  <c r="K42" i="26" s="1"/>
  <c r="L41" i="26"/>
  <c r="J42" i="26" s="1"/>
  <c r="I47" i="15"/>
  <c r="D47" i="15"/>
  <c r="I60" i="29"/>
  <c r="B45" i="19"/>
  <c r="A45" i="19" s="1"/>
  <c r="F45" i="19"/>
  <c r="S41" i="26"/>
  <c r="E43" i="23"/>
  <c r="S46" i="16"/>
  <c r="S44" i="20"/>
  <c r="S45" i="18"/>
  <c r="B44" i="20"/>
  <c r="A44" i="20" s="1"/>
  <c r="F44" i="20"/>
  <c r="T43" i="21"/>
  <c r="U42" i="21"/>
  <c r="I41" i="28"/>
  <c r="D41" i="28"/>
  <c r="M45" i="18"/>
  <c r="K46" i="18" s="1"/>
  <c r="L45" i="18"/>
  <c r="J46" i="18" s="1"/>
  <c r="U44" i="17"/>
  <c r="T45" i="17"/>
  <c r="I42" i="25"/>
  <c r="D42" i="25"/>
  <c r="I43" i="23"/>
  <c r="D43" i="23"/>
  <c r="U41" i="23"/>
  <c r="T42" i="23"/>
  <c r="U40" i="25"/>
  <c r="T41" i="25"/>
  <c r="S43" i="22"/>
  <c r="T40" i="28"/>
  <c r="U39" i="28"/>
  <c r="I41" i="27"/>
  <c r="D41" i="27"/>
  <c r="B46" i="17"/>
  <c r="A46" i="17" s="1"/>
  <c r="F46" i="17"/>
  <c r="S60" i="29"/>
  <c r="U59" i="29" s="1"/>
  <c r="D60" i="29"/>
  <c r="E45" i="19"/>
  <c r="L44" i="20"/>
  <c r="J45" i="20" s="1"/>
  <c r="D45" i="20" s="1"/>
  <c r="M44" i="20"/>
  <c r="K45" i="20" s="1"/>
  <c r="E45" i="20" s="1"/>
  <c r="B46" i="16"/>
  <c r="A46" i="16" s="1"/>
  <c r="D47" i="16"/>
  <c r="F46" i="16"/>
  <c r="I46" i="17"/>
  <c r="B45" i="18"/>
  <c r="A45" i="18" s="1"/>
  <c r="D46" i="18"/>
  <c r="F45" i="18"/>
  <c r="I45" i="19"/>
  <c r="S47" i="11"/>
  <c r="U58" i="29"/>
  <c r="T59" i="29"/>
  <c r="D44" i="21"/>
  <c r="B47" i="11"/>
  <c r="A47" i="11" s="1"/>
  <c r="F47" i="11"/>
  <c r="T44" i="19"/>
  <c r="U43" i="19"/>
  <c r="M47" i="11"/>
  <c r="K48" i="11" s="1"/>
  <c r="E48" i="11" s="1"/>
  <c r="L47" i="11"/>
  <c r="J48" i="11" s="1"/>
  <c r="D48" i="11" s="1"/>
  <c r="E44" i="21"/>
  <c r="B42" i="24"/>
  <c r="A42" i="24" s="1"/>
  <c r="F42" i="24"/>
  <c r="M43" i="22"/>
  <c r="K44" i="22" s="1"/>
  <c r="L43" i="22"/>
  <c r="J44" i="22" s="1"/>
  <c r="E46" i="17"/>
  <c r="T41" i="27" l="1"/>
  <c r="T42" i="25"/>
  <c r="I44" i="22"/>
  <c r="D44" i="22"/>
  <c r="S45" i="19"/>
  <c r="B43" i="23"/>
  <c r="A43" i="23" s="1"/>
  <c r="F43" i="23"/>
  <c r="B41" i="28"/>
  <c r="A41" i="28" s="1"/>
  <c r="F41" i="28"/>
  <c r="B45" i="20"/>
  <c r="A45" i="20" s="1"/>
  <c r="F45" i="20"/>
  <c r="L41" i="27"/>
  <c r="J42" i="27" s="1"/>
  <c r="D42" i="27" s="1"/>
  <c r="M41" i="27"/>
  <c r="K42" i="27" s="1"/>
  <c r="S46" i="17"/>
  <c r="B43" i="24"/>
  <c r="A43" i="24" s="1"/>
  <c r="F43" i="24"/>
  <c r="B44" i="21"/>
  <c r="A44" i="21" s="1"/>
  <c r="F44" i="21"/>
  <c r="B46" i="18"/>
  <c r="A46" i="18" s="1"/>
  <c r="F46" i="18"/>
  <c r="I45" i="20"/>
  <c r="B41" i="27"/>
  <c r="A41" i="27" s="1"/>
  <c r="F41" i="27"/>
  <c r="T43" i="22"/>
  <c r="U42" i="22"/>
  <c r="B42" i="25"/>
  <c r="A42" i="25" s="1"/>
  <c r="F42" i="25"/>
  <c r="U44" i="18"/>
  <c r="T45" i="18"/>
  <c r="E47" i="16"/>
  <c r="T41" i="26"/>
  <c r="U40" i="26"/>
  <c r="M47" i="15"/>
  <c r="K48" i="15" s="1"/>
  <c r="E48" i="15" s="1"/>
  <c r="L47" i="15"/>
  <c r="J48" i="15" s="1"/>
  <c r="D48" i="15" s="1"/>
  <c r="I47" i="16"/>
  <c r="S47" i="15"/>
  <c r="S48" i="11"/>
  <c r="T48" i="11" s="1"/>
  <c r="B47" i="16"/>
  <c r="A47" i="16" s="1"/>
  <c r="F47" i="16"/>
  <c r="U45" i="16"/>
  <c r="T46" i="16"/>
  <c r="M60" i="29"/>
  <c r="K61" i="29" s="1"/>
  <c r="L60" i="29"/>
  <c r="J61" i="29" s="1"/>
  <c r="D61" i="29" s="1"/>
  <c r="I42" i="26"/>
  <c r="D42" i="26"/>
  <c r="L44" i="21"/>
  <c r="J45" i="21" s="1"/>
  <c r="M44" i="21"/>
  <c r="K45" i="21" s="1"/>
  <c r="E45" i="21" s="1"/>
  <c r="S44" i="21"/>
  <c r="B48" i="11"/>
  <c r="A48" i="11" s="1"/>
  <c r="F48" i="11"/>
  <c r="U46" i="11"/>
  <c r="T47" i="11"/>
  <c r="L45" i="19"/>
  <c r="J46" i="19" s="1"/>
  <c r="M45" i="19"/>
  <c r="K46" i="19" s="1"/>
  <c r="B60" i="29"/>
  <c r="A60" i="29" s="1"/>
  <c r="F60" i="29"/>
  <c r="U40" i="28"/>
  <c r="L42" i="25"/>
  <c r="J43" i="25" s="1"/>
  <c r="D43" i="25" s="1"/>
  <c r="M42" i="25"/>
  <c r="K43" i="25" s="1"/>
  <c r="S45" i="20"/>
  <c r="T45" i="20" s="1"/>
  <c r="S43" i="23"/>
  <c r="B47" i="15"/>
  <c r="A47" i="15" s="1"/>
  <c r="F47" i="15"/>
  <c r="I43" i="24"/>
  <c r="S43" i="24"/>
  <c r="I48" i="11"/>
  <c r="T60" i="29"/>
  <c r="M46" i="17"/>
  <c r="K47" i="17" s="1"/>
  <c r="L46" i="17"/>
  <c r="J47" i="17" s="1"/>
  <c r="E44" i="22"/>
  <c r="M43" i="23"/>
  <c r="K44" i="23" s="1"/>
  <c r="E44" i="23" s="1"/>
  <c r="L43" i="23"/>
  <c r="J44" i="23" s="1"/>
  <c r="D44" i="23" s="1"/>
  <c r="I46" i="18"/>
  <c r="L41" i="28"/>
  <c r="J42" i="28" s="1"/>
  <c r="M41" i="28"/>
  <c r="K42" i="28" s="1"/>
  <c r="E46" i="18"/>
  <c r="T44" i="20"/>
  <c r="U43" i="20"/>
  <c r="E42" i="26"/>
  <c r="U41" i="24"/>
  <c r="T42" i="24"/>
  <c r="U47" i="11" l="1"/>
  <c r="U44" i="20"/>
  <c r="S44" i="23"/>
  <c r="U43" i="23" s="1"/>
  <c r="S48" i="15"/>
  <c r="I42" i="28"/>
  <c r="B61" i="29"/>
  <c r="A61" i="29" s="1"/>
  <c r="F61" i="29"/>
  <c r="I45" i="21"/>
  <c r="T47" i="15"/>
  <c r="U46" i="15"/>
  <c r="B43" i="25"/>
  <c r="A43" i="25" s="1"/>
  <c r="F43" i="25"/>
  <c r="L45" i="20"/>
  <c r="J46" i="20" s="1"/>
  <c r="M45" i="20"/>
  <c r="K46" i="20" s="1"/>
  <c r="T46" i="17"/>
  <c r="U45" i="17"/>
  <c r="B44" i="23"/>
  <c r="A44" i="23" s="1"/>
  <c r="F44" i="23"/>
  <c r="S42" i="26"/>
  <c r="S44" i="22"/>
  <c r="I43" i="25"/>
  <c r="T43" i="24"/>
  <c r="E42" i="28"/>
  <c r="I44" i="23"/>
  <c r="I47" i="17"/>
  <c r="D47" i="17"/>
  <c r="L48" i="11"/>
  <c r="J49" i="11" s="1"/>
  <c r="M48" i="11"/>
  <c r="K49" i="11" s="1"/>
  <c r="M43" i="24"/>
  <c r="K44" i="24" s="1"/>
  <c r="L43" i="24"/>
  <c r="J44" i="24" s="1"/>
  <c r="I46" i="19"/>
  <c r="D46" i="19"/>
  <c r="S45" i="21"/>
  <c r="U44" i="21" s="1"/>
  <c r="M42" i="26"/>
  <c r="K43" i="26" s="1"/>
  <c r="E43" i="26" s="1"/>
  <c r="L42" i="26"/>
  <c r="J43" i="26" s="1"/>
  <c r="D43" i="26" s="1"/>
  <c r="I48" i="15"/>
  <c r="B42" i="27"/>
  <c r="A42" i="27" s="1"/>
  <c r="F42" i="27"/>
  <c r="E47" i="17"/>
  <c r="U44" i="19"/>
  <c r="T45" i="19"/>
  <c r="E43" i="25"/>
  <c r="U43" i="21"/>
  <c r="T44" i="21"/>
  <c r="I61" i="29"/>
  <c r="B44" i="22"/>
  <c r="A44" i="22" s="1"/>
  <c r="F44" i="22"/>
  <c r="T43" i="23"/>
  <c r="U42" i="23"/>
  <c r="B42" i="26"/>
  <c r="A42" i="26" s="1"/>
  <c r="F42" i="26"/>
  <c r="E61" i="29"/>
  <c r="S47" i="16"/>
  <c r="D45" i="21"/>
  <c r="E42" i="27"/>
  <c r="D42" i="28"/>
  <c r="U42" i="24"/>
  <c r="S46" i="18"/>
  <c r="M46" i="18"/>
  <c r="K47" i="18" s="1"/>
  <c r="E47" i="18" s="1"/>
  <c r="L46" i="18"/>
  <c r="J47" i="18" s="1"/>
  <c r="B48" i="15"/>
  <c r="A48" i="15" s="1"/>
  <c r="F48" i="15"/>
  <c r="L47" i="16"/>
  <c r="J48" i="16" s="1"/>
  <c r="M47" i="16"/>
  <c r="K48" i="16" s="1"/>
  <c r="E48" i="16" s="1"/>
  <c r="I42" i="27"/>
  <c r="E46" i="19"/>
  <c r="L44" i="22"/>
  <c r="J45" i="22" s="1"/>
  <c r="D45" i="22" s="1"/>
  <c r="M44" i="22"/>
  <c r="K45" i="22" s="1"/>
  <c r="T44" i="23" l="1"/>
  <c r="S42" i="27"/>
  <c r="B43" i="26"/>
  <c r="A43" i="26" s="1"/>
  <c r="F43" i="26"/>
  <c r="L48" i="15"/>
  <c r="J49" i="15" s="1"/>
  <c r="M48" i="15"/>
  <c r="K49" i="15" s="1"/>
  <c r="E44" i="24"/>
  <c r="M43" i="25"/>
  <c r="K44" i="25" s="1"/>
  <c r="E44" i="25" s="1"/>
  <c r="L43" i="25"/>
  <c r="J44" i="25" s="1"/>
  <c r="U45" i="18"/>
  <c r="T46" i="18"/>
  <c r="S46" i="19"/>
  <c r="I48" i="16"/>
  <c r="D48" i="16"/>
  <c r="B42" i="28"/>
  <c r="A42" i="28" s="1"/>
  <c r="F42" i="28"/>
  <c r="S48" i="16"/>
  <c r="T48" i="16" s="1"/>
  <c r="B45" i="22"/>
  <c r="A45" i="22" s="1"/>
  <c r="F45" i="22"/>
  <c r="M61" i="29"/>
  <c r="K62" i="29" s="1"/>
  <c r="E62" i="29" s="1"/>
  <c r="L61" i="29"/>
  <c r="J62" i="29" s="1"/>
  <c r="S47" i="17"/>
  <c r="I44" i="24"/>
  <c r="D44" i="24"/>
  <c r="B47" i="17"/>
  <c r="A47" i="17" s="1"/>
  <c r="F47" i="17"/>
  <c r="M44" i="23"/>
  <c r="K45" i="23" s="1"/>
  <c r="L44" i="23"/>
  <c r="J45" i="23" s="1"/>
  <c r="E45" i="22"/>
  <c r="I46" i="20"/>
  <c r="D46" i="20"/>
  <c r="S47" i="18"/>
  <c r="T47" i="16"/>
  <c r="U46" i="16"/>
  <c r="S43" i="25"/>
  <c r="M46" i="19"/>
  <c r="K47" i="19" s="1"/>
  <c r="E47" i="19" s="1"/>
  <c r="L46" i="19"/>
  <c r="J47" i="19" s="1"/>
  <c r="D47" i="19" s="1"/>
  <c r="S42" i="28"/>
  <c r="U43" i="22"/>
  <c r="T44" i="22"/>
  <c r="M45" i="21"/>
  <c r="K46" i="21" s="1"/>
  <c r="L45" i="21"/>
  <c r="J46" i="21" s="1"/>
  <c r="M42" i="27"/>
  <c r="K43" i="27" s="1"/>
  <c r="E43" i="27" s="1"/>
  <c r="L42" i="27"/>
  <c r="J43" i="27" s="1"/>
  <c r="S61" i="29"/>
  <c r="I43" i="26"/>
  <c r="E49" i="11"/>
  <c r="L47" i="17"/>
  <c r="J48" i="17" s="1"/>
  <c r="D48" i="17" s="1"/>
  <c r="M47" i="17"/>
  <c r="K48" i="17" s="1"/>
  <c r="S43" i="26"/>
  <c r="U42" i="26" s="1"/>
  <c r="U47" i="15"/>
  <c r="I45" i="22"/>
  <c r="I47" i="18"/>
  <c r="D47" i="18"/>
  <c r="B45" i="21"/>
  <c r="A45" i="21" s="1"/>
  <c r="F45" i="21"/>
  <c r="T45" i="21"/>
  <c r="B46" i="19"/>
  <c r="A46" i="19" s="1"/>
  <c r="F46" i="19"/>
  <c r="I49" i="11"/>
  <c r="D49" i="11"/>
  <c r="T42" i="26"/>
  <c r="U41" i="26"/>
  <c r="E46" i="20"/>
  <c r="T48" i="15"/>
  <c r="L42" i="28"/>
  <c r="J43" i="28" s="1"/>
  <c r="D43" i="28" s="1"/>
  <c r="M42" i="28"/>
  <c r="K43" i="28" s="1"/>
  <c r="E43" i="28" s="1"/>
  <c r="T43" i="26" l="1"/>
  <c r="B43" i="28"/>
  <c r="A43" i="28" s="1"/>
  <c r="F43" i="28"/>
  <c r="S62" i="29"/>
  <c r="T62" i="29" s="1"/>
  <c r="S43" i="28"/>
  <c r="T43" i="28" s="1"/>
  <c r="S49" i="11"/>
  <c r="M46" i="20"/>
  <c r="K47" i="20" s="1"/>
  <c r="E47" i="20" s="1"/>
  <c r="L46" i="20"/>
  <c r="J47" i="20" s="1"/>
  <c r="D47" i="20" s="1"/>
  <c r="I62" i="29"/>
  <c r="D62" i="29"/>
  <c r="S46" i="20"/>
  <c r="M49" i="11"/>
  <c r="K50" i="11" s="1"/>
  <c r="L49" i="11"/>
  <c r="J50" i="11" s="1"/>
  <c r="D50" i="11" s="1"/>
  <c r="B47" i="18"/>
  <c r="A47" i="18" s="1"/>
  <c r="F47" i="18"/>
  <c r="T61" i="29"/>
  <c r="U60" i="29"/>
  <c r="U41" i="28"/>
  <c r="T42" i="28"/>
  <c r="S45" i="22"/>
  <c r="B48" i="17"/>
  <c r="A48" i="17" s="1"/>
  <c r="F48" i="17"/>
  <c r="L44" i="24"/>
  <c r="J45" i="24" s="1"/>
  <c r="M44" i="24"/>
  <c r="K45" i="24" s="1"/>
  <c r="L48" i="16"/>
  <c r="J49" i="16" s="1"/>
  <c r="M48" i="16"/>
  <c r="K49" i="16" s="1"/>
  <c r="I44" i="25"/>
  <c r="D44" i="25"/>
  <c r="E49" i="15"/>
  <c r="I43" i="28"/>
  <c r="B49" i="11"/>
  <c r="A49" i="11" s="1"/>
  <c r="F49" i="11"/>
  <c r="B47" i="19"/>
  <c r="A47" i="19" s="1"/>
  <c r="F47" i="19"/>
  <c r="M45" i="22"/>
  <c r="K46" i="22" s="1"/>
  <c r="E46" i="22" s="1"/>
  <c r="L45" i="22"/>
  <c r="J46" i="22" s="1"/>
  <c r="I43" i="27"/>
  <c r="D43" i="27"/>
  <c r="I46" i="21"/>
  <c r="I47" i="19"/>
  <c r="S44" i="25"/>
  <c r="U43" i="25" s="1"/>
  <c r="B46" i="20"/>
  <c r="A46" i="20" s="1"/>
  <c r="F46" i="20"/>
  <c r="I45" i="23"/>
  <c r="D45" i="23"/>
  <c r="E48" i="17"/>
  <c r="S47" i="19"/>
  <c r="T47" i="19" s="1"/>
  <c r="U46" i="18"/>
  <c r="I49" i="15"/>
  <c r="D49" i="15"/>
  <c r="S43" i="27"/>
  <c r="T43" i="27" s="1"/>
  <c r="D46" i="21"/>
  <c r="L47" i="18"/>
  <c r="J48" i="18" s="1"/>
  <c r="M47" i="18"/>
  <c r="K48" i="18" s="1"/>
  <c r="I48" i="17"/>
  <c r="M43" i="26"/>
  <c r="K44" i="26" s="1"/>
  <c r="L43" i="26"/>
  <c r="J44" i="26" s="1"/>
  <c r="E46" i="21"/>
  <c r="T43" i="25"/>
  <c r="U42" i="25"/>
  <c r="U47" i="16"/>
  <c r="E45" i="23"/>
  <c r="B44" i="24"/>
  <c r="A44" i="24" s="1"/>
  <c r="F44" i="24"/>
  <c r="T47" i="17"/>
  <c r="U46" i="17"/>
  <c r="B48" i="16"/>
  <c r="A48" i="16" s="1"/>
  <c r="F48" i="16"/>
  <c r="U45" i="19"/>
  <c r="T46" i="19"/>
  <c r="T47" i="18"/>
  <c r="S44" i="24"/>
  <c r="T42" i="27"/>
  <c r="U41" i="27"/>
  <c r="U46" i="19" l="1"/>
  <c r="U42" i="27"/>
  <c r="U42" i="28"/>
  <c r="U43" i="24"/>
  <c r="T44" i="24"/>
  <c r="S45" i="23"/>
  <c r="S46" i="21"/>
  <c r="E44" i="26"/>
  <c r="I48" i="18"/>
  <c r="B49" i="15"/>
  <c r="A49" i="15" s="1"/>
  <c r="F49" i="15"/>
  <c r="L45" i="23"/>
  <c r="J46" i="23" s="1"/>
  <c r="D46" i="23" s="1"/>
  <c r="M45" i="23"/>
  <c r="K46" i="23" s="1"/>
  <c r="E46" i="23" s="1"/>
  <c r="M43" i="27"/>
  <c r="K44" i="27" s="1"/>
  <c r="L43" i="27"/>
  <c r="J44" i="27" s="1"/>
  <c r="D44" i="27" s="1"/>
  <c r="B50" i="11"/>
  <c r="A50" i="11" s="1"/>
  <c r="F50" i="11"/>
  <c r="S49" i="15"/>
  <c r="L44" i="25"/>
  <c r="J45" i="25" s="1"/>
  <c r="D45" i="25" s="1"/>
  <c r="M44" i="25"/>
  <c r="K45" i="25" s="1"/>
  <c r="D48" i="18"/>
  <c r="E50" i="11"/>
  <c r="B46" i="21"/>
  <c r="A46" i="21" s="1"/>
  <c r="F46" i="21"/>
  <c r="S48" i="17"/>
  <c r="M46" i="21"/>
  <c r="K47" i="21" s="1"/>
  <c r="E47" i="21" s="1"/>
  <c r="L46" i="21"/>
  <c r="J47" i="21" s="1"/>
  <c r="D47" i="21" s="1"/>
  <c r="E49" i="16"/>
  <c r="I45" i="24"/>
  <c r="S46" i="22"/>
  <c r="U45" i="22" s="1"/>
  <c r="S47" i="20"/>
  <c r="U46" i="20" s="1"/>
  <c r="M62" i="29"/>
  <c r="K63" i="29" s="1"/>
  <c r="L62" i="29"/>
  <c r="J63" i="29" s="1"/>
  <c r="D63" i="29" s="1"/>
  <c r="T49" i="11"/>
  <c r="U48" i="11"/>
  <c r="D45" i="24"/>
  <c r="T44" i="25"/>
  <c r="M48" i="17"/>
  <c r="K49" i="17" s="1"/>
  <c r="E49" i="17" s="1"/>
  <c r="L48" i="17"/>
  <c r="J49" i="17" s="1"/>
  <c r="M49" i="15"/>
  <c r="K50" i="15" s="1"/>
  <c r="L49" i="15"/>
  <c r="J50" i="15" s="1"/>
  <c r="D50" i="15" s="1"/>
  <c r="B45" i="23"/>
  <c r="A45" i="23" s="1"/>
  <c r="F45" i="23"/>
  <c r="B47" i="20"/>
  <c r="A47" i="20" s="1"/>
  <c r="F47" i="20"/>
  <c r="B43" i="27"/>
  <c r="A43" i="27" s="1"/>
  <c r="F43" i="27"/>
  <c r="I46" i="22"/>
  <c r="D46" i="22"/>
  <c r="B44" i="25"/>
  <c r="A44" i="25" s="1"/>
  <c r="F44" i="25"/>
  <c r="I49" i="16"/>
  <c r="U44" i="22"/>
  <c r="T45" i="22"/>
  <c r="U45" i="20"/>
  <c r="T46" i="20"/>
  <c r="I47" i="20"/>
  <c r="E45" i="24"/>
  <c r="D49" i="16"/>
  <c r="I44" i="26"/>
  <c r="D44" i="26"/>
  <c r="E48" i="18"/>
  <c r="L47" i="19"/>
  <c r="J48" i="19" s="1"/>
  <c r="M47" i="19"/>
  <c r="K48" i="19" s="1"/>
  <c r="M43" i="28"/>
  <c r="K44" i="28" s="1"/>
  <c r="L43" i="28"/>
  <c r="J44" i="28" s="1"/>
  <c r="U61" i="29"/>
  <c r="I50" i="11"/>
  <c r="B62" i="29"/>
  <c r="A62" i="29" s="1"/>
  <c r="F62" i="29"/>
  <c r="T47" i="20" l="1"/>
  <c r="S46" i="23"/>
  <c r="U45" i="23" s="1"/>
  <c r="B50" i="15"/>
  <c r="A50" i="15" s="1"/>
  <c r="F50" i="15"/>
  <c r="B63" i="29"/>
  <c r="A63" i="29" s="1"/>
  <c r="F63" i="29"/>
  <c r="S48" i="18"/>
  <c r="M47" i="20"/>
  <c r="K48" i="20" s="1"/>
  <c r="L47" i="20"/>
  <c r="J48" i="20" s="1"/>
  <c r="I44" i="28"/>
  <c r="D44" i="28"/>
  <c r="I48" i="19"/>
  <c r="D48" i="19"/>
  <c r="B49" i="16"/>
  <c r="A49" i="16" s="1"/>
  <c r="F49" i="16"/>
  <c r="B45" i="24"/>
  <c r="A45" i="24" s="1"/>
  <c r="F45" i="24"/>
  <c r="E63" i="29"/>
  <c r="B47" i="21"/>
  <c r="A47" i="21" s="1"/>
  <c r="F47" i="21"/>
  <c r="B48" i="18"/>
  <c r="A48" i="18" s="1"/>
  <c r="F48" i="18"/>
  <c r="E50" i="15"/>
  <c r="I46" i="23"/>
  <c r="S47" i="21"/>
  <c r="U46" i="21" s="1"/>
  <c r="E44" i="28"/>
  <c r="B44" i="26"/>
  <c r="A44" i="26" s="1"/>
  <c r="F44" i="26"/>
  <c r="S45" i="24"/>
  <c r="L49" i="16"/>
  <c r="J50" i="16" s="1"/>
  <c r="M49" i="16"/>
  <c r="K50" i="16" s="1"/>
  <c r="E50" i="16" s="1"/>
  <c r="B46" i="22"/>
  <c r="A46" i="22" s="1"/>
  <c r="F46" i="22"/>
  <c r="B44" i="27"/>
  <c r="A44" i="27" s="1"/>
  <c r="F44" i="27"/>
  <c r="I49" i="17"/>
  <c r="D49" i="17"/>
  <c r="I47" i="21"/>
  <c r="S49" i="17"/>
  <c r="T49" i="17" s="1"/>
  <c r="T49" i="15"/>
  <c r="U48" i="15"/>
  <c r="I44" i="27"/>
  <c r="L48" i="18"/>
  <c r="J49" i="18" s="1"/>
  <c r="D49" i="18" s="1"/>
  <c r="M48" i="18"/>
  <c r="K49" i="18" s="1"/>
  <c r="T46" i="21"/>
  <c r="U45" i="21"/>
  <c r="L50" i="11"/>
  <c r="J51" i="11" s="1"/>
  <c r="M50" i="11"/>
  <c r="K51" i="11" s="1"/>
  <c r="T46" i="22"/>
  <c r="L45" i="24"/>
  <c r="J46" i="24" s="1"/>
  <c r="D46" i="24" s="1"/>
  <c r="M45" i="24"/>
  <c r="K46" i="24" s="1"/>
  <c r="E46" i="24" s="1"/>
  <c r="U47" i="17"/>
  <c r="T48" i="17"/>
  <c r="S50" i="11"/>
  <c r="E45" i="25"/>
  <c r="E44" i="27"/>
  <c r="S44" i="26"/>
  <c r="E48" i="19"/>
  <c r="M44" i="26"/>
  <c r="K45" i="26" s="1"/>
  <c r="E45" i="26" s="1"/>
  <c r="L44" i="26"/>
  <c r="J45" i="26" s="1"/>
  <c r="D45" i="26" s="1"/>
  <c r="B45" i="25"/>
  <c r="A45" i="25" s="1"/>
  <c r="F45" i="25"/>
  <c r="M46" i="22"/>
  <c r="K47" i="22" s="1"/>
  <c r="L46" i="22"/>
  <c r="J47" i="22" s="1"/>
  <c r="B46" i="23"/>
  <c r="A46" i="23" s="1"/>
  <c r="F46" i="23"/>
  <c r="I50" i="15"/>
  <c r="I63" i="29"/>
  <c r="S49" i="16"/>
  <c r="I45" i="25"/>
  <c r="T45" i="23"/>
  <c r="U44" i="23"/>
  <c r="T47" i="21" l="1"/>
  <c r="T46" i="23"/>
  <c r="U48" i="17"/>
  <c r="B49" i="18"/>
  <c r="A49" i="18" s="1"/>
  <c r="F49" i="18"/>
  <c r="T49" i="16"/>
  <c r="U48" i="16"/>
  <c r="L49" i="17"/>
  <c r="J50" i="17" s="1"/>
  <c r="M49" i="17"/>
  <c r="K50" i="17" s="1"/>
  <c r="I50" i="16"/>
  <c r="S50" i="15"/>
  <c r="B46" i="24"/>
  <c r="A46" i="24" s="1"/>
  <c r="F46" i="24"/>
  <c r="D50" i="16"/>
  <c r="I45" i="26"/>
  <c r="S45" i="25"/>
  <c r="I51" i="11"/>
  <c r="D51" i="11"/>
  <c r="L44" i="27"/>
  <c r="J45" i="27" s="1"/>
  <c r="M44" i="27"/>
  <c r="K45" i="27" s="1"/>
  <c r="E45" i="27" s="1"/>
  <c r="M47" i="21"/>
  <c r="K48" i="21" s="1"/>
  <c r="L47" i="21"/>
  <c r="J48" i="21" s="1"/>
  <c r="S63" i="29"/>
  <c r="E48" i="20"/>
  <c r="L45" i="25"/>
  <c r="J46" i="25" s="1"/>
  <c r="M45" i="25"/>
  <c r="K46" i="25" s="1"/>
  <c r="L63" i="29"/>
  <c r="J64" i="29" s="1"/>
  <c r="M63" i="29"/>
  <c r="K64" i="29" s="1"/>
  <c r="T44" i="26"/>
  <c r="U43" i="26"/>
  <c r="B49" i="17"/>
  <c r="A49" i="17" s="1"/>
  <c r="F49" i="17"/>
  <c r="U44" i="24"/>
  <c r="T45" i="24"/>
  <c r="S44" i="28"/>
  <c r="B48" i="19"/>
  <c r="A48" i="19" s="1"/>
  <c r="F48" i="19"/>
  <c r="E49" i="18"/>
  <c r="M50" i="15"/>
  <c r="K51" i="15" s="1"/>
  <c r="L50" i="15"/>
  <c r="J51" i="15" s="1"/>
  <c r="I47" i="22"/>
  <c r="U49" i="11"/>
  <c r="T50" i="11"/>
  <c r="B45" i="26"/>
  <c r="A45" i="26" s="1"/>
  <c r="F45" i="26"/>
  <c r="L48" i="19"/>
  <c r="J49" i="19" s="1"/>
  <c r="D49" i="19" s="1"/>
  <c r="M48" i="19"/>
  <c r="K49" i="19" s="1"/>
  <c r="E49" i="19" s="1"/>
  <c r="I48" i="20"/>
  <c r="D48" i="20"/>
  <c r="E47" i="22"/>
  <c r="S45" i="26"/>
  <c r="T45" i="26" s="1"/>
  <c r="D47" i="22"/>
  <c r="S46" i="24"/>
  <c r="U45" i="24" s="1"/>
  <c r="B44" i="28"/>
  <c r="A44" i="28" s="1"/>
  <c r="F44" i="28"/>
  <c r="S50" i="16"/>
  <c r="T50" i="16" s="1"/>
  <c r="S48" i="19"/>
  <c r="S44" i="27"/>
  <c r="E51" i="11"/>
  <c r="I46" i="24"/>
  <c r="I49" i="18"/>
  <c r="M46" i="23"/>
  <c r="K47" i="23" s="1"/>
  <c r="L46" i="23"/>
  <c r="J47" i="23" s="1"/>
  <c r="L44" i="28"/>
  <c r="J45" i="28" s="1"/>
  <c r="D45" i="28" s="1"/>
  <c r="M44" i="28"/>
  <c r="K45" i="28" s="1"/>
  <c r="U47" i="18"/>
  <c r="T48" i="18"/>
  <c r="T46" i="24" l="1"/>
  <c r="B49" i="19"/>
  <c r="A49" i="19" s="1"/>
  <c r="F49" i="19"/>
  <c r="E47" i="23"/>
  <c r="S51" i="11"/>
  <c r="B45" i="28"/>
  <c r="A45" i="28" s="1"/>
  <c r="F45" i="28"/>
  <c r="U43" i="28"/>
  <c r="T44" i="28"/>
  <c r="I48" i="21"/>
  <c r="D48" i="21"/>
  <c r="T45" i="25"/>
  <c r="U44" i="25"/>
  <c r="U49" i="15"/>
  <c r="T50" i="15"/>
  <c r="M49" i="18"/>
  <c r="K50" i="18" s="1"/>
  <c r="E50" i="18" s="1"/>
  <c r="L49" i="18"/>
  <c r="J50" i="18" s="1"/>
  <c r="M48" i="20"/>
  <c r="K49" i="20" s="1"/>
  <c r="E49" i="20" s="1"/>
  <c r="L48" i="20"/>
  <c r="J49" i="20" s="1"/>
  <c r="D49" i="20" s="1"/>
  <c r="U44" i="26"/>
  <c r="E48" i="21"/>
  <c r="U43" i="27"/>
  <c r="T44" i="27"/>
  <c r="B47" i="22"/>
  <c r="A47" i="22" s="1"/>
  <c r="F47" i="22"/>
  <c r="I51" i="15"/>
  <c r="D51" i="15"/>
  <c r="E64" i="29"/>
  <c r="M51" i="11"/>
  <c r="K52" i="11" s="1"/>
  <c r="E52" i="11" s="1"/>
  <c r="L51" i="11"/>
  <c r="J52" i="11" s="1"/>
  <c r="D52" i="11" s="1"/>
  <c r="M45" i="26"/>
  <c r="K46" i="26" s="1"/>
  <c r="L45" i="26"/>
  <c r="J46" i="26" s="1"/>
  <c r="L50" i="16"/>
  <c r="J51" i="16" s="1"/>
  <c r="D51" i="16" s="1"/>
  <c r="M50" i="16"/>
  <c r="K51" i="16" s="1"/>
  <c r="U47" i="19"/>
  <c r="T48" i="19"/>
  <c r="S49" i="18"/>
  <c r="S48" i="20"/>
  <c r="B51" i="11"/>
  <c r="A51" i="11" s="1"/>
  <c r="F51" i="11"/>
  <c r="I50" i="17"/>
  <c r="S45" i="27"/>
  <c r="S47" i="22"/>
  <c r="M47" i="22"/>
  <c r="K48" i="22" s="1"/>
  <c r="L47" i="22"/>
  <c r="J48" i="22" s="1"/>
  <c r="E45" i="28"/>
  <c r="I64" i="29"/>
  <c r="D64" i="29"/>
  <c r="I45" i="28"/>
  <c r="I47" i="23"/>
  <c r="D47" i="23"/>
  <c r="L46" i="24"/>
  <c r="J47" i="24" s="1"/>
  <c r="M46" i="24"/>
  <c r="K47" i="24" s="1"/>
  <c r="S49" i="19"/>
  <c r="T49" i="19" s="1"/>
  <c r="B48" i="20"/>
  <c r="A48" i="20" s="1"/>
  <c r="F48" i="20"/>
  <c r="I49" i="19"/>
  <c r="D50" i="17"/>
  <c r="I46" i="25"/>
  <c r="D46" i="25"/>
  <c r="U62" i="29"/>
  <c r="T63" i="29"/>
  <c r="I45" i="27"/>
  <c r="D45" i="27"/>
  <c r="E46" i="25"/>
  <c r="B50" i="16"/>
  <c r="A50" i="16" s="1"/>
  <c r="F50" i="16"/>
  <c r="E51" i="15"/>
  <c r="E50" i="17"/>
  <c r="U49" i="16"/>
  <c r="S50" i="17" l="1"/>
  <c r="M49" i="19"/>
  <c r="K50" i="19" s="1"/>
  <c r="L49" i="19"/>
  <c r="J50" i="19" s="1"/>
  <c r="B47" i="23"/>
  <c r="A47" i="23" s="1"/>
  <c r="F47" i="23"/>
  <c r="S45" i="28"/>
  <c r="U47" i="20"/>
  <c r="T48" i="20"/>
  <c r="S64" i="29"/>
  <c r="M51" i="15"/>
  <c r="K52" i="15" s="1"/>
  <c r="E52" i="15" s="1"/>
  <c r="L51" i="15"/>
  <c r="J52" i="15" s="1"/>
  <c r="D52" i="15" s="1"/>
  <c r="I48" i="22"/>
  <c r="S50" i="18"/>
  <c r="T50" i="18" s="1"/>
  <c r="E51" i="16"/>
  <c r="T45" i="27"/>
  <c r="B49" i="20"/>
  <c r="A49" i="20" s="1"/>
  <c r="F49" i="20"/>
  <c r="E47" i="24"/>
  <c r="L47" i="23"/>
  <c r="J48" i="23" s="1"/>
  <c r="M47" i="23"/>
  <c r="K48" i="23" s="1"/>
  <c r="E48" i="23" s="1"/>
  <c r="U49" i="18"/>
  <c r="T49" i="18"/>
  <c r="U48" i="18"/>
  <c r="I51" i="16"/>
  <c r="B51" i="15"/>
  <c r="A51" i="15" s="1"/>
  <c r="F51" i="15"/>
  <c r="U44" i="27"/>
  <c r="I49" i="20"/>
  <c r="B48" i="21"/>
  <c r="A48" i="21" s="1"/>
  <c r="F48" i="21"/>
  <c r="T51" i="11"/>
  <c r="U50" i="11"/>
  <c r="B51" i="16"/>
  <c r="A51" i="16" s="1"/>
  <c r="F51" i="16"/>
  <c r="M46" i="25"/>
  <c r="K47" i="25" s="1"/>
  <c r="E47" i="25" s="1"/>
  <c r="L46" i="25"/>
  <c r="J47" i="25" s="1"/>
  <c r="D47" i="25" s="1"/>
  <c r="L45" i="28"/>
  <c r="J46" i="28" s="1"/>
  <c r="M45" i="28"/>
  <c r="K46" i="28" s="1"/>
  <c r="U46" i="22"/>
  <c r="T47" i="22"/>
  <c r="E46" i="26"/>
  <c r="I50" i="18"/>
  <c r="D50" i="18"/>
  <c r="M48" i="21"/>
  <c r="K49" i="21" s="1"/>
  <c r="L48" i="21"/>
  <c r="J49" i="21" s="1"/>
  <c r="L45" i="27"/>
  <c r="J46" i="27" s="1"/>
  <c r="D46" i="27" s="1"/>
  <c r="M45" i="27"/>
  <c r="K46" i="27" s="1"/>
  <c r="B50" i="17"/>
  <c r="A50" i="17" s="1"/>
  <c r="F50" i="17"/>
  <c r="B64" i="29"/>
  <c r="A64" i="29" s="1"/>
  <c r="F64" i="29"/>
  <c r="B52" i="11"/>
  <c r="A52" i="11" s="1"/>
  <c r="F52" i="11"/>
  <c r="I52" i="11"/>
  <c r="S52" i="11"/>
  <c r="T52" i="11" s="1"/>
  <c r="S51" i="15"/>
  <c r="S46" i="25"/>
  <c r="B46" i="25"/>
  <c r="A46" i="25" s="1"/>
  <c r="F46" i="25"/>
  <c r="B45" i="27"/>
  <c r="A45" i="27" s="1"/>
  <c r="F45" i="27"/>
  <c r="I47" i="24"/>
  <c r="D47" i="24"/>
  <c r="M64" i="29"/>
  <c r="K65" i="29" s="1"/>
  <c r="L64" i="29"/>
  <c r="J65" i="29" s="1"/>
  <c r="E48" i="22"/>
  <c r="L50" i="17"/>
  <c r="J51" i="17" s="1"/>
  <c r="D51" i="17" s="1"/>
  <c r="M50" i="17"/>
  <c r="K51" i="17" s="1"/>
  <c r="E51" i="17" s="1"/>
  <c r="S49" i="20"/>
  <c r="U48" i="20" s="1"/>
  <c r="U48" i="19"/>
  <c r="I46" i="26"/>
  <c r="D46" i="26"/>
  <c r="D48" i="22"/>
  <c r="S48" i="21"/>
  <c r="S47" i="23"/>
  <c r="U51" i="11" l="1"/>
  <c r="S51" i="17"/>
  <c r="T51" i="17" s="1"/>
  <c r="T48" i="21"/>
  <c r="U47" i="21"/>
  <c r="B47" i="25"/>
  <c r="A47" i="25" s="1"/>
  <c r="F47" i="25"/>
  <c r="I49" i="21"/>
  <c r="I48" i="23"/>
  <c r="U63" i="29"/>
  <c r="T64" i="29"/>
  <c r="U44" i="28"/>
  <c r="T45" i="28"/>
  <c r="U46" i="23"/>
  <c r="T47" i="23"/>
  <c r="I51" i="17"/>
  <c r="M51" i="16"/>
  <c r="K52" i="16" s="1"/>
  <c r="E52" i="16" s="1"/>
  <c r="L51" i="16"/>
  <c r="J52" i="16" s="1"/>
  <c r="I52" i="15"/>
  <c r="S48" i="22"/>
  <c r="S47" i="25"/>
  <c r="U46" i="25" s="1"/>
  <c r="L52" i="11"/>
  <c r="J53" i="11" s="1"/>
  <c r="M52" i="11"/>
  <c r="K53" i="11" s="1"/>
  <c r="E46" i="27"/>
  <c r="B50" i="18"/>
  <c r="A50" i="18" s="1"/>
  <c r="F50" i="18"/>
  <c r="M49" i="20"/>
  <c r="K50" i="20" s="1"/>
  <c r="L49" i="20"/>
  <c r="J50" i="20" s="1"/>
  <c r="D48" i="23"/>
  <c r="S48" i="23"/>
  <c r="L46" i="26"/>
  <c r="J47" i="26" s="1"/>
  <c r="D47" i="26" s="1"/>
  <c r="M46" i="26"/>
  <c r="K47" i="26" s="1"/>
  <c r="E47" i="26" s="1"/>
  <c r="S52" i="15"/>
  <c r="U51" i="15" s="1"/>
  <c r="B51" i="17"/>
  <c r="A51" i="17" s="1"/>
  <c r="F51" i="17"/>
  <c r="L50" i="18"/>
  <c r="J51" i="18" s="1"/>
  <c r="D51" i="18" s="1"/>
  <c r="M50" i="18"/>
  <c r="K51" i="18" s="1"/>
  <c r="I46" i="28"/>
  <c r="D46" i="28"/>
  <c r="M48" i="22"/>
  <c r="K49" i="22" s="1"/>
  <c r="L48" i="22"/>
  <c r="J49" i="22" s="1"/>
  <c r="I50" i="19"/>
  <c r="D50" i="19"/>
  <c r="B48" i="22"/>
  <c r="A48" i="22" s="1"/>
  <c r="F48" i="22"/>
  <c r="B47" i="24"/>
  <c r="A47" i="24" s="1"/>
  <c r="F47" i="24"/>
  <c r="B46" i="27"/>
  <c r="A46" i="27" s="1"/>
  <c r="F46" i="27"/>
  <c r="T51" i="15"/>
  <c r="U50" i="15"/>
  <c r="S46" i="26"/>
  <c r="I47" i="25"/>
  <c r="B52" i="15"/>
  <c r="A52" i="15" s="1"/>
  <c r="F52" i="15"/>
  <c r="S47" i="24"/>
  <c r="E50" i="19"/>
  <c r="B46" i="26"/>
  <c r="A46" i="26" s="1"/>
  <c r="F46" i="26"/>
  <c r="E49" i="21"/>
  <c r="I65" i="29"/>
  <c r="L47" i="24"/>
  <c r="J48" i="24" s="1"/>
  <c r="D48" i="24" s="1"/>
  <c r="M47" i="24"/>
  <c r="K48" i="24" s="1"/>
  <c r="U45" i="25"/>
  <c r="T46" i="25"/>
  <c r="D65" i="29"/>
  <c r="I46" i="27"/>
  <c r="D49" i="21"/>
  <c r="S51" i="16"/>
  <c r="E65" i="29"/>
  <c r="T49" i="20"/>
  <c r="E46" i="28"/>
  <c r="U49" i="17"/>
  <c r="T50" i="17"/>
  <c r="U50" i="17" l="1"/>
  <c r="T52" i="15"/>
  <c r="B48" i="24"/>
  <c r="A48" i="24" s="1"/>
  <c r="F48" i="24"/>
  <c r="S47" i="26"/>
  <c r="U46" i="26" s="1"/>
  <c r="B65" i="29"/>
  <c r="A65" i="29" s="1"/>
  <c r="F65" i="29"/>
  <c r="I49" i="22"/>
  <c r="L52" i="15"/>
  <c r="J53" i="15" s="1"/>
  <c r="M52" i="15"/>
  <c r="K53" i="15" s="1"/>
  <c r="S50" i="19"/>
  <c r="L47" i="25"/>
  <c r="J48" i="25" s="1"/>
  <c r="M47" i="25"/>
  <c r="K48" i="25" s="1"/>
  <c r="I50" i="20"/>
  <c r="D50" i="20"/>
  <c r="B51" i="18"/>
  <c r="A51" i="18" s="1"/>
  <c r="F51" i="18"/>
  <c r="E49" i="22"/>
  <c r="L51" i="17"/>
  <c r="J52" i="17" s="1"/>
  <c r="M51" i="17"/>
  <c r="K52" i="17" s="1"/>
  <c r="M49" i="21"/>
  <c r="K50" i="21" s="1"/>
  <c r="E50" i="21" s="1"/>
  <c r="L49" i="21"/>
  <c r="J50" i="21" s="1"/>
  <c r="S46" i="28"/>
  <c r="M65" i="29"/>
  <c r="K66" i="29" s="1"/>
  <c r="E66" i="29" s="1"/>
  <c r="L65" i="29"/>
  <c r="J66" i="29" s="1"/>
  <c r="D66" i="29" s="1"/>
  <c r="B46" i="28"/>
  <c r="A46" i="28" s="1"/>
  <c r="F46" i="28"/>
  <c r="I51" i="18"/>
  <c r="I47" i="26"/>
  <c r="E50" i="20"/>
  <c r="I53" i="11"/>
  <c r="D53" i="11"/>
  <c r="T48" i="22"/>
  <c r="U47" i="22"/>
  <c r="S65" i="29"/>
  <c r="B49" i="21"/>
  <c r="A49" i="21" s="1"/>
  <c r="F49" i="21"/>
  <c r="I48" i="24"/>
  <c r="U46" i="24"/>
  <c r="T47" i="24"/>
  <c r="M46" i="28"/>
  <c r="K47" i="28" s="1"/>
  <c r="E47" i="28" s="1"/>
  <c r="L46" i="28"/>
  <c r="J47" i="28" s="1"/>
  <c r="T48" i="23"/>
  <c r="S52" i="16"/>
  <c r="U51" i="16" s="1"/>
  <c r="T47" i="25"/>
  <c r="S49" i="21"/>
  <c r="B50" i="19"/>
  <c r="A50" i="19" s="1"/>
  <c r="F50" i="19"/>
  <c r="E51" i="18"/>
  <c r="B48" i="23"/>
  <c r="A48" i="23" s="1"/>
  <c r="F48" i="23"/>
  <c r="E53" i="11"/>
  <c r="I52" i="16"/>
  <c r="D52" i="16"/>
  <c r="U47" i="23"/>
  <c r="T51" i="16"/>
  <c r="U50" i="16"/>
  <c r="L46" i="27"/>
  <c r="J47" i="27" s="1"/>
  <c r="M46" i="27"/>
  <c r="K47" i="27" s="1"/>
  <c r="E47" i="27" s="1"/>
  <c r="B47" i="26"/>
  <c r="A47" i="26" s="1"/>
  <c r="F47" i="26"/>
  <c r="E48" i="24"/>
  <c r="U45" i="26"/>
  <c r="T46" i="26"/>
  <c r="D49" i="22"/>
  <c r="L50" i="19"/>
  <c r="J51" i="19" s="1"/>
  <c r="D51" i="19" s="1"/>
  <c r="M50" i="19"/>
  <c r="K51" i="19" s="1"/>
  <c r="E51" i="19" s="1"/>
  <c r="S46" i="27"/>
  <c r="L48" i="23"/>
  <c r="J49" i="23" s="1"/>
  <c r="D49" i="23" s="1"/>
  <c r="M48" i="23"/>
  <c r="K49" i="23" s="1"/>
  <c r="T47" i="26" l="1"/>
  <c r="B66" i="29"/>
  <c r="A66" i="29" s="1"/>
  <c r="F66" i="29"/>
  <c r="S51" i="19"/>
  <c r="U50" i="19" s="1"/>
  <c r="S47" i="28"/>
  <c r="U46" i="28" s="1"/>
  <c r="B51" i="19"/>
  <c r="A51" i="19" s="1"/>
  <c r="F51" i="19"/>
  <c r="T46" i="27"/>
  <c r="U45" i="27"/>
  <c r="I47" i="27"/>
  <c r="D47" i="27"/>
  <c r="M52" i="16"/>
  <c r="K53" i="16" s="1"/>
  <c r="L52" i="16"/>
  <c r="J53" i="16" s="1"/>
  <c r="S50" i="21"/>
  <c r="U49" i="21" s="1"/>
  <c r="M51" i="18"/>
  <c r="K52" i="18" s="1"/>
  <c r="E52" i="18" s="1"/>
  <c r="L51" i="18"/>
  <c r="J52" i="18" s="1"/>
  <c r="I50" i="21"/>
  <c r="B50" i="20"/>
  <c r="A50" i="20" s="1"/>
  <c r="F50" i="20"/>
  <c r="E49" i="23"/>
  <c r="B49" i="22"/>
  <c r="A49" i="22" s="1"/>
  <c r="F49" i="22"/>
  <c r="U48" i="21"/>
  <c r="T49" i="21"/>
  <c r="L48" i="24"/>
  <c r="J49" i="24" s="1"/>
  <c r="M48" i="24"/>
  <c r="K49" i="24" s="1"/>
  <c r="E49" i="24" s="1"/>
  <c r="I48" i="25"/>
  <c r="D48" i="25"/>
  <c r="I49" i="23"/>
  <c r="S48" i="24"/>
  <c r="B52" i="16"/>
  <c r="A52" i="16" s="1"/>
  <c r="F52" i="16"/>
  <c r="I47" i="28"/>
  <c r="U64" i="29"/>
  <c r="T65" i="29"/>
  <c r="M53" i="11"/>
  <c r="K54" i="11" s="1"/>
  <c r="E54" i="11" s="1"/>
  <c r="L53" i="11"/>
  <c r="J54" i="11" s="1"/>
  <c r="D54" i="11" s="1"/>
  <c r="M47" i="26"/>
  <c r="K48" i="26" s="1"/>
  <c r="L47" i="26"/>
  <c r="J48" i="26" s="1"/>
  <c r="D47" i="28"/>
  <c r="E52" i="17"/>
  <c r="M50" i="20"/>
  <c r="K51" i="20" s="1"/>
  <c r="E51" i="20" s="1"/>
  <c r="L50" i="20"/>
  <c r="J51" i="20" s="1"/>
  <c r="D51" i="20" s="1"/>
  <c r="I51" i="19"/>
  <c r="B49" i="23"/>
  <c r="A49" i="23" s="1"/>
  <c r="F49" i="23"/>
  <c r="B53" i="11"/>
  <c r="A53" i="11" s="1"/>
  <c r="F53" i="11"/>
  <c r="I66" i="29"/>
  <c r="S49" i="22"/>
  <c r="E48" i="25"/>
  <c r="E53" i="15"/>
  <c r="S53" i="11"/>
  <c r="S66" i="29"/>
  <c r="U65" i="29" s="1"/>
  <c r="I53" i="15"/>
  <c r="D53" i="15"/>
  <c r="S47" i="27"/>
  <c r="U46" i="27" s="1"/>
  <c r="T52" i="16"/>
  <c r="S51" i="18"/>
  <c r="D50" i="21"/>
  <c r="S50" i="20"/>
  <c r="T46" i="28"/>
  <c r="U45" i="28"/>
  <c r="I52" i="17"/>
  <c r="D52" i="17"/>
  <c r="T50" i="19"/>
  <c r="U49" i="19"/>
  <c r="M49" i="22"/>
  <c r="K50" i="22" s="1"/>
  <c r="E50" i="22" s="1"/>
  <c r="L49" i="22"/>
  <c r="J50" i="22" s="1"/>
  <c r="D50" i="22" s="1"/>
  <c r="T51" i="19" l="1"/>
  <c r="T50" i="21"/>
  <c r="B50" i="22"/>
  <c r="A50" i="22" s="1"/>
  <c r="F50" i="22"/>
  <c r="S52" i="18"/>
  <c r="T52" i="18" s="1"/>
  <c r="B52" i="17"/>
  <c r="A52" i="17" s="1"/>
  <c r="F52" i="17"/>
  <c r="U50" i="18"/>
  <c r="T51" i="18"/>
  <c r="L53" i="15"/>
  <c r="J54" i="15" s="1"/>
  <c r="D54" i="15" s="1"/>
  <c r="M53" i="15"/>
  <c r="K54" i="15" s="1"/>
  <c r="E54" i="15" s="1"/>
  <c r="S53" i="15"/>
  <c r="E48" i="26"/>
  <c r="L47" i="28"/>
  <c r="J48" i="28" s="1"/>
  <c r="M47" i="28"/>
  <c r="K48" i="28" s="1"/>
  <c r="I53" i="16"/>
  <c r="B50" i="21"/>
  <c r="A50" i="21" s="1"/>
  <c r="F50" i="21"/>
  <c r="U48" i="22"/>
  <c r="T49" i="22"/>
  <c r="U47" i="24"/>
  <c r="T48" i="24"/>
  <c r="E53" i="16"/>
  <c r="S51" i="20"/>
  <c r="U50" i="20" s="1"/>
  <c r="M66" i="29"/>
  <c r="K67" i="29" s="1"/>
  <c r="L66" i="29"/>
  <c r="J67" i="29" s="1"/>
  <c r="I48" i="26"/>
  <c r="D48" i="26"/>
  <c r="L49" i="23"/>
  <c r="J50" i="23" s="1"/>
  <c r="M49" i="23"/>
  <c r="K50" i="23" s="1"/>
  <c r="E50" i="23" s="1"/>
  <c r="M50" i="21"/>
  <c r="K51" i="21" s="1"/>
  <c r="L50" i="21"/>
  <c r="J51" i="21" s="1"/>
  <c r="T47" i="27"/>
  <c r="U49" i="20"/>
  <c r="T50" i="20"/>
  <c r="S54" i="11"/>
  <c r="T54" i="11" s="1"/>
  <c r="S50" i="22"/>
  <c r="S52" i="17"/>
  <c r="S49" i="24"/>
  <c r="B48" i="25"/>
  <c r="A48" i="25" s="1"/>
  <c r="F48" i="25"/>
  <c r="B51" i="20"/>
  <c r="A51" i="20" s="1"/>
  <c r="F51" i="20"/>
  <c r="I52" i="18"/>
  <c r="D52" i="18"/>
  <c r="L47" i="27"/>
  <c r="J48" i="27" s="1"/>
  <c r="D48" i="27" s="1"/>
  <c r="M47" i="27"/>
  <c r="K48" i="27" s="1"/>
  <c r="T53" i="11"/>
  <c r="U52" i="11"/>
  <c r="B54" i="11"/>
  <c r="A54" i="11" s="1"/>
  <c r="F54" i="11"/>
  <c r="M51" i="19"/>
  <c r="K52" i="19" s="1"/>
  <c r="L51" i="19"/>
  <c r="J52" i="19" s="1"/>
  <c r="I54" i="11"/>
  <c r="I49" i="24"/>
  <c r="D49" i="24"/>
  <c r="S49" i="23"/>
  <c r="I50" i="22"/>
  <c r="M52" i="17"/>
  <c r="K53" i="17" s="1"/>
  <c r="E53" i="17" s="1"/>
  <c r="L52" i="17"/>
  <c r="J53" i="17" s="1"/>
  <c r="D53" i="17" s="1"/>
  <c r="T47" i="28"/>
  <c r="B53" i="15"/>
  <c r="A53" i="15" s="1"/>
  <c r="F53" i="15"/>
  <c r="S48" i="25"/>
  <c r="I51" i="20"/>
  <c r="B47" i="28"/>
  <c r="A47" i="28" s="1"/>
  <c r="F47" i="28"/>
  <c r="T66" i="29"/>
  <c r="D53" i="16"/>
  <c r="M48" i="25"/>
  <c r="K49" i="25" s="1"/>
  <c r="L48" i="25"/>
  <c r="J49" i="25" s="1"/>
  <c r="D49" i="25" s="1"/>
  <c r="B47" i="27"/>
  <c r="A47" i="27" s="1"/>
  <c r="F47" i="27"/>
  <c r="U53" i="11" l="1"/>
  <c r="S53" i="17"/>
  <c r="T53" i="17" s="1"/>
  <c r="S54" i="15"/>
  <c r="T54" i="15" s="1"/>
  <c r="B54" i="15"/>
  <c r="A54" i="15" s="1"/>
  <c r="F54" i="15"/>
  <c r="S50" i="23"/>
  <c r="E52" i="19"/>
  <c r="E48" i="27"/>
  <c r="B48" i="26"/>
  <c r="A48" i="26" s="1"/>
  <c r="F48" i="26"/>
  <c r="T53" i="15"/>
  <c r="U52" i="15"/>
  <c r="B53" i="16"/>
  <c r="A53" i="16" s="1"/>
  <c r="F53" i="16"/>
  <c r="I49" i="25"/>
  <c r="I53" i="17"/>
  <c r="I52" i="19"/>
  <c r="D52" i="19"/>
  <c r="I50" i="23"/>
  <c r="D50" i="23"/>
  <c r="E48" i="28"/>
  <c r="M51" i="20"/>
  <c r="K52" i="20" s="1"/>
  <c r="L51" i="20"/>
  <c r="J52" i="20" s="1"/>
  <c r="M49" i="24"/>
  <c r="K50" i="24" s="1"/>
  <c r="L49" i="24"/>
  <c r="J50" i="24" s="1"/>
  <c r="D50" i="24" s="1"/>
  <c r="L52" i="18"/>
  <c r="J53" i="18" s="1"/>
  <c r="D53" i="18" s="1"/>
  <c r="M52" i="18"/>
  <c r="K53" i="18" s="1"/>
  <c r="I51" i="21"/>
  <c r="I67" i="29"/>
  <c r="D67" i="29"/>
  <c r="I48" i="28"/>
  <c r="B53" i="17"/>
  <c r="A53" i="17" s="1"/>
  <c r="F53" i="17"/>
  <c r="B48" i="27"/>
  <c r="A48" i="27" s="1"/>
  <c r="F48" i="27"/>
  <c r="D48" i="28"/>
  <c r="E49" i="25"/>
  <c r="T49" i="23"/>
  <c r="U48" i="23"/>
  <c r="I48" i="27"/>
  <c r="B49" i="25"/>
  <c r="A49" i="25" s="1"/>
  <c r="F49" i="25"/>
  <c r="E51" i="21"/>
  <c r="E67" i="29"/>
  <c r="S53" i="16"/>
  <c r="U48" i="24"/>
  <c r="T50" i="22"/>
  <c r="L53" i="16"/>
  <c r="J54" i="16" s="1"/>
  <c r="D54" i="16" s="1"/>
  <c r="M53" i="16"/>
  <c r="K54" i="16" s="1"/>
  <c r="S48" i="26"/>
  <c r="U47" i="25"/>
  <c r="T48" i="25"/>
  <c r="L50" i="22"/>
  <c r="J51" i="22" s="1"/>
  <c r="M50" i="22"/>
  <c r="K51" i="22" s="1"/>
  <c r="B49" i="24"/>
  <c r="A49" i="24" s="1"/>
  <c r="F49" i="24"/>
  <c r="L54" i="11"/>
  <c r="J55" i="11" s="1"/>
  <c r="M54" i="11"/>
  <c r="K55" i="11" s="1"/>
  <c r="B52" i="18"/>
  <c r="A52" i="18" s="1"/>
  <c r="F52" i="18"/>
  <c r="T52" i="17"/>
  <c r="U51" i="17"/>
  <c r="T51" i="20"/>
  <c r="L48" i="26"/>
  <c r="J49" i="26" s="1"/>
  <c r="M48" i="26"/>
  <c r="K49" i="26" s="1"/>
  <c r="T49" i="24"/>
  <c r="U49" i="22"/>
  <c r="D51" i="21"/>
  <c r="I54" i="15"/>
  <c r="U51" i="18"/>
  <c r="U52" i="17" l="1"/>
  <c r="U53" i="15"/>
  <c r="B54" i="16"/>
  <c r="A54" i="16" s="1"/>
  <c r="F54" i="16"/>
  <c r="T53" i="16"/>
  <c r="U52" i="16"/>
  <c r="S49" i="25"/>
  <c r="E50" i="24"/>
  <c r="B52" i="19"/>
  <c r="A52" i="19" s="1"/>
  <c r="F52" i="19"/>
  <c r="I49" i="26"/>
  <c r="E55" i="11"/>
  <c r="B48" i="28"/>
  <c r="A48" i="28" s="1"/>
  <c r="F48" i="28"/>
  <c r="L48" i="28"/>
  <c r="J49" i="28" s="1"/>
  <c r="D49" i="28" s="1"/>
  <c r="M48" i="28"/>
  <c r="K49" i="28" s="1"/>
  <c r="E49" i="28" s="1"/>
  <c r="E53" i="18"/>
  <c r="B50" i="23"/>
  <c r="A50" i="23" s="1"/>
  <c r="F50" i="23"/>
  <c r="S52" i="19"/>
  <c r="I55" i="11"/>
  <c r="D55" i="11"/>
  <c r="E51" i="22"/>
  <c r="U47" i="26"/>
  <c r="T48" i="26"/>
  <c r="T50" i="23"/>
  <c r="B67" i="29"/>
  <c r="A67" i="29" s="1"/>
  <c r="F67" i="29"/>
  <c r="L51" i="21"/>
  <c r="J52" i="21" s="1"/>
  <c r="D52" i="21" s="1"/>
  <c r="M51" i="21"/>
  <c r="K52" i="21" s="1"/>
  <c r="I53" i="18"/>
  <c r="I52" i="20"/>
  <c r="D52" i="20"/>
  <c r="M52" i="19"/>
  <c r="K53" i="19" s="1"/>
  <c r="L52" i="19"/>
  <c r="J53" i="19" s="1"/>
  <c r="D53" i="19" s="1"/>
  <c r="M49" i="25"/>
  <c r="K50" i="25" s="1"/>
  <c r="L49" i="25"/>
  <c r="J50" i="25" s="1"/>
  <c r="L54" i="15"/>
  <c r="J55" i="15" s="1"/>
  <c r="M54" i="15"/>
  <c r="K55" i="15" s="1"/>
  <c r="B50" i="24"/>
  <c r="A50" i="24" s="1"/>
  <c r="F50" i="24"/>
  <c r="I54" i="16"/>
  <c r="L67" i="29"/>
  <c r="J68" i="29" s="1"/>
  <c r="D68" i="29" s="1"/>
  <c r="M67" i="29"/>
  <c r="K68" i="29" s="1"/>
  <c r="E68" i="29" s="1"/>
  <c r="L53" i="17"/>
  <c r="J54" i="17" s="1"/>
  <c r="M53" i="17"/>
  <c r="K54" i="17" s="1"/>
  <c r="B51" i="21"/>
  <c r="A51" i="21" s="1"/>
  <c r="F51" i="21"/>
  <c r="E49" i="26"/>
  <c r="S51" i="21"/>
  <c r="B53" i="18"/>
  <c r="A53" i="18" s="1"/>
  <c r="F53" i="18"/>
  <c r="I51" i="22"/>
  <c r="D51" i="22"/>
  <c r="E54" i="16"/>
  <c r="S67" i="29"/>
  <c r="L48" i="27"/>
  <c r="J49" i="27" s="1"/>
  <c r="M48" i="27"/>
  <c r="K49" i="27" s="1"/>
  <c r="E49" i="27" s="1"/>
  <c r="U49" i="23"/>
  <c r="I50" i="24"/>
  <c r="E52" i="20"/>
  <c r="S48" i="28"/>
  <c r="L50" i="23"/>
  <c r="J51" i="23" s="1"/>
  <c r="M50" i="23"/>
  <c r="K51" i="23" s="1"/>
  <c r="D49" i="26"/>
  <c r="S48" i="27"/>
  <c r="B68" i="29" l="1"/>
  <c r="A68" i="29" s="1"/>
  <c r="F68" i="29"/>
  <c r="S49" i="28"/>
  <c r="U48" i="28" s="1"/>
  <c r="B52" i="20"/>
  <c r="A52" i="20" s="1"/>
  <c r="F52" i="20"/>
  <c r="B49" i="26"/>
  <c r="A49" i="26" s="1"/>
  <c r="F49" i="26"/>
  <c r="M50" i="24"/>
  <c r="K51" i="24" s="1"/>
  <c r="E51" i="24" s="1"/>
  <c r="L50" i="24"/>
  <c r="J51" i="24" s="1"/>
  <c r="B51" i="22"/>
  <c r="A51" i="22" s="1"/>
  <c r="F51" i="22"/>
  <c r="S49" i="26"/>
  <c r="S49" i="27"/>
  <c r="U48" i="27" s="1"/>
  <c r="I51" i="23"/>
  <c r="S54" i="16"/>
  <c r="M51" i="22"/>
  <c r="K52" i="22" s="1"/>
  <c r="E52" i="22" s="1"/>
  <c r="L51" i="22"/>
  <c r="J52" i="22" s="1"/>
  <c r="D52" i="22" s="1"/>
  <c r="E52" i="21"/>
  <c r="B52" i="21"/>
  <c r="A52" i="21" s="1"/>
  <c r="F52" i="21"/>
  <c r="I55" i="15"/>
  <c r="D55" i="15"/>
  <c r="S51" i="22"/>
  <c r="L55" i="11"/>
  <c r="J56" i="11" s="1"/>
  <c r="M55" i="11"/>
  <c r="K56" i="11" s="1"/>
  <c r="E56" i="11" s="1"/>
  <c r="T52" i="19"/>
  <c r="U51" i="19"/>
  <c r="S53" i="18"/>
  <c r="S50" i="24"/>
  <c r="T48" i="27"/>
  <c r="U47" i="27"/>
  <c r="I49" i="27"/>
  <c r="D49" i="27"/>
  <c r="T51" i="21"/>
  <c r="U50" i="21"/>
  <c r="I68" i="29"/>
  <c r="I50" i="25"/>
  <c r="D50" i="25"/>
  <c r="M53" i="18"/>
  <c r="K54" i="18" s="1"/>
  <c r="E54" i="18" s="1"/>
  <c r="L53" i="18"/>
  <c r="J54" i="18" s="1"/>
  <c r="B49" i="28"/>
  <c r="A49" i="28" s="1"/>
  <c r="F49" i="28"/>
  <c r="U47" i="28"/>
  <c r="T48" i="28"/>
  <c r="S68" i="29"/>
  <c r="T68" i="29" s="1"/>
  <c r="E54" i="17"/>
  <c r="B55" i="11"/>
  <c r="A55" i="11" s="1"/>
  <c r="F55" i="11"/>
  <c r="D51" i="23"/>
  <c r="M49" i="26"/>
  <c r="K50" i="26" s="1"/>
  <c r="E50" i="26" s="1"/>
  <c r="L49" i="26"/>
  <c r="J50" i="26" s="1"/>
  <c r="B53" i="19"/>
  <c r="A53" i="19" s="1"/>
  <c r="F53" i="19"/>
  <c r="E50" i="25"/>
  <c r="E51" i="23"/>
  <c r="S52" i="20"/>
  <c r="T67" i="29"/>
  <c r="U66" i="29"/>
  <c r="I54" i="17"/>
  <c r="D54" i="17"/>
  <c r="L54" i="16"/>
  <c r="J55" i="16" s="1"/>
  <c r="M54" i="16"/>
  <c r="K55" i="16" s="1"/>
  <c r="E55" i="15"/>
  <c r="I53" i="19"/>
  <c r="M52" i="20"/>
  <c r="K53" i="20" s="1"/>
  <c r="E53" i="20" s="1"/>
  <c r="L52" i="20"/>
  <c r="J53" i="20" s="1"/>
  <c r="D53" i="20" s="1"/>
  <c r="I52" i="21"/>
  <c r="E53" i="19"/>
  <c r="I49" i="28"/>
  <c r="S55" i="11"/>
  <c r="U48" i="25"/>
  <c r="T49" i="25"/>
  <c r="U67" i="29" l="1"/>
  <c r="T49" i="27"/>
  <c r="T49" i="28"/>
  <c r="U54" i="11"/>
  <c r="T55" i="11"/>
  <c r="B51" i="23"/>
  <c r="A51" i="23" s="1"/>
  <c r="F51" i="23"/>
  <c r="M50" i="25"/>
  <c r="K51" i="25" s="1"/>
  <c r="E51" i="25" s="1"/>
  <c r="L50" i="25"/>
  <c r="J51" i="25" s="1"/>
  <c r="S54" i="18"/>
  <c r="T54" i="18" s="1"/>
  <c r="S52" i="22"/>
  <c r="U51" i="22" s="1"/>
  <c r="B53" i="20"/>
  <c r="A53" i="20" s="1"/>
  <c r="F53" i="20"/>
  <c r="I55" i="16"/>
  <c r="D55" i="16"/>
  <c r="S53" i="20"/>
  <c r="T53" i="20" s="1"/>
  <c r="I50" i="26"/>
  <c r="S54" i="17"/>
  <c r="S56" i="11"/>
  <c r="S53" i="19"/>
  <c r="S51" i="23"/>
  <c r="B49" i="27"/>
  <c r="A49" i="27" s="1"/>
  <c r="F49" i="27"/>
  <c r="T50" i="24"/>
  <c r="U49" i="24"/>
  <c r="I56" i="11"/>
  <c r="B55" i="15"/>
  <c r="A55" i="15" s="1"/>
  <c r="F55" i="15"/>
  <c r="I52" i="22"/>
  <c r="M54" i="17"/>
  <c r="K55" i="17" s="1"/>
  <c r="E55" i="17" s="1"/>
  <c r="L54" i="17"/>
  <c r="J55" i="17" s="1"/>
  <c r="I54" i="18"/>
  <c r="D54" i="18"/>
  <c r="B52" i="22"/>
  <c r="A52" i="22" s="1"/>
  <c r="F52" i="22"/>
  <c r="L52" i="21"/>
  <c r="J53" i="21" s="1"/>
  <c r="M52" i="21"/>
  <c r="K53" i="21" s="1"/>
  <c r="E53" i="21" s="1"/>
  <c r="M53" i="19"/>
  <c r="K54" i="19" s="1"/>
  <c r="L53" i="19"/>
  <c r="J54" i="19" s="1"/>
  <c r="S50" i="25"/>
  <c r="L49" i="27"/>
  <c r="J50" i="27" s="1"/>
  <c r="D50" i="27" s="1"/>
  <c r="M49" i="27"/>
  <c r="K50" i="27" s="1"/>
  <c r="U52" i="18"/>
  <c r="T53" i="18"/>
  <c r="T51" i="22"/>
  <c r="U50" i="22"/>
  <c r="L55" i="15"/>
  <c r="J56" i="15" s="1"/>
  <c r="D56" i="15" s="1"/>
  <c r="M55" i="15"/>
  <c r="K56" i="15" s="1"/>
  <c r="E56" i="15" s="1"/>
  <c r="E55" i="16"/>
  <c r="L51" i="23"/>
  <c r="J52" i="23" s="1"/>
  <c r="D52" i="23" s="1"/>
  <c r="M51" i="23"/>
  <c r="K52" i="23" s="1"/>
  <c r="S50" i="26"/>
  <c r="U49" i="26" s="1"/>
  <c r="D50" i="26"/>
  <c r="L49" i="28"/>
  <c r="J50" i="28" s="1"/>
  <c r="M49" i="28"/>
  <c r="K50" i="28" s="1"/>
  <c r="I53" i="20"/>
  <c r="S55" i="15"/>
  <c r="B54" i="17"/>
  <c r="A54" i="17" s="1"/>
  <c r="F54" i="17"/>
  <c r="T52" i="20"/>
  <c r="U51" i="20"/>
  <c r="D56" i="11"/>
  <c r="B50" i="25"/>
  <c r="A50" i="25" s="1"/>
  <c r="F50" i="25"/>
  <c r="M68" i="29"/>
  <c r="K69" i="29" s="1"/>
  <c r="L68" i="29"/>
  <c r="J69" i="29" s="1"/>
  <c r="S51" i="24"/>
  <c r="T51" i="24" s="1"/>
  <c r="S52" i="21"/>
  <c r="U53" i="16"/>
  <c r="T54" i="16"/>
  <c r="T49" i="26"/>
  <c r="U48" i="26"/>
  <c r="I51" i="24"/>
  <c r="D51" i="24"/>
  <c r="T52" i="22" l="1"/>
  <c r="U52" i="20"/>
  <c r="T50" i="26"/>
  <c r="B56" i="15"/>
  <c r="A56" i="15" s="1"/>
  <c r="F56" i="15"/>
  <c r="B50" i="27"/>
  <c r="A50" i="27" s="1"/>
  <c r="F50" i="27"/>
  <c r="B56" i="11"/>
  <c r="A56" i="11" s="1"/>
  <c r="F56" i="11"/>
  <c r="I54" i="19"/>
  <c r="D54" i="19"/>
  <c r="B54" i="18"/>
  <c r="A54" i="18" s="1"/>
  <c r="F54" i="18"/>
  <c r="B52" i="23"/>
  <c r="A52" i="23" s="1"/>
  <c r="F52" i="23"/>
  <c r="L51" i="24"/>
  <c r="J52" i="24" s="1"/>
  <c r="D52" i="24" s="1"/>
  <c r="M51" i="24"/>
  <c r="K52" i="24" s="1"/>
  <c r="S56" i="15"/>
  <c r="U55" i="15" s="1"/>
  <c r="I55" i="17"/>
  <c r="B51" i="24"/>
  <c r="A51" i="24" s="1"/>
  <c r="F51" i="24"/>
  <c r="T52" i="21"/>
  <c r="U51" i="21"/>
  <c r="I69" i="29"/>
  <c r="D69" i="29"/>
  <c r="D55" i="17"/>
  <c r="B50" i="26"/>
  <c r="A50" i="26" s="1"/>
  <c r="F50" i="26"/>
  <c r="I52" i="23"/>
  <c r="E50" i="27"/>
  <c r="T50" i="25"/>
  <c r="U49" i="25"/>
  <c r="I53" i="21"/>
  <c r="D53" i="21"/>
  <c r="T51" i="23"/>
  <c r="U50" i="23"/>
  <c r="B55" i="16"/>
  <c r="A55" i="16" s="1"/>
  <c r="F55" i="16"/>
  <c r="E69" i="29"/>
  <c r="M53" i="20"/>
  <c r="K54" i="20" s="1"/>
  <c r="L53" i="20"/>
  <c r="J54" i="20" s="1"/>
  <c r="S55" i="16"/>
  <c r="I50" i="27"/>
  <c r="L50" i="26"/>
  <c r="J51" i="26" s="1"/>
  <c r="D51" i="26" s="1"/>
  <c r="M50" i="26"/>
  <c r="K51" i="26" s="1"/>
  <c r="E50" i="28"/>
  <c r="M52" i="22"/>
  <c r="K53" i="22" s="1"/>
  <c r="L52" i="22"/>
  <c r="J53" i="22" s="1"/>
  <c r="E54" i="19"/>
  <c r="S55" i="17"/>
  <c r="T55" i="17" s="1"/>
  <c r="L55" i="16"/>
  <c r="J56" i="16" s="1"/>
  <c r="D56" i="16" s="1"/>
  <c r="M55" i="16"/>
  <c r="K56" i="16" s="1"/>
  <c r="E56" i="16" s="1"/>
  <c r="I51" i="25"/>
  <c r="T56" i="11"/>
  <c r="S53" i="21"/>
  <c r="D51" i="25"/>
  <c r="T55" i="15"/>
  <c r="U54" i="15"/>
  <c r="I50" i="28"/>
  <c r="D50" i="28"/>
  <c r="I56" i="15"/>
  <c r="U53" i="18"/>
  <c r="S51" i="25"/>
  <c r="L54" i="18"/>
  <c r="J55" i="18" s="1"/>
  <c r="M54" i="18"/>
  <c r="K55" i="18" s="1"/>
  <c r="L56" i="11"/>
  <c r="J57" i="11" s="1"/>
  <c r="D57" i="11" s="1"/>
  <c r="M56" i="11"/>
  <c r="K57" i="11" s="1"/>
  <c r="U50" i="24"/>
  <c r="E52" i="23"/>
  <c r="U52" i="19"/>
  <c r="T53" i="19"/>
  <c r="T54" i="17"/>
  <c r="U53" i="17"/>
  <c r="U55" i="11"/>
  <c r="T56" i="15" l="1"/>
  <c r="M50" i="28"/>
  <c r="K51" i="28" s="1"/>
  <c r="E51" i="28" s="1"/>
  <c r="L50" i="28"/>
  <c r="J51" i="28" s="1"/>
  <c r="D51" i="28" s="1"/>
  <c r="L51" i="25"/>
  <c r="J52" i="25" s="1"/>
  <c r="D52" i="25" s="1"/>
  <c r="M51" i="25"/>
  <c r="K52" i="25" s="1"/>
  <c r="S56" i="16"/>
  <c r="U55" i="16" s="1"/>
  <c r="S69" i="29"/>
  <c r="S50" i="27"/>
  <c r="B69" i="29"/>
  <c r="A69" i="29" s="1"/>
  <c r="F69" i="29"/>
  <c r="B52" i="24"/>
  <c r="A52" i="24" s="1"/>
  <c r="F52" i="24"/>
  <c r="E52" i="24"/>
  <c r="B54" i="19"/>
  <c r="A54" i="19" s="1"/>
  <c r="F54" i="19"/>
  <c r="B57" i="11"/>
  <c r="A57" i="11" s="1"/>
  <c r="F57" i="11"/>
  <c r="S54" i="19"/>
  <c r="T55" i="16"/>
  <c r="U54" i="16"/>
  <c r="B53" i="21"/>
  <c r="A53" i="21" s="1"/>
  <c r="F53" i="21"/>
  <c r="B51" i="26"/>
  <c r="A51" i="26" s="1"/>
  <c r="F51" i="26"/>
  <c r="U52" i="21"/>
  <c r="I52" i="24"/>
  <c r="E57" i="11"/>
  <c r="I55" i="18"/>
  <c r="B50" i="28"/>
  <c r="A50" i="28" s="1"/>
  <c r="F50" i="28"/>
  <c r="I56" i="16"/>
  <c r="I53" i="22"/>
  <c r="D53" i="22"/>
  <c r="S50" i="28"/>
  <c r="E51" i="26"/>
  <c r="I54" i="20"/>
  <c r="D54" i="20"/>
  <c r="T51" i="25"/>
  <c r="M69" i="29"/>
  <c r="K70" i="29" s="1"/>
  <c r="L69" i="29"/>
  <c r="J70" i="29" s="1"/>
  <c r="D70" i="29" s="1"/>
  <c r="T53" i="21"/>
  <c r="D55" i="18"/>
  <c r="L54" i="19"/>
  <c r="J55" i="19" s="1"/>
  <c r="M54" i="19"/>
  <c r="K55" i="19" s="1"/>
  <c r="E55" i="19" s="1"/>
  <c r="S52" i="23"/>
  <c r="L56" i="15"/>
  <c r="J57" i="15" s="1"/>
  <c r="M56" i="15"/>
  <c r="K57" i="15" s="1"/>
  <c r="E55" i="18"/>
  <c r="B51" i="25"/>
  <c r="A51" i="25" s="1"/>
  <c r="F51" i="25"/>
  <c r="U54" i="17"/>
  <c r="I57" i="11"/>
  <c r="E53" i="22"/>
  <c r="I51" i="26"/>
  <c r="L50" i="27"/>
  <c r="J51" i="27" s="1"/>
  <c r="M50" i="27"/>
  <c r="K51" i="27" s="1"/>
  <c r="E54" i="20"/>
  <c r="B56" i="16"/>
  <c r="A56" i="16" s="1"/>
  <c r="F56" i="16"/>
  <c r="M53" i="21"/>
  <c r="K54" i="21" s="1"/>
  <c r="L53" i="21"/>
  <c r="J54" i="21" s="1"/>
  <c r="D54" i="21" s="1"/>
  <c r="U50" i="25"/>
  <c r="M52" i="23"/>
  <c r="K53" i="23" s="1"/>
  <c r="L52" i="23"/>
  <c r="J53" i="23" s="1"/>
  <c r="B55" i="17"/>
  <c r="A55" i="17" s="1"/>
  <c r="F55" i="17"/>
  <c r="L55" i="17"/>
  <c r="J56" i="17" s="1"/>
  <c r="D56" i="17" s="1"/>
  <c r="M55" i="17"/>
  <c r="K56" i="17" s="1"/>
  <c r="T56" i="16" l="1"/>
  <c r="B54" i="21"/>
  <c r="A54" i="21" s="1"/>
  <c r="F54" i="21"/>
  <c r="B70" i="29"/>
  <c r="A70" i="29" s="1"/>
  <c r="F70" i="29"/>
  <c r="B51" i="28"/>
  <c r="A51" i="28" s="1"/>
  <c r="F51" i="28"/>
  <c r="L57" i="11"/>
  <c r="J58" i="11" s="1"/>
  <c r="M57" i="11"/>
  <c r="K58" i="11" s="1"/>
  <c r="E58" i="11" s="1"/>
  <c r="B55" i="18"/>
  <c r="A55" i="18" s="1"/>
  <c r="F55" i="18"/>
  <c r="S51" i="26"/>
  <c r="L56" i="16"/>
  <c r="J57" i="16" s="1"/>
  <c r="M56" i="16"/>
  <c r="K57" i="16" s="1"/>
  <c r="I52" i="25"/>
  <c r="B56" i="17"/>
  <c r="A56" i="17" s="1"/>
  <c r="F56" i="17"/>
  <c r="L52" i="24"/>
  <c r="J53" i="24" s="1"/>
  <c r="M52" i="24"/>
  <c r="K53" i="24" s="1"/>
  <c r="E53" i="24" s="1"/>
  <c r="I56" i="17"/>
  <c r="I53" i="23"/>
  <c r="D53" i="23"/>
  <c r="E54" i="21"/>
  <c r="S54" i="20"/>
  <c r="I57" i="15"/>
  <c r="D57" i="15"/>
  <c r="I55" i="19"/>
  <c r="M54" i="20"/>
  <c r="K55" i="20" s="1"/>
  <c r="L54" i="20"/>
  <c r="J55" i="20" s="1"/>
  <c r="T50" i="28"/>
  <c r="U49" i="28"/>
  <c r="D55" i="19"/>
  <c r="E70" i="29"/>
  <c r="E52" i="25"/>
  <c r="M51" i="26"/>
  <c r="K52" i="26" s="1"/>
  <c r="L51" i="26"/>
  <c r="J52" i="26" s="1"/>
  <c r="B52" i="25"/>
  <c r="A52" i="25" s="1"/>
  <c r="F52" i="25"/>
  <c r="E53" i="23"/>
  <c r="B53" i="22"/>
  <c r="A53" i="22" s="1"/>
  <c r="F53" i="22"/>
  <c r="U68" i="29"/>
  <c r="T69" i="29"/>
  <c r="S53" i="22"/>
  <c r="U51" i="23"/>
  <c r="T52" i="23"/>
  <c r="B54" i="20"/>
  <c r="A54" i="20" s="1"/>
  <c r="F54" i="20"/>
  <c r="M55" i="18"/>
  <c r="K56" i="18" s="1"/>
  <c r="L55" i="18"/>
  <c r="J56" i="18" s="1"/>
  <c r="S55" i="19"/>
  <c r="T55" i="19" s="1"/>
  <c r="S52" i="24"/>
  <c r="E51" i="27"/>
  <c r="I51" i="28"/>
  <c r="E56" i="17"/>
  <c r="I54" i="21"/>
  <c r="I51" i="27"/>
  <c r="D51" i="27"/>
  <c r="S55" i="18"/>
  <c r="E57" i="15"/>
  <c r="I70" i="29"/>
  <c r="S51" i="28"/>
  <c r="T51" i="28" s="1"/>
  <c r="M53" i="22"/>
  <c r="K54" i="22" s="1"/>
  <c r="E54" i="22" s="1"/>
  <c r="L53" i="22"/>
  <c r="J54" i="22" s="1"/>
  <c r="D54" i="22" s="1"/>
  <c r="S57" i="11"/>
  <c r="U53" i="19"/>
  <c r="T54" i="19"/>
  <c r="U49" i="27"/>
  <c r="T50" i="27"/>
  <c r="U54" i="19" l="1"/>
  <c r="S53" i="24"/>
  <c r="U52" i="24" s="1"/>
  <c r="S58" i="11"/>
  <c r="T55" i="18"/>
  <c r="U54" i="18"/>
  <c r="M55" i="19"/>
  <c r="K56" i="19" s="1"/>
  <c r="L55" i="19"/>
  <c r="J56" i="19" s="1"/>
  <c r="D56" i="19" s="1"/>
  <c r="B53" i="23"/>
  <c r="A53" i="23" s="1"/>
  <c r="F53" i="23"/>
  <c r="E57" i="16"/>
  <c r="U56" i="11"/>
  <c r="T57" i="11"/>
  <c r="S57" i="15"/>
  <c r="M54" i="21"/>
  <c r="K55" i="21" s="1"/>
  <c r="E55" i="21" s="1"/>
  <c r="L54" i="21"/>
  <c r="J55" i="21" s="1"/>
  <c r="M70" i="29"/>
  <c r="K71" i="29" s="1"/>
  <c r="E71" i="29" s="1"/>
  <c r="L70" i="29"/>
  <c r="J71" i="29" s="1"/>
  <c r="E56" i="18"/>
  <c r="L51" i="27"/>
  <c r="J52" i="27" s="1"/>
  <c r="D52" i="27" s="1"/>
  <c r="M51" i="27"/>
  <c r="K52" i="27" s="1"/>
  <c r="E52" i="27" s="1"/>
  <c r="I56" i="18"/>
  <c r="B55" i="19"/>
  <c r="A55" i="19" s="1"/>
  <c r="F55" i="19"/>
  <c r="M57" i="15"/>
  <c r="K58" i="15" s="1"/>
  <c r="E58" i="15" s="1"/>
  <c r="L57" i="15"/>
  <c r="J58" i="15" s="1"/>
  <c r="L52" i="25"/>
  <c r="J53" i="25" s="1"/>
  <c r="M52" i="25"/>
  <c r="K53" i="25" s="1"/>
  <c r="E53" i="25" s="1"/>
  <c r="T51" i="26"/>
  <c r="U50" i="26"/>
  <c r="T52" i="24"/>
  <c r="U51" i="24"/>
  <c r="S54" i="22"/>
  <c r="T54" i="22" s="1"/>
  <c r="B54" i="22"/>
  <c r="A54" i="22" s="1"/>
  <c r="F54" i="22"/>
  <c r="S52" i="25"/>
  <c r="I55" i="20"/>
  <c r="T54" i="20"/>
  <c r="U53" i="20"/>
  <c r="L56" i="17"/>
  <c r="J57" i="17" s="1"/>
  <c r="M56" i="17"/>
  <c r="K57" i="17" s="1"/>
  <c r="E57" i="17" s="1"/>
  <c r="I58" i="11"/>
  <c r="D58" i="11"/>
  <c r="B51" i="27"/>
  <c r="A51" i="27" s="1"/>
  <c r="F51" i="27"/>
  <c r="L51" i="28"/>
  <c r="J52" i="28" s="1"/>
  <c r="M51" i="28"/>
  <c r="K52" i="28" s="1"/>
  <c r="T53" i="22"/>
  <c r="U52" i="22"/>
  <c r="B57" i="15"/>
  <c r="A57" i="15" s="1"/>
  <c r="F57" i="15"/>
  <c r="E55" i="20"/>
  <c r="I57" i="16"/>
  <c r="D57" i="16"/>
  <c r="D56" i="18"/>
  <c r="I54" i="22"/>
  <c r="S56" i="17"/>
  <c r="S51" i="27"/>
  <c r="D55" i="20"/>
  <c r="S53" i="23"/>
  <c r="I52" i="26"/>
  <c r="D52" i="26"/>
  <c r="S70" i="29"/>
  <c r="U50" i="28"/>
  <c r="S54" i="21"/>
  <c r="M53" i="23"/>
  <c r="K54" i="23" s="1"/>
  <c r="E54" i="23" s="1"/>
  <c r="L53" i="23"/>
  <c r="J54" i="23" s="1"/>
  <c r="I53" i="24"/>
  <c r="D53" i="24"/>
  <c r="E52" i="26"/>
  <c r="U53" i="22" l="1"/>
  <c r="T53" i="24"/>
  <c r="T70" i="29"/>
  <c r="U69" i="29"/>
  <c r="T56" i="17"/>
  <c r="U55" i="17"/>
  <c r="S55" i="20"/>
  <c r="B52" i="27"/>
  <c r="A52" i="27" s="1"/>
  <c r="F52" i="27"/>
  <c r="B58" i="11"/>
  <c r="A58" i="11" s="1"/>
  <c r="F58" i="11"/>
  <c r="B56" i="19"/>
  <c r="A56" i="19" s="1"/>
  <c r="F56" i="19"/>
  <c r="I71" i="29"/>
  <c r="D71" i="29"/>
  <c r="M53" i="24"/>
  <c r="K54" i="24" s="1"/>
  <c r="L53" i="24"/>
  <c r="J54" i="24" s="1"/>
  <c r="D54" i="24" s="1"/>
  <c r="T53" i="23"/>
  <c r="U52" i="23"/>
  <c r="B53" i="24"/>
  <c r="A53" i="24" s="1"/>
  <c r="F53" i="24"/>
  <c r="S71" i="29"/>
  <c r="T71" i="29" s="1"/>
  <c r="M52" i="26"/>
  <c r="K53" i="26" s="1"/>
  <c r="E53" i="26" s="1"/>
  <c r="L52" i="26"/>
  <c r="J53" i="26" s="1"/>
  <c r="D53" i="26" s="1"/>
  <c r="S57" i="17"/>
  <c r="U56" i="17" s="1"/>
  <c r="B56" i="18"/>
  <c r="A56" i="18" s="1"/>
  <c r="F56" i="18"/>
  <c r="S53" i="25"/>
  <c r="T53" i="25" s="1"/>
  <c r="S56" i="18"/>
  <c r="I55" i="21"/>
  <c r="D55" i="21"/>
  <c r="S57" i="16"/>
  <c r="S55" i="21"/>
  <c r="T55" i="21" s="1"/>
  <c r="S54" i="23"/>
  <c r="B57" i="16"/>
  <c r="A57" i="16" s="1"/>
  <c r="F57" i="16"/>
  <c r="I57" i="17"/>
  <c r="D57" i="17"/>
  <c r="U51" i="25"/>
  <c r="T52" i="25"/>
  <c r="I53" i="25"/>
  <c r="D53" i="25"/>
  <c r="L56" i="18"/>
  <c r="J57" i="18" s="1"/>
  <c r="M56" i="18"/>
  <c r="K57" i="18" s="1"/>
  <c r="I56" i="19"/>
  <c r="T54" i="21"/>
  <c r="U53" i="21"/>
  <c r="B52" i="26"/>
  <c r="A52" i="26" s="1"/>
  <c r="F52" i="26"/>
  <c r="S52" i="27"/>
  <c r="U51" i="27" s="1"/>
  <c r="E52" i="28"/>
  <c r="I58" i="15"/>
  <c r="S58" i="15"/>
  <c r="T58" i="15" s="1"/>
  <c r="U57" i="11"/>
  <c r="E56" i="19"/>
  <c r="S52" i="26"/>
  <c r="I54" i="23"/>
  <c r="B55" i="20"/>
  <c r="A55" i="20" s="1"/>
  <c r="F55" i="20"/>
  <c r="T51" i="27"/>
  <c r="U50" i="27"/>
  <c r="M54" i="22"/>
  <c r="K55" i="22" s="1"/>
  <c r="L54" i="22"/>
  <c r="J55" i="22" s="1"/>
  <c r="M57" i="16"/>
  <c r="K58" i="16" s="1"/>
  <c r="L57" i="16"/>
  <c r="J58" i="16" s="1"/>
  <c r="D58" i="16" s="1"/>
  <c r="D58" i="15"/>
  <c r="I52" i="28"/>
  <c r="D52" i="28"/>
  <c r="L58" i="11"/>
  <c r="J59" i="11" s="1"/>
  <c r="D59" i="11" s="1"/>
  <c r="M58" i="11"/>
  <c r="K59" i="11" s="1"/>
  <c r="M55" i="20"/>
  <c r="K56" i="20" s="1"/>
  <c r="L55" i="20"/>
  <c r="J56" i="20" s="1"/>
  <c r="D56" i="20" s="1"/>
  <c r="I52" i="27"/>
  <c r="T57" i="15"/>
  <c r="U56" i="15"/>
  <c r="T58" i="11"/>
  <c r="D54" i="23"/>
  <c r="T52" i="27" l="1"/>
  <c r="U54" i="21"/>
  <c r="U52" i="25"/>
  <c r="S53" i="26"/>
  <c r="T53" i="26" s="1"/>
  <c r="M52" i="27"/>
  <c r="K53" i="27" s="1"/>
  <c r="L52" i="27"/>
  <c r="J53" i="27" s="1"/>
  <c r="L52" i="28"/>
  <c r="J53" i="28" s="1"/>
  <c r="D53" i="28" s="1"/>
  <c r="M52" i="28"/>
  <c r="K53" i="28" s="1"/>
  <c r="E53" i="28" s="1"/>
  <c r="T52" i="26"/>
  <c r="U51" i="26"/>
  <c r="S52" i="28"/>
  <c r="M53" i="25"/>
  <c r="K54" i="25" s="1"/>
  <c r="L53" i="25"/>
  <c r="J54" i="25" s="1"/>
  <c r="D54" i="25" s="1"/>
  <c r="T57" i="16"/>
  <c r="U56" i="16"/>
  <c r="E54" i="24"/>
  <c r="B59" i="11"/>
  <c r="A59" i="11" s="1"/>
  <c r="F59" i="11"/>
  <c r="B54" i="23"/>
  <c r="A54" i="23" s="1"/>
  <c r="F54" i="23"/>
  <c r="I59" i="11"/>
  <c r="E55" i="22"/>
  <c r="S56" i="19"/>
  <c r="M58" i="15"/>
  <c r="K59" i="15" s="1"/>
  <c r="L58" i="15"/>
  <c r="J59" i="15" s="1"/>
  <c r="D59" i="15" s="1"/>
  <c r="B53" i="26"/>
  <c r="A53" i="26" s="1"/>
  <c r="F53" i="26"/>
  <c r="I57" i="18"/>
  <c r="B58" i="16"/>
  <c r="A58" i="16" s="1"/>
  <c r="F58" i="16"/>
  <c r="B56" i="20"/>
  <c r="A56" i="20" s="1"/>
  <c r="F56" i="20"/>
  <c r="L57" i="17"/>
  <c r="J58" i="17" s="1"/>
  <c r="D58" i="17" s="1"/>
  <c r="M57" i="17"/>
  <c r="K58" i="17" s="1"/>
  <c r="E58" i="16"/>
  <c r="M55" i="21"/>
  <c r="K56" i="21" s="1"/>
  <c r="L55" i="21"/>
  <c r="J56" i="21" s="1"/>
  <c r="D56" i="21" s="1"/>
  <c r="D57" i="18"/>
  <c r="I53" i="26"/>
  <c r="I54" i="24"/>
  <c r="L71" i="29"/>
  <c r="J72" i="29" s="1"/>
  <c r="D72" i="29" s="1"/>
  <c r="M71" i="29"/>
  <c r="K72" i="29" s="1"/>
  <c r="E59" i="11"/>
  <c r="I55" i="22"/>
  <c r="D55" i="22"/>
  <c r="E57" i="18"/>
  <c r="B58" i="15"/>
  <c r="A58" i="15" s="1"/>
  <c r="F58" i="15"/>
  <c r="B57" i="17"/>
  <c r="A57" i="17" s="1"/>
  <c r="F57" i="17"/>
  <c r="B55" i="21"/>
  <c r="A55" i="21" s="1"/>
  <c r="F55" i="21"/>
  <c r="T56" i="18"/>
  <c r="U55" i="18"/>
  <c r="B54" i="24"/>
  <c r="A54" i="24" s="1"/>
  <c r="F54" i="24"/>
  <c r="T54" i="23"/>
  <c r="B71" i="29"/>
  <c r="A71" i="29" s="1"/>
  <c r="F71" i="29"/>
  <c r="E56" i="20"/>
  <c r="U57" i="15"/>
  <c r="I56" i="20"/>
  <c r="B52" i="28"/>
  <c r="A52" i="28" s="1"/>
  <c r="F52" i="28"/>
  <c r="I58" i="16"/>
  <c r="L54" i="23"/>
  <c r="J55" i="23" s="1"/>
  <c r="M54" i="23"/>
  <c r="K55" i="23" s="1"/>
  <c r="L56" i="19"/>
  <c r="J57" i="19" s="1"/>
  <c r="M56" i="19"/>
  <c r="K57" i="19" s="1"/>
  <c r="B53" i="25"/>
  <c r="A53" i="25" s="1"/>
  <c r="F53" i="25"/>
  <c r="U53" i="23"/>
  <c r="T55" i="20"/>
  <c r="U54" i="20"/>
  <c r="T57" i="17"/>
  <c r="U70" i="29"/>
  <c r="U52" i="26" l="1"/>
  <c r="B58" i="17"/>
  <c r="A58" i="17" s="1"/>
  <c r="F58" i="17"/>
  <c r="S53" i="28"/>
  <c r="T53" i="28" s="1"/>
  <c r="I57" i="19"/>
  <c r="D57" i="19"/>
  <c r="B56" i="21"/>
  <c r="A56" i="21" s="1"/>
  <c r="F56" i="21"/>
  <c r="B59" i="15"/>
  <c r="A59" i="15" s="1"/>
  <c r="F59" i="15"/>
  <c r="S59" i="11"/>
  <c r="E58" i="17"/>
  <c r="E55" i="23"/>
  <c r="B72" i="29"/>
  <c r="A72" i="29" s="1"/>
  <c r="F72" i="29"/>
  <c r="B55" i="22"/>
  <c r="A55" i="22" s="1"/>
  <c r="F55" i="22"/>
  <c r="I56" i="21"/>
  <c r="L57" i="18"/>
  <c r="J58" i="18" s="1"/>
  <c r="D58" i="18" s="1"/>
  <c r="M57" i="18"/>
  <c r="K58" i="18" s="1"/>
  <c r="E58" i="18" s="1"/>
  <c r="S56" i="20"/>
  <c r="M55" i="22"/>
  <c r="K56" i="22" s="1"/>
  <c r="E56" i="22" s="1"/>
  <c r="L55" i="22"/>
  <c r="J56" i="22" s="1"/>
  <c r="I72" i="29"/>
  <c r="L53" i="26"/>
  <c r="J54" i="26" s="1"/>
  <c r="M53" i="26"/>
  <c r="K54" i="26" s="1"/>
  <c r="S58" i="16"/>
  <c r="E57" i="19"/>
  <c r="M59" i="11"/>
  <c r="K60" i="11" s="1"/>
  <c r="E60" i="11" s="1"/>
  <c r="L59" i="11"/>
  <c r="J60" i="11" s="1"/>
  <c r="S54" i="24"/>
  <c r="I53" i="27"/>
  <c r="D53" i="27"/>
  <c r="L58" i="16"/>
  <c r="J59" i="16" s="1"/>
  <c r="M58" i="16"/>
  <c r="K59" i="16" s="1"/>
  <c r="B57" i="18"/>
  <c r="A57" i="18" s="1"/>
  <c r="F57" i="18"/>
  <c r="T56" i="19"/>
  <c r="U55" i="19"/>
  <c r="T52" i="28"/>
  <c r="U51" i="28"/>
  <c r="E53" i="27"/>
  <c r="B54" i="25"/>
  <c r="A54" i="25" s="1"/>
  <c r="F54" i="25"/>
  <c r="L56" i="20"/>
  <c r="J57" i="20" s="1"/>
  <c r="M56" i="20"/>
  <c r="K57" i="20" s="1"/>
  <c r="S57" i="18"/>
  <c r="L54" i="24"/>
  <c r="J55" i="24" s="1"/>
  <c r="M54" i="24"/>
  <c r="K55" i="24" s="1"/>
  <c r="E55" i="24" s="1"/>
  <c r="I58" i="17"/>
  <c r="I59" i="15"/>
  <c r="S55" i="22"/>
  <c r="I54" i="25"/>
  <c r="I55" i="23"/>
  <c r="B53" i="28"/>
  <c r="A53" i="28" s="1"/>
  <c r="F53" i="28"/>
  <c r="E72" i="29"/>
  <c r="E56" i="21"/>
  <c r="E59" i="15"/>
  <c r="D55" i="23"/>
  <c r="E54" i="25"/>
  <c r="I53" i="28"/>
  <c r="U52" i="28" l="1"/>
  <c r="S60" i="11"/>
  <c r="U59" i="11" s="1"/>
  <c r="S56" i="21"/>
  <c r="M55" i="23"/>
  <c r="K56" i="23" s="1"/>
  <c r="E56" i="23" s="1"/>
  <c r="L55" i="23"/>
  <c r="J56" i="23" s="1"/>
  <c r="L53" i="27"/>
  <c r="J54" i="27" s="1"/>
  <c r="M53" i="27"/>
  <c r="K54" i="27" s="1"/>
  <c r="E54" i="27" s="1"/>
  <c r="E54" i="26"/>
  <c r="U54" i="22"/>
  <c r="T55" i="22"/>
  <c r="U56" i="18"/>
  <c r="T57" i="18"/>
  <c r="I59" i="16"/>
  <c r="D59" i="16"/>
  <c r="S57" i="19"/>
  <c r="S54" i="25"/>
  <c r="L54" i="25"/>
  <c r="J55" i="25" s="1"/>
  <c r="M54" i="25"/>
  <c r="K55" i="25" s="1"/>
  <c r="L59" i="15"/>
  <c r="J60" i="15" s="1"/>
  <c r="M59" i="15"/>
  <c r="K60" i="15" s="1"/>
  <c r="E60" i="15" s="1"/>
  <c r="I55" i="24"/>
  <c r="D55" i="24"/>
  <c r="I57" i="20"/>
  <c r="D57" i="20"/>
  <c r="S53" i="27"/>
  <c r="I60" i="11"/>
  <c r="D60" i="11"/>
  <c r="T58" i="16"/>
  <c r="U57" i="16"/>
  <c r="L72" i="29"/>
  <c r="J73" i="29" s="1"/>
  <c r="M72" i="29"/>
  <c r="K73" i="29" s="1"/>
  <c r="T56" i="20"/>
  <c r="U55" i="20"/>
  <c r="S55" i="23"/>
  <c r="B57" i="19"/>
  <c r="A57" i="19" s="1"/>
  <c r="F57" i="19"/>
  <c r="S56" i="22"/>
  <c r="T56" i="22" s="1"/>
  <c r="S58" i="18"/>
  <c r="T58" i="18" s="1"/>
  <c r="I56" i="22"/>
  <c r="L56" i="21"/>
  <c r="J57" i="21" s="1"/>
  <c r="M56" i="21"/>
  <c r="K57" i="21" s="1"/>
  <c r="E57" i="21" s="1"/>
  <c r="T59" i="11"/>
  <c r="U58" i="11"/>
  <c r="B55" i="23"/>
  <c r="A55" i="23" s="1"/>
  <c r="F55" i="23"/>
  <c r="L58" i="17"/>
  <c r="J59" i="17" s="1"/>
  <c r="M58" i="17"/>
  <c r="K59" i="17" s="1"/>
  <c r="S55" i="24"/>
  <c r="T55" i="24" s="1"/>
  <c r="I54" i="26"/>
  <c r="D54" i="26"/>
  <c r="S58" i="17"/>
  <c r="L57" i="19"/>
  <c r="J58" i="19" s="1"/>
  <c r="M57" i="19"/>
  <c r="K58" i="19" s="1"/>
  <c r="L53" i="28"/>
  <c r="J54" i="28" s="1"/>
  <c r="M53" i="28"/>
  <c r="K54" i="28" s="1"/>
  <c r="S59" i="15"/>
  <c r="S72" i="29"/>
  <c r="B58" i="18"/>
  <c r="A58" i="18" s="1"/>
  <c r="F58" i="18"/>
  <c r="B53" i="27"/>
  <c r="A53" i="27" s="1"/>
  <c r="F53" i="27"/>
  <c r="U53" i="24"/>
  <c r="T54" i="24"/>
  <c r="E59" i="16"/>
  <c r="E57" i="20"/>
  <c r="I58" i="18"/>
  <c r="D56" i="22"/>
  <c r="T60" i="11" l="1"/>
  <c r="U54" i="24"/>
  <c r="U55" i="22"/>
  <c r="S57" i="21"/>
  <c r="U56" i="21" s="1"/>
  <c r="S60" i="15"/>
  <c r="U59" i="15" s="1"/>
  <c r="I59" i="17"/>
  <c r="D59" i="17"/>
  <c r="U54" i="23"/>
  <c r="T55" i="23"/>
  <c r="B57" i="20"/>
  <c r="A57" i="20" s="1"/>
  <c r="F57" i="20"/>
  <c r="L59" i="16"/>
  <c r="J60" i="16" s="1"/>
  <c r="D60" i="16" s="1"/>
  <c r="M59" i="16"/>
  <c r="K60" i="16" s="1"/>
  <c r="I54" i="27"/>
  <c r="B56" i="22"/>
  <c r="A56" i="22" s="1"/>
  <c r="F56" i="22"/>
  <c r="I58" i="19"/>
  <c r="M58" i="18"/>
  <c r="K59" i="18" s="1"/>
  <c r="L58" i="18"/>
  <c r="J59" i="18" s="1"/>
  <c r="D54" i="27"/>
  <c r="T72" i="29"/>
  <c r="U71" i="29"/>
  <c r="I54" i="28"/>
  <c r="D54" i="28"/>
  <c r="T58" i="17"/>
  <c r="U57" i="17"/>
  <c r="L56" i="22"/>
  <c r="J57" i="22" s="1"/>
  <c r="D57" i="22" s="1"/>
  <c r="M56" i="22"/>
  <c r="K57" i="22" s="1"/>
  <c r="S56" i="23"/>
  <c r="U55" i="23" s="1"/>
  <c r="B60" i="11"/>
  <c r="A60" i="11" s="1"/>
  <c r="F60" i="11"/>
  <c r="T53" i="27"/>
  <c r="U52" i="27"/>
  <c r="B55" i="24"/>
  <c r="A55" i="24" s="1"/>
  <c r="F55" i="24"/>
  <c r="I60" i="15"/>
  <c r="D60" i="15"/>
  <c r="T54" i="25"/>
  <c r="U53" i="25"/>
  <c r="U57" i="18"/>
  <c r="S57" i="20"/>
  <c r="L54" i="26"/>
  <c r="J55" i="26" s="1"/>
  <c r="M54" i="26"/>
  <c r="K55" i="26" s="1"/>
  <c r="E58" i="19"/>
  <c r="T56" i="21"/>
  <c r="U55" i="21"/>
  <c r="S59" i="16"/>
  <c r="U58" i="15"/>
  <c r="T59" i="15"/>
  <c r="I57" i="21"/>
  <c r="D57" i="21"/>
  <c r="D58" i="19"/>
  <c r="M60" i="11"/>
  <c r="K61" i="11" s="1"/>
  <c r="L60" i="11"/>
  <c r="J61" i="11" s="1"/>
  <c r="M55" i="24"/>
  <c r="K56" i="24" s="1"/>
  <c r="L55" i="24"/>
  <c r="J56" i="24" s="1"/>
  <c r="I55" i="25"/>
  <c r="D55" i="25"/>
  <c r="U56" i="19"/>
  <c r="T57" i="19"/>
  <c r="S54" i="26"/>
  <c r="I56" i="23"/>
  <c r="E73" i="29"/>
  <c r="E54" i="28"/>
  <c r="E59" i="17"/>
  <c r="B54" i="26"/>
  <c r="A54" i="26" s="1"/>
  <c r="F54" i="26"/>
  <c r="D56" i="23"/>
  <c r="I73" i="29"/>
  <c r="D73" i="29"/>
  <c r="S54" i="27"/>
  <c r="T54" i="27" s="1"/>
  <c r="L57" i="20"/>
  <c r="J58" i="20" s="1"/>
  <c r="M57" i="20"/>
  <c r="K58" i="20" s="1"/>
  <c r="E55" i="25"/>
  <c r="B59" i="16"/>
  <c r="A59" i="16" s="1"/>
  <c r="F59" i="16"/>
  <c r="T57" i="21" l="1"/>
  <c r="B73" i="29"/>
  <c r="A73" i="29" s="1"/>
  <c r="F73" i="29"/>
  <c r="S73" i="29"/>
  <c r="I56" i="24"/>
  <c r="B57" i="21"/>
  <c r="A57" i="21" s="1"/>
  <c r="F57" i="21"/>
  <c r="U56" i="20"/>
  <c r="T57" i="20"/>
  <c r="E59" i="18"/>
  <c r="B55" i="25"/>
  <c r="A55" i="25" s="1"/>
  <c r="F55" i="25"/>
  <c r="B58" i="19"/>
  <c r="A58" i="19" s="1"/>
  <c r="F58" i="19"/>
  <c r="S58" i="19"/>
  <c r="I55" i="26"/>
  <c r="M60" i="15"/>
  <c r="K61" i="15" s="1"/>
  <c r="L60" i="15"/>
  <c r="J61" i="15" s="1"/>
  <c r="D61" i="15" s="1"/>
  <c r="I57" i="22"/>
  <c r="L54" i="28"/>
  <c r="J55" i="28" s="1"/>
  <c r="M54" i="28"/>
  <c r="K55" i="28" s="1"/>
  <c r="I60" i="16"/>
  <c r="B59" i="17"/>
  <c r="A59" i="17" s="1"/>
  <c r="F59" i="17"/>
  <c r="S55" i="25"/>
  <c r="M73" i="29"/>
  <c r="K74" i="29" s="1"/>
  <c r="L73" i="29"/>
  <c r="J74" i="29" s="1"/>
  <c r="D74" i="29" s="1"/>
  <c r="S54" i="28"/>
  <c r="M56" i="23"/>
  <c r="K57" i="23" s="1"/>
  <c r="L56" i="23"/>
  <c r="J57" i="23" s="1"/>
  <c r="I61" i="11"/>
  <c r="M57" i="21"/>
  <c r="K58" i="21" s="1"/>
  <c r="L57" i="21"/>
  <c r="J58" i="21" s="1"/>
  <c r="T60" i="15"/>
  <c r="D61" i="11"/>
  <c r="B54" i="27"/>
  <c r="A54" i="27" s="1"/>
  <c r="F54" i="27"/>
  <c r="M58" i="19"/>
  <c r="K59" i="19" s="1"/>
  <c r="E59" i="19" s="1"/>
  <c r="L58" i="19"/>
  <c r="J59" i="19" s="1"/>
  <c r="D59" i="19" s="1"/>
  <c r="B60" i="16"/>
  <c r="A60" i="16" s="1"/>
  <c r="F60" i="16"/>
  <c r="U53" i="26"/>
  <c r="T54" i="26"/>
  <c r="T59" i="16"/>
  <c r="U58" i="16"/>
  <c r="E57" i="22"/>
  <c r="B57" i="22"/>
  <c r="A57" i="22" s="1"/>
  <c r="F57" i="22"/>
  <c r="I58" i="20"/>
  <c r="S59" i="17"/>
  <c r="E56" i="24"/>
  <c r="B56" i="23"/>
  <c r="A56" i="23" s="1"/>
  <c r="F56" i="23"/>
  <c r="D55" i="26"/>
  <c r="E55" i="26"/>
  <c r="M55" i="25"/>
  <c r="K56" i="25" s="1"/>
  <c r="L55" i="25"/>
  <c r="J56" i="25" s="1"/>
  <c r="E61" i="11"/>
  <c r="E60" i="16"/>
  <c r="E58" i="20"/>
  <c r="B60" i="15"/>
  <c r="A60" i="15" s="1"/>
  <c r="F60" i="15"/>
  <c r="D56" i="24"/>
  <c r="U53" i="27"/>
  <c r="B54" i="28"/>
  <c r="A54" i="28" s="1"/>
  <c r="F54" i="28"/>
  <c r="I59" i="18"/>
  <c r="D59" i="18"/>
  <c r="L54" i="27"/>
  <c r="J55" i="27" s="1"/>
  <c r="D55" i="27" s="1"/>
  <c r="M54" i="27"/>
  <c r="K55" i="27" s="1"/>
  <c r="D58" i="20"/>
  <c r="T56" i="23"/>
  <c r="M59" i="17"/>
  <c r="K60" i="17" s="1"/>
  <c r="E60" i="17" s="1"/>
  <c r="L59" i="17"/>
  <c r="J60" i="17" s="1"/>
  <c r="D60" i="17" s="1"/>
  <c r="B74" i="29" l="1"/>
  <c r="A74" i="29" s="1"/>
  <c r="F74" i="29"/>
  <c r="B61" i="15"/>
  <c r="A61" i="15" s="1"/>
  <c r="F61" i="15"/>
  <c r="B60" i="17"/>
  <c r="A60" i="17" s="1"/>
  <c r="F60" i="17"/>
  <c r="E55" i="27"/>
  <c r="B55" i="26"/>
  <c r="A55" i="26" s="1"/>
  <c r="F55" i="26"/>
  <c r="S60" i="17"/>
  <c r="T60" i="17" s="1"/>
  <c r="B55" i="27"/>
  <c r="A55" i="27" s="1"/>
  <c r="F55" i="27"/>
  <c r="I57" i="23"/>
  <c r="I55" i="28"/>
  <c r="L55" i="26"/>
  <c r="J56" i="26" s="1"/>
  <c r="M55" i="26"/>
  <c r="K56" i="26" s="1"/>
  <c r="E56" i="26" s="1"/>
  <c r="B59" i="19"/>
  <c r="A59" i="19" s="1"/>
  <c r="F59" i="19"/>
  <c r="I55" i="27"/>
  <c r="B56" i="24"/>
  <c r="A56" i="24" s="1"/>
  <c r="F56" i="24"/>
  <c r="I56" i="25"/>
  <c r="E58" i="21"/>
  <c r="B58" i="20"/>
  <c r="A58" i="20" s="1"/>
  <c r="F58" i="20"/>
  <c r="S61" i="11"/>
  <c r="S55" i="26"/>
  <c r="M58" i="20"/>
  <c r="K59" i="20" s="1"/>
  <c r="E59" i="20" s="1"/>
  <c r="L58" i="20"/>
  <c r="J59" i="20" s="1"/>
  <c r="D59" i="20" s="1"/>
  <c r="S57" i="22"/>
  <c r="L61" i="11"/>
  <c r="J62" i="11" s="1"/>
  <c r="D62" i="11" s="1"/>
  <c r="M61" i="11"/>
  <c r="K62" i="11" s="1"/>
  <c r="T54" i="28"/>
  <c r="U53" i="28"/>
  <c r="U54" i="25"/>
  <c r="T55" i="25"/>
  <c r="D56" i="25"/>
  <c r="I60" i="17"/>
  <c r="M59" i="18"/>
  <c r="K60" i="18" s="1"/>
  <c r="L59" i="18"/>
  <c r="J60" i="18" s="1"/>
  <c r="D60" i="18" s="1"/>
  <c r="I58" i="21"/>
  <c r="I74" i="29"/>
  <c r="L56" i="24"/>
  <c r="J57" i="24" s="1"/>
  <c r="D57" i="24" s="1"/>
  <c r="M56" i="24"/>
  <c r="K57" i="24" s="1"/>
  <c r="E57" i="24" s="1"/>
  <c r="S58" i="20"/>
  <c r="U58" i="17"/>
  <c r="T59" i="17"/>
  <c r="I59" i="19"/>
  <c r="E57" i="23"/>
  <c r="I61" i="15"/>
  <c r="S59" i="19"/>
  <c r="T59" i="19" s="1"/>
  <c r="D58" i="21"/>
  <c r="E74" i="29"/>
  <c r="B59" i="18"/>
  <c r="A59" i="18" s="1"/>
  <c r="F59" i="18"/>
  <c r="D55" i="28"/>
  <c r="S60" i="16"/>
  <c r="D57" i="23"/>
  <c r="S56" i="24"/>
  <c r="B61" i="11"/>
  <c r="A61" i="11" s="1"/>
  <c r="F61" i="11"/>
  <c r="E55" i="28"/>
  <c r="E56" i="25"/>
  <c r="L60" i="16"/>
  <c r="J61" i="16" s="1"/>
  <c r="M60" i="16"/>
  <c r="K61" i="16" s="1"/>
  <c r="L57" i="22"/>
  <c r="J58" i="22" s="1"/>
  <c r="M57" i="22"/>
  <c r="K58" i="22" s="1"/>
  <c r="E61" i="15"/>
  <c r="T58" i="19"/>
  <c r="U57" i="19"/>
  <c r="S59" i="18"/>
  <c r="T73" i="29"/>
  <c r="U72" i="29"/>
  <c r="U58" i="19" l="1"/>
  <c r="B57" i="24"/>
  <c r="A57" i="24" s="1"/>
  <c r="F57" i="24"/>
  <c r="U58" i="18"/>
  <c r="T59" i="18"/>
  <c r="I58" i="22"/>
  <c r="D58" i="22"/>
  <c r="B58" i="21"/>
  <c r="A58" i="21" s="1"/>
  <c r="F58" i="21"/>
  <c r="U54" i="26"/>
  <c r="T55" i="26"/>
  <c r="T60" i="16"/>
  <c r="U59" i="16"/>
  <c r="E62" i="11"/>
  <c r="E60" i="18"/>
  <c r="S56" i="25"/>
  <c r="B57" i="23"/>
  <c r="A57" i="23" s="1"/>
  <c r="F57" i="23"/>
  <c r="B55" i="28"/>
  <c r="A55" i="28" s="1"/>
  <c r="F55" i="28"/>
  <c r="S74" i="29"/>
  <c r="T58" i="20"/>
  <c r="U57" i="20"/>
  <c r="I60" i="18"/>
  <c r="B56" i="25"/>
  <c r="A56" i="25" s="1"/>
  <c r="F56" i="25"/>
  <c r="E58" i="22"/>
  <c r="S56" i="26"/>
  <c r="I56" i="26"/>
  <c r="L57" i="23"/>
  <c r="J58" i="23" s="1"/>
  <c r="M57" i="23"/>
  <c r="K58" i="23" s="1"/>
  <c r="E58" i="23" s="1"/>
  <c r="S55" i="28"/>
  <c r="M61" i="15"/>
  <c r="K62" i="15" s="1"/>
  <c r="E62" i="15" s="1"/>
  <c r="L61" i="15"/>
  <c r="J62" i="15" s="1"/>
  <c r="M74" i="29"/>
  <c r="K75" i="29" s="1"/>
  <c r="L74" i="29"/>
  <c r="J75" i="29" s="1"/>
  <c r="T57" i="22"/>
  <c r="U56" i="22"/>
  <c r="B59" i="20"/>
  <c r="A59" i="20" s="1"/>
  <c r="F59" i="20"/>
  <c r="S55" i="27"/>
  <c r="S61" i="15"/>
  <c r="S57" i="24"/>
  <c r="U56" i="24" s="1"/>
  <c r="B60" i="18"/>
  <c r="A60" i="18" s="1"/>
  <c r="F60" i="18"/>
  <c r="L59" i="19"/>
  <c r="J60" i="19" s="1"/>
  <c r="M59" i="19"/>
  <c r="K60" i="19" s="1"/>
  <c r="U59" i="17"/>
  <c r="I59" i="20"/>
  <c r="L56" i="25"/>
  <c r="J57" i="25" s="1"/>
  <c r="M56" i="25"/>
  <c r="K57" i="25" s="1"/>
  <c r="L55" i="28"/>
  <c r="J56" i="28" s="1"/>
  <c r="D56" i="28" s="1"/>
  <c r="M55" i="28"/>
  <c r="K56" i="28" s="1"/>
  <c r="E56" i="28" s="1"/>
  <c r="I61" i="16"/>
  <c r="D61" i="16"/>
  <c r="B62" i="11"/>
  <c r="A62" i="11" s="1"/>
  <c r="F62" i="11"/>
  <c r="U55" i="24"/>
  <c r="T56" i="24"/>
  <c r="E61" i="16"/>
  <c r="S57" i="23"/>
  <c r="S59" i="20"/>
  <c r="U58" i="20" s="1"/>
  <c r="I57" i="24"/>
  <c r="L58" i="21"/>
  <c r="J59" i="21" s="1"/>
  <c r="D59" i="21" s="1"/>
  <c r="M58" i="21"/>
  <c r="K59" i="21" s="1"/>
  <c r="M60" i="17"/>
  <c r="K61" i="17" s="1"/>
  <c r="L60" i="17"/>
  <c r="J61" i="17" s="1"/>
  <c r="I62" i="11"/>
  <c r="U60" i="11"/>
  <c r="T61" i="11"/>
  <c r="S58" i="21"/>
  <c r="M55" i="27"/>
  <c r="K56" i="27" s="1"/>
  <c r="L55" i="27"/>
  <c r="J56" i="27" s="1"/>
  <c r="D56" i="26"/>
  <c r="T57" i="24" l="1"/>
  <c r="I56" i="27"/>
  <c r="D56" i="27"/>
  <c r="E61" i="17"/>
  <c r="M57" i="24"/>
  <c r="K58" i="24" s="1"/>
  <c r="L57" i="24"/>
  <c r="J58" i="24" s="1"/>
  <c r="T57" i="23"/>
  <c r="U56" i="23"/>
  <c r="S62" i="15"/>
  <c r="T62" i="15" s="1"/>
  <c r="I58" i="23"/>
  <c r="T74" i="29"/>
  <c r="U73" i="29"/>
  <c r="U55" i="25"/>
  <c r="T56" i="25"/>
  <c r="L61" i="16"/>
  <c r="J62" i="16" s="1"/>
  <c r="D62" i="16" s="1"/>
  <c r="M61" i="16"/>
  <c r="K62" i="16" s="1"/>
  <c r="E62" i="16" s="1"/>
  <c r="I57" i="25"/>
  <c r="E60" i="19"/>
  <c r="U60" i="15"/>
  <c r="T61" i="15"/>
  <c r="I75" i="29"/>
  <c r="D75" i="29"/>
  <c r="S56" i="28"/>
  <c r="T56" i="28" s="1"/>
  <c r="S58" i="22"/>
  <c r="D58" i="23"/>
  <c r="T56" i="26"/>
  <c r="B59" i="21"/>
  <c r="A59" i="21" s="1"/>
  <c r="F59" i="21"/>
  <c r="L58" i="22"/>
  <c r="J59" i="22" s="1"/>
  <c r="M58" i="22"/>
  <c r="K59" i="22" s="1"/>
  <c r="E59" i="22" s="1"/>
  <c r="B56" i="26"/>
  <c r="A56" i="26" s="1"/>
  <c r="F56" i="26"/>
  <c r="E59" i="21"/>
  <c r="M62" i="11"/>
  <c r="K63" i="11" s="1"/>
  <c r="E63" i="11" s="1"/>
  <c r="L62" i="11"/>
  <c r="J63" i="11" s="1"/>
  <c r="I59" i="21"/>
  <c r="I60" i="19"/>
  <c r="D60" i="19"/>
  <c r="E56" i="27"/>
  <c r="U54" i="28"/>
  <c r="T55" i="28"/>
  <c r="M56" i="26"/>
  <c r="K57" i="26" s="1"/>
  <c r="L56" i="26"/>
  <c r="J57" i="26" s="1"/>
  <c r="M60" i="18"/>
  <c r="K61" i="18" s="1"/>
  <c r="L60" i="18"/>
  <c r="J61" i="18" s="1"/>
  <c r="T59" i="20"/>
  <c r="B56" i="28"/>
  <c r="A56" i="28" s="1"/>
  <c r="F56" i="28"/>
  <c r="S60" i="18"/>
  <c r="U55" i="26"/>
  <c r="T58" i="21"/>
  <c r="U57" i="21"/>
  <c r="I61" i="17"/>
  <c r="D61" i="17"/>
  <c r="S58" i="23"/>
  <c r="S61" i="16"/>
  <c r="B61" i="16"/>
  <c r="A61" i="16" s="1"/>
  <c r="F61" i="16"/>
  <c r="I56" i="28"/>
  <c r="L59" i="20"/>
  <c r="J60" i="20" s="1"/>
  <c r="M59" i="20"/>
  <c r="K60" i="20" s="1"/>
  <c r="U54" i="27"/>
  <c r="T55" i="27"/>
  <c r="I62" i="15"/>
  <c r="D62" i="15"/>
  <c r="D57" i="25"/>
  <c r="E75" i="29"/>
  <c r="E57" i="25"/>
  <c r="S62" i="11"/>
  <c r="B58" i="22"/>
  <c r="A58" i="22" s="1"/>
  <c r="F58" i="22"/>
  <c r="U61" i="15" l="1"/>
  <c r="S59" i="22"/>
  <c r="U58" i="22" s="1"/>
  <c r="B57" i="25"/>
  <c r="A57" i="25" s="1"/>
  <c r="F57" i="25"/>
  <c r="M62" i="15"/>
  <c r="K63" i="15" s="1"/>
  <c r="L62" i="15"/>
  <c r="J63" i="15" s="1"/>
  <c r="I60" i="20"/>
  <c r="D60" i="20"/>
  <c r="B62" i="16"/>
  <c r="A62" i="16" s="1"/>
  <c r="F62" i="16"/>
  <c r="L61" i="17"/>
  <c r="J62" i="17" s="1"/>
  <c r="D62" i="17" s="1"/>
  <c r="M61" i="17"/>
  <c r="K62" i="17" s="1"/>
  <c r="M60" i="19"/>
  <c r="K61" i="19" s="1"/>
  <c r="E61" i="19" s="1"/>
  <c r="L60" i="19"/>
  <c r="J61" i="19" s="1"/>
  <c r="D61" i="19" s="1"/>
  <c r="S59" i="21"/>
  <c r="T62" i="11"/>
  <c r="U61" i="11"/>
  <c r="S56" i="27"/>
  <c r="M59" i="21"/>
  <c r="K60" i="21" s="1"/>
  <c r="E60" i="21" s="1"/>
  <c r="L59" i="21"/>
  <c r="J60" i="21" s="1"/>
  <c r="I59" i="22"/>
  <c r="L75" i="29"/>
  <c r="J76" i="29" s="1"/>
  <c r="D76" i="29" s="1"/>
  <c r="M75" i="29"/>
  <c r="K76" i="29" s="1"/>
  <c r="E76" i="29" s="1"/>
  <c r="M57" i="25"/>
  <c r="K58" i="25" s="1"/>
  <c r="L57" i="25"/>
  <c r="J58" i="25" s="1"/>
  <c r="L58" i="23"/>
  <c r="J59" i="23" s="1"/>
  <c r="D59" i="23" s="1"/>
  <c r="M58" i="23"/>
  <c r="K59" i="23" s="1"/>
  <c r="U57" i="23"/>
  <c r="D59" i="22"/>
  <c r="S57" i="25"/>
  <c r="B62" i="15"/>
  <c r="A62" i="15" s="1"/>
  <c r="F62" i="15"/>
  <c r="L56" i="28"/>
  <c r="J57" i="28" s="1"/>
  <c r="M56" i="28"/>
  <c r="K57" i="28" s="1"/>
  <c r="S62" i="16"/>
  <c r="T62" i="16" s="1"/>
  <c r="B61" i="17"/>
  <c r="A61" i="17" s="1"/>
  <c r="F61" i="17"/>
  <c r="E61" i="18"/>
  <c r="I57" i="26"/>
  <c r="B60" i="19"/>
  <c r="A60" i="19" s="1"/>
  <c r="F60" i="19"/>
  <c r="I63" i="11"/>
  <c r="D63" i="11"/>
  <c r="D57" i="26"/>
  <c r="B58" i="23"/>
  <c r="A58" i="23" s="1"/>
  <c r="F58" i="23"/>
  <c r="S60" i="19"/>
  <c r="I58" i="24"/>
  <c r="D58" i="24"/>
  <c r="B56" i="27"/>
  <c r="A56" i="27" s="1"/>
  <c r="F56" i="27"/>
  <c r="S75" i="29"/>
  <c r="E60" i="20"/>
  <c r="U60" i="16"/>
  <c r="T61" i="16"/>
  <c r="T60" i="18"/>
  <c r="U59" i="18"/>
  <c r="E57" i="26"/>
  <c r="U55" i="28"/>
  <c r="B75" i="29"/>
  <c r="A75" i="29" s="1"/>
  <c r="F75" i="29"/>
  <c r="I62" i="16"/>
  <c r="E58" i="24"/>
  <c r="S63" i="11"/>
  <c r="I61" i="18"/>
  <c r="D61" i="18"/>
  <c r="T58" i="22"/>
  <c r="U57" i="22"/>
  <c r="T58" i="23"/>
  <c r="S61" i="17"/>
  <c r="M56" i="27"/>
  <c r="K57" i="27" s="1"/>
  <c r="E57" i="27" s="1"/>
  <c r="L56" i="27"/>
  <c r="J57" i="27" s="1"/>
  <c r="D57" i="27" s="1"/>
  <c r="T59" i="22" l="1"/>
  <c r="S57" i="27"/>
  <c r="T57" i="27" s="1"/>
  <c r="S58" i="24"/>
  <c r="B57" i="27"/>
  <c r="A57" i="27" s="1"/>
  <c r="F57" i="27"/>
  <c r="M63" i="11"/>
  <c r="K64" i="11" s="1"/>
  <c r="L63" i="11"/>
  <c r="J64" i="11" s="1"/>
  <c r="D64" i="11" s="1"/>
  <c r="E57" i="28"/>
  <c r="U55" i="27"/>
  <c r="T56" i="27"/>
  <c r="I63" i="15"/>
  <c r="M61" i="18"/>
  <c r="K62" i="18" s="1"/>
  <c r="L61" i="18"/>
  <c r="J62" i="18" s="1"/>
  <c r="S57" i="26"/>
  <c r="I57" i="27"/>
  <c r="B61" i="18"/>
  <c r="A61" i="18" s="1"/>
  <c r="D62" i="18"/>
  <c r="F61" i="18"/>
  <c r="L62" i="16"/>
  <c r="J63" i="16" s="1"/>
  <c r="M62" i="16"/>
  <c r="K63" i="16" s="1"/>
  <c r="S60" i="20"/>
  <c r="L58" i="24"/>
  <c r="J59" i="24" s="1"/>
  <c r="D59" i="24" s="1"/>
  <c r="M58" i="24"/>
  <c r="K59" i="24" s="1"/>
  <c r="T60" i="19"/>
  <c r="U59" i="19"/>
  <c r="B59" i="23"/>
  <c r="A59" i="23" s="1"/>
  <c r="F59" i="23"/>
  <c r="D63" i="15"/>
  <c r="B59" i="22"/>
  <c r="A59" i="22" s="1"/>
  <c r="F59" i="22"/>
  <c r="I58" i="25"/>
  <c r="T63" i="11"/>
  <c r="L60" i="20"/>
  <c r="J61" i="20" s="1"/>
  <c r="D61" i="20" s="1"/>
  <c r="M60" i="20"/>
  <c r="K61" i="20" s="1"/>
  <c r="D58" i="25"/>
  <c r="B62" i="17"/>
  <c r="A62" i="17" s="1"/>
  <c r="F62" i="17"/>
  <c r="L59" i="22"/>
  <c r="J60" i="22" s="1"/>
  <c r="D60" i="22" s="1"/>
  <c r="M59" i="22"/>
  <c r="K60" i="22" s="1"/>
  <c r="S60" i="21"/>
  <c r="T60" i="21" s="1"/>
  <c r="E62" i="17"/>
  <c r="B76" i="29"/>
  <c r="A76" i="29" s="1"/>
  <c r="F76" i="29"/>
  <c r="S76" i="29"/>
  <c r="T76" i="29" s="1"/>
  <c r="B57" i="26"/>
  <c r="A57" i="26" s="1"/>
  <c r="F57" i="26"/>
  <c r="M57" i="26"/>
  <c r="K58" i="26" s="1"/>
  <c r="L57" i="26"/>
  <c r="J58" i="26" s="1"/>
  <c r="D58" i="26" s="1"/>
  <c r="I57" i="28"/>
  <c r="D57" i="28"/>
  <c r="E58" i="25"/>
  <c r="E59" i="23"/>
  <c r="I60" i="21"/>
  <c r="D60" i="21"/>
  <c r="T59" i="21"/>
  <c r="U58" i="21"/>
  <c r="I62" i="17"/>
  <c r="B60" i="20"/>
  <c r="A60" i="20" s="1"/>
  <c r="F60" i="20"/>
  <c r="E63" i="15"/>
  <c r="T61" i="17"/>
  <c r="U60" i="17"/>
  <c r="U61" i="16"/>
  <c r="U75" i="29"/>
  <c r="T75" i="29"/>
  <c r="U74" i="29"/>
  <c r="B58" i="24"/>
  <c r="A58" i="24" s="1"/>
  <c r="F58" i="24"/>
  <c r="S61" i="19"/>
  <c r="U60" i="19" s="1"/>
  <c r="B63" i="11"/>
  <c r="A63" i="11" s="1"/>
  <c r="F63" i="11"/>
  <c r="B61" i="19"/>
  <c r="A61" i="19" s="1"/>
  <c r="F61" i="19"/>
  <c r="S61" i="18"/>
  <c r="U56" i="25"/>
  <c r="T57" i="25"/>
  <c r="I59" i="23"/>
  <c r="I76" i="29"/>
  <c r="U62" i="11"/>
  <c r="I61" i="19"/>
  <c r="U56" i="27" l="1"/>
  <c r="B58" i="26"/>
  <c r="A58" i="26" s="1"/>
  <c r="F58" i="26"/>
  <c r="M59" i="23"/>
  <c r="K60" i="23" s="1"/>
  <c r="E60" i="23" s="1"/>
  <c r="L59" i="23"/>
  <c r="J60" i="23" s="1"/>
  <c r="M60" i="21"/>
  <c r="K61" i="21" s="1"/>
  <c r="L60" i="21"/>
  <c r="J61" i="21" s="1"/>
  <c r="D61" i="21" s="1"/>
  <c r="B58" i="25"/>
  <c r="A58" i="25" s="1"/>
  <c r="F58" i="25"/>
  <c r="B60" i="22"/>
  <c r="A60" i="22" s="1"/>
  <c r="F60" i="22"/>
  <c r="M57" i="27"/>
  <c r="K58" i="27" s="1"/>
  <c r="L57" i="27"/>
  <c r="J58" i="27" s="1"/>
  <c r="L62" i="17"/>
  <c r="J63" i="17" s="1"/>
  <c r="M62" i="17"/>
  <c r="K63" i="17" s="1"/>
  <c r="E63" i="17" s="1"/>
  <c r="I63" i="16"/>
  <c r="D63" i="16"/>
  <c r="E58" i="26"/>
  <c r="L61" i="19"/>
  <c r="J62" i="19" s="1"/>
  <c r="M61" i="19"/>
  <c r="K62" i="19" s="1"/>
  <c r="B64" i="11"/>
  <c r="A64" i="11" s="1"/>
  <c r="F64" i="11"/>
  <c r="S63" i="15"/>
  <c r="M57" i="28"/>
  <c r="K58" i="28" s="1"/>
  <c r="E58" i="28" s="1"/>
  <c r="L57" i="28"/>
  <c r="J58" i="28" s="1"/>
  <c r="D58" i="28" s="1"/>
  <c r="U59" i="20"/>
  <c r="T60" i="20"/>
  <c r="I62" i="18"/>
  <c r="E64" i="11"/>
  <c r="E59" i="24"/>
  <c r="B59" i="24"/>
  <c r="A59" i="24" s="1"/>
  <c r="F59" i="24"/>
  <c r="S58" i="25"/>
  <c r="I58" i="26"/>
  <c r="E63" i="16"/>
  <c r="S57" i="28"/>
  <c r="T58" i="24"/>
  <c r="U57" i="24"/>
  <c r="E62" i="18"/>
  <c r="U59" i="21"/>
  <c r="B57" i="28"/>
  <c r="A57" i="28" s="1"/>
  <c r="F57" i="28"/>
  <c r="E60" i="22"/>
  <c r="I59" i="24"/>
  <c r="B62" i="18"/>
  <c r="A62" i="18" s="1"/>
  <c r="F62" i="18"/>
  <c r="L76" i="29"/>
  <c r="J77" i="29" s="1"/>
  <c r="M76" i="29"/>
  <c r="K77" i="29" s="1"/>
  <c r="T61" i="18"/>
  <c r="U60" i="18"/>
  <c r="B61" i="20"/>
  <c r="A61" i="20" s="1"/>
  <c r="F61" i="20"/>
  <c r="B60" i="21"/>
  <c r="A60" i="21" s="1"/>
  <c r="F60" i="21"/>
  <c r="S59" i="23"/>
  <c r="S62" i="17"/>
  <c r="I60" i="22"/>
  <c r="I61" i="20"/>
  <c r="M58" i="25"/>
  <c r="K59" i="25" s="1"/>
  <c r="E59" i="25" s="1"/>
  <c r="L58" i="25"/>
  <c r="J59" i="25" s="1"/>
  <c r="D59" i="25" s="1"/>
  <c r="B63" i="15"/>
  <c r="A63" i="15" s="1"/>
  <c r="F63" i="15"/>
  <c r="T61" i="19"/>
  <c r="E61" i="20"/>
  <c r="T57" i="26"/>
  <c r="U56" i="26"/>
  <c r="M63" i="15"/>
  <c r="K64" i="15" s="1"/>
  <c r="L63" i="15"/>
  <c r="J64" i="15" s="1"/>
  <c r="D64" i="15" s="1"/>
  <c r="I64" i="11"/>
  <c r="S63" i="17" l="1"/>
  <c r="U62" i="17" s="1"/>
  <c r="M59" i="24"/>
  <c r="K60" i="24" s="1"/>
  <c r="L59" i="24"/>
  <c r="J60" i="24" s="1"/>
  <c r="S62" i="18"/>
  <c r="S63" i="16"/>
  <c r="S59" i="25"/>
  <c r="U58" i="25" s="1"/>
  <c r="B63" i="16"/>
  <c r="A63" i="16" s="1"/>
  <c r="F63" i="16"/>
  <c r="S61" i="20"/>
  <c r="L61" i="20"/>
  <c r="J62" i="20" s="1"/>
  <c r="M61" i="20"/>
  <c r="K62" i="20" s="1"/>
  <c r="E62" i="20" s="1"/>
  <c r="T62" i="17"/>
  <c r="U61" i="17"/>
  <c r="U58" i="23"/>
  <c r="T59" i="23"/>
  <c r="B58" i="28"/>
  <c r="A58" i="28" s="1"/>
  <c r="F58" i="28"/>
  <c r="S58" i="28"/>
  <c r="U57" i="28" s="1"/>
  <c r="T58" i="25"/>
  <c r="U57" i="25"/>
  <c r="S59" i="24"/>
  <c r="L62" i="18"/>
  <c r="J63" i="18" s="1"/>
  <c r="M62" i="18"/>
  <c r="K63" i="18" s="1"/>
  <c r="U62" i="15"/>
  <c r="T63" i="15"/>
  <c r="E62" i="19"/>
  <c r="I63" i="17"/>
  <c r="D63" i="17"/>
  <c r="B59" i="25"/>
  <c r="A59" i="25" s="1"/>
  <c r="F59" i="25"/>
  <c r="I61" i="21"/>
  <c r="L64" i="11"/>
  <c r="J65" i="11" s="1"/>
  <c r="M64" i="11"/>
  <c r="K65" i="11" s="1"/>
  <c r="E65" i="11" s="1"/>
  <c r="I59" i="25"/>
  <c r="E77" i="29"/>
  <c r="S60" i="22"/>
  <c r="U56" i="28"/>
  <c r="T57" i="28"/>
  <c r="S64" i="11"/>
  <c r="I58" i="28"/>
  <c r="I62" i="19"/>
  <c r="D62" i="19"/>
  <c r="M63" i="16"/>
  <c r="K64" i="16" s="1"/>
  <c r="E64" i="16" s="1"/>
  <c r="L63" i="16"/>
  <c r="J64" i="16" s="1"/>
  <c r="I58" i="27"/>
  <c r="D58" i="27"/>
  <c r="E61" i="21"/>
  <c r="B64" i="15"/>
  <c r="A64" i="15" s="1"/>
  <c r="F64" i="15"/>
  <c r="S60" i="23"/>
  <c r="T60" i="23" s="1"/>
  <c r="E64" i="15"/>
  <c r="I64" i="15"/>
  <c r="L60" i="22"/>
  <c r="J61" i="22" s="1"/>
  <c r="M60" i="22"/>
  <c r="K61" i="22" s="1"/>
  <c r="B61" i="21"/>
  <c r="A61" i="21" s="1"/>
  <c r="F61" i="21"/>
  <c r="I77" i="29"/>
  <c r="D77" i="29"/>
  <c r="L58" i="26"/>
  <c r="J59" i="26" s="1"/>
  <c r="M58" i="26"/>
  <c r="K59" i="26" s="1"/>
  <c r="E59" i="26" s="1"/>
  <c r="S58" i="26"/>
  <c r="E58" i="27"/>
  <c r="I60" i="23"/>
  <c r="D60" i="23"/>
  <c r="T59" i="25" l="1"/>
  <c r="T63" i="17"/>
  <c r="T58" i="28"/>
  <c r="S64" i="16"/>
  <c r="T64" i="16" s="1"/>
  <c r="S62" i="20"/>
  <c r="U61" i="20" s="1"/>
  <c r="S59" i="26"/>
  <c r="T59" i="26" s="1"/>
  <c r="S61" i="21"/>
  <c r="S65" i="11"/>
  <c r="T65" i="11" s="1"/>
  <c r="U62" i="16"/>
  <c r="T63" i="16"/>
  <c r="U57" i="26"/>
  <c r="T58" i="26"/>
  <c r="S64" i="15"/>
  <c r="I64" i="16"/>
  <c r="U63" i="11"/>
  <c r="T64" i="11"/>
  <c r="B60" i="23"/>
  <c r="A60" i="23" s="1"/>
  <c r="F60" i="23"/>
  <c r="M77" i="29"/>
  <c r="K78" i="29" s="1"/>
  <c r="E78" i="29" s="1"/>
  <c r="L77" i="29"/>
  <c r="J78" i="29" s="1"/>
  <c r="D78" i="29" s="1"/>
  <c r="M64" i="15"/>
  <c r="K65" i="15" s="1"/>
  <c r="E65" i="15" s="1"/>
  <c r="L64" i="15"/>
  <c r="J65" i="15" s="1"/>
  <c r="B62" i="19"/>
  <c r="A62" i="19" s="1"/>
  <c r="F62" i="19"/>
  <c r="M58" i="28"/>
  <c r="K59" i="28" s="1"/>
  <c r="L58" i="28"/>
  <c r="J59" i="28" s="1"/>
  <c r="T60" i="22"/>
  <c r="U59" i="22"/>
  <c r="L59" i="25"/>
  <c r="J60" i="25" s="1"/>
  <c r="M59" i="25"/>
  <c r="K60" i="25" s="1"/>
  <c r="L61" i="21"/>
  <c r="J62" i="21" s="1"/>
  <c r="M61" i="21"/>
  <c r="K62" i="21" s="1"/>
  <c r="B63" i="17"/>
  <c r="A63" i="17" s="1"/>
  <c r="F63" i="17"/>
  <c r="U58" i="24"/>
  <c r="T59" i="24"/>
  <c r="U59" i="23"/>
  <c r="D64" i="16"/>
  <c r="I60" i="24"/>
  <c r="D60" i="24"/>
  <c r="I59" i="26"/>
  <c r="D59" i="26"/>
  <c r="I61" i="22"/>
  <c r="D61" i="22"/>
  <c r="L58" i="27"/>
  <c r="J59" i="27" s="1"/>
  <c r="D59" i="27" s="1"/>
  <c r="M58" i="27"/>
  <c r="K59" i="27" s="1"/>
  <c r="E59" i="27" s="1"/>
  <c r="S77" i="29"/>
  <c r="U60" i="20"/>
  <c r="T61" i="20"/>
  <c r="L60" i="23"/>
  <c r="J61" i="23" s="1"/>
  <c r="D61" i="23" s="1"/>
  <c r="M60" i="23"/>
  <c r="K61" i="23" s="1"/>
  <c r="B77" i="29"/>
  <c r="A77" i="29" s="1"/>
  <c r="F77" i="29"/>
  <c r="M62" i="19"/>
  <c r="K63" i="19" s="1"/>
  <c r="E63" i="19" s="1"/>
  <c r="L62" i="19"/>
  <c r="J63" i="19" s="1"/>
  <c r="I65" i="11"/>
  <c r="D65" i="11"/>
  <c r="L63" i="17"/>
  <c r="J64" i="17" s="1"/>
  <c r="M63" i="17"/>
  <c r="K64" i="17" s="1"/>
  <c r="I63" i="18"/>
  <c r="D63" i="18"/>
  <c r="E63" i="18"/>
  <c r="S58" i="27"/>
  <c r="B58" i="27"/>
  <c r="A58" i="27" s="1"/>
  <c r="F58" i="27"/>
  <c r="E61" i="22"/>
  <c r="S62" i="19"/>
  <c r="E60" i="24"/>
  <c r="I62" i="20"/>
  <c r="D62" i="20"/>
  <c r="U61" i="18"/>
  <c r="T62" i="18"/>
  <c r="U64" i="11" l="1"/>
  <c r="U58" i="26"/>
  <c r="U63" i="16"/>
  <c r="B59" i="27"/>
  <c r="A59" i="27" s="1"/>
  <c r="F59" i="27"/>
  <c r="S63" i="19"/>
  <c r="U62" i="19" s="1"/>
  <c r="T58" i="27"/>
  <c r="U57" i="27"/>
  <c r="M65" i="11"/>
  <c r="K66" i="11" s="1"/>
  <c r="L65" i="11"/>
  <c r="J66" i="11" s="1"/>
  <c r="D66" i="11" s="1"/>
  <c r="B59" i="26"/>
  <c r="A59" i="26" s="1"/>
  <c r="F59" i="26"/>
  <c r="T62" i="19"/>
  <c r="U61" i="19"/>
  <c r="B63" i="18"/>
  <c r="A63" i="18" s="1"/>
  <c r="F63" i="18"/>
  <c r="B61" i="22"/>
  <c r="A61" i="22" s="1"/>
  <c r="F61" i="22"/>
  <c r="S60" i="24"/>
  <c r="S59" i="27"/>
  <c r="U58" i="27" s="1"/>
  <c r="L63" i="18"/>
  <c r="J64" i="18" s="1"/>
  <c r="M63" i="18"/>
  <c r="K64" i="18" s="1"/>
  <c r="I61" i="23"/>
  <c r="T62" i="20"/>
  <c r="M61" i="22"/>
  <c r="K62" i="22" s="1"/>
  <c r="E62" i="22" s="1"/>
  <c r="L61" i="22"/>
  <c r="J62" i="22" s="1"/>
  <c r="B60" i="24"/>
  <c r="A60" i="24" s="1"/>
  <c r="F60" i="24"/>
  <c r="I59" i="28"/>
  <c r="D59" i="28"/>
  <c r="E62" i="21"/>
  <c r="B62" i="20"/>
  <c r="A62" i="20" s="1"/>
  <c r="F62" i="20"/>
  <c r="E64" i="17"/>
  <c r="B78" i="29"/>
  <c r="A78" i="29" s="1"/>
  <c r="F78" i="29"/>
  <c r="I59" i="27"/>
  <c r="I62" i="21"/>
  <c r="D62" i="21"/>
  <c r="E59" i="28"/>
  <c r="L64" i="16"/>
  <c r="J65" i="16" s="1"/>
  <c r="M64" i="16"/>
  <c r="K65" i="16" s="1"/>
  <c r="U60" i="21"/>
  <c r="T61" i="21"/>
  <c r="S63" i="18"/>
  <c r="E64" i="18"/>
  <c r="I64" i="17"/>
  <c r="I63" i="19"/>
  <c r="S78" i="29"/>
  <c r="T78" i="29" s="1"/>
  <c r="L60" i="24"/>
  <c r="J61" i="24" s="1"/>
  <c r="D61" i="24" s="1"/>
  <c r="M60" i="24"/>
  <c r="K61" i="24" s="1"/>
  <c r="E61" i="24" s="1"/>
  <c r="D64" i="17"/>
  <c r="E60" i="25"/>
  <c r="I78" i="29"/>
  <c r="B61" i="23"/>
  <c r="A61" i="23" s="1"/>
  <c r="F61" i="23"/>
  <c r="S65" i="15"/>
  <c r="M62" i="20"/>
  <c r="K63" i="20" s="1"/>
  <c r="L62" i="20"/>
  <c r="J63" i="20" s="1"/>
  <c r="S61" i="22"/>
  <c r="B65" i="11"/>
  <c r="A65" i="11" s="1"/>
  <c r="F65" i="11"/>
  <c r="E61" i="23"/>
  <c r="U76" i="29"/>
  <c r="T77" i="29"/>
  <c r="M59" i="26"/>
  <c r="K60" i="26" s="1"/>
  <c r="L59" i="26"/>
  <c r="J60" i="26" s="1"/>
  <c r="B64" i="16"/>
  <c r="A64" i="16" s="1"/>
  <c r="F64" i="16"/>
  <c r="I60" i="25"/>
  <c r="D60" i="25"/>
  <c r="D63" i="19"/>
  <c r="I65" i="15"/>
  <c r="D65" i="15"/>
  <c r="U63" i="15"/>
  <c r="T64" i="15"/>
  <c r="U77" i="29" l="1"/>
  <c r="T59" i="27"/>
  <c r="S61" i="24"/>
  <c r="T61" i="24" s="1"/>
  <c r="B66" i="11"/>
  <c r="A66" i="11" s="1"/>
  <c r="F66" i="11"/>
  <c r="E60" i="26"/>
  <c r="B64" i="17"/>
  <c r="A64" i="17" s="1"/>
  <c r="F64" i="17"/>
  <c r="L64" i="17"/>
  <c r="J65" i="17" s="1"/>
  <c r="D65" i="17" s="1"/>
  <c r="M64" i="17"/>
  <c r="K65" i="17" s="1"/>
  <c r="E65" i="17" s="1"/>
  <c r="I65" i="16"/>
  <c r="S62" i="21"/>
  <c r="L59" i="28"/>
  <c r="J60" i="28" s="1"/>
  <c r="D60" i="28" s="1"/>
  <c r="M59" i="28"/>
  <c r="K60" i="28" s="1"/>
  <c r="E60" i="28" s="1"/>
  <c r="T60" i="24"/>
  <c r="U59" i="24"/>
  <c r="B60" i="25"/>
  <c r="A60" i="25" s="1"/>
  <c r="F60" i="25"/>
  <c r="M78" i="29"/>
  <c r="K79" i="29" s="1"/>
  <c r="L78" i="29"/>
  <c r="J79" i="29" s="1"/>
  <c r="U64" i="15"/>
  <c r="L65" i="15"/>
  <c r="J66" i="15" s="1"/>
  <c r="M65" i="15"/>
  <c r="K66" i="15" s="1"/>
  <c r="L60" i="25"/>
  <c r="J61" i="25" s="1"/>
  <c r="D61" i="25" s="1"/>
  <c r="M60" i="25"/>
  <c r="K61" i="25" s="1"/>
  <c r="E61" i="25" s="1"/>
  <c r="I60" i="26"/>
  <c r="S62" i="22"/>
  <c r="U61" i="22" s="1"/>
  <c r="E65" i="16"/>
  <c r="B62" i="21"/>
  <c r="A62" i="21" s="1"/>
  <c r="F62" i="21"/>
  <c r="L59" i="27"/>
  <c r="J60" i="27" s="1"/>
  <c r="M59" i="27"/>
  <c r="K60" i="27" s="1"/>
  <c r="S64" i="17"/>
  <c r="B61" i="24"/>
  <c r="A61" i="24" s="1"/>
  <c r="F61" i="24"/>
  <c r="B63" i="19"/>
  <c r="A63" i="19" s="1"/>
  <c r="F63" i="19"/>
  <c r="T61" i="22"/>
  <c r="U60" i="22"/>
  <c r="I64" i="18"/>
  <c r="I66" i="11"/>
  <c r="B65" i="15"/>
  <c r="A65" i="15" s="1"/>
  <c r="F65" i="15"/>
  <c r="D65" i="16"/>
  <c r="S61" i="23"/>
  <c r="I63" i="20"/>
  <c r="S64" i="18"/>
  <c r="T64" i="18" s="1"/>
  <c r="S59" i="28"/>
  <c r="M62" i="21"/>
  <c r="K63" i="21" s="1"/>
  <c r="E63" i="21" s="1"/>
  <c r="L62" i="21"/>
  <c r="J63" i="21" s="1"/>
  <c r="D63" i="21" s="1"/>
  <c r="I62" i="22"/>
  <c r="D64" i="18"/>
  <c r="E66" i="11"/>
  <c r="T65" i="15"/>
  <c r="E63" i="20"/>
  <c r="S60" i="25"/>
  <c r="I61" i="24"/>
  <c r="L63" i="19"/>
  <c r="J64" i="19" s="1"/>
  <c r="D64" i="19" s="1"/>
  <c r="M63" i="19"/>
  <c r="K64" i="19" s="1"/>
  <c r="U62" i="18"/>
  <c r="T63" i="18"/>
  <c r="D63" i="20"/>
  <c r="B59" i="28"/>
  <c r="A59" i="28" s="1"/>
  <c r="F59" i="28"/>
  <c r="L61" i="23"/>
  <c r="J62" i="23" s="1"/>
  <c r="M61" i="23"/>
  <c r="K62" i="23" s="1"/>
  <c r="E62" i="23" s="1"/>
  <c r="D62" i="22"/>
  <c r="T63" i="19"/>
  <c r="D60" i="26"/>
  <c r="T62" i="22" l="1"/>
  <c r="U60" i="24"/>
  <c r="S62" i="23"/>
  <c r="U61" i="23" s="1"/>
  <c r="B60" i="28"/>
  <c r="A60" i="28" s="1"/>
  <c r="F60" i="28"/>
  <c r="S60" i="28"/>
  <c r="T60" i="28" s="1"/>
  <c r="U60" i="23"/>
  <c r="T61" i="23"/>
  <c r="L64" i="18"/>
  <c r="J65" i="18" s="1"/>
  <c r="D65" i="18" s="1"/>
  <c r="M64" i="18"/>
  <c r="K65" i="18" s="1"/>
  <c r="B64" i="19"/>
  <c r="A64" i="19" s="1"/>
  <c r="F64" i="19"/>
  <c r="S65" i="17"/>
  <c r="T65" i="17" s="1"/>
  <c r="I66" i="15"/>
  <c r="I64" i="19"/>
  <c r="S66" i="11"/>
  <c r="U58" i="28"/>
  <c r="T59" i="28"/>
  <c r="B63" i="21"/>
  <c r="A63" i="21" s="1"/>
  <c r="F63" i="21"/>
  <c r="B63" i="20"/>
  <c r="A63" i="20" s="1"/>
  <c r="F63" i="20"/>
  <c r="M61" i="24"/>
  <c r="K62" i="24" s="1"/>
  <c r="L61" i="24"/>
  <c r="J62" i="24" s="1"/>
  <c r="B64" i="18"/>
  <c r="A64" i="18" s="1"/>
  <c r="F64" i="18"/>
  <c r="D66" i="15"/>
  <c r="I60" i="27"/>
  <c r="D60" i="27"/>
  <c r="S65" i="16"/>
  <c r="E66" i="15"/>
  <c r="E79" i="29"/>
  <c r="B60" i="26"/>
  <c r="A60" i="26" s="1"/>
  <c r="F60" i="26"/>
  <c r="E64" i="19"/>
  <c r="S61" i="25"/>
  <c r="U60" i="25" s="1"/>
  <c r="M60" i="26"/>
  <c r="K61" i="26" s="1"/>
  <c r="E61" i="26" s="1"/>
  <c r="L60" i="26"/>
  <c r="J61" i="26" s="1"/>
  <c r="D61" i="26" s="1"/>
  <c r="I60" i="28"/>
  <c r="M65" i="16"/>
  <c r="K66" i="16" s="1"/>
  <c r="E66" i="16" s="1"/>
  <c r="L65" i="16"/>
  <c r="J66" i="16" s="1"/>
  <c r="B65" i="17"/>
  <c r="A65" i="17" s="1"/>
  <c r="F65" i="17"/>
  <c r="S60" i="26"/>
  <c r="T60" i="25"/>
  <c r="U59" i="25"/>
  <c r="M62" i="22"/>
  <c r="K63" i="22" s="1"/>
  <c r="L62" i="22"/>
  <c r="J63" i="22" s="1"/>
  <c r="D63" i="22" s="1"/>
  <c r="B65" i="16"/>
  <c r="A65" i="16" s="1"/>
  <c r="F65" i="16"/>
  <c r="U63" i="17"/>
  <c r="T64" i="17"/>
  <c r="B61" i="25"/>
  <c r="A61" i="25" s="1"/>
  <c r="F61" i="25"/>
  <c r="S63" i="21"/>
  <c r="T63" i="21" s="1"/>
  <c r="B62" i="22"/>
  <c r="A62" i="22" s="1"/>
  <c r="F62" i="22"/>
  <c r="I62" i="23"/>
  <c r="D62" i="23"/>
  <c r="U63" i="18"/>
  <c r="S63" i="20"/>
  <c r="I63" i="21"/>
  <c r="L63" i="20"/>
  <c r="J64" i="20" s="1"/>
  <c r="M63" i="20"/>
  <c r="K64" i="20" s="1"/>
  <c r="M66" i="11"/>
  <c r="K67" i="11" s="1"/>
  <c r="E67" i="11" s="1"/>
  <c r="L66" i="11"/>
  <c r="J67" i="11" s="1"/>
  <c r="E60" i="27"/>
  <c r="I61" i="25"/>
  <c r="I79" i="29"/>
  <c r="D79" i="29"/>
  <c r="T62" i="21"/>
  <c r="U61" i="21"/>
  <c r="I65" i="17"/>
  <c r="U64" i="17" l="1"/>
  <c r="T62" i="23"/>
  <c r="S67" i="11"/>
  <c r="T67" i="11" s="1"/>
  <c r="S66" i="16"/>
  <c r="I67" i="11"/>
  <c r="D67" i="11"/>
  <c r="S61" i="26"/>
  <c r="T61" i="26" s="1"/>
  <c r="L60" i="28"/>
  <c r="J61" i="28" s="1"/>
  <c r="M60" i="28"/>
  <c r="K61" i="28" s="1"/>
  <c r="B61" i="26"/>
  <c r="A61" i="26" s="1"/>
  <c r="F61" i="26"/>
  <c r="B66" i="15"/>
  <c r="A66" i="15" s="1"/>
  <c r="F66" i="15"/>
  <c r="E62" i="24"/>
  <c r="M66" i="15"/>
  <c r="K67" i="15" s="1"/>
  <c r="E67" i="15" s="1"/>
  <c r="L66" i="15"/>
  <c r="J67" i="15" s="1"/>
  <c r="D67" i="15" s="1"/>
  <c r="M79" i="29"/>
  <c r="K80" i="29" s="1"/>
  <c r="E80" i="29" s="1"/>
  <c r="L79" i="29"/>
  <c r="J80" i="29" s="1"/>
  <c r="D80" i="29" s="1"/>
  <c r="M63" i="21"/>
  <c r="K64" i="21" s="1"/>
  <c r="L63" i="21"/>
  <c r="J64" i="21" s="1"/>
  <c r="B63" i="22"/>
  <c r="A63" i="22" s="1"/>
  <c r="F63" i="22"/>
  <c r="I63" i="22"/>
  <c r="I66" i="16"/>
  <c r="B60" i="27"/>
  <c r="A60" i="27" s="1"/>
  <c r="F60" i="27"/>
  <c r="B65" i="18"/>
  <c r="A65" i="18" s="1"/>
  <c r="F65" i="18"/>
  <c r="M65" i="17"/>
  <c r="K66" i="17" s="1"/>
  <c r="L65" i="17"/>
  <c r="J66" i="17" s="1"/>
  <c r="B79" i="29"/>
  <c r="A79" i="29" s="1"/>
  <c r="F79" i="29"/>
  <c r="M61" i="25"/>
  <c r="K62" i="25" s="1"/>
  <c r="L61" i="25"/>
  <c r="J62" i="25" s="1"/>
  <c r="I64" i="20"/>
  <c r="U62" i="20"/>
  <c r="T63" i="20"/>
  <c r="M62" i="23"/>
  <c r="K63" i="23" s="1"/>
  <c r="L62" i="23"/>
  <c r="J63" i="23" s="1"/>
  <c r="D66" i="16"/>
  <c r="S79" i="29"/>
  <c r="L60" i="27"/>
  <c r="J61" i="27" s="1"/>
  <c r="M60" i="27"/>
  <c r="K61" i="27" s="1"/>
  <c r="E61" i="27" s="1"/>
  <c r="I62" i="24"/>
  <c r="D62" i="24"/>
  <c r="I65" i="18"/>
  <c r="U64" i="16"/>
  <c r="T65" i="16"/>
  <c r="U65" i="11"/>
  <c r="T66" i="11"/>
  <c r="B62" i="23"/>
  <c r="A62" i="23" s="1"/>
  <c r="F62" i="23"/>
  <c r="U59" i="26"/>
  <c r="T60" i="26"/>
  <c r="I61" i="26"/>
  <c r="S64" i="19"/>
  <c r="S66" i="15"/>
  <c r="U62" i="21"/>
  <c r="S60" i="27"/>
  <c r="E64" i="20"/>
  <c r="E63" i="22"/>
  <c r="T61" i="25"/>
  <c r="D64" i="20"/>
  <c r="U59" i="28"/>
  <c r="L64" i="19"/>
  <c r="J65" i="19" s="1"/>
  <c r="M64" i="19"/>
  <c r="K65" i="19" s="1"/>
  <c r="E65" i="18"/>
  <c r="U66" i="11" l="1"/>
  <c r="U60" i="26"/>
  <c r="B80" i="29"/>
  <c r="A80" i="29" s="1"/>
  <c r="F80" i="29"/>
  <c r="S67" i="15"/>
  <c r="T67" i="15" s="1"/>
  <c r="B62" i="24"/>
  <c r="A62" i="24" s="1"/>
  <c r="F62" i="24"/>
  <c r="I63" i="23"/>
  <c r="S62" i="24"/>
  <c r="E61" i="28"/>
  <c r="B64" i="20"/>
  <c r="A64" i="20" s="1"/>
  <c r="F64" i="20"/>
  <c r="S61" i="27"/>
  <c r="U60" i="27" s="1"/>
  <c r="L61" i="26"/>
  <c r="J62" i="26" s="1"/>
  <c r="M61" i="26"/>
  <c r="K62" i="26" s="1"/>
  <c r="E63" i="23"/>
  <c r="E62" i="25"/>
  <c r="I61" i="28"/>
  <c r="D61" i="28"/>
  <c r="I65" i="19"/>
  <c r="D65" i="19"/>
  <c r="S64" i="20"/>
  <c r="T64" i="19"/>
  <c r="U63" i="19"/>
  <c r="T66" i="16"/>
  <c r="M65" i="18"/>
  <c r="K66" i="18" s="1"/>
  <c r="E66" i="18" s="1"/>
  <c r="L65" i="18"/>
  <c r="J66" i="18" s="1"/>
  <c r="B66" i="16"/>
  <c r="A66" i="16" s="1"/>
  <c r="F66" i="16"/>
  <c r="M64" i="20"/>
  <c r="K65" i="20" s="1"/>
  <c r="L64" i="20"/>
  <c r="J65" i="20" s="1"/>
  <c r="D65" i="20" s="1"/>
  <c r="E64" i="21"/>
  <c r="B67" i="15"/>
  <c r="A67" i="15" s="1"/>
  <c r="F67" i="15"/>
  <c r="I61" i="27"/>
  <c r="I62" i="25"/>
  <c r="D62" i="25"/>
  <c r="M66" i="16"/>
  <c r="K67" i="16" s="1"/>
  <c r="L66" i="16"/>
  <c r="J67" i="16" s="1"/>
  <c r="I80" i="29"/>
  <c r="B67" i="11"/>
  <c r="A67" i="11" s="1"/>
  <c r="F67" i="11"/>
  <c r="S63" i="22"/>
  <c r="U65" i="15"/>
  <c r="T66" i="15"/>
  <c r="D63" i="23"/>
  <c r="S80" i="29"/>
  <c r="U79" i="29" s="1"/>
  <c r="I66" i="17"/>
  <c r="D66" i="17"/>
  <c r="D61" i="27"/>
  <c r="S65" i="18"/>
  <c r="U59" i="27"/>
  <c r="T60" i="27"/>
  <c r="E65" i="19"/>
  <c r="U65" i="16"/>
  <c r="M62" i="24"/>
  <c r="K63" i="24" s="1"/>
  <c r="L62" i="24"/>
  <c r="J63" i="24" s="1"/>
  <c r="D63" i="24" s="1"/>
  <c r="U78" i="29"/>
  <c r="T79" i="29"/>
  <c r="E66" i="17"/>
  <c r="L63" i="22"/>
  <c r="J64" i="22" s="1"/>
  <c r="M63" i="22"/>
  <c r="K64" i="22" s="1"/>
  <c r="E64" i="22" s="1"/>
  <c r="I64" i="21"/>
  <c r="D64" i="21"/>
  <c r="I67" i="15"/>
  <c r="L67" i="11"/>
  <c r="J68" i="11" s="1"/>
  <c r="M67" i="11"/>
  <c r="K68" i="11" s="1"/>
  <c r="T80" i="29" l="1"/>
  <c r="T61" i="27"/>
  <c r="U66" i="15"/>
  <c r="S66" i="17"/>
  <c r="I67" i="16"/>
  <c r="E65" i="20"/>
  <c r="E62" i="26"/>
  <c r="T62" i="24"/>
  <c r="U61" i="24"/>
  <c r="L64" i="21"/>
  <c r="J65" i="21" s="1"/>
  <c r="D65" i="21" s="1"/>
  <c r="M64" i="21"/>
  <c r="K65" i="21" s="1"/>
  <c r="E65" i="21" s="1"/>
  <c r="S65" i="19"/>
  <c r="S64" i="21"/>
  <c r="I66" i="18"/>
  <c r="D66" i="18"/>
  <c r="B61" i="28"/>
  <c r="A61" i="28" s="1"/>
  <c r="F61" i="28"/>
  <c r="B65" i="20"/>
  <c r="A65" i="20" s="1"/>
  <c r="F65" i="20"/>
  <c r="E68" i="11"/>
  <c r="B64" i="21"/>
  <c r="A64" i="21" s="1"/>
  <c r="F64" i="21"/>
  <c r="I64" i="22"/>
  <c r="D64" i="22"/>
  <c r="S66" i="18"/>
  <c r="T66" i="18" s="1"/>
  <c r="B66" i="17"/>
  <c r="A66" i="17" s="1"/>
  <c r="F66" i="17"/>
  <c r="L80" i="29"/>
  <c r="J81" i="29" s="1"/>
  <c r="M80" i="29"/>
  <c r="K81" i="29" s="1"/>
  <c r="I65" i="20"/>
  <c r="L61" i="28"/>
  <c r="J62" i="28" s="1"/>
  <c r="D62" i="28" s="1"/>
  <c r="M61" i="28"/>
  <c r="K62" i="28" s="1"/>
  <c r="E62" i="28" s="1"/>
  <c r="E63" i="24"/>
  <c r="I68" i="11"/>
  <c r="T65" i="18"/>
  <c r="U64" i="18"/>
  <c r="B63" i="23"/>
  <c r="A63" i="23" s="1"/>
  <c r="F63" i="23"/>
  <c r="D68" i="11"/>
  <c r="M62" i="25"/>
  <c r="K63" i="25" s="1"/>
  <c r="E63" i="25" s="1"/>
  <c r="L62" i="25"/>
  <c r="J63" i="25" s="1"/>
  <c r="D63" i="25" s="1"/>
  <c r="L65" i="19"/>
  <c r="J66" i="19" s="1"/>
  <c r="M65" i="19"/>
  <c r="K66" i="19" s="1"/>
  <c r="S62" i="25"/>
  <c r="B63" i="24"/>
  <c r="A63" i="24" s="1"/>
  <c r="F63" i="24"/>
  <c r="M66" i="17"/>
  <c r="K67" i="17" s="1"/>
  <c r="E67" i="17" s="1"/>
  <c r="L66" i="17"/>
  <c r="J67" i="17" s="1"/>
  <c r="D67" i="17" s="1"/>
  <c r="S64" i="22"/>
  <c r="U63" i="22" s="1"/>
  <c r="E67" i="16"/>
  <c r="T64" i="20"/>
  <c r="U63" i="20"/>
  <c r="I62" i="26"/>
  <c r="D62" i="26"/>
  <c r="S61" i="28"/>
  <c r="M67" i="15"/>
  <c r="K68" i="15" s="1"/>
  <c r="L67" i="15"/>
  <c r="J68" i="15" s="1"/>
  <c r="I63" i="24"/>
  <c r="B61" i="27"/>
  <c r="A61" i="27" s="1"/>
  <c r="F61" i="27"/>
  <c r="T63" i="22"/>
  <c r="U62" i="22"/>
  <c r="B62" i="25"/>
  <c r="A62" i="25" s="1"/>
  <c r="F62" i="25"/>
  <c r="L61" i="27"/>
  <c r="J62" i="27" s="1"/>
  <c r="D62" i="27" s="1"/>
  <c r="M61" i="27"/>
  <c r="K62" i="27" s="1"/>
  <c r="D67" i="16"/>
  <c r="B65" i="19"/>
  <c r="A65" i="19" s="1"/>
  <c r="F65" i="19"/>
  <c r="S63" i="23"/>
  <c r="L63" i="23"/>
  <c r="J64" i="23" s="1"/>
  <c r="D64" i="23" s="1"/>
  <c r="M63" i="23"/>
  <c r="K64" i="23" s="1"/>
  <c r="E64" i="23" s="1"/>
  <c r="T64" i="22" l="1"/>
  <c r="U65" i="18"/>
  <c r="B67" i="17"/>
  <c r="A67" i="17" s="1"/>
  <c r="F67" i="17"/>
  <c r="S67" i="17"/>
  <c r="U66" i="17" s="1"/>
  <c r="S64" i="23"/>
  <c r="T64" i="23" s="1"/>
  <c r="U60" i="28"/>
  <c r="T61" i="28"/>
  <c r="S67" i="16"/>
  <c r="M68" i="11"/>
  <c r="K69" i="11" s="1"/>
  <c r="L68" i="11"/>
  <c r="J69" i="11" s="1"/>
  <c r="B64" i="22"/>
  <c r="A64" i="22" s="1"/>
  <c r="F64" i="22"/>
  <c r="B65" i="21"/>
  <c r="A65" i="21" s="1"/>
  <c r="F65" i="21"/>
  <c r="B62" i="28"/>
  <c r="A62" i="28" s="1"/>
  <c r="F62" i="28"/>
  <c r="T65" i="19"/>
  <c r="U64" i="19"/>
  <c r="M67" i="16"/>
  <c r="K68" i="16" s="1"/>
  <c r="L67" i="16"/>
  <c r="J68" i="16" s="1"/>
  <c r="D68" i="16" s="1"/>
  <c r="B63" i="25"/>
  <c r="A63" i="25" s="1"/>
  <c r="F63" i="25"/>
  <c r="B62" i="26"/>
  <c r="A62" i="26" s="1"/>
  <c r="F62" i="26"/>
  <c r="I63" i="25"/>
  <c r="S65" i="21"/>
  <c r="I64" i="23"/>
  <c r="E62" i="27"/>
  <c r="I62" i="27"/>
  <c r="M63" i="24"/>
  <c r="K64" i="24" s="1"/>
  <c r="E64" i="24" s="1"/>
  <c r="L63" i="24"/>
  <c r="J64" i="24" s="1"/>
  <c r="S62" i="28"/>
  <c r="T62" i="28" s="1"/>
  <c r="L62" i="26"/>
  <c r="J63" i="26" s="1"/>
  <c r="M62" i="26"/>
  <c r="K63" i="26" s="1"/>
  <c r="E63" i="26" s="1"/>
  <c r="B68" i="11"/>
  <c r="A68" i="11" s="1"/>
  <c r="F68" i="11"/>
  <c r="S63" i="24"/>
  <c r="I62" i="28"/>
  <c r="I81" i="29"/>
  <c r="D81" i="29"/>
  <c r="E66" i="19"/>
  <c r="S62" i="26"/>
  <c r="U62" i="23"/>
  <c r="T63" i="23"/>
  <c r="B62" i="27"/>
  <c r="A62" i="27" s="1"/>
  <c r="F62" i="27"/>
  <c r="I67" i="17"/>
  <c r="I66" i="19"/>
  <c r="M66" i="18"/>
  <c r="K67" i="18" s="1"/>
  <c r="L66" i="18"/>
  <c r="J67" i="18" s="1"/>
  <c r="D67" i="18" s="1"/>
  <c r="B67" i="16"/>
  <c r="A67" i="16" s="1"/>
  <c r="F67" i="16"/>
  <c r="I68" i="15"/>
  <c r="D68" i="15"/>
  <c r="S63" i="25"/>
  <c r="U62" i="25" s="1"/>
  <c r="B64" i="23"/>
  <c r="A64" i="23" s="1"/>
  <c r="F64" i="23"/>
  <c r="M65" i="20"/>
  <c r="K66" i="20" s="1"/>
  <c r="E66" i="20" s="1"/>
  <c r="L65" i="20"/>
  <c r="J66" i="20" s="1"/>
  <c r="S65" i="20"/>
  <c r="D66" i="19"/>
  <c r="E68" i="15"/>
  <c r="U61" i="25"/>
  <c r="T62" i="25"/>
  <c r="E81" i="29"/>
  <c r="L64" i="22"/>
  <c r="J65" i="22" s="1"/>
  <c r="M64" i="22"/>
  <c r="K65" i="22" s="1"/>
  <c r="S68" i="11"/>
  <c r="B66" i="18"/>
  <c r="A66" i="18" s="1"/>
  <c r="F66" i="18"/>
  <c r="U63" i="21"/>
  <c r="T64" i="21"/>
  <c r="I65" i="21"/>
  <c r="U65" i="17"/>
  <c r="T66" i="17"/>
  <c r="T67" i="17" l="1"/>
  <c r="S66" i="20"/>
  <c r="U65" i="20" s="1"/>
  <c r="B68" i="16"/>
  <c r="A68" i="16" s="1"/>
  <c r="F68" i="16"/>
  <c r="S64" i="24"/>
  <c r="U63" i="24" s="1"/>
  <c r="U67" i="11"/>
  <c r="T68" i="11"/>
  <c r="U61" i="26"/>
  <c r="T62" i="26"/>
  <c r="T63" i="24"/>
  <c r="U62" i="24"/>
  <c r="I63" i="26"/>
  <c r="E65" i="22"/>
  <c r="U64" i="20"/>
  <c r="T65" i="20"/>
  <c r="M66" i="19"/>
  <c r="K67" i="19" s="1"/>
  <c r="E67" i="19" s="1"/>
  <c r="L66" i="19"/>
  <c r="J67" i="19" s="1"/>
  <c r="D67" i="19" s="1"/>
  <c r="S66" i="19"/>
  <c r="L65" i="21"/>
  <c r="J66" i="21" s="1"/>
  <c r="M65" i="21"/>
  <c r="K66" i="21" s="1"/>
  <c r="U64" i="21"/>
  <c r="E69" i="11"/>
  <c r="T63" i="25"/>
  <c r="B66" i="19"/>
  <c r="A66" i="19" s="1"/>
  <c r="F66" i="19"/>
  <c r="I66" i="20"/>
  <c r="D66" i="20"/>
  <c r="B68" i="15"/>
  <c r="A68" i="15" s="1"/>
  <c r="F68" i="15"/>
  <c r="E67" i="18"/>
  <c r="M67" i="17"/>
  <c r="K68" i="17" s="1"/>
  <c r="L67" i="17"/>
  <c r="J68" i="17" s="1"/>
  <c r="S63" i="26"/>
  <c r="T63" i="26" s="1"/>
  <c r="I64" i="24"/>
  <c r="D64" i="24"/>
  <c r="S62" i="27"/>
  <c r="U66" i="16"/>
  <c r="T67" i="16"/>
  <c r="M81" i="29"/>
  <c r="K82" i="29" s="1"/>
  <c r="E82" i="29" s="1"/>
  <c r="L81" i="29"/>
  <c r="J82" i="29" s="1"/>
  <c r="D82" i="29" s="1"/>
  <c r="D63" i="26"/>
  <c r="I69" i="11"/>
  <c r="B67" i="18"/>
  <c r="A67" i="18" s="1"/>
  <c r="F67" i="18"/>
  <c r="S81" i="29"/>
  <c r="S68" i="15"/>
  <c r="M68" i="15"/>
  <c r="K69" i="15" s="1"/>
  <c r="E69" i="15" s="1"/>
  <c r="L68" i="15"/>
  <c r="J69" i="15" s="1"/>
  <c r="D69" i="15" s="1"/>
  <c r="I68" i="16"/>
  <c r="T65" i="21"/>
  <c r="I65" i="22"/>
  <c r="I67" i="18"/>
  <c r="U63" i="23"/>
  <c r="B81" i="29"/>
  <c r="A81" i="29" s="1"/>
  <c r="F81" i="29"/>
  <c r="M62" i="28"/>
  <c r="K63" i="28" s="1"/>
  <c r="L62" i="28"/>
  <c r="J63" i="28" s="1"/>
  <c r="D69" i="11"/>
  <c r="L62" i="27"/>
  <c r="J63" i="27" s="1"/>
  <c r="M62" i="27"/>
  <c r="K63" i="27" s="1"/>
  <c r="L64" i="23"/>
  <c r="J65" i="23" s="1"/>
  <c r="M64" i="23"/>
  <c r="K65" i="23" s="1"/>
  <c r="L63" i="25"/>
  <c r="J64" i="25" s="1"/>
  <c r="M63" i="25"/>
  <c r="K64" i="25" s="1"/>
  <c r="D65" i="22"/>
  <c r="E68" i="16"/>
  <c r="U61" i="28"/>
  <c r="T66" i="20" l="1"/>
  <c r="S68" i="16"/>
  <c r="I64" i="25"/>
  <c r="D64" i="25"/>
  <c r="I63" i="28"/>
  <c r="D63" i="28"/>
  <c r="T68" i="15"/>
  <c r="U67" i="15"/>
  <c r="B63" i="26"/>
  <c r="A63" i="26" s="1"/>
  <c r="F63" i="26"/>
  <c r="E68" i="17"/>
  <c r="L66" i="20"/>
  <c r="J67" i="20" s="1"/>
  <c r="D67" i="20" s="1"/>
  <c r="M66" i="20"/>
  <c r="K67" i="20" s="1"/>
  <c r="I66" i="21"/>
  <c r="D66" i="21"/>
  <c r="E65" i="23"/>
  <c r="I69" i="15"/>
  <c r="S82" i="29"/>
  <c r="T82" i="29" s="1"/>
  <c r="B64" i="24"/>
  <c r="A64" i="24" s="1"/>
  <c r="F64" i="24"/>
  <c r="S69" i="11"/>
  <c r="T66" i="19"/>
  <c r="U65" i="19"/>
  <c r="E64" i="25"/>
  <c r="B69" i="11"/>
  <c r="A69" i="11" s="1"/>
  <c r="F69" i="11"/>
  <c r="B82" i="29"/>
  <c r="A82" i="29" s="1"/>
  <c r="F82" i="29"/>
  <c r="L67" i="18"/>
  <c r="J68" i="18" s="1"/>
  <c r="M67" i="18"/>
  <c r="K68" i="18" s="1"/>
  <c r="E68" i="18" s="1"/>
  <c r="S69" i="15"/>
  <c r="U68" i="15" s="1"/>
  <c r="M69" i="11"/>
  <c r="K70" i="11" s="1"/>
  <c r="L69" i="11"/>
  <c r="J70" i="11" s="1"/>
  <c r="D70" i="11" s="1"/>
  <c r="E63" i="27"/>
  <c r="M64" i="24"/>
  <c r="K65" i="24" s="1"/>
  <c r="L64" i="24"/>
  <c r="J65" i="24" s="1"/>
  <c r="D65" i="24" s="1"/>
  <c r="I68" i="17"/>
  <c r="D68" i="17"/>
  <c r="E66" i="21"/>
  <c r="L63" i="26"/>
  <c r="J64" i="26" s="1"/>
  <c r="M63" i="26"/>
  <c r="K64" i="26" s="1"/>
  <c r="I63" i="27"/>
  <c r="D63" i="27"/>
  <c r="M68" i="16"/>
  <c r="K69" i="16" s="1"/>
  <c r="E69" i="16" s="1"/>
  <c r="L68" i="16"/>
  <c r="J69" i="16" s="1"/>
  <c r="U61" i="27"/>
  <c r="T62" i="27"/>
  <c r="B69" i="15"/>
  <c r="A69" i="15" s="1"/>
  <c r="F69" i="15"/>
  <c r="S67" i="19"/>
  <c r="T67" i="19" s="1"/>
  <c r="B65" i="22"/>
  <c r="A65" i="22" s="1"/>
  <c r="F65" i="22"/>
  <c r="E63" i="28"/>
  <c r="L65" i="22"/>
  <c r="J66" i="22" s="1"/>
  <c r="M65" i="22"/>
  <c r="K66" i="22" s="1"/>
  <c r="E66" i="22" s="1"/>
  <c r="S67" i="18"/>
  <c r="I65" i="23"/>
  <c r="D65" i="23"/>
  <c r="T81" i="29"/>
  <c r="U80" i="29"/>
  <c r="I82" i="29"/>
  <c r="B66" i="20"/>
  <c r="A66" i="20" s="1"/>
  <c r="F66" i="20"/>
  <c r="B67" i="19"/>
  <c r="A67" i="19" s="1"/>
  <c r="F67" i="19"/>
  <c r="I67" i="19"/>
  <c r="S65" i="22"/>
  <c r="T64" i="24"/>
  <c r="U62" i="26"/>
  <c r="U81" i="29" l="1"/>
  <c r="U66" i="19"/>
  <c r="S66" i="22"/>
  <c r="T66" i="22" s="1"/>
  <c r="B67" i="20"/>
  <c r="A67" i="20" s="1"/>
  <c r="F67" i="20"/>
  <c r="S68" i="18"/>
  <c r="T68" i="18" s="1"/>
  <c r="S63" i="28"/>
  <c r="B63" i="27"/>
  <c r="A63" i="27" s="1"/>
  <c r="F63" i="27"/>
  <c r="B68" i="17"/>
  <c r="A68" i="17" s="1"/>
  <c r="F68" i="17"/>
  <c r="E65" i="24"/>
  <c r="I68" i="18"/>
  <c r="D68" i="18"/>
  <c r="S64" i="25"/>
  <c r="E67" i="20"/>
  <c r="T67" i="18"/>
  <c r="U66" i="18"/>
  <c r="S63" i="27"/>
  <c r="B65" i="24"/>
  <c r="A65" i="24" s="1"/>
  <c r="F65" i="24"/>
  <c r="I67" i="20"/>
  <c r="S69" i="16"/>
  <c r="U68" i="16" s="1"/>
  <c r="L67" i="19"/>
  <c r="J68" i="19" s="1"/>
  <c r="M67" i="19"/>
  <c r="K68" i="19" s="1"/>
  <c r="B65" i="23"/>
  <c r="A65" i="23" s="1"/>
  <c r="F65" i="23"/>
  <c r="I66" i="22"/>
  <c r="D66" i="22"/>
  <c r="E64" i="26"/>
  <c r="I65" i="24"/>
  <c r="I70" i="11"/>
  <c r="U68" i="11"/>
  <c r="T69" i="11"/>
  <c r="S65" i="23"/>
  <c r="M66" i="21"/>
  <c r="K67" i="21" s="1"/>
  <c r="E67" i="21" s="1"/>
  <c r="L66" i="21"/>
  <c r="J67" i="21" s="1"/>
  <c r="D67" i="21" s="1"/>
  <c r="B63" i="28"/>
  <c r="A63" i="28" s="1"/>
  <c r="F63" i="28"/>
  <c r="I64" i="26"/>
  <c r="M64" i="25"/>
  <c r="K65" i="25" s="1"/>
  <c r="L64" i="25"/>
  <c r="J65" i="25" s="1"/>
  <c r="T65" i="22"/>
  <c r="U64" i="22"/>
  <c r="L82" i="29"/>
  <c r="J83" i="29" s="1"/>
  <c r="M82" i="29"/>
  <c r="K83" i="29" s="1"/>
  <c r="M65" i="23"/>
  <c r="K66" i="23" s="1"/>
  <c r="E66" i="23" s="1"/>
  <c r="L65" i="23"/>
  <c r="J66" i="23" s="1"/>
  <c r="B70" i="11"/>
  <c r="A70" i="11" s="1"/>
  <c r="F70" i="11"/>
  <c r="B66" i="21"/>
  <c r="A66" i="21" s="1"/>
  <c r="F66" i="21"/>
  <c r="D64" i="26"/>
  <c r="M63" i="28"/>
  <c r="K64" i="28" s="1"/>
  <c r="L63" i="28"/>
  <c r="J64" i="28" s="1"/>
  <c r="D64" i="28" s="1"/>
  <c r="I69" i="16"/>
  <c r="D69" i="16"/>
  <c r="M63" i="27"/>
  <c r="K64" i="27" s="1"/>
  <c r="L63" i="27"/>
  <c r="J64" i="27" s="1"/>
  <c r="S66" i="21"/>
  <c r="M68" i="17"/>
  <c r="K69" i="17" s="1"/>
  <c r="E69" i="17" s="1"/>
  <c r="L68" i="17"/>
  <c r="J69" i="17" s="1"/>
  <c r="E70" i="11"/>
  <c r="L69" i="15"/>
  <c r="J70" i="15" s="1"/>
  <c r="M69" i="15"/>
  <c r="K70" i="15" s="1"/>
  <c r="S68" i="17"/>
  <c r="T69" i="15"/>
  <c r="B64" i="25"/>
  <c r="A64" i="25" s="1"/>
  <c r="F64" i="25"/>
  <c r="T68" i="16"/>
  <c r="U67" i="16"/>
  <c r="T69" i="16" l="1"/>
  <c r="U65" i="22"/>
  <c r="S70" i="11"/>
  <c r="I66" i="23"/>
  <c r="I65" i="25"/>
  <c r="B64" i="28"/>
  <c r="A64" i="28" s="1"/>
  <c r="F64" i="28"/>
  <c r="E68" i="19"/>
  <c r="T68" i="17"/>
  <c r="U67" i="17"/>
  <c r="S67" i="21"/>
  <c r="T67" i="21" s="1"/>
  <c r="I70" i="15"/>
  <c r="D70" i="15"/>
  <c r="I69" i="17"/>
  <c r="I64" i="27"/>
  <c r="L69" i="16"/>
  <c r="J70" i="16" s="1"/>
  <c r="D70" i="16" s="1"/>
  <c r="M69" i="16"/>
  <c r="K70" i="16" s="1"/>
  <c r="I64" i="28"/>
  <c r="B67" i="21"/>
  <c r="A67" i="21" s="1"/>
  <c r="F67" i="21"/>
  <c r="I83" i="29"/>
  <c r="D83" i="29"/>
  <c r="S64" i="26"/>
  <c r="S67" i="20"/>
  <c r="B68" i="18"/>
  <c r="A68" i="18" s="1"/>
  <c r="F68" i="18"/>
  <c r="U62" i="28"/>
  <c r="T63" i="28"/>
  <c r="S69" i="17"/>
  <c r="U68" i="17" s="1"/>
  <c r="S66" i="23"/>
  <c r="L70" i="11"/>
  <c r="J71" i="11" s="1"/>
  <c r="M70" i="11"/>
  <c r="K71" i="11" s="1"/>
  <c r="L66" i="22"/>
  <c r="J67" i="22" s="1"/>
  <c r="M66" i="22"/>
  <c r="K67" i="22" s="1"/>
  <c r="D65" i="25"/>
  <c r="B69" i="16"/>
  <c r="A69" i="16" s="1"/>
  <c r="F69" i="16"/>
  <c r="B64" i="26"/>
  <c r="A64" i="26" s="1"/>
  <c r="F64" i="26"/>
  <c r="T65" i="23"/>
  <c r="U64" i="23"/>
  <c r="I68" i="19"/>
  <c r="D68" i="19"/>
  <c r="M67" i="20"/>
  <c r="K68" i="20" s="1"/>
  <c r="L67" i="20"/>
  <c r="J68" i="20" s="1"/>
  <c r="E64" i="27"/>
  <c r="E65" i="25"/>
  <c r="L68" i="18"/>
  <c r="J69" i="18" s="1"/>
  <c r="D69" i="18" s="1"/>
  <c r="M68" i="18"/>
  <c r="K69" i="18" s="1"/>
  <c r="D69" i="17"/>
  <c r="D64" i="27"/>
  <c r="E70" i="15"/>
  <c r="U65" i="21"/>
  <c r="T66" i="21"/>
  <c r="E83" i="29"/>
  <c r="L64" i="26"/>
  <c r="J65" i="26" s="1"/>
  <c r="M64" i="26"/>
  <c r="K65" i="26" s="1"/>
  <c r="E65" i="26" s="1"/>
  <c r="I67" i="21"/>
  <c r="L65" i="24"/>
  <c r="J66" i="24" s="1"/>
  <c r="M65" i="24"/>
  <c r="K66" i="24" s="1"/>
  <c r="B66" i="22"/>
  <c r="A66" i="22" s="1"/>
  <c r="F66" i="22"/>
  <c r="D66" i="23"/>
  <c r="U62" i="27"/>
  <c r="T63" i="27"/>
  <c r="U67" i="18"/>
  <c r="T64" i="25"/>
  <c r="U63" i="25"/>
  <c r="S65" i="24"/>
  <c r="E64" i="28"/>
  <c r="T69" i="17" l="1"/>
  <c r="S65" i="26"/>
  <c r="T65" i="26" s="1"/>
  <c r="S64" i="28"/>
  <c r="B64" i="27"/>
  <c r="A64" i="27" s="1"/>
  <c r="F64" i="27"/>
  <c r="B68" i="19"/>
  <c r="A68" i="19" s="1"/>
  <c r="F68" i="19"/>
  <c r="I67" i="22"/>
  <c r="U66" i="20"/>
  <c r="T67" i="20"/>
  <c r="B70" i="15"/>
  <c r="A70" i="15" s="1"/>
  <c r="F70" i="15"/>
  <c r="I65" i="26"/>
  <c r="S64" i="27"/>
  <c r="D65" i="26"/>
  <c r="M67" i="21"/>
  <c r="K68" i="21" s="1"/>
  <c r="L67" i="21"/>
  <c r="J68" i="21" s="1"/>
  <c r="I69" i="18"/>
  <c r="E67" i="22"/>
  <c r="E68" i="20"/>
  <c r="M83" i="29"/>
  <c r="K84" i="29" s="1"/>
  <c r="L83" i="29"/>
  <c r="J84" i="29" s="1"/>
  <c r="I70" i="16"/>
  <c r="M69" i="17"/>
  <c r="K70" i="17" s="1"/>
  <c r="L69" i="17"/>
  <c r="J70" i="17" s="1"/>
  <c r="D70" i="17" s="1"/>
  <c r="B66" i="23"/>
  <c r="A66" i="23" s="1"/>
  <c r="F66" i="23"/>
  <c r="S70" i="15"/>
  <c r="S65" i="25"/>
  <c r="B70" i="16"/>
  <c r="A70" i="16" s="1"/>
  <c r="F70" i="16"/>
  <c r="U63" i="26"/>
  <c r="T64" i="26"/>
  <c r="L65" i="25"/>
  <c r="J66" i="25" s="1"/>
  <c r="M65" i="25"/>
  <c r="K66" i="25" s="1"/>
  <c r="E66" i="24"/>
  <c r="I66" i="24"/>
  <c r="D66" i="24"/>
  <c r="B69" i="17"/>
  <c r="A69" i="17" s="1"/>
  <c r="F69" i="17"/>
  <c r="U65" i="23"/>
  <c r="B69" i="18"/>
  <c r="A69" i="18" s="1"/>
  <c r="F69" i="18"/>
  <c r="M64" i="28"/>
  <c r="K65" i="28" s="1"/>
  <c r="E65" i="28" s="1"/>
  <c r="L64" i="28"/>
  <c r="J65" i="28" s="1"/>
  <c r="L64" i="27"/>
  <c r="J65" i="27" s="1"/>
  <c r="D65" i="27" s="1"/>
  <c r="M64" i="27"/>
  <c r="K65" i="27" s="1"/>
  <c r="E71" i="11"/>
  <c r="T65" i="24"/>
  <c r="U64" i="24"/>
  <c r="D67" i="22"/>
  <c r="S83" i="29"/>
  <c r="E84" i="29"/>
  <c r="U66" i="21"/>
  <c r="E69" i="18"/>
  <c r="I68" i="20"/>
  <c r="D68" i="20"/>
  <c r="M68" i="19"/>
  <c r="K69" i="19" s="1"/>
  <c r="E69" i="19" s="1"/>
  <c r="L68" i="19"/>
  <c r="J69" i="19" s="1"/>
  <c r="T66" i="23"/>
  <c r="B65" i="25"/>
  <c r="A65" i="25" s="1"/>
  <c r="F65" i="25"/>
  <c r="I71" i="11"/>
  <c r="D71" i="11"/>
  <c r="B83" i="29"/>
  <c r="A83" i="29" s="1"/>
  <c r="D84" i="29"/>
  <c r="F83" i="29"/>
  <c r="E70" i="16"/>
  <c r="M70" i="15"/>
  <c r="K71" i="15" s="1"/>
  <c r="L70" i="15"/>
  <c r="J71" i="15" s="1"/>
  <c r="D71" i="15" s="1"/>
  <c r="S68" i="19"/>
  <c r="M66" i="23"/>
  <c r="K67" i="23" s="1"/>
  <c r="L66" i="23"/>
  <c r="J67" i="23" s="1"/>
  <c r="D67" i="23" s="1"/>
  <c r="U69" i="11"/>
  <c r="T70" i="11"/>
  <c r="U64" i="26" l="1"/>
  <c r="S65" i="28"/>
  <c r="U64" i="28" s="1"/>
  <c r="B65" i="27"/>
  <c r="A65" i="27" s="1"/>
  <c r="F65" i="27"/>
  <c r="L71" i="11"/>
  <c r="J72" i="11" s="1"/>
  <c r="M71" i="11"/>
  <c r="K72" i="11" s="1"/>
  <c r="E72" i="11" s="1"/>
  <c r="S71" i="11"/>
  <c r="B67" i="23"/>
  <c r="A67" i="23" s="1"/>
  <c r="F67" i="23"/>
  <c r="T64" i="27"/>
  <c r="U63" i="27"/>
  <c r="S69" i="19"/>
  <c r="U68" i="19" s="1"/>
  <c r="I69" i="19"/>
  <c r="S84" i="29"/>
  <c r="T84" i="29" s="1"/>
  <c r="I67" i="23"/>
  <c r="I71" i="15"/>
  <c r="B68" i="20"/>
  <c r="A68" i="20" s="1"/>
  <c r="F68" i="20"/>
  <c r="B67" i="22"/>
  <c r="A67" i="22" s="1"/>
  <c r="F67" i="22"/>
  <c r="B66" i="24"/>
  <c r="A66" i="24" s="1"/>
  <c r="F66" i="24"/>
  <c r="T65" i="25"/>
  <c r="U64" i="25"/>
  <c r="E70" i="17"/>
  <c r="S67" i="22"/>
  <c r="M69" i="18"/>
  <c r="K70" i="18" s="1"/>
  <c r="E70" i="18" s="1"/>
  <c r="L69" i="18"/>
  <c r="J70" i="18" s="1"/>
  <c r="E65" i="27"/>
  <c r="L67" i="22"/>
  <c r="J68" i="22" s="1"/>
  <c r="D68" i="22" s="1"/>
  <c r="M67" i="22"/>
  <c r="K68" i="22" s="1"/>
  <c r="E68" i="22" s="1"/>
  <c r="E67" i="23"/>
  <c r="B84" i="29"/>
  <c r="A84" i="29" s="1"/>
  <c r="F84" i="29"/>
  <c r="I65" i="27"/>
  <c r="I66" i="25"/>
  <c r="E71" i="15"/>
  <c r="S68" i="20"/>
  <c r="I68" i="21"/>
  <c r="D68" i="21"/>
  <c r="B71" i="15"/>
  <c r="A71" i="15" s="1"/>
  <c r="F71" i="15"/>
  <c r="U63" i="28"/>
  <c r="T64" i="28"/>
  <c r="S70" i="16"/>
  <c r="M68" i="20"/>
  <c r="K69" i="20" s="1"/>
  <c r="E69" i="20" s="1"/>
  <c r="L68" i="20"/>
  <c r="J69" i="20" s="1"/>
  <c r="I65" i="28"/>
  <c r="D65" i="28"/>
  <c r="B70" i="17"/>
  <c r="A70" i="17" s="1"/>
  <c r="F70" i="17"/>
  <c r="L66" i="24"/>
  <c r="J67" i="24" s="1"/>
  <c r="D67" i="24" s="1"/>
  <c r="M66" i="24"/>
  <c r="K67" i="24" s="1"/>
  <c r="U69" i="15"/>
  <c r="T70" i="15"/>
  <c r="L70" i="16"/>
  <c r="J71" i="16" s="1"/>
  <c r="M70" i="16"/>
  <c r="K71" i="16" s="1"/>
  <c r="E68" i="21"/>
  <c r="D69" i="19"/>
  <c r="U67" i="19"/>
  <c r="T68" i="19"/>
  <c r="B71" i="11"/>
  <c r="A71" i="11" s="1"/>
  <c r="F71" i="11"/>
  <c r="D66" i="25"/>
  <c r="S69" i="18"/>
  <c r="U83" i="29"/>
  <c r="U82" i="29"/>
  <c r="T83" i="29"/>
  <c r="S66" i="24"/>
  <c r="E66" i="25"/>
  <c r="I70" i="17"/>
  <c r="I84" i="29"/>
  <c r="B65" i="26"/>
  <c r="A65" i="26" s="1"/>
  <c r="F65" i="26"/>
  <c r="L65" i="26"/>
  <c r="J66" i="26" s="1"/>
  <c r="D66" i="26" s="1"/>
  <c r="M65" i="26"/>
  <c r="K66" i="26" s="1"/>
  <c r="T65" i="28" l="1"/>
  <c r="B67" i="24"/>
  <c r="A67" i="24" s="1"/>
  <c r="F67" i="24"/>
  <c r="B68" i="22"/>
  <c r="A68" i="22" s="1"/>
  <c r="F68" i="22"/>
  <c r="B66" i="26"/>
  <c r="A66" i="26" s="1"/>
  <c r="F66" i="26"/>
  <c r="I71" i="16"/>
  <c r="D71" i="16"/>
  <c r="T70" i="16"/>
  <c r="U69" i="16"/>
  <c r="B68" i="21"/>
  <c r="A68" i="21" s="1"/>
  <c r="F68" i="21"/>
  <c r="S68" i="22"/>
  <c r="U67" i="22" s="1"/>
  <c r="S66" i="25"/>
  <c r="S70" i="18"/>
  <c r="U69" i="18" s="1"/>
  <c r="T66" i="24"/>
  <c r="U65" i="24"/>
  <c r="E71" i="16"/>
  <c r="S69" i="20"/>
  <c r="M66" i="25"/>
  <c r="K67" i="25" s="1"/>
  <c r="E67" i="25" s="1"/>
  <c r="L66" i="25"/>
  <c r="J67" i="25" s="1"/>
  <c r="S70" i="17"/>
  <c r="M67" i="23"/>
  <c r="K68" i="23" s="1"/>
  <c r="L67" i="23"/>
  <c r="J68" i="23" s="1"/>
  <c r="L69" i="19"/>
  <c r="J70" i="19" s="1"/>
  <c r="D70" i="19" s="1"/>
  <c r="M69" i="19"/>
  <c r="K70" i="19" s="1"/>
  <c r="E66" i="26"/>
  <c r="L70" i="17"/>
  <c r="J71" i="17" s="1"/>
  <c r="M70" i="17"/>
  <c r="K71" i="17" s="1"/>
  <c r="B66" i="25"/>
  <c r="A66" i="25" s="1"/>
  <c r="F66" i="25"/>
  <c r="B69" i="19"/>
  <c r="A69" i="19" s="1"/>
  <c r="F69" i="19"/>
  <c r="M65" i="28"/>
  <c r="K66" i="28" s="1"/>
  <c r="L65" i="28"/>
  <c r="J66" i="28" s="1"/>
  <c r="D66" i="28" s="1"/>
  <c r="U67" i="20"/>
  <c r="T68" i="20"/>
  <c r="I68" i="22"/>
  <c r="I72" i="11"/>
  <c r="I66" i="26"/>
  <c r="S68" i="21"/>
  <c r="I69" i="20"/>
  <c r="S71" i="15"/>
  <c r="L65" i="27"/>
  <c r="J66" i="27" s="1"/>
  <c r="M65" i="27"/>
  <c r="K66" i="27" s="1"/>
  <c r="S67" i="23"/>
  <c r="S65" i="27"/>
  <c r="U66" i="22"/>
  <c r="T67" i="22"/>
  <c r="M71" i="15"/>
  <c r="K72" i="15" s="1"/>
  <c r="L71" i="15"/>
  <c r="J72" i="15" s="1"/>
  <c r="S72" i="11"/>
  <c r="U71" i="11" s="1"/>
  <c r="M84" i="29"/>
  <c r="K85" i="29" s="1"/>
  <c r="L84" i="29"/>
  <c r="J85" i="29" s="1"/>
  <c r="E67" i="24"/>
  <c r="T69" i="18"/>
  <c r="U68" i="18"/>
  <c r="D72" i="11"/>
  <c r="T69" i="19"/>
  <c r="I67" i="24"/>
  <c r="B65" i="28"/>
  <c r="A65" i="28" s="1"/>
  <c r="F65" i="28"/>
  <c r="L68" i="21"/>
  <c r="J69" i="21" s="1"/>
  <c r="D69" i="21" s="1"/>
  <c r="M68" i="21"/>
  <c r="K69" i="21" s="1"/>
  <c r="E69" i="21" s="1"/>
  <c r="I70" i="18"/>
  <c r="D70" i="18"/>
  <c r="D69" i="20"/>
  <c r="T71" i="11"/>
  <c r="U70" i="11"/>
  <c r="T72" i="11" l="1"/>
  <c r="S69" i="21"/>
  <c r="U68" i="21" s="1"/>
  <c r="B69" i="21"/>
  <c r="A69" i="21" s="1"/>
  <c r="F69" i="21"/>
  <c r="B69" i="20"/>
  <c r="A69" i="20" s="1"/>
  <c r="F69" i="20"/>
  <c r="B66" i="28"/>
  <c r="A66" i="28" s="1"/>
  <c r="F66" i="28"/>
  <c r="E85" i="29"/>
  <c r="T67" i="23"/>
  <c r="U66" i="23"/>
  <c r="I66" i="28"/>
  <c r="B71" i="16"/>
  <c r="A71" i="16" s="1"/>
  <c r="F71" i="16"/>
  <c r="B70" i="18"/>
  <c r="A70" i="18" s="1"/>
  <c r="F70" i="18"/>
  <c r="T70" i="18"/>
  <c r="U67" i="21"/>
  <c r="T68" i="21"/>
  <c r="M72" i="11"/>
  <c r="K73" i="11" s="1"/>
  <c r="L72" i="11"/>
  <c r="J73" i="11" s="1"/>
  <c r="D73" i="11" s="1"/>
  <c r="E66" i="28"/>
  <c r="I71" i="17"/>
  <c r="D71" i="17"/>
  <c r="E70" i="19"/>
  <c r="E71" i="17"/>
  <c r="I67" i="25"/>
  <c r="S71" i="16"/>
  <c r="S67" i="25"/>
  <c r="U66" i="25" s="1"/>
  <c r="S67" i="24"/>
  <c r="T65" i="27"/>
  <c r="U64" i="27"/>
  <c r="I66" i="27"/>
  <c r="D66" i="27"/>
  <c r="M69" i="20"/>
  <c r="K70" i="20" s="1"/>
  <c r="L69" i="20"/>
  <c r="J70" i="20" s="1"/>
  <c r="L68" i="22"/>
  <c r="J69" i="22" s="1"/>
  <c r="M68" i="22"/>
  <c r="K69" i="22" s="1"/>
  <c r="T69" i="20"/>
  <c r="D67" i="25"/>
  <c r="S66" i="26"/>
  <c r="I70" i="19"/>
  <c r="U69" i="17"/>
  <c r="T70" i="17"/>
  <c r="T66" i="25"/>
  <c r="U65" i="25"/>
  <c r="L71" i="16"/>
  <c r="J72" i="16" s="1"/>
  <c r="D72" i="16" s="1"/>
  <c r="M71" i="16"/>
  <c r="K72" i="16" s="1"/>
  <c r="U70" i="15"/>
  <c r="T71" i="15"/>
  <c r="I69" i="21"/>
  <c r="B72" i="11"/>
  <c r="A72" i="11" s="1"/>
  <c r="F72" i="11"/>
  <c r="E66" i="27"/>
  <c r="M70" i="18"/>
  <c r="K71" i="18" s="1"/>
  <c r="L70" i="18"/>
  <c r="J71" i="18" s="1"/>
  <c r="D71" i="18" s="1"/>
  <c r="L67" i="24"/>
  <c r="J68" i="24" s="1"/>
  <c r="M67" i="24"/>
  <c r="K68" i="24" s="1"/>
  <c r="I85" i="29"/>
  <c r="D85" i="29"/>
  <c r="I72" i="15"/>
  <c r="D72" i="15"/>
  <c r="T68" i="22"/>
  <c r="E68" i="23"/>
  <c r="E72" i="15"/>
  <c r="L66" i="26"/>
  <c r="J67" i="26" s="1"/>
  <c r="M66" i="26"/>
  <c r="K67" i="26" s="1"/>
  <c r="U68" i="20"/>
  <c r="B70" i="19"/>
  <c r="A70" i="19" s="1"/>
  <c r="F70" i="19"/>
  <c r="I68" i="23"/>
  <c r="D68" i="23"/>
  <c r="T67" i="25" l="1"/>
  <c r="T69" i="21"/>
  <c r="B72" i="16"/>
  <c r="A72" i="16" s="1"/>
  <c r="F72" i="16"/>
  <c r="I70" i="20"/>
  <c r="T71" i="16"/>
  <c r="U70" i="16"/>
  <c r="M71" i="17"/>
  <c r="K72" i="17" s="1"/>
  <c r="L71" i="17"/>
  <c r="J72" i="17" s="1"/>
  <c r="D72" i="17" s="1"/>
  <c r="B71" i="18"/>
  <c r="A71" i="18" s="1"/>
  <c r="F71" i="18"/>
  <c r="D70" i="20"/>
  <c r="B85" i="29"/>
  <c r="A85" i="29" s="1"/>
  <c r="F85" i="29"/>
  <c r="S72" i="15"/>
  <c r="M85" i="29"/>
  <c r="K86" i="29" s="1"/>
  <c r="E86" i="29" s="1"/>
  <c r="L85" i="29"/>
  <c r="J86" i="29" s="1"/>
  <c r="D86" i="29" s="1"/>
  <c r="E71" i="18"/>
  <c r="T66" i="26"/>
  <c r="U65" i="26"/>
  <c r="I69" i="22"/>
  <c r="D69" i="22"/>
  <c r="E68" i="24"/>
  <c r="E72" i="16"/>
  <c r="S71" i="17"/>
  <c r="I73" i="11"/>
  <c r="L68" i="23"/>
  <c r="J69" i="23" s="1"/>
  <c r="D69" i="23" s="1"/>
  <c r="M68" i="23"/>
  <c r="K69" i="23" s="1"/>
  <c r="E69" i="23" s="1"/>
  <c r="S68" i="23"/>
  <c r="M72" i="15"/>
  <c r="K73" i="15" s="1"/>
  <c r="E73" i="15" s="1"/>
  <c r="L72" i="15"/>
  <c r="J73" i="15" s="1"/>
  <c r="D73" i="15" s="1"/>
  <c r="S66" i="27"/>
  <c r="B67" i="25"/>
  <c r="A67" i="25" s="1"/>
  <c r="F67" i="25"/>
  <c r="M66" i="27"/>
  <c r="K67" i="27" s="1"/>
  <c r="L66" i="27"/>
  <c r="J67" i="27" s="1"/>
  <c r="D67" i="27" s="1"/>
  <c r="U66" i="24"/>
  <c r="T67" i="24"/>
  <c r="S70" i="19"/>
  <c r="E73" i="11"/>
  <c r="I68" i="24"/>
  <c r="D68" i="24"/>
  <c r="L69" i="21"/>
  <c r="J70" i="21" s="1"/>
  <c r="M69" i="21"/>
  <c r="K70" i="21" s="1"/>
  <c r="L70" i="19"/>
  <c r="J71" i="19" s="1"/>
  <c r="M70" i="19"/>
  <c r="K71" i="19" s="1"/>
  <c r="E71" i="19" s="1"/>
  <c r="E70" i="20"/>
  <c r="S66" i="28"/>
  <c r="M66" i="28"/>
  <c r="K67" i="28" s="1"/>
  <c r="E67" i="28" s="1"/>
  <c r="L66" i="28"/>
  <c r="J67" i="28" s="1"/>
  <c r="B68" i="23"/>
  <c r="A68" i="23" s="1"/>
  <c r="F68" i="23"/>
  <c r="I67" i="26"/>
  <c r="D67" i="26"/>
  <c r="B72" i="15"/>
  <c r="A72" i="15" s="1"/>
  <c r="F72" i="15"/>
  <c r="I71" i="18"/>
  <c r="B73" i="11"/>
  <c r="A73" i="11" s="1"/>
  <c r="F73" i="11"/>
  <c r="I72" i="16"/>
  <c r="E67" i="26"/>
  <c r="E69" i="22"/>
  <c r="B66" i="27"/>
  <c r="A66" i="27" s="1"/>
  <c r="F66" i="27"/>
  <c r="L67" i="25"/>
  <c r="J68" i="25" s="1"/>
  <c r="M67" i="25"/>
  <c r="K68" i="25" s="1"/>
  <c r="B71" i="17"/>
  <c r="A71" i="17" s="1"/>
  <c r="F71" i="17"/>
  <c r="S85" i="29"/>
  <c r="S69" i="23" l="1"/>
  <c r="U68" i="23" s="1"/>
  <c r="I68" i="25"/>
  <c r="S67" i="26"/>
  <c r="T66" i="28"/>
  <c r="U65" i="28"/>
  <c r="S71" i="19"/>
  <c r="T71" i="19" s="1"/>
  <c r="T68" i="23"/>
  <c r="U67" i="23"/>
  <c r="S68" i="24"/>
  <c r="S73" i="15"/>
  <c r="T73" i="15" s="1"/>
  <c r="I67" i="28"/>
  <c r="D67" i="28"/>
  <c r="S70" i="20"/>
  <c r="M68" i="24"/>
  <c r="K69" i="24" s="1"/>
  <c r="L68" i="24"/>
  <c r="J69" i="24" s="1"/>
  <c r="D69" i="24" s="1"/>
  <c r="I73" i="15"/>
  <c r="U84" i="29"/>
  <c r="T85" i="29"/>
  <c r="E68" i="25"/>
  <c r="L71" i="18"/>
  <c r="J72" i="18" s="1"/>
  <c r="M71" i="18"/>
  <c r="K72" i="18" s="1"/>
  <c r="B67" i="26"/>
  <c r="A67" i="26" s="1"/>
  <c r="F67" i="26"/>
  <c r="B69" i="23"/>
  <c r="A69" i="23" s="1"/>
  <c r="F69" i="23"/>
  <c r="S67" i="28"/>
  <c r="U66" i="28" s="1"/>
  <c r="B68" i="24"/>
  <c r="A68" i="24" s="1"/>
  <c r="F68" i="24"/>
  <c r="E67" i="27"/>
  <c r="S72" i="16"/>
  <c r="M69" i="22"/>
  <c r="K70" i="22" s="1"/>
  <c r="E70" i="22" s="1"/>
  <c r="L69" i="22"/>
  <c r="J70" i="22" s="1"/>
  <c r="B70" i="20"/>
  <c r="A70" i="20" s="1"/>
  <c r="F70" i="20"/>
  <c r="I72" i="17"/>
  <c r="B67" i="27"/>
  <c r="A67" i="27" s="1"/>
  <c r="F67" i="27"/>
  <c r="I71" i="19"/>
  <c r="D71" i="19"/>
  <c r="T66" i="27"/>
  <c r="U65" i="27"/>
  <c r="L73" i="11"/>
  <c r="J74" i="11" s="1"/>
  <c r="M73" i="11"/>
  <c r="K74" i="11" s="1"/>
  <c r="E74" i="11" s="1"/>
  <c r="S71" i="18"/>
  <c r="E72" i="18"/>
  <c r="B86" i="29"/>
  <c r="A86" i="29" s="1"/>
  <c r="F86" i="29"/>
  <c r="B72" i="17"/>
  <c r="A72" i="17" s="1"/>
  <c r="F72" i="17"/>
  <c r="B73" i="15"/>
  <c r="A73" i="15" s="1"/>
  <c r="F73" i="15"/>
  <c r="M67" i="26"/>
  <c r="K68" i="26" s="1"/>
  <c r="L67" i="26"/>
  <c r="J68" i="26" s="1"/>
  <c r="D68" i="26" s="1"/>
  <c r="E70" i="21"/>
  <c r="U69" i="19"/>
  <c r="T70" i="19"/>
  <c r="D68" i="25"/>
  <c r="E72" i="17"/>
  <c r="B69" i="22"/>
  <c r="A69" i="22" s="1"/>
  <c r="F69" i="22"/>
  <c r="T72" i="15"/>
  <c r="U71" i="15"/>
  <c r="S86" i="29"/>
  <c r="T86" i="29" s="1"/>
  <c r="S69" i="22"/>
  <c r="M72" i="16"/>
  <c r="K73" i="16" s="1"/>
  <c r="L72" i="16"/>
  <c r="J73" i="16" s="1"/>
  <c r="I70" i="21"/>
  <c r="D70" i="21"/>
  <c r="S73" i="11"/>
  <c r="I67" i="27"/>
  <c r="I69" i="23"/>
  <c r="U70" i="17"/>
  <c r="T71" i="17"/>
  <c r="I86" i="29"/>
  <c r="M70" i="20"/>
  <c r="K71" i="20" s="1"/>
  <c r="L70" i="20"/>
  <c r="J71" i="20" s="1"/>
  <c r="U85" i="29" l="1"/>
  <c r="T69" i="23"/>
  <c r="B68" i="26"/>
  <c r="A68" i="26" s="1"/>
  <c r="F68" i="26"/>
  <c r="B69" i="24"/>
  <c r="A69" i="24" s="1"/>
  <c r="F69" i="24"/>
  <c r="L69" i="23"/>
  <c r="J70" i="23" s="1"/>
  <c r="M69" i="23"/>
  <c r="K70" i="23" s="1"/>
  <c r="S70" i="22"/>
  <c r="U69" i="22" s="1"/>
  <c r="B67" i="28"/>
  <c r="A67" i="28" s="1"/>
  <c r="F67" i="28"/>
  <c r="T73" i="11"/>
  <c r="U72" i="11"/>
  <c r="I71" i="20"/>
  <c r="M67" i="27"/>
  <c r="K68" i="27" s="1"/>
  <c r="E68" i="27" s="1"/>
  <c r="L67" i="27"/>
  <c r="J68" i="27" s="1"/>
  <c r="S72" i="17"/>
  <c r="I74" i="11"/>
  <c r="D74" i="11"/>
  <c r="M72" i="17"/>
  <c r="K73" i="17" s="1"/>
  <c r="L72" i="17"/>
  <c r="J73" i="17" s="1"/>
  <c r="T72" i="16"/>
  <c r="U71" i="16"/>
  <c r="I72" i="18"/>
  <c r="D72" i="18"/>
  <c r="M73" i="15"/>
  <c r="K74" i="15" s="1"/>
  <c r="L73" i="15"/>
  <c r="J74" i="15" s="1"/>
  <c r="T70" i="20"/>
  <c r="U69" i="20"/>
  <c r="T67" i="28"/>
  <c r="S74" i="11"/>
  <c r="T74" i="11" s="1"/>
  <c r="L70" i="21"/>
  <c r="J71" i="21" s="1"/>
  <c r="D71" i="21" s="1"/>
  <c r="M70" i="21"/>
  <c r="K71" i="21" s="1"/>
  <c r="E71" i="21" s="1"/>
  <c r="I68" i="26"/>
  <c r="S72" i="18"/>
  <c r="T72" i="18" s="1"/>
  <c r="B71" i="19"/>
  <c r="A71" i="19" s="1"/>
  <c r="F71" i="19"/>
  <c r="I70" i="22"/>
  <c r="S67" i="27"/>
  <c r="S68" i="25"/>
  <c r="I69" i="24"/>
  <c r="L68" i="25"/>
  <c r="J69" i="25" s="1"/>
  <c r="D69" i="25" s="1"/>
  <c r="M68" i="25"/>
  <c r="K69" i="25" s="1"/>
  <c r="T69" i="22"/>
  <c r="U68" i="22"/>
  <c r="D70" i="22"/>
  <c r="B68" i="25"/>
  <c r="A68" i="25" s="1"/>
  <c r="F68" i="25"/>
  <c r="U70" i="19"/>
  <c r="T71" i="18"/>
  <c r="U70" i="18"/>
  <c r="D71" i="20"/>
  <c r="E69" i="24"/>
  <c r="E68" i="26"/>
  <c r="L86" i="29"/>
  <c r="J87" i="29" s="1"/>
  <c r="M86" i="29"/>
  <c r="K87" i="29" s="1"/>
  <c r="B70" i="21"/>
  <c r="A70" i="21" s="1"/>
  <c r="F70" i="21"/>
  <c r="I73" i="16"/>
  <c r="D73" i="16"/>
  <c r="U72" i="15"/>
  <c r="S70" i="21"/>
  <c r="L71" i="19"/>
  <c r="J72" i="19" s="1"/>
  <c r="D72" i="19" s="1"/>
  <c r="M71" i="19"/>
  <c r="K72" i="19" s="1"/>
  <c r="E73" i="16"/>
  <c r="E71" i="20"/>
  <c r="L67" i="28"/>
  <c r="J68" i="28" s="1"/>
  <c r="M67" i="28"/>
  <c r="K68" i="28" s="1"/>
  <c r="U67" i="24"/>
  <c r="T68" i="24"/>
  <c r="U66" i="26"/>
  <c r="T67" i="26"/>
  <c r="T70" i="22" l="1"/>
  <c r="U73" i="11"/>
  <c r="S68" i="27"/>
  <c r="T68" i="27" s="1"/>
  <c r="E68" i="28"/>
  <c r="B70" i="22"/>
  <c r="A70" i="22" s="1"/>
  <c r="F70" i="22"/>
  <c r="T67" i="27"/>
  <c r="U66" i="27"/>
  <c r="E74" i="15"/>
  <c r="U71" i="17"/>
  <c r="T72" i="17"/>
  <c r="I68" i="28"/>
  <c r="U69" i="21"/>
  <c r="T70" i="21"/>
  <c r="L73" i="16"/>
  <c r="J74" i="16" s="1"/>
  <c r="M73" i="16"/>
  <c r="K74" i="16" s="1"/>
  <c r="E74" i="16" s="1"/>
  <c r="B72" i="18"/>
  <c r="A72" i="18" s="1"/>
  <c r="F72" i="18"/>
  <c r="B73" i="16"/>
  <c r="A73" i="16" s="1"/>
  <c r="F73" i="16"/>
  <c r="B71" i="21"/>
  <c r="A71" i="21" s="1"/>
  <c r="F71" i="21"/>
  <c r="S68" i="26"/>
  <c r="B71" i="20"/>
  <c r="A71" i="20" s="1"/>
  <c r="F71" i="20"/>
  <c r="I71" i="21"/>
  <c r="I74" i="15"/>
  <c r="D74" i="15"/>
  <c r="L72" i="18"/>
  <c r="J73" i="18" s="1"/>
  <c r="M72" i="18"/>
  <c r="K73" i="18" s="1"/>
  <c r="E73" i="17"/>
  <c r="M71" i="20"/>
  <c r="K72" i="20" s="1"/>
  <c r="E72" i="20" s="1"/>
  <c r="L71" i="20"/>
  <c r="J72" i="20" s="1"/>
  <c r="D72" i="20" s="1"/>
  <c r="I70" i="23"/>
  <c r="D70" i="23"/>
  <c r="S73" i="16"/>
  <c r="S71" i="21"/>
  <c r="U70" i="21" s="1"/>
  <c r="S69" i="24"/>
  <c r="L69" i="24"/>
  <c r="J70" i="24" s="1"/>
  <c r="M69" i="24"/>
  <c r="K70" i="24" s="1"/>
  <c r="B72" i="19"/>
  <c r="A72" i="19" s="1"/>
  <c r="F72" i="19"/>
  <c r="B74" i="11"/>
  <c r="A74" i="11" s="1"/>
  <c r="F74" i="11"/>
  <c r="I68" i="27"/>
  <c r="D68" i="27"/>
  <c r="E72" i="19"/>
  <c r="E87" i="29"/>
  <c r="E69" i="25"/>
  <c r="L68" i="26"/>
  <c r="J69" i="26" s="1"/>
  <c r="M68" i="26"/>
  <c r="K69" i="26" s="1"/>
  <c r="S71" i="20"/>
  <c r="I72" i="19"/>
  <c r="I87" i="29"/>
  <c r="D87" i="29"/>
  <c r="U71" i="18"/>
  <c r="B69" i="25"/>
  <c r="A69" i="25" s="1"/>
  <c r="F69" i="25"/>
  <c r="I69" i="25"/>
  <c r="T68" i="25"/>
  <c r="U67" i="25"/>
  <c r="L70" i="22"/>
  <c r="J71" i="22" s="1"/>
  <c r="D71" i="22" s="1"/>
  <c r="M70" i="22"/>
  <c r="K71" i="22" s="1"/>
  <c r="I73" i="17"/>
  <c r="D73" i="17"/>
  <c r="M74" i="11"/>
  <c r="K75" i="11" s="1"/>
  <c r="L74" i="11"/>
  <c r="J75" i="11" s="1"/>
  <c r="D75" i="11" s="1"/>
  <c r="D68" i="28"/>
  <c r="E70" i="23"/>
  <c r="U67" i="27" l="1"/>
  <c r="B71" i="22"/>
  <c r="A71" i="22" s="1"/>
  <c r="F71" i="22"/>
  <c r="B72" i="20"/>
  <c r="A72" i="20" s="1"/>
  <c r="F72" i="20"/>
  <c r="B73" i="17"/>
  <c r="A73" i="17" s="1"/>
  <c r="F73" i="17"/>
  <c r="B87" i="29"/>
  <c r="A87" i="29" s="1"/>
  <c r="F87" i="29"/>
  <c r="B68" i="27"/>
  <c r="A68" i="27" s="1"/>
  <c r="F68" i="27"/>
  <c r="U72" i="16"/>
  <c r="T73" i="16"/>
  <c r="E73" i="18"/>
  <c r="I74" i="16"/>
  <c r="B68" i="28"/>
  <c r="A68" i="28" s="1"/>
  <c r="F68" i="28"/>
  <c r="S72" i="20"/>
  <c r="T72" i="20" s="1"/>
  <c r="I73" i="18"/>
  <c r="U67" i="26"/>
  <c r="T68" i="26"/>
  <c r="D73" i="18"/>
  <c r="I75" i="11"/>
  <c r="L73" i="17"/>
  <c r="J74" i="17" s="1"/>
  <c r="M73" i="17"/>
  <c r="K74" i="17" s="1"/>
  <c r="E74" i="17" s="1"/>
  <c r="M87" i="29"/>
  <c r="K88" i="29" s="1"/>
  <c r="L87" i="29"/>
  <c r="J88" i="29" s="1"/>
  <c r="T71" i="20"/>
  <c r="U70" i="20"/>
  <c r="S69" i="25"/>
  <c r="S72" i="19"/>
  <c r="M68" i="27"/>
  <c r="K69" i="27" s="1"/>
  <c r="L68" i="27"/>
  <c r="J69" i="27" s="1"/>
  <c r="D69" i="27" s="1"/>
  <c r="I70" i="24"/>
  <c r="D70" i="24"/>
  <c r="S73" i="17"/>
  <c r="B74" i="15"/>
  <c r="A74" i="15" s="1"/>
  <c r="F74" i="15"/>
  <c r="L71" i="21"/>
  <c r="J72" i="21" s="1"/>
  <c r="M71" i="21"/>
  <c r="K72" i="21" s="1"/>
  <c r="D74" i="16"/>
  <c r="L68" i="28"/>
  <c r="J69" i="28" s="1"/>
  <c r="M68" i="28"/>
  <c r="K69" i="28" s="1"/>
  <c r="E69" i="28" s="1"/>
  <c r="E71" i="22"/>
  <c r="L72" i="19"/>
  <c r="J73" i="19" s="1"/>
  <c r="M72" i="19"/>
  <c r="K73" i="19" s="1"/>
  <c r="E73" i="19" s="1"/>
  <c r="S87" i="29"/>
  <c r="E88" i="29"/>
  <c r="B75" i="11"/>
  <c r="A75" i="11" s="1"/>
  <c r="F75" i="11"/>
  <c r="U68" i="24"/>
  <c r="T69" i="24"/>
  <c r="I72" i="20"/>
  <c r="M74" i="15"/>
  <c r="K75" i="15" s="1"/>
  <c r="E75" i="15" s="1"/>
  <c r="L74" i="15"/>
  <c r="J75" i="15" s="1"/>
  <c r="D75" i="15" s="1"/>
  <c r="E69" i="26"/>
  <c r="S68" i="28"/>
  <c r="I71" i="22"/>
  <c r="I69" i="26"/>
  <c r="D69" i="26"/>
  <c r="B70" i="23"/>
  <c r="A70" i="23" s="1"/>
  <c r="F70" i="23"/>
  <c r="S70" i="23"/>
  <c r="E75" i="11"/>
  <c r="M69" i="25"/>
  <c r="K70" i="25" s="1"/>
  <c r="L69" i="25"/>
  <c r="J70" i="25" s="1"/>
  <c r="E70" i="24"/>
  <c r="S74" i="16"/>
  <c r="U73" i="16" s="1"/>
  <c r="M70" i="23"/>
  <c r="K71" i="23" s="1"/>
  <c r="L70" i="23"/>
  <c r="J71" i="23" s="1"/>
  <c r="D71" i="23" s="1"/>
  <c r="T71" i="21"/>
  <c r="S74" i="15"/>
  <c r="E71" i="23" l="1"/>
  <c r="L69" i="26"/>
  <c r="J70" i="26" s="1"/>
  <c r="M69" i="26"/>
  <c r="K70" i="26" s="1"/>
  <c r="E70" i="26" s="1"/>
  <c r="I69" i="28"/>
  <c r="T73" i="17"/>
  <c r="U72" i="17"/>
  <c r="U69" i="23"/>
  <c r="T70" i="23"/>
  <c r="S69" i="26"/>
  <c r="S71" i="22"/>
  <c r="L70" i="24"/>
  <c r="J71" i="24" s="1"/>
  <c r="M70" i="24"/>
  <c r="K71" i="24" s="1"/>
  <c r="E71" i="24" s="1"/>
  <c r="S75" i="15"/>
  <c r="U74" i="15" s="1"/>
  <c r="I71" i="23"/>
  <c r="S70" i="24"/>
  <c r="S69" i="28"/>
  <c r="T69" i="28" s="1"/>
  <c r="I72" i="21"/>
  <c r="D72" i="21"/>
  <c r="S74" i="17"/>
  <c r="B70" i="24"/>
  <c r="A70" i="24" s="1"/>
  <c r="F70" i="24"/>
  <c r="E69" i="27"/>
  <c r="T69" i="25"/>
  <c r="U68" i="25"/>
  <c r="I74" i="17"/>
  <c r="D74" i="17"/>
  <c r="U73" i="15"/>
  <c r="T74" i="15"/>
  <c r="I70" i="25"/>
  <c r="D70" i="25"/>
  <c r="B71" i="23"/>
  <c r="A71" i="23" s="1"/>
  <c r="F71" i="23"/>
  <c r="T68" i="28"/>
  <c r="U67" i="28"/>
  <c r="I73" i="19"/>
  <c r="D73" i="19"/>
  <c r="S73" i="19"/>
  <c r="T73" i="19" s="1"/>
  <c r="I88" i="29"/>
  <c r="M73" i="18"/>
  <c r="K74" i="18" s="1"/>
  <c r="E74" i="18" s="1"/>
  <c r="L73" i="18"/>
  <c r="J74" i="18" s="1"/>
  <c r="D74" i="18" s="1"/>
  <c r="M74" i="16"/>
  <c r="K75" i="16" s="1"/>
  <c r="L74" i="16"/>
  <c r="J75" i="16" s="1"/>
  <c r="D75" i="16" s="1"/>
  <c r="B69" i="27"/>
  <c r="A69" i="27" s="1"/>
  <c r="F69" i="27"/>
  <c r="D88" i="29"/>
  <c r="M72" i="20"/>
  <c r="K73" i="20" s="1"/>
  <c r="L72" i="20"/>
  <c r="J73" i="20" s="1"/>
  <c r="S88" i="29"/>
  <c r="B74" i="16"/>
  <c r="A74" i="16" s="1"/>
  <c r="F74" i="16"/>
  <c r="B75" i="15"/>
  <c r="A75" i="15" s="1"/>
  <c r="F75" i="15"/>
  <c r="U71" i="19"/>
  <c r="T72" i="19"/>
  <c r="L75" i="11"/>
  <c r="J76" i="11" s="1"/>
  <c r="M75" i="11"/>
  <c r="K76" i="11" s="1"/>
  <c r="E76" i="11" s="1"/>
  <c r="D69" i="28"/>
  <c r="S73" i="18"/>
  <c r="S75" i="11"/>
  <c r="B69" i="26"/>
  <c r="A69" i="26" s="1"/>
  <c r="F69" i="26"/>
  <c r="M71" i="22"/>
  <c r="K72" i="22" s="1"/>
  <c r="L71" i="22"/>
  <c r="J72" i="22" s="1"/>
  <c r="I75" i="15"/>
  <c r="T87" i="29"/>
  <c r="U86" i="29"/>
  <c r="E72" i="21"/>
  <c r="I69" i="27"/>
  <c r="E70" i="25"/>
  <c r="U71" i="20"/>
  <c r="B73" i="18"/>
  <c r="A73" i="18" s="1"/>
  <c r="F73" i="18"/>
  <c r="T74" i="16"/>
  <c r="U72" i="19" l="1"/>
  <c r="T75" i="15"/>
  <c r="B75" i="16"/>
  <c r="A75" i="16" s="1"/>
  <c r="F75" i="16"/>
  <c r="T73" i="18"/>
  <c r="U72" i="18"/>
  <c r="B88" i="29"/>
  <c r="A88" i="29" s="1"/>
  <c r="F88" i="29"/>
  <c r="M70" i="25"/>
  <c r="K71" i="25" s="1"/>
  <c r="E71" i="25" s="1"/>
  <c r="L70" i="25"/>
  <c r="J71" i="25" s="1"/>
  <c r="D71" i="25" s="1"/>
  <c r="I71" i="24"/>
  <c r="I70" i="26"/>
  <c r="L69" i="27"/>
  <c r="J70" i="27" s="1"/>
  <c r="M69" i="27"/>
  <c r="K70" i="27" s="1"/>
  <c r="E70" i="27" s="1"/>
  <c r="M75" i="15"/>
  <c r="K76" i="15" s="1"/>
  <c r="L75" i="15"/>
  <c r="J76" i="15" s="1"/>
  <c r="L88" i="29"/>
  <c r="J89" i="29" s="1"/>
  <c r="D89" i="29" s="1"/>
  <c r="M88" i="29"/>
  <c r="K89" i="29" s="1"/>
  <c r="B74" i="18"/>
  <c r="A74" i="18" s="1"/>
  <c r="F74" i="18"/>
  <c r="S70" i="25"/>
  <c r="U87" i="29"/>
  <c r="S76" i="11"/>
  <c r="U75" i="11" s="1"/>
  <c r="S74" i="18"/>
  <c r="I76" i="11"/>
  <c r="D76" i="11"/>
  <c r="M72" i="21"/>
  <c r="K73" i="21" s="1"/>
  <c r="E73" i="21" s="1"/>
  <c r="L72" i="21"/>
  <c r="J73" i="21" s="1"/>
  <c r="D73" i="21" s="1"/>
  <c r="S70" i="26"/>
  <c r="U69" i="26" s="1"/>
  <c r="T74" i="17"/>
  <c r="U74" i="11"/>
  <c r="T75" i="11"/>
  <c r="I75" i="16"/>
  <c r="B73" i="19"/>
  <c r="A73" i="19" s="1"/>
  <c r="F73" i="19"/>
  <c r="L71" i="23"/>
  <c r="J72" i="23" s="1"/>
  <c r="M71" i="23"/>
  <c r="K72" i="23" s="1"/>
  <c r="E72" i="23" s="1"/>
  <c r="T69" i="26"/>
  <c r="U68" i="26"/>
  <c r="U73" i="17"/>
  <c r="D70" i="26"/>
  <c r="B69" i="28"/>
  <c r="A69" i="28" s="1"/>
  <c r="F69" i="28"/>
  <c r="I73" i="20"/>
  <c r="D73" i="20"/>
  <c r="E75" i="16"/>
  <c r="B74" i="17"/>
  <c r="A74" i="17" s="1"/>
  <c r="F74" i="17"/>
  <c r="L74" i="17"/>
  <c r="J75" i="17" s="1"/>
  <c r="D75" i="17" s="1"/>
  <c r="M74" i="17"/>
  <c r="K75" i="17" s="1"/>
  <c r="D71" i="24"/>
  <c r="B72" i="21"/>
  <c r="A72" i="21" s="1"/>
  <c r="F72" i="21"/>
  <c r="S71" i="24"/>
  <c r="T71" i="24" s="1"/>
  <c r="E72" i="22"/>
  <c r="S71" i="23"/>
  <c r="S72" i="21"/>
  <c r="T88" i="29"/>
  <c r="I72" i="22"/>
  <c r="D72" i="22"/>
  <c r="E73" i="20"/>
  <c r="I74" i="18"/>
  <c r="M73" i="19"/>
  <c r="K74" i="19" s="1"/>
  <c r="L73" i="19"/>
  <c r="J74" i="19" s="1"/>
  <c r="D74" i="19" s="1"/>
  <c r="U68" i="28"/>
  <c r="B70" i="25"/>
  <c r="A70" i="25" s="1"/>
  <c r="F70" i="25"/>
  <c r="S69" i="27"/>
  <c r="U69" i="24"/>
  <c r="T70" i="24"/>
  <c r="T71" i="22"/>
  <c r="U70" i="22"/>
  <c r="M69" i="28"/>
  <c r="K70" i="28" s="1"/>
  <c r="L69" i="28"/>
  <c r="J70" i="28" s="1"/>
  <c r="D70" i="28" s="1"/>
  <c r="B71" i="25" l="1"/>
  <c r="A71" i="25" s="1"/>
  <c r="F71" i="25"/>
  <c r="B75" i="17"/>
  <c r="A75" i="17" s="1"/>
  <c r="F75" i="17"/>
  <c r="B70" i="28"/>
  <c r="A70" i="28" s="1"/>
  <c r="F70" i="28"/>
  <c r="S71" i="25"/>
  <c r="U70" i="25" s="1"/>
  <c r="E76" i="15"/>
  <c r="B89" i="29"/>
  <c r="A89" i="29" s="1"/>
  <c r="F89" i="29"/>
  <c r="E75" i="17"/>
  <c r="I72" i="23"/>
  <c r="D72" i="23"/>
  <c r="I71" i="25"/>
  <c r="U70" i="24"/>
  <c r="I74" i="19"/>
  <c r="S73" i="20"/>
  <c r="T72" i="21"/>
  <c r="U71" i="21"/>
  <c r="M75" i="16"/>
  <c r="K76" i="16" s="1"/>
  <c r="L75" i="16"/>
  <c r="J76" i="16" s="1"/>
  <c r="T76" i="11"/>
  <c r="B76" i="11"/>
  <c r="A76" i="11" s="1"/>
  <c r="F76" i="11"/>
  <c r="I76" i="15"/>
  <c r="D76" i="15"/>
  <c r="T74" i="18"/>
  <c r="E74" i="19"/>
  <c r="M72" i="22"/>
  <c r="K73" i="22" s="1"/>
  <c r="E73" i="22" s="1"/>
  <c r="L72" i="22"/>
  <c r="J73" i="22" s="1"/>
  <c r="S72" i="23"/>
  <c r="B71" i="24"/>
  <c r="A71" i="24" s="1"/>
  <c r="F71" i="24"/>
  <c r="B73" i="20"/>
  <c r="A73" i="20" s="1"/>
  <c r="F73" i="20"/>
  <c r="M70" i="26"/>
  <c r="K71" i="26" s="1"/>
  <c r="L70" i="26"/>
  <c r="J71" i="26" s="1"/>
  <c r="D71" i="26" s="1"/>
  <c r="I70" i="28"/>
  <c r="S70" i="27"/>
  <c r="U69" i="27" s="1"/>
  <c r="T71" i="23"/>
  <c r="U70" i="23"/>
  <c r="B74" i="19"/>
  <c r="A74" i="19" s="1"/>
  <c r="F74" i="19"/>
  <c r="M76" i="11"/>
  <c r="K77" i="11" s="1"/>
  <c r="L76" i="11"/>
  <c r="J77" i="11" s="1"/>
  <c r="D77" i="11" s="1"/>
  <c r="U69" i="25"/>
  <c r="T70" i="25"/>
  <c r="E89" i="29"/>
  <c r="E70" i="28"/>
  <c r="T69" i="27"/>
  <c r="U68" i="27"/>
  <c r="L74" i="18"/>
  <c r="J75" i="18" s="1"/>
  <c r="M74" i="18"/>
  <c r="K75" i="18" s="1"/>
  <c r="B72" i="22"/>
  <c r="A72" i="22" s="1"/>
  <c r="F72" i="22"/>
  <c r="S73" i="21"/>
  <c r="U72" i="21" s="1"/>
  <c r="S72" i="22"/>
  <c r="B73" i="21"/>
  <c r="A73" i="21" s="1"/>
  <c r="F73" i="21"/>
  <c r="I75" i="17"/>
  <c r="S75" i="16"/>
  <c r="M73" i="20"/>
  <c r="K74" i="20" s="1"/>
  <c r="L73" i="20"/>
  <c r="J74" i="20" s="1"/>
  <c r="B70" i="26"/>
  <c r="A70" i="26" s="1"/>
  <c r="F70" i="26"/>
  <c r="T70" i="26"/>
  <c r="I73" i="21"/>
  <c r="I89" i="29"/>
  <c r="I70" i="27"/>
  <c r="D70" i="27"/>
  <c r="L71" i="24"/>
  <c r="J72" i="24" s="1"/>
  <c r="M71" i="24"/>
  <c r="K72" i="24" s="1"/>
  <c r="U73" i="18"/>
  <c r="T71" i="25" l="1"/>
  <c r="T73" i="21"/>
  <c r="B71" i="26"/>
  <c r="A71" i="26" s="1"/>
  <c r="F71" i="26"/>
  <c r="E72" i="24"/>
  <c r="L73" i="21"/>
  <c r="J74" i="21" s="1"/>
  <c r="M73" i="21"/>
  <c r="K74" i="21" s="1"/>
  <c r="T75" i="16"/>
  <c r="U74" i="16"/>
  <c r="E77" i="11"/>
  <c r="M76" i="15"/>
  <c r="K77" i="15" s="1"/>
  <c r="E77" i="15" s="1"/>
  <c r="L76" i="15"/>
  <c r="J77" i="15" s="1"/>
  <c r="D77" i="15" s="1"/>
  <c r="I76" i="16"/>
  <c r="D76" i="16"/>
  <c r="B72" i="23"/>
  <c r="A72" i="23" s="1"/>
  <c r="F72" i="23"/>
  <c r="E75" i="18"/>
  <c r="S89" i="29"/>
  <c r="I73" i="22"/>
  <c r="E76" i="16"/>
  <c r="U71" i="22"/>
  <c r="T72" i="22"/>
  <c r="D73" i="22"/>
  <c r="S70" i="28"/>
  <c r="I77" i="11"/>
  <c r="T72" i="23"/>
  <c r="L70" i="28"/>
  <c r="J71" i="28" s="1"/>
  <c r="M70" i="28"/>
  <c r="K71" i="28" s="1"/>
  <c r="E71" i="28" s="1"/>
  <c r="S74" i="19"/>
  <c r="T73" i="20"/>
  <c r="U72" i="20"/>
  <c r="S75" i="17"/>
  <c r="M70" i="27"/>
  <c r="K71" i="27" s="1"/>
  <c r="L70" i="27"/>
  <c r="J71" i="27" s="1"/>
  <c r="D71" i="27" s="1"/>
  <c r="I71" i="26"/>
  <c r="B77" i="11"/>
  <c r="A77" i="11" s="1"/>
  <c r="F77" i="11"/>
  <c r="L71" i="25"/>
  <c r="J72" i="25" s="1"/>
  <c r="M71" i="25"/>
  <c r="K72" i="25" s="1"/>
  <c r="S76" i="15"/>
  <c r="I72" i="24"/>
  <c r="I74" i="20"/>
  <c r="E71" i="26"/>
  <c r="D72" i="24"/>
  <c r="L74" i="19"/>
  <c r="J75" i="19" s="1"/>
  <c r="M74" i="19"/>
  <c r="K75" i="19" s="1"/>
  <c r="E75" i="19" s="1"/>
  <c r="B70" i="27"/>
  <c r="A70" i="27" s="1"/>
  <c r="F70" i="27"/>
  <c r="L89" i="29"/>
  <c r="J90" i="29" s="1"/>
  <c r="M89" i="29"/>
  <c r="K90" i="29" s="1"/>
  <c r="E90" i="29" s="1"/>
  <c r="M75" i="17"/>
  <c r="K76" i="17" s="1"/>
  <c r="L75" i="17"/>
  <c r="J76" i="17" s="1"/>
  <c r="S73" i="22"/>
  <c r="U72" i="22" s="1"/>
  <c r="I75" i="18"/>
  <c r="D75" i="18"/>
  <c r="T70" i="27"/>
  <c r="U71" i="23"/>
  <c r="D74" i="20"/>
  <c r="B76" i="15"/>
  <c r="A76" i="15" s="1"/>
  <c r="F76" i="15"/>
  <c r="E74" i="20"/>
  <c r="M72" i="23"/>
  <c r="K73" i="23" s="1"/>
  <c r="L72" i="23"/>
  <c r="J73" i="23" s="1"/>
  <c r="E73" i="23" l="1"/>
  <c r="B72" i="24"/>
  <c r="A72" i="24" s="1"/>
  <c r="F72" i="24"/>
  <c r="L72" i="24"/>
  <c r="J73" i="24" s="1"/>
  <c r="D73" i="24" s="1"/>
  <c r="M72" i="24"/>
  <c r="K73" i="24" s="1"/>
  <c r="E73" i="24" s="1"/>
  <c r="T70" i="28"/>
  <c r="U69" i="28"/>
  <c r="B75" i="18"/>
  <c r="A75" i="18" s="1"/>
  <c r="F75" i="18"/>
  <c r="S71" i="26"/>
  <c r="L71" i="26"/>
  <c r="J72" i="26" s="1"/>
  <c r="M71" i="26"/>
  <c r="K72" i="26" s="1"/>
  <c r="I73" i="23"/>
  <c r="B77" i="15"/>
  <c r="A77" i="15" s="1"/>
  <c r="F77" i="15"/>
  <c r="M75" i="18"/>
  <c r="K76" i="18" s="1"/>
  <c r="E76" i="18" s="1"/>
  <c r="L75" i="18"/>
  <c r="J76" i="18" s="1"/>
  <c r="I75" i="19"/>
  <c r="D75" i="19"/>
  <c r="E72" i="25"/>
  <c r="E71" i="27"/>
  <c r="T75" i="17"/>
  <c r="U74" i="17"/>
  <c r="I71" i="28"/>
  <c r="D71" i="28"/>
  <c r="S71" i="28"/>
  <c r="T71" i="28" s="1"/>
  <c r="B76" i="16"/>
  <c r="A76" i="16" s="1"/>
  <c r="F76" i="16"/>
  <c r="B71" i="27"/>
  <c r="A71" i="27" s="1"/>
  <c r="F71" i="27"/>
  <c r="I72" i="25"/>
  <c r="D72" i="25"/>
  <c r="S75" i="19"/>
  <c r="U74" i="19" s="1"/>
  <c r="S90" i="29"/>
  <c r="U89" i="29" s="1"/>
  <c r="E74" i="21"/>
  <c r="S74" i="20"/>
  <c r="S77" i="15"/>
  <c r="U73" i="19"/>
  <c r="T74" i="19"/>
  <c r="B73" i="22"/>
  <c r="A73" i="22" s="1"/>
  <c r="F73" i="22"/>
  <c r="T73" i="22"/>
  <c r="M73" i="22"/>
  <c r="K74" i="22" s="1"/>
  <c r="L73" i="22"/>
  <c r="J74" i="22" s="1"/>
  <c r="U88" i="29"/>
  <c r="T89" i="29"/>
  <c r="D73" i="23"/>
  <c r="M76" i="16"/>
  <c r="K77" i="16" s="1"/>
  <c r="E77" i="16" s="1"/>
  <c r="L76" i="16"/>
  <c r="J77" i="16" s="1"/>
  <c r="I74" i="21"/>
  <c r="D74" i="21"/>
  <c r="B74" i="20"/>
  <c r="A74" i="20" s="1"/>
  <c r="F74" i="20"/>
  <c r="I76" i="17"/>
  <c r="D76" i="17"/>
  <c r="I90" i="29"/>
  <c r="D90" i="29"/>
  <c r="M74" i="20"/>
  <c r="K75" i="20" s="1"/>
  <c r="L74" i="20"/>
  <c r="J75" i="20" s="1"/>
  <c r="D75" i="20" s="1"/>
  <c r="T76" i="15"/>
  <c r="U75" i="15"/>
  <c r="I71" i="27"/>
  <c r="E76" i="17"/>
  <c r="M77" i="11"/>
  <c r="K78" i="11" s="1"/>
  <c r="E78" i="11" s="1"/>
  <c r="L77" i="11"/>
  <c r="J78" i="11" s="1"/>
  <c r="S76" i="16"/>
  <c r="S75" i="18"/>
  <c r="I77" i="15"/>
  <c r="S77" i="11"/>
  <c r="S72" i="24"/>
  <c r="T75" i="19" l="1"/>
  <c r="U71" i="24"/>
  <c r="T72" i="24"/>
  <c r="T76" i="16"/>
  <c r="U75" i="16"/>
  <c r="B73" i="23"/>
  <c r="A73" i="23" s="1"/>
  <c r="F73" i="23"/>
  <c r="S72" i="25"/>
  <c r="M73" i="23"/>
  <c r="K74" i="23" s="1"/>
  <c r="L73" i="23"/>
  <c r="J74" i="23" s="1"/>
  <c r="D74" i="23" s="1"/>
  <c r="B73" i="24"/>
  <c r="A73" i="24" s="1"/>
  <c r="F73" i="24"/>
  <c r="S76" i="18"/>
  <c r="T76" i="18" s="1"/>
  <c r="B76" i="17"/>
  <c r="A76" i="17" s="1"/>
  <c r="F76" i="17"/>
  <c r="M74" i="21"/>
  <c r="K75" i="21" s="1"/>
  <c r="E75" i="21" s="1"/>
  <c r="L74" i="21"/>
  <c r="J75" i="21" s="1"/>
  <c r="I74" i="22"/>
  <c r="D74" i="22"/>
  <c r="S74" i="21"/>
  <c r="M72" i="25"/>
  <c r="K73" i="25" s="1"/>
  <c r="E73" i="25" s="1"/>
  <c r="L72" i="25"/>
  <c r="J73" i="25" s="1"/>
  <c r="D73" i="25" s="1"/>
  <c r="L71" i="28"/>
  <c r="J72" i="28" s="1"/>
  <c r="D72" i="28" s="1"/>
  <c r="M71" i="28"/>
  <c r="K72" i="28" s="1"/>
  <c r="T77" i="11"/>
  <c r="U76" i="11"/>
  <c r="U74" i="18"/>
  <c r="T75" i="18"/>
  <c r="L71" i="27"/>
  <c r="J72" i="27" s="1"/>
  <c r="M71" i="27"/>
  <c r="K72" i="27" s="1"/>
  <c r="E72" i="27" s="1"/>
  <c r="T77" i="15"/>
  <c r="B90" i="29"/>
  <c r="A90" i="29" s="1"/>
  <c r="F90" i="29"/>
  <c r="I77" i="16"/>
  <c r="E74" i="22"/>
  <c r="S71" i="27"/>
  <c r="B75" i="19"/>
  <c r="A75" i="19" s="1"/>
  <c r="F75" i="19"/>
  <c r="I76" i="18"/>
  <c r="I72" i="26"/>
  <c r="D72" i="26"/>
  <c r="I73" i="24"/>
  <c r="S73" i="23"/>
  <c r="L77" i="15"/>
  <c r="J78" i="15" s="1"/>
  <c r="M77" i="15"/>
  <c r="K78" i="15" s="1"/>
  <c r="S76" i="17"/>
  <c r="L90" i="29"/>
  <c r="J91" i="29" s="1"/>
  <c r="M90" i="29"/>
  <c r="K91" i="29" s="1"/>
  <c r="T74" i="20"/>
  <c r="U73" i="20"/>
  <c r="L75" i="19"/>
  <c r="J76" i="19" s="1"/>
  <c r="D76" i="19" s="1"/>
  <c r="M75" i="19"/>
  <c r="K76" i="19" s="1"/>
  <c r="T71" i="26"/>
  <c r="U70" i="26"/>
  <c r="S78" i="11"/>
  <c r="I78" i="11"/>
  <c r="D78" i="11"/>
  <c r="U76" i="15"/>
  <c r="B75" i="20"/>
  <c r="A75" i="20" s="1"/>
  <c r="F75" i="20"/>
  <c r="S73" i="24"/>
  <c r="S77" i="16"/>
  <c r="I75" i="20"/>
  <c r="M76" i="17"/>
  <c r="K77" i="17" s="1"/>
  <c r="E77" i="17" s="1"/>
  <c r="L76" i="17"/>
  <c r="J77" i="17" s="1"/>
  <c r="B74" i="21"/>
  <c r="A74" i="21" s="1"/>
  <c r="F74" i="21"/>
  <c r="T90" i="29"/>
  <c r="E75" i="20"/>
  <c r="B72" i="25"/>
  <c r="A72" i="25" s="1"/>
  <c r="F72" i="25"/>
  <c r="D77" i="16"/>
  <c r="B71" i="28"/>
  <c r="A71" i="28" s="1"/>
  <c r="F71" i="28"/>
  <c r="E72" i="26"/>
  <c r="D76" i="18"/>
  <c r="U70" i="28"/>
  <c r="U75" i="18" l="1"/>
  <c r="S77" i="17"/>
  <c r="T77" i="17" s="1"/>
  <c r="B72" i="28"/>
  <c r="A72" i="28" s="1"/>
  <c r="F72" i="28"/>
  <c r="I77" i="17"/>
  <c r="B78" i="11"/>
  <c r="A78" i="11" s="1"/>
  <c r="F78" i="11"/>
  <c r="I91" i="29"/>
  <c r="I72" i="27"/>
  <c r="D72" i="27"/>
  <c r="E72" i="28"/>
  <c r="L74" i="22"/>
  <c r="J75" i="22" s="1"/>
  <c r="D75" i="22" s="1"/>
  <c r="M74" i="22"/>
  <c r="K75" i="22" s="1"/>
  <c r="S72" i="26"/>
  <c r="L75" i="20"/>
  <c r="J76" i="20" s="1"/>
  <c r="M75" i="20"/>
  <c r="K76" i="20" s="1"/>
  <c r="E76" i="20" s="1"/>
  <c r="E91" i="29"/>
  <c r="E78" i="15"/>
  <c r="M72" i="26"/>
  <c r="K73" i="26" s="1"/>
  <c r="L72" i="26"/>
  <c r="J73" i="26" s="1"/>
  <c r="D73" i="26" s="1"/>
  <c r="B76" i="19"/>
  <c r="A76" i="19" s="1"/>
  <c r="F76" i="19"/>
  <c r="S74" i="22"/>
  <c r="I74" i="23"/>
  <c r="B76" i="18"/>
  <c r="A76" i="18" s="1"/>
  <c r="F76" i="18"/>
  <c r="B73" i="25"/>
  <c r="A73" i="25" s="1"/>
  <c r="F73" i="25"/>
  <c r="I78" i="15"/>
  <c r="D78" i="15"/>
  <c r="M73" i="24"/>
  <c r="K74" i="24" s="1"/>
  <c r="L73" i="24"/>
  <c r="J74" i="24" s="1"/>
  <c r="D91" i="29"/>
  <c r="U77" i="11"/>
  <c r="S75" i="21"/>
  <c r="U74" i="21" s="1"/>
  <c r="D77" i="17"/>
  <c r="B74" i="23"/>
  <c r="A74" i="23" s="1"/>
  <c r="F74" i="23"/>
  <c r="E76" i="19"/>
  <c r="E74" i="23"/>
  <c r="B72" i="26"/>
  <c r="A72" i="26" s="1"/>
  <c r="F72" i="26"/>
  <c r="L76" i="18"/>
  <c r="J77" i="18" s="1"/>
  <c r="M76" i="18"/>
  <c r="K77" i="18" s="1"/>
  <c r="S72" i="27"/>
  <c r="T72" i="27" s="1"/>
  <c r="T78" i="11"/>
  <c r="I72" i="28"/>
  <c r="U73" i="21"/>
  <c r="T74" i="21"/>
  <c r="I75" i="21"/>
  <c r="S73" i="25"/>
  <c r="U72" i="25" s="1"/>
  <c r="T77" i="16"/>
  <c r="T73" i="24"/>
  <c r="B77" i="16"/>
  <c r="A77" i="16" s="1"/>
  <c r="F77" i="16"/>
  <c r="S75" i="20"/>
  <c r="D75" i="21"/>
  <c r="M78" i="11"/>
  <c r="K79" i="11" s="1"/>
  <c r="L78" i="11"/>
  <c r="J79" i="11" s="1"/>
  <c r="I76" i="19"/>
  <c r="U75" i="17"/>
  <c r="T76" i="17"/>
  <c r="U72" i="23"/>
  <c r="T73" i="23"/>
  <c r="U70" i="27"/>
  <c r="T71" i="27"/>
  <c r="L77" i="16"/>
  <c r="J78" i="16" s="1"/>
  <c r="M77" i="16"/>
  <c r="K78" i="16" s="1"/>
  <c r="I73" i="25"/>
  <c r="B74" i="22"/>
  <c r="A74" i="22" s="1"/>
  <c r="F74" i="22"/>
  <c r="T72" i="25"/>
  <c r="U71" i="25"/>
  <c r="U76" i="16"/>
  <c r="U72" i="24"/>
  <c r="T75" i="21" l="1"/>
  <c r="U76" i="17"/>
  <c r="U71" i="27"/>
  <c r="M76" i="19"/>
  <c r="K77" i="19" s="1"/>
  <c r="E77" i="19" s="1"/>
  <c r="L76" i="19"/>
  <c r="J77" i="19" s="1"/>
  <c r="E77" i="18"/>
  <c r="M74" i="23"/>
  <c r="K75" i="23" s="1"/>
  <c r="E75" i="23" s="1"/>
  <c r="L74" i="23"/>
  <c r="J75" i="23" s="1"/>
  <c r="S78" i="15"/>
  <c r="T73" i="25"/>
  <c r="E78" i="16"/>
  <c r="U74" i="20"/>
  <c r="T75" i="20"/>
  <c r="I77" i="18"/>
  <c r="S74" i="23"/>
  <c r="B77" i="17"/>
  <c r="A77" i="17" s="1"/>
  <c r="F77" i="17"/>
  <c r="E75" i="22"/>
  <c r="I78" i="16"/>
  <c r="B75" i="21"/>
  <c r="A75" i="21" s="1"/>
  <c r="F75" i="21"/>
  <c r="D78" i="16"/>
  <c r="B73" i="26"/>
  <c r="A73" i="26" s="1"/>
  <c r="F73" i="26"/>
  <c r="E74" i="24"/>
  <c r="I76" i="20"/>
  <c r="D76" i="20"/>
  <c r="E73" i="26"/>
  <c r="L73" i="25"/>
  <c r="J74" i="25" s="1"/>
  <c r="M73" i="25"/>
  <c r="K74" i="25" s="1"/>
  <c r="S76" i="20"/>
  <c r="T76" i="20" s="1"/>
  <c r="M72" i="28"/>
  <c r="K73" i="28" s="1"/>
  <c r="E73" i="28" s="1"/>
  <c r="L72" i="28"/>
  <c r="J73" i="28" s="1"/>
  <c r="B78" i="15"/>
  <c r="A78" i="15" s="1"/>
  <c r="F78" i="15"/>
  <c r="B72" i="27"/>
  <c r="A72" i="27" s="1"/>
  <c r="F72" i="27"/>
  <c r="L91" i="29"/>
  <c r="J92" i="29" s="1"/>
  <c r="D92" i="29" s="1"/>
  <c r="M91" i="29"/>
  <c r="K92" i="29" s="1"/>
  <c r="E92" i="29" s="1"/>
  <c r="B75" i="22"/>
  <c r="A75" i="22" s="1"/>
  <c r="F75" i="22"/>
  <c r="I79" i="11"/>
  <c r="B91" i="29"/>
  <c r="A91" i="29" s="1"/>
  <c r="F91" i="29"/>
  <c r="D77" i="18"/>
  <c r="I75" i="22"/>
  <c r="M77" i="17"/>
  <c r="K78" i="17" s="1"/>
  <c r="L77" i="17"/>
  <c r="J78" i="17" s="1"/>
  <c r="D78" i="17" s="1"/>
  <c r="E79" i="11"/>
  <c r="L75" i="21"/>
  <c r="J76" i="21" s="1"/>
  <c r="M75" i="21"/>
  <c r="K76" i="21" s="1"/>
  <c r="S76" i="19"/>
  <c r="I74" i="24"/>
  <c r="D74" i="24"/>
  <c r="M78" i="15"/>
  <c r="K79" i="15" s="1"/>
  <c r="L78" i="15"/>
  <c r="J79" i="15" s="1"/>
  <c r="D79" i="15" s="1"/>
  <c r="U73" i="22"/>
  <c r="T74" i="22"/>
  <c r="I73" i="26"/>
  <c r="S91" i="29"/>
  <c r="U71" i="26"/>
  <c r="T72" i="26"/>
  <c r="S72" i="28"/>
  <c r="L72" i="27"/>
  <c r="J73" i="27" s="1"/>
  <c r="M72" i="27"/>
  <c r="K73" i="27" s="1"/>
  <c r="D79" i="11"/>
  <c r="S79" i="11" l="1"/>
  <c r="I92" i="29"/>
  <c r="S74" i="24"/>
  <c r="U71" i="28"/>
  <c r="T72" i="28"/>
  <c r="U75" i="19"/>
  <c r="T76" i="19"/>
  <c r="L75" i="22"/>
  <c r="J76" i="22" s="1"/>
  <c r="M75" i="22"/>
  <c r="K76" i="22" s="1"/>
  <c r="E76" i="22" s="1"/>
  <c r="E74" i="25"/>
  <c r="B78" i="16"/>
  <c r="A78" i="16" s="1"/>
  <c r="F78" i="16"/>
  <c r="I75" i="23"/>
  <c r="D75" i="23"/>
  <c r="E73" i="27"/>
  <c r="I73" i="27"/>
  <c r="S92" i="29"/>
  <c r="I79" i="15"/>
  <c r="L74" i="24"/>
  <c r="J75" i="24" s="1"/>
  <c r="D75" i="24" s="1"/>
  <c r="M74" i="24"/>
  <c r="K75" i="24" s="1"/>
  <c r="I76" i="21"/>
  <c r="E78" i="17"/>
  <c r="L79" i="11"/>
  <c r="J80" i="11" s="1"/>
  <c r="D80" i="11" s="1"/>
  <c r="M79" i="11"/>
  <c r="K80" i="11" s="1"/>
  <c r="E80" i="11" s="1"/>
  <c r="I73" i="28"/>
  <c r="D73" i="28"/>
  <c r="S73" i="26"/>
  <c r="D76" i="21"/>
  <c r="S75" i="22"/>
  <c r="S75" i="23"/>
  <c r="U74" i="23" s="1"/>
  <c r="S78" i="16"/>
  <c r="E79" i="15"/>
  <c r="S77" i="18"/>
  <c r="S73" i="28"/>
  <c r="U90" i="29"/>
  <c r="T91" i="29"/>
  <c r="S77" i="19"/>
  <c r="T77" i="19" s="1"/>
  <c r="B92" i="29"/>
  <c r="A92" i="29" s="1"/>
  <c r="F92" i="29"/>
  <c r="B76" i="20"/>
  <c r="A76" i="20" s="1"/>
  <c r="F76" i="20"/>
  <c r="U73" i="23"/>
  <c r="T74" i="23"/>
  <c r="U77" i="15"/>
  <c r="T78" i="15"/>
  <c r="B79" i="11"/>
  <c r="A79" i="11" s="1"/>
  <c r="F79" i="11"/>
  <c r="B74" i="24"/>
  <c r="A74" i="24" s="1"/>
  <c r="F74" i="24"/>
  <c r="B79" i="15"/>
  <c r="A79" i="15" s="1"/>
  <c r="F79" i="15"/>
  <c r="B78" i="17"/>
  <c r="A78" i="17" s="1"/>
  <c r="F78" i="17"/>
  <c r="I77" i="19"/>
  <c r="D77" i="19"/>
  <c r="M73" i="26"/>
  <c r="K74" i="26" s="1"/>
  <c r="E74" i="26" s="1"/>
  <c r="L73" i="26"/>
  <c r="J74" i="26" s="1"/>
  <c r="E76" i="21"/>
  <c r="I78" i="17"/>
  <c r="B77" i="18"/>
  <c r="A77" i="18" s="1"/>
  <c r="F77" i="18"/>
  <c r="D73" i="27"/>
  <c r="I74" i="25"/>
  <c r="D74" i="25"/>
  <c r="L76" i="20"/>
  <c r="J77" i="20" s="1"/>
  <c r="M76" i="20"/>
  <c r="K77" i="20" s="1"/>
  <c r="L78" i="16"/>
  <c r="J79" i="16" s="1"/>
  <c r="D79" i="16" s="1"/>
  <c r="M78" i="16"/>
  <c r="K79" i="16" s="1"/>
  <c r="E79" i="16" s="1"/>
  <c r="L77" i="18"/>
  <c r="J78" i="18" s="1"/>
  <c r="M77" i="18"/>
  <c r="K78" i="18" s="1"/>
  <c r="E78" i="18" s="1"/>
  <c r="U75" i="20"/>
  <c r="T75" i="23" l="1"/>
  <c r="S74" i="26"/>
  <c r="U73" i="26" s="1"/>
  <c r="I77" i="20"/>
  <c r="I74" i="26"/>
  <c r="D74" i="26"/>
  <c r="B75" i="24"/>
  <c r="A75" i="24" s="1"/>
  <c r="F75" i="24"/>
  <c r="S76" i="22"/>
  <c r="T76" i="22" s="1"/>
  <c r="I75" i="24"/>
  <c r="S80" i="11"/>
  <c r="U79" i="11" s="1"/>
  <c r="L78" i="17"/>
  <c r="J79" i="17" s="1"/>
  <c r="M78" i="17"/>
  <c r="K79" i="17" s="1"/>
  <c r="E79" i="17" s="1"/>
  <c r="T78" i="16"/>
  <c r="U77" i="16"/>
  <c r="B79" i="16"/>
  <c r="A79" i="16" s="1"/>
  <c r="F79" i="16"/>
  <c r="E77" i="20"/>
  <c r="M74" i="25"/>
  <c r="K75" i="25" s="1"/>
  <c r="E75" i="25" s="1"/>
  <c r="L74" i="25"/>
  <c r="J75" i="25" s="1"/>
  <c r="B80" i="11"/>
  <c r="A80" i="11" s="1"/>
  <c r="F80" i="11"/>
  <c r="S79" i="15"/>
  <c r="L73" i="28"/>
  <c r="J74" i="28" s="1"/>
  <c r="D74" i="28" s="1"/>
  <c r="M73" i="28"/>
  <c r="K74" i="28" s="1"/>
  <c r="S78" i="17"/>
  <c r="S73" i="27"/>
  <c r="L75" i="23"/>
  <c r="J76" i="23" s="1"/>
  <c r="D76" i="23" s="1"/>
  <c r="M75" i="23"/>
  <c r="K76" i="23" s="1"/>
  <c r="S74" i="25"/>
  <c r="E75" i="24"/>
  <c r="M92" i="29"/>
  <c r="K93" i="29" s="1"/>
  <c r="L92" i="29"/>
  <c r="J93" i="29" s="1"/>
  <c r="I78" i="18"/>
  <c r="B73" i="27"/>
  <c r="A73" i="27" s="1"/>
  <c r="F73" i="27"/>
  <c r="M77" i="19"/>
  <c r="K78" i="19" s="1"/>
  <c r="L77" i="19"/>
  <c r="J78" i="19" s="1"/>
  <c r="S79" i="16"/>
  <c r="U72" i="26"/>
  <c r="T73" i="26"/>
  <c r="U73" i="24"/>
  <c r="T74" i="24"/>
  <c r="B74" i="25"/>
  <c r="A74" i="25" s="1"/>
  <c r="F74" i="25"/>
  <c r="T92" i="29"/>
  <c r="S78" i="18"/>
  <c r="U77" i="18" s="1"/>
  <c r="U74" i="22"/>
  <c r="T75" i="22"/>
  <c r="B73" i="28"/>
  <c r="A73" i="28" s="1"/>
  <c r="F73" i="28"/>
  <c r="B75" i="23"/>
  <c r="A75" i="23" s="1"/>
  <c r="F75" i="23"/>
  <c r="T73" i="28"/>
  <c r="T79" i="11"/>
  <c r="U78" i="11"/>
  <c r="I79" i="16"/>
  <c r="D78" i="18"/>
  <c r="S76" i="21"/>
  <c r="B77" i="19"/>
  <c r="A77" i="19" s="1"/>
  <c r="F77" i="19"/>
  <c r="D77" i="20"/>
  <c r="U91" i="29"/>
  <c r="T77" i="18"/>
  <c r="U76" i="18"/>
  <c r="B76" i="21"/>
  <c r="A76" i="21" s="1"/>
  <c r="F76" i="21"/>
  <c r="I80" i="11"/>
  <c r="M76" i="21"/>
  <c r="K77" i="21" s="1"/>
  <c r="L76" i="21"/>
  <c r="J77" i="21" s="1"/>
  <c r="D77" i="21" s="1"/>
  <c r="M79" i="15"/>
  <c r="K80" i="15" s="1"/>
  <c r="E80" i="15" s="1"/>
  <c r="L79" i="15"/>
  <c r="J80" i="15" s="1"/>
  <c r="L73" i="27"/>
  <c r="J74" i="27" s="1"/>
  <c r="M73" i="27"/>
  <c r="K74" i="27" s="1"/>
  <c r="I76" i="22"/>
  <c r="D76" i="22"/>
  <c r="U76" i="19"/>
  <c r="U72" i="28"/>
  <c r="T80" i="11" l="1"/>
  <c r="T78" i="18"/>
  <c r="U75" i="22"/>
  <c r="T74" i="26"/>
  <c r="B76" i="22"/>
  <c r="A76" i="22" s="1"/>
  <c r="F76" i="22"/>
  <c r="B74" i="28"/>
  <c r="A74" i="28" s="1"/>
  <c r="F74" i="28"/>
  <c r="I93" i="29"/>
  <c r="D93" i="29"/>
  <c r="U72" i="27"/>
  <c r="T73" i="27"/>
  <c r="S80" i="15"/>
  <c r="U79" i="15" s="1"/>
  <c r="U78" i="16"/>
  <c r="I80" i="15"/>
  <c r="D80" i="15"/>
  <c r="E77" i="21"/>
  <c r="L79" i="16"/>
  <c r="J80" i="16" s="1"/>
  <c r="M79" i="16"/>
  <c r="K80" i="16" s="1"/>
  <c r="B76" i="23"/>
  <c r="A76" i="23" s="1"/>
  <c r="F76" i="23"/>
  <c r="I78" i="19"/>
  <c r="E93" i="29"/>
  <c r="I74" i="28"/>
  <c r="I75" i="25"/>
  <c r="T79" i="16"/>
  <c r="I77" i="21"/>
  <c r="D78" i="19"/>
  <c r="B78" i="18"/>
  <c r="A78" i="18" s="1"/>
  <c r="F78" i="18"/>
  <c r="D75" i="25"/>
  <c r="L78" i="18"/>
  <c r="J79" i="18" s="1"/>
  <c r="D79" i="18" s="1"/>
  <c r="M78" i="18"/>
  <c r="K79" i="18" s="1"/>
  <c r="S75" i="25"/>
  <c r="U74" i="25" s="1"/>
  <c r="E74" i="27"/>
  <c r="T78" i="17"/>
  <c r="U77" i="17"/>
  <c r="S77" i="20"/>
  <c r="I79" i="17"/>
  <c r="D79" i="17"/>
  <c r="M77" i="20"/>
  <c r="K78" i="20" s="1"/>
  <c r="E78" i="20" s="1"/>
  <c r="L77" i="20"/>
  <c r="J78" i="20" s="1"/>
  <c r="D78" i="20" s="1"/>
  <c r="I74" i="27"/>
  <c r="B77" i="21"/>
  <c r="A77" i="21" s="1"/>
  <c r="F77" i="21"/>
  <c r="D74" i="27"/>
  <c r="U73" i="25"/>
  <c r="T74" i="25"/>
  <c r="E74" i="28"/>
  <c r="M75" i="24"/>
  <c r="K76" i="24" s="1"/>
  <c r="E76" i="24" s="1"/>
  <c r="L75" i="24"/>
  <c r="J76" i="24" s="1"/>
  <c r="B74" i="26"/>
  <c r="A74" i="26" s="1"/>
  <c r="F74" i="26"/>
  <c r="B77" i="20"/>
  <c r="A77" i="20" s="1"/>
  <c r="F77" i="20"/>
  <c r="E76" i="23"/>
  <c r="U78" i="15"/>
  <c r="T79" i="15"/>
  <c r="L76" i="22"/>
  <c r="J77" i="22" s="1"/>
  <c r="M76" i="22"/>
  <c r="K77" i="22" s="1"/>
  <c r="L80" i="11"/>
  <c r="J81" i="11" s="1"/>
  <c r="M80" i="11"/>
  <c r="K81" i="11" s="1"/>
  <c r="T76" i="21"/>
  <c r="U75" i="21"/>
  <c r="E78" i="19"/>
  <c r="S75" i="24"/>
  <c r="I76" i="23"/>
  <c r="S79" i="17"/>
  <c r="T79" i="17" s="1"/>
  <c r="L74" i="26"/>
  <c r="J75" i="26" s="1"/>
  <c r="D75" i="26" s="1"/>
  <c r="M74" i="26"/>
  <c r="K75" i="26" s="1"/>
  <c r="U78" i="17" l="1"/>
  <c r="T80" i="15"/>
  <c r="S78" i="20"/>
  <c r="U77" i="20" s="1"/>
  <c r="B78" i="20"/>
  <c r="A78" i="20" s="1"/>
  <c r="F78" i="20"/>
  <c r="B74" i="27"/>
  <c r="A74" i="27" s="1"/>
  <c r="F74" i="27"/>
  <c r="T77" i="20"/>
  <c r="U76" i="20"/>
  <c r="S78" i="19"/>
  <c r="E77" i="22"/>
  <c r="B75" i="26"/>
  <c r="A75" i="26" s="1"/>
  <c r="F75" i="26"/>
  <c r="S74" i="28"/>
  <c r="T75" i="25"/>
  <c r="I78" i="20"/>
  <c r="L79" i="17"/>
  <c r="J80" i="17" s="1"/>
  <c r="D80" i="17" s="1"/>
  <c r="M79" i="17"/>
  <c r="K80" i="17" s="1"/>
  <c r="B75" i="25"/>
  <c r="A75" i="25" s="1"/>
  <c r="F75" i="25"/>
  <c r="B79" i="18"/>
  <c r="A79" i="18" s="1"/>
  <c r="F79" i="18"/>
  <c r="L77" i="21"/>
  <c r="J78" i="21" s="1"/>
  <c r="M77" i="21"/>
  <c r="K78" i="21" s="1"/>
  <c r="E78" i="21" s="1"/>
  <c r="S93" i="29"/>
  <c r="I80" i="16"/>
  <c r="D80" i="16"/>
  <c r="M80" i="15"/>
  <c r="K81" i="15" s="1"/>
  <c r="L80" i="15"/>
  <c r="J81" i="15" s="1"/>
  <c r="D81" i="15" s="1"/>
  <c r="B93" i="29"/>
  <c r="A93" i="29" s="1"/>
  <c r="F93" i="29"/>
  <c r="M76" i="23"/>
  <c r="K77" i="23" s="1"/>
  <c r="E77" i="23" s="1"/>
  <c r="L76" i="23"/>
  <c r="J77" i="23" s="1"/>
  <c r="I77" i="22"/>
  <c r="M75" i="25"/>
  <c r="K76" i="25" s="1"/>
  <c r="L75" i="25"/>
  <c r="J76" i="25" s="1"/>
  <c r="D76" i="25" s="1"/>
  <c r="S77" i="21"/>
  <c r="E75" i="26"/>
  <c r="S76" i="24"/>
  <c r="T76" i="24" s="1"/>
  <c r="E81" i="11"/>
  <c r="S76" i="23"/>
  <c r="I76" i="24"/>
  <c r="D76" i="24"/>
  <c r="B79" i="17"/>
  <c r="A79" i="17" s="1"/>
  <c r="F79" i="17"/>
  <c r="E79" i="18"/>
  <c r="B78" i="19"/>
  <c r="A78" i="19" s="1"/>
  <c r="F78" i="19"/>
  <c r="B80" i="15"/>
  <c r="A80" i="15" s="1"/>
  <c r="F80" i="15"/>
  <c r="L93" i="29"/>
  <c r="J94" i="29" s="1"/>
  <c r="M93" i="29"/>
  <c r="K94" i="29" s="1"/>
  <c r="D77" i="22"/>
  <c r="I75" i="26"/>
  <c r="T75" i="24"/>
  <c r="U74" i="24"/>
  <c r="I81" i="11"/>
  <c r="D81" i="11"/>
  <c r="L74" i="27"/>
  <c r="J75" i="27" s="1"/>
  <c r="M74" i="27"/>
  <c r="K75" i="27" s="1"/>
  <c r="S74" i="27"/>
  <c r="I79" i="18"/>
  <c r="M74" i="28"/>
  <c r="K75" i="28" s="1"/>
  <c r="E75" i="28" s="1"/>
  <c r="L74" i="28"/>
  <c r="J75" i="28" s="1"/>
  <c r="M78" i="19"/>
  <c r="K79" i="19" s="1"/>
  <c r="E79" i="19" s="1"/>
  <c r="L78" i="19"/>
  <c r="J79" i="19" s="1"/>
  <c r="E80" i="16"/>
  <c r="T78" i="20" l="1"/>
  <c r="S79" i="19"/>
  <c r="T79" i="19" s="1"/>
  <c r="S75" i="28"/>
  <c r="U74" i="28" s="1"/>
  <c r="B81" i="15"/>
  <c r="A81" i="15" s="1"/>
  <c r="F81" i="15"/>
  <c r="B80" i="17"/>
  <c r="A80" i="17" s="1"/>
  <c r="F80" i="17"/>
  <c r="T74" i="27"/>
  <c r="U73" i="27"/>
  <c r="S79" i="18"/>
  <c r="S77" i="23"/>
  <c r="T77" i="23" s="1"/>
  <c r="S78" i="21"/>
  <c r="M80" i="16"/>
  <c r="K81" i="16" s="1"/>
  <c r="E81" i="16" s="1"/>
  <c r="L80" i="16"/>
  <c r="J81" i="16" s="1"/>
  <c r="D81" i="16" s="1"/>
  <c r="U77" i="19"/>
  <c r="T78" i="19"/>
  <c r="B76" i="24"/>
  <c r="A76" i="24" s="1"/>
  <c r="F76" i="24"/>
  <c r="S80" i="16"/>
  <c r="I75" i="28"/>
  <c r="D75" i="28"/>
  <c r="E75" i="27"/>
  <c r="B77" i="22"/>
  <c r="A77" i="22" s="1"/>
  <c r="F77" i="22"/>
  <c r="L76" i="24"/>
  <c r="J77" i="24" s="1"/>
  <c r="M76" i="24"/>
  <c r="K77" i="24" s="1"/>
  <c r="E76" i="25"/>
  <c r="I77" i="23"/>
  <c r="D77" i="23"/>
  <c r="E80" i="17"/>
  <c r="B81" i="11"/>
  <c r="A81" i="11" s="1"/>
  <c r="F81" i="11"/>
  <c r="I81" i="15"/>
  <c r="I78" i="21"/>
  <c r="D78" i="21"/>
  <c r="I80" i="17"/>
  <c r="I79" i="19"/>
  <c r="I94" i="29"/>
  <c r="T76" i="23"/>
  <c r="U75" i="23"/>
  <c r="T77" i="21"/>
  <c r="U76" i="21"/>
  <c r="E81" i="15"/>
  <c r="E94" i="29"/>
  <c r="B76" i="25"/>
  <c r="A76" i="25" s="1"/>
  <c r="F76" i="25"/>
  <c r="U73" i="28"/>
  <c r="T74" i="28"/>
  <c r="S77" i="22"/>
  <c r="M79" i="18"/>
  <c r="K80" i="18" s="1"/>
  <c r="L79" i="18"/>
  <c r="J80" i="18" s="1"/>
  <c r="I75" i="27"/>
  <c r="L81" i="11"/>
  <c r="J82" i="11" s="1"/>
  <c r="D82" i="11" s="1"/>
  <c r="M81" i="11"/>
  <c r="K82" i="11" s="1"/>
  <c r="U75" i="24"/>
  <c r="L75" i="26"/>
  <c r="J76" i="26" s="1"/>
  <c r="M75" i="26"/>
  <c r="K76" i="26" s="1"/>
  <c r="E76" i="26" s="1"/>
  <c r="D79" i="19"/>
  <c r="S81" i="11"/>
  <c r="S75" i="26"/>
  <c r="I76" i="25"/>
  <c r="M77" i="22"/>
  <c r="K78" i="22" s="1"/>
  <c r="E78" i="22" s="1"/>
  <c r="L77" i="22"/>
  <c r="J78" i="22" s="1"/>
  <c r="D94" i="29"/>
  <c r="B80" i="16"/>
  <c r="A80" i="16" s="1"/>
  <c r="F80" i="16"/>
  <c r="T93" i="29"/>
  <c r="U92" i="29"/>
  <c r="M78" i="20"/>
  <c r="K79" i="20" s="1"/>
  <c r="L78" i="20"/>
  <c r="J79" i="20" s="1"/>
  <c r="D75" i="27"/>
  <c r="U76" i="23" l="1"/>
  <c r="U78" i="19"/>
  <c r="B82" i="11"/>
  <c r="A82" i="11" s="1"/>
  <c r="F82" i="11"/>
  <c r="S78" i="22"/>
  <c r="U77" i="22" s="1"/>
  <c r="S76" i="26"/>
  <c r="U75" i="26" s="1"/>
  <c r="B79" i="19"/>
  <c r="A79" i="19" s="1"/>
  <c r="F79" i="19"/>
  <c r="T77" i="22"/>
  <c r="U76" i="22"/>
  <c r="S94" i="29"/>
  <c r="S76" i="25"/>
  <c r="B75" i="28"/>
  <c r="A75" i="28" s="1"/>
  <c r="F75" i="28"/>
  <c r="B81" i="16"/>
  <c r="A81" i="16" s="1"/>
  <c r="F81" i="16"/>
  <c r="L78" i="21"/>
  <c r="J79" i="21" s="1"/>
  <c r="M78" i="21"/>
  <c r="K79" i="21" s="1"/>
  <c r="I81" i="16"/>
  <c r="E79" i="20"/>
  <c r="B94" i="29"/>
  <c r="A94" i="29" s="1"/>
  <c r="F94" i="29"/>
  <c r="L76" i="25"/>
  <c r="J77" i="25" s="1"/>
  <c r="M76" i="25"/>
  <c r="K77" i="25" s="1"/>
  <c r="E77" i="25" s="1"/>
  <c r="T81" i="11"/>
  <c r="U80" i="11"/>
  <c r="L75" i="27"/>
  <c r="J76" i="27" s="1"/>
  <c r="M75" i="27"/>
  <c r="K76" i="27" s="1"/>
  <c r="E76" i="27" s="1"/>
  <c r="T75" i="28"/>
  <c r="B78" i="21"/>
  <c r="A78" i="21" s="1"/>
  <c r="F78" i="21"/>
  <c r="M81" i="15"/>
  <c r="K82" i="15" s="1"/>
  <c r="E82" i="15" s="1"/>
  <c r="L81" i="15"/>
  <c r="J82" i="15" s="1"/>
  <c r="L77" i="23"/>
  <c r="J78" i="23" s="1"/>
  <c r="M77" i="23"/>
  <c r="K78" i="23" s="1"/>
  <c r="I77" i="24"/>
  <c r="S75" i="27"/>
  <c r="S81" i="16"/>
  <c r="T81" i="16" s="1"/>
  <c r="E80" i="18"/>
  <c r="I78" i="22"/>
  <c r="I80" i="18"/>
  <c r="D80" i="18"/>
  <c r="L79" i="19"/>
  <c r="J80" i="19" s="1"/>
  <c r="M79" i="19"/>
  <c r="K80" i="19" s="1"/>
  <c r="T80" i="16"/>
  <c r="U79" i="16"/>
  <c r="U78" i="18"/>
  <c r="T79" i="18"/>
  <c r="B75" i="27"/>
  <c r="A75" i="27" s="1"/>
  <c r="F75" i="27"/>
  <c r="T75" i="26"/>
  <c r="U74" i="26"/>
  <c r="I82" i="11"/>
  <c r="S81" i="15"/>
  <c r="U77" i="21"/>
  <c r="B77" i="23"/>
  <c r="A77" i="23" s="1"/>
  <c r="F77" i="23"/>
  <c r="D78" i="22"/>
  <c r="I79" i="20"/>
  <c r="D79" i="20"/>
  <c r="E82" i="11"/>
  <c r="I76" i="26"/>
  <c r="D76" i="26"/>
  <c r="T78" i="21"/>
  <c r="L94" i="29"/>
  <c r="J95" i="29" s="1"/>
  <c r="D95" i="29" s="1"/>
  <c r="M94" i="29"/>
  <c r="K95" i="29" s="1"/>
  <c r="E95" i="29" s="1"/>
  <c r="L80" i="17"/>
  <c r="J81" i="17" s="1"/>
  <c r="M80" i="17"/>
  <c r="K81" i="17" s="1"/>
  <c r="S80" i="17"/>
  <c r="E77" i="24"/>
  <c r="L75" i="28"/>
  <c r="J76" i="28" s="1"/>
  <c r="M75" i="28"/>
  <c r="K76" i="28" s="1"/>
  <c r="D77" i="24"/>
  <c r="T78" i="22" l="1"/>
  <c r="U80" i="16"/>
  <c r="S95" i="29"/>
  <c r="U94" i="29" s="1"/>
  <c r="S77" i="24"/>
  <c r="M78" i="22"/>
  <c r="K79" i="22" s="1"/>
  <c r="L78" i="22"/>
  <c r="J79" i="22" s="1"/>
  <c r="E78" i="23"/>
  <c r="I79" i="21"/>
  <c r="B77" i="24"/>
  <c r="A77" i="24" s="1"/>
  <c r="F77" i="24"/>
  <c r="I81" i="17"/>
  <c r="D81" i="17"/>
  <c r="B79" i="20"/>
  <c r="A79" i="20" s="1"/>
  <c r="F79" i="20"/>
  <c r="S82" i="15"/>
  <c r="U81" i="15" s="1"/>
  <c r="E80" i="19"/>
  <c r="S80" i="18"/>
  <c r="I78" i="23"/>
  <c r="I76" i="27"/>
  <c r="B95" i="29"/>
  <c r="A95" i="29" s="1"/>
  <c r="F95" i="29"/>
  <c r="E76" i="28"/>
  <c r="I76" i="28"/>
  <c r="T80" i="17"/>
  <c r="U79" i="17"/>
  <c r="I95" i="29"/>
  <c r="L76" i="26"/>
  <c r="J77" i="26" s="1"/>
  <c r="D77" i="26" s="1"/>
  <c r="M76" i="26"/>
  <c r="K77" i="26" s="1"/>
  <c r="M79" i="20"/>
  <c r="K80" i="20" s="1"/>
  <c r="E80" i="20" s="1"/>
  <c r="L79" i="20"/>
  <c r="J80" i="20" s="1"/>
  <c r="D80" i="20" s="1"/>
  <c r="T76" i="26"/>
  <c r="D76" i="27"/>
  <c r="B80" i="18"/>
  <c r="A80" i="18" s="1"/>
  <c r="F80" i="18"/>
  <c r="M77" i="24"/>
  <c r="K78" i="24" s="1"/>
  <c r="L77" i="24"/>
  <c r="J78" i="24" s="1"/>
  <c r="D78" i="24" s="1"/>
  <c r="I77" i="25"/>
  <c r="D77" i="25"/>
  <c r="S79" i="20"/>
  <c r="E79" i="21"/>
  <c r="D76" i="28"/>
  <c r="S82" i="11"/>
  <c r="B78" i="22"/>
  <c r="A78" i="22" s="1"/>
  <c r="F78" i="22"/>
  <c r="M82" i="11"/>
  <c r="K83" i="11" s="1"/>
  <c r="E83" i="11" s="1"/>
  <c r="L82" i="11"/>
  <c r="J83" i="11" s="1"/>
  <c r="S76" i="27"/>
  <c r="U75" i="27" s="1"/>
  <c r="U93" i="29"/>
  <c r="T94" i="29"/>
  <c r="B76" i="26"/>
  <c r="A76" i="26" s="1"/>
  <c r="F76" i="26"/>
  <c r="L80" i="18"/>
  <c r="J81" i="18" s="1"/>
  <c r="D81" i="18" s="1"/>
  <c r="M80" i="18"/>
  <c r="K81" i="18" s="1"/>
  <c r="U74" i="27"/>
  <c r="T75" i="27"/>
  <c r="D79" i="21"/>
  <c r="S77" i="25"/>
  <c r="T77" i="25" s="1"/>
  <c r="E81" i="17"/>
  <c r="D78" i="23"/>
  <c r="U80" i="15"/>
  <c r="T81" i="15"/>
  <c r="I80" i="19"/>
  <c r="I82" i="15"/>
  <c r="D82" i="15"/>
  <c r="L81" i="16"/>
  <c r="J82" i="16" s="1"/>
  <c r="M81" i="16"/>
  <c r="K82" i="16" s="1"/>
  <c r="T76" i="25"/>
  <c r="U75" i="25"/>
  <c r="D80" i="19"/>
  <c r="T95" i="29" l="1"/>
  <c r="T82" i="15"/>
  <c r="T76" i="27"/>
  <c r="B78" i="24"/>
  <c r="A78" i="24" s="1"/>
  <c r="F78" i="24"/>
  <c r="B81" i="18"/>
  <c r="A81" i="18" s="1"/>
  <c r="F81" i="18"/>
  <c r="S83" i="11"/>
  <c r="B80" i="19"/>
  <c r="A80" i="19" s="1"/>
  <c r="F80" i="19"/>
  <c r="B82" i="15"/>
  <c r="A82" i="15" s="1"/>
  <c r="F82" i="15"/>
  <c r="L77" i="25"/>
  <c r="J78" i="25" s="1"/>
  <c r="M77" i="25"/>
  <c r="K78" i="25" s="1"/>
  <c r="M95" i="29"/>
  <c r="K96" i="29" s="1"/>
  <c r="L95" i="29"/>
  <c r="J96" i="29" s="1"/>
  <c r="S80" i="19"/>
  <c r="E82" i="16"/>
  <c r="T82" i="11"/>
  <c r="U81" i="11"/>
  <c r="B76" i="28"/>
  <c r="A76" i="28" s="1"/>
  <c r="F76" i="28"/>
  <c r="B76" i="27"/>
  <c r="A76" i="27" s="1"/>
  <c r="F76" i="27"/>
  <c r="B80" i="20"/>
  <c r="A80" i="20" s="1"/>
  <c r="F80" i="20"/>
  <c r="I79" i="22"/>
  <c r="U76" i="25"/>
  <c r="S81" i="17"/>
  <c r="I83" i="11"/>
  <c r="D83" i="11"/>
  <c r="I80" i="20"/>
  <c r="S76" i="28"/>
  <c r="L76" i="27"/>
  <c r="J77" i="27" s="1"/>
  <c r="M76" i="27"/>
  <c r="K77" i="27" s="1"/>
  <c r="U79" i="18"/>
  <c r="T80" i="18"/>
  <c r="B81" i="17"/>
  <c r="A81" i="17" s="1"/>
  <c r="F81" i="17"/>
  <c r="S78" i="23"/>
  <c r="E78" i="24"/>
  <c r="M80" i="19"/>
  <c r="K81" i="19" s="1"/>
  <c r="E81" i="19" s="1"/>
  <c r="L80" i="19"/>
  <c r="J81" i="19" s="1"/>
  <c r="D81" i="19" s="1"/>
  <c r="I81" i="18"/>
  <c r="S80" i="20"/>
  <c r="T77" i="24"/>
  <c r="U76" i="24"/>
  <c r="B78" i="23"/>
  <c r="A78" i="23" s="1"/>
  <c r="F78" i="23"/>
  <c r="U78" i="20"/>
  <c r="T79" i="20"/>
  <c r="E77" i="26"/>
  <c r="M78" i="23"/>
  <c r="K79" i="23" s="1"/>
  <c r="E79" i="23" s="1"/>
  <c r="L78" i="23"/>
  <c r="J79" i="23" s="1"/>
  <c r="D79" i="23" s="1"/>
  <c r="L81" i="17"/>
  <c r="J82" i="17" s="1"/>
  <c r="M81" i="17"/>
  <c r="K82" i="17" s="1"/>
  <c r="I82" i="16"/>
  <c r="D82" i="16"/>
  <c r="M82" i="15"/>
  <c r="K83" i="15" s="1"/>
  <c r="L82" i="15"/>
  <c r="J83" i="15" s="1"/>
  <c r="B79" i="21"/>
  <c r="A79" i="21" s="1"/>
  <c r="F79" i="21"/>
  <c r="B77" i="26"/>
  <c r="A77" i="26" s="1"/>
  <c r="F77" i="26"/>
  <c r="D79" i="22"/>
  <c r="S79" i="21"/>
  <c r="B77" i="25"/>
  <c r="A77" i="25" s="1"/>
  <c r="F77" i="25"/>
  <c r="I78" i="24"/>
  <c r="I77" i="26"/>
  <c r="M76" i="28"/>
  <c r="K77" i="28" s="1"/>
  <c r="E77" i="28" s="1"/>
  <c r="L76" i="28"/>
  <c r="J77" i="28" s="1"/>
  <c r="D77" i="28" s="1"/>
  <c r="E81" i="18"/>
  <c r="M79" i="21"/>
  <c r="K80" i="21" s="1"/>
  <c r="E80" i="21" s="1"/>
  <c r="L79" i="21"/>
  <c r="J80" i="21" s="1"/>
  <c r="E79" i="22"/>
  <c r="B77" i="28" l="1"/>
  <c r="A77" i="28" s="1"/>
  <c r="F77" i="28"/>
  <c r="S79" i="23"/>
  <c r="U78" i="23" s="1"/>
  <c r="S81" i="19"/>
  <c r="T81" i="19" s="1"/>
  <c r="B81" i="19"/>
  <c r="A81" i="19" s="1"/>
  <c r="F81" i="19"/>
  <c r="I83" i="15"/>
  <c r="M82" i="16"/>
  <c r="K83" i="16" s="1"/>
  <c r="E83" i="16" s="1"/>
  <c r="L82" i="16"/>
  <c r="J83" i="16" s="1"/>
  <c r="D83" i="16" s="1"/>
  <c r="S77" i="28"/>
  <c r="U76" i="28" s="1"/>
  <c r="I78" i="25"/>
  <c r="I80" i="21"/>
  <c r="L78" i="24"/>
  <c r="J79" i="24" s="1"/>
  <c r="M78" i="24"/>
  <c r="K79" i="24" s="1"/>
  <c r="B83" i="11"/>
  <c r="A83" i="11" s="1"/>
  <c r="F83" i="11"/>
  <c r="L79" i="22"/>
  <c r="J80" i="22" s="1"/>
  <c r="D80" i="22" s="1"/>
  <c r="M79" i="22"/>
  <c r="K80" i="22" s="1"/>
  <c r="E80" i="22" s="1"/>
  <c r="I96" i="29"/>
  <c r="D96" i="29"/>
  <c r="S79" i="22"/>
  <c r="S81" i="18"/>
  <c r="L77" i="26"/>
  <c r="J78" i="26" s="1"/>
  <c r="M77" i="26"/>
  <c r="K78" i="26" s="1"/>
  <c r="E78" i="26" s="1"/>
  <c r="D78" i="25"/>
  <c r="B79" i="22"/>
  <c r="A79" i="22" s="1"/>
  <c r="F79" i="22"/>
  <c r="I79" i="23"/>
  <c r="M81" i="18"/>
  <c r="K82" i="18" s="1"/>
  <c r="E82" i="18" s="1"/>
  <c r="L81" i="18"/>
  <c r="J82" i="18" s="1"/>
  <c r="T78" i="23"/>
  <c r="U77" i="23"/>
  <c r="I77" i="27"/>
  <c r="L80" i="20"/>
  <c r="J81" i="20" s="1"/>
  <c r="M80" i="20"/>
  <c r="K81" i="20" s="1"/>
  <c r="L83" i="11"/>
  <c r="J84" i="11" s="1"/>
  <c r="M83" i="11"/>
  <c r="K84" i="11" s="1"/>
  <c r="E78" i="25"/>
  <c r="I77" i="28"/>
  <c r="B79" i="23"/>
  <c r="A79" i="23" s="1"/>
  <c r="F79" i="23"/>
  <c r="I81" i="19"/>
  <c r="U79" i="19"/>
  <c r="T80" i="19"/>
  <c r="S80" i="21"/>
  <c r="T80" i="21" s="1"/>
  <c r="E83" i="15"/>
  <c r="S77" i="26"/>
  <c r="U79" i="20"/>
  <c r="U75" i="28"/>
  <c r="T76" i="28"/>
  <c r="E82" i="17"/>
  <c r="T83" i="11"/>
  <c r="S82" i="16"/>
  <c r="U78" i="21"/>
  <c r="T79" i="21"/>
  <c r="D80" i="21"/>
  <c r="B82" i="16"/>
  <c r="A82" i="16" s="1"/>
  <c r="F82" i="16"/>
  <c r="I82" i="17"/>
  <c r="T80" i="20"/>
  <c r="S78" i="24"/>
  <c r="D82" i="17"/>
  <c r="E77" i="27"/>
  <c r="U80" i="17"/>
  <c r="T81" i="17"/>
  <c r="D77" i="27"/>
  <c r="U82" i="11"/>
  <c r="E96" i="29"/>
  <c r="D83" i="15"/>
  <c r="T77" i="28" l="1"/>
  <c r="T79" i="23"/>
  <c r="U80" i="19"/>
  <c r="B80" i="22"/>
  <c r="A80" i="22" s="1"/>
  <c r="F80" i="22"/>
  <c r="S82" i="17"/>
  <c r="T77" i="26"/>
  <c r="U76" i="26"/>
  <c r="E84" i="11"/>
  <c r="B96" i="29"/>
  <c r="A96" i="29" s="1"/>
  <c r="F96" i="29"/>
  <c r="L80" i="21"/>
  <c r="J81" i="21" s="1"/>
  <c r="D81" i="21" s="1"/>
  <c r="M80" i="21"/>
  <c r="K81" i="21" s="1"/>
  <c r="M83" i="15"/>
  <c r="K84" i="15" s="1"/>
  <c r="E84" i="15" s="1"/>
  <c r="L83" i="15"/>
  <c r="J84" i="15" s="1"/>
  <c r="D84" i="15" s="1"/>
  <c r="I84" i="11"/>
  <c r="U80" i="18"/>
  <c r="T81" i="18"/>
  <c r="B83" i="15"/>
  <c r="A83" i="15" s="1"/>
  <c r="F83" i="15"/>
  <c r="B77" i="27"/>
  <c r="A77" i="27" s="1"/>
  <c r="F77" i="27"/>
  <c r="E79" i="24"/>
  <c r="L82" i="17"/>
  <c r="J83" i="17" s="1"/>
  <c r="D83" i="17" s="1"/>
  <c r="M82" i="17"/>
  <c r="K83" i="17" s="1"/>
  <c r="E83" i="17" s="1"/>
  <c r="B80" i="21"/>
  <c r="A80" i="21" s="1"/>
  <c r="F80" i="21"/>
  <c r="S78" i="26"/>
  <c r="T78" i="26" s="1"/>
  <c r="L81" i="19"/>
  <c r="J82" i="19" s="1"/>
  <c r="M81" i="19"/>
  <c r="K82" i="19" s="1"/>
  <c r="I81" i="20"/>
  <c r="D81" i="20"/>
  <c r="I78" i="26"/>
  <c r="D78" i="26"/>
  <c r="T79" i="22"/>
  <c r="U78" i="22"/>
  <c r="S96" i="29"/>
  <c r="S77" i="27"/>
  <c r="T78" i="24"/>
  <c r="U77" i="24"/>
  <c r="S82" i="18"/>
  <c r="U81" i="18" s="1"/>
  <c r="I80" i="22"/>
  <c r="L78" i="25"/>
  <c r="J79" i="25" s="1"/>
  <c r="D79" i="25" s="1"/>
  <c r="M78" i="25"/>
  <c r="K79" i="25" s="1"/>
  <c r="E79" i="25" s="1"/>
  <c r="B83" i="16"/>
  <c r="A83" i="16" s="1"/>
  <c r="F83" i="16"/>
  <c r="S83" i="16"/>
  <c r="T83" i="16" s="1"/>
  <c r="S83" i="15"/>
  <c r="M77" i="28"/>
  <c r="K78" i="28" s="1"/>
  <c r="L77" i="28"/>
  <c r="J78" i="28" s="1"/>
  <c r="L77" i="27"/>
  <c r="J78" i="27" s="1"/>
  <c r="D78" i="27" s="1"/>
  <c r="M77" i="27"/>
  <c r="K78" i="27" s="1"/>
  <c r="E78" i="27" s="1"/>
  <c r="L79" i="23"/>
  <c r="J80" i="23" s="1"/>
  <c r="M79" i="23"/>
  <c r="K80" i="23" s="1"/>
  <c r="B78" i="25"/>
  <c r="A78" i="25" s="1"/>
  <c r="F78" i="25"/>
  <c r="I83" i="16"/>
  <c r="B82" i="17"/>
  <c r="A82" i="17" s="1"/>
  <c r="F82" i="17"/>
  <c r="U79" i="21"/>
  <c r="U81" i="16"/>
  <c r="T82" i="16"/>
  <c r="S78" i="25"/>
  <c r="E81" i="20"/>
  <c r="I82" i="18"/>
  <c r="D82" i="18"/>
  <c r="S80" i="22"/>
  <c r="T80" i="22" s="1"/>
  <c r="M96" i="29"/>
  <c r="K97" i="29" s="1"/>
  <c r="E97" i="29" s="1"/>
  <c r="L96" i="29"/>
  <c r="J97" i="29" s="1"/>
  <c r="D84" i="11"/>
  <c r="I79" i="24"/>
  <c r="D79" i="24"/>
  <c r="B78" i="27" l="1"/>
  <c r="A78" i="27" s="1"/>
  <c r="F78" i="27"/>
  <c r="S84" i="15"/>
  <c r="U83" i="15" s="1"/>
  <c r="B84" i="11"/>
  <c r="A84" i="11" s="1"/>
  <c r="F84" i="11"/>
  <c r="L82" i="18"/>
  <c r="J83" i="18" s="1"/>
  <c r="D83" i="18" s="1"/>
  <c r="M82" i="18"/>
  <c r="K83" i="18" s="1"/>
  <c r="E80" i="23"/>
  <c r="T96" i="29"/>
  <c r="U95" i="29"/>
  <c r="B78" i="26"/>
  <c r="A78" i="26" s="1"/>
  <c r="F78" i="26"/>
  <c r="I82" i="19"/>
  <c r="D82" i="19"/>
  <c r="S79" i="24"/>
  <c r="U81" i="17"/>
  <c r="T82" i="17"/>
  <c r="I97" i="29"/>
  <c r="I80" i="23"/>
  <c r="D80" i="23"/>
  <c r="E78" i="28"/>
  <c r="S78" i="27"/>
  <c r="U77" i="27" s="1"/>
  <c r="B84" i="15"/>
  <c r="A84" i="15" s="1"/>
  <c r="F84" i="15"/>
  <c r="L84" i="11"/>
  <c r="J85" i="11" s="1"/>
  <c r="D85" i="11" s="1"/>
  <c r="M84" i="11"/>
  <c r="K85" i="11" s="1"/>
  <c r="E85" i="11" s="1"/>
  <c r="I81" i="21"/>
  <c r="S84" i="11"/>
  <c r="B82" i="18"/>
  <c r="A82" i="18" s="1"/>
  <c r="F82" i="18"/>
  <c r="B79" i="25"/>
  <c r="A79" i="25" s="1"/>
  <c r="F79" i="25"/>
  <c r="I79" i="25"/>
  <c r="U76" i="27"/>
  <c r="T77" i="27"/>
  <c r="L78" i="26"/>
  <c r="J79" i="26" s="1"/>
  <c r="M78" i="26"/>
  <c r="K79" i="26" s="1"/>
  <c r="M81" i="20"/>
  <c r="K82" i="20" s="1"/>
  <c r="E82" i="20" s="1"/>
  <c r="L81" i="20"/>
  <c r="J82" i="20" s="1"/>
  <c r="D82" i="20" s="1"/>
  <c r="T82" i="18"/>
  <c r="I84" i="15"/>
  <c r="U77" i="26"/>
  <c r="T78" i="25"/>
  <c r="U77" i="25"/>
  <c r="M83" i="16"/>
  <c r="K84" i="16" s="1"/>
  <c r="L83" i="16"/>
  <c r="J84" i="16" s="1"/>
  <c r="I78" i="28"/>
  <c r="D78" i="28"/>
  <c r="L80" i="22"/>
  <c r="J81" i="22" s="1"/>
  <c r="M80" i="22"/>
  <c r="K81" i="22" s="1"/>
  <c r="B81" i="20"/>
  <c r="A81" i="20" s="1"/>
  <c r="F81" i="20"/>
  <c r="B81" i="21"/>
  <c r="A81" i="21" s="1"/>
  <c r="F81" i="21"/>
  <c r="E81" i="21"/>
  <c r="B79" i="24"/>
  <c r="A79" i="24" s="1"/>
  <c r="F79" i="24"/>
  <c r="S81" i="20"/>
  <c r="M79" i="24"/>
  <c r="K80" i="24" s="1"/>
  <c r="L79" i="24"/>
  <c r="J80" i="24" s="1"/>
  <c r="D80" i="24" s="1"/>
  <c r="S79" i="25"/>
  <c r="U78" i="25" s="1"/>
  <c r="U82" i="16"/>
  <c r="B83" i="17"/>
  <c r="A83" i="17" s="1"/>
  <c r="F83" i="17"/>
  <c r="I78" i="27"/>
  <c r="T83" i="15"/>
  <c r="U82" i="15"/>
  <c r="S97" i="29"/>
  <c r="U96" i="29" s="1"/>
  <c r="U79" i="22"/>
  <c r="E82" i="19"/>
  <c r="I83" i="17"/>
  <c r="D97" i="29"/>
  <c r="S83" i="17"/>
  <c r="T84" i="15" l="1"/>
  <c r="T79" i="25"/>
  <c r="B78" i="28"/>
  <c r="A78" i="28" s="1"/>
  <c r="F78" i="28"/>
  <c r="E79" i="26"/>
  <c r="S78" i="28"/>
  <c r="L83" i="17"/>
  <c r="J84" i="17" s="1"/>
  <c r="M83" i="17"/>
  <c r="K84" i="17" s="1"/>
  <c r="L79" i="25"/>
  <c r="J80" i="25" s="1"/>
  <c r="M79" i="25"/>
  <c r="K80" i="25" s="1"/>
  <c r="M78" i="27"/>
  <c r="K79" i="27" s="1"/>
  <c r="L78" i="27"/>
  <c r="J79" i="27" s="1"/>
  <c r="I80" i="24"/>
  <c r="I81" i="22"/>
  <c r="D81" i="22"/>
  <c r="I84" i="16"/>
  <c r="D84" i="16"/>
  <c r="B83" i="18"/>
  <c r="A83" i="18" s="1"/>
  <c r="F83" i="18"/>
  <c r="T84" i="11"/>
  <c r="U83" i="11"/>
  <c r="I85" i="11"/>
  <c r="E80" i="24"/>
  <c r="L82" i="19"/>
  <c r="J83" i="19" s="1"/>
  <c r="D83" i="19" s="1"/>
  <c r="M82" i="19"/>
  <c r="K83" i="19" s="1"/>
  <c r="S80" i="23"/>
  <c r="B80" i="24"/>
  <c r="A80" i="24" s="1"/>
  <c r="F80" i="24"/>
  <c r="B82" i="20"/>
  <c r="A82" i="20" s="1"/>
  <c r="F82" i="20"/>
  <c r="E84" i="16"/>
  <c r="L80" i="23"/>
  <c r="J81" i="23" s="1"/>
  <c r="D81" i="23" s="1"/>
  <c r="M80" i="23"/>
  <c r="K81" i="23" s="1"/>
  <c r="T79" i="24"/>
  <c r="U78" i="24"/>
  <c r="B85" i="11"/>
  <c r="A85" i="11" s="1"/>
  <c r="F85" i="11"/>
  <c r="S82" i="20"/>
  <c r="U81" i="20" s="1"/>
  <c r="M84" i="15"/>
  <c r="K85" i="15" s="1"/>
  <c r="L84" i="15"/>
  <c r="J85" i="15" s="1"/>
  <c r="I79" i="26"/>
  <c r="T78" i="27"/>
  <c r="L81" i="21"/>
  <c r="J82" i="21" s="1"/>
  <c r="M81" i="21"/>
  <c r="K82" i="21" s="1"/>
  <c r="E82" i="21" s="1"/>
  <c r="T83" i="17"/>
  <c r="B82" i="19"/>
  <c r="A82" i="19" s="1"/>
  <c r="F82" i="19"/>
  <c r="D79" i="26"/>
  <c r="E83" i="18"/>
  <c r="B97" i="29"/>
  <c r="A97" i="29" s="1"/>
  <c r="F97" i="29"/>
  <c r="S82" i="19"/>
  <c r="T81" i="20"/>
  <c r="U80" i="20"/>
  <c r="S81" i="21"/>
  <c r="E81" i="22"/>
  <c r="M78" i="28"/>
  <c r="K79" i="28" s="1"/>
  <c r="E79" i="28" s="1"/>
  <c r="L78" i="28"/>
  <c r="J79" i="28" s="1"/>
  <c r="D79" i="28" s="1"/>
  <c r="I82" i="20"/>
  <c r="S85" i="11"/>
  <c r="T85" i="11" s="1"/>
  <c r="B80" i="23"/>
  <c r="A80" i="23" s="1"/>
  <c r="F80" i="23"/>
  <c r="M97" i="29"/>
  <c r="K98" i="29" s="1"/>
  <c r="L97" i="29"/>
  <c r="J98" i="29" s="1"/>
  <c r="D98" i="29" s="1"/>
  <c r="U82" i="17"/>
  <c r="T97" i="29"/>
  <c r="I83" i="18"/>
  <c r="U84" i="11" l="1"/>
  <c r="T82" i="20"/>
  <c r="B79" i="28"/>
  <c r="A79" i="28" s="1"/>
  <c r="F79" i="28"/>
  <c r="B98" i="29"/>
  <c r="A98" i="29" s="1"/>
  <c r="F98" i="29"/>
  <c r="E98" i="29"/>
  <c r="S83" i="18"/>
  <c r="B83" i="19"/>
  <c r="A83" i="19" s="1"/>
  <c r="F83" i="19"/>
  <c r="I85" i="15"/>
  <c r="D85" i="15"/>
  <c r="U79" i="23"/>
  <c r="T80" i="23"/>
  <c r="L84" i="16"/>
  <c r="J85" i="16" s="1"/>
  <c r="D85" i="16" s="1"/>
  <c r="M84" i="16"/>
  <c r="K85" i="16" s="1"/>
  <c r="E85" i="16" s="1"/>
  <c r="E80" i="25"/>
  <c r="S82" i="21"/>
  <c r="U81" i="21" s="1"/>
  <c r="M85" i="11"/>
  <c r="K86" i="11" s="1"/>
  <c r="L85" i="11"/>
  <c r="J86" i="11" s="1"/>
  <c r="B81" i="22"/>
  <c r="A81" i="22" s="1"/>
  <c r="F81" i="22"/>
  <c r="L80" i="24"/>
  <c r="J81" i="24" s="1"/>
  <c r="M80" i="24"/>
  <c r="K81" i="24" s="1"/>
  <c r="I80" i="25"/>
  <c r="D80" i="25"/>
  <c r="T78" i="28"/>
  <c r="U77" i="28"/>
  <c r="B81" i="23"/>
  <c r="A81" i="23" s="1"/>
  <c r="F81" i="23"/>
  <c r="T81" i="21"/>
  <c r="U80" i="21"/>
  <c r="B79" i="26"/>
  <c r="A79" i="26" s="1"/>
  <c r="F79" i="26"/>
  <c r="I81" i="23"/>
  <c r="I83" i="19"/>
  <c r="B84" i="16"/>
  <c r="A84" i="16" s="1"/>
  <c r="F84" i="16"/>
  <c r="I79" i="27"/>
  <c r="D79" i="27"/>
  <c r="E84" i="17"/>
  <c r="S79" i="26"/>
  <c r="M83" i="18"/>
  <c r="K84" i="18" s="1"/>
  <c r="L83" i="18"/>
  <c r="J84" i="18" s="1"/>
  <c r="T82" i="19"/>
  <c r="U81" i="19"/>
  <c r="I82" i="21"/>
  <c r="D82" i="21"/>
  <c r="S79" i="28"/>
  <c r="I79" i="28"/>
  <c r="E85" i="15"/>
  <c r="S84" i="16"/>
  <c r="I98" i="29"/>
  <c r="M82" i="20"/>
  <c r="K83" i="20" s="1"/>
  <c r="L82" i="20"/>
  <c r="J83" i="20" s="1"/>
  <c r="S81" i="22"/>
  <c r="E83" i="19"/>
  <c r="M79" i="26"/>
  <c r="K80" i="26" s="1"/>
  <c r="L79" i="26"/>
  <c r="J80" i="26" s="1"/>
  <c r="E81" i="23"/>
  <c r="S80" i="24"/>
  <c r="L81" i="22"/>
  <c r="J82" i="22" s="1"/>
  <c r="D82" i="22" s="1"/>
  <c r="M81" i="22"/>
  <c r="K82" i="22" s="1"/>
  <c r="E82" i="22" s="1"/>
  <c r="E79" i="27"/>
  <c r="I84" i="17"/>
  <c r="D84" i="17"/>
  <c r="T82" i="21" l="1"/>
  <c r="B82" i="22"/>
  <c r="A82" i="22" s="1"/>
  <c r="F82" i="22"/>
  <c r="S80" i="25"/>
  <c r="B85" i="15"/>
  <c r="A85" i="15" s="1"/>
  <c r="F85" i="15"/>
  <c r="S98" i="29"/>
  <c r="B84" i="17"/>
  <c r="A84" i="17" s="1"/>
  <c r="F84" i="17"/>
  <c r="T80" i="24"/>
  <c r="U79" i="24"/>
  <c r="I80" i="26"/>
  <c r="S82" i="22"/>
  <c r="S85" i="15"/>
  <c r="M82" i="21"/>
  <c r="K83" i="21" s="1"/>
  <c r="L82" i="21"/>
  <c r="J83" i="21" s="1"/>
  <c r="T79" i="26"/>
  <c r="U78" i="26"/>
  <c r="M81" i="23"/>
  <c r="K82" i="23" s="1"/>
  <c r="L81" i="23"/>
  <c r="J82" i="23" s="1"/>
  <c r="U78" i="28"/>
  <c r="M80" i="25"/>
  <c r="K81" i="25" s="1"/>
  <c r="L80" i="25"/>
  <c r="J81" i="25" s="1"/>
  <c r="S81" i="23"/>
  <c r="U80" i="22"/>
  <c r="T81" i="22"/>
  <c r="M98" i="29"/>
  <c r="K99" i="29" s="1"/>
  <c r="E99" i="29" s="1"/>
  <c r="L98" i="29"/>
  <c r="J99" i="29" s="1"/>
  <c r="I84" i="18"/>
  <c r="D84" i="18"/>
  <c r="S84" i="17"/>
  <c r="M79" i="27"/>
  <c r="K80" i="27" s="1"/>
  <c r="L79" i="27"/>
  <c r="J80" i="27" s="1"/>
  <c r="T79" i="28"/>
  <c r="L84" i="17"/>
  <c r="J85" i="17" s="1"/>
  <c r="M84" i="17"/>
  <c r="K85" i="17" s="1"/>
  <c r="E85" i="17" s="1"/>
  <c r="I82" i="22"/>
  <c r="I83" i="20"/>
  <c r="D83" i="20"/>
  <c r="S85" i="16"/>
  <c r="U84" i="16" s="1"/>
  <c r="B82" i="21"/>
  <c r="A82" i="21" s="1"/>
  <c r="F82" i="21"/>
  <c r="L83" i="19"/>
  <c r="J84" i="19" s="1"/>
  <c r="M83" i="19"/>
  <c r="K84" i="19" s="1"/>
  <c r="E84" i="19" s="1"/>
  <c r="D80" i="26"/>
  <c r="B80" i="25"/>
  <c r="A80" i="25" s="1"/>
  <c r="F80" i="25"/>
  <c r="I81" i="24"/>
  <c r="D81" i="24"/>
  <c r="I86" i="11"/>
  <c r="D86" i="11"/>
  <c r="M85" i="15"/>
  <c r="K86" i="15" s="1"/>
  <c r="E86" i="15" s="1"/>
  <c r="L85" i="15"/>
  <c r="J86" i="15" s="1"/>
  <c r="E84" i="18"/>
  <c r="S79" i="27"/>
  <c r="E81" i="24"/>
  <c r="S83" i="19"/>
  <c r="E83" i="20"/>
  <c r="U83" i="16"/>
  <c r="T84" i="16"/>
  <c r="L79" i="28"/>
  <c r="J80" i="28" s="1"/>
  <c r="M79" i="28"/>
  <c r="K80" i="28" s="1"/>
  <c r="E80" i="26"/>
  <c r="B79" i="27"/>
  <c r="A79" i="27" s="1"/>
  <c r="D80" i="27"/>
  <c r="F79" i="27"/>
  <c r="B85" i="16"/>
  <c r="A85" i="16" s="1"/>
  <c r="F85" i="16"/>
  <c r="E86" i="11"/>
  <c r="I85" i="16"/>
  <c r="U82" i="18"/>
  <c r="T83" i="18"/>
  <c r="S99" i="29" l="1"/>
  <c r="T99" i="29" s="1"/>
  <c r="B80" i="27"/>
  <c r="A80" i="27" s="1"/>
  <c r="F80" i="27"/>
  <c r="T83" i="19"/>
  <c r="U82" i="19"/>
  <c r="M83" i="20"/>
  <c r="K84" i="20" s="1"/>
  <c r="E84" i="20" s="1"/>
  <c r="L83" i="20"/>
  <c r="J84" i="20" s="1"/>
  <c r="I81" i="25"/>
  <c r="S83" i="20"/>
  <c r="S81" i="24"/>
  <c r="B80" i="26"/>
  <c r="A80" i="26" s="1"/>
  <c r="F80" i="26"/>
  <c r="M84" i="18"/>
  <c r="K85" i="18" s="1"/>
  <c r="E85" i="18" s="1"/>
  <c r="L84" i="18"/>
  <c r="J85" i="18" s="1"/>
  <c r="I83" i="21"/>
  <c r="S86" i="11"/>
  <c r="S80" i="26"/>
  <c r="E80" i="27"/>
  <c r="M86" i="11"/>
  <c r="K87" i="11" s="1"/>
  <c r="E87" i="11" s="1"/>
  <c r="L86" i="11"/>
  <c r="J87" i="11" s="1"/>
  <c r="D87" i="11" s="1"/>
  <c r="D83" i="21"/>
  <c r="B83" i="20"/>
  <c r="A83" i="20" s="1"/>
  <c r="F83" i="20"/>
  <c r="L82" i="22"/>
  <c r="J83" i="22" s="1"/>
  <c r="M82" i="22"/>
  <c r="K83" i="22" s="1"/>
  <c r="T84" i="17"/>
  <c r="U83" i="17"/>
  <c r="I99" i="29"/>
  <c r="D99" i="29"/>
  <c r="U81" i="22"/>
  <c r="U80" i="23"/>
  <c r="T81" i="23"/>
  <c r="E83" i="21"/>
  <c r="U84" i="15"/>
  <c r="T85" i="15"/>
  <c r="M80" i="26"/>
  <c r="K81" i="26" s="1"/>
  <c r="E81" i="26" s="1"/>
  <c r="L80" i="26"/>
  <c r="J81" i="26" s="1"/>
  <c r="D81" i="26" s="1"/>
  <c r="I80" i="28"/>
  <c r="D80" i="28"/>
  <c r="S84" i="18"/>
  <c r="B86" i="11"/>
  <c r="A86" i="11" s="1"/>
  <c r="F86" i="11"/>
  <c r="I85" i="17"/>
  <c r="D85" i="17"/>
  <c r="U79" i="25"/>
  <c r="T80" i="25"/>
  <c r="I86" i="15"/>
  <c r="L81" i="24"/>
  <c r="J82" i="24" s="1"/>
  <c r="D82" i="24" s="1"/>
  <c r="M81" i="24"/>
  <c r="K82" i="24" s="1"/>
  <c r="E82" i="24" s="1"/>
  <c r="S85" i="17"/>
  <c r="T85" i="17" s="1"/>
  <c r="E82" i="23"/>
  <c r="S86" i="15"/>
  <c r="U85" i="15" s="1"/>
  <c r="D86" i="15"/>
  <c r="M85" i="16"/>
  <c r="K86" i="16" s="1"/>
  <c r="L85" i="16"/>
  <c r="J86" i="16" s="1"/>
  <c r="E80" i="28"/>
  <c r="T85" i="16"/>
  <c r="S84" i="19"/>
  <c r="T84" i="19" s="1"/>
  <c r="U78" i="27"/>
  <c r="T79" i="27"/>
  <c r="B81" i="24"/>
  <c r="A81" i="24" s="1"/>
  <c r="F81" i="24"/>
  <c r="D81" i="25"/>
  <c r="I84" i="19"/>
  <c r="D84" i="19"/>
  <c r="I80" i="27"/>
  <c r="B84" i="18"/>
  <c r="A84" i="18" s="1"/>
  <c r="F84" i="18"/>
  <c r="T82" i="22"/>
  <c r="I82" i="23"/>
  <c r="D82" i="23"/>
  <c r="U97" i="29"/>
  <c r="T98" i="29"/>
  <c r="E81" i="25"/>
  <c r="U98" i="29" l="1"/>
  <c r="U83" i="19"/>
  <c r="S81" i="26"/>
  <c r="U80" i="26" s="1"/>
  <c r="B81" i="26"/>
  <c r="A81" i="26" s="1"/>
  <c r="F81" i="26"/>
  <c r="E86" i="16"/>
  <c r="I82" i="24"/>
  <c r="B87" i="11"/>
  <c r="A87" i="11" s="1"/>
  <c r="F87" i="11"/>
  <c r="B80" i="28"/>
  <c r="A80" i="28" s="1"/>
  <c r="F80" i="28"/>
  <c r="B99" i="29"/>
  <c r="A99" i="29" s="1"/>
  <c r="F99" i="29"/>
  <c r="I83" i="22"/>
  <c r="D83" i="22"/>
  <c r="S87" i="11"/>
  <c r="U86" i="11" s="1"/>
  <c r="B86" i="15"/>
  <c r="A86" i="15" s="1"/>
  <c r="F86" i="15"/>
  <c r="S83" i="21"/>
  <c r="S80" i="27"/>
  <c r="I85" i="18"/>
  <c r="I84" i="20"/>
  <c r="M82" i="23"/>
  <c r="K83" i="23" s="1"/>
  <c r="E83" i="23" s="1"/>
  <c r="L82" i="23"/>
  <c r="J83" i="23" s="1"/>
  <c r="D83" i="23" s="1"/>
  <c r="D85" i="18"/>
  <c r="B81" i="25"/>
  <c r="A81" i="25" s="1"/>
  <c r="F81" i="25"/>
  <c r="M86" i="15"/>
  <c r="K87" i="15" s="1"/>
  <c r="L86" i="15"/>
  <c r="J87" i="15" s="1"/>
  <c r="L85" i="17"/>
  <c r="J86" i="17" s="1"/>
  <c r="D86" i="17" s="1"/>
  <c r="M85" i="17"/>
  <c r="K86" i="17" s="1"/>
  <c r="S85" i="18"/>
  <c r="L80" i="28"/>
  <c r="J81" i="28" s="1"/>
  <c r="D81" i="28" s="1"/>
  <c r="M80" i="28"/>
  <c r="K81" i="28" s="1"/>
  <c r="E81" i="28" s="1"/>
  <c r="M99" i="29"/>
  <c r="K100" i="29" s="1"/>
  <c r="L99" i="29"/>
  <c r="J100" i="29" s="1"/>
  <c r="U84" i="17"/>
  <c r="D84" i="20"/>
  <c r="I87" i="11"/>
  <c r="S84" i="20"/>
  <c r="U83" i="20" s="1"/>
  <c r="B82" i="23"/>
  <c r="A82" i="23" s="1"/>
  <c r="F82" i="23"/>
  <c r="B82" i="24"/>
  <c r="A82" i="24" s="1"/>
  <c r="F82" i="24"/>
  <c r="S82" i="23"/>
  <c r="B83" i="21"/>
  <c r="A83" i="21" s="1"/>
  <c r="F83" i="21"/>
  <c r="S82" i="24"/>
  <c r="T82" i="24" s="1"/>
  <c r="M80" i="27"/>
  <c r="K81" i="27" s="1"/>
  <c r="L80" i="27"/>
  <c r="J81" i="27" s="1"/>
  <c r="L84" i="19"/>
  <c r="J85" i="19" s="1"/>
  <c r="D85" i="19" s="1"/>
  <c r="M84" i="19"/>
  <c r="K85" i="19" s="1"/>
  <c r="S80" i="28"/>
  <c r="T86" i="11"/>
  <c r="U85" i="11"/>
  <c r="U80" i="24"/>
  <c r="T81" i="24"/>
  <c r="S81" i="25"/>
  <c r="B84" i="19"/>
  <c r="A84" i="19" s="1"/>
  <c r="F84" i="19"/>
  <c r="I86" i="16"/>
  <c r="D86" i="16"/>
  <c r="B85" i="17"/>
  <c r="A85" i="17" s="1"/>
  <c r="F85" i="17"/>
  <c r="T84" i="18"/>
  <c r="U83" i="18"/>
  <c r="I81" i="26"/>
  <c r="T86" i="15"/>
  <c r="E83" i="22"/>
  <c r="T80" i="26"/>
  <c r="U79" i="26"/>
  <c r="M83" i="21"/>
  <c r="K84" i="21" s="1"/>
  <c r="E84" i="21" s="1"/>
  <c r="L83" i="21"/>
  <c r="J84" i="21" s="1"/>
  <c r="U82" i="20"/>
  <c r="T83" i="20"/>
  <c r="M81" i="25"/>
  <c r="K82" i="25" s="1"/>
  <c r="E82" i="25" s="1"/>
  <c r="L81" i="25"/>
  <c r="J82" i="25" s="1"/>
  <c r="D82" i="25" s="1"/>
  <c r="T87" i="11" l="1"/>
  <c r="T84" i="20"/>
  <c r="U81" i="24"/>
  <c r="T81" i="26"/>
  <c r="B83" i="23"/>
  <c r="A83" i="23" s="1"/>
  <c r="F83" i="23"/>
  <c r="S82" i="25"/>
  <c r="U81" i="25" s="1"/>
  <c r="B81" i="28"/>
  <c r="A81" i="28" s="1"/>
  <c r="F81" i="28"/>
  <c r="I84" i="21"/>
  <c r="L86" i="16"/>
  <c r="J87" i="16" s="1"/>
  <c r="M86" i="16"/>
  <c r="K87" i="16" s="1"/>
  <c r="E87" i="16" s="1"/>
  <c r="S81" i="28"/>
  <c r="T81" i="28" s="1"/>
  <c r="S83" i="23"/>
  <c r="U82" i="23" s="1"/>
  <c r="I100" i="29"/>
  <c r="S84" i="21"/>
  <c r="T84" i="21" s="1"/>
  <c r="M82" i="24"/>
  <c r="K83" i="24" s="1"/>
  <c r="L82" i="24"/>
  <c r="J83" i="24" s="1"/>
  <c r="T82" i="23"/>
  <c r="U81" i="23"/>
  <c r="E100" i="29"/>
  <c r="E87" i="15"/>
  <c r="B82" i="25"/>
  <c r="A82" i="25" s="1"/>
  <c r="F82" i="25"/>
  <c r="U82" i="21"/>
  <c r="T83" i="21"/>
  <c r="S86" i="16"/>
  <c r="B86" i="16"/>
  <c r="A86" i="16" s="1"/>
  <c r="F86" i="16"/>
  <c r="E85" i="19"/>
  <c r="B84" i="20"/>
  <c r="A84" i="20" s="1"/>
  <c r="F84" i="20"/>
  <c r="E86" i="17"/>
  <c r="E81" i="27"/>
  <c r="B85" i="19"/>
  <c r="A85" i="19" s="1"/>
  <c r="F85" i="19"/>
  <c r="I81" i="27"/>
  <c r="D81" i="27"/>
  <c r="I87" i="15"/>
  <c r="I83" i="23"/>
  <c r="B86" i="17"/>
  <c r="A86" i="17" s="1"/>
  <c r="F86" i="17"/>
  <c r="T80" i="28"/>
  <c r="U79" i="28"/>
  <c r="D84" i="21"/>
  <c r="M87" i="11"/>
  <c r="K88" i="11" s="1"/>
  <c r="L87" i="11"/>
  <c r="J88" i="11" s="1"/>
  <c r="M85" i="18"/>
  <c r="K86" i="18" s="1"/>
  <c r="L85" i="18"/>
  <c r="J86" i="18" s="1"/>
  <c r="D86" i="18" s="1"/>
  <c r="M83" i="22"/>
  <c r="K84" i="22" s="1"/>
  <c r="L83" i="22"/>
  <c r="J84" i="22" s="1"/>
  <c r="D84" i="22" s="1"/>
  <c r="I82" i="25"/>
  <c r="U84" i="18"/>
  <c r="S83" i="22"/>
  <c r="L81" i="26"/>
  <c r="J82" i="26" s="1"/>
  <c r="M81" i="26"/>
  <c r="K82" i="26" s="1"/>
  <c r="T85" i="18"/>
  <c r="U80" i="25"/>
  <c r="T81" i="25"/>
  <c r="I85" i="19"/>
  <c r="I81" i="28"/>
  <c r="I86" i="17"/>
  <c r="B85" i="18"/>
  <c r="A85" i="18" s="1"/>
  <c r="F85" i="18"/>
  <c r="L84" i="20"/>
  <c r="J85" i="20" s="1"/>
  <c r="M84" i="20"/>
  <c r="K85" i="20" s="1"/>
  <c r="U79" i="27"/>
  <c r="T80" i="27"/>
  <c r="D87" i="15"/>
  <c r="B83" i="22"/>
  <c r="A83" i="22" s="1"/>
  <c r="F83" i="22"/>
  <c r="D100" i="29"/>
  <c r="U80" i="28" l="1"/>
  <c r="T82" i="25"/>
  <c r="B100" i="29"/>
  <c r="A100" i="29" s="1"/>
  <c r="F100" i="29"/>
  <c r="M87" i="15"/>
  <c r="K88" i="15" s="1"/>
  <c r="E88" i="15" s="1"/>
  <c r="L87" i="15"/>
  <c r="J88" i="15" s="1"/>
  <c r="D88" i="15" s="1"/>
  <c r="T86" i="16"/>
  <c r="U85" i="16"/>
  <c r="S87" i="15"/>
  <c r="I87" i="16"/>
  <c r="L81" i="28"/>
  <c r="J82" i="28" s="1"/>
  <c r="M81" i="28"/>
  <c r="K82" i="28" s="1"/>
  <c r="I86" i="18"/>
  <c r="B81" i="27"/>
  <c r="A81" i="27" s="1"/>
  <c r="F81" i="27"/>
  <c r="S81" i="27"/>
  <c r="B84" i="22"/>
  <c r="A84" i="22" s="1"/>
  <c r="F84" i="22"/>
  <c r="I85" i="20"/>
  <c r="L86" i="17"/>
  <c r="J87" i="17" s="1"/>
  <c r="M86" i="17"/>
  <c r="K87" i="17" s="1"/>
  <c r="E87" i="17" s="1"/>
  <c r="E82" i="26"/>
  <c r="I84" i="22"/>
  <c r="E88" i="11"/>
  <c r="M81" i="27"/>
  <c r="K82" i="27" s="1"/>
  <c r="L81" i="27"/>
  <c r="J82" i="27" s="1"/>
  <c r="S87" i="16"/>
  <c r="T87" i="16" s="1"/>
  <c r="U83" i="21"/>
  <c r="B87" i="15"/>
  <c r="A87" i="15" s="1"/>
  <c r="F87" i="15"/>
  <c r="B86" i="18"/>
  <c r="A86" i="18" s="1"/>
  <c r="F86" i="18"/>
  <c r="I82" i="26"/>
  <c r="D82" i="26"/>
  <c r="B84" i="21"/>
  <c r="A84" i="21" s="1"/>
  <c r="F84" i="21"/>
  <c r="E85" i="20"/>
  <c r="M85" i="19"/>
  <c r="K86" i="19" s="1"/>
  <c r="E86" i="19" s="1"/>
  <c r="L85" i="19"/>
  <c r="J86" i="19" s="1"/>
  <c r="E84" i="22"/>
  <c r="D87" i="16"/>
  <c r="I83" i="24"/>
  <c r="D83" i="24"/>
  <c r="T83" i="22"/>
  <c r="U82" i="22"/>
  <c r="L82" i="25"/>
  <c r="J83" i="25" s="1"/>
  <c r="M82" i="25"/>
  <c r="K83" i="25" s="1"/>
  <c r="E86" i="18"/>
  <c r="I88" i="11"/>
  <c r="D88" i="11"/>
  <c r="L83" i="23"/>
  <c r="J84" i="23" s="1"/>
  <c r="M83" i="23"/>
  <c r="K84" i="23" s="1"/>
  <c r="S86" i="17"/>
  <c r="D85" i="20"/>
  <c r="S85" i="19"/>
  <c r="S100" i="29"/>
  <c r="T83" i="23"/>
  <c r="E83" i="24"/>
  <c r="L100" i="29"/>
  <c r="J101" i="29" s="1"/>
  <c r="D101" i="29" s="1"/>
  <c r="M100" i="29"/>
  <c r="K101" i="29" s="1"/>
  <c r="M84" i="21"/>
  <c r="K85" i="21" s="1"/>
  <c r="L84" i="21"/>
  <c r="J85" i="21" s="1"/>
  <c r="U86" i="16" l="1"/>
  <c r="B101" i="29"/>
  <c r="A101" i="29" s="1"/>
  <c r="F101" i="29"/>
  <c r="S83" i="24"/>
  <c r="S87" i="17"/>
  <c r="U86" i="17" s="1"/>
  <c r="I86" i="19"/>
  <c r="D86" i="19"/>
  <c r="I82" i="27"/>
  <c r="U85" i="17"/>
  <c r="T86" i="17"/>
  <c r="L83" i="24"/>
  <c r="J84" i="24" s="1"/>
  <c r="D84" i="24" s="1"/>
  <c r="M83" i="24"/>
  <c r="K84" i="24" s="1"/>
  <c r="B82" i="26"/>
  <c r="A82" i="26" s="1"/>
  <c r="F82" i="26"/>
  <c r="I87" i="17"/>
  <c r="D87" i="17"/>
  <c r="L87" i="16"/>
  <c r="J88" i="16" s="1"/>
  <c r="D88" i="16" s="1"/>
  <c r="M87" i="16"/>
  <c r="K88" i="16" s="1"/>
  <c r="U84" i="19"/>
  <c r="T85" i="19"/>
  <c r="E84" i="23"/>
  <c r="L88" i="11"/>
  <c r="J89" i="11" s="1"/>
  <c r="D89" i="11" s="1"/>
  <c r="M88" i="11"/>
  <c r="K89" i="11" s="1"/>
  <c r="I83" i="25"/>
  <c r="D83" i="25"/>
  <c r="B87" i="16"/>
  <c r="A87" i="16" s="1"/>
  <c r="F87" i="16"/>
  <c r="S85" i="20"/>
  <c r="S88" i="11"/>
  <c r="S82" i="26"/>
  <c r="D82" i="27"/>
  <c r="E82" i="28"/>
  <c r="I88" i="15"/>
  <c r="T100" i="29"/>
  <c r="U99" i="29"/>
  <c r="B88" i="11"/>
  <c r="A88" i="11" s="1"/>
  <c r="F88" i="11"/>
  <c r="B88" i="15"/>
  <c r="A88" i="15" s="1"/>
  <c r="F88" i="15"/>
  <c r="T81" i="27"/>
  <c r="U80" i="27"/>
  <c r="S88" i="15"/>
  <c r="T88" i="15" s="1"/>
  <c r="S86" i="19"/>
  <c r="T86" i="19" s="1"/>
  <c r="E83" i="25"/>
  <c r="L84" i="22"/>
  <c r="J85" i="22" s="1"/>
  <c r="M84" i="22"/>
  <c r="K85" i="22" s="1"/>
  <c r="E85" i="22" s="1"/>
  <c r="L86" i="18"/>
  <c r="J87" i="18" s="1"/>
  <c r="M86" i="18"/>
  <c r="K87" i="18" s="1"/>
  <c r="U86" i="15"/>
  <c r="T87" i="15"/>
  <c r="I85" i="21"/>
  <c r="E85" i="21"/>
  <c r="I101" i="29"/>
  <c r="E101" i="29"/>
  <c r="B85" i="20"/>
  <c r="A85" i="20" s="1"/>
  <c r="F85" i="20"/>
  <c r="I84" i="23"/>
  <c r="D84" i="23"/>
  <c r="S86" i="18"/>
  <c r="B83" i="24"/>
  <c r="A83" i="24" s="1"/>
  <c r="F83" i="24"/>
  <c r="S84" i="22"/>
  <c r="D85" i="21"/>
  <c r="L82" i="26"/>
  <c r="J83" i="26" s="1"/>
  <c r="D83" i="26" s="1"/>
  <c r="M82" i="26"/>
  <c r="K83" i="26" s="1"/>
  <c r="E83" i="26" s="1"/>
  <c r="M85" i="20"/>
  <c r="K86" i="20" s="1"/>
  <c r="E86" i="20" s="1"/>
  <c r="L85" i="20"/>
  <c r="J86" i="20" s="1"/>
  <c r="D86" i="20" s="1"/>
  <c r="E82" i="27"/>
  <c r="I82" i="28"/>
  <c r="D82" i="28"/>
  <c r="T87" i="17" l="1"/>
  <c r="U87" i="15"/>
  <c r="B86" i="20"/>
  <c r="A86" i="20" s="1"/>
  <c r="F86" i="20"/>
  <c r="L85" i="21"/>
  <c r="J86" i="21" s="1"/>
  <c r="D86" i="21" s="1"/>
  <c r="M85" i="21"/>
  <c r="K86" i="21" s="1"/>
  <c r="E86" i="21" s="1"/>
  <c r="S83" i="26"/>
  <c r="U82" i="26" s="1"/>
  <c r="S86" i="20"/>
  <c r="M86" i="19"/>
  <c r="K87" i="19" s="1"/>
  <c r="L86" i="19"/>
  <c r="J87" i="19" s="1"/>
  <c r="D87" i="19" s="1"/>
  <c r="S85" i="22"/>
  <c r="U84" i="22" s="1"/>
  <c r="B89" i="11"/>
  <c r="A89" i="11" s="1"/>
  <c r="F89" i="11"/>
  <c r="S82" i="28"/>
  <c r="U84" i="20"/>
  <c r="T85" i="20"/>
  <c r="B83" i="25"/>
  <c r="A83" i="25" s="1"/>
  <c r="F83" i="25"/>
  <c r="B82" i="28"/>
  <c r="A82" i="28" s="1"/>
  <c r="F82" i="28"/>
  <c r="I86" i="20"/>
  <c r="U83" i="22"/>
  <c r="T84" i="22"/>
  <c r="E87" i="18"/>
  <c r="M84" i="23"/>
  <c r="K85" i="23" s="1"/>
  <c r="L84" i="23"/>
  <c r="J85" i="23" s="1"/>
  <c r="S101" i="29"/>
  <c r="I87" i="18"/>
  <c r="D87" i="18"/>
  <c r="S83" i="25"/>
  <c r="E89" i="11"/>
  <c r="S84" i="23"/>
  <c r="I88" i="16"/>
  <c r="B86" i="19"/>
  <c r="A86" i="19" s="1"/>
  <c r="F86" i="19"/>
  <c r="M82" i="28"/>
  <c r="K83" i="28" s="1"/>
  <c r="E83" i="28" s="1"/>
  <c r="L82" i="28"/>
  <c r="J83" i="28" s="1"/>
  <c r="B85" i="21"/>
  <c r="A85" i="21" s="1"/>
  <c r="F85" i="21"/>
  <c r="B84" i="23"/>
  <c r="A84" i="23" s="1"/>
  <c r="F84" i="23"/>
  <c r="L101" i="29"/>
  <c r="J102" i="29" s="1"/>
  <c r="M101" i="29"/>
  <c r="K102" i="29" s="1"/>
  <c r="I85" i="22"/>
  <c r="D85" i="22"/>
  <c r="L88" i="15"/>
  <c r="J89" i="15" s="1"/>
  <c r="M88" i="15"/>
  <c r="K89" i="15" s="1"/>
  <c r="B83" i="26"/>
  <c r="A83" i="26" s="1"/>
  <c r="F83" i="26"/>
  <c r="T83" i="24"/>
  <c r="U82" i="24"/>
  <c r="S82" i="27"/>
  <c r="B84" i="24"/>
  <c r="A84" i="24" s="1"/>
  <c r="F84" i="24"/>
  <c r="S85" i="21"/>
  <c r="U81" i="26"/>
  <c r="T82" i="26"/>
  <c r="I89" i="11"/>
  <c r="E88" i="16"/>
  <c r="L87" i="17"/>
  <c r="J88" i="17" s="1"/>
  <c r="D88" i="17" s="1"/>
  <c r="M87" i="17"/>
  <c r="K88" i="17" s="1"/>
  <c r="M82" i="27"/>
  <c r="K83" i="27" s="1"/>
  <c r="E83" i="27" s="1"/>
  <c r="L82" i="27"/>
  <c r="J83" i="27" s="1"/>
  <c r="D83" i="27" s="1"/>
  <c r="I83" i="26"/>
  <c r="T86" i="18"/>
  <c r="U85" i="18"/>
  <c r="B82" i="27"/>
  <c r="A82" i="27" s="1"/>
  <c r="F82" i="27"/>
  <c r="U87" i="11"/>
  <c r="T88" i="11"/>
  <c r="B88" i="16"/>
  <c r="A88" i="16" s="1"/>
  <c r="F88" i="16"/>
  <c r="M83" i="25"/>
  <c r="K84" i="25" s="1"/>
  <c r="E84" i="25" s="1"/>
  <c r="L83" i="25"/>
  <c r="J84" i="25" s="1"/>
  <c r="U85" i="19"/>
  <c r="B87" i="17"/>
  <c r="A87" i="17" s="1"/>
  <c r="F87" i="17"/>
  <c r="I84" i="24"/>
  <c r="E84" i="24"/>
  <c r="T85" i="22" l="1"/>
  <c r="T83" i="26"/>
  <c r="S83" i="27"/>
  <c r="U82" i="27" s="1"/>
  <c r="B87" i="19"/>
  <c r="A87" i="19" s="1"/>
  <c r="F87" i="19"/>
  <c r="B86" i="21"/>
  <c r="A86" i="21" s="1"/>
  <c r="F86" i="21"/>
  <c r="M84" i="24"/>
  <c r="K85" i="24" s="1"/>
  <c r="E85" i="24" s="1"/>
  <c r="L84" i="24"/>
  <c r="J85" i="24" s="1"/>
  <c r="B83" i="27"/>
  <c r="A83" i="27" s="1"/>
  <c r="F83" i="27"/>
  <c r="I83" i="28"/>
  <c r="S89" i="11"/>
  <c r="M86" i="20"/>
  <c r="K87" i="20" s="1"/>
  <c r="L86" i="20"/>
  <c r="J87" i="20" s="1"/>
  <c r="S83" i="28"/>
  <c r="U82" i="28" s="1"/>
  <c r="I84" i="25"/>
  <c r="L83" i="26"/>
  <c r="J84" i="26" s="1"/>
  <c r="M83" i="26"/>
  <c r="K84" i="26" s="1"/>
  <c r="B85" i="22"/>
  <c r="A85" i="22" s="1"/>
  <c r="F85" i="22"/>
  <c r="S84" i="25"/>
  <c r="U83" i="25" s="1"/>
  <c r="E87" i="19"/>
  <c r="S84" i="24"/>
  <c r="B88" i="17"/>
  <c r="A88" i="17" s="1"/>
  <c r="F88" i="17"/>
  <c r="I88" i="17"/>
  <c r="L89" i="11"/>
  <c r="J90" i="11" s="1"/>
  <c r="M89" i="11"/>
  <c r="K90" i="11" s="1"/>
  <c r="T85" i="21"/>
  <c r="U84" i="21"/>
  <c r="E85" i="23"/>
  <c r="U82" i="25"/>
  <c r="T83" i="25"/>
  <c r="E102" i="29"/>
  <c r="S87" i="18"/>
  <c r="D84" i="25"/>
  <c r="T86" i="20"/>
  <c r="I89" i="15"/>
  <c r="D89" i="15"/>
  <c r="I85" i="23"/>
  <c r="I87" i="19"/>
  <c r="I86" i="21"/>
  <c r="E88" i="17"/>
  <c r="S86" i="21"/>
  <c r="U85" i="21" s="1"/>
  <c r="I102" i="29"/>
  <c r="D102" i="29"/>
  <c r="L88" i="16"/>
  <c r="J89" i="16" s="1"/>
  <c r="M88" i="16"/>
  <c r="K89" i="16" s="1"/>
  <c r="E89" i="16" s="1"/>
  <c r="M87" i="18"/>
  <c r="K88" i="18" s="1"/>
  <c r="L87" i="18"/>
  <c r="J88" i="18" s="1"/>
  <c r="D88" i="18" s="1"/>
  <c r="U81" i="28"/>
  <c r="T82" i="28"/>
  <c r="I83" i="27"/>
  <c r="S88" i="16"/>
  <c r="T82" i="27"/>
  <c r="U81" i="27"/>
  <c r="E89" i="15"/>
  <c r="M85" i="22"/>
  <c r="K86" i="22" s="1"/>
  <c r="L85" i="22"/>
  <c r="J86" i="22" s="1"/>
  <c r="D86" i="22" s="1"/>
  <c r="D85" i="23"/>
  <c r="T84" i="23"/>
  <c r="U83" i="23"/>
  <c r="B87" i="18"/>
  <c r="A87" i="18" s="1"/>
  <c r="F87" i="18"/>
  <c r="T101" i="29"/>
  <c r="U100" i="29"/>
  <c r="D83" i="28"/>
  <c r="U85" i="20"/>
  <c r="T83" i="27" l="1"/>
  <c r="T83" i="28"/>
  <c r="B88" i="18"/>
  <c r="A88" i="18" s="1"/>
  <c r="F88" i="18"/>
  <c r="B86" i="22"/>
  <c r="A86" i="22" s="1"/>
  <c r="F86" i="22"/>
  <c r="M89" i="15"/>
  <c r="K90" i="15" s="1"/>
  <c r="L89" i="15"/>
  <c r="J90" i="15" s="1"/>
  <c r="S102" i="29"/>
  <c r="I87" i="20"/>
  <c r="D87" i="20"/>
  <c r="B102" i="29"/>
  <c r="A102" i="29" s="1"/>
  <c r="F102" i="29"/>
  <c r="L86" i="21"/>
  <c r="J87" i="21" s="1"/>
  <c r="M86" i="21"/>
  <c r="K87" i="21" s="1"/>
  <c r="L83" i="28"/>
  <c r="J84" i="28" s="1"/>
  <c r="D84" i="28" s="1"/>
  <c r="M83" i="28"/>
  <c r="K84" i="28" s="1"/>
  <c r="S89" i="15"/>
  <c r="S88" i="17"/>
  <c r="B89" i="15"/>
  <c r="A89" i="15" s="1"/>
  <c r="F89" i="15"/>
  <c r="E88" i="18"/>
  <c r="S85" i="24"/>
  <c r="T85" i="24" s="1"/>
  <c r="E90" i="11"/>
  <c r="I85" i="24"/>
  <c r="D85" i="24"/>
  <c r="I86" i="22"/>
  <c r="S89" i="16"/>
  <c r="T89" i="16" s="1"/>
  <c r="I88" i="18"/>
  <c r="M88" i="17"/>
  <c r="K89" i="17" s="1"/>
  <c r="E89" i="17" s="1"/>
  <c r="L88" i="17"/>
  <c r="J89" i="17" s="1"/>
  <c r="S87" i="19"/>
  <c r="E84" i="26"/>
  <c r="E86" i="22"/>
  <c r="T88" i="16"/>
  <c r="U87" i="16"/>
  <c r="M85" i="23"/>
  <c r="K86" i="23" s="1"/>
  <c r="E86" i="23" s="1"/>
  <c r="L85" i="23"/>
  <c r="J86" i="23" s="1"/>
  <c r="D86" i="23" s="1"/>
  <c r="B84" i="25"/>
  <c r="A84" i="25" s="1"/>
  <c r="F84" i="25"/>
  <c r="S85" i="23"/>
  <c r="T86" i="21"/>
  <c r="I84" i="26"/>
  <c r="D84" i="26"/>
  <c r="E87" i="20"/>
  <c r="B83" i="28"/>
  <c r="A83" i="28" s="1"/>
  <c r="F83" i="28"/>
  <c r="B85" i="23"/>
  <c r="A85" i="23" s="1"/>
  <c r="F85" i="23"/>
  <c r="M83" i="27"/>
  <c r="K84" i="27" s="1"/>
  <c r="L83" i="27"/>
  <c r="J84" i="27" s="1"/>
  <c r="I89" i="16"/>
  <c r="D89" i="16"/>
  <c r="M102" i="29"/>
  <c r="K103" i="29" s="1"/>
  <c r="L102" i="29"/>
  <c r="J103" i="29" s="1"/>
  <c r="D103" i="29" s="1"/>
  <c r="M87" i="19"/>
  <c r="K88" i="19" s="1"/>
  <c r="L87" i="19"/>
  <c r="J88" i="19" s="1"/>
  <c r="U86" i="18"/>
  <c r="T87" i="18"/>
  <c r="T84" i="25"/>
  <c r="I90" i="11"/>
  <c r="D90" i="11"/>
  <c r="T84" i="24"/>
  <c r="U83" i="24"/>
  <c r="M84" i="25"/>
  <c r="K85" i="25" s="1"/>
  <c r="L84" i="25"/>
  <c r="J85" i="25" s="1"/>
  <c r="D85" i="25" s="1"/>
  <c r="T89" i="11"/>
  <c r="U88" i="11"/>
  <c r="U84" i="24" l="1"/>
  <c r="U88" i="16"/>
  <c r="S86" i="23"/>
  <c r="T86" i="23" s="1"/>
  <c r="B103" i="29"/>
  <c r="A103" i="29" s="1"/>
  <c r="F103" i="29"/>
  <c r="I84" i="27"/>
  <c r="D84" i="27"/>
  <c r="S87" i="20"/>
  <c r="L88" i="18"/>
  <c r="J89" i="18" s="1"/>
  <c r="M88" i="18"/>
  <c r="K89" i="18" s="1"/>
  <c r="E89" i="18" s="1"/>
  <c r="S90" i="11"/>
  <c r="S88" i="18"/>
  <c r="T89" i="15"/>
  <c r="U88" i="15"/>
  <c r="I90" i="15"/>
  <c r="I88" i="19"/>
  <c r="D88" i="19"/>
  <c r="E84" i="27"/>
  <c r="B85" i="25"/>
  <c r="A85" i="25" s="1"/>
  <c r="F85" i="25"/>
  <c r="I89" i="17"/>
  <c r="D89" i="17"/>
  <c r="U87" i="17"/>
  <c r="T88" i="17"/>
  <c r="L90" i="11"/>
  <c r="J91" i="11" s="1"/>
  <c r="M90" i="11"/>
  <c r="K91" i="11" s="1"/>
  <c r="E91" i="11" s="1"/>
  <c r="B84" i="28"/>
  <c r="A84" i="28" s="1"/>
  <c r="F84" i="28"/>
  <c r="B84" i="26"/>
  <c r="A84" i="26" s="1"/>
  <c r="F84" i="26"/>
  <c r="D90" i="15"/>
  <c r="I84" i="28"/>
  <c r="E103" i="29"/>
  <c r="E85" i="25"/>
  <c r="L84" i="26"/>
  <c r="J85" i="26" s="1"/>
  <c r="D85" i="26" s="1"/>
  <c r="M84" i="26"/>
  <c r="K85" i="26" s="1"/>
  <c r="E85" i="26" s="1"/>
  <c r="T87" i="19"/>
  <c r="U86" i="19"/>
  <c r="M86" i="22"/>
  <c r="K87" i="22" s="1"/>
  <c r="L86" i="22"/>
  <c r="J87" i="22" s="1"/>
  <c r="S89" i="17"/>
  <c r="U88" i="17" s="1"/>
  <c r="I87" i="21"/>
  <c r="D87" i="21"/>
  <c r="B90" i="11"/>
  <c r="A90" i="11" s="1"/>
  <c r="D91" i="11"/>
  <c r="F90" i="11"/>
  <c r="B89" i="16"/>
  <c r="A89" i="16" s="1"/>
  <c r="F89" i="16"/>
  <c r="S84" i="26"/>
  <c r="B85" i="24"/>
  <c r="A85" i="24" s="1"/>
  <c r="F85" i="24"/>
  <c r="E84" i="28"/>
  <c r="B87" i="20"/>
  <c r="A87" i="20" s="1"/>
  <c r="F87" i="20"/>
  <c r="I85" i="25"/>
  <c r="I103" i="29"/>
  <c r="M89" i="16"/>
  <c r="K90" i="16" s="1"/>
  <c r="L89" i="16"/>
  <c r="J90" i="16" s="1"/>
  <c r="B86" i="23"/>
  <c r="A86" i="23" s="1"/>
  <c r="F86" i="23"/>
  <c r="U84" i="23"/>
  <c r="T85" i="23"/>
  <c r="I86" i="23"/>
  <c r="S86" i="22"/>
  <c r="E88" i="19"/>
  <c r="M85" i="24"/>
  <c r="K86" i="24" s="1"/>
  <c r="L85" i="24"/>
  <c r="J86" i="24" s="1"/>
  <c r="D86" i="24" s="1"/>
  <c r="E90" i="15"/>
  <c r="E87" i="21"/>
  <c r="L87" i="20"/>
  <c r="J88" i="20" s="1"/>
  <c r="D88" i="20" s="1"/>
  <c r="M87" i="20"/>
  <c r="K88" i="20" s="1"/>
  <c r="E88" i="20" s="1"/>
  <c r="U101" i="29"/>
  <c r="T102" i="29"/>
  <c r="T89" i="17" l="1"/>
  <c r="U85" i="23"/>
  <c r="B88" i="20"/>
  <c r="A88" i="20" s="1"/>
  <c r="F88" i="20"/>
  <c r="S88" i="19"/>
  <c r="M86" i="23"/>
  <c r="K87" i="23" s="1"/>
  <c r="L86" i="23"/>
  <c r="J87" i="23" s="1"/>
  <c r="I90" i="16"/>
  <c r="B86" i="24"/>
  <c r="A86" i="24" s="1"/>
  <c r="F86" i="24"/>
  <c r="B91" i="11"/>
  <c r="A91" i="11" s="1"/>
  <c r="F91" i="11"/>
  <c r="L87" i="21"/>
  <c r="J88" i="21" s="1"/>
  <c r="D88" i="21" s="1"/>
  <c r="M87" i="21"/>
  <c r="K88" i="21" s="1"/>
  <c r="E88" i="21" s="1"/>
  <c r="M84" i="28"/>
  <c r="K85" i="28" s="1"/>
  <c r="E85" i="28" s="1"/>
  <c r="L84" i="28"/>
  <c r="J85" i="28" s="1"/>
  <c r="S88" i="20"/>
  <c r="T88" i="20" s="1"/>
  <c r="M84" i="27"/>
  <c r="K85" i="27" s="1"/>
  <c r="L84" i="27"/>
  <c r="J85" i="27" s="1"/>
  <c r="D85" i="27" s="1"/>
  <c r="S90" i="15"/>
  <c r="E90" i="16"/>
  <c r="D90" i="16"/>
  <c r="B90" i="15"/>
  <c r="A90" i="15" s="1"/>
  <c r="F90" i="15"/>
  <c r="M90" i="15"/>
  <c r="K91" i="15" s="1"/>
  <c r="E91" i="15" s="1"/>
  <c r="L90" i="15"/>
  <c r="J91" i="15" s="1"/>
  <c r="D91" i="15" s="1"/>
  <c r="U89" i="11"/>
  <c r="T90" i="11"/>
  <c r="I86" i="24"/>
  <c r="S87" i="21"/>
  <c r="E86" i="24"/>
  <c r="L103" i="29"/>
  <c r="J104" i="29" s="1"/>
  <c r="M103" i="29"/>
  <c r="K104" i="29" s="1"/>
  <c r="U83" i="26"/>
  <c r="T84" i="26"/>
  <c r="I87" i="22"/>
  <c r="D87" i="22"/>
  <c r="I85" i="26"/>
  <c r="I91" i="11"/>
  <c r="M89" i="17"/>
  <c r="K90" i="17" s="1"/>
  <c r="L89" i="17"/>
  <c r="J90" i="17" s="1"/>
  <c r="S84" i="27"/>
  <c r="L88" i="19"/>
  <c r="J89" i="19" s="1"/>
  <c r="M88" i="19"/>
  <c r="K89" i="19" s="1"/>
  <c r="T88" i="18"/>
  <c r="U87" i="18"/>
  <c r="I89" i="18"/>
  <c r="D89" i="18"/>
  <c r="S85" i="25"/>
  <c r="B85" i="26"/>
  <c r="A85" i="26" s="1"/>
  <c r="F85" i="26"/>
  <c r="S91" i="11"/>
  <c r="T91" i="11" s="1"/>
  <c r="E87" i="22"/>
  <c r="M85" i="25"/>
  <c r="K86" i="25" s="1"/>
  <c r="E86" i="25" s="1"/>
  <c r="L85" i="25"/>
  <c r="J86" i="25" s="1"/>
  <c r="S84" i="28"/>
  <c r="B89" i="17"/>
  <c r="A89" i="17" s="1"/>
  <c r="F89" i="17"/>
  <c r="B88" i="19"/>
  <c r="A88" i="19" s="1"/>
  <c r="F88" i="19"/>
  <c r="T87" i="20"/>
  <c r="U86" i="20"/>
  <c r="I88" i="20"/>
  <c r="T86" i="22"/>
  <c r="U85" i="22"/>
  <c r="S85" i="26"/>
  <c r="U84" i="26" s="1"/>
  <c r="B87" i="21"/>
  <c r="A87" i="21" s="1"/>
  <c r="F87" i="21"/>
  <c r="S103" i="29"/>
  <c r="S89" i="18"/>
  <c r="B84" i="27"/>
  <c r="A84" i="27" s="1"/>
  <c r="F84" i="27"/>
  <c r="U90" i="11" l="1"/>
  <c r="U87" i="20"/>
  <c r="B88" i="21"/>
  <c r="A88" i="21" s="1"/>
  <c r="F88" i="21"/>
  <c r="S87" i="22"/>
  <c r="I85" i="27"/>
  <c r="I87" i="23"/>
  <c r="D87" i="23"/>
  <c r="U83" i="28"/>
  <c r="T84" i="28"/>
  <c r="B89" i="18"/>
  <c r="A89" i="18" s="1"/>
  <c r="F89" i="18"/>
  <c r="I89" i="19"/>
  <c r="L85" i="26"/>
  <c r="J86" i="26" s="1"/>
  <c r="M85" i="26"/>
  <c r="K86" i="26" s="1"/>
  <c r="S88" i="21"/>
  <c r="U87" i="21" s="1"/>
  <c r="I91" i="15"/>
  <c r="S91" i="15"/>
  <c r="T91" i="15" s="1"/>
  <c r="E87" i="23"/>
  <c r="U102" i="29"/>
  <c r="T103" i="29"/>
  <c r="D89" i="19"/>
  <c r="U84" i="25"/>
  <c r="T85" i="25"/>
  <c r="L89" i="18"/>
  <c r="J90" i="18" s="1"/>
  <c r="D90" i="18" s="1"/>
  <c r="M89" i="18"/>
  <c r="K90" i="18" s="1"/>
  <c r="T89" i="18"/>
  <c r="E85" i="27"/>
  <c r="M91" i="11"/>
  <c r="K92" i="11" s="1"/>
  <c r="L91" i="11"/>
  <c r="J92" i="11" s="1"/>
  <c r="M87" i="22"/>
  <c r="K88" i="22" s="1"/>
  <c r="E88" i="22" s="1"/>
  <c r="L87" i="22"/>
  <c r="J88" i="22" s="1"/>
  <c r="D88" i="22" s="1"/>
  <c r="T85" i="26"/>
  <c r="S86" i="24"/>
  <c r="S90" i="16"/>
  <c r="I88" i="21"/>
  <c r="L90" i="16"/>
  <c r="J91" i="16" s="1"/>
  <c r="M90" i="16"/>
  <c r="K91" i="16" s="1"/>
  <c r="E91" i="16" s="1"/>
  <c r="U87" i="19"/>
  <c r="T88" i="19"/>
  <c r="B85" i="27"/>
  <c r="A85" i="27" s="1"/>
  <c r="F85" i="27"/>
  <c r="S85" i="28"/>
  <c r="T85" i="28" s="1"/>
  <c r="I90" i="17"/>
  <c r="M86" i="24"/>
  <c r="K87" i="24" s="1"/>
  <c r="L86" i="24"/>
  <c r="J87" i="24" s="1"/>
  <c r="B91" i="15"/>
  <c r="A91" i="15" s="1"/>
  <c r="F91" i="15"/>
  <c r="I85" i="28"/>
  <c r="D85" i="28"/>
  <c r="M88" i="20"/>
  <c r="K89" i="20" s="1"/>
  <c r="L88" i="20"/>
  <c r="J89" i="20" s="1"/>
  <c r="E90" i="17"/>
  <c r="E104" i="29"/>
  <c r="D90" i="17"/>
  <c r="I86" i="25"/>
  <c r="D86" i="25"/>
  <c r="S86" i="25"/>
  <c r="T86" i="25" s="1"/>
  <c r="U88" i="18"/>
  <c r="T84" i="27"/>
  <c r="U83" i="27"/>
  <c r="B87" i="22"/>
  <c r="A87" i="22" s="1"/>
  <c r="F87" i="22"/>
  <c r="I104" i="29"/>
  <c r="D104" i="29"/>
  <c r="T87" i="21"/>
  <c r="U86" i="21"/>
  <c r="B90" i="16"/>
  <c r="A90" i="16" s="1"/>
  <c r="F90" i="16"/>
  <c r="T90" i="15"/>
  <c r="U89" i="15"/>
  <c r="E89" i="19"/>
  <c r="T88" i="21" l="1"/>
  <c r="U84" i="28"/>
  <c r="U85" i="25"/>
  <c r="U90" i="15"/>
  <c r="B90" i="17"/>
  <c r="A90" i="17" s="1"/>
  <c r="F90" i="17"/>
  <c r="B85" i="28"/>
  <c r="A85" i="28" s="1"/>
  <c r="F85" i="28"/>
  <c r="I91" i="16"/>
  <c r="U85" i="24"/>
  <c r="T86" i="24"/>
  <c r="E90" i="18"/>
  <c r="I86" i="26"/>
  <c r="D86" i="26"/>
  <c r="B86" i="25"/>
  <c r="A86" i="25" s="1"/>
  <c r="F86" i="25"/>
  <c r="S91" i="16"/>
  <c r="T91" i="16" s="1"/>
  <c r="I90" i="18"/>
  <c r="D91" i="16"/>
  <c r="L104" i="29"/>
  <c r="J105" i="29" s="1"/>
  <c r="D105" i="29" s="1"/>
  <c r="M104" i="29"/>
  <c r="K105" i="29" s="1"/>
  <c r="E105" i="29" s="1"/>
  <c r="M86" i="25"/>
  <c r="K87" i="25" s="1"/>
  <c r="L86" i="25"/>
  <c r="J87" i="25" s="1"/>
  <c r="D87" i="25" s="1"/>
  <c r="E89" i="20"/>
  <c r="E87" i="24"/>
  <c r="B89" i="19"/>
  <c r="A89" i="19" s="1"/>
  <c r="F89" i="19"/>
  <c r="M91" i="15"/>
  <c r="K92" i="15" s="1"/>
  <c r="L91" i="15"/>
  <c r="J92" i="15" s="1"/>
  <c r="E86" i="26"/>
  <c r="S89" i="19"/>
  <c r="S90" i="17"/>
  <c r="I92" i="11"/>
  <c r="D92" i="11"/>
  <c r="B90" i="18"/>
  <c r="A90" i="18" s="1"/>
  <c r="F90" i="18"/>
  <c r="M87" i="23"/>
  <c r="K88" i="23" s="1"/>
  <c r="E88" i="23" s="1"/>
  <c r="L87" i="23"/>
  <c r="J88" i="23" s="1"/>
  <c r="D88" i="23" s="1"/>
  <c r="S88" i="22"/>
  <c r="T88" i="22" s="1"/>
  <c r="S104" i="29"/>
  <c r="L90" i="17"/>
  <c r="J91" i="17" s="1"/>
  <c r="D91" i="17" s="1"/>
  <c r="M90" i="17"/>
  <c r="K91" i="17" s="1"/>
  <c r="E92" i="11"/>
  <c r="U86" i="22"/>
  <c r="T87" i="22"/>
  <c r="B104" i="29"/>
  <c r="A104" i="29" s="1"/>
  <c r="F104" i="29"/>
  <c r="B88" i="22"/>
  <c r="A88" i="22" s="1"/>
  <c r="F88" i="22"/>
  <c r="I89" i="20"/>
  <c r="D89" i="20"/>
  <c r="M85" i="28"/>
  <c r="K86" i="28" s="1"/>
  <c r="L85" i="28"/>
  <c r="J86" i="28" s="1"/>
  <c r="I87" i="24"/>
  <c r="D87" i="24"/>
  <c r="M88" i="21"/>
  <c r="K89" i="21" s="1"/>
  <c r="L88" i="21"/>
  <c r="J89" i="21" s="1"/>
  <c r="T90" i="16"/>
  <c r="U89" i="16"/>
  <c r="I88" i="22"/>
  <c r="S85" i="27"/>
  <c r="S87" i="23"/>
  <c r="M89" i="19"/>
  <c r="K90" i="19" s="1"/>
  <c r="E90" i="19" s="1"/>
  <c r="L89" i="19"/>
  <c r="J90" i="19" s="1"/>
  <c r="D90" i="19" s="1"/>
  <c r="B87" i="23"/>
  <c r="A87" i="23" s="1"/>
  <c r="F87" i="23"/>
  <c r="L85" i="27"/>
  <c r="J86" i="27" s="1"/>
  <c r="M85" i="27"/>
  <c r="K86" i="27" s="1"/>
  <c r="E86" i="27" s="1"/>
  <c r="U87" i="22" l="1"/>
  <c r="U90" i="16"/>
  <c r="S105" i="29"/>
  <c r="T105" i="29" s="1"/>
  <c r="S86" i="27"/>
  <c r="U85" i="27" s="1"/>
  <c r="S88" i="23"/>
  <c r="T88" i="23" s="1"/>
  <c r="U86" i="23"/>
  <c r="T87" i="23"/>
  <c r="T104" i="29"/>
  <c r="U103" i="29"/>
  <c r="U89" i="17"/>
  <c r="T90" i="17"/>
  <c r="B90" i="19"/>
  <c r="A90" i="19" s="1"/>
  <c r="F90" i="19"/>
  <c r="S89" i="20"/>
  <c r="L90" i="18"/>
  <c r="J91" i="18" s="1"/>
  <c r="M90" i="18"/>
  <c r="K91" i="18" s="1"/>
  <c r="E91" i="18" s="1"/>
  <c r="M86" i="26"/>
  <c r="K87" i="26" s="1"/>
  <c r="E87" i="26" s="1"/>
  <c r="L86" i="26"/>
  <c r="J87" i="26" s="1"/>
  <c r="L91" i="16"/>
  <c r="J92" i="16" s="1"/>
  <c r="D92" i="16" s="1"/>
  <c r="M91" i="16"/>
  <c r="K92" i="16" s="1"/>
  <c r="I86" i="27"/>
  <c r="D86" i="27"/>
  <c r="I89" i="21"/>
  <c r="D89" i="21"/>
  <c r="I92" i="15"/>
  <c r="D92" i="15"/>
  <c r="S90" i="18"/>
  <c r="B91" i="17"/>
  <c r="A91" i="17" s="1"/>
  <c r="F91" i="17"/>
  <c r="B88" i="23"/>
  <c r="A88" i="23" s="1"/>
  <c r="F88" i="23"/>
  <c r="B87" i="24"/>
  <c r="A87" i="24" s="1"/>
  <c r="F87" i="24"/>
  <c r="E86" i="28"/>
  <c r="S92" i="11"/>
  <c r="I88" i="23"/>
  <c r="E91" i="17"/>
  <c r="S86" i="26"/>
  <c r="S87" i="24"/>
  <c r="E87" i="25"/>
  <c r="L88" i="22"/>
  <c r="J89" i="22" s="1"/>
  <c r="M88" i="22"/>
  <c r="K89" i="22" s="1"/>
  <c r="B89" i="20"/>
  <c r="A89" i="20" s="1"/>
  <c r="F89" i="20"/>
  <c r="B92" i="11"/>
  <c r="A92" i="11" s="1"/>
  <c r="F92" i="11"/>
  <c r="B87" i="25"/>
  <c r="A87" i="25" s="1"/>
  <c r="F87" i="25"/>
  <c r="I90" i="19"/>
  <c r="L87" i="24"/>
  <c r="J88" i="24" s="1"/>
  <c r="M87" i="24"/>
  <c r="K88" i="24" s="1"/>
  <c r="B105" i="29"/>
  <c r="A105" i="29" s="1"/>
  <c r="F105" i="29"/>
  <c r="S90" i="19"/>
  <c r="U89" i="19" s="1"/>
  <c r="I105" i="29"/>
  <c r="T85" i="27"/>
  <c r="U84" i="27"/>
  <c r="E89" i="21"/>
  <c r="I86" i="28"/>
  <c r="M89" i="20"/>
  <c r="K90" i="20" s="1"/>
  <c r="E90" i="20" s="1"/>
  <c r="L89" i="20"/>
  <c r="J90" i="20" s="1"/>
  <c r="I91" i="17"/>
  <c r="M92" i="11"/>
  <c r="K93" i="11" s="1"/>
  <c r="E93" i="11" s="1"/>
  <c r="L92" i="11"/>
  <c r="J93" i="11" s="1"/>
  <c r="D93" i="11" s="1"/>
  <c r="U88" i="19"/>
  <c r="T89" i="19"/>
  <c r="E92" i="15"/>
  <c r="I87" i="25"/>
  <c r="B91" i="16"/>
  <c r="A91" i="16" s="1"/>
  <c r="F91" i="16"/>
  <c r="B86" i="26"/>
  <c r="A86" i="26" s="1"/>
  <c r="F86" i="26"/>
  <c r="D86" i="28"/>
  <c r="U104" i="29" l="1"/>
  <c r="T90" i="19"/>
  <c r="U87" i="23"/>
  <c r="B93" i="11"/>
  <c r="A93" i="11" s="1"/>
  <c r="F93" i="11"/>
  <c r="S92" i="15"/>
  <c r="I90" i="20"/>
  <c r="S87" i="25"/>
  <c r="M88" i="23"/>
  <c r="K89" i="23" s="1"/>
  <c r="L88" i="23"/>
  <c r="J89" i="23" s="1"/>
  <c r="B92" i="15"/>
  <c r="A92" i="15" s="1"/>
  <c r="F92" i="15"/>
  <c r="I87" i="26"/>
  <c r="S90" i="20"/>
  <c r="T90" i="20" s="1"/>
  <c r="B86" i="28"/>
  <c r="A86" i="28" s="1"/>
  <c r="F86" i="28"/>
  <c r="E89" i="22"/>
  <c r="T86" i="26"/>
  <c r="U85" i="26"/>
  <c r="M86" i="27"/>
  <c r="K87" i="27" s="1"/>
  <c r="L86" i="27"/>
  <c r="J87" i="27" s="1"/>
  <c r="D87" i="27" s="1"/>
  <c r="T89" i="20"/>
  <c r="U88" i="20"/>
  <c r="D87" i="26"/>
  <c r="L87" i="25"/>
  <c r="J88" i="25" s="1"/>
  <c r="M87" i="25"/>
  <c r="K88" i="25" s="1"/>
  <c r="L91" i="17"/>
  <c r="J92" i="17" s="1"/>
  <c r="M91" i="17"/>
  <c r="K92" i="17" s="1"/>
  <c r="E92" i="17" s="1"/>
  <c r="M86" i="28"/>
  <c r="K87" i="28" s="1"/>
  <c r="L86" i="28"/>
  <c r="J87" i="28" s="1"/>
  <c r="D87" i="28" s="1"/>
  <c r="I88" i="24"/>
  <c r="D90" i="20"/>
  <c r="U86" i="24"/>
  <c r="T87" i="24"/>
  <c r="S86" i="28"/>
  <c r="T90" i="18"/>
  <c r="U89" i="18"/>
  <c r="B86" i="27"/>
  <c r="A86" i="27" s="1"/>
  <c r="F86" i="27"/>
  <c r="I92" i="16"/>
  <c r="I91" i="18"/>
  <c r="D91" i="18"/>
  <c r="B92" i="16"/>
  <c r="A92" i="16" s="1"/>
  <c r="F92" i="16"/>
  <c r="S89" i="21"/>
  <c r="L105" i="29"/>
  <c r="J106" i="29" s="1"/>
  <c r="M105" i="29"/>
  <c r="K106" i="29" s="1"/>
  <c r="S87" i="26"/>
  <c r="T87" i="26" s="1"/>
  <c r="B89" i="21"/>
  <c r="A89" i="21" s="1"/>
  <c r="F89" i="21"/>
  <c r="T86" i="27"/>
  <c r="M90" i="19"/>
  <c r="K91" i="19" s="1"/>
  <c r="L90" i="19"/>
  <c r="J91" i="19" s="1"/>
  <c r="S93" i="11"/>
  <c r="T93" i="11" s="1"/>
  <c r="I93" i="11"/>
  <c r="I89" i="22"/>
  <c r="D89" i="22"/>
  <c r="E88" i="24"/>
  <c r="S91" i="17"/>
  <c r="U91" i="11"/>
  <c r="T92" i="11"/>
  <c r="D88" i="24"/>
  <c r="S91" i="18"/>
  <c r="T91" i="18" s="1"/>
  <c r="L92" i="15"/>
  <c r="J93" i="15" s="1"/>
  <c r="M92" i="15"/>
  <c r="K93" i="15" s="1"/>
  <c r="L89" i="21"/>
  <c r="J90" i="21" s="1"/>
  <c r="M89" i="21"/>
  <c r="K90" i="21" s="1"/>
  <c r="E90" i="21" s="1"/>
  <c r="E92" i="16"/>
  <c r="U89" i="20" l="1"/>
  <c r="U92" i="11"/>
  <c r="U90" i="18"/>
  <c r="U86" i="26"/>
  <c r="S92" i="16"/>
  <c r="B88" i="24"/>
  <c r="A88" i="24" s="1"/>
  <c r="F88" i="24"/>
  <c r="B89" i="22"/>
  <c r="A89" i="22" s="1"/>
  <c r="F89" i="22"/>
  <c r="E91" i="19"/>
  <c r="B87" i="27"/>
  <c r="A87" i="27" s="1"/>
  <c r="F87" i="27"/>
  <c r="E87" i="27"/>
  <c r="L87" i="26"/>
  <c r="J88" i="26" s="1"/>
  <c r="D88" i="26" s="1"/>
  <c r="M87" i="26"/>
  <c r="K88" i="26" s="1"/>
  <c r="I90" i="21"/>
  <c r="S88" i="24"/>
  <c r="M93" i="11"/>
  <c r="K94" i="11" s="1"/>
  <c r="L93" i="11"/>
  <c r="J94" i="11" s="1"/>
  <c r="I91" i="19"/>
  <c r="D91" i="19"/>
  <c r="D90" i="21"/>
  <c r="E106" i="29"/>
  <c r="T86" i="28"/>
  <c r="U85" i="28"/>
  <c r="I87" i="28"/>
  <c r="I87" i="27"/>
  <c r="U86" i="25"/>
  <c r="T87" i="25"/>
  <c r="T92" i="15"/>
  <c r="U91" i="15"/>
  <c r="I106" i="29"/>
  <c r="D106" i="29"/>
  <c r="L91" i="18"/>
  <c r="J92" i="18" s="1"/>
  <c r="D92" i="18" s="1"/>
  <c r="M91" i="18"/>
  <c r="K92" i="18" s="1"/>
  <c r="B90" i="20"/>
  <c r="A90" i="20" s="1"/>
  <c r="F90" i="20"/>
  <c r="I89" i="23"/>
  <c r="D89" i="23"/>
  <c r="I93" i="15"/>
  <c r="S92" i="17"/>
  <c r="U91" i="17" s="1"/>
  <c r="S90" i="21"/>
  <c r="U89" i="21" s="1"/>
  <c r="I88" i="25"/>
  <c r="D88" i="25"/>
  <c r="S89" i="22"/>
  <c r="B87" i="28"/>
  <c r="A87" i="28" s="1"/>
  <c r="F87" i="28"/>
  <c r="E89" i="23"/>
  <c r="M90" i="20"/>
  <c r="K91" i="20" s="1"/>
  <c r="L90" i="20"/>
  <c r="J91" i="20" s="1"/>
  <c r="U90" i="17"/>
  <c r="T91" i="17"/>
  <c r="L89" i="22"/>
  <c r="J90" i="22" s="1"/>
  <c r="D90" i="22" s="1"/>
  <c r="M89" i="22"/>
  <c r="K90" i="22" s="1"/>
  <c r="U88" i="21"/>
  <c r="T89" i="21"/>
  <c r="B91" i="18"/>
  <c r="A91" i="18" s="1"/>
  <c r="F91" i="18"/>
  <c r="L92" i="16"/>
  <c r="J93" i="16" s="1"/>
  <c r="M92" i="16"/>
  <c r="K93" i="16" s="1"/>
  <c r="E87" i="28"/>
  <c r="L88" i="24"/>
  <c r="J89" i="24" s="1"/>
  <c r="D89" i="24" s="1"/>
  <c r="M88" i="24"/>
  <c r="K89" i="24" s="1"/>
  <c r="I92" i="17"/>
  <c r="D92" i="17"/>
  <c r="B87" i="26"/>
  <c r="A87" i="26" s="1"/>
  <c r="F87" i="26"/>
  <c r="D93" i="15"/>
  <c r="E88" i="25"/>
  <c r="E93" i="15"/>
  <c r="T92" i="17" l="1"/>
  <c r="B89" i="24"/>
  <c r="A89" i="24" s="1"/>
  <c r="F89" i="24"/>
  <c r="E91" i="20"/>
  <c r="B88" i="25"/>
  <c r="A88" i="25" s="1"/>
  <c r="F88" i="25"/>
  <c r="L89" i="23"/>
  <c r="J90" i="23" s="1"/>
  <c r="D90" i="23" s="1"/>
  <c r="M89" i="23"/>
  <c r="K90" i="23" s="1"/>
  <c r="E90" i="23" s="1"/>
  <c r="L91" i="19"/>
  <c r="J92" i="19" s="1"/>
  <c r="D92" i="19" s="1"/>
  <c r="M91" i="19"/>
  <c r="K92" i="19" s="1"/>
  <c r="E92" i="19" s="1"/>
  <c r="M90" i="21"/>
  <c r="K91" i="21" s="1"/>
  <c r="L90" i="21"/>
  <c r="J91" i="21" s="1"/>
  <c r="D91" i="21" s="1"/>
  <c r="B90" i="22"/>
  <c r="A90" i="22" s="1"/>
  <c r="F90" i="22"/>
  <c r="S93" i="15"/>
  <c r="B92" i="17"/>
  <c r="A92" i="17" s="1"/>
  <c r="F92" i="17"/>
  <c r="I90" i="22"/>
  <c r="B93" i="15"/>
  <c r="A93" i="15" s="1"/>
  <c r="F93" i="15"/>
  <c r="B88" i="26"/>
  <c r="A88" i="26" s="1"/>
  <c r="F88" i="26"/>
  <c r="L92" i="17"/>
  <c r="J93" i="17" s="1"/>
  <c r="D93" i="17" s="1"/>
  <c r="M92" i="17"/>
  <c r="K93" i="17" s="1"/>
  <c r="I91" i="20"/>
  <c r="U88" i="22"/>
  <c r="T89" i="22"/>
  <c r="D91" i="20"/>
  <c r="B106" i="29"/>
  <c r="A106" i="29" s="1"/>
  <c r="F106" i="29"/>
  <c r="S106" i="29"/>
  <c r="E89" i="24"/>
  <c r="S87" i="27"/>
  <c r="I93" i="16"/>
  <c r="D93" i="16"/>
  <c r="M87" i="27"/>
  <c r="K88" i="27" s="1"/>
  <c r="L87" i="27"/>
  <c r="J88" i="27" s="1"/>
  <c r="T88" i="24"/>
  <c r="U87" i="24"/>
  <c r="I89" i="24"/>
  <c r="S89" i="23"/>
  <c r="L93" i="15"/>
  <c r="J94" i="15" s="1"/>
  <c r="M93" i="15"/>
  <c r="K94" i="15" s="1"/>
  <c r="E92" i="18"/>
  <c r="L106" i="29"/>
  <c r="J107" i="29" s="1"/>
  <c r="D107" i="29" s="1"/>
  <c r="M106" i="29"/>
  <c r="K107" i="29" s="1"/>
  <c r="B90" i="21"/>
  <c r="A90" i="21" s="1"/>
  <c r="F90" i="21"/>
  <c r="I94" i="11"/>
  <c r="D94" i="11"/>
  <c r="E88" i="26"/>
  <c r="S91" i="19"/>
  <c r="U91" i="16"/>
  <c r="T92" i="16"/>
  <c r="S88" i="25"/>
  <c r="S87" i="28"/>
  <c r="B92" i="18"/>
  <c r="A92" i="18" s="1"/>
  <c r="F92" i="18"/>
  <c r="T90" i="21"/>
  <c r="E90" i="22"/>
  <c r="M88" i="25"/>
  <c r="K89" i="25" s="1"/>
  <c r="L88" i="25"/>
  <c r="J89" i="25" s="1"/>
  <c r="B89" i="23"/>
  <c r="A89" i="23" s="1"/>
  <c r="F89" i="23"/>
  <c r="I92" i="18"/>
  <c r="L87" i="28"/>
  <c r="J88" i="28" s="1"/>
  <c r="M87" i="28"/>
  <c r="K88" i="28" s="1"/>
  <c r="E88" i="28" s="1"/>
  <c r="B91" i="19"/>
  <c r="A91" i="19" s="1"/>
  <c r="F91" i="19"/>
  <c r="E94" i="11"/>
  <c r="I88" i="26"/>
  <c r="E93" i="16"/>
  <c r="B90" i="23" l="1"/>
  <c r="A90" i="23" s="1"/>
  <c r="F90" i="23"/>
  <c r="M88" i="26"/>
  <c r="K89" i="26" s="1"/>
  <c r="E89" i="26" s="1"/>
  <c r="L88" i="26"/>
  <c r="J89" i="26" s="1"/>
  <c r="S88" i="28"/>
  <c r="T88" i="28" s="1"/>
  <c r="B94" i="11"/>
  <c r="A94" i="11" s="1"/>
  <c r="F94" i="11"/>
  <c r="S92" i="18"/>
  <c r="U86" i="27"/>
  <c r="T87" i="27"/>
  <c r="E91" i="21"/>
  <c r="S94" i="11"/>
  <c r="L92" i="18"/>
  <c r="J93" i="18" s="1"/>
  <c r="M92" i="18"/>
  <c r="K93" i="18" s="1"/>
  <c r="E93" i="18" s="1"/>
  <c r="I88" i="28"/>
  <c r="D88" i="28"/>
  <c r="S90" i="22"/>
  <c r="T88" i="25"/>
  <c r="U87" i="25"/>
  <c r="I107" i="29"/>
  <c r="I94" i="15"/>
  <c r="T89" i="23"/>
  <c r="U88" i="23"/>
  <c r="E88" i="27"/>
  <c r="U105" i="29"/>
  <c r="T106" i="29"/>
  <c r="B91" i="20"/>
  <c r="A91" i="20" s="1"/>
  <c r="F91" i="20"/>
  <c r="L91" i="20"/>
  <c r="J92" i="20" s="1"/>
  <c r="D92" i="20" s="1"/>
  <c r="M91" i="20"/>
  <c r="K92" i="20" s="1"/>
  <c r="E92" i="20" s="1"/>
  <c r="D94" i="15"/>
  <c r="U92" i="15"/>
  <c r="T93" i="15"/>
  <c r="I91" i="21"/>
  <c r="B92" i="19"/>
  <c r="A92" i="19" s="1"/>
  <c r="F92" i="19"/>
  <c r="T91" i="19"/>
  <c r="U90" i="19"/>
  <c r="B91" i="21"/>
  <c r="A91" i="21" s="1"/>
  <c r="F91" i="21"/>
  <c r="B93" i="16"/>
  <c r="A93" i="16" s="1"/>
  <c r="F93" i="16"/>
  <c r="B93" i="17"/>
  <c r="A93" i="17" s="1"/>
  <c r="F93" i="17"/>
  <c r="I90" i="23"/>
  <c r="S91" i="20"/>
  <c r="I89" i="25"/>
  <c r="U86" i="28"/>
  <c r="T87" i="28"/>
  <c r="S92" i="19"/>
  <c r="T92" i="19" s="1"/>
  <c r="L89" i="24"/>
  <c r="J90" i="24" s="1"/>
  <c r="M89" i="24"/>
  <c r="K90" i="24" s="1"/>
  <c r="E90" i="24" s="1"/>
  <c r="L93" i="16"/>
  <c r="J94" i="16" s="1"/>
  <c r="D94" i="16" s="1"/>
  <c r="M93" i="16"/>
  <c r="K94" i="16" s="1"/>
  <c r="E94" i="16" s="1"/>
  <c r="S89" i="24"/>
  <c r="B107" i="29"/>
  <c r="A107" i="29" s="1"/>
  <c r="F107" i="29"/>
  <c r="E93" i="17"/>
  <c r="S93" i="16"/>
  <c r="E89" i="25"/>
  <c r="S88" i="26"/>
  <c r="L94" i="11"/>
  <c r="J95" i="11" s="1"/>
  <c r="M94" i="11"/>
  <c r="K95" i="11" s="1"/>
  <c r="S90" i="23"/>
  <c r="I88" i="27"/>
  <c r="D88" i="27"/>
  <c r="E107" i="29"/>
  <c r="I93" i="17"/>
  <c r="L90" i="22"/>
  <c r="J91" i="22" s="1"/>
  <c r="M90" i="22"/>
  <c r="K91" i="22" s="1"/>
  <c r="E91" i="22" s="1"/>
  <c r="E94" i="15"/>
  <c r="I92" i="19"/>
  <c r="D89" i="25"/>
  <c r="U91" i="19" l="1"/>
  <c r="S94" i="16"/>
  <c r="T94" i="16" s="1"/>
  <c r="S91" i="22"/>
  <c r="T91" i="22" s="1"/>
  <c r="S93" i="18"/>
  <c r="T93" i="18" s="1"/>
  <c r="B89" i="25"/>
  <c r="A89" i="25" s="1"/>
  <c r="F89" i="25"/>
  <c r="S89" i="25"/>
  <c r="I90" i="24"/>
  <c r="D90" i="24"/>
  <c r="M89" i="25"/>
  <c r="K90" i="25" s="1"/>
  <c r="L89" i="25"/>
  <c r="J90" i="25" s="1"/>
  <c r="D90" i="25" s="1"/>
  <c r="I91" i="22"/>
  <c r="D91" i="22"/>
  <c r="S92" i="20"/>
  <c r="U91" i="20" s="1"/>
  <c r="B94" i="16"/>
  <c r="A94" i="16" s="1"/>
  <c r="F94" i="16"/>
  <c r="S94" i="15"/>
  <c r="M93" i="17"/>
  <c r="K94" i="17" s="1"/>
  <c r="E94" i="17" s="1"/>
  <c r="L93" i="17"/>
  <c r="J94" i="17" s="1"/>
  <c r="L88" i="27"/>
  <c r="J89" i="27" s="1"/>
  <c r="D89" i="27" s="1"/>
  <c r="M88" i="27"/>
  <c r="K89" i="27" s="1"/>
  <c r="E89" i="27" s="1"/>
  <c r="U87" i="26"/>
  <c r="T88" i="26"/>
  <c r="S90" i="24"/>
  <c r="U89" i="24" s="1"/>
  <c r="M91" i="21"/>
  <c r="K92" i="21" s="1"/>
  <c r="E92" i="21" s="1"/>
  <c r="L91" i="21"/>
  <c r="J92" i="21" s="1"/>
  <c r="T90" i="23"/>
  <c r="L107" i="29"/>
  <c r="J108" i="29" s="1"/>
  <c r="M107" i="29"/>
  <c r="K108" i="29" s="1"/>
  <c r="E108" i="29" s="1"/>
  <c r="E95" i="11"/>
  <c r="S107" i="29"/>
  <c r="U92" i="16"/>
  <c r="T93" i="16"/>
  <c r="T89" i="24"/>
  <c r="U88" i="24"/>
  <c r="M90" i="23"/>
  <c r="K91" i="23" s="1"/>
  <c r="L90" i="23"/>
  <c r="J91" i="23" s="1"/>
  <c r="B94" i="15"/>
  <c r="A94" i="15" s="1"/>
  <c r="F94" i="15"/>
  <c r="M88" i="28"/>
  <c r="K89" i="28" s="1"/>
  <c r="L88" i="28"/>
  <c r="J89" i="28" s="1"/>
  <c r="D89" i="28" s="1"/>
  <c r="U93" i="11"/>
  <c r="T94" i="11"/>
  <c r="T92" i="18"/>
  <c r="U91" i="18"/>
  <c r="B88" i="27"/>
  <c r="A88" i="27" s="1"/>
  <c r="F88" i="27"/>
  <c r="I95" i="11"/>
  <c r="B92" i="20"/>
  <c r="A92" i="20" s="1"/>
  <c r="F92" i="20"/>
  <c r="M94" i="15"/>
  <c r="K95" i="15" s="1"/>
  <c r="L94" i="15"/>
  <c r="J95" i="15" s="1"/>
  <c r="D95" i="15" s="1"/>
  <c r="U89" i="22"/>
  <c r="T90" i="22"/>
  <c r="S91" i="21"/>
  <c r="L92" i="19"/>
  <c r="J93" i="19" s="1"/>
  <c r="M92" i="19"/>
  <c r="K93" i="19" s="1"/>
  <c r="S89" i="26"/>
  <c r="T89" i="26" s="1"/>
  <c r="S93" i="17"/>
  <c r="I94" i="16"/>
  <c r="U87" i="28"/>
  <c r="U90" i="20"/>
  <c r="T91" i="20"/>
  <c r="I92" i="20"/>
  <c r="S88" i="27"/>
  <c r="U89" i="23"/>
  <c r="B88" i="28"/>
  <c r="A88" i="28" s="1"/>
  <c r="F88" i="28"/>
  <c r="I93" i="18"/>
  <c r="D93" i="18"/>
  <c r="D95" i="11"/>
  <c r="I89" i="26"/>
  <c r="D89" i="26"/>
  <c r="T90" i="24" l="1"/>
  <c r="U93" i="16"/>
  <c r="U92" i="18"/>
  <c r="B89" i="27"/>
  <c r="A89" i="27" s="1"/>
  <c r="F89" i="27"/>
  <c r="B95" i="15"/>
  <c r="A95" i="15" s="1"/>
  <c r="F95" i="15"/>
  <c r="S108" i="29"/>
  <c r="U107" i="29" s="1"/>
  <c r="B93" i="18"/>
  <c r="A93" i="18" s="1"/>
  <c r="F93" i="18"/>
  <c r="B89" i="28"/>
  <c r="A89" i="28" s="1"/>
  <c r="F89" i="28"/>
  <c r="S94" i="17"/>
  <c r="S92" i="21"/>
  <c r="T92" i="21" s="1"/>
  <c r="E89" i="28"/>
  <c r="I108" i="29"/>
  <c r="D108" i="29"/>
  <c r="U93" i="15"/>
  <c r="T94" i="15"/>
  <c r="E90" i="25"/>
  <c r="B90" i="25"/>
  <c r="A90" i="25" s="1"/>
  <c r="F90" i="25"/>
  <c r="I93" i="19"/>
  <c r="D93" i="19"/>
  <c r="U90" i="21"/>
  <c r="T91" i="21"/>
  <c r="E91" i="23"/>
  <c r="U88" i="26"/>
  <c r="I94" i="17"/>
  <c r="D94" i="17"/>
  <c r="B90" i="24"/>
  <c r="A90" i="24" s="1"/>
  <c r="F90" i="24"/>
  <c r="U88" i="25"/>
  <c r="T89" i="25"/>
  <c r="L89" i="26"/>
  <c r="J90" i="26" s="1"/>
  <c r="D90" i="26" s="1"/>
  <c r="M89" i="26"/>
  <c r="K90" i="26" s="1"/>
  <c r="M93" i="18"/>
  <c r="K94" i="18" s="1"/>
  <c r="L93" i="18"/>
  <c r="J94" i="18" s="1"/>
  <c r="D94" i="18" s="1"/>
  <c r="L92" i="20"/>
  <c r="J93" i="20" s="1"/>
  <c r="M92" i="20"/>
  <c r="K93" i="20" s="1"/>
  <c r="T92" i="20"/>
  <c r="U90" i="22"/>
  <c r="S95" i="11"/>
  <c r="I92" i="21"/>
  <c r="D92" i="21"/>
  <c r="M91" i="22"/>
  <c r="K92" i="22" s="1"/>
  <c r="L91" i="22"/>
  <c r="J92" i="22" s="1"/>
  <c r="D92" i="22" s="1"/>
  <c r="B89" i="26"/>
  <c r="A89" i="26" s="1"/>
  <c r="F89" i="26"/>
  <c r="U87" i="27"/>
  <c r="T88" i="27"/>
  <c r="E93" i="19"/>
  <c r="I91" i="23"/>
  <c r="D91" i="23"/>
  <c r="I89" i="27"/>
  <c r="B91" i="22"/>
  <c r="A91" i="22" s="1"/>
  <c r="F91" i="22"/>
  <c r="U92" i="17"/>
  <c r="T93" i="17"/>
  <c r="B95" i="11"/>
  <c r="A95" i="11" s="1"/>
  <c r="F95" i="11"/>
  <c r="S89" i="27"/>
  <c r="T89" i="27" s="1"/>
  <c r="L94" i="16"/>
  <c r="J95" i="16" s="1"/>
  <c r="M94" i="16"/>
  <c r="K95" i="16" s="1"/>
  <c r="I95" i="15"/>
  <c r="L95" i="11"/>
  <c r="J96" i="11" s="1"/>
  <c r="D96" i="11" s="1"/>
  <c r="M95" i="11"/>
  <c r="K96" i="11" s="1"/>
  <c r="I89" i="28"/>
  <c r="U106" i="29"/>
  <c r="T107" i="29"/>
  <c r="E95" i="15"/>
  <c r="I90" i="25"/>
  <c r="L90" i="24"/>
  <c r="J91" i="24" s="1"/>
  <c r="M90" i="24"/>
  <c r="K91" i="24" s="1"/>
  <c r="U88" i="27" l="1"/>
  <c r="U91" i="21"/>
  <c r="E95" i="16"/>
  <c r="B92" i="22"/>
  <c r="A92" i="22" s="1"/>
  <c r="F92" i="22"/>
  <c r="S93" i="19"/>
  <c r="E94" i="18"/>
  <c r="L94" i="17"/>
  <c r="J95" i="17" s="1"/>
  <c r="D95" i="17" s="1"/>
  <c r="M94" i="17"/>
  <c r="K95" i="17" s="1"/>
  <c r="B93" i="19"/>
  <c r="A93" i="19" s="1"/>
  <c r="F93" i="19"/>
  <c r="I91" i="24"/>
  <c r="L89" i="28"/>
  <c r="J90" i="28" s="1"/>
  <c r="M89" i="28"/>
  <c r="K90" i="28" s="1"/>
  <c r="E90" i="28" s="1"/>
  <c r="M95" i="15"/>
  <c r="K96" i="15" s="1"/>
  <c r="E96" i="15" s="1"/>
  <c r="L95" i="15"/>
  <c r="J96" i="15" s="1"/>
  <c r="I95" i="16"/>
  <c r="D95" i="16"/>
  <c r="B96" i="11"/>
  <c r="A96" i="11" s="1"/>
  <c r="F96" i="11"/>
  <c r="T94" i="17"/>
  <c r="I92" i="22"/>
  <c r="U94" i="11"/>
  <c r="T95" i="11"/>
  <c r="E90" i="26"/>
  <c r="M90" i="25"/>
  <c r="K91" i="25" s="1"/>
  <c r="L90" i="25"/>
  <c r="J91" i="25" s="1"/>
  <c r="I96" i="11"/>
  <c r="M89" i="27"/>
  <c r="K90" i="27" s="1"/>
  <c r="L89" i="27"/>
  <c r="J90" i="27" s="1"/>
  <c r="B90" i="26"/>
  <c r="A90" i="26" s="1"/>
  <c r="F90" i="26"/>
  <c r="I94" i="18"/>
  <c r="D91" i="24"/>
  <c r="S89" i="28"/>
  <c r="E91" i="24"/>
  <c r="S95" i="15"/>
  <c r="B91" i="23"/>
  <c r="A91" i="23" s="1"/>
  <c r="F91" i="23"/>
  <c r="L92" i="21"/>
  <c r="J93" i="21" s="1"/>
  <c r="D93" i="21" s="1"/>
  <c r="M92" i="21"/>
  <c r="K93" i="21" s="1"/>
  <c r="B108" i="29"/>
  <c r="A108" i="29" s="1"/>
  <c r="F108" i="29"/>
  <c r="E93" i="20"/>
  <c r="B94" i="18"/>
  <c r="A94" i="18" s="1"/>
  <c r="F94" i="18"/>
  <c r="T108" i="29"/>
  <c r="U93" i="17"/>
  <c r="L91" i="23"/>
  <c r="J92" i="23" s="1"/>
  <c r="D92" i="23" s="1"/>
  <c r="M91" i="23"/>
  <c r="K92" i="23" s="1"/>
  <c r="E92" i="23" s="1"/>
  <c r="E92" i="22"/>
  <c r="B92" i="21"/>
  <c r="A92" i="21" s="1"/>
  <c r="F92" i="21"/>
  <c r="E96" i="11"/>
  <c r="I93" i="20"/>
  <c r="D93" i="20"/>
  <c r="I90" i="26"/>
  <c r="B94" i="17"/>
  <c r="A94" i="17" s="1"/>
  <c r="F94" i="17"/>
  <c r="S91" i="23"/>
  <c r="L93" i="19"/>
  <c r="J94" i="19" s="1"/>
  <c r="M93" i="19"/>
  <c r="K94" i="19" s="1"/>
  <c r="S90" i="25"/>
  <c r="M108" i="29"/>
  <c r="K109" i="29" s="1"/>
  <c r="L108" i="29"/>
  <c r="J109" i="29" s="1"/>
  <c r="I109" i="29" l="1"/>
  <c r="S96" i="11"/>
  <c r="S92" i="22"/>
  <c r="B92" i="23"/>
  <c r="A92" i="23" s="1"/>
  <c r="F92" i="23"/>
  <c r="B91" i="24"/>
  <c r="A91" i="24" s="1"/>
  <c r="F91" i="24"/>
  <c r="M95" i="16"/>
  <c r="K96" i="16" s="1"/>
  <c r="E96" i="16" s="1"/>
  <c r="L95" i="16"/>
  <c r="J96" i="16" s="1"/>
  <c r="D96" i="16" s="1"/>
  <c r="E95" i="17"/>
  <c r="I94" i="19"/>
  <c r="B93" i="20"/>
  <c r="A93" i="20" s="1"/>
  <c r="F93" i="20"/>
  <c r="T93" i="19"/>
  <c r="U92" i="19"/>
  <c r="T90" i="25"/>
  <c r="U89" i="25"/>
  <c r="T91" i="23"/>
  <c r="U90" i="23"/>
  <c r="M93" i="20"/>
  <c r="K94" i="20" s="1"/>
  <c r="L93" i="20"/>
  <c r="J94" i="20" s="1"/>
  <c r="D94" i="20" s="1"/>
  <c r="I92" i="23"/>
  <c r="D109" i="29"/>
  <c r="T95" i="15"/>
  <c r="U94" i="15"/>
  <c r="U88" i="28"/>
  <c r="T89" i="28"/>
  <c r="E90" i="27"/>
  <c r="M96" i="11"/>
  <c r="K97" i="11" s="1"/>
  <c r="E97" i="11" s="1"/>
  <c r="L96" i="11"/>
  <c r="J97" i="11" s="1"/>
  <c r="L90" i="26"/>
  <c r="J91" i="26" s="1"/>
  <c r="M90" i="26"/>
  <c r="K91" i="26" s="1"/>
  <c r="E91" i="26" s="1"/>
  <c r="S91" i="24"/>
  <c r="I91" i="25"/>
  <c r="D91" i="25"/>
  <c r="I90" i="28"/>
  <c r="D90" i="28"/>
  <c r="E94" i="19"/>
  <c r="E109" i="29"/>
  <c r="B95" i="17"/>
  <c r="A95" i="17" s="1"/>
  <c r="F95" i="17"/>
  <c r="E93" i="21"/>
  <c r="M92" i="22"/>
  <c r="K93" i="22" s="1"/>
  <c r="E93" i="22" s="1"/>
  <c r="L92" i="22"/>
  <c r="J93" i="22" s="1"/>
  <c r="I96" i="15"/>
  <c r="D96" i="15"/>
  <c r="I95" i="17"/>
  <c r="S95" i="16"/>
  <c r="E91" i="25"/>
  <c r="S92" i="23"/>
  <c r="B93" i="21"/>
  <c r="A93" i="21" s="1"/>
  <c r="F93" i="21"/>
  <c r="S93" i="20"/>
  <c r="I93" i="21"/>
  <c r="S96" i="15"/>
  <c r="U95" i="15" s="1"/>
  <c r="S90" i="28"/>
  <c r="T90" i="28" s="1"/>
  <c r="M94" i="18"/>
  <c r="K95" i="18" s="1"/>
  <c r="E95" i="18" s="1"/>
  <c r="L94" i="18"/>
  <c r="J95" i="18" s="1"/>
  <c r="I90" i="27"/>
  <c r="D90" i="27"/>
  <c r="S90" i="26"/>
  <c r="B95" i="16"/>
  <c r="A95" i="16" s="1"/>
  <c r="F95" i="16"/>
  <c r="M91" i="24"/>
  <c r="K92" i="24" s="1"/>
  <c r="E92" i="24" s="1"/>
  <c r="L91" i="24"/>
  <c r="J92" i="24" s="1"/>
  <c r="D92" i="24" s="1"/>
  <c r="D94" i="19"/>
  <c r="S94" i="18"/>
  <c r="U89" i="28" l="1"/>
  <c r="B94" i="20"/>
  <c r="A94" i="20" s="1"/>
  <c r="F94" i="20"/>
  <c r="B96" i="16"/>
  <c r="A96" i="16" s="1"/>
  <c r="F96" i="16"/>
  <c r="S92" i="24"/>
  <c r="S97" i="11"/>
  <c r="U96" i="11" s="1"/>
  <c r="S95" i="18"/>
  <c r="U94" i="18" s="1"/>
  <c r="S94" i="19"/>
  <c r="T91" i="24"/>
  <c r="U90" i="24"/>
  <c r="T92" i="23"/>
  <c r="U93" i="18"/>
  <c r="T94" i="18"/>
  <c r="S91" i="26"/>
  <c r="U90" i="26" s="1"/>
  <c r="M90" i="27"/>
  <c r="K91" i="27" s="1"/>
  <c r="E91" i="27" s="1"/>
  <c r="L90" i="27"/>
  <c r="J91" i="27" s="1"/>
  <c r="D91" i="27" s="1"/>
  <c r="L93" i="21"/>
  <c r="J94" i="21" s="1"/>
  <c r="M93" i="21"/>
  <c r="K94" i="21" s="1"/>
  <c r="M96" i="15"/>
  <c r="K97" i="15" s="1"/>
  <c r="L96" i="15"/>
  <c r="J97" i="15" s="1"/>
  <c r="D97" i="15" s="1"/>
  <c r="S93" i="21"/>
  <c r="B94" i="19"/>
  <c r="A94" i="19" s="1"/>
  <c r="F94" i="19"/>
  <c r="I92" i="24"/>
  <c r="B90" i="27"/>
  <c r="A90" i="27" s="1"/>
  <c r="F90" i="27"/>
  <c r="T93" i="20"/>
  <c r="U92" i="20"/>
  <c r="S96" i="16"/>
  <c r="T96" i="16" s="1"/>
  <c r="B96" i="15"/>
  <c r="A96" i="15" s="1"/>
  <c r="F96" i="15"/>
  <c r="L90" i="28"/>
  <c r="J91" i="28" s="1"/>
  <c r="M90" i="28"/>
  <c r="K91" i="28" s="1"/>
  <c r="S90" i="27"/>
  <c r="T96" i="15"/>
  <c r="M92" i="23"/>
  <c r="K93" i="23" s="1"/>
  <c r="L92" i="23"/>
  <c r="J93" i="23" s="1"/>
  <c r="S95" i="17"/>
  <c r="U94" i="16"/>
  <c r="T95" i="16"/>
  <c r="B91" i="25"/>
  <c r="A91" i="25" s="1"/>
  <c r="F91" i="25"/>
  <c r="I94" i="20"/>
  <c r="B92" i="24"/>
  <c r="A92" i="24" s="1"/>
  <c r="F92" i="24"/>
  <c r="U95" i="11"/>
  <c r="T96" i="11"/>
  <c r="B90" i="28"/>
  <c r="A90" i="28" s="1"/>
  <c r="F90" i="28"/>
  <c r="I97" i="11"/>
  <c r="D97" i="11"/>
  <c r="B109" i="29"/>
  <c r="A109" i="29" s="1"/>
  <c r="F109" i="29"/>
  <c r="U91" i="23"/>
  <c r="I96" i="16"/>
  <c r="S93" i="22"/>
  <c r="T93" i="22" s="1"/>
  <c r="U89" i="26"/>
  <c r="T90" i="26"/>
  <c r="I95" i="18"/>
  <c r="D95" i="18"/>
  <c r="E94" i="20"/>
  <c r="S91" i="25"/>
  <c r="L95" i="17"/>
  <c r="J96" i="17" s="1"/>
  <c r="M95" i="17"/>
  <c r="K96" i="17" s="1"/>
  <c r="E96" i="17" s="1"/>
  <c r="I93" i="22"/>
  <c r="D93" i="22"/>
  <c r="S109" i="29"/>
  <c r="M91" i="25"/>
  <c r="K92" i="25" s="1"/>
  <c r="L91" i="25"/>
  <c r="J92" i="25" s="1"/>
  <c r="I91" i="26"/>
  <c r="D91" i="26"/>
  <c r="L94" i="19"/>
  <c r="J95" i="19" s="1"/>
  <c r="D95" i="19" s="1"/>
  <c r="M94" i="19"/>
  <c r="K95" i="19" s="1"/>
  <c r="E95" i="19" s="1"/>
  <c r="T92" i="22"/>
  <c r="U91" i="22"/>
  <c r="M109" i="29"/>
  <c r="K110" i="29" s="1"/>
  <c r="L109" i="29"/>
  <c r="J110" i="29" s="1"/>
  <c r="D110" i="29" s="1"/>
  <c r="T97" i="11" l="1"/>
  <c r="U95" i="16"/>
  <c r="S95" i="19"/>
  <c r="T95" i="19" s="1"/>
  <c r="I92" i="25"/>
  <c r="B93" i="22"/>
  <c r="A93" i="22" s="1"/>
  <c r="F93" i="22"/>
  <c r="B95" i="18"/>
  <c r="A95" i="18" s="1"/>
  <c r="F95" i="18"/>
  <c r="S96" i="17"/>
  <c r="U95" i="17" s="1"/>
  <c r="I91" i="28"/>
  <c r="B110" i="29"/>
  <c r="A110" i="29" s="1"/>
  <c r="F110" i="29"/>
  <c r="I110" i="29"/>
  <c r="U92" i="22"/>
  <c r="I95" i="19"/>
  <c r="M91" i="26"/>
  <c r="K92" i="26" s="1"/>
  <c r="L91" i="26"/>
  <c r="J92" i="26" s="1"/>
  <c r="U108" i="29"/>
  <c r="T109" i="29"/>
  <c r="S94" i="20"/>
  <c r="B97" i="11"/>
  <c r="A97" i="11" s="1"/>
  <c r="F97" i="11"/>
  <c r="D91" i="28"/>
  <c r="L94" i="20"/>
  <c r="J95" i="20" s="1"/>
  <c r="M94" i="20"/>
  <c r="K95" i="20" s="1"/>
  <c r="E95" i="20" s="1"/>
  <c r="E93" i="23"/>
  <c r="E91" i="28"/>
  <c r="B97" i="15"/>
  <c r="A97" i="15" s="1"/>
  <c r="F97" i="15"/>
  <c r="B91" i="27"/>
  <c r="A91" i="27" s="1"/>
  <c r="F91" i="27"/>
  <c r="E97" i="15"/>
  <c r="I96" i="17"/>
  <c r="D96" i="17"/>
  <c r="B95" i="19"/>
  <c r="A95" i="19" s="1"/>
  <c r="F95" i="19"/>
  <c r="E94" i="21"/>
  <c r="T94" i="19"/>
  <c r="U93" i="19"/>
  <c r="B91" i="26"/>
  <c r="A91" i="26" s="1"/>
  <c r="F91" i="26"/>
  <c r="E92" i="25"/>
  <c r="M97" i="11"/>
  <c r="K98" i="11" s="1"/>
  <c r="L97" i="11"/>
  <c r="J98" i="11" s="1"/>
  <c r="D92" i="25"/>
  <c r="T95" i="17"/>
  <c r="U94" i="17"/>
  <c r="S91" i="27"/>
  <c r="U90" i="27" s="1"/>
  <c r="T93" i="21"/>
  <c r="U92" i="21"/>
  <c r="I94" i="21"/>
  <c r="D94" i="21"/>
  <c r="T95" i="18"/>
  <c r="U91" i="24"/>
  <c r="E110" i="29"/>
  <c r="L93" i="22"/>
  <c r="J94" i="22" s="1"/>
  <c r="D94" i="22" s="1"/>
  <c r="M93" i="22"/>
  <c r="K94" i="22" s="1"/>
  <c r="T91" i="25"/>
  <c r="U90" i="25"/>
  <c r="M95" i="18"/>
  <c r="K96" i="18" s="1"/>
  <c r="L95" i="18"/>
  <c r="J96" i="18" s="1"/>
  <c r="T91" i="26"/>
  <c r="L96" i="16"/>
  <c r="J97" i="16" s="1"/>
  <c r="M96" i="16"/>
  <c r="K97" i="16" s="1"/>
  <c r="I93" i="23"/>
  <c r="D93" i="23"/>
  <c r="T90" i="27"/>
  <c r="U89" i="27"/>
  <c r="L92" i="24"/>
  <c r="J93" i="24" s="1"/>
  <c r="M92" i="24"/>
  <c r="K93" i="24" s="1"/>
  <c r="I97" i="15"/>
  <c r="I91" i="27"/>
  <c r="T92" i="24"/>
  <c r="U94" i="19" l="1"/>
  <c r="T96" i="17"/>
  <c r="T91" i="27"/>
  <c r="M97" i="15"/>
  <c r="K98" i="15" s="1"/>
  <c r="E98" i="15" s="1"/>
  <c r="L97" i="15"/>
  <c r="J98" i="15" s="1"/>
  <c r="E96" i="18"/>
  <c r="E98" i="11"/>
  <c r="I92" i="26"/>
  <c r="I97" i="16"/>
  <c r="D97" i="16"/>
  <c r="L96" i="17"/>
  <c r="J97" i="17" s="1"/>
  <c r="D97" i="17" s="1"/>
  <c r="M96" i="17"/>
  <c r="K97" i="17" s="1"/>
  <c r="L93" i="23"/>
  <c r="J94" i="23" s="1"/>
  <c r="D94" i="23" s="1"/>
  <c r="M93" i="23"/>
  <c r="K94" i="23" s="1"/>
  <c r="I96" i="18"/>
  <c r="S110" i="29"/>
  <c r="M94" i="21"/>
  <c r="K95" i="21" s="1"/>
  <c r="E95" i="21" s="1"/>
  <c r="L94" i="21"/>
  <c r="J95" i="21" s="1"/>
  <c r="D95" i="21" s="1"/>
  <c r="I98" i="11"/>
  <c r="D92" i="26"/>
  <c r="S94" i="21"/>
  <c r="B96" i="17"/>
  <c r="A96" i="17" s="1"/>
  <c r="F96" i="17"/>
  <c r="S97" i="15"/>
  <c r="S91" i="28"/>
  <c r="D98" i="11"/>
  <c r="M95" i="19"/>
  <c r="K96" i="19" s="1"/>
  <c r="L95" i="19"/>
  <c r="J96" i="19" s="1"/>
  <c r="M91" i="28"/>
  <c r="K92" i="28" s="1"/>
  <c r="L91" i="28"/>
  <c r="J92" i="28" s="1"/>
  <c r="M92" i="25"/>
  <c r="K93" i="25" s="1"/>
  <c r="E93" i="25" s="1"/>
  <c r="L92" i="25"/>
  <c r="J93" i="25" s="1"/>
  <c r="D93" i="25" s="1"/>
  <c r="E97" i="16"/>
  <c r="I95" i="20"/>
  <c r="D95" i="20"/>
  <c r="E93" i="24"/>
  <c r="B93" i="23"/>
  <c r="A93" i="23" s="1"/>
  <c r="F93" i="23"/>
  <c r="E94" i="22"/>
  <c r="B94" i="21"/>
  <c r="A94" i="21" s="1"/>
  <c r="F94" i="21"/>
  <c r="S92" i="25"/>
  <c r="S93" i="23"/>
  <c r="B91" i="28"/>
  <c r="A91" i="28" s="1"/>
  <c r="F91" i="28"/>
  <c r="S95" i="20"/>
  <c r="T95" i="20" s="1"/>
  <c r="E92" i="26"/>
  <c r="D96" i="18"/>
  <c r="B94" i="22"/>
  <c r="A94" i="22" s="1"/>
  <c r="F94" i="22"/>
  <c r="L91" i="27"/>
  <c r="J92" i="27" s="1"/>
  <c r="M91" i="27"/>
  <c r="K92" i="27" s="1"/>
  <c r="I93" i="24"/>
  <c r="D93" i="24"/>
  <c r="I94" i="22"/>
  <c r="B92" i="25"/>
  <c r="A92" i="25" s="1"/>
  <c r="F92" i="25"/>
  <c r="T94" i="20"/>
  <c r="U93" i="20"/>
  <c r="L110" i="29"/>
  <c r="J111" i="29" s="1"/>
  <c r="M110" i="29"/>
  <c r="K111" i="29" s="1"/>
  <c r="E111" i="29" s="1"/>
  <c r="U94" i="20" l="1"/>
  <c r="S111" i="29"/>
  <c r="T111" i="29" s="1"/>
  <c r="I92" i="28"/>
  <c r="L92" i="26"/>
  <c r="J93" i="26" s="1"/>
  <c r="D93" i="26" s="1"/>
  <c r="M92" i="26"/>
  <c r="K93" i="26" s="1"/>
  <c r="E93" i="26" s="1"/>
  <c r="I111" i="29"/>
  <c r="D111" i="29"/>
  <c r="L93" i="24"/>
  <c r="J94" i="24" s="1"/>
  <c r="D94" i="24" s="1"/>
  <c r="M93" i="24"/>
  <c r="K94" i="24" s="1"/>
  <c r="E94" i="24" s="1"/>
  <c r="B95" i="20"/>
  <c r="A95" i="20" s="1"/>
  <c r="F95" i="20"/>
  <c r="B93" i="25"/>
  <c r="A93" i="25" s="1"/>
  <c r="F93" i="25"/>
  <c r="B93" i="24"/>
  <c r="A93" i="24" s="1"/>
  <c r="F93" i="24"/>
  <c r="I92" i="27"/>
  <c r="D92" i="27"/>
  <c r="B96" i="18"/>
  <c r="A96" i="18" s="1"/>
  <c r="F96" i="18"/>
  <c r="D92" i="28"/>
  <c r="S93" i="25"/>
  <c r="U92" i="25" s="1"/>
  <c r="S93" i="24"/>
  <c r="M95" i="20"/>
  <c r="K96" i="20" s="1"/>
  <c r="L95" i="20"/>
  <c r="J96" i="20" s="1"/>
  <c r="E96" i="19"/>
  <c r="U90" i="28"/>
  <c r="T91" i="28"/>
  <c r="B97" i="17"/>
  <c r="A97" i="17" s="1"/>
  <c r="F97" i="17"/>
  <c r="B92" i="26"/>
  <c r="A92" i="26" s="1"/>
  <c r="F92" i="26"/>
  <c r="M96" i="18"/>
  <c r="K97" i="18" s="1"/>
  <c r="L96" i="18"/>
  <c r="J97" i="18" s="1"/>
  <c r="I97" i="17"/>
  <c r="S96" i="18"/>
  <c r="T92" i="25"/>
  <c r="U91" i="25"/>
  <c r="B95" i="21"/>
  <c r="A95" i="21" s="1"/>
  <c r="F95" i="21"/>
  <c r="S97" i="16"/>
  <c r="B98" i="11"/>
  <c r="A98" i="11" s="1"/>
  <c r="F98" i="11"/>
  <c r="S98" i="15"/>
  <c r="B97" i="16"/>
  <c r="A97" i="16" s="1"/>
  <c r="F97" i="16"/>
  <c r="E94" i="23"/>
  <c r="B94" i="23"/>
  <c r="A94" i="23" s="1"/>
  <c r="F94" i="23"/>
  <c r="T97" i="15"/>
  <c r="U96" i="15"/>
  <c r="S95" i="21"/>
  <c r="T95" i="21" s="1"/>
  <c r="L98" i="11"/>
  <c r="J99" i="11" s="1"/>
  <c r="M98" i="11"/>
  <c r="K99" i="11" s="1"/>
  <c r="E99" i="11" s="1"/>
  <c r="U110" i="29"/>
  <c r="U109" i="29"/>
  <c r="T110" i="29"/>
  <c r="I94" i="23"/>
  <c r="S98" i="11"/>
  <c r="I98" i="15"/>
  <c r="D98" i="15"/>
  <c r="L94" i="22"/>
  <c r="J95" i="22" s="1"/>
  <c r="M94" i="22"/>
  <c r="K95" i="22" s="1"/>
  <c r="E95" i="22" s="1"/>
  <c r="E92" i="27"/>
  <c r="S92" i="26"/>
  <c r="T93" i="23"/>
  <c r="U92" i="23"/>
  <c r="S94" i="22"/>
  <c r="I93" i="25"/>
  <c r="I96" i="19"/>
  <c r="D96" i="19"/>
  <c r="E92" i="28"/>
  <c r="T94" i="21"/>
  <c r="U93" i="21"/>
  <c r="I95" i="21"/>
  <c r="E97" i="17"/>
  <c r="L97" i="16"/>
  <c r="J98" i="16" s="1"/>
  <c r="D98" i="16" s="1"/>
  <c r="M97" i="16"/>
  <c r="K98" i="16" s="1"/>
  <c r="E98" i="16" s="1"/>
  <c r="U94" i="21" l="1"/>
  <c r="T93" i="25"/>
  <c r="S93" i="26"/>
  <c r="U92" i="26" s="1"/>
  <c r="B96" i="19"/>
  <c r="A96" i="19" s="1"/>
  <c r="F96" i="19"/>
  <c r="I95" i="22"/>
  <c r="D95" i="22"/>
  <c r="S94" i="23"/>
  <c r="S98" i="16"/>
  <c r="T98" i="16" s="1"/>
  <c r="B92" i="28"/>
  <c r="A92" i="28" s="1"/>
  <c r="F92" i="28"/>
  <c r="M111" i="29"/>
  <c r="K112" i="29" s="1"/>
  <c r="L111" i="29"/>
  <c r="J112" i="29" s="1"/>
  <c r="B98" i="15"/>
  <c r="A98" i="15" s="1"/>
  <c r="F98" i="15"/>
  <c r="T97" i="16"/>
  <c r="U96" i="16"/>
  <c r="S97" i="17"/>
  <c r="S92" i="28"/>
  <c r="M98" i="15"/>
  <c r="K99" i="15" s="1"/>
  <c r="L98" i="15"/>
  <c r="J99" i="15" s="1"/>
  <c r="M94" i="23"/>
  <c r="K95" i="23" s="1"/>
  <c r="L94" i="23"/>
  <c r="J95" i="23" s="1"/>
  <c r="T98" i="15"/>
  <c r="U95" i="18"/>
  <c r="T96" i="18"/>
  <c r="B93" i="26"/>
  <c r="A93" i="26" s="1"/>
  <c r="F93" i="26"/>
  <c r="S96" i="19"/>
  <c r="E96" i="20"/>
  <c r="M93" i="25"/>
  <c r="K94" i="25" s="1"/>
  <c r="L93" i="25"/>
  <c r="J94" i="25" s="1"/>
  <c r="T92" i="26"/>
  <c r="U91" i="26"/>
  <c r="S99" i="11"/>
  <c r="U98" i="11" s="1"/>
  <c r="B98" i="16"/>
  <c r="A98" i="16" s="1"/>
  <c r="F98" i="16"/>
  <c r="S94" i="24"/>
  <c r="U93" i="24" s="1"/>
  <c r="B92" i="27"/>
  <c r="A92" i="27" s="1"/>
  <c r="F92" i="27"/>
  <c r="B94" i="24"/>
  <c r="A94" i="24" s="1"/>
  <c r="F94" i="24"/>
  <c r="L92" i="28"/>
  <c r="J93" i="28" s="1"/>
  <c r="M92" i="28"/>
  <c r="K93" i="28" s="1"/>
  <c r="E93" i="28" s="1"/>
  <c r="L95" i="21"/>
  <c r="J96" i="21" s="1"/>
  <c r="M95" i="21"/>
  <c r="K96" i="21" s="1"/>
  <c r="S95" i="22"/>
  <c r="U94" i="22" s="1"/>
  <c r="S92" i="27"/>
  <c r="U97" i="11"/>
  <c r="T98" i="11"/>
  <c r="I99" i="11"/>
  <c r="M97" i="17"/>
  <c r="K98" i="17" s="1"/>
  <c r="L97" i="17"/>
  <c r="J98" i="17" s="1"/>
  <c r="T93" i="24"/>
  <c r="U92" i="24"/>
  <c r="I94" i="24"/>
  <c r="I98" i="16"/>
  <c r="L96" i="19"/>
  <c r="J97" i="19" s="1"/>
  <c r="M96" i="19"/>
  <c r="K97" i="19" s="1"/>
  <c r="T94" i="22"/>
  <c r="U93" i="22"/>
  <c r="U97" i="15"/>
  <c r="D99" i="11"/>
  <c r="E97" i="18"/>
  <c r="I97" i="18"/>
  <c r="I96" i="20"/>
  <c r="D97" i="18"/>
  <c r="L92" i="27"/>
  <c r="J93" i="27" s="1"/>
  <c r="M92" i="27"/>
  <c r="K93" i="27" s="1"/>
  <c r="D96" i="20"/>
  <c r="B111" i="29"/>
  <c r="A111" i="29" s="1"/>
  <c r="F111" i="29"/>
  <c r="I93" i="26"/>
  <c r="T99" i="11" l="1"/>
  <c r="T93" i="26"/>
  <c r="U97" i="16"/>
  <c r="L96" i="20"/>
  <c r="J97" i="20" s="1"/>
  <c r="D97" i="20" s="1"/>
  <c r="M96" i="20"/>
  <c r="K97" i="20" s="1"/>
  <c r="M94" i="24"/>
  <c r="K95" i="24" s="1"/>
  <c r="L94" i="24"/>
  <c r="J95" i="24" s="1"/>
  <c r="M99" i="11"/>
  <c r="K100" i="11" s="1"/>
  <c r="L99" i="11"/>
  <c r="J100" i="11" s="1"/>
  <c r="D100" i="11" s="1"/>
  <c r="I93" i="28"/>
  <c r="S96" i="20"/>
  <c r="I112" i="29"/>
  <c r="D112" i="29"/>
  <c r="M98" i="16"/>
  <c r="K99" i="16" s="1"/>
  <c r="L98" i="16"/>
  <c r="J99" i="16" s="1"/>
  <c r="I98" i="17"/>
  <c r="D98" i="17"/>
  <c r="E96" i="21"/>
  <c r="E94" i="25"/>
  <c r="U91" i="28"/>
  <c r="T92" i="28"/>
  <c r="E112" i="29"/>
  <c r="E95" i="23"/>
  <c r="B97" i="18"/>
  <c r="A97" i="18" s="1"/>
  <c r="F97" i="18"/>
  <c r="M93" i="26"/>
  <c r="K94" i="26" s="1"/>
  <c r="L93" i="26"/>
  <c r="J94" i="26" s="1"/>
  <c r="B96" i="20"/>
  <c r="A96" i="20" s="1"/>
  <c r="F96" i="20"/>
  <c r="S97" i="18"/>
  <c r="I97" i="19"/>
  <c r="T94" i="24"/>
  <c r="U95" i="19"/>
  <c r="T96" i="19"/>
  <c r="I95" i="23"/>
  <c r="D95" i="23"/>
  <c r="T97" i="17"/>
  <c r="U96" i="17"/>
  <c r="D93" i="28"/>
  <c r="B95" i="22"/>
  <c r="A95" i="22" s="1"/>
  <c r="F95" i="22"/>
  <c r="D97" i="19"/>
  <c r="B99" i="11"/>
  <c r="A99" i="11" s="1"/>
  <c r="F99" i="11"/>
  <c r="I94" i="25"/>
  <c r="D94" i="25"/>
  <c r="S93" i="28"/>
  <c r="T93" i="28" s="1"/>
  <c r="I93" i="27"/>
  <c r="T95" i="22"/>
  <c r="E93" i="27"/>
  <c r="I99" i="15"/>
  <c r="D99" i="15"/>
  <c r="M95" i="22"/>
  <c r="K96" i="22" s="1"/>
  <c r="L95" i="22"/>
  <c r="J96" i="22" s="1"/>
  <c r="M97" i="18"/>
  <c r="K98" i="18" s="1"/>
  <c r="E98" i="18" s="1"/>
  <c r="L97" i="18"/>
  <c r="J98" i="18" s="1"/>
  <c r="D98" i="18" s="1"/>
  <c r="U91" i="27"/>
  <c r="T92" i="27"/>
  <c r="I96" i="21"/>
  <c r="D96" i="21"/>
  <c r="D93" i="27"/>
  <c r="E97" i="19"/>
  <c r="E99" i="15"/>
  <c r="E98" i="17"/>
  <c r="U93" i="23"/>
  <c r="T94" i="23"/>
  <c r="U92" i="28" l="1"/>
  <c r="S99" i="15"/>
  <c r="L96" i="21"/>
  <c r="J97" i="21" s="1"/>
  <c r="D97" i="21" s="1"/>
  <c r="M96" i="21"/>
  <c r="K97" i="21" s="1"/>
  <c r="E97" i="21" s="1"/>
  <c r="M93" i="27"/>
  <c r="K94" i="27" s="1"/>
  <c r="E94" i="27" s="1"/>
  <c r="L93" i="27"/>
  <c r="J94" i="27" s="1"/>
  <c r="D94" i="27" s="1"/>
  <c r="B93" i="28"/>
  <c r="A93" i="28" s="1"/>
  <c r="F93" i="28"/>
  <c r="S112" i="29"/>
  <c r="S96" i="21"/>
  <c r="U95" i="20"/>
  <c r="T96" i="20"/>
  <c r="M93" i="28"/>
  <c r="K94" i="28" s="1"/>
  <c r="L93" i="28"/>
  <c r="J94" i="28" s="1"/>
  <c r="D94" i="28" s="1"/>
  <c r="B95" i="23"/>
  <c r="A95" i="23" s="1"/>
  <c r="F95" i="23"/>
  <c r="T97" i="18"/>
  <c r="U96" i="18"/>
  <c r="B98" i="18"/>
  <c r="A98" i="18" s="1"/>
  <c r="F98" i="18"/>
  <c r="L112" i="29"/>
  <c r="J113" i="29" s="1"/>
  <c r="D113" i="29" s="1"/>
  <c r="M112" i="29"/>
  <c r="K113" i="29" s="1"/>
  <c r="B96" i="21"/>
  <c r="A96" i="21" s="1"/>
  <c r="F96" i="21"/>
  <c r="S98" i="17"/>
  <c r="B94" i="25"/>
  <c r="A94" i="25" s="1"/>
  <c r="F94" i="25"/>
  <c r="M95" i="23"/>
  <c r="K96" i="23" s="1"/>
  <c r="E96" i="23" s="1"/>
  <c r="L95" i="23"/>
  <c r="J96" i="23" s="1"/>
  <c r="M97" i="19"/>
  <c r="K98" i="19" s="1"/>
  <c r="E98" i="19" s="1"/>
  <c r="L97" i="19"/>
  <c r="J98" i="19" s="1"/>
  <c r="D98" i="19" s="1"/>
  <c r="B97" i="20"/>
  <c r="A97" i="20" s="1"/>
  <c r="F97" i="20"/>
  <c r="S95" i="23"/>
  <c r="B112" i="29"/>
  <c r="A112" i="29" s="1"/>
  <c r="F112" i="29"/>
  <c r="E97" i="20"/>
  <c r="I95" i="24"/>
  <c r="D95" i="24"/>
  <c r="I96" i="22"/>
  <c r="L99" i="15"/>
  <c r="J100" i="15" s="1"/>
  <c r="D100" i="15" s="1"/>
  <c r="M99" i="15"/>
  <c r="K100" i="15" s="1"/>
  <c r="E100" i="15" s="1"/>
  <c r="M94" i="25"/>
  <c r="K95" i="25" s="1"/>
  <c r="L94" i="25"/>
  <c r="J95" i="25" s="1"/>
  <c r="B97" i="19"/>
  <c r="A97" i="19" s="1"/>
  <c r="F97" i="19"/>
  <c r="S98" i="18"/>
  <c r="L98" i="17"/>
  <c r="J99" i="17" s="1"/>
  <c r="D99" i="17" s="1"/>
  <c r="M98" i="17"/>
  <c r="K99" i="17" s="1"/>
  <c r="E95" i="24"/>
  <c r="B93" i="27"/>
  <c r="A93" i="27" s="1"/>
  <c r="F93" i="27"/>
  <c r="E96" i="22"/>
  <c r="S93" i="27"/>
  <c r="B100" i="11"/>
  <c r="A100" i="11" s="1"/>
  <c r="F100" i="11"/>
  <c r="I94" i="26"/>
  <c r="D94" i="26"/>
  <c r="I99" i="16"/>
  <c r="D99" i="16"/>
  <c r="I100" i="11"/>
  <c r="S97" i="19"/>
  <c r="I98" i="18"/>
  <c r="B99" i="15"/>
  <c r="A99" i="15" s="1"/>
  <c r="F99" i="15"/>
  <c r="D96" i="22"/>
  <c r="E94" i="26"/>
  <c r="S94" i="25"/>
  <c r="B98" i="17"/>
  <c r="A98" i="17" s="1"/>
  <c r="F98" i="17"/>
  <c r="E99" i="16"/>
  <c r="E100" i="11"/>
  <c r="I97" i="20"/>
  <c r="B94" i="28" l="1"/>
  <c r="A94" i="28" s="1"/>
  <c r="F94" i="28"/>
  <c r="B113" i="29"/>
  <c r="A113" i="29" s="1"/>
  <c r="F113" i="29"/>
  <c r="B97" i="21"/>
  <c r="A97" i="21" s="1"/>
  <c r="F97" i="21"/>
  <c r="S100" i="11"/>
  <c r="U93" i="25"/>
  <c r="T94" i="25"/>
  <c r="L94" i="26"/>
  <c r="J95" i="26" s="1"/>
  <c r="D95" i="26" s="1"/>
  <c r="M94" i="26"/>
  <c r="K95" i="26" s="1"/>
  <c r="E95" i="26" s="1"/>
  <c r="I95" i="25"/>
  <c r="M95" i="24"/>
  <c r="K96" i="24" s="1"/>
  <c r="E96" i="24" s="1"/>
  <c r="L95" i="24"/>
  <c r="J96" i="24" s="1"/>
  <c r="I96" i="23"/>
  <c r="U97" i="18"/>
  <c r="B99" i="17"/>
  <c r="A99" i="17" s="1"/>
  <c r="F99" i="17"/>
  <c r="S97" i="20"/>
  <c r="E94" i="28"/>
  <c r="U111" i="29"/>
  <c r="T112" i="29"/>
  <c r="S100" i="15"/>
  <c r="U99" i="15" s="1"/>
  <c r="S99" i="16"/>
  <c r="L97" i="20"/>
  <c r="J98" i="20" s="1"/>
  <c r="M97" i="20"/>
  <c r="K98" i="20" s="1"/>
  <c r="E95" i="25"/>
  <c r="B96" i="22"/>
  <c r="A96" i="22" s="1"/>
  <c r="F96" i="22"/>
  <c r="B100" i="15"/>
  <c r="A100" i="15" s="1"/>
  <c r="F100" i="15"/>
  <c r="S98" i="19"/>
  <c r="T98" i="19" s="1"/>
  <c r="B99" i="16"/>
  <c r="A99" i="16" s="1"/>
  <c r="F99" i="16"/>
  <c r="S95" i="24"/>
  <c r="I100" i="15"/>
  <c r="D95" i="25"/>
  <c r="U97" i="17"/>
  <c r="T98" i="17"/>
  <c r="T98" i="18"/>
  <c r="T96" i="21"/>
  <c r="U95" i="21"/>
  <c r="U96" i="19"/>
  <c r="T97" i="19"/>
  <c r="S94" i="27"/>
  <c r="U93" i="27" s="1"/>
  <c r="I94" i="28"/>
  <c r="E113" i="29"/>
  <c r="I97" i="21"/>
  <c r="S94" i="26"/>
  <c r="L99" i="16"/>
  <c r="J100" i="16" s="1"/>
  <c r="M99" i="16"/>
  <c r="K100" i="16" s="1"/>
  <c r="E100" i="16" s="1"/>
  <c r="U92" i="27"/>
  <c r="T93" i="27"/>
  <c r="B94" i="27"/>
  <c r="A94" i="27" s="1"/>
  <c r="F94" i="27"/>
  <c r="L96" i="22"/>
  <c r="J97" i="22" s="1"/>
  <c r="M96" i="22"/>
  <c r="K97" i="22" s="1"/>
  <c r="S96" i="23"/>
  <c r="T96" i="23" s="1"/>
  <c r="I113" i="29"/>
  <c r="I94" i="27"/>
  <c r="M98" i="18"/>
  <c r="K99" i="18" s="1"/>
  <c r="L98" i="18"/>
  <c r="J99" i="18" s="1"/>
  <c r="L100" i="11"/>
  <c r="J101" i="11" s="1"/>
  <c r="M100" i="11"/>
  <c r="K101" i="11" s="1"/>
  <c r="E101" i="11" s="1"/>
  <c r="B94" i="26"/>
  <c r="A94" i="26" s="1"/>
  <c r="F94" i="26"/>
  <c r="S96" i="22"/>
  <c r="I99" i="17"/>
  <c r="B98" i="19"/>
  <c r="A98" i="19" s="1"/>
  <c r="F98" i="19"/>
  <c r="B95" i="24"/>
  <c r="A95" i="24" s="1"/>
  <c r="F95" i="24"/>
  <c r="U94" i="23"/>
  <c r="T95" i="23"/>
  <c r="I98" i="19"/>
  <c r="E99" i="17"/>
  <c r="D96" i="23"/>
  <c r="S97" i="21"/>
  <c r="T97" i="21" s="1"/>
  <c r="U98" i="15"/>
  <c r="T99" i="15"/>
  <c r="U95" i="23" l="1"/>
  <c r="T100" i="15"/>
  <c r="U96" i="21"/>
  <c r="S96" i="24"/>
  <c r="U95" i="24" s="1"/>
  <c r="I99" i="18"/>
  <c r="D99" i="18"/>
  <c r="U94" i="24"/>
  <c r="T95" i="24"/>
  <c r="S95" i="25"/>
  <c r="I96" i="24"/>
  <c r="S101" i="11"/>
  <c r="T101" i="11" s="1"/>
  <c r="S99" i="17"/>
  <c r="D96" i="24"/>
  <c r="L113" i="29"/>
  <c r="J114" i="29" s="1"/>
  <c r="M113" i="29"/>
  <c r="K114" i="29" s="1"/>
  <c r="L94" i="28"/>
  <c r="J95" i="28" s="1"/>
  <c r="M94" i="28"/>
  <c r="K95" i="28" s="1"/>
  <c r="E95" i="28" s="1"/>
  <c r="T100" i="11"/>
  <c r="U99" i="11"/>
  <c r="M98" i="19"/>
  <c r="K99" i="19" s="1"/>
  <c r="L98" i="19"/>
  <c r="J99" i="19" s="1"/>
  <c r="I101" i="11"/>
  <c r="D101" i="11"/>
  <c r="M94" i="27"/>
  <c r="K95" i="27" s="1"/>
  <c r="L94" i="27"/>
  <c r="J95" i="27" s="1"/>
  <c r="T94" i="27"/>
  <c r="S95" i="26"/>
  <c r="T95" i="26" s="1"/>
  <c r="S113" i="29"/>
  <c r="U97" i="19"/>
  <c r="B95" i="25"/>
  <c r="A95" i="25" s="1"/>
  <c r="F95" i="25"/>
  <c r="T99" i="16"/>
  <c r="U98" i="16"/>
  <c r="S94" i="28"/>
  <c r="U96" i="20"/>
  <c r="T97" i="20"/>
  <c r="L96" i="23"/>
  <c r="J97" i="23" s="1"/>
  <c r="D97" i="23" s="1"/>
  <c r="M96" i="23"/>
  <c r="K97" i="23" s="1"/>
  <c r="L95" i="25"/>
  <c r="J96" i="25" s="1"/>
  <c r="D96" i="25" s="1"/>
  <c r="M95" i="25"/>
  <c r="K96" i="25" s="1"/>
  <c r="I95" i="26"/>
  <c r="B96" i="23"/>
  <c r="A96" i="23" s="1"/>
  <c r="F96" i="23"/>
  <c r="L99" i="17"/>
  <c r="J100" i="17" s="1"/>
  <c r="M99" i="17"/>
  <c r="K100" i="17" s="1"/>
  <c r="E100" i="17" s="1"/>
  <c r="B95" i="26"/>
  <c r="A95" i="26" s="1"/>
  <c r="F95" i="26"/>
  <c r="T94" i="26"/>
  <c r="U93" i="26"/>
  <c r="S100" i="16"/>
  <c r="T100" i="16" s="1"/>
  <c r="E97" i="22"/>
  <c r="E99" i="18"/>
  <c r="I97" i="22"/>
  <c r="T96" i="22"/>
  <c r="U95" i="22"/>
  <c r="I100" i="16"/>
  <c r="L97" i="21"/>
  <c r="J98" i="21" s="1"/>
  <c r="M97" i="21"/>
  <c r="K98" i="21" s="1"/>
  <c r="L100" i="15"/>
  <c r="J101" i="15" s="1"/>
  <c r="M100" i="15"/>
  <c r="K101" i="15" s="1"/>
  <c r="D100" i="16"/>
  <c r="D97" i="22"/>
  <c r="I98" i="20"/>
  <c r="D98" i="20"/>
  <c r="E98" i="20"/>
  <c r="U100" i="11" l="1"/>
  <c r="U94" i="26"/>
  <c r="T96" i="24"/>
  <c r="U99" i="16"/>
  <c r="B96" i="25"/>
  <c r="A96" i="25" s="1"/>
  <c r="F96" i="25"/>
  <c r="S100" i="17"/>
  <c r="T100" i="17" s="1"/>
  <c r="B100" i="16"/>
  <c r="A100" i="16" s="1"/>
  <c r="F100" i="16"/>
  <c r="M97" i="22"/>
  <c r="K98" i="22" s="1"/>
  <c r="E98" i="22" s="1"/>
  <c r="L97" i="22"/>
  <c r="J98" i="22" s="1"/>
  <c r="B97" i="23"/>
  <c r="A97" i="23" s="1"/>
  <c r="F97" i="23"/>
  <c r="M96" i="24"/>
  <c r="K97" i="24" s="1"/>
  <c r="L96" i="24"/>
  <c r="J97" i="24" s="1"/>
  <c r="D97" i="24" s="1"/>
  <c r="E101" i="15"/>
  <c r="S99" i="18"/>
  <c r="M101" i="11"/>
  <c r="K102" i="11" s="1"/>
  <c r="L101" i="11"/>
  <c r="J102" i="11" s="1"/>
  <c r="D102" i="11" s="1"/>
  <c r="I101" i="15"/>
  <c r="D101" i="15"/>
  <c r="S98" i="20"/>
  <c r="B97" i="22"/>
  <c r="A97" i="22" s="1"/>
  <c r="F97" i="22"/>
  <c r="E98" i="21"/>
  <c r="S97" i="22"/>
  <c r="M95" i="26"/>
  <c r="K96" i="26" s="1"/>
  <c r="L95" i="26"/>
  <c r="J96" i="26" s="1"/>
  <c r="I97" i="23"/>
  <c r="U112" i="29"/>
  <c r="T113" i="29"/>
  <c r="B101" i="11"/>
  <c r="A101" i="11" s="1"/>
  <c r="F101" i="11"/>
  <c r="E99" i="19"/>
  <c r="B98" i="20"/>
  <c r="A98" i="20" s="1"/>
  <c r="F98" i="20"/>
  <c r="I98" i="21"/>
  <c r="D98" i="21"/>
  <c r="S95" i="28"/>
  <c r="T95" i="28" s="1"/>
  <c r="T99" i="17"/>
  <c r="U98" i="17"/>
  <c r="L99" i="18"/>
  <c r="J100" i="18" s="1"/>
  <c r="D100" i="18" s="1"/>
  <c r="M99" i="18"/>
  <c r="K100" i="18" s="1"/>
  <c r="E100" i="18" s="1"/>
  <c r="I96" i="25"/>
  <c r="U93" i="28"/>
  <c r="T94" i="28"/>
  <c r="I95" i="27"/>
  <c r="D95" i="27"/>
  <c r="I114" i="29"/>
  <c r="D114" i="29"/>
  <c r="E96" i="25"/>
  <c r="L98" i="20"/>
  <c r="J99" i="20" s="1"/>
  <c r="M98" i="20"/>
  <c r="K99" i="20" s="1"/>
  <c r="L100" i="16"/>
  <c r="J101" i="16" s="1"/>
  <c r="D101" i="16" s="1"/>
  <c r="M100" i="16"/>
  <c r="K101" i="16" s="1"/>
  <c r="I100" i="17"/>
  <c r="D100" i="17"/>
  <c r="E97" i="23"/>
  <c r="E114" i="29"/>
  <c r="E95" i="27"/>
  <c r="I99" i="19"/>
  <c r="D99" i="19"/>
  <c r="I95" i="28"/>
  <c r="D95" i="28"/>
  <c r="B96" i="24"/>
  <c r="A96" i="24" s="1"/>
  <c r="F96" i="24"/>
  <c r="U94" i="25"/>
  <c r="T95" i="25"/>
  <c r="B99" i="18"/>
  <c r="A99" i="18" s="1"/>
  <c r="F99" i="18"/>
  <c r="U99" i="17" l="1"/>
  <c r="S100" i="18"/>
  <c r="T100" i="18" s="1"/>
  <c r="S114" i="29"/>
  <c r="U98" i="18"/>
  <c r="T99" i="18"/>
  <c r="E97" i="24"/>
  <c r="L99" i="19"/>
  <c r="J100" i="19" s="1"/>
  <c r="D100" i="19" s="1"/>
  <c r="M99" i="19"/>
  <c r="K100" i="19" s="1"/>
  <c r="E100" i="19" s="1"/>
  <c r="I99" i="20"/>
  <c r="L101" i="15"/>
  <c r="J102" i="15" s="1"/>
  <c r="D102" i="15" s="1"/>
  <c r="M101" i="15"/>
  <c r="K102" i="15" s="1"/>
  <c r="E102" i="15" s="1"/>
  <c r="I98" i="22"/>
  <c r="B99" i="19"/>
  <c r="A99" i="19" s="1"/>
  <c r="F99" i="19"/>
  <c r="B100" i="17"/>
  <c r="A100" i="17" s="1"/>
  <c r="F100" i="17"/>
  <c r="I101" i="16"/>
  <c r="B114" i="29"/>
  <c r="A114" i="29" s="1"/>
  <c r="F114" i="29"/>
  <c r="U94" i="28"/>
  <c r="I100" i="18"/>
  <c r="B98" i="21"/>
  <c r="A98" i="21" s="1"/>
  <c r="F98" i="21"/>
  <c r="D99" i="20"/>
  <c r="L97" i="23"/>
  <c r="J98" i="23" s="1"/>
  <c r="M97" i="23"/>
  <c r="K98" i="23" s="1"/>
  <c r="E98" i="23" s="1"/>
  <c r="T97" i="22"/>
  <c r="U96" i="22"/>
  <c r="D98" i="22"/>
  <c r="B101" i="15"/>
  <c r="A101" i="15" s="1"/>
  <c r="F101" i="15"/>
  <c r="I102" i="11"/>
  <c r="I97" i="24"/>
  <c r="B95" i="28"/>
  <c r="A95" i="28" s="1"/>
  <c r="F95" i="28"/>
  <c r="M95" i="27"/>
  <c r="K96" i="27" s="1"/>
  <c r="L95" i="27"/>
  <c r="J96" i="27" s="1"/>
  <c r="D96" i="27" s="1"/>
  <c r="B102" i="11"/>
  <c r="A102" i="11" s="1"/>
  <c r="F102" i="11"/>
  <c r="I96" i="26"/>
  <c r="D96" i="26"/>
  <c r="S98" i="21"/>
  <c r="E102" i="11"/>
  <c r="B101" i="16"/>
  <c r="A101" i="16" s="1"/>
  <c r="F101" i="16"/>
  <c r="B100" i="18"/>
  <c r="A100" i="18" s="1"/>
  <c r="F100" i="18"/>
  <c r="S97" i="23"/>
  <c r="L100" i="17"/>
  <c r="J101" i="17" s="1"/>
  <c r="M100" i="17"/>
  <c r="K101" i="17" s="1"/>
  <c r="M114" i="29"/>
  <c r="K115" i="29" s="1"/>
  <c r="E115" i="29" s="1"/>
  <c r="L114" i="29"/>
  <c r="J115" i="29" s="1"/>
  <c r="L98" i="21"/>
  <c r="J99" i="21" s="1"/>
  <c r="D99" i="21" s="1"/>
  <c r="M98" i="21"/>
  <c r="K99" i="21" s="1"/>
  <c r="S99" i="19"/>
  <c r="E96" i="26"/>
  <c r="E99" i="20"/>
  <c r="S101" i="15"/>
  <c r="B97" i="24"/>
  <c r="A97" i="24" s="1"/>
  <c r="F97" i="24"/>
  <c r="L95" i="28"/>
  <c r="J96" i="28" s="1"/>
  <c r="M95" i="28"/>
  <c r="K96" i="28" s="1"/>
  <c r="S95" i="27"/>
  <c r="E101" i="16"/>
  <c r="S96" i="25"/>
  <c r="B95" i="27"/>
  <c r="A95" i="27" s="1"/>
  <c r="F95" i="27"/>
  <c r="L96" i="25"/>
  <c r="J97" i="25" s="1"/>
  <c r="M96" i="25"/>
  <c r="K97" i="25" s="1"/>
  <c r="S98" i="22"/>
  <c r="T98" i="22" s="1"/>
  <c r="U97" i="20"/>
  <c r="T98" i="20"/>
  <c r="U99" i="18" l="1"/>
  <c r="B100" i="19"/>
  <c r="A100" i="19" s="1"/>
  <c r="F100" i="19"/>
  <c r="S115" i="29"/>
  <c r="T115" i="29" s="1"/>
  <c r="B99" i="21"/>
  <c r="A99" i="21" s="1"/>
  <c r="F99" i="21"/>
  <c r="I96" i="28"/>
  <c r="I101" i="17"/>
  <c r="L97" i="24"/>
  <c r="J98" i="24" s="1"/>
  <c r="M97" i="24"/>
  <c r="K98" i="24" s="1"/>
  <c r="E98" i="24" s="1"/>
  <c r="I98" i="23"/>
  <c r="D98" i="23"/>
  <c r="E97" i="25"/>
  <c r="I115" i="29"/>
  <c r="S98" i="23"/>
  <c r="U97" i="23" s="1"/>
  <c r="S102" i="11"/>
  <c r="B99" i="20"/>
  <c r="A99" i="20" s="1"/>
  <c r="F99" i="20"/>
  <c r="S97" i="24"/>
  <c r="B96" i="27"/>
  <c r="A96" i="27" s="1"/>
  <c r="F96" i="27"/>
  <c r="S101" i="16"/>
  <c r="E96" i="28"/>
  <c r="S96" i="26"/>
  <c r="E101" i="17"/>
  <c r="E99" i="21"/>
  <c r="I96" i="27"/>
  <c r="D96" i="28"/>
  <c r="M101" i="16"/>
  <c r="K102" i="16" s="1"/>
  <c r="E102" i="16" s="1"/>
  <c r="L101" i="16"/>
  <c r="J102" i="16" s="1"/>
  <c r="S102" i="15"/>
  <c r="T102" i="15" s="1"/>
  <c r="I99" i="21"/>
  <c r="U97" i="21"/>
  <c r="T98" i="21"/>
  <c r="B102" i="15"/>
  <c r="A102" i="15" s="1"/>
  <c r="F102" i="15"/>
  <c r="M98" i="22"/>
  <c r="K99" i="22" s="1"/>
  <c r="L98" i="22"/>
  <c r="J99" i="22" s="1"/>
  <c r="D99" i="22" s="1"/>
  <c r="I100" i="19"/>
  <c r="T114" i="29"/>
  <c r="U113" i="29"/>
  <c r="I97" i="25"/>
  <c r="D97" i="25"/>
  <c r="E96" i="27"/>
  <c r="T101" i="15"/>
  <c r="U100" i="15"/>
  <c r="S100" i="19"/>
  <c r="U99" i="19" s="1"/>
  <c r="B96" i="26"/>
  <c r="A96" i="26" s="1"/>
  <c r="F96" i="26"/>
  <c r="D115" i="29"/>
  <c r="U95" i="25"/>
  <c r="T96" i="25"/>
  <c r="U94" i="27"/>
  <c r="T95" i="27"/>
  <c r="S99" i="20"/>
  <c r="T99" i="19"/>
  <c r="U98" i="19"/>
  <c r="T97" i="23"/>
  <c r="U96" i="23"/>
  <c r="L96" i="26"/>
  <c r="J97" i="26" s="1"/>
  <c r="M96" i="26"/>
  <c r="K97" i="26" s="1"/>
  <c r="E97" i="26" s="1"/>
  <c r="L102" i="11"/>
  <c r="J103" i="11" s="1"/>
  <c r="M102" i="11"/>
  <c r="K103" i="11" s="1"/>
  <c r="B98" i="22"/>
  <c r="A98" i="22" s="1"/>
  <c r="F98" i="22"/>
  <c r="U97" i="22"/>
  <c r="M100" i="18"/>
  <c r="K101" i="18" s="1"/>
  <c r="L100" i="18"/>
  <c r="J101" i="18" s="1"/>
  <c r="D101" i="17"/>
  <c r="I102" i="15"/>
  <c r="M99" i="20"/>
  <c r="K100" i="20" s="1"/>
  <c r="L99" i="20"/>
  <c r="J100" i="20" s="1"/>
  <c r="D100" i="20" s="1"/>
  <c r="U114" i="29" l="1"/>
  <c r="T100" i="19"/>
  <c r="B99" i="22"/>
  <c r="A99" i="22" s="1"/>
  <c r="F99" i="22"/>
  <c r="B100" i="20"/>
  <c r="A100" i="20" s="1"/>
  <c r="F100" i="20"/>
  <c r="S102" i="16"/>
  <c r="T102" i="16" s="1"/>
  <c r="E101" i="18"/>
  <c r="I97" i="26"/>
  <c r="B97" i="25"/>
  <c r="A97" i="25" s="1"/>
  <c r="F97" i="25"/>
  <c r="M100" i="19"/>
  <c r="K101" i="19" s="1"/>
  <c r="L100" i="19"/>
  <c r="J101" i="19" s="1"/>
  <c r="S98" i="24"/>
  <c r="T98" i="24" s="1"/>
  <c r="I98" i="24"/>
  <c r="D98" i="24"/>
  <c r="S97" i="26"/>
  <c r="U96" i="26" s="1"/>
  <c r="T97" i="24"/>
  <c r="U96" i="24"/>
  <c r="M98" i="23"/>
  <c r="K99" i="23" s="1"/>
  <c r="L98" i="23"/>
  <c r="J99" i="23" s="1"/>
  <c r="D99" i="23" s="1"/>
  <c r="L96" i="28"/>
  <c r="J97" i="28" s="1"/>
  <c r="D97" i="28" s="1"/>
  <c r="M96" i="28"/>
  <c r="K97" i="28" s="1"/>
  <c r="I101" i="18"/>
  <c r="D101" i="18"/>
  <c r="T98" i="23"/>
  <c r="U98" i="20"/>
  <c r="T99" i="20"/>
  <c r="D97" i="26"/>
  <c r="S96" i="27"/>
  <c r="L99" i="21"/>
  <c r="J100" i="21" s="1"/>
  <c r="M99" i="21"/>
  <c r="K100" i="21" s="1"/>
  <c r="E100" i="21" s="1"/>
  <c r="I102" i="16"/>
  <c r="D102" i="16"/>
  <c r="M96" i="27"/>
  <c r="K97" i="27" s="1"/>
  <c r="E97" i="27" s="1"/>
  <c r="L96" i="27"/>
  <c r="J97" i="27" s="1"/>
  <c r="S96" i="28"/>
  <c r="S97" i="25"/>
  <c r="L101" i="17"/>
  <c r="J102" i="17" s="1"/>
  <c r="D102" i="17" s="1"/>
  <c r="M101" i="17"/>
  <c r="K102" i="17" s="1"/>
  <c r="E102" i="17" s="1"/>
  <c r="B98" i="23"/>
  <c r="A98" i="23" s="1"/>
  <c r="F98" i="23"/>
  <c r="M102" i="15"/>
  <c r="K103" i="15" s="1"/>
  <c r="L102" i="15"/>
  <c r="J103" i="15" s="1"/>
  <c r="B115" i="29"/>
  <c r="A115" i="29" s="1"/>
  <c r="F115" i="29"/>
  <c r="I99" i="22"/>
  <c r="S99" i="21"/>
  <c r="E103" i="11"/>
  <c r="I100" i="20"/>
  <c r="B101" i="17"/>
  <c r="A101" i="17" s="1"/>
  <c r="F101" i="17"/>
  <c r="I103" i="11"/>
  <c r="D103" i="11"/>
  <c r="E100" i="20"/>
  <c r="U101" i="15"/>
  <c r="L97" i="25"/>
  <c r="J98" i="25" s="1"/>
  <c r="D98" i="25" s="1"/>
  <c r="M97" i="25"/>
  <c r="K98" i="25" s="1"/>
  <c r="E99" i="22"/>
  <c r="B96" i="28"/>
  <c r="A96" i="28" s="1"/>
  <c r="F96" i="28"/>
  <c r="S101" i="17"/>
  <c r="T96" i="26"/>
  <c r="U95" i="26"/>
  <c r="U100" i="16"/>
  <c r="T101" i="16"/>
  <c r="U101" i="11"/>
  <c r="T102" i="11"/>
  <c r="M115" i="29"/>
  <c r="K116" i="29" s="1"/>
  <c r="L115" i="29"/>
  <c r="J116" i="29" s="1"/>
  <c r="U97" i="24" l="1"/>
  <c r="T97" i="26"/>
  <c r="I116" i="29"/>
  <c r="L99" i="22"/>
  <c r="J100" i="22" s="1"/>
  <c r="M99" i="22"/>
  <c r="K100" i="22" s="1"/>
  <c r="U95" i="28"/>
  <c r="T96" i="28"/>
  <c r="S97" i="27"/>
  <c r="T97" i="27" s="1"/>
  <c r="E99" i="23"/>
  <c r="E116" i="29"/>
  <c r="U101" i="16"/>
  <c r="L103" i="11"/>
  <c r="J104" i="11" s="1"/>
  <c r="D104" i="11" s="1"/>
  <c r="M103" i="11"/>
  <c r="K104" i="11" s="1"/>
  <c r="I97" i="27"/>
  <c r="D97" i="27"/>
  <c r="T96" i="27"/>
  <c r="U95" i="27"/>
  <c r="M98" i="24"/>
  <c r="K99" i="24" s="1"/>
  <c r="L98" i="24"/>
  <c r="J99" i="24" s="1"/>
  <c r="B98" i="25"/>
  <c r="A98" i="25" s="1"/>
  <c r="F98" i="25"/>
  <c r="S102" i="17"/>
  <c r="U101" i="17" s="1"/>
  <c r="I98" i="25"/>
  <c r="U100" i="17"/>
  <c r="T101" i="17"/>
  <c r="S99" i="22"/>
  <c r="B103" i="11"/>
  <c r="A103" i="11" s="1"/>
  <c r="F103" i="11"/>
  <c r="B102" i="17"/>
  <c r="A102" i="17" s="1"/>
  <c r="F102" i="17"/>
  <c r="S103" i="11"/>
  <c r="D116" i="29"/>
  <c r="E103" i="15"/>
  <c r="I102" i="17"/>
  <c r="E97" i="28"/>
  <c r="B102" i="16"/>
  <c r="A102" i="16" s="1"/>
  <c r="F102" i="16"/>
  <c r="I100" i="21"/>
  <c r="D100" i="21"/>
  <c r="L101" i="18"/>
  <c r="J102" i="18" s="1"/>
  <c r="D102" i="18" s="1"/>
  <c r="M101" i="18"/>
  <c r="K102" i="18" s="1"/>
  <c r="E102" i="18" s="1"/>
  <c r="I99" i="23"/>
  <c r="B98" i="24"/>
  <c r="A98" i="24" s="1"/>
  <c r="F98" i="24"/>
  <c r="E101" i="19"/>
  <c r="S100" i="21"/>
  <c r="T100" i="21" s="1"/>
  <c r="M97" i="26"/>
  <c r="K98" i="26" s="1"/>
  <c r="L97" i="26"/>
  <c r="J98" i="26" s="1"/>
  <c r="D98" i="26" s="1"/>
  <c r="B97" i="28"/>
  <c r="A97" i="28" s="1"/>
  <c r="F97" i="28"/>
  <c r="U98" i="21"/>
  <c r="T99" i="21"/>
  <c r="E98" i="25"/>
  <c r="M102" i="16"/>
  <c r="K103" i="16" s="1"/>
  <c r="L102" i="16"/>
  <c r="J103" i="16" s="1"/>
  <c r="B101" i="18"/>
  <c r="A101" i="18" s="1"/>
  <c r="F101" i="18"/>
  <c r="S101" i="18"/>
  <c r="S100" i="20"/>
  <c r="M100" i="20"/>
  <c r="K101" i="20" s="1"/>
  <c r="E101" i="20" s="1"/>
  <c r="L100" i="20"/>
  <c r="J101" i="20" s="1"/>
  <c r="I103" i="15"/>
  <c r="D103" i="15"/>
  <c r="B99" i="23"/>
  <c r="A99" i="23" s="1"/>
  <c r="F99" i="23"/>
  <c r="T97" i="25"/>
  <c r="U96" i="25"/>
  <c r="B97" i="26"/>
  <c r="A97" i="26" s="1"/>
  <c r="F97" i="26"/>
  <c r="I97" i="28"/>
  <c r="I101" i="19"/>
  <c r="D101" i="19"/>
  <c r="U96" i="27" l="1"/>
  <c r="U99" i="21"/>
  <c r="M97" i="28"/>
  <c r="K98" i="28" s="1"/>
  <c r="E98" i="28" s="1"/>
  <c r="L97" i="28"/>
  <c r="J98" i="28" s="1"/>
  <c r="T100" i="20"/>
  <c r="U99" i="20"/>
  <c r="T103" i="11"/>
  <c r="U102" i="11"/>
  <c r="U98" i="22"/>
  <c r="T99" i="22"/>
  <c r="S116" i="29"/>
  <c r="S99" i="23"/>
  <c r="S102" i="18"/>
  <c r="U101" i="18" s="1"/>
  <c r="S97" i="28"/>
  <c r="B104" i="11"/>
  <c r="A104" i="11" s="1"/>
  <c r="F104" i="11"/>
  <c r="E99" i="24"/>
  <c r="B97" i="27"/>
  <c r="A97" i="27" s="1"/>
  <c r="F97" i="27"/>
  <c r="I104" i="11"/>
  <c r="I100" i="22"/>
  <c r="D100" i="22"/>
  <c r="M101" i="19"/>
  <c r="K102" i="19" s="1"/>
  <c r="L101" i="19"/>
  <c r="J102" i="19" s="1"/>
  <c r="D102" i="19" s="1"/>
  <c r="B98" i="26"/>
  <c r="A98" i="26" s="1"/>
  <c r="F98" i="26"/>
  <c r="B103" i="15"/>
  <c r="A103" i="15" s="1"/>
  <c r="F103" i="15"/>
  <c r="U100" i="18"/>
  <c r="T101" i="18"/>
  <c r="B102" i="18"/>
  <c r="A102" i="18" s="1"/>
  <c r="F102" i="18"/>
  <c r="S98" i="25"/>
  <c r="I98" i="26"/>
  <c r="S101" i="19"/>
  <c r="I102" i="18"/>
  <c r="B116" i="29"/>
  <c r="A116" i="29" s="1"/>
  <c r="F116" i="29"/>
  <c r="M98" i="25"/>
  <c r="K99" i="25" s="1"/>
  <c r="L98" i="25"/>
  <c r="J99" i="25" s="1"/>
  <c r="B101" i="19"/>
  <c r="A101" i="19" s="1"/>
  <c r="F101" i="19"/>
  <c r="L103" i="15"/>
  <c r="J104" i="15" s="1"/>
  <c r="D104" i="15" s="1"/>
  <c r="M103" i="15"/>
  <c r="K104" i="15" s="1"/>
  <c r="E104" i="15" s="1"/>
  <c r="I103" i="16"/>
  <c r="L99" i="23"/>
  <c r="J100" i="23" s="1"/>
  <c r="M99" i="23"/>
  <c r="K100" i="23" s="1"/>
  <c r="S103" i="15"/>
  <c r="I99" i="24"/>
  <c r="I101" i="20"/>
  <c r="D101" i="20"/>
  <c r="E103" i="16"/>
  <c r="D99" i="24"/>
  <c r="M100" i="21"/>
  <c r="K101" i="21" s="1"/>
  <c r="L100" i="21"/>
  <c r="J101" i="21" s="1"/>
  <c r="D101" i="21" s="1"/>
  <c r="S101" i="20"/>
  <c r="U100" i="20" s="1"/>
  <c r="E98" i="26"/>
  <c r="B100" i="21"/>
  <c r="A100" i="21" s="1"/>
  <c r="F100" i="21"/>
  <c r="D103" i="16"/>
  <c r="L102" i="17"/>
  <c r="J103" i="17" s="1"/>
  <c r="M102" i="17"/>
  <c r="K103" i="17" s="1"/>
  <c r="E104" i="11"/>
  <c r="E100" i="22"/>
  <c r="T102" i="17"/>
  <c r="M97" i="27"/>
  <c r="K98" i="27" s="1"/>
  <c r="L97" i="27"/>
  <c r="J98" i="27" s="1"/>
  <c r="M116" i="29"/>
  <c r="K117" i="29" s="1"/>
  <c r="E117" i="29" s="1"/>
  <c r="L116" i="29"/>
  <c r="J117" i="29" s="1"/>
  <c r="T101" i="20" l="1"/>
  <c r="I117" i="29"/>
  <c r="S104" i="11"/>
  <c r="E101" i="21"/>
  <c r="M101" i="20"/>
  <c r="K102" i="20" s="1"/>
  <c r="L101" i="20"/>
  <c r="J102" i="20" s="1"/>
  <c r="D102" i="20" s="1"/>
  <c r="B100" i="22"/>
  <c r="A100" i="22" s="1"/>
  <c r="F100" i="22"/>
  <c r="S99" i="24"/>
  <c r="E103" i="17"/>
  <c r="M103" i="16"/>
  <c r="K104" i="16" s="1"/>
  <c r="E104" i="16" s="1"/>
  <c r="L103" i="16"/>
  <c r="J104" i="16" s="1"/>
  <c r="D104" i="16" s="1"/>
  <c r="M98" i="26"/>
  <c r="K99" i="26" s="1"/>
  <c r="L98" i="26"/>
  <c r="J99" i="26" s="1"/>
  <c r="B104" i="15"/>
  <c r="A104" i="15" s="1"/>
  <c r="F104" i="15"/>
  <c r="S100" i="22"/>
  <c r="B103" i="16"/>
  <c r="A103" i="16" s="1"/>
  <c r="F103" i="16"/>
  <c r="S98" i="26"/>
  <c r="I101" i="21"/>
  <c r="M99" i="24"/>
  <c r="K100" i="24" s="1"/>
  <c r="E100" i="24" s="1"/>
  <c r="L99" i="24"/>
  <c r="J100" i="24" s="1"/>
  <c r="I100" i="23"/>
  <c r="D100" i="23"/>
  <c r="I104" i="15"/>
  <c r="I99" i="25"/>
  <c r="D99" i="25"/>
  <c r="U100" i="19"/>
  <c r="T101" i="19"/>
  <c r="T98" i="25"/>
  <c r="U97" i="25"/>
  <c r="T99" i="23"/>
  <c r="U98" i="23"/>
  <c r="I98" i="27"/>
  <c r="S103" i="16"/>
  <c r="S104" i="15"/>
  <c r="U103" i="15" s="1"/>
  <c r="L104" i="11"/>
  <c r="J105" i="11" s="1"/>
  <c r="M104" i="11"/>
  <c r="K105" i="11" s="1"/>
  <c r="S117" i="29"/>
  <c r="U116" i="29" s="1"/>
  <c r="E98" i="27"/>
  <c r="B101" i="21"/>
  <c r="A101" i="21" s="1"/>
  <c r="F101" i="21"/>
  <c r="B99" i="24"/>
  <c r="A99" i="24" s="1"/>
  <c r="F99" i="24"/>
  <c r="U102" i="15"/>
  <c r="T103" i="15"/>
  <c r="B102" i="19"/>
  <c r="A102" i="19" s="1"/>
  <c r="F102" i="19"/>
  <c r="M102" i="18"/>
  <c r="K103" i="18" s="1"/>
  <c r="L102" i="18"/>
  <c r="J103" i="18" s="1"/>
  <c r="S98" i="28"/>
  <c r="U97" i="28" s="1"/>
  <c r="U115" i="29"/>
  <c r="T116" i="29"/>
  <c r="I98" i="28"/>
  <c r="D98" i="28"/>
  <c r="I103" i="17"/>
  <c r="D103" i="17"/>
  <c r="B101" i="20"/>
  <c r="A101" i="20" s="1"/>
  <c r="F101" i="20"/>
  <c r="D117" i="29"/>
  <c r="E102" i="19"/>
  <c r="E99" i="25"/>
  <c r="T102" i="18"/>
  <c r="I102" i="19"/>
  <c r="M100" i="22"/>
  <c r="K101" i="22" s="1"/>
  <c r="L100" i="22"/>
  <c r="J101" i="22" s="1"/>
  <c r="D98" i="27"/>
  <c r="T97" i="28"/>
  <c r="U96" i="28"/>
  <c r="E100" i="23"/>
  <c r="T117" i="29" l="1"/>
  <c r="T98" i="28"/>
  <c r="T104" i="15"/>
  <c r="S100" i="24"/>
  <c r="T100" i="24" s="1"/>
  <c r="L103" i="17"/>
  <c r="J104" i="17" s="1"/>
  <c r="M103" i="17"/>
  <c r="K104" i="17" s="1"/>
  <c r="E104" i="17" s="1"/>
  <c r="I103" i="18"/>
  <c r="D103" i="18"/>
  <c r="I105" i="11"/>
  <c r="D105" i="11"/>
  <c r="M101" i="21"/>
  <c r="K102" i="21" s="1"/>
  <c r="L101" i="21"/>
  <c r="J102" i="21" s="1"/>
  <c r="E102" i="20"/>
  <c r="S100" i="23"/>
  <c r="S102" i="19"/>
  <c r="E103" i="18"/>
  <c r="I101" i="22"/>
  <c r="L98" i="28"/>
  <c r="J99" i="28" s="1"/>
  <c r="D99" i="28" s="1"/>
  <c r="M98" i="28"/>
  <c r="K99" i="28" s="1"/>
  <c r="S98" i="27"/>
  <c r="M98" i="27"/>
  <c r="K99" i="27" s="1"/>
  <c r="L98" i="27"/>
  <c r="J99" i="27" s="1"/>
  <c r="D99" i="27" s="1"/>
  <c r="M99" i="25"/>
  <c r="K100" i="25" s="1"/>
  <c r="E100" i="25" s="1"/>
  <c r="L99" i="25"/>
  <c r="J100" i="25" s="1"/>
  <c r="D100" i="25" s="1"/>
  <c r="U99" i="22"/>
  <c r="T100" i="22"/>
  <c r="I99" i="26"/>
  <c r="D99" i="26"/>
  <c r="S103" i="17"/>
  <c r="I102" i="20"/>
  <c r="E105" i="11"/>
  <c r="S99" i="25"/>
  <c r="S104" i="16"/>
  <c r="L100" i="23"/>
  <c r="J101" i="23" s="1"/>
  <c r="D101" i="23" s="1"/>
  <c r="M100" i="23"/>
  <c r="K101" i="23" s="1"/>
  <c r="E101" i="23" s="1"/>
  <c r="B104" i="16"/>
  <c r="A104" i="16" s="1"/>
  <c r="F104" i="16"/>
  <c r="T104" i="11"/>
  <c r="U103" i="11"/>
  <c r="B98" i="28"/>
  <c r="A98" i="28" s="1"/>
  <c r="F98" i="28"/>
  <c r="T103" i="16"/>
  <c r="U102" i="16"/>
  <c r="B99" i="25"/>
  <c r="A99" i="25" s="1"/>
  <c r="F99" i="25"/>
  <c r="L104" i="15"/>
  <c r="J105" i="15" s="1"/>
  <c r="M104" i="15"/>
  <c r="K105" i="15" s="1"/>
  <c r="I100" i="24"/>
  <c r="E99" i="26"/>
  <c r="I104" i="16"/>
  <c r="D101" i="22"/>
  <c r="S101" i="21"/>
  <c r="B98" i="27"/>
  <c r="A98" i="27" s="1"/>
  <c r="F98" i="27"/>
  <c r="L102" i="19"/>
  <c r="J103" i="19" s="1"/>
  <c r="M102" i="19"/>
  <c r="K103" i="19" s="1"/>
  <c r="E103" i="19" s="1"/>
  <c r="B117" i="29"/>
  <c r="A117" i="29" s="1"/>
  <c r="F117" i="29"/>
  <c r="B102" i="20"/>
  <c r="A102" i="20" s="1"/>
  <c r="F102" i="20"/>
  <c r="B103" i="17"/>
  <c r="A103" i="17" s="1"/>
  <c r="F103" i="17"/>
  <c r="D100" i="24"/>
  <c r="B100" i="23"/>
  <c r="A100" i="23" s="1"/>
  <c r="F100" i="23"/>
  <c r="T98" i="26"/>
  <c r="U97" i="26"/>
  <c r="E101" i="22"/>
  <c r="T99" i="24"/>
  <c r="U98" i="24"/>
  <c r="L117" i="29"/>
  <c r="J118" i="29" s="1"/>
  <c r="D118" i="29" s="1"/>
  <c r="M117" i="29"/>
  <c r="K118" i="29" s="1"/>
  <c r="U99" i="24" l="1"/>
  <c r="S101" i="23"/>
  <c r="T101" i="23" s="1"/>
  <c r="S100" i="25"/>
  <c r="T100" i="25" s="1"/>
  <c r="B101" i="22"/>
  <c r="A101" i="22" s="1"/>
  <c r="F101" i="22"/>
  <c r="B99" i="28"/>
  <c r="A99" i="28" s="1"/>
  <c r="F99" i="28"/>
  <c r="B99" i="26"/>
  <c r="A99" i="26" s="1"/>
  <c r="F99" i="26"/>
  <c r="S102" i="20"/>
  <c r="I104" i="17"/>
  <c r="L100" i="24"/>
  <c r="J101" i="24" s="1"/>
  <c r="D101" i="24" s="1"/>
  <c r="M100" i="24"/>
  <c r="K101" i="24" s="1"/>
  <c r="I99" i="27"/>
  <c r="L101" i="22"/>
  <c r="J102" i="22" s="1"/>
  <c r="D102" i="22" s="1"/>
  <c r="M101" i="22"/>
  <c r="K102" i="22" s="1"/>
  <c r="E102" i="22" s="1"/>
  <c r="U101" i="19"/>
  <c r="T102" i="19"/>
  <c r="B105" i="11"/>
  <c r="A105" i="11" s="1"/>
  <c r="F105" i="11"/>
  <c r="I118" i="29"/>
  <c r="I103" i="19"/>
  <c r="D103" i="19"/>
  <c r="E102" i="21"/>
  <c r="L104" i="16"/>
  <c r="J105" i="16" s="1"/>
  <c r="M104" i="16"/>
  <c r="K105" i="16" s="1"/>
  <c r="E105" i="15"/>
  <c r="T104" i="16"/>
  <c r="I101" i="23"/>
  <c r="U98" i="25"/>
  <c r="T99" i="25"/>
  <c r="S104" i="17"/>
  <c r="T104" i="17" s="1"/>
  <c r="M99" i="26"/>
  <c r="K100" i="26" s="1"/>
  <c r="E100" i="26" s="1"/>
  <c r="L99" i="26"/>
  <c r="J100" i="26" s="1"/>
  <c r="E99" i="27"/>
  <c r="E99" i="28"/>
  <c r="S103" i="18"/>
  <c r="M103" i="18"/>
  <c r="K104" i="18" s="1"/>
  <c r="E104" i="18" s="1"/>
  <c r="L103" i="18"/>
  <c r="J104" i="18" s="1"/>
  <c r="D104" i="18" s="1"/>
  <c r="S101" i="22"/>
  <c r="B99" i="27"/>
  <c r="A99" i="27" s="1"/>
  <c r="F99" i="27"/>
  <c r="M102" i="20"/>
  <c r="K103" i="20" s="1"/>
  <c r="L102" i="20"/>
  <c r="J103" i="20" s="1"/>
  <c r="S103" i="19"/>
  <c r="B103" i="18"/>
  <c r="A103" i="18" s="1"/>
  <c r="F103" i="18"/>
  <c r="E118" i="29"/>
  <c r="D104" i="17"/>
  <c r="B100" i="25"/>
  <c r="A100" i="25" s="1"/>
  <c r="F100" i="25"/>
  <c r="U103" i="16"/>
  <c r="B101" i="23"/>
  <c r="A101" i="23" s="1"/>
  <c r="F101" i="23"/>
  <c r="B100" i="24"/>
  <c r="A100" i="24" s="1"/>
  <c r="F100" i="24"/>
  <c r="B118" i="29"/>
  <c r="A118" i="29" s="1"/>
  <c r="F118" i="29"/>
  <c r="T101" i="21"/>
  <c r="U100" i="21"/>
  <c r="S99" i="26"/>
  <c r="I105" i="15"/>
  <c r="D105" i="15"/>
  <c r="S105" i="11"/>
  <c r="U102" i="17"/>
  <c r="T103" i="17"/>
  <c r="I100" i="25"/>
  <c r="U97" i="27"/>
  <c r="T98" i="27"/>
  <c r="I99" i="28"/>
  <c r="U99" i="23"/>
  <c r="T100" i="23"/>
  <c r="I102" i="21"/>
  <c r="D102" i="21"/>
  <c r="L105" i="11"/>
  <c r="J106" i="11" s="1"/>
  <c r="M105" i="11"/>
  <c r="K106" i="11" s="1"/>
  <c r="E106" i="11" s="1"/>
  <c r="U100" i="23" l="1"/>
  <c r="U103" i="17"/>
  <c r="S102" i="22"/>
  <c r="T102" i="22" s="1"/>
  <c r="U104" i="11"/>
  <c r="T105" i="11"/>
  <c r="U100" i="22"/>
  <c r="T101" i="22"/>
  <c r="S102" i="21"/>
  <c r="U102" i="19"/>
  <c r="B105" i="15"/>
  <c r="A105" i="15" s="1"/>
  <c r="F105" i="15"/>
  <c r="B104" i="17"/>
  <c r="A104" i="17" s="1"/>
  <c r="F104" i="17"/>
  <c r="I104" i="18"/>
  <c r="I100" i="26"/>
  <c r="M118" i="29"/>
  <c r="K119" i="29" s="1"/>
  <c r="E119" i="29" s="1"/>
  <c r="L118" i="29"/>
  <c r="J119" i="29" s="1"/>
  <c r="I106" i="11"/>
  <c r="S106" i="11"/>
  <c r="U105" i="11" s="1"/>
  <c r="M105" i="15"/>
  <c r="K106" i="15" s="1"/>
  <c r="E106" i="15" s="1"/>
  <c r="L105" i="15"/>
  <c r="J106" i="15" s="1"/>
  <c r="D106" i="15" s="1"/>
  <c r="S104" i="18"/>
  <c r="T104" i="18" s="1"/>
  <c r="S99" i="27"/>
  <c r="U99" i="25"/>
  <c r="I105" i="16"/>
  <c r="D105" i="16"/>
  <c r="L103" i="19"/>
  <c r="J104" i="19" s="1"/>
  <c r="M103" i="19"/>
  <c r="K104" i="19" s="1"/>
  <c r="D106" i="11"/>
  <c r="T103" i="19"/>
  <c r="T102" i="20"/>
  <c r="U101" i="20"/>
  <c r="B102" i="21"/>
  <c r="A102" i="21" s="1"/>
  <c r="F102" i="21"/>
  <c r="L99" i="28"/>
  <c r="J100" i="28" s="1"/>
  <c r="M99" i="28"/>
  <c r="K100" i="28" s="1"/>
  <c r="S100" i="26"/>
  <c r="U99" i="26" s="1"/>
  <c r="T103" i="18"/>
  <c r="U102" i="18"/>
  <c r="S105" i="15"/>
  <c r="M99" i="27"/>
  <c r="K100" i="27" s="1"/>
  <c r="L99" i="27"/>
  <c r="J100" i="27" s="1"/>
  <c r="M104" i="17"/>
  <c r="K105" i="17" s="1"/>
  <c r="L104" i="17"/>
  <c r="J105" i="17" s="1"/>
  <c r="T99" i="26"/>
  <c r="U98" i="26"/>
  <c r="B104" i="18"/>
  <c r="A104" i="18" s="1"/>
  <c r="F104" i="18"/>
  <c r="S99" i="28"/>
  <c r="B103" i="19"/>
  <c r="A103" i="19" s="1"/>
  <c r="F103" i="19"/>
  <c r="E101" i="24"/>
  <c r="D100" i="26"/>
  <c r="B102" i="22"/>
  <c r="A102" i="22" s="1"/>
  <c r="F102" i="22"/>
  <c r="L102" i="21"/>
  <c r="J103" i="21" s="1"/>
  <c r="M102" i="21"/>
  <c r="K103" i="21" s="1"/>
  <c r="E103" i="21" s="1"/>
  <c r="L100" i="25"/>
  <c r="J101" i="25" s="1"/>
  <c r="M100" i="25"/>
  <c r="K101" i="25" s="1"/>
  <c r="B101" i="24"/>
  <c r="A101" i="24" s="1"/>
  <c r="F101" i="24"/>
  <c r="S118" i="29"/>
  <c r="I103" i="20"/>
  <c r="D103" i="20"/>
  <c r="M101" i="23"/>
  <c r="K102" i="23" s="1"/>
  <c r="L101" i="23"/>
  <c r="J102" i="23" s="1"/>
  <c r="E105" i="16"/>
  <c r="I102" i="22"/>
  <c r="I101" i="24"/>
  <c r="E103" i="20"/>
  <c r="U103" i="18" l="1"/>
  <c r="U101" i="22"/>
  <c r="B106" i="15"/>
  <c r="A106" i="15" s="1"/>
  <c r="F106" i="15"/>
  <c r="I102" i="23"/>
  <c r="D102" i="23"/>
  <c r="T118" i="29"/>
  <c r="U117" i="29"/>
  <c r="B100" i="26"/>
  <c r="A100" i="26" s="1"/>
  <c r="F100" i="26"/>
  <c r="S106" i="15"/>
  <c r="I104" i="19"/>
  <c r="T99" i="27"/>
  <c r="U98" i="27"/>
  <c r="E102" i="23"/>
  <c r="D104" i="19"/>
  <c r="E105" i="17"/>
  <c r="M101" i="24"/>
  <c r="K102" i="24" s="1"/>
  <c r="E102" i="24" s="1"/>
  <c r="L101" i="24"/>
  <c r="J102" i="24" s="1"/>
  <c r="S119" i="29"/>
  <c r="U118" i="29" s="1"/>
  <c r="I103" i="21"/>
  <c r="E100" i="28"/>
  <c r="D103" i="21"/>
  <c r="E104" i="19"/>
  <c r="L105" i="16"/>
  <c r="J106" i="16" s="1"/>
  <c r="D106" i="16" s="1"/>
  <c r="M105" i="16"/>
  <c r="K106" i="16" s="1"/>
  <c r="E106" i="16" s="1"/>
  <c r="E100" i="27"/>
  <c r="M104" i="18"/>
  <c r="K105" i="18" s="1"/>
  <c r="L104" i="18"/>
  <c r="J105" i="18" s="1"/>
  <c r="T106" i="11"/>
  <c r="B103" i="20"/>
  <c r="A103" i="20" s="1"/>
  <c r="F103" i="20"/>
  <c r="E101" i="25"/>
  <c r="U98" i="28"/>
  <c r="T99" i="28"/>
  <c r="I105" i="17"/>
  <c r="I106" i="15"/>
  <c r="S103" i="20"/>
  <c r="M102" i="22"/>
  <c r="K103" i="22" s="1"/>
  <c r="L102" i="22"/>
  <c r="J103" i="22" s="1"/>
  <c r="I101" i="25"/>
  <c r="D101" i="25"/>
  <c r="S101" i="24"/>
  <c r="U104" i="15"/>
  <c r="T105" i="15"/>
  <c r="I100" i="28"/>
  <c r="D100" i="28"/>
  <c r="B105" i="16"/>
  <c r="A105" i="16" s="1"/>
  <c r="F105" i="16"/>
  <c r="L106" i="11"/>
  <c r="J107" i="11" s="1"/>
  <c r="M106" i="11"/>
  <c r="K107" i="11" s="1"/>
  <c r="M100" i="26"/>
  <c r="K101" i="26" s="1"/>
  <c r="L100" i="26"/>
  <c r="J101" i="26" s="1"/>
  <c r="D101" i="26" s="1"/>
  <c r="D105" i="17"/>
  <c r="S103" i="21"/>
  <c r="T103" i="21" s="1"/>
  <c r="S105" i="16"/>
  <c r="L103" i="20"/>
  <c r="J104" i="20" s="1"/>
  <c r="D104" i="20" s="1"/>
  <c r="M103" i="20"/>
  <c r="K104" i="20" s="1"/>
  <c r="E104" i="20" s="1"/>
  <c r="T100" i="26"/>
  <c r="I100" i="27"/>
  <c r="D100" i="27"/>
  <c r="B106" i="11"/>
  <c r="A106" i="11" s="1"/>
  <c r="F106" i="11"/>
  <c r="I119" i="29"/>
  <c r="D119" i="29"/>
  <c r="U101" i="21"/>
  <c r="T102" i="21"/>
  <c r="U102" i="21" l="1"/>
  <c r="S104" i="20"/>
  <c r="T104" i="20" s="1"/>
  <c r="B105" i="17"/>
  <c r="A105" i="17" s="1"/>
  <c r="F105" i="17"/>
  <c r="I107" i="11"/>
  <c r="S102" i="24"/>
  <c r="T102" i="24" s="1"/>
  <c r="T103" i="20"/>
  <c r="U102" i="20"/>
  <c r="E105" i="18"/>
  <c r="B101" i="26"/>
  <c r="A101" i="26" s="1"/>
  <c r="F101" i="26"/>
  <c r="B119" i="29"/>
  <c r="A119" i="29" s="1"/>
  <c r="F119" i="29"/>
  <c r="B100" i="27"/>
  <c r="A100" i="27" s="1"/>
  <c r="F100" i="27"/>
  <c r="U104" i="16"/>
  <c r="T105" i="16"/>
  <c r="I103" i="22"/>
  <c r="D103" i="22"/>
  <c r="B103" i="21"/>
  <c r="A103" i="21" s="1"/>
  <c r="F103" i="21"/>
  <c r="M119" i="29"/>
  <c r="K120" i="29" s="1"/>
  <c r="L119" i="29"/>
  <c r="J120" i="29" s="1"/>
  <c r="D107" i="11"/>
  <c r="M100" i="27"/>
  <c r="K101" i="27" s="1"/>
  <c r="E101" i="27" s="1"/>
  <c r="L100" i="27"/>
  <c r="J101" i="27" s="1"/>
  <c r="I104" i="20"/>
  <c r="E107" i="11"/>
  <c r="B106" i="16"/>
  <c r="A106" i="16" s="1"/>
  <c r="F106" i="16"/>
  <c r="M100" i="28"/>
  <c r="K101" i="28" s="1"/>
  <c r="E101" i="28" s="1"/>
  <c r="L100" i="28"/>
  <c r="J101" i="28" s="1"/>
  <c r="U105" i="15"/>
  <c r="I105" i="18"/>
  <c r="D105" i="18"/>
  <c r="S104" i="19"/>
  <c r="M103" i="21"/>
  <c r="K104" i="21" s="1"/>
  <c r="L103" i="21"/>
  <c r="J104" i="21" s="1"/>
  <c r="S102" i="23"/>
  <c r="T119" i="29"/>
  <c r="M102" i="23"/>
  <c r="K103" i="23" s="1"/>
  <c r="L102" i="23"/>
  <c r="J103" i="23" s="1"/>
  <c r="D103" i="23" s="1"/>
  <c r="S106" i="16"/>
  <c r="T106" i="16" s="1"/>
  <c r="M101" i="25"/>
  <c r="K102" i="25" s="1"/>
  <c r="L101" i="25"/>
  <c r="J102" i="25" s="1"/>
  <c r="D102" i="25" s="1"/>
  <c r="M105" i="17"/>
  <c r="K106" i="17" s="1"/>
  <c r="E106" i="17" s="1"/>
  <c r="L105" i="17"/>
  <c r="J106" i="17" s="1"/>
  <c r="B104" i="20"/>
  <c r="A104" i="20" s="1"/>
  <c r="F104" i="20"/>
  <c r="S100" i="27"/>
  <c r="S105" i="17"/>
  <c r="I101" i="26"/>
  <c r="B100" i="28"/>
  <c r="A100" i="28" s="1"/>
  <c r="F100" i="28"/>
  <c r="U100" i="24"/>
  <c r="T101" i="24"/>
  <c r="L106" i="15"/>
  <c r="J107" i="15" s="1"/>
  <c r="M106" i="15"/>
  <c r="K107" i="15" s="1"/>
  <c r="S101" i="25"/>
  <c r="S100" i="28"/>
  <c r="B102" i="23"/>
  <c r="A102" i="23" s="1"/>
  <c r="F102" i="23"/>
  <c r="E101" i="26"/>
  <c r="T106" i="15"/>
  <c r="B101" i="25"/>
  <c r="A101" i="25" s="1"/>
  <c r="F101" i="25"/>
  <c r="E103" i="22"/>
  <c r="I106" i="16"/>
  <c r="I102" i="24"/>
  <c r="D102" i="24"/>
  <c r="B104" i="19"/>
  <c r="A104" i="19" s="1"/>
  <c r="F104" i="19"/>
  <c r="L104" i="19"/>
  <c r="J105" i="19" s="1"/>
  <c r="M104" i="19"/>
  <c r="K105" i="19" s="1"/>
  <c r="E105" i="19" s="1"/>
  <c r="U101" i="24" l="1"/>
  <c r="U103" i="20"/>
  <c r="S105" i="19"/>
  <c r="T105" i="19" s="1"/>
  <c r="S101" i="26"/>
  <c r="T100" i="27"/>
  <c r="U99" i="27"/>
  <c r="E120" i="29"/>
  <c r="B103" i="22"/>
  <c r="A103" i="22" s="1"/>
  <c r="F103" i="22"/>
  <c r="I105" i="19"/>
  <c r="B102" i="24"/>
  <c r="A102" i="24" s="1"/>
  <c r="F102" i="24"/>
  <c r="B102" i="25"/>
  <c r="A102" i="25" s="1"/>
  <c r="F102" i="25"/>
  <c r="E102" i="25"/>
  <c r="I106" i="17"/>
  <c r="B105" i="18"/>
  <c r="A105" i="18" s="1"/>
  <c r="F105" i="18"/>
  <c r="M107" i="11"/>
  <c r="K108" i="11" s="1"/>
  <c r="E108" i="11" s="1"/>
  <c r="L107" i="11"/>
  <c r="J108" i="11" s="1"/>
  <c r="D108" i="11" s="1"/>
  <c r="D105" i="19"/>
  <c r="L102" i="24"/>
  <c r="J103" i="24" s="1"/>
  <c r="D103" i="24" s="1"/>
  <c r="M102" i="24"/>
  <c r="K103" i="24" s="1"/>
  <c r="U99" i="28"/>
  <c r="T100" i="28"/>
  <c r="E107" i="15"/>
  <c r="U104" i="17"/>
  <c r="T105" i="17"/>
  <c r="I102" i="25"/>
  <c r="I103" i="23"/>
  <c r="T102" i="23"/>
  <c r="U101" i="23"/>
  <c r="M105" i="18"/>
  <c r="K106" i="18" s="1"/>
  <c r="E106" i="18" s="1"/>
  <c r="L105" i="18"/>
  <c r="J106" i="18" s="1"/>
  <c r="D106" i="18" s="1"/>
  <c r="M104" i="20"/>
  <c r="K105" i="20" s="1"/>
  <c r="L104" i="20"/>
  <c r="J105" i="20" s="1"/>
  <c r="I120" i="29"/>
  <c r="D120" i="29"/>
  <c r="D106" i="17"/>
  <c r="B103" i="23"/>
  <c r="A103" i="23" s="1"/>
  <c r="F103" i="23"/>
  <c r="I107" i="15"/>
  <c r="D107" i="15"/>
  <c r="T104" i="19"/>
  <c r="U103" i="19"/>
  <c r="I101" i="27"/>
  <c r="D101" i="27"/>
  <c r="S105" i="18"/>
  <c r="L106" i="16"/>
  <c r="J107" i="16" s="1"/>
  <c r="M106" i="16"/>
  <c r="K107" i="16" s="1"/>
  <c r="M101" i="26"/>
  <c r="K102" i="26" s="1"/>
  <c r="E102" i="26" s="1"/>
  <c r="L101" i="26"/>
  <c r="J102" i="26" s="1"/>
  <c r="S101" i="27"/>
  <c r="U100" i="27" s="1"/>
  <c r="I104" i="21"/>
  <c r="I101" i="28"/>
  <c r="S103" i="22"/>
  <c r="S101" i="28"/>
  <c r="T101" i="28" s="1"/>
  <c r="U100" i="25"/>
  <c r="T101" i="25"/>
  <c r="D101" i="28"/>
  <c r="S106" i="17"/>
  <c r="T106" i="17" s="1"/>
  <c r="E103" i="23"/>
  <c r="E104" i="21"/>
  <c r="S107" i="11"/>
  <c r="B107" i="11"/>
  <c r="A107" i="11" s="1"/>
  <c r="F107" i="11"/>
  <c r="D104" i="21"/>
  <c r="M103" i="22"/>
  <c r="K104" i="22" s="1"/>
  <c r="L103" i="22"/>
  <c r="J104" i="22" s="1"/>
  <c r="U105" i="16"/>
  <c r="U104" i="19" l="1"/>
  <c r="B103" i="24"/>
  <c r="A103" i="24" s="1"/>
  <c r="F103" i="24"/>
  <c r="T103" i="22"/>
  <c r="U102" i="22"/>
  <c r="M104" i="21"/>
  <c r="K105" i="21" s="1"/>
  <c r="E105" i="21" s="1"/>
  <c r="L104" i="21"/>
  <c r="J105" i="21" s="1"/>
  <c r="D105" i="21" s="1"/>
  <c r="S106" i="18"/>
  <c r="T106" i="18" s="1"/>
  <c r="M120" i="29"/>
  <c r="K121" i="29" s="1"/>
  <c r="L120" i="29"/>
  <c r="J121" i="29" s="1"/>
  <c r="D121" i="29" s="1"/>
  <c r="L102" i="25"/>
  <c r="J103" i="25" s="1"/>
  <c r="M102" i="25"/>
  <c r="K103" i="25" s="1"/>
  <c r="E103" i="25" s="1"/>
  <c r="B104" i="21"/>
  <c r="A104" i="21" s="1"/>
  <c r="F104" i="21"/>
  <c r="U104" i="18"/>
  <c r="T105" i="18"/>
  <c r="I105" i="20"/>
  <c r="D105" i="20"/>
  <c r="S107" i="15"/>
  <c r="B105" i="19"/>
  <c r="A105" i="19" s="1"/>
  <c r="F105" i="19"/>
  <c r="S102" i="25"/>
  <c r="M105" i="19"/>
  <c r="K106" i="19" s="1"/>
  <c r="L105" i="19"/>
  <c r="J106" i="19" s="1"/>
  <c r="S120" i="29"/>
  <c r="E121" i="29"/>
  <c r="T107" i="11"/>
  <c r="U106" i="11"/>
  <c r="S103" i="23"/>
  <c r="E107" i="16"/>
  <c r="B101" i="27"/>
  <c r="A101" i="27" s="1"/>
  <c r="F101" i="27"/>
  <c r="B107" i="15"/>
  <c r="A107" i="15" s="1"/>
  <c r="F107" i="15"/>
  <c r="B120" i="29"/>
  <c r="A120" i="29" s="1"/>
  <c r="F120" i="29"/>
  <c r="E105" i="20"/>
  <c r="L103" i="23"/>
  <c r="J104" i="23" s="1"/>
  <c r="M103" i="23"/>
  <c r="K104" i="23" s="1"/>
  <c r="U100" i="28"/>
  <c r="I108" i="11"/>
  <c r="S104" i="21"/>
  <c r="B101" i="28"/>
  <c r="A101" i="28" s="1"/>
  <c r="F101" i="28"/>
  <c r="I102" i="26"/>
  <c r="D102" i="26"/>
  <c r="M101" i="27"/>
  <c r="K102" i="27" s="1"/>
  <c r="L101" i="27"/>
  <c r="J102" i="27" s="1"/>
  <c r="D102" i="27" s="1"/>
  <c r="M107" i="15"/>
  <c r="K108" i="15" s="1"/>
  <c r="L107" i="15"/>
  <c r="J108" i="15" s="1"/>
  <c r="I103" i="24"/>
  <c r="L106" i="17"/>
  <c r="J107" i="17" s="1"/>
  <c r="D107" i="17" s="1"/>
  <c r="M106" i="17"/>
  <c r="K107" i="17" s="1"/>
  <c r="S102" i="26"/>
  <c r="T102" i="26" s="1"/>
  <c r="S108" i="11"/>
  <c r="B106" i="17"/>
  <c r="A106" i="17" s="1"/>
  <c r="F106" i="17"/>
  <c r="B106" i="18"/>
  <c r="A106" i="18" s="1"/>
  <c r="F106" i="18"/>
  <c r="U100" i="26"/>
  <c r="T101" i="26"/>
  <c r="I104" i="22"/>
  <c r="B108" i="11"/>
  <c r="A108" i="11" s="1"/>
  <c r="F108" i="11"/>
  <c r="E104" i="22"/>
  <c r="M101" i="28"/>
  <c r="K102" i="28" s="1"/>
  <c r="L101" i="28"/>
  <c r="J102" i="28" s="1"/>
  <c r="D102" i="28" s="1"/>
  <c r="I107" i="16"/>
  <c r="D107" i="16"/>
  <c r="I106" i="18"/>
  <c r="U105" i="17"/>
  <c r="E103" i="24"/>
  <c r="D104" i="22"/>
  <c r="T101" i="27"/>
  <c r="U105" i="18" l="1"/>
  <c r="U101" i="26"/>
  <c r="S103" i="25"/>
  <c r="T103" i="25" s="1"/>
  <c r="L106" i="18"/>
  <c r="J107" i="18" s="1"/>
  <c r="M106" i="18"/>
  <c r="K107" i="18" s="1"/>
  <c r="S104" i="22"/>
  <c r="I108" i="15"/>
  <c r="U119" i="29"/>
  <c r="T120" i="29"/>
  <c r="U106" i="15"/>
  <c r="T107" i="15"/>
  <c r="M107" i="16"/>
  <c r="K108" i="16" s="1"/>
  <c r="E108" i="16" s="1"/>
  <c r="L107" i="16"/>
  <c r="J108" i="16" s="1"/>
  <c r="D108" i="16" s="1"/>
  <c r="E102" i="28"/>
  <c r="M104" i="22"/>
  <c r="K105" i="22" s="1"/>
  <c r="E105" i="22" s="1"/>
  <c r="L104" i="22"/>
  <c r="J105" i="22" s="1"/>
  <c r="E107" i="17"/>
  <c r="E102" i="27"/>
  <c r="T104" i="21"/>
  <c r="U103" i="21"/>
  <c r="B102" i="27"/>
  <c r="A102" i="27" s="1"/>
  <c r="F102" i="27"/>
  <c r="S121" i="29"/>
  <c r="S103" i="24"/>
  <c r="B107" i="17"/>
  <c r="A107" i="17" s="1"/>
  <c r="F107" i="17"/>
  <c r="I107" i="17"/>
  <c r="B102" i="26"/>
  <c r="A102" i="26" s="1"/>
  <c r="F102" i="26"/>
  <c r="B102" i="28"/>
  <c r="A102" i="28" s="1"/>
  <c r="F102" i="28"/>
  <c r="D108" i="15"/>
  <c r="T102" i="25"/>
  <c r="U101" i="25"/>
  <c r="M105" i="20"/>
  <c r="K106" i="20" s="1"/>
  <c r="E106" i="20" s="1"/>
  <c r="L105" i="20"/>
  <c r="J106" i="20" s="1"/>
  <c r="D106" i="20" s="1"/>
  <c r="B107" i="16"/>
  <c r="A107" i="16" s="1"/>
  <c r="F107" i="16"/>
  <c r="I104" i="23"/>
  <c r="D104" i="23"/>
  <c r="B121" i="29"/>
  <c r="A121" i="29" s="1"/>
  <c r="F121" i="29"/>
  <c r="S107" i="16"/>
  <c r="E104" i="23"/>
  <c r="T108" i="11"/>
  <c r="I106" i="19"/>
  <c r="E108" i="15"/>
  <c r="I103" i="25"/>
  <c r="D103" i="25"/>
  <c r="B104" i="22"/>
  <c r="A104" i="22" s="1"/>
  <c r="F104" i="22"/>
  <c r="I102" i="28"/>
  <c r="M103" i="24"/>
  <c r="K104" i="24" s="1"/>
  <c r="L103" i="24"/>
  <c r="J104" i="24" s="1"/>
  <c r="I102" i="27"/>
  <c r="L102" i="26"/>
  <c r="J103" i="26" s="1"/>
  <c r="M102" i="26"/>
  <c r="K103" i="26" s="1"/>
  <c r="S105" i="21"/>
  <c r="U104" i="21" s="1"/>
  <c r="L108" i="11"/>
  <c r="J109" i="11" s="1"/>
  <c r="M108" i="11"/>
  <c r="K109" i="11" s="1"/>
  <c r="S105" i="20"/>
  <c r="T103" i="23"/>
  <c r="U102" i="23"/>
  <c r="U107" i="11"/>
  <c r="E106" i="19"/>
  <c r="D106" i="19"/>
  <c r="B105" i="20"/>
  <c r="A105" i="20" s="1"/>
  <c r="F105" i="20"/>
  <c r="B105" i="21"/>
  <c r="A105" i="21" s="1"/>
  <c r="F105" i="21"/>
  <c r="I121" i="29"/>
  <c r="I105" i="21"/>
  <c r="U102" i="25" l="1"/>
  <c r="T105" i="21"/>
  <c r="B108" i="16"/>
  <c r="A108" i="16" s="1"/>
  <c r="F108" i="16"/>
  <c r="I103" i="26"/>
  <c r="M102" i="28"/>
  <c r="K103" i="28" s="1"/>
  <c r="E103" i="28" s="1"/>
  <c r="L102" i="28"/>
  <c r="J103" i="28" s="1"/>
  <c r="L103" i="25"/>
  <c r="J104" i="25" s="1"/>
  <c r="D104" i="25" s="1"/>
  <c r="M103" i="25"/>
  <c r="K104" i="25" s="1"/>
  <c r="B108" i="15"/>
  <c r="A108" i="15" s="1"/>
  <c r="F108" i="15"/>
  <c r="S104" i="23"/>
  <c r="M104" i="23"/>
  <c r="K105" i="23" s="1"/>
  <c r="L104" i="23"/>
  <c r="J105" i="23" s="1"/>
  <c r="D105" i="23" s="1"/>
  <c r="I105" i="22"/>
  <c r="L105" i="21"/>
  <c r="J106" i="21" s="1"/>
  <c r="M105" i="21"/>
  <c r="K106" i="21" s="1"/>
  <c r="B106" i="20"/>
  <c r="A106" i="20" s="1"/>
  <c r="F106" i="20"/>
  <c r="E109" i="11"/>
  <c r="E103" i="26"/>
  <c r="I104" i="24"/>
  <c r="D104" i="24"/>
  <c r="M106" i="19"/>
  <c r="K107" i="19" s="1"/>
  <c r="E107" i="19" s="1"/>
  <c r="L106" i="19"/>
  <c r="J107" i="19" s="1"/>
  <c r="U106" i="16"/>
  <c r="T107" i="16"/>
  <c r="B104" i="23"/>
  <c r="A104" i="23" s="1"/>
  <c r="F104" i="23"/>
  <c r="M107" i="17"/>
  <c r="K108" i="17" s="1"/>
  <c r="L107" i="17"/>
  <c r="J108" i="17" s="1"/>
  <c r="S107" i="17"/>
  <c r="S102" i="28"/>
  <c r="U120" i="29"/>
  <c r="E107" i="18"/>
  <c r="I109" i="11"/>
  <c r="D109" i="11"/>
  <c r="E104" i="24"/>
  <c r="I107" i="18"/>
  <c r="D107" i="18"/>
  <c r="B106" i="19"/>
  <c r="A106" i="19" s="1"/>
  <c r="F106" i="19"/>
  <c r="S106" i="20"/>
  <c r="T106" i="20" s="1"/>
  <c r="S108" i="15"/>
  <c r="D103" i="26"/>
  <c r="U102" i="24"/>
  <c r="T103" i="24"/>
  <c r="S102" i="27"/>
  <c r="I108" i="16"/>
  <c r="S105" i="22"/>
  <c r="T105" i="22" s="1"/>
  <c r="M121" i="29"/>
  <c r="K122" i="29" s="1"/>
  <c r="L121" i="29"/>
  <c r="J122" i="29" s="1"/>
  <c r="S106" i="19"/>
  <c r="T105" i="20"/>
  <c r="U104" i="20"/>
  <c r="L102" i="27"/>
  <c r="J103" i="27" s="1"/>
  <c r="M102" i="27"/>
  <c r="K103" i="27" s="1"/>
  <c r="D105" i="22"/>
  <c r="B103" i="25"/>
  <c r="A103" i="25" s="1"/>
  <c r="F103" i="25"/>
  <c r="S108" i="16"/>
  <c r="U107" i="16" s="1"/>
  <c r="I106" i="20"/>
  <c r="T121" i="29"/>
  <c r="M108" i="15"/>
  <c r="K109" i="15" s="1"/>
  <c r="E109" i="15" s="1"/>
  <c r="L108" i="15"/>
  <c r="J109" i="15" s="1"/>
  <c r="D109" i="15" s="1"/>
  <c r="T104" i="22"/>
  <c r="U103" i="22"/>
  <c r="U104" i="22" l="1"/>
  <c r="U105" i="20"/>
  <c r="S103" i="28"/>
  <c r="T103" i="28" s="1"/>
  <c r="B103" i="26"/>
  <c r="A103" i="26" s="1"/>
  <c r="F103" i="26"/>
  <c r="B107" i="18"/>
  <c r="A107" i="18" s="1"/>
  <c r="F107" i="18"/>
  <c r="T102" i="28"/>
  <c r="U101" i="28"/>
  <c r="I103" i="28"/>
  <c r="D103" i="28"/>
  <c r="I109" i="15"/>
  <c r="M108" i="16"/>
  <c r="K109" i="16" s="1"/>
  <c r="L108" i="16"/>
  <c r="J109" i="16" s="1"/>
  <c r="S109" i="15"/>
  <c r="U108" i="15" s="1"/>
  <c r="U106" i="17"/>
  <c r="T107" i="17"/>
  <c r="E106" i="21"/>
  <c r="M106" i="20"/>
  <c r="K107" i="20" s="1"/>
  <c r="L106" i="20"/>
  <c r="J107" i="20" s="1"/>
  <c r="B104" i="25"/>
  <c r="A104" i="25" s="1"/>
  <c r="F104" i="25"/>
  <c r="I103" i="27"/>
  <c r="D103" i="27"/>
  <c r="T106" i="19"/>
  <c r="U105" i="19"/>
  <c r="T102" i="27"/>
  <c r="U101" i="27"/>
  <c r="S104" i="24"/>
  <c r="L109" i="11"/>
  <c r="J110" i="11" s="1"/>
  <c r="M109" i="11"/>
  <c r="K110" i="11" s="1"/>
  <c r="I108" i="17"/>
  <c r="D108" i="17"/>
  <c r="B105" i="23"/>
  <c r="A105" i="23" s="1"/>
  <c r="F105" i="23"/>
  <c r="T108" i="16"/>
  <c r="B104" i="24"/>
  <c r="A104" i="24" s="1"/>
  <c r="F104" i="24"/>
  <c r="I105" i="23"/>
  <c r="I104" i="25"/>
  <c r="M103" i="26"/>
  <c r="K104" i="26" s="1"/>
  <c r="L103" i="26"/>
  <c r="J104" i="26" s="1"/>
  <c r="I122" i="29"/>
  <c r="D122" i="29"/>
  <c r="S107" i="18"/>
  <c r="S109" i="11"/>
  <c r="L105" i="22"/>
  <c r="J106" i="22" s="1"/>
  <c r="M105" i="22"/>
  <c r="K106" i="22" s="1"/>
  <c r="B109" i="15"/>
  <c r="A109" i="15" s="1"/>
  <c r="F109" i="15"/>
  <c r="B105" i="22"/>
  <c r="A105" i="22" s="1"/>
  <c r="F105" i="22"/>
  <c r="E122" i="29"/>
  <c r="B109" i="11"/>
  <c r="A109" i="11" s="1"/>
  <c r="F109" i="11"/>
  <c r="I107" i="19"/>
  <c r="L104" i="24"/>
  <c r="J105" i="24" s="1"/>
  <c r="D105" i="24" s="1"/>
  <c r="M104" i="24"/>
  <c r="K105" i="24" s="1"/>
  <c r="E105" i="23"/>
  <c r="S107" i="19"/>
  <c r="E103" i="27"/>
  <c r="U107" i="15"/>
  <c r="T108" i="15"/>
  <c r="D107" i="19"/>
  <c r="L107" i="18"/>
  <c r="J108" i="18" s="1"/>
  <c r="M107" i="18"/>
  <c r="K108" i="18" s="1"/>
  <c r="E108" i="18" s="1"/>
  <c r="E108" i="17"/>
  <c r="S103" i="26"/>
  <c r="I106" i="21"/>
  <c r="D106" i="21"/>
  <c r="U103" i="23"/>
  <c r="T104" i="23"/>
  <c r="E104" i="25"/>
  <c r="U102" i="28" l="1"/>
  <c r="T109" i="15"/>
  <c r="B106" i="21"/>
  <c r="A106" i="21" s="1"/>
  <c r="F106" i="21"/>
  <c r="T103" i="26"/>
  <c r="U102" i="26"/>
  <c r="I108" i="18"/>
  <c r="S105" i="23"/>
  <c r="M107" i="19"/>
  <c r="K108" i="19" s="1"/>
  <c r="L107" i="19"/>
  <c r="J108" i="19" s="1"/>
  <c r="D108" i="19" s="1"/>
  <c r="S122" i="29"/>
  <c r="E106" i="22"/>
  <c r="I104" i="26"/>
  <c r="B105" i="24"/>
  <c r="A105" i="24" s="1"/>
  <c r="F105" i="24"/>
  <c r="T107" i="19"/>
  <c r="I107" i="20"/>
  <c r="D107" i="20"/>
  <c r="B103" i="28"/>
  <c r="A103" i="28" s="1"/>
  <c r="F103" i="28"/>
  <c r="D104" i="26"/>
  <c r="B107" i="19"/>
  <c r="A107" i="19" s="1"/>
  <c r="F107" i="19"/>
  <c r="I106" i="22"/>
  <c r="S108" i="18"/>
  <c r="T108" i="18" s="1"/>
  <c r="B122" i="29"/>
  <c r="A122" i="29" s="1"/>
  <c r="F122" i="29"/>
  <c r="M105" i="23"/>
  <c r="K106" i="23" s="1"/>
  <c r="L105" i="23"/>
  <c r="J106" i="23" s="1"/>
  <c r="B108" i="17"/>
  <c r="A108" i="17" s="1"/>
  <c r="F108" i="17"/>
  <c r="I110" i="11"/>
  <c r="U106" i="19"/>
  <c r="E107" i="20"/>
  <c r="D108" i="18"/>
  <c r="S104" i="25"/>
  <c r="L106" i="21"/>
  <c r="J107" i="21" s="1"/>
  <c r="D107" i="21" s="1"/>
  <c r="M106" i="21"/>
  <c r="K107" i="21" s="1"/>
  <c r="E107" i="21" s="1"/>
  <c r="S108" i="17"/>
  <c r="S103" i="27"/>
  <c r="I105" i="24"/>
  <c r="D110" i="11"/>
  <c r="E110" i="11"/>
  <c r="T107" i="18"/>
  <c r="U106" i="18"/>
  <c r="T104" i="24"/>
  <c r="U103" i="24"/>
  <c r="B103" i="27"/>
  <c r="A103" i="27" s="1"/>
  <c r="F103" i="27"/>
  <c r="S106" i="21"/>
  <c r="I109" i="16"/>
  <c r="D109" i="16"/>
  <c r="L103" i="28"/>
  <c r="J104" i="28" s="1"/>
  <c r="M103" i="28"/>
  <c r="K104" i="28" s="1"/>
  <c r="E104" i="26"/>
  <c r="D106" i="22"/>
  <c r="U108" i="11"/>
  <c r="T109" i="11"/>
  <c r="M122" i="29"/>
  <c r="K123" i="29" s="1"/>
  <c r="L122" i="29"/>
  <c r="J123" i="29" s="1"/>
  <c r="D123" i="29" s="1"/>
  <c r="L104" i="25"/>
  <c r="J105" i="25" s="1"/>
  <c r="M104" i="25"/>
  <c r="K105" i="25" s="1"/>
  <c r="E105" i="25" s="1"/>
  <c r="L108" i="17"/>
  <c r="J109" i="17" s="1"/>
  <c r="M108" i="17"/>
  <c r="K109" i="17" s="1"/>
  <c r="E109" i="17" s="1"/>
  <c r="E105" i="24"/>
  <c r="L103" i="27"/>
  <c r="J104" i="27" s="1"/>
  <c r="D104" i="27" s="1"/>
  <c r="M103" i="27"/>
  <c r="K104" i="27" s="1"/>
  <c r="E109" i="16"/>
  <c r="L109" i="15"/>
  <c r="J110" i="15" s="1"/>
  <c r="M109" i="15"/>
  <c r="K110" i="15" s="1"/>
  <c r="U107" i="18" l="1"/>
  <c r="B107" i="21"/>
  <c r="A107" i="21" s="1"/>
  <c r="F107" i="21"/>
  <c r="I109" i="17"/>
  <c r="E104" i="28"/>
  <c r="B104" i="27"/>
  <c r="A104" i="27" s="1"/>
  <c r="F104" i="27"/>
  <c r="S109" i="17"/>
  <c r="T109" i="17" s="1"/>
  <c r="T122" i="29"/>
  <c r="U121" i="29"/>
  <c r="L108" i="18"/>
  <c r="J109" i="18" s="1"/>
  <c r="D109" i="18" s="1"/>
  <c r="M108" i="18"/>
  <c r="K109" i="18" s="1"/>
  <c r="I110" i="15"/>
  <c r="D110" i="15"/>
  <c r="B106" i="22"/>
  <c r="A106" i="22" s="1"/>
  <c r="F106" i="22"/>
  <c r="T108" i="17"/>
  <c r="U107" i="17"/>
  <c r="S107" i="20"/>
  <c r="M110" i="11"/>
  <c r="K111" i="11" s="1"/>
  <c r="E111" i="11" s="1"/>
  <c r="L110" i="11"/>
  <c r="J111" i="11" s="1"/>
  <c r="D111" i="11" s="1"/>
  <c r="B123" i="29"/>
  <c r="A123" i="29" s="1"/>
  <c r="F123" i="29"/>
  <c r="B108" i="19"/>
  <c r="A108" i="19" s="1"/>
  <c r="F108" i="19"/>
  <c r="L107" i="20"/>
  <c r="J108" i="20" s="1"/>
  <c r="D108" i="20" s="1"/>
  <c r="M107" i="20"/>
  <c r="K108" i="20" s="1"/>
  <c r="E108" i="20" s="1"/>
  <c r="S106" i="22"/>
  <c r="I108" i="19"/>
  <c r="S109" i="16"/>
  <c r="S105" i="24"/>
  <c r="I105" i="25"/>
  <c r="D105" i="25"/>
  <c r="B109" i="16"/>
  <c r="A109" i="16" s="1"/>
  <c r="F109" i="16"/>
  <c r="U105" i="21"/>
  <c r="T106" i="21"/>
  <c r="S110" i="11"/>
  <c r="E104" i="27"/>
  <c r="B108" i="18"/>
  <c r="A108" i="18" s="1"/>
  <c r="F108" i="18"/>
  <c r="L106" i="22"/>
  <c r="J107" i="22" s="1"/>
  <c r="M106" i="22"/>
  <c r="K107" i="22" s="1"/>
  <c r="E108" i="19"/>
  <c r="E110" i="15"/>
  <c r="M109" i="16"/>
  <c r="K110" i="16" s="1"/>
  <c r="L109" i="16"/>
  <c r="J110" i="16" s="1"/>
  <c r="D110" i="16" s="1"/>
  <c r="S105" i="25"/>
  <c r="U104" i="25" s="1"/>
  <c r="T105" i="23"/>
  <c r="U104" i="23"/>
  <c r="I104" i="27"/>
  <c r="I104" i="28"/>
  <c r="S107" i="21"/>
  <c r="U106" i="21" s="1"/>
  <c r="L105" i="24"/>
  <c r="J106" i="24" s="1"/>
  <c r="M105" i="24"/>
  <c r="K106" i="24" s="1"/>
  <c r="T104" i="25"/>
  <c r="U103" i="25"/>
  <c r="I106" i="23"/>
  <c r="D106" i="23"/>
  <c r="D104" i="28"/>
  <c r="I123" i="29"/>
  <c r="S104" i="26"/>
  <c r="B110" i="11"/>
  <c r="A110" i="11" s="1"/>
  <c r="F110" i="11"/>
  <c r="T103" i="27"/>
  <c r="U102" i="27"/>
  <c r="I107" i="21"/>
  <c r="D109" i="17"/>
  <c r="B104" i="26"/>
  <c r="A104" i="26" s="1"/>
  <c r="F104" i="26"/>
  <c r="B107" i="20"/>
  <c r="A107" i="20" s="1"/>
  <c r="F107" i="20"/>
  <c r="L104" i="26"/>
  <c r="J105" i="26" s="1"/>
  <c r="M104" i="26"/>
  <c r="K105" i="26" s="1"/>
  <c r="E123" i="29"/>
  <c r="E106" i="23"/>
  <c r="U108" i="17" l="1"/>
  <c r="S108" i="20"/>
  <c r="U107" i="20" s="1"/>
  <c r="I105" i="26"/>
  <c r="T104" i="26"/>
  <c r="U103" i="26"/>
  <c r="U105" i="22"/>
  <c r="T106" i="22"/>
  <c r="U106" i="20"/>
  <c r="T107" i="20"/>
  <c r="E109" i="18"/>
  <c r="I106" i="24"/>
  <c r="D106" i="24"/>
  <c r="M107" i="21"/>
  <c r="K108" i="21" s="1"/>
  <c r="L107" i="21"/>
  <c r="J108" i="21" s="1"/>
  <c r="E105" i="26"/>
  <c r="M106" i="23"/>
  <c r="K107" i="23" s="1"/>
  <c r="E107" i="23" s="1"/>
  <c r="L106" i="23"/>
  <c r="J107" i="23" s="1"/>
  <c r="D107" i="23" s="1"/>
  <c r="M104" i="27"/>
  <c r="K105" i="27" s="1"/>
  <c r="E105" i="27" s="1"/>
  <c r="L104" i="27"/>
  <c r="J105" i="27" s="1"/>
  <c r="S108" i="19"/>
  <c r="M105" i="25"/>
  <c r="K106" i="25" s="1"/>
  <c r="L105" i="25"/>
  <c r="J106" i="25" s="1"/>
  <c r="E110" i="16"/>
  <c r="E107" i="22"/>
  <c r="M110" i="15"/>
  <c r="K111" i="15" s="1"/>
  <c r="E111" i="15" s="1"/>
  <c r="L110" i="15"/>
  <c r="J111" i="15" s="1"/>
  <c r="D111" i="15" s="1"/>
  <c r="S104" i="28"/>
  <c r="B104" i="28"/>
  <c r="A104" i="28" s="1"/>
  <c r="F104" i="28"/>
  <c r="S104" i="27"/>
  <c r="B110" i="16"/>
  <c r="A110" i="16" s="1"/>
  <c r="F110" i="16"/>
  <c r="T109" i="16"/>
  <c r="U108" i="16"/>
  <c r="S106" i="23"/>
  <c r="D105" i="26"/>
  <c r="B109" i="17"/>
  <c r="A109" i="17" s="1"/>
  <c r="F109" i="17"/>
  <c r="B111" i="11"/>
  <c r="A111" i="11" s="1"/>
  <c r="F111" i="11"/>
  <c r="B106" i="23"/>
  <c r="A106" i="23" s="1"/>
  <c r="F106" i="23"/>
  <c r="L104" i="28"/>
  <c r="J105" i="28" s="1"/>
  <c r="M104" i="28"/>
  <c r="K105" i="28" s="1"/>
  <c r="S110" i="15"/>
  <c r="B109" i="18"/>
  <c r="A109" i="18" s="1"/>
  <c r="F109" i="18"/>
  <c r="S111" i="11"/>
  <c r="T111" i="11" s="1"/>
  <c r="E106" i="24"/>
  <c r="I111" i="11"/>
  <c r="B110" i="15"/>
  <c r="A110" i="15" s="1"/>
  <c r="F110" i="15"/>
  <c r="I109" i="18"/>
  <c r="S123" i="29"/>
  <c r="B108" i="20"/>
  <c r="A108" i="20" s="1"/>
  <c r="F108" i="20"/>
  <c r="M123" i="29"/>
  <c r="K124" i="29" s="1"/>
  <c r="L123" i="29"/>
  <c r="J124" i="29" s="1"/>
  <c r="T105" i="25"/>
  <c r="I110" i="16"/>
  <c r="I107" i="22"/>
  <c r="U109" i="11"/>
  <c r="T110" i="11"/>
  <c r="T107" i="21"/>
  <c r="B105" i="25"/>
  <c r="A105" i="25" s="1"/>
  <c r="F105" i="25"/>
  <c r="U104" i="24"/>
  <c r="T105" i="24"/>
  <c r="M108" i="19"/>
  <c r="K109" i="19" s="1"/>
  <c r="E109" i="19" s="1"/>
  <c r="L108" i="19"/>
  <c r="J109" i="19" s="1"/>
  <c r="I108" i="20"/>
  <c r="D107" i="22"/>
  <c r="L109" i="17"/>
  <c r="J110" i="17" s="1"/>
  <c r="D110" i="17" s="1"/>
  <c r="M109" i="17"/>
  <c r="K110" i="17" s="1"/>
  <c r="U110" i="11" l="1"/>
  <c r="T108" i="20"/>
  <c r="S109" i="19"/>
  <c r="T109" i="19" s="1"/>
  <c r="L110" i="16"/>
  <c r="J111" i="16" s="1"/>
  <c r="M110" i="16"/>
  <c r="K111" i="16" s="1"/>
  <c r="E111" i="16" s="1"/>
  <c r="U122" i="29"/>
  <c r="T123" i="29"/>
  <c r="I105" i="28"/>
  <c r="B110" i="17"/>
  <c r="A110" i="17" s="1"/>
  <c r="F110" i="17"/>
  <c r="S110" i="16"/>
  <c r="S105" i="26"/>
  <c r="E110" i="17"/>
  <c r="B107" i="22"/>
  <c r="A107" i="22" s="1"/>
  <c r="F107" i="22"/>
  <c r="I109" i="19"/>
  <c r="D109" i="19"/>
  <c r="E124" i="29"/>
  <c r="L111" i="11"/>
  <c r="J112" i="11" s="1"/>
  <c r="M111" i="11"/>
  <c r="K112" i="11" s="1"/>
  <c r="S111" i="15"/>
  <c r="T111" i="15" s="1"/>
  <c r="B107" i="23"/>
  <c r="A107" i="23" s="1"/>
  <c r="F107" i="23"/>
  <c r="S107" i="23"/>
  <c r="U106" i="23" s="1"/>
  <c r="D105" i="28"/>
  <c r="S107" i="22"/>
  <c r="M106" i="24"/>
  <c r="K107" i="24" s="1"/>
  <c r="E107" i="24" s="1"/>
  <c r="L106" i="24"/>
  <c r="J107" i="24" s="1"/>
  <c r="D107" i="24" s="1"/>
  <c r="B111" i="15"/>
  <c r="A111" i="15" s="1"/>
  <c r="F111" i="15"/>
  <c r="U109" i="15"/>
  <c r="T110" i="15"/>
  <c r="T106" i="23"/>
  <c r="U105" i="23"/>
  <c r="S105" i="27"/>
  <c r="T105" i="27" s="1"/>
  <c r="T108" i="19"/>
  <c r="U107" i="19"/>
  <c r="S109" i="18"/>
  <c r="L105" i="26"/>
  <c r="J106" i="26" s="1"/>
  <c r="M105" i="26"/>
  <c r="K106" i="26" s="1"/>
  <c r="S106" i="24"/>
  <c r="U103" i="27"/>
  <c r="T104" i="27"/>
  <c r="T104" i="28"/>
  <c r="U103" i="28"/>
  <c r="I111" i="15"/>
  <c r="I106" i="25"/>
  <c r="I108" i="21"/>
  <c r="D108" i="21"/>
  <c r="B106" i="24"/>
  <c r="A106" i="24" s="1"/>
  <c r="F106" i="24"/>
  <c r="I110" i="17"/>
  <c r="M108" i="20"/>
  <c r="K109" i="20" s="1"/>
  <c r="L108" i="20"/>
  <c r="J109" i="20" s="1"/>
  <c r="D106" i="25"/>
  <c r="M107" i="22"/>
  <c r="K108" i="22" s="1"/>
  <c r="L107" i="22"/>
  <c r="J108" i="22" s="1"/>
  <c r="I124" i="29"/>
  <c r="D124" i="29"/>
  <c r="L109" i="18"/>
  <c r="J110" i="18" s="1"/>
  <c r="M109" i="18"/>
  <c r="K110" i="18" s="1"/>
  <c r="E110" i="18" s="1"/>
  <c r="B105" i="26"/>
  <c r="A105" i="26" s="1"/>
  <c r="F105" i="26"/>
  <c r="E105" i="28"/>
  <c r="E106" i="25"/>
  <c r="I105" i="27"/>
  <c r="D105" i="27"/>
  <c r="I107" i="23"/>
  <c r="E108" i="21"/>
  <c r="U104" i="27" l="1"/>
  <c r="U108" i="19"/>
  <c r="U110" i="15"/>
  <c r="T107" i="23"/>
  <c r="S106" i="25"/>
  <c r="I110" i="18"/>
  <c r="D110" i="18"/>
  <c r="I108" i="22"/>
  <c r="B107" i="24"/>
  <c r="A107" i="24" s="1"/>
  <c r="F107" i="24"/>
  <c r="S124" i="29"/>
  <c r="S110" i="17"/>
  <c r="S108" i="21"/>
  <c r="M105" i="27"/>
  <c r="K106" i="27" s="1"/>
  <c r="L105" i="27"/>
  <c r="J106" i="27" s="1"/>
  <c r="S105" i="28"/>
  <c r="M124" i="29"/>
  <c r="K125" i="29" s="1"/>
  <c r="E125" i="29" s="1"/>
  <c r="L124" i="29"/>
  <c r="J125" i="29" s="1"/>
  <c r="D125" i="29" s="1"/>
  <c r="I109" i="20"/>
  <c r="D109" i="20"/>
  <c r="M111" i="15"/>
  <c r="K112" i="15" s="1"/>
  <c r="L111" i="15"/>
  <c r="J112" i="15" s="1"/>
  <c r="B105" i="28"/>
  <c r="A105" i="28" s="1"/>
  <c r="F105" i="28"/>
  <c r="I112" i="11"/>
  <c r="D112" i="11"/>
  <c r="T105" i="26"/>
  <c r="U104" i="26"/>
  <c r="M107" i="23"/>
  <c r="K108" i="23" s="1"/>
  <c r="L107" i="23"/>
  <c r="J108" i="23" s="1"/>
  <c r="E109" i="20"/>
  <c r="M108" i="21"/>
  <c r="K109" i="21" s="1"/>
  <c r="L108" i="21"/>
  <c r="J109" i="21" s="1"/>
  <c r="D109" i="21" s="1"/>
  <c r="I106" i="26"/>
  <c r="M109" i="19"/>
  <c r="K110" i="19" s="1"/>
  <c r="L109" i="19"/>
  <c r="J110" i="19" s="1"/>
  <c r="D110" i="19" s="1"/>
  <c r="S111" i="16"/>
  <c r="I111" i="16"/>
  <c r="D111" i="16"/>
  <c r="B105" i="27"/>
  <c r="A105" i="27" s="1"/>
  <c r="F105" i="27"/>
  <c r="D106" i="26"/>
  <c r="B124" i="29"/>
  <c r="A124" i="29" s="1"/>
  <c r="F124" i="29"/>
  <c r="S107" i="24"/>
  <c r="U106" i="24" s="1"/>
  <c r="S110" i="18"/>
  <c r="U109" i="18" s="1"/>
  <c r="I107" i="24"/>
  <c r="E108" i="22"/>
  <c r="U109" i="16"/>
  <c r="T110" i="16"/>
  <c r="B106" i="25"/>
  <c r="A106" i="25" s="1"/>
  <c r="F106" i="25"/>
  <c r="M110" i="17"/>
  <c r="K111" i="17" s="1"/>
  <c r="E111" i="17" s="1"/>
  <c r="L110" i="17"/>
  <c r="J111" i="17" s="1"/>
  <c r="B108" i="21"/>
  <c r="A108" i="21" s="1"/>
  <c r="F108" i="21"/>
  <c r="M106" i="25"/>
  <c r="K107" i="25" s="1"/>
  <c r="E107" i="25" s="1"/>
  <c r="L106" i="25"/>
  <c r="J107" i="25" s="1"/>
  <c r="T106" i="24"/>
  <c r="U105" i="24"/>
  <c r="T109" i="18"/>
  <c r="U108" i="18"/>
  <c r="T107" i="22"/>
  <c r="U106" i="22"/>
  <c r="E112" i="11"/>
  <c r="B109" i="19"/>
  <c r="A109" i="19" s="1"/>
  <c r="F109" i="19"/>
  <c r="D108" i="22"/>
  <c r="E106" i="26"/>
  <c r="L105" i="28"/>
  <c r="J106" i="28" s="1"/>
  <c r="D106" i="28" s="1"/>
  <c r="M105" i="28"/>
  <c r="K106" i="28" s="1"/>
  <c r="T110" i="18" l="1"/>
  <c r="B106" i="28"/>
  <c r="A106" i="28" s="1"/>
  <c r="F106" i="28"/>
  <c r="S107" i="25"/>
  <c r="T107" i="25" s="1"/>
  <c r="B125" i="29"/>
  <c r="A125" i="29" s="1"/>
  <c r="F125" i="29"/>
  <c r="S111" i="17"/>
  <c r="T111" i="17" s="1"/>
  <c r="L107" i="24"/>
  <c r="J108" i="24" s="1"/>
  <c r="M107" i="24"/>
  <c r="K108" i="24" s="1"/>
  <c r="B106" i="26"/>
  <c r="A106" i="26" s="1"/>
  <c r="F106" i="26"/>
  <c r="E112" i="15"/>
  <c r="T105" i="28"/>
  <c r="U104" i="28"/>
  <c r="E109" i="21"/>
  <c r="S125" i="29"/>
  <c r="U124" i="29" s="1"/>
  <c r="M110" i="18"/>
  <c r="K111" i="18" s="1"/>
  <c r="L110" i="18"/>
  <c r="J111" i="18" s="1"/>
  <c r="D111" i="18" s="1"/>
  <c r="B110" i="19"/>
  <c r="A110" i="19" s="1"/>
  <c r="F110" i="19"/>
  <c r="B109" i="21"/>
  <c r="A109" i="21" s="1"/>
  <c r="F109" i="21"/>
  <c r="I110" i="19"/>
  <c r="S109" i="20"/>
  <c r="B109" i="20"/>
  <c r="A109" i="20" s="1"/>
  <c r="F109" i="20"/>
  <c r="I106" i="27"/>
  <c r="U107" i="21"/>
  <c r="T108" i="21"/>
  <c r="U123" i="29"/>
  <c r="T124" i="29"/>
  <c r="S106" i="26"/>
  <c r="I107" i="25"/>
  <c r="D107" i="25"/>
  <c r="T111" i="16"/>
  <c r="S108" i="22"/>
  <c r="D106" i="27"/>
  <c r="L111" i="16"/>
  <c r="J112" i="16" s="1"/>
  <c r="D112" i="16" s="1"/>
  <c r="M111" i="16"/>
  <c r="K112" i="16" s="1"/>
  <c r="E110" i="19"/>
  <c r="M106" i="26"/>
  <c r="K107" i="26" s="1"/>
  <c r="E107" i="26" s="1"/>
  <c r="L106" i="26"/>
  <c r="J107" i="26" s="1"/>
  <c r="B112" i="11"/>
  <c r="A112" i="11" s="1"/>
  <c r="F112" i="11"/>
  <c r="E106" i="27"/>
  <c r="M108" i="22"/>
  <c r="K109" i="22" s="1"/>
  <c r="L108" i="22"/>
  <c r="J109" i="22" s="1"/>
  <c r="D109" i="22" s="1"/>
  <c r="B111" i="16"/>
  <c r="A111" i="16" s="1"/>
  <c r="F111" i="16"/>
  <c r="E108" i="23"/>
  <c r="I125" i="29"/>
  <c r="I106" i="28"/>
  <c r="T107" i="24"/>
  <c r="B108" i="22"/>
  <c r="A108" i="22" s="1"/>
  <c r="F108" i="22"/>
  <c r="S112" i="11"/>
  <c r="I111" i="17"/>
  <c r="D111" i="17"/>
  <c r="U110" i="16"/>
  <c r="I109" i="21"/>
  <c r="I108" i="23"/>
  <c r="D108" i="23"/>
  <c r="M112" i="11"/>
  <c r="K113" i="11" s="1"/>
  <c r="E113" i="11" s="1"/>
  <c r="L112" i="11"/>
  <c r="J113" i="11" s="1"/>
  <c r="D113" i="11" s="1"/>
  <c r="I112" i="15"/>
  <c r="D112" i="15"/>
  <c r="M109" i="20"/>
  <c r="K110" i="20" s="1"/>
  <c r="L109" i="20"/>
  <c r="J110" i="20" s="1"/>
  <c r="E106" i="28"/>
  <c r="T110" i="17"/>
  <c r="U109" i="17"/>
  <c r="B110" i="18"/>
  <c r="A110" i="18" s="1"/>
  <c r="F110" i="18"/>
  <c r="U105" i="25"/>
  <c r="T106" i="25"/>
  <c r="U110" i="17" l="1"/>
  <c r="B113" i="11"/>
  <c r="A113" i="11" s="1"/>
  <c r="F113" i="11"/>
  <c r="B111" i="18"/>
  <c r="A111" i="18" s="1"/>
  <c r="F111" i="18"/>
  <c r="L108" i="23"/>
  <c r="J109" i="23" s="1"/>
  <c r="D109" i="23" s="1"/>
  <c r="M108" i="23"/>
  <c r="K109" i="23" s="1"/>
  <c r="E109" i="23" s="1"/>
  <c r="B111" i="17"/>
  <c r="A111" i="17" s="1"/>
  <c r="F111" i="17"/>
  <c r="S113" i="11"/>
  <c r="U112" i="11" s="1"/>
  <c r="B106" i="27"/>
  <c r="A106" i="27" s="1"/>
  <c r="F106" i="27"/>
  <c r="L107" i="25"/>
  <c r="J108" i="25" s="1"/>
  <c r="M107" i="25"/>
  <c r="K108" i="25" s="1"/>
  <c r="E108" i="24"/>
  <c r="B112" i="16"/>
  <c r="A112" i="16" s="1"/>
  <c r="F112" i="16"/>
  <c r="S106" i="27"/>
  <c r="S107" i="26"/>
  <c r="T107" i="26" s="1"/>
  <c r="E110" i="20"/>
  <c r="I108" i="24"/>
  <c r="D108" i="24"/>
  <c r="S106" i="28"/>
  <c r="B108" i="23"/>
  <c r="A108" i="23" s="1"/>
  <c r="F108" i="23"/>
  <c r="L109" i="21"/>
  <c r="J110" i="21" s="1"/>
  <c r="M109" i="21"/>
  <c r="K110" i="21" s="1"/>
  <c r="E110" i="21" s="1"/>
  <c r="L111" i="17"/>
  <c r="J112" i="17" s="1"/>
  <c r="D112" i="17" s="1"/>
  <c r="M111" i="17"/>
  <c r="K112" i="17" s="1"/>
  <c r="S108" i="23"/>
  <c r="I107" i="26"/>
  <c r="E112" i="16"/>
  <c r="B107" i="25"/>
  <c r="A107" i="25" s="1"/>
  <c r="F107" i="25"/>
  <c r="U105" i="26"/>
  <c r="T106" i="26"/>
  <c r="T125" i="29"/>
  <c r="U108" i="20"/>
  <c r="T109" i="20"/>
  <c r="D107" i="26"/>
  <c r="I113" i="11"/>
  <c r="S110" i="19"/>
  <c r="U107" i="22"/>
  <c r="T108" i="22"/>
  <c r="M106" i="27"/>
  <c r="K107" i="27" s="1"/>
  <c r="E107" i="27" s="1"/>
  <c r="L106" i="27"/>
  <c r="J107" i="27" s="1"/>
  <c r="L110" i="19"/>
  <c r="J111" i="19" s="1"/>
  <c r="M110" i="19"/>
  <c r="K111" i="19" s="1"/>
  <c r="E111" i="19" s="1"/>
  <c r="E111" i="18"/>
  <c r="S112" i="15"/>
  <c r="U106" i="25"/>
  <c r="B112" i="15"/>
  <c r="A112" i="15" s="1"/>
  <c r="F112" i="15"/>
  <c r="U111" i="11"/>
  <c r="T112" i="11"/>
  <c r="M125" i="29"/>
  <c r="K126" i="29" s="1"/>
  <c r="L125" i="29"/>
  <c r="J126" i="29" s="1"/>
  <c r="I110" i="20"/>
  <c r="M112" i="15"/>
  <c r="K113" i="15" s="1"/>
  <c r="E113" i="15" s="1"/>
  <c r="L112" i="15"/>
  <c r="J113" i="15" s="1"/>
  <c r="B109" i="22"/>
  <c r="A109" i="22" s="1"/>
  <c r="F109" i="22"/>
  <c r="L106" i="28"/>
  <c r="J107" i="28" s="1"/>
  <c r="M106" i="28"/>
  <c r="K107" i="28" s="1"/>
  <c r="E107" i="28" s="1"/>
  <c r="I109" i="22"/>
  <c r="I112" i="16"/>
  <c r="E109" i="22"/>
  <c r="D110" i="20"/>
  <c r="I111" i="18"/>
  <c r="S109" i="21"/>
  <c r="U106" i="26" l="1"/>
  <c r="T113" i="11"/>
  <c r="S113" i="15"/>
  <c r="U112" i="15" s="1"/>
  <c r="S107" i="27"/>
  <c r="S110" i="21"/>
  <c r="U109" i="21" s="1"/>
  <c r="E126" i="29"/>
  <c r="S111" i="19"/>
  <c r="T111" i="19" s="1"/>
  <c r="S112" i="16"/>
  <c r="S110" i="20"/>
  <c r="I107" i="27"/>
  <c r="U108" i="21"/>
  <c r="T109" i="21"/>
  <c r="B110" i="20"/>
  <c r="A110" i="20" s="1"/>
  <c r="F110" i="20"/>
  <c r="I107" i="28"/>
  <c r="D107" i="28"/>
  <c r="I113" i="15"/>
  <c r="I126" i="29"/>
  <c r="D126" i="29"/>
  <c r="U111" i="15"/>
  <c r="T112" i="15"/>
  <c r="T110" i="19"/>
  <c r="U109" i="19"/>
  <c r="B107" i="26"/>
  <c r="A107" i="26" s="1"/>
  <c r="F107" i="26"/>
  <c r="M107" i="26"/>
  <c r="K108" i="26" s="1"/>
  <c r="L107" i="26"/>
  <c r="J108" i="26" s="1"/>
  <c r="D108" i="26" s="1"/>
  <c r="I112" i="17"/>
  <c r="B109" i="23"/>
  <c r="A109" i="23" s="1"/>
  <c r="F109" i="23"/>
  <c r="B108" i="24"/>
  <c r="A108" i="24" s="1"/>
  <c r="F108" i="24"/>
  <c r="E108" i="25"/>
  <c r="D107" i="27"/>
  <c r="I109" i="23"/>
  <c r="S109" i="22"/>
  <c r="I111" i="19"/>
  <c r="D111" i="19"/>
  <c r="S109" i="23"/>
  <c r="T106" i="27"/>
  <c r="U105" i="27"/>
  <c r="I108" i="25"/>
  <c r="B112" i="17"/>
  <c r="A112" i="17" s="1"/>
  <c r="F112" i="17"/>
  <c r="L109" i="22"/>
  <c r="J110" i="22" s="1"/>
  <c r="M109" i="22"/>
  <c r="K110" i="22" s="1"/>
  <c r="S111" i="18"/>
  <c r="T108" i="23"/>
  <c r="U107" i="23"/>
  <c r="I110" i="21"/>
  <c r="D110" i="21"/>
  <c r="S107" i="28"/>
  <c r="T107" i="28" s="1"/>
  <c r="M108" i="24"/>
  <c r="K109" i="24" s="1"/>
  <c r="L108" i="24"/>
  <c r="J109" i="24" s="1"/>
  <c r="S108" i="24"/>
  <c r="L111" i="18"/>
  <c r="J112" i="18" s="1"/>
  <c r="M111" i="18"/>
  <c r="K112" i="18" s="1"/>
  <c r="L112" i="16"/>
  <c r="J113" i="16" s="1"/>
  <c r="M112" i="16"/>
  <c r="K113" i="16" s="1"/>
  <c r="E113" i="16" s="1"/>
  <c r="L110" i="20"/>
  <c r="J111" i="20" s="1"/>
  <c r="M110" i="20"/>
  <c r="K111" i="20" s="1"/>
  <c r="E111" i="20" s="1"/>
  <c r="D113" i="15"/>
  <c r="M113" i="11"/>
  <c r="K114" i="11" s="1"/>
  <c r="L113" i="11"/>
  <c r="J114" i="11" s="1"/>
  <c r="D108" i="25"/>
  <c r="E112" i="17"/>
  <c r="U105" i="28"/>
  <c r="T106" i="28"/>
  <c r="T110" i="21" l="1"/>
  <c r="T113" i="15"/>
  <c r="U110" i="19"/>
  <c r="S113" i="16"/>
  <c r="T113" i="16" s="1"/>
  <c r="S112" i="17"/>
  <c r="B110" i="21"/>
  <c r="A110" i="21" s="1"/>
  <c r="F110" i="21"/>
  <c r="U110" i="18"/>
  <c r="T111" i="18"/>
  <c r="L109" i="23"/>
  <c r="J110" i="23" s="1"/>
  <c r="M109" i="23"/>
  <c r="K110" i="23" s="1"/>
  <c r="M112" i="17"/>
  <c r="K113" i="17" s="1"/>
  <c r="E113" i="17" s="1"/>
  <c r="L112" i="17"/>
  <c r="J113" i="17" s="1"/>
  <c r="B107" i="28"/>
  <c r="A107" i="28" s="1"/>
  <c r="F107" i="28"/>
  <c r="I114" i="11"/>
  <c r="D114" i="11"/>
  <c r="I113" i="16"/>
  <c r="D113" i="16"/>
  <c r="T108" i="24"/>
  <c r="U107" i="24"/>
  <c r="E112" i="18"/>
  <c r="M108" i="25"/>
  <c r="K109" i="25" s="1"/>
  <c r="L108" i="25"/>
  <c r="J109" i="25" s="1"/>
  <c r="D109" i="25" s="1"/>
  <c r="U106" i="27"/>
  <c r="E110" i="22"/>
  <c r="S108" i="25"/>
  <c r="B126" i="29"/>
  <c r="A126" i="29" s="1"/>
  <c r="F126" i="29"/>
  <c r="M113" i="15"/>
  <c r="K114" i="15" s="1"/>
  <c r="L113" i="15"/>
  <c r="J114" i="15" s="1"/>
  <c r="D114" i="15" s="1"/>
  <c r="L107" i="27"/>
  <c r="J108" i="27" s="1"/>
  <c r="M107" i="27"/>
  <c r="K108" i="27" s="1"/>
  <c r="S126" i="29"/>
  <c r="E114" i="11"/>
  <c r="I111" i="20"/>
  <c r="I109" i="24"/>
  <c r="M111" i="19"/>
  <c r="K112" i="19" s="1"/>
  <c r="L111" i="19"/>
  <c r="J112" i="19" s="1"/>
  <c r="D112" i="19" s="1"/>
  <c r="B108" i="26"/>
  <c r="A108" i="26" s="1"/>
  <c r="F108" i="26"/>
  <c r="D111" i="20"/>
  <c r="S111" i="20"/>
  <c r="T111" i="20" s="1"/>
  <c r="T112" i="16"/>
  <c r="U111" i="16"/>
  <c r="I112" i="18"/>
  <c r="D112" i="18"/>
  <c r="L110" i="21"/>
  <c r="J111" i="21" s="1"/>
  <c r="D111" i="21" s="1"/>
  <c r="M110" i="21"/>
  <c r="K111" i="21" s="1"/>
  <c r="U108" i="23"/>
  <c r="I108" i="26"/>
  <c r="M126" i="29"/>
  <c r="K127" i="29" s="1"/>
  <c r="E127" i="29" s="1"/>
  <c r="L126" i="29"/>
  <c r="J127" i="29" s="1"/>
  <c r="D127" i="29" s="1"/>
  <c r="T110" i="20"/>
  <c r="U109" i="20"/>
  <c r="U106" i="28"/>
  <c r="B108" i="25"/>
  <c r="A108" i="25" s="1"/>
  <c r="F108" i="25"/>
  <c r="B113" i="15"/>
  <c r="A113" i="15" s="1"/>
  <c r="F113" i="15"/>
  <c r="E109" i="24"/>
  <c r="T109" i="23"/>
  <c r="I110" i="22"/>
  <c r="D110" i="22"/>
  <c r="T107" i="27"/>
  <c r="B111" i="19"/>
  <c r="A111" i="19" s="1"/>
  <c r="F111" i="19"/>
  <c r="U108" i="22"/>
  <c r="T109" i="22"/>
  <c r="B107" i="27"/>
  <c r="A107" i="27" s="1"/>
  <c r="F107" i="27"/>
  <c r="D109" i="24"/>
  <c r="E108" i="26"/>
  <c r="M107" i="28"/>
  <c r="K108" i="28" s="1"/>
  <c r="L107" i="28"/>
  <c r="J108" i="28" s="1"/>
  <c r="U110" i="20" l="1"/>
  <c r="U112" i="16"/>
  <c r="B114" i="15"/>
  <c r="A114" i="15" s="1"/>
  <c r="F114" i="15"/>
  <c r="S113" i="17"/>
  <c r="T113" i="17" s="1"/>
  <c r="I108" i="28"/>
  <c r="B110" i="22"/>
  <c r="A110" i="22" s="1"/>
  <c r="F110" i="22"/>
  <c r="S109" i="24"/>
  <c r="L108" i="26"/>
  <c r="J109" i="26" s="1"/>
  <c r="M108" i="26"/>
  <c r="K109" i="26" s="1"/>
  <c r="E109" i="26" s="1"/>
  <c r="B127" i="29"/>
  <c r="A127" i="29" s="1"/>
  <c r="F127" i="29"/>
  <c r="S112" i="18"/>
  <c r="I110" i="23"/>
  <c r="D110" i="23"/>
  <c r="B111" i="21"/>
  <c r="A111" i="21" s="1"/>
  <c r="F111" i="21"/>
  <c r="B112" i="19"/>
  <c r="A112" i="19" s="1"/>
  <c r="F112" i="19"/>
  <c r="I111" i="21"/>
  <c r="S114" i="11"/>
  <c r="E108" i="27"/>
  <c r="U107" i="25"/>
  <c r="T108" i="25"/>
  <c r="B113" i="16"/>
  <c r="A113" i="16" s="1"/>
  <c r="F113" i="16"/>
  <c r="B114" i="11"/>
  <c r="A114" i="11" s="1"/>
  <c r="F114" i="11"/>
  <c r="D108" i="28"/>
  <c r="E110" i="23"/>
  <c r="B109" i="24"/>
  <c r="A109" i="24" s="1"/>
  <c r="F109" i="24"/>
  <c r="B112" i="18"/>
  <c r="A112" i="18" s="1"/>
  <c r="F112" i="18"/>
  <c r="M109" i="24"/>
  <c r="K110" i="24" s="1"/>
  <c r="E110" i="24" s="1"/>
  <c r="L109" i="24"/>
  <c r="J110" i="24" s="1"/>
  <c r="I108" i="27"/>
  <c r="S110" i="22"/>
  <c r="U111" i="17"/>
  <c r="T112" i="17"/>
  <c r="E108" i="28"/>
  <c r="I127" i="29"/>
  <c r="B111" i="20"/>
  <c r="A111" i="20" s="1"/>
  <c r="F111" i="20"/>
  <c r="I112" i="19"/>
  <c r="S127" i="29"/>
  <c r="T127" i="29" s="1"/>
  <c r="I114" i="15"/>
  <c r="M113" i="16"/>
  <c r="K114" i="16" s="1"/>
  <c r="L113" i="16"/>
  <c r="J114" i="16" s="1"/>
  <c r="L114" i="11"/>
  <c r="J115" i="11" s="1"/>
  <c r="D115" i="11" s="1"/>
  <c r="M114" i="11"/>
  <c r="K115" i="11" s="1"/>
  <c r="E115" i="11" s="1"/>
  <c r="I113" i="17"/>
  <c r="D113" i="17"/>
  <c r="S108" i="26"/>
  <c r="D108" i="27"/>
  <c r="M110" i="22"/>
  <c r="K111" i="22" s="1"/>
  <c r="L110" i="22"/>
  <c r="J111" i="22" s="1"/>
  <c r="B109" i="25"/>
  <c r="A109" i="25" s="1"/>
  <c r="F109" i="25"/>
  <c r="E111" i="21"/>
  <c r="L112" i="18"/>
  <c r="J113" i="18" s="1"/>
  <c r="D113" i="18" s="1"/>
  <c r="M112" i="18"/>
  <c r="K113" i="18" s="1"/>
  <c r="E113" i="18" s="1"/>
  <c r="E112" i="19"/>
  <c r="M111" i="20"/>
  <c r="K112" i="20" s="1"/>
  <c r="L111" i="20"/>
  <c r="J112" i="20" s="1"/>
  <c r="D112" i="20" s="1"/>
  <c r="T126" i="29"/>
  <c r="U125" i="29"/>
  <c r="E114" i="15"/>
  <c r="E109" i="25"/>
  <c r="I109" i="25"/>
  <c r="U112" i="17" l="1"/>
  <c r="S113" i="18"/>
  <c r="U112" i="18" s="1"/>
  <c r="M113" i="17"/>
  <c r="K114" i="17" s="1"/>
  <c r="L113" i="17"/>
  <c r="J114" i="17" s="1"/>
  <c r="D114" i="17" s="1"/>
  <c r="S108" i="28"/>
  <c r="S110" i="23"/>
  <c r="B115" i="11"/>
  <c r="A115" i="11" s="1"/>
  <c r="F115" i="11"/>
  <c r="L110" i="23"/>
  <c r="J111" i="23" s="1"/>
  <c r="D111" i="23" s="1"/>
  <c r="M110" i="23"/>
  <c r="K111" i="23" s="1"/>
  <c r="S110" i="24"/>
  <c r="U109" i="24" s="1"/>
  <c r="I112" i="20"/>
  <c r="I111" i="22"/>
  <c r="M108" i="27"/>
  <c r="K109" i="27" s="1"/>
  <c r="L108" i="27"/>
  <c r="J109" i="27" s="1"/>
  <c r="D109" i="27" s="1"/>
  <c r="T114" i="11"/>
  <c r="U113" i="11"/>
  <c r="U108" i="24"/>
  <c r="T109" i="24"/>
  <c r="S109" i="25"/>
  <c r="E112" i="20"/>
  <c r="I113" i="18"/>
  <c r="B113" i="17"/>
  <c r="A113" i="17" s="1"/>
  <c r="F113" i="17"/>
  <c r="I115" i="11"/>
  <c r="L112" i="19"/>
  <c r="J113" i="19" s="1"/>
  <c r="M112" i="19"/>
  <c r="K113" i="19" s="1"/>
  <c r="E113" i="19" s="1"/>
  <c r="M127" i="29"/>
  <c r="K128" i="29" s="1"/>
  <c r="L127" i="29"/>
  <c r="J128" i="29" s="1"/>
  <c r="E111" i="22"/>
  <c r="I110" i="24"/>
  <c r="D110" i="24"/>
  <c r="B108" i="28"/>
  <c r="A108" i="28" s="1"/>
  <c r="F108" i="28"/>
  <c r="S108" i="27"/>
  <c r="B110" i="23"/>
  <c r="A110" i="23" s="1"/>
  <c r="F110" i="23"/>
  <c r="T112" i="18"/>
  <c r="U111" i="18"/>
  <c r="M108" i="28"/>
  <c r="K109" i="28" s="1"/>
  <c r="E109" i="28" s="1"/>
  <c r="L108" i="28"/>
  <c r="J109" i="28" s="1"/>
  <c r="S109" i="26"/>
  <c r="T109" i="26" s="1"/>
  <c r="E114" i="16"/>
  <c r="B112" i="20"/>
  <c r="A112" i="20" s="1"/>
  <c r="F112" i="20"/>
  <c r="S115" i="11"/>
  <c r="M109" i="25"/>
  <c r="K110" i="25" s="1"/>
  <c r="L109" i="25"/>
  <c r="J110" i="25" s="1"/>
  <c r="U107" i="26"/>
  <c r="T108" i="26"/>
  <c r="M114" i="15"/>
  <c r="K115" i="15" s="1"/>
  <c r="L114" i="15"/>
  <c r="J115" i="15" s="1"/>
  <c r="S114" i="15"/>
  <c r="U126" i="29"/>
  <c r="S112" i="19"/>
  <c r="S111" i="21"/>
  <c r="B108" i="27"/>
  <c r="A108" i="27" s="1"/>
  <c r="F108" i="27"/>
  <c r="I114" i="16"/>
  <c r="T110" i="22"/>
  <c r="U109" i="22"/>
  <c r="B113" i="18"/>
  <c r="A113" i="18" s="1"/>
  <c r="F113" i="18"/>
  <c r="D114" i="16"/>
  <c r="L111" i="21"/>
  <c r="J112" i="21" s="1"/>
  <c r="M111" i="21"/>
  <c r="K112" i="21" s="1"/>
  <c r="I109" i="26"/>
  <c r="D109" i="26"/>
  <c r="D111" i="22"/>
  <c r="U108" i="26" l="1"/>
  <c r="T113" i="18"/>
  <c r="S109" i="28"/>
  <c r="T109" i="28" s="1"/>
  <c r="S113" i="19"/>
  <c r="U112" i="19" s="1"/>
  <c r="M109" i="26"/>
  <c r="K110" i="26" s="1"/>
  <c r="L109" i="26"/>
  <c r="J110" i="26" s="1"/>
  <c r="D110" i="26" s="1"/>
  <c r="T112" i="19"/>
  <c r="U111" i="19"/>
  <c r="I109" i="28"/>
  <c r="M110" i="24"/>
  <c r="K111" i="24" s="1"/>
  <c r="L110" i="24"/>
  <c r="J111" i="24" s="1"/>
  <c r="D111" i="24" s="1"/>
  <c r="M115" i="11"/>
  <c r="K116" i="11" s="1"/>
  <c r="L115" i="11"/>
  <c r="J116" i="11" s="1"/>
  <c r="E114" i="17"/>
  <c r="B111" i="22"/>
  <c r="A111" i="22" s="1"/>
  <c r="F111" i="22"/>
  <c r="L114" i="16"/>
  <c r="J115" i="16" s="1"/>
  <c r="D115" i="16" s="1"/>
  <c r="M114" i="16"/>
  <c r="K115" i="16" s="1"/>
  <c r="E115" i="16" s="1"/>
  <c r="B114" i="16"/>
  <c r="A114" i="16" s="1"/>
  <c r="F114" i="16"/>
  <c r="B109" i="27"/>
  <c r="A109" i="27" s="1"/>
  <c r="F109" i="27"/>
  <c r="T114" i="15"/>
  <c r="U113" i="15"/>
  <c r="I110" i="25"/>
  <c r="D110" i="25"/>
  <c r="U107" i="27"/>
  <c r="T108" i="27"/>
  <c r="B110" i="24"/>
  <c r="A110" i="24" s="1"/>
  <c r="F110" i="24"/>
  <c r="I128" i="29"/>
  <c r="D128" i="29"/>
  <c r="S112" i="20"/>
  <c r="I109" i="27"/>
  <c r="M111" i="22"/>
  <c r="K112" i="22" s="1"/>
  <c r="E112" i="22" s="1"/>
  <c r="L111" i="22"/>
  <c r="J112" i="22" s="1"/>
  <c r="D112" i="22" s="1"/>
  <c r="I114" i="17"/>
  <c r="I115" i="15"/>
  <c r="D115" i="15"/>
  <c r="S114" i="16"/>
  <c r="B111" i="23"/>
  <c r="A111" i="23" s="1"/>
  <c r="F111" i="23"/>
  <c r="E128" i="29"/>
  <c r="U107" i="28"/>
  <c r="T108" i="28"/>
  <c r="E112" i="21"/>
  <c r="D109" i="28"/>
  <c r="E110" i="25"/>
  <c r="T115" i="11"/>
  <c r="L112" i="20"/>
  <c r="J113" i="20" s="1"/>
  <c r="M112" i="20"/>
  <c r="K113" i="20" s="1"/>
  <c r="I111" i="23"/>
  <c r="E111" i="23"/>
  <c r="B109" i="26"/>
  <c r="A109" i="26" s="1"/>
  <c r="F109" i="26"/>
  <c r="I112" i="21"/>
  <c r="D112" i="21"/>
  <c r="T111" i="21"/>
  <c r="U110" i="21"/>
  <c r="E115" i="15"/>
  <c r="E109" i="27"/>
  <c r="S111" i="22"/>
  <c r="I113" i="19"/>
  <c r="D113" i="19"/>
  <c r="B114" i="17"/>
  <c r="A114" i="17" s="1"/>
  <c r="F114" i="17"/>
  <c r="L113" i="18"/>
  <c r="J114" i="18" s="1"/>
  <c r="M113" i="18"/>
  <c r="K114" i="18" s="1"/>
  <c r="T109" i="25"/>
  <c r="U108" i="25"/>
  <c r="T110" i="24"/>
  <c r="U114" i="11"/>
  <c r="T110" i="23"/>
  <c r="U109" i="23"/>
  <c r="T113" i="19" l="1"/>
  <c r="U108" i="28"/>
  <c r="B113" i="19"/>
  <c r="A113" i="19" s="1"/>
  <c r="F113" i="19"/>
  <c r="B128" i="29"/>
  <c r="A128" i="29" s="1"/>
  <c r="F128" i="29"/>
  <c r="B112" i="22"/>
  <c r="A112" i="22" s="1"/>
  <c r="F112" i="22"/>
  <c r="S111" i="23"/>
  <c r="B109" i="28"/>
  <c r="A109" i="28" s="1"/>
  <c r="F109" i="28"/>
  <c r="E114" i="18"/>
  <c r="S112" i="22"/>
  <c r="U111" i="22" s="1"/>
  <c r="B112" i="21"/>
  <c r="A112" i="21" s="1"/>
  <c r="F112" i="21"/>
  <c r="B110" i="26"/>
  <c r="A110" i="26" s="1"/>
  <c r="F110" i="26"/>
  <c r="L111" i="23"/>
  <c r="J112" i="23" s="1"/>
  <c r="M111" i="23"/>
  <c r="K112" i="23" s="1"/>
  <c r="E112" i="23" s="1"/>
  <c r="S110" i="25"/>
  <c r="S128" i="29"/>
  <c r="B115" i="15"/>
  <c r="A115" i="15" s="1"/>
  <c r="F115" i="15"/>
  <c r="L114" i="17"/>
  <c r="J115" i="17" s="1"/>
  <c r="M114" i="17"/>
  <c r="K115" i="17" s="1"/>
  <c r="E115" i="17" s="1"/>
  <c r="T112" i="20"/>
  <c r="U111" i="20"/>
  <c r="B115" i="16"/>
  <c r="A115" i="16" s="1"/>
  <c r="F115" i="16"/>
  <c r="I111" i="24"/>
  <c r="I114" i="18"/>
  <c r="D114" i="18"/>
  <c r="U110" i="22"/>
  <c r="T111" i="22"/>
  <c r="S112" i="21"/>
  <c r="S115" i="16"/>
  <c r="T115" i="16" s="1"/>
  <c r="B111" i="24"/>
  <c r="A111" i="24" s="1"/>
  <c r="F111" i="24"/>
  <c r="B110" i="25"/>
  <c r="A110" i="25" s="1"/>
  <c r="F110" i="25"/>
  <c r="E111" i="24"/>
  <c r="S109" i="27"/>
  <c r="L112" i="21"/>
  <c r="J113" i="21" s="1"/>
  <c r="D113" i="21" s="1"/>
  <c r="M112" i="21"/>
  <c r="K113" i="21" s="1"/>
  <c r="E113" i="21" s="1"/>
  <c r="I113" i="20"/>
  <c r="D113" i="20"/>
  <c r="U113" i="16"/>
  <c r="T114" i="16"/>
  <c r="M115" i="15"/>
  <c r="K116" i="15" s="1"/>
  <c r="L115" i="15"/>
  <c r="J116" i="15" s="1"/>
  <c r="L109" i="27"/>
  <c r="J110" i="27" s="1"/>
  <c r="M109" i="27"/>
  <c r="K110" i="27" s="1"/>
  <c r="I116" i="11"/>
  <c r="D116" i="11"/>
  <c r="I110" i="26"/>
  <c r="M113" i="19"/>
  <c r="K114" i="19" s="1"/>
  <c r="L113" i="19"/>
  <c r="J114" i="19" s="1"/>
  <c r="S115" i="15"/>
  <c r="I112" i="22"/>
  <c r="E113" i="20"/>
  <c r="M128" i="29"/>
  <c r="K129" i="29" s="1"/>
  <c r="L128" i="29"/>
  <c r="J129" i="29" s="1"/>
  <c r="M110" i="25"/>
  <c r="K111" i="25" s="1"/>
  <c r="E111" i="25" s="1"/>
  <c r="L110" i="25"/>
  <c r="J111" i="25" s="1"/>
  <c r="I115" i="16"/>
  <c r="S114" i="17"/>
  <c r="E116" i="11"/>
  <c r="M109" i="28"/>
  <c r="K110" i="28" s="1"/>
  <c r="L109" i="28"/>
  <c r="J110" i="28" s="1"/>
  <c r="E110" i="26"/>
  <c r="T112" i="22" l="1"/>
  <c r="U114" i="16"/>
  <c r="S113" i="21"/>
  <c r="T113" i="21" s="1"/>
  <c r="B113" i="21"/>
  <c r="A113" i="21" s="1"/>
  <c r="F113" i="21"/>
  <c r="S111" i="25"/>
  <c r="T111" i="25" s="1"/>
  <c r="I111" i="25"/>
  <c r="T115" i="15"/>
  <c r="U114" i="15"/>
  <c r="E110" i="28"/>
  <c r="T114" i="17"/>
  <c r="U113" i="17"/>
  <c r="B113" i="20"/>
  <c r="A113" i="20" s="1"/>
  <c r="F113" i="20"/>
  <c r="T112" i="21"/>
  <c r="U111" i="21"/>
  <c r="L115" i="16"/>
  <c r="J116" i="16" s="1"/>
  <c r="M115" i="16"/>
  <c r="K116" i="16" s="1"/>
  <c r="E116" i="15"/>
  <c r="L116" i="11"/>
  <c r="J117" i="11" s="1"/>
  <c r="D117" i="11" s="1"/>
  <c r="M116" i="11"/>
  <c r="K117" i="11" s="1"/>
  <c r="I116" i="15"/>
  <c r="L113" i="20"/>
  <c r="J114" i="20" s="1"/>
  <c r="D114" i="20" s="1"/>
  <c r="M113" i="20"/>
  <c r="K114" i="20" s="1"/>
  <c r="E114" i="20" s="1"/>
  <c r="T109" i="27"/>
  <c r="U108" i="27"/>
  <c r="B114" i="18"/>
  <c r="A114" i="18" s="1"/>
  <c r="F114" i="18"/>
  <c r="L111" i="24"/>
  <c r="J112" i="24" s="1"/>
  <c r="M111" i="24"/>
  <c r="K112" i="24" s="1"/>
  <c r="E112" i="24" s="1"/>
  <c r="D116" i="15"/>
  <c r="S114" i="18"/>
  <c r="I110" i="28"/>
  <c r="S115" i="17"/>
  <c r="S113" i="20"/>
  <c r="M110" i="26"/>
  <c r="K111" i="26" s="1"/>
  <c r="E111" i="26" s="1"/>
  <c r="L110" i="26"/>
  <c r="J111" i="26" s="1"/>
  <c r="U109" i="25"/>
  <c r="T110" i="25"/>
  <c r="S112" i="23"/>
  <c r="I114" i="19"/>
  <c r="B116" i="11"/>
  <c r="A116" i="11" s="1"/>
  <c r="F116" i="11"/>
  <c r="I113" i="21"/>
  <c r="D111" i="25"/>
  <c r="M114" i="18"/>
  <c r="K115" i="18" s="1"/>
  <c r="L114" i="18"/>
  <c r="J115" i="18" s="1"/>
  <c r="I115" i="17"/>
  <c r="D115" i="17"/>
  <c r="E129" i="29"/>
  <c r="T111" i="23"/>
  <c r="U110" i="23"/>
  <c r="D114" i="19"/>
  <c r="S110" i="26"/>
  <c r="S116" i="11"/>
  <c r="I129" i="29"/>
  <c r="L112" i="22"/>
  <c r="J113" i="22" s="1"/>
  <c r="M112" i="22"/>
  <c r="K113" i="22" s="1"/>
  <c r="E114" i="19"/>
  <c r="I110" i="27"/>
  <c r="D110" i="27"/>
  <c r="E110" i="27"/>
  <c r="S111" i="24"/>
  <c r="U127" i="29"/>
  <c r="T128" i="29"/>
  <c r="I112" i="23"/>
  <c r="D112" i="23"/>
  <c r="D110" i="28"/>
  <c r="D129" i="29"/>
  <c r="U110" i="25" l="1"/>
  <c r="U112" i="21"/>
  <c r="S110" i="27"/>
  <c r="S111" i="26"/>
  <c r="T111" i="26" s="1"/>
  <c r="S129" i="29"/>
  <c r="M113" i="21"/>
  <c r="K114" i="21" s="1"/>
  <c r="L113" i="21"/>
  <c r="J114" i="21" s="1"/>
  <c r="M116" i="15"/>
  <c r="K117" i="15" s="1"/>
  <c r="E117" i="15" s="1"/>
  <c r="L116" i="15"/>
  <c r="J117" i="15" s="1"/>
  <c r="D117" i="15" s="1"/>
  <c r="B114" i="20"/>
  <c r="A114" i="20" s="1"/>
  <c r="F114" i="20"/>
  <c r="L112" i="23"/>
  <c r="J113" i="23" s="1"/>
  <c r="D113" i="23" s="1"/>
  <c r="M112" i="23"/>
  <c r="K113" i="23" s="1"/>
  <c r="B110" i="27"/>
  <c r="A110" i="27" s="1"/>
  <c r="F110" i="27"/>
  <c r="M129" i="29"/>
  <c r="K130" i="29" s="1"/>
  <c r="E130" i="29" s="1"/>
  <c r="L129" i="29"/>
  <c r="J130" i="29" s="1"/>
  <c r="D130" i="29" s="1"/>
  <c r="L114" i="19"/>
  <c r="J115" i="19" s="1"/>
  <c r="D115" i="19" s="1"/>
  <c r="M114" i="19"/>
  <c r="K115" i="19" s="1"/>
  <c r="E115" i="19" s="1"/>
  <c r="B129" i="29"/>
  <c r="A129" i="29" s="1"/>
  <c r="F129" i="29"/>
  <c r="B112" i="23"/>
  <c r="A112" i="23" s="1"/>
  <c r="F112" i="23"/>
  <c r="T111" i="24"/>
  <c r="U110" i="24"/>
  <c r="M110" i="27"/>
  <c r="K111" i="27" s="1"/>
  <c r="E111" i="27" s="1"/>
  <c r="L110" i="27"/>
  <c r="J111" i="27" s="1"/>
  <c r="D111" i="27" s="1"/>
  <c r="I113" i="22"/>
  <c r="D113" i="22"/>
  <c r="U115" i="11"/>
  <c r="T116" i="11"/>
  <c r="L115" i="17"/>
  <c r="J116" i="17" s="1"/>
  <c r="D116" i="17" s="1"/>
  <c r="M115" i="17"/>
  <c r="K116" i="17" s="1"/>
  <c r="I111" i="26"/>
  <c r="D111" i="26"/>
  <c r="E115" i="18"/>
  <c r="I112" i="24"/>
  <c r="D112" i="24"/>
  <c r="S116" i="15"/>
  <c r="S110" i="28"/>
  <c r="L111" i="25"/>
  <c r="J112" i="25" s="1"/>
  <c r="M111" i="25"/>
  <c r="K112" i="25" s="1"/>
  <c r="B110" i="28"/>
  <c r="A110" i="28" s="1"/>
  <c r="F110" i="28"/>
  <c r="S114" i="19"/>
  <c r="I115" i="18"/>
  <c r="U113" i="18"/>
  <c r="T114" i="18"/>
  <c r="T110" i="26"/>
  <c r="U109" i="26"/>
  <c r="T112" i="23"/>
  <c r="B115" i="17"/>
  <c r="A115" i="17" s="1"/>
  <c r="F115" i="17"/>
  <c r="S114" i="20"/>
  <c r="T114" i="20" s="1"/>
  <c r="B116" i="15"/>
  <c r="A116" i="15" s="1"/>
  <c r="F116" i="15"/>
  <c r="D115" i="18"/>
  <c r="E116" i="16"/>
  <c r="T115" i="17"/>
  <c r="S112" i="24"/>
  <c r="T112" i="24" s="1"/>
  <c r="E113" i="22"/>
  <c r="E117" i="11"/>
  <c r="B114" i="19"/>
  <c r="A114" i="19" s="1"/>
  <c r="F114" i="19"/>
  <c r="U111" i="23"/>
  <c r="B111" i="25"/>
  <c r="A111" i="25" s="1"/>
  <c r="F111" i="25"/>
  <c r="B117" i="11"/>
  <c r="A117" i="11" s="1"/>
  <c r="F117" i="11"/>
  <c r="T113" i="20"/>
  <c r="U112" i="20"/>
  <c r="L110" i="28"/>
  <c r="J111" i="28" s="1"/>
  <c r="M110" i="28"/>
  <c r="K111" i="28" s="1"/>
  <c r="I114" i="20"/>
  <c r="I117" i="11"/>
  <c r="I116" i="16"/>
  <c r="D116" i="16"/>
  <c r="U114" i="17"/>
  <c r="U113" i="20" l="1"/>
  <c r="B116" i="16"/>
  <c r="A116" i="16" s="1"/>
  <c r="F116" i="16"/>
  <c r="M117" i="11"/>
  <c r="K118" i="11" s="1"/>
  <c r="E118" i="11" s="1"/>
  <c r="L117" i="11"/>
  <c r="J118" i="11" s="1"/>
  <c r="S116" i="16"/>
  <c r="U113" i="19"/>
  <c r="T114" i="19"/>
  <c r="S117" i="15"/>
  <c r="U116" i="15" s="1"/>
  <c r="M111" i="26"/>
  <c r="K112" i="26" s="1"/>
  <c r="L111" i="26"/>
  <c r="J112" i="26" s="1"/>
  <c r="D112" i="26" s="1"/>
  <c r="S113" i="22"/>
  <c r="U110" i="26"/>
  <c r="I112" i="25"/>
  <c r="B116" i="17"/>
  <c r="A116" i="17" s="1"/>
  <c r="F116" i="17"/>
  <c r="S115" i="19"/>
  <c r="T110" i="28"/>
  <c r="U109" i="28"/>
  <c r="B113" i="22"/>
  <c r="A113" i="22" s="1"/>
  <c r="F113" i="22"/>
  <c r="I115" i="19"/>
  <c r="I113" i="23"/>
  <c r="I117" i="15"/>
  <c r="I114" i="21"/>
  <c r="D114" i="21"/>
  <c r="S117" i="11"/>
  <c r="B115" i="18"/>
  <c r="A115" i="18" s="1"/>
  <c r="F115" i="18"/>
  <c r="E112" i="25"/>
  <c r="M112" i="24"/>
  <c r="K113" i="24" s="1"/>
  <c r="L112" i="24"/>
  <c r="J113" i="24" s="1"/>
  <c r="B130" i="29"/>
  <c r="A130" i="29" s="1"/>
  <c r="F130" i="29"/>
  <c r="B111" i="27"/>
  <c r="A111" i="27" s="1"/>
  <c r="F111" i="27"/>
  <c r="E114" i="21"/>
  <c r="I111" i="28"/>
  <c r="T116" i="15"/>
  <c r="U115" i="15"/>
  <c r="S115" i="18"/>
  <c r="E116" i="17"/>
  <c r="M113" i="22"/>
  <c r="K114" i="22" s="1"/>
  <c r="E114" i="22" s="1"/>
  <c r="L113" i="22"/>
  <c r="J114" i="22" s="1"/>
  <c r="B113" i="23"/>
  <c r="A113" i="23" s="1"/>
  <c r="F113" i="23"/>
  <c r="I130" i="29"/>
  <c r="S130" i="29"/>
  <c r="T130" i="29" s="1"/>
  <c r="S111" i="27"/>
  <c r="T111" i="27" s="1"/>
  <c r="L116" i="16"/>
  <c r="J117" i="16" s="1"/>
  <c r="D117" i="16" s="1"/>
  <c r="M116" i="16"/>
  <c r="K117" i="16" s="1"/>
  <c r="E117" i="16" s="1"/>
  <c r="M114" i="20"/>
  <c r="K115" i="20" s="1"/>
  <c r="L114" i="20"/>
  <c r="J115" i="20" s="1"/>
  <c r="D112" i="25"/>
  <c r="B115" i="19"/>
  <c r="A115" i="19" s="1"/>
  <c r="F115" i="19"/>
  <c r="B117" i="15"/>
  <c r="A117" i="15" s="1"/>
  <c r="F117" i="15"/>
  <c r="L115" i="18"/>
  <c r="J116" i="18" s="1"/>
  <c r="M115" i="18"/>
  <c r="K116" i="18" s="1"/>
  <c r="E116" i="18" s="1"/>
  <c r="D111" i="28"/>
  <c r="E111" i="28"/>
  <c r="B112" i="24"/>
  <c r="A112" i="24" s="1"/>
  <c r="F112" i="24"/>
  <c r="B111" i="26"/>
  <c r="A111" i="26" s="1"/>
  <c r="F111" i="26"/>
  <c r="I116" i="17"/>
  <c r="I111" i="27"/>
  <c r="U111" i="24"/>
  <c r="E113" i="23"/>
  <c r="T129" i="29"/>
  <c r="U128" i="29"/>
  <c r="U109" i="27"/>
  <c r="T110" i="27"/>
  <c r="U129" i="29" l="1"/>
  <c r="T117" i="15"/>
  <c r="B112" i="26"/>
  <c r="A112" i="26" s="1"/>
  <c r="F112" i="26"/>
  <c r="S111" i="28"/>
  <c r="I114" i="22"/>
  <c r="D114" i="22"/>
  <c r="S114" i="22"/>
  <c r="U113" i="22" s="1"/>
  <c r="S117" i="16"/>
  <c r="U116" i="16" s="1"/>
  <c r="S113" i="23"/>
  <c r="I113" i="24"/>
  <c r="U110" i="27"/>
  <c r="M111" i="27"/>
  <c r="K112" i="27" s="1"/>
  <c r="L111" i="27"/>
  <c r="J112" i="27" s="1"/>
  <c r="D113" i="24"/>
  <c r="I116" i="18"/>
  <c r="I115" i="20"/>
  <c r="D115" i="20"/>
  <c r="L111" i="28"/>
  <c r="J112" i="28" s="1"/>
  <c r="D112" i="28" s="1"/>
  <c r="M111" i="28"/>
  <c r="K112" i="28" s="1"/>
  <c r="S112" i="25"/>
  <c r="T117" i="11"/>
  <c r="U116" i="11"/>
  <c r="L114" i="21"/>
  <c r="J115" i="21" s="1"/>
  <c r="D115" i="21" s="1"/>
  <c r="M114" i="21"/>
  <c r="K115" i="21" s="1"/>
  <c r="E115" i="21" s="1"/>
  <c r="M113" i="23"/>
  <c r="K114" i="23" s="1"/>
  <c r="L113" i="23"/>
  <c r="J114" i="23" s="1"/>
  <c r="T115" i="19"/>
  <c r="E115" i="20"/>
  <c r="M130" i="29"/>
  <c r="K131" i="29" s="1"/>
  <c r="L130" i="29"/>
  <c r="J131" i="29" s="1"/>
  <c r="S116" i="18"/>
  <c r="T116" i="18" s="1"/>
  <c r="S114" i="21"/>
  <c r="M112" i="25"/>
  <c r="K113" i="25" s="1"/>
  <c r="L112" i="25"/>
  <c r="J113" i="25" s="1"/>
  <c r="D113" i="25" s="1"/>
  <c r="I112" i="26"/>
  <c r="L116" i="17"/>
  <c r="J117" i="17" s="1"/>
  <c r="M116" i="17"/>
  <c r="K117" i="17" s="1"/>
  <c r="E117" i="17" s="1"/>
  <c r="B111" i="28"/>
  <c r="A111" i="28" s="1"/>
  <c r="F111" i="28"/>
  <c r="T115" i="18"/>
  <c r="U114" i="18"/>
  <c r="B114" i="21"/>
  <c r="A114" i="21" s="1"/>
  <c r="F114" i="21"/>
  <c r="M117" i="15"/>
  <c r="K118" i="15" s="1"/>
  <c r="L117" i="15"/>
  <c r="J118" i="15" s="1"/>
  <c r="L115" i="19"/>
  <c r="J116" i="19" s="1"/>
  <c r="M115" i="19"/>
  <c r="K116" i="19" s="1"/>
  <c r="U112" i="22"/>
  <c r="T113" i="22"/>
  <c r="E112" i="26"/>
  <c r="T116" i="16"/>
  <c r="U115" i="16"/>
  <c r="B117" i="16"/>
  <c r="A117" i="16" s="1"/>
  <c r="F117" i="16"/>
  <c r="B112" i="25"/>
  <c r="A112" i="25" s="1"/>
  <c r="F112" i="25"/>
  <c r="I117" i="16"/>
  <c r="S116" i="17"/>
  <c r="E113" i="24"/>
  <c r="D116" i="18"/>
  <c r="S118" i="11"/>
  <c r="T118" i="11" s="1"/>
  <c r="U114" i="19"/>
  <c r="I118" i="11"/>
  <c r="D118" i="11"/>
  <c r="T117" i="16" l="1"/>
  <c r="B113" i="25"/>
  <c r="A113" i="25" s="1"/>
  <c r="F113" i="25"/>
  <c r="B112" i="28"/>
  <c r="A112" i="28" s="1"/>
  <c r="F112" i="28"/>
  <c r="I131" i="29"/>
  <c r="D131" i="29"/>
  <c r="M115" i="20"/>
  <c r="K116" i="20" s="1"/>
  <c r="E116" i="20" s="1"/>
  <c r="L115" i="20"/>
  <c r="J116" i="20" s="1"/>
  <c r="D116" i="20" s="1"/>
  <c r="M113" i="24"/>
  <c r="K114" i="24" s="1"/>
  <c r="E114" i="24" s="1"/>
  <c r="L113" i="24"/>
  <c r="J114" i="24" s="1"/>
  <c r="D114" i="24" s="1"/>
  <c r="M118" i="11"/>
  <c r="K119" i="11" s="1"/>
  <c r="L118" i="11"/>
  <c r="J119" i="11" s="1"/>
  <c r="S117" i="17"/>
  <c r="U116" i="17" s="1"/>
  <c r="S113" i="24"/>
  <c r="E118" i="15"/>
  <c r="I117" i="17"/>
  <c r="D117" i="17"/>
  <c r="U111" i="25"/>
  <c r="T112" i="25"/>
  <c r="B113" i="24"/>
  <c r="A113" i="24" s="1"/>
  <c r="F113" i="24"/>
  <c r="E114" i="23"/>
  <c r="M114" i="22"/>
  <c r="K115" i="22" s="1"/>
  <c r="L114" i="22"/>
  <c r="J115" i="22" s="1"/>
  <c r="T111" i="28"/>
  <c r="U110" i="28"/>
  <c r="B118" i="11"/>
  <c r="A118" i="11" s="1"/>
  <c r="D119" i="11"/>
  <c r="F118" i="11"/>
  <c r="E116" i="19"/>
  <c r="S115" i="21"/>
  <c r="U114" i="21" s="1"/>
  <c r="I112" i="27"/>
  <c r="D112" i="27"/>
  <c r="T113" i="23"/>
  <c r="U112" i="23"/>
  <c r="I116" i="19"/>
  <c r="D116" i="19"/>
  <c r="B115" i="21"/>
  <c r="A115" i="21" s="1"/>
  <c r="F115" i="21"/>
  <c r="M112" i="26"/>
  <c r="K113" i="26" s="1"/>
  <c r="E113" i="26" s="1"/>
  <c r="L112" i="26"/>
  <c r="J113" i="26" s="1"/>
  <c r="T114" i="21"/>
  <c r="U113" i="21"/>
  <c r="E131" i="29"/>
  <c r="I115" i="21"/>
  <c r="U117" i="11"/>
  <c r="I112" i="28"/>
  <c r="E112" i="27"/>
  <c r="B114" i="22"/>
  <c r="A114" i="22" s="1"/>
  <c r="F114" i="22"/>
  <c r="B116" i="18"/>
  <c r="A116" i="18" s="1"/>
  <c r="F116" i="18"/>
  <c r="U115" i="17"/>
  <c r="T116" i="17"/>
  <c r="M117" i="16"/>
  <c r="K118" i="16" s="1"/>
  <c r="L117" i="16"/>
  <c r="J118" i="16" s="1"/>
  <c r="S112" i="26"/>
  <c r="T114" i="22"/>
  <c r="I118" i="15"/>
  <c r="D118" i="15"/>
  <c r="U115" i="18"/>
  <c r="I113" i="25"/>
  <c r="S115" i="20"/>
  <c r="I114" i="23"/>
  <c r="D114" i="23"/>
  <c r="E113" i="25"/>
  <c r="B115" i="20"/>
  <c r="A115" i="20" s="1"/>
  <c r="F115" i="20"/>
  <c r="M116" i="18"/>
  <c r="K117" i="18" s="1"/>
  <c r="L116" i="18"/>
  <c r="J117" i="18" s="1"/>
  <c r="E112" i="28"/>
  <c r="T117" i="17" l="1"/>
  <c r="T115" i="21"/>
  <c r="E117" i="18"/>
  <c r="S116" i="20"/>
  <c r="I118" i="16"/>
  <c r="D118" i="16"/>
  <c r="S112" i="27"/>
  <c r="L116" i="19"/>
  <c r="J117" i="19" s="1"/>
  <c r="M116" i="19"/>
  <c r="K117" i="19" s="1"/>
  <c r="B114" i="24"/>
  <c r="A114" i="24" s="1"/>
  <c r="F114" i="24"/>
  <c r="L117" i="17"/>
  <c r="J118" i="17" s="1"/>
  <c r="D118" i="17" s="1"/>
  <c r="M117" i="17"/>
  <c r="K118" i="17" s="1"/>
  <c r="E119" i="11"/>
  <c r="B114" i="23"/>
  <c r="A114" i="23" s="1"/>
  <c r="F114" i="23"/>
  <c r="I117" i="18"/>
  <c r="M114" i="23"/>
  <c r="K115" i="23" s="1"/>
  <c r="E115" i="23" s="1"/>
  <c r="L114" i="23"/>
  <c r="J115" i="23" s="1"/>
  <c r="D115" i="23" s="1"/>
  <c r="L113" i="25"/>
  <c r="J114" i="25" s="1"/>
  <c r="M113" i="25"/>
  <c r="K114" i="25" s="1"/>
  <c r="S113" i="26"/>
  <c r="U112" i="26" s="1"/>
  <c r="D117" i="18"/>
  <c r="L112" i="28"/>
  <c r="J113" i="28" s="1"/>
  <c r="M112" i="28"/>
  <c r="K113" i="28" s="1"/>
  <c r="E113" i="28" s="1"/>
  <c r="S131" i="29"/>
  <c r="L112" i="27"/>
  <c r="J113" i="27" s="1"/>
  <c r="D113" i="27" s="1"/>
  <c r="M112" i="27"/>
  <c r="K113" i="27" s="1"/>
  <c r="S116" i="19"/>
  <c r="S114" i="24"/>
  <c r="T114" i="24" s="1"/>
  <c r="I119" i="11"/>
  <c r="I116" i="20"/>
  <c r="L131" i="29"/>
  <c r="J132" i="29" s="1"/>
  <c r="M131" i="29"/>
  <c r="K132" i="29" s="1"/>
  <c r="S112" i="28"/>
  <c r="S113" i="25"/>
  <c r="L118" i="15"/>
  <c r="J119" i="15" s="1"/>
  <c r="D119" i="15" s="1"/>
  <c r="M118" i="15"/>
  <c r="K119" i="15" s="1"/>
  <c r="E119" i="15" s="1"/>
  <c r="I115" i="22"/>
  <c r="T113" i="24"/>
  <c r="U112" i="24"/>
  <c r="T115" i="20"/>
  <c r="U114" i="20"/>
  <c r="E118" i="16"/>
  <c r="I113" i="26"/>
  <c r="D113" i="26"/>
  <c r="B112" i="27"/>
  <c r="A112" i="27" s="1"/>
  <c r="F112" i="27"/>
  <c r="E115" i="22"/>
  <c r="S118" i="15"/>
  <c r="I114" i="24"/>
  <c r="B116" i="20"/>
  <c r="A116" i="20" s="1"/>
  <c r="F116" i="20"/>
  <c r="B118" i="15"/>
  <c r="A118" i="15" s="1"/>
  <c r="F118" i="15"/>
  <c r="U111" i="26"/>
  <c r="T112" i="26"/>
  <c r="D115" i="22"/>
  <c r="L115" i="21"/>
  <c r="J116" i="21" s="1"/>
  <c r="M115" i="21"/>
  <c r="K116" i="21" s="1"/>
  <c r="B116" i="19"/>
  <c r="A116" i="19" s="1"/>
  <c r="F116" i="19"/>
  <c r="B119" i="11"/>
  <c r="A119" i="11" s="1"/>
  <c r="F119" i="11"/>
  <c r="S114" i="23"/>
  <c r="B117" i="17"/>
  <c r="A117" i="17" s="1"/>
  <c r="F117" i="17"/>
  <c r="B131" i="29"/>
  <c r="A131" i="29" s="1"/>
  <c r="D132" i="29"/>
  <c r="F131" i="29"/>
  <c r="T113" i="26" l="1"/>
  <c r="B119" i="15"/>
  <c r="A119" i="15" s="1"/>
  <c r="F119" i="15"/>
  <c r="B113" i="27"/>
  <c r="A113" i="27" s="1"/>
  <c r="F113" i="27"/>
  <c r="B118" i="17"/>
  <c r="A118" i="17" s="1"/>
  <c r="F118" i="17"/>
  <c r="S119" i="15"/>
  <c r="T119" i="15" s="1"/>
  <c r="U111" i="28"/>
  <c r="T112" i="28"/>
  <c r="I113" i="28"/>
  <c r="D113" i="28"/>
  <c r="I118" i="17"/>
  <c r="U113" i="23"/>
  <c r="T114" i="23"/>
  <c r="B115" i="22"/>
  <c r="A115" i="22" s="1"/>
  <c r="F115" i="22"/>
  <c r="B113" i="26"/>
  <c r="A113" i="26" s="1"/>
  <c r="F113" i="26"/>
  <c r="T116" i="20"/>
  <c r="U113" i="24"/>
  <c r="S113" i="28"/>
  <c r="U112" i="28" s="1"/>
  <c r="B115" i="23"/>
  <c r="A115" i="23" s="1"/>
  <c r="F115" i="23"/>
  <c r="E118" i="17"/>
  <c r="T112" i="27"/>
  <c r="U111" i="27"/>
  <c r="I119" i="15"/>
  <c r="M116" i="20"/>
  <c r="K117" i="20" s="1"/>
  <c r="L116" i="20"/>
  <c r="J117" i="20" s="1"/>
  <c r="I113" i="27"/>
  <c r="B118" i="16"/>
  <c r="A118" i="16" s="1"/>
  <c r="F118" i="16"/>
  <c r="E116" i="21"/>
  <c r="U117" i="15"/>
  <c r="T118" i="15"/>
  <c r="M113" i="26"/>
  <c r="K114" i="26" s="1"/>
  <c r="L113" i="26"/>
  <c r="J114" i="26" s="1"/>
  <c r="E114" i="25"/>
  <c r="T116" i="19"/>
  <c r="U115" i="19"/>
  <c r="E132" i="29"/>
  <c r="B117" i="18"/>
  <c r="A117" i="18" s="1"/>
  <c r="F117" i="18"/>
  <c r="I114" i="25"/>
  <c r="D114" i="25"/>
  <c r="L117" i="18"/>
  <c r="J118" i="18" s="1"/>
  <c r="D118" i="18" s="1"/>
  <c r="M117" i="18"/>
  <c r="K118" i="18" s="1"/>
  <c r="E118" i="18" s="1"/>
  <c r="S119" i="11"/>
  <c r="I117" i="19"/>
  <c r="S117" i="18"/>
  <c r="B132" i="29"/>
  <c r="A132" i="29" s="1"/>
  <c r="F132" i="29"/>
  <c r="S115" i="23"/>
  <c r="D117" i="19"/>
  <c r="I116" i="21"/>
  <c r="D116" i="21"/>
  <c r="M114" i="24"/>
  <c r="K115" i="24" s="1"/>
  <c r="L114" i="24"/>
  <c r="J115" i="24" s="1"/>
  <c r="S115" i="22"/>
  <c r="S118" i="16"/>
  <c r="U115" i="20"/>
  <c r="M115" i="22"/>
  <c r="K116" i="22" s="1"/>
  <c r="L115" i="22"/>
  <c r="J116" i="22" s="1"/>
  <c r="D116" i="22" s="1"/>
  <c r="U112" i="25"/>
  <c r="T113" i="25"/>
  <c r="I132" i="29"/>
  <c r="L119" i="11"/>
  <c r="J120" i="11" s="1"/>
  <c r="M119" i="11"/>
  <c r="K120" i="11" s="1"/>
  <c r="E120" i="11" s="1"/>
  <c r="E117" i="19"/>
  <c r="U130" i="29"/>
  <c r="T131" i="29"/>
  <c r="I115" i="23"/>
  <c r="E113" i="27"/>
  <c r="L118" i="16"/>
  <c r="J119" i="16" s="1"/>
  <c r="M118" i="16"/>
  <c r="K119" i="16" s="1"/>
  <c r="E119" i="16" s="1"/>
  <c r="S118" i="18" l="1"/>
  <c r="T118" i="18" s="1"/>
  <c r="B114" i="25"/>
  <c r="A114" i="25" s="1"/>
  <c r="F114" i="25"/>
  <c r="S118" i="17"/>
  <c r="S117" i="19"/>
  <c r="I115" i="24"/>
  <c r="D115" i="24"/>
  <c r="T117" i="18"/>
  <c r="U116" i="18"/>
  <c r="I119" i="16"/>
  <c r="I120" i="11"/>
  <c r="D120" i="11"/>
  <c r="E116" i="22"/>
  <c r="B116" i="21"/>
  <c r="A116" i="21" s="1"/>
  <c r="F116" i="21"/>
  <c r="I118" i="18"/>
  <c r="S116" i="21"/>
  <c r="L113" i="27"/>
  <c r="J114" i="27" s="1"/>
  <c r="M113" i="27"/>
  <c r="K114" i="27" s="1"/>
  <c r="E114" i="27" s="1"/>
  <c r="L119" i="15"/>
  <c r="J120" i="15" s="1"/>
  <c r="M119" i="15"/>
  <c r="K120" i="15" s="1"/>
  <c r="B113" i="28"/>
  <c r="A113" i="28" s="1"/>
  <c r="F113" i="28"/>
  <c r="S113" i="27"/>
  <c r="U114" i="22"/>
  <c r="T115" i="22"/>
  <c r="S120" i="11"/>
  <c r="B118" i="18"/>
  <c r="A118" i="18" s="1"/>
  <c r="F118" i="18"/>
  <c r="S114" i="25"/>
  <c r="I117" i="20"/>
  <c r="D117" i="20"/>
  <c r="L132" i="29"/>
  <c r="J133" i="29" s="1"/>
  <c r="M132" i="29"/>
  <c r="K133" i="29" s="1"/>
  <c r="S119" i="16"/>
  <c r="U118" i="16" s="1"/>
  <c r="M116" i="21"/>
  <c r="K117" i="21" s="1"/>
  <c r="L116" i="21"/>
  <c r="J117" i="21" s="1"/>
  <c r="U118" i="11"/>
  <c r="T119" i="11"/>
  <c r="I114" i="26"/>
  <c r="E117" i="20"/>
  <c r="B116" i="22"/>
  <c r="A116" i="22" s="1"/>
  <c r="F116" i="22"/>
  <c r="U114" i="23"/>
  <c r="M113" i="28"/>
  <c r="K114" i="28" s="1"/>
  <c r="L113" i="28"/>
  <c r="J114" i="28" s="1"/>
  <c r="M115" i="23"/>
  <c r="K116" i="23" s="1"/>
  <c r="L115" i="23"/>
  <c r="J116" i="23" s="1"/>
  <c r="I116" i="22"/>
  <c r="U117" i="16"/>
  <c r="T118" i="16"/>
  <c r="E115" i="24"/>
  <c r="B117" i="19"/>
  <c r="A117" i="19" s="1"/>
  <c r="F117" i="19"/>
  <c r="M117" i="19"/>
  <c r="K118" i="19" s="1"/>
  <c r="L117" i="19"/>
  <c r="J118" i="19" s="1"/>
  <c r="M114" i="25"/>
  <c r="K115" i="25" s="1"/>
  <c r="E115" i="25" s="1"/>
  <c r="L114" i="25"/>
  <c r="J115" i="25" s="1"/>
  <c r="S132" i="29"/>
  <c r="E114" i="26"/>
  <c r="U118" i="15"/>
  <c r="D119" i="16"/>
  <c r="D114" i="26"/>
  <c r="T115" i="23"/>
  <c r="L118" i="17"/>
  <c r="J119" i="17" s="1"/>
  <c r="M118" i="17"/>
  <c r="K119" i="17" s="1"/>
  <c r="E119" i="17" s="1"/>
  <c r="T113" i="28"/>
  <c r="U117" i="18" l="1"/>
  <c r="T119" i="16"/>
  <c r="S115" i="25"/>
  <c r="T115" i="25" s="1"/>
  <c r="S114" i="26"/>
  <c r="I115" i="25"/>
  <c r="I114" i="28"/>
  <c r="S117" i="20"/>
  <c r="T114" i="25"/>
  <c r="U113" i="25"/>
  <c r="S116" i="22"/>
  <c r="M117" i="20"/>
  <c r="K118" i="20" s="1"/>
  <c r="E118" i="20" s="1"/>
  <c r="L117" i="20"/>
  <c r="J118" i="20" s="1"/>
  <c r="D118" i="20" s="1"/>
  <c r="U112" i="27"/>
  <c r="T113" i="27"/>
  <c r="E117" i="21"/>
  <c r="U117" i="17"/>
  <c r="T118" i="17"/>
  <c r="I119" i="17"/>
  <c r="D119" i="17"/>
  <c r="E133" i="29"/>
  <c r="I118" i="19"/>
  <c r="M116" i="22"/>
  <c r="K117" i="22" s="1"/>
  <c r="L116" i="22"/>
  <c r="J117" i="22" s="1"/>
  <c r="L114" i="26"/>
  <c r="J115" i="26" s="1"/>
  <c r="D115" i="26" s="1"/>
  <c r="M114" i="26"/>
  <c r="K115" i="26" s="1"/>
  <c r="E115" i="26" s="1"/>
  <c r="T120" i="11"/>
  <c r="D114" i="28"/>
  <c r="B115" i="24"/>
  <c r="A115" i="24" s="1"/>
  <c r="F115" i="24"/>
  <c r="U116" i="19"/>
  <c r="T117" i="19"/>
  <c r="D115" i="25"/>
  <c r="S115" i="24"/>
  <c r="I117" i="21"/>
  <c r="B117" i="20"/>
  <c r="A117" i="20" s="1"/>
  <c r="F117" i="20"/>
  <c r="S114" i="27"/>
  <c r="I114" i="27"/>
  <c r="D114" i="27"/>
  <c r="M118" i="18"/>
  <c r="K119" i="18" s="1"/>
  <c r="L118" i="18"/>
  <c r="J119" i="18" s="1"/>
  <c r="L120" i="11"/>
  <c r="J121" i="11" s="1"/>
  <c r="D121" i="11" s="1"/>
  <c r="M120" i="11"/>
  <c r="K121" i="11" s="1"/>
  <c r="S119" i="17"/>
  <c r="B114" i="26"/>
  <c r="A114" i="26" s="1"/>
  <c r="F114" i="26"/>
  <c r="I116" i="23"/>
  <c r="D116" i="23"/>
  <c r="E114" i="28"/>
  <c r="I133" i="29"/>
  <c r="D133" i="29"/>
  <c r="E120" i="15"/>
  <c r="M115" i="24"/>
  <c r="K116" i="24" s="1"/>
  <c r="L115" i="24"/>
  <c r="J116" i="24" s="1"/>
  <c r="D116" i="24" s="1"/>
  <c r="B119" i="16"/>
  <c r="A119" i="16" s="1"/>
  <c r="F119" i="16"/>
  <c r="U131" i="29"/>
  <c r="T132" i="29"/>
  <c r="D118" i="19"/>
  <c r="E116" i="23"/>
  <c r="U119" i="11"/>
  <c r="I120" i="15"/>
  <c r="D120" i="15"/>
  <c r="T116" i="21"/>
  <c r="U115" i="21"/>
  <c r="D117" i="21"/>
  <c r="B120" i="11"/>
  <c r="A120" i="11" s="1"/>
  <c r="F120" i="11"/>
  <c r="M119" i="16"/>
  <c r="K120" i="16" s="1"/>
  <c r="L119" i="16"/>
  <c r="J120" i="16" s="1"/>
  <c r="D120" i="16" s="1"/>
  <c r="E118" i="19"/>
  <c r="U114" i="25" l="1"/>
  <c r="B116" i="24"/>
  <c r="A116" i="24" s="1"/>
  <c r="F116" i="24"/>
  <c r="S118" i="20"/>
  <c r="U117" i="20" s="1"/>
  <c r="B120" i="16"/>
  <c r="A120" i="16" s="1"/>
  <c r="F120" i="16"/>
  <c r="S115" i="26"/>
  <c r="T115" i="26" s="1"/>
  <c r="S118" i="19"/>
  <c r="S120" i="15"/>
  <c r="B115" i="26"/>
  <c r="A115" i="26" s="1"/>
  <c r="F115" i="26"/>
  <c r="S133" i="29"/>
  <c r="S117" i="21"/>
  <c r="T114" i="27"/>
  <c r="L114" i="28"/>
  <c r="J115" i="28" s="1"/>
  <c r="D115" i="28" s="1"/>
  <c r="M114" i="28"/>
  <c r="K115" i="28" s="1"/>
  <c r="E115" i="28" s="1"/>
  <c r="B118" i="19"/>
  <c r="A118" i="19" s="1"/>
  <c r="F118" i="19"/>
  <c r="M116" i="23"/>
  <c r="K117" i="23" s="1"/>
  <c r="L116" i="23"/>
  <c r="J117" i="23" s="1"/>
  <c r="D117" i="23" s="1"/>
  <c r="I121" i="11"/>
  <c r="B115" i="25"/>
  <c r="A115" i="25" s="1"/>
  <c r="F115" i="25"/>
  <c r="B119" i="17"/>
  <c r="A119" i="17" s="1"/>
  <c r="F119" i="17"/>
  <c r="B120" i="15"/>
  <c r="A120" i="15" s="1"/>
  <c r="F120" i="15"/>
  <c r="S116" i="23"/>
  <c r="B116" i="23"/>
  <c r="A116" i="23" s="1"/>
  <c r="F116" i="23"/>
  <c r="E119" i="18"/>
  <c r="T115" i="24"/>
  <c r="U114" i="24"/>
  <c r="I115" i="26"/>
  <c r="L119" i="17"/>
  <c r="J120" i="17" s="1"/>
  <c r="M119" i="17"/>
  <c r="K120" i="17" s="1"/>
  <c r="U118" i="17"/>
  <c r="U113" i="27"/>
  <c r="I118" i="20"/>
  <c r="U115" i="22"/>
  <c r="T116" i="22"/>
  <c r="B121" i="11"/>
  <c r="A121" i="11" s="1"/>
  <c r="F121" i="11"/>
  <c r="L133" i="29"/>
  <c r="J134" i="29" s="1"/>
  <c r="D134" i="29" s="1"/>
  <c r="M133" i="29"/>
  <c r="K134" i="29" s="1"/>
  <c r="E121" i="11"/>
  <c r="B114" i="27"/>
  <c r="A114" i="27" s="1"/>
  <c r="F114" i="27"/>
  <c r="I117" i="22"/>
  <c r="D117" i="22"/>
  <c r="T114" i="26"/>
  <c r="U113" i="26"/>
  <c r="I120" i="16"/>
  <c r="L120" i="15"/>
  <c r="J121" i="15" s="1"/>
  <c r="M120" i="15"/>
  <c r="K121" i="15" s="1"/>
  <c r="S114" i="28"/>
  <c r="L117" i="21"/>
  <c r="J118" i="21" s="1"/>
  <c r="D118" i="21" s="1"/>
  <c r="M117" i="21"/>
  <c r="K118" i="21" s="1"/>
  <c r="E118" i="21" s="1"/>
  <c r="E120" i="16"/>
  <c r="B117" i="21"/>
  <c r="A117" i="21" s="1"/>
  <c r="F117" i="21"/>
  <c r="I116" i="24"/>
  <c r="B133" i="29"/>
  <c r="A133" i="29" s="1"/>
  <c r="F133" i="29"/>
  <c r="I119" i="18"/>
  <c r="D119" i="18"/>
  <c r="M114" i="27"/>
  <c r="K115" i="27" s="1"/>
  <c r="L114" i="27"/>
  <c r="J115" i="27" s="1"/>
  <c r="B118" i="20"/>
  <c r="A118" i="20" s="1"/>
  <c r="F118" i="20"/>
  <c r="E116" i="24"/>
  <c r="B114" i="28"/>
  <c r="A114" i="28" s="1"/>
  <c r="F114" i="28"/>
  <c r="M118" i="19"/>
  <c r="K119" i="19" s="1"/>
  <c r="E119" i="19" s="1"/>
  <c r="L118" i="19"/>
  <c r="J119" i="19" s="1"/>
  <c r="T119" i="17"/>
  <c r="E117" i="22"/>
  <c r="U116" i="20"/>
  <c r="T117" i="20"/>
  <c r="L115" i="25"/>
  <c r="J116" i="25" s="1"/>
  <c r="M115" i="25"/>
  <c r="K116" i="25" s="1"/>
  <c r="U114" i="26" l="1"/>
  <c r="T118" i="20"/>
  <c r="S119" i="19"/>
  <c r="U118" i="19" s="1"/>
  <c r="I116" i="25"/>
  <c r="S115" i="28"/>
  <c r="T115" i="28" s="1"/>
  <c r="L117" i="22"/>
  <c r="J118" i="22" s="1"/>
  <c r="D118" i="22" s="1"/>
  <c r="M117" i="22"/>
  <c r="K118" i="22" s="1"/>
  <c r="E118" i="22" s="1"/>
  <c r="I120" i="17"/>
  <c r="T116" i="23"/>
  <c r="U115" i="23"/>
  <c r="D116" i="25"/>
  <c r="T118" i="19"/>
  <c r="U117" i="19"/>
  <c r="S117" i="22"/>
  <c r="I115" i="27"/>
  <c r="D120" i="17"/>
  <c r="U116" i="21"/>
  <c r="T117" i="21"/>
  <c r="E121" i="15"/>
  <c r="E116" i="25"/>
  <c r="I119" i="19"/>
  <c r="B115" i="28"/>
  <c r="A115" i="28" s="1"/>
  <c r="F115" i="28"/>
  <c r="B119" i="18"/>
  <c r="A119" i="18" s="1"/>
  <c r="F119" i="18"/>
  <c r="B134" i="29"/>
  <c r="A134" i="29" s="1"/>
  <c r="F134" i="29"/>
  <c r="U113" i="28"/>
  <c r="T114" i="28"/>
  <c r="M120" i="16"/>
  <c r="K121" i="16" s="1"/>
  <c r="E121" i="16" s="1"/>
  <c r="L120" i="16"/>
  <c r="J121" i="16" s="1"/>
  <c r="I134" i="29"/>
  <c r="E120" i="17"/>
  <c r="S119" i="18"/>
  <c r="E117" i="23"/>
  <c r="L121" i="11"/>
  <c r="J122" i="11" s="1"/>
  <c r="M121" i="11"/>
  <c r="K122" i="11" s="1"/>
  <c r="E122" i="11" s="1"/>
  <c r="D119" i="19"/>
  <c r="U132" i="29"/>
  <c r="T133" i="29"/>
  <c r="B118" i="21"/>
  <c r="A118" i="21" s="1"/>
  <c r="F118" i="21"/>
  <c r="S121" i="11"/>
  <c r="M118" i="20"/>
  <c r="K119" i="20" s="1"/>
  <c r="L118" i="20"/>
  <c r="J119" i="20" s="1"/>
  <c r="B117" i="23"/>
  <c r="A117" i="23" s="1"/>
  <c r="F117" i="23"/>
  <c r="I117" i="23"/>
  <c r="S118" i="21"/>
  <c r="U117" i="21" s="1"/>
  <c r="S116" i="24"/>
  <c r="L119" i="18"/>
  <c r="J120" i="18" s="1"/>
  <c r="M119" i="18"/>
  <c r="K120" i="18" s="1"/>
  <c r="E120" i="18" s="1"/>
  <c r="E115" i="27"/>
  <c r="L116" i="24"/>
  <c r="J117" i="24" s="1"/>
  <c r="M116" i="24"/>
  <c r="K117" i="24" s="1"/>
  <c r="E117" i="24" s="1"/>
  <c r="S120" i="16"/>
  <c r="I118" i="21"/>
  <c r="I121" i="15"/>
  <c r="B117" i="22"/>
  <c r="A117" i="22" s="1"/>
  <c r="F117" i="22"/>
  <c r="D115" i="27"/>
  <c r="L115" i="26"/>
  <c r="J116" i="26" s="1"/>
  <c r="M115" i="26"/>
  <c r="K116" i="26" s="1"/>
  <c r="D121" i="15"/>
  <c r="I115" i="28"/>
  <c r="E134" i="29"/>
  <c r="U119" i="15"/>
  <c r="T120" i="15"/>
  <c r="T119" i="19" l="1"/>
  <c r="U114" i="28"/>
  <c r="S120" i="18"/>
  <c r="T120" i="18" s="1"/>
  <c r="S117" i="24"/>
  <c r="T117" i="24" s="1"/>
  <c r="S122" i="11"/>
  <c r="T122" i="11" s="1"/>
  <c r="B118" i="22"/>
  <c r="A118" i="22" s="1"/>
  <c r="F118" i="22"/>
  <c r="U118" i="18"/>
  <c r="T119" i="18"/>
  <c r="B116" i="25"/>
  <c r="A116" i="25" s="1"/>
  <c r="F116" i="25"/>
  <c r="L116" i="25"/>
  <c r="J117" i="25" s="1"/>
  <c r="D117" i="25" s="1"/>
  <c r="M116" i="25"/>
  <c r="K117" i="25" s="1"/>
  <c r="M115" i="28"/>
  <c r="K116" i="28" s="1"/>
  <c r="L115" i="28"/>
  <c r="J116" i="28" s="1"/>
  <c r="I117" i="24"/>
  <c r="D117" i="24"/>
  <c r="M117" i="23"/>
  <c r="K118" i="23" s="1"/>
  <c r="E118" i="23" s="1"/>
  <c r="L117" i="23"/>
  <c r="J118" i="23" s="1"/>
  <c r="I122" i="11"/>
  <c r="D122" i="11"/>
  <c r="I121" i="16"/>
  <c r="D121" i="16"/>
  <c r="S134" i="29"/>
  <c r="E116" i="26"/>
  <c r="L121" i="15"/>
  <c r="J122" i="15" s="1"/>
  <c r="D122" i="15" s="1"/>
  <c r="M121" i="15"/>
  <c r="K122" i="15" s="1"/>
  <c r="E122" i="15" s="1"/>
  <c r="U119" i="16"/>
  <c r="T120" i="16"/>
  <c r="I120" i="18"/>
  <c r="B119" i="19"/>
  <c r="A119" i="19" s="1"/>
  <c r="F119" i="19"/>
  <c r="D120" i="18"/>
  <c r="T118" i="21"/>
  <c r="S118" i="22"/>
  <c r="I116" i="26"/>
  <c r="D116" i="26"/>
  <c r="U120" i="11"/>
  <c r="T121" i="11"/>
  <c r="L134" i="29"/>
  <c r="J135" i="29" s="1"/>
  <c r="M134" i="29"/>
  <c r="K135" i="29" s="1"/>
  <c r="S121" i="15"/>
  <c r="I118" i="22"/>
  <c r="L118" i="21"/>
  <c r="J119" i="21" s="1"/>
  <c r="M118" i="21"/>
  <c r="K119" i="21" s="1"/>
  <c r="U115" i="24"/>
  <c r="T116" i="24"/>
  <c r="I119" i="20"/>
  <c r="D119" i="20"/>
  <c r="S120" i="17"/>
  <c r="M119" i="19"/>
  <c r="K120" i="19" s="1"/>
  <c r="L119" i="19"/>
  <c r="J120" i="19" s="1"/>
  <c r="D120" i="19" s="1"/>
  <c r="L115" i="27"/>
  <c r="J116" i="27" s="1"/>
  <c r="D116" i="27" s="1"/>
  <c r="M115" i="27"/>
  <c r="K116" i="27" s="1"/>
  <c r="B121" i="15"/>
  <c r="A121" i="15" s="1"/>
  <c r="F121" i="15"/>
  <c r="B115" i="27"/>
  <c r="A115" i="27" s="1"/>
  <c r="F115" i="27"/>
  <c r="S121" i="16"/>
  <c r="U120" i="16" s="1"/>
  <c r="S115" i="27"/>
  <c r="E119" i="20"/>
  <c r="S117" i="23"/>
  <c r="S116" i="25"/>
  <c r="B120" i="17"/>
  <c r="A120" i="17" s="1"/>
  <c r="F120" i="17"/>
  <c r="T117" i="22"/>
  <c r="U116" i="22"/>
  <c r="L120" i="17"/>
  <c r="J121" i="17" s="1"/>
  <c r="D121" i="17" s="1"/>
  <c r="M120" i="17"/>
  <c r="K121" i="17" s="1"/>
  <c r="E121" i="17" s="1"/>
  <c r="U121" i="11" l="1"/>
  <c r="T121" i="16"/>
  <c r="U116" i="24"/>
  <c r="U119" i="18"/>
  <c r="B116" i="27"/>
  <c r="A116" i="27" s="1"/>
  <c r="F116" i="27"/>
  <c r="B121" i="17"/>
  <c r="A121" i="17" s="1"/>
  <c r="F121" i="17"/>
  <c r="S121" i="17"/>
  <c r="U120" i="17" s="1"/>
  <c r="I135" i="29"/>
  <c r="D135" i="29"/>
  <c r="B121" i="16"/>
  <c r="A121" i="16" s="1"/>
  <c r="F121" i="16"/>
  <c r="B117" i="24"/>
  <c r="A117" i="24" s="1"/>
  <c r="F117" i="24"/>
  <c r="B117" i="25"/>
  <c r="A117" i="25" s="1"/>
  <c r="F117" i="25"/>
  <c r="T118" i="22"/>
  <c r="S118" i="23"/>
  <c r="T118" i="23" s="1"/>
  <c r="U119" i="17"/>
  <c r="T120" i="17"/>
  <c r="E119" i="21"/>
  <c r="M122" i="11"/>
  <c r="K123" i="11" s="1"/>
  <c r="L122" i="11"/>
  <c r="J123" i="11" s="1"/>
  <c r="T116" i="25"/>
  <c r="U115" i="25"/>
  <c r="S119" i="20"/>
  <c r="U114" i="27"/>
  <c r="T115" i="27"/>
  <c r="E120" i="19"/>
  <c r="B116" i="26"/>
  <c r="A116" i="26" s="1"/>
  <c r="F116" i="26"/>
  <c r="I122" i="15"/>
  <c r="E135" i="29"/>
  <c r="B122" i="11"/>
  <c r="A122" i="11" s="1"/>
  <c r="F122" i="11"/>
  <c r="I116" i="28"/>
  <c r="D116" i="28"/>
  <c r="M119" i="20"/>
  <c r="K120" i="20" s="1"/>
  <c r="L119" i="20"/>
  <c r="J120" i="20" s="1"/>
  <c r="D120" i="20" s="1"/>
  <c r="L118" i="22"/>
  <c r="J119" i="22" s="1"/>
  <c r="M118" i="22"/>
  <c r="K119" i="22" s="1"/>
  <c r="B120" i="19"/>
  <c r="A120" i="19" s="1"/>
  <c r="F120" i="19"/>
  <c r="S116" i="26"/>
  <c r="E116" i="28"/>
  <c r="I116" i="27"/>
  <c r="S122" i="15"/>
  <c r="T122" i="15" s="1"/>
  <c r="L116" i="26"/>
  <c r="J117" i="26" s="1"/>
  <c r="D117" i="26" s="1"/>
  <c r="M116" i="26"/>
  <c r="K117" i="26" s="1"/>
  <c r="L120" i="18"/>
  <c r="J121" i="18" s="1"/>
  <c r="D121" i="18" s="1"/>
  <c r="M120" i="18"/>
  <c r="K121" i="18" s="1"/>
  <c r="I121" i="17"/>
  <c r="U117" i="22"/>
  <c r="E117" i="25"/>
  <c r="U116" i="23"/>
  <c r="T117" i="23"/>
  <c r="E116" i="27"/>
  <c r="B122" i="15"/>
  <c r="A122" i="15" s="1"/>
  <c r="F122" i="15"/>
  <c r="I120" i="19"/>
  <c r="B119" i="20"/>
  <c r="A119" i="20" s="1"/>
  <c r="F119" i="20"/>
  <c r="I119" i="21"/>
  <c r="D119" i="21"/>
  <c r="U120" i="15"/>
  <c r="T121" i="15"/>
  <c r="B120" i="18"/>
  <c r="A120" i="18" s="1"/>
  <c r="F120" i="18"/>
  <c r="U133" i="29"/>
  <c r="T134" i="29"/>
  <c r="L121" i="16"/>
  <c r="J122" i="16" s="1"/>
  <c r="D122" i="16" s="1"/>
  <c r="M121" i="16"/>
  <c r="K122" i="16" s="1"/>
  <c r="I118" i="23"/>
  <c r="D118" i="23"/>
  <c r="L117" i="24"/>
  <c r="J118" i="24" s="1"/>
  <c r="D118" i="24" s="1"/>
  <c r="M117" i="24"/>
  <c r="K118" i="24" s="1"/>
  <c r="I117" i="25"/>
  <c r="U121" i="15" l="1"/>
  <c r="U117" i="23"/>
  <c r="T121" i="17"/>
  <c r="B117" i="26"/>
  <c r="A117" i="26" s="1"/>
  <c r="F117" i="26"/>
  <c r="B118" i="24"/>
  <c r="A118" i="24" s="1"/>
  <c r="F118" i="24"/>
  <c r="E122" i="16"/>
  <c r="L119" i="21"/>
  <c r="J120" i="21" s="1"/>
  <c r="D120" i="21" s="1"/>
  <c r="M119" i="21"/>
  <c r="K120" i="21" s="1"/>
  <c r="S120" i="19"/>
  <c r="I122" i="16"/>
  <c r="M120" i="19"/>
  <c r="K121" i="19" s="1"/>
  <c r="L120" i="19"/>
  <c r="J121" i="19" s="1"/>
  <c r="L121" i="17"/>
  <c r="J122" i="17" s="1"/>
  <c r="M121" i="17"/>
  <c r="K122" i="17" s="1"/>
  <c r="M116" i="27"/>
  <c r="K117" i="27" s="1"/>
  <c r="E117" i="27" s="1"/>
  <c r="L116" i="27"/>
  <c r="J117" i="27" s="1"/>
  <c r="E119" i="22"/>
  <c r="I123" i="11"/>
  <c r="M117" i="25"/>
  <c r="K118" i="25" s="1"/>
  <c r="E118" i="25" s="1"/>
  <c r="L117" i="25"/>
  <c r="J118" i="25" s="1"/>
  <c r="E118" i="24"/>
  <c r="M118" i="23"/>
  <c r="K119" i="23" s="1"/>
  <c r="L118" i="23"/>
  <c r="J119" i="23" s="1"/>
  <c r="I121" i="18"/>
  <c r="I120" i="20"/>
  <c r="D123" i="11"/>
  <c r="M122" i="15"/>
  <c r="K123" i="15" s="1"/>
  <c r="L122" i="15"/>
  <c r="J123" i="15" s="1"/>
  <c r="U118" i="20"/>
  <c r="T119" i="20"/>
  <c r="S119" i="21"/>
  <c r="I118" i="24"/>
  <c r="B121" i="18"/>
  <c r="A121" i="18" s="1"/>
  <c r="F121" i="18"/>
  <c r="E117" i="26"/>
  <c r="L116" i="28"/>
  <c r="J117" i="28" s="1"/>
  <c r="D117" i="28" s="1"/>
  <c r="M116" i="28"/>
  <c r="K117" i="28" s="1"/>
  <c r="E117" i="28" s="1"/>
  <c r="B122" i="16"/>
  <c r="A122" i="16" s="1"/>
  <c r="F122" i="16"/>
  <c r="B135" i="29"/>
  <c r="A135" i="29" s="1"/>
  <c r="F135" i="29"/>
  <c r="B118" i="23"/>
  <c r="A118" i="23" s="1"/>
  <c r="F118" i="23"/>
  <c r="S116" i="27"/>
  <c r="I117" i="26"/>
  <c r="T116" i="26"/>
  <c r="U115" i="26"/>
  <c r="S135" i="29"/>
  <c r="B119" i="21"/>
  <c r="A119" i="21" s="1"/>
  <c r="F119" i="21"/>
  <c r="B120" i="20"/>
  <c r="A120" i="20" s="1"/>
  <c r="F120" i="20"/>
  <c r="S117" i="25"/>
  <c r="E121" i="18"/>
  <c r="S116" i="28"/>
  <c r="I119" i="22"/>
  <c r="D119" i="22"/>
  <c r="B116" i="28"/>
  <c r="A116" i="28" s="1"/>
  <c r="F116" i="28"/>
  <c r="E120" i="20"/>
  <c r="E123" i="11"/>
  <c r="L135" i="29"/>
  <c r="J136" i="29" s="1"/>
  <c r="D136" i="29" s="1"/>
  <c r="M135" i="29"/>
  <c r="K136" i="29" s="1"/>
  <c r="E136" i="29" s="1"/>
  <c r="S136" i="29" l="1"/>
  <c r="T136" i="29" s="1"/>
  <c r="S117" i="27"/>
  <c r="U116" i="27" s="1"/>
  <c r="B119" i="22"/>
  <c r="A119" i="22" s="1"/>
  <c r="F119" i="22"/>
  <c r="U116" i="25"/>
  <c r="T117" i="25"/>
  <c r="T135" i="29"/>
  <c r="U134" i="29"/>
  <c r="I123" i="15"/>
  <c r="D123" i="15"/>
  <c r="M120" i="20"/>
  <c r="K121" i="20" s="1"/>
  <c r="E121" i="20" s="1"/>
  <c r="L120" i="20"/>
  <c r="J121" i="20" s="1"/>
  <c r="M123" i="11"/>
  <c r="K124" i="11" s="1"/>
  <c r="E124" i="11" s="1"/>
  <c r="L123" i="11"/>
  <c r="J124" i="11" s="1"/>
  <c r="D124" i="11" s="1"/>
  <c r="S121" i="18"/>
  <c r="B120" i="21"/>
  <c r="A120" i="21" s="1"/>
  <c r="F120" i="21"/>
  <c r="B136" i="29"/>
  <c r="A136" i="29" s="1"/>
  <c r="F136" i="29"/>
  <c r="I119" i="23"/>
  <c r="S119" i="22"/>
  <c r="I136" i="29"/>
  <c r="S117" i="28"/>
  <c r="U116" i="28" s="1"/>
  <c r="S118" i="25"/>
  <c r="T118" i="25" s="1"/>
  <c r="I117" i="28"/>
  <c r="M118" i="24"/>
  <c r="K119" i="24" s="1"/>
  <c r="E119" i="24" s="1"/>
  <c r="L118" i="24"/>
  <c r="J119" i="24" s="1"/>
  <c r="T119" i="21"/>
  <c r="U118" i="21"/>
  <c r="S118" i="24"/>
  <c r="I117" i="27"/>
  <c r="D117" i="27"/>
  <c r="I121" i="19"/>
  <c r="D121" i="19"/>
  <c r="E121" i="19"/>
  <c r="S122" i="16"/>
  <c r="S120" i="20"/>
  <c r="U115" i="28"/>
  <c r="T116" i="28"/>
  <c r="U115" i="27"/>
  <c r="T116" i="27"/>
  <c r="M121" i="18"/>
  <c r="K122" i="18" s="1"/>
  <c r="L121" i="18"/>
  <c r="J122" i="18" s="1"/>
  <c r="U119" i="19"/>
  <c r="T120" i="19"/>
  <c r="S117" i="26"/>
  <c r="E123" i="15"/>
  <c r="I118" i="25"/>
  <c r="D118" i="25"/>
  <c r="E122" i="17"/>
  <c r="S123" i="11"/>
  <c r="B117" i="28"/>
  <c r="A117" i="28" s="1"/>
  <c r="F117" i="28"/>
  <c r="L119" i="22"/>
  <c r="J120" i="22" s="1"/>
  <c r="M119" i="22"/>
  <c r="K120" i="22" s="1"/>
  <c r="M117" i="26"/>
  <c r="K118" i="26" s="1"/>
  <c r="E118" i="26" s="1"/>
  <c r="L117" i="26"/>
  <c r="J118" i="26" s="1"/>
  <c r="D119" i="23"/>
  <c r="E120" i="21"/>
  <c r="B123" i="11"/>
  <c r="A123" i="11" s="1"/>
  <c r="F123" i="11"/>
  <c r="E119" i="23"/>
  <c r="I122" i="17"/>
  <c r="D122" i="17"/>
  <c r="L122" i="16"/>
  <c r="J123" i="16" s="1"/>
  <c r="M122" i="16"/>
  <c r="K123" i="16" s="1"/>
  <c r="I120" i="21"/>
  <c r="U135" i="29" l="1"/>
  <c r="T117" i="28"/>
  <c r="S118" i="26"/>
  <c r="U117" i="26" s="1"/>
  <c r="S120" i="21"/>
  <c r="U121" i="16"/>
  <c r="T122" i="16"/>
  <c r="S119" i="24"/>
  <c r="U118" i="24" s="1"/>
  <c r="U120" i="18"/>
  <c r="T121" i="18"/>
  <c r="L123" i="15"/>
  <c r="J124" i="15" s="1"/>
  <c r="D124" i="15" s="1"/>
  <c r="M123" i="15"/>
  <c r="K124" i="15" s="1"/>
  <c r="E124" i="15" s="1"/>
  <c r="L122" i="17"/>
  <c r="J123" i="17" s="1"/>
  <c r="M122" i="17"/>
  <c r="K123" i="17" s="1"/>
  <c r="S122" i="17"/>
  <c r="M118" i="25"/>
  <c r="K119" i="25" s="1"/>
  <c r="L118" i="25"/>
  <c r="J119" i="25" s="1"/>
  <c r="D119" i="25" s="1"/>
  <c r="T117" i="26"/>
  <c r="U116" i="26"/>
  <c r="S121" i="20"/>
  <c r="T121" i="20" s="1"/>
  <c r="S121" i="19"/>
  <c r="B117" i="27"/>
  <c r="A117" i="27" s="1"/>
  <c r="F117" i="27"/>
  <c r="T118" i="24"/>
  <c r="U117" i="24"/>
  <c r="M117" i="28"/>
  <c r="K118" i="28" s="1"/>
  <c r="L117" i="28"/>
  <c r="J118" i="28" s="1"/>
  <c r="U118" i="22"/>
  <c r="T119" i="22"/>
  <c r="I123" i="16"/>
  <c r="D123" i="16"/>
  <c r="B124" i="11"/>
  <c r="A124" i="11" s="1"/>
  <c r="F124" i="11"/>
  <c r="B119" i="23"/>
  <c r="A119" i="23" s="1"/>
  <c r="F119" i="23"/>
  <c r="I120" i="22"/>
  <c r="T123" i="11"/>
  <c r="U122" i="11"/>
  <c r="S123" i="15"/>
  <c r="U119" i="20"/>
  <c r="T120" i="20"/>
  <c r="B121" i="19"/>
  <c r="A121" i="19" s="1"/>
  <c r="F121" i="19"/>
  <c r="I119" i="24"/>
  <c r="D119" i="24"/>
  <c r="E120" i="22"/>
  <c r="I124" i="11"/>
  <c r="B123" i="15"/>
  <c r="A123" i="15" s="1"/>
  <c r="F123" i="15"/>
  <c r="D120" i="22"/>
  <c r="L120" i="21"/>
  <c r="J121" i="21" s="1"/>
  <c r="M120" i="21"/>
  <c r="K121" i="21" s="1"/>
  <c r="M121" i="19"/>
  <c r="K122" i="19" s="1"/>
  <c r="E122" i="19" s="1"/>
  <c r="L121" i="19"/>
  <c r="J122" i="19" s="1"/>
  <c r="D122" i="19" s="1"/>
  <c r="L119" i="23"/>
  <c r="J120" i="23" s="1"/>
  <c r="D120" i="23" s="1"/>
  <c r="M119" i="23"/>
  <c r="K120" i="23" s="1"/>
  <c r="I121" i="20"/>
  <c r="D121" i="20"/>
  <c r="B122" i="17"/>
  <c r="A122" i="17" s="1"/>
  <c r="F122" i="17"/>
  <c r="S119" i="23"/>
  <c r="I118" i="26"/>
  <c r="D118" i="26"/>
  <c r="S124" i="11"/>
  <c r="B118" i="25"/>
  <c r="A118" i="25" s="1"/>
  <c r="F118" i="25"/>
  <c r="I122" i="18"/>
  <c r="D122" i="18"/>
  <c r="T117" i="27"/>
  <c r="E123" i="16"/>
  <c r="L117" i="27"/>
  <c r="J118" i="27" s="1"/>
  <c r="M117" i="27"/>
  <c r="K118" i="27" s="1"/>
  <c r="L136" i="29"/>
  <c r="J137" i="29" s="1"/>
  <c r="M136" i="29"/>
  <c r="K137" i="29" s="1"/>
  <c r="E122" i="18"/>
  <c r="U117" i="25"/>
  <c r="U120" i="20" l="1"/>
  <c r="T119" i="24"/>
  <c r="T118" i="26"/>
  <c r="B124" i="15"/>
  <c r="A124" i="15" s="1"/>
  <c r="F124" i="15"/>
  <c r="S122" i="19"/>
  <c r="U121" i="19" s="1"/>
  <c r="E118" i="27"/>
  <c r="B119" i="25"/>
  <c r="A119" i="25" s="1"/>
  <c r="F119" i="25"/>
  <c r="T119" i="23"/>
  <c r="U118" i="23"/>
  <c r="M121" i="20"/>
  <c r="K122" i="20" s="1"/>
  <c r="L121" i="20"/>
  <c r="J122" i="20" s="1"/>
  <c r="D122" i="20" s="1"/>
  <c r="B122" i="19"/>
  <c r="A122" i="19" s="1"/>
  <c r="F122" i="19"/>
  <c r="B123" i="16"/>
  <c r="A123" i="16" s="1"/>
  <c r="F123" i="16"/>
  <c r="E119" i="25"/>
  <c r="U119" i="21"/>
  <c r="T120" i="21"/>
  <c r="I118" i="27"/>
  <c r="E137" i="29"/>
  <c r="E120" i="23"/>
  <c r="I122" i="19"/>
  <c r="S120" i="22"/>
  <c r="U122" i="15"/>
  <c r="T123" i="15"/>
  <c r="T124" i="11"/>
  <c r="B120" i="23"/>
  <c r="A120" i="23" s="1"/>
  <c r="F120" i="23"/>
  <c r="E118" i="28"/>
  <c r="I119" i="25"/>
  <c r="E121" i="21"/>
  <c r="I137" i="29"/>
  <c r="D137" i="29"/>
  <c r="B122" i="18"/>
  <c r="A122" i="18" s="1"/>
  <c r="F122" i="18"/>
  <c r="B118" i="26"/>
  <c r="A118" i="26" s="1"/>
  <c r="F118" i="26"/>
  <c r="I121" i="21"/>
  <c r="D121" i="21"/>
  <c r="B119" i="24"/>
  <c r="A119" i="24" s="1"/>
  <c r="F119" i="24"/>
  <c r="U120" i="19"/>
  <c r="T121" i="19"/>
  <c r="I124" i="15"/>
  <c r="B120" i="22"/>
  <c r="A120" i="22" s="1"/>
  <c r="F120" i="22"/>
  <c r="L120" i="22"/>
  <c r="J121" i="22" s="1"/>
  <c r="D121" i="22" s="1"/>
  <c r="M120" i="22"/>
  <c r="K121" i="22" s="1"/>
  <c r="M123" i="16"/>
  <c r="K124" i="16" s="1"/>
  <c r="L123" i="16"/>
  <c r="J124" i="16" s="1"/>
  <c r="D118" i="27"/>
  <c r="E123" i="17"/>
  <c r="I123" i="17"/>
  <c r="S122" i="18"/>
  <c r="S123" i="16"/>
  <c r="L122" i="18"/>
  <c r="J123" i="18" s="1"/>
  <c r="D123" i="18" s="1"/>
  <c r="M122" i="18"/>
  <c r="K123" i="18" s="1"/>
  <c r="E123" i="18" s="1"/>
  <c r="L118" i="26"/>
  <c r="J119" i="26" s="1"/>
  <c r="M118" i="26"/>
  <c r="K119" i="26" s="1"/>
  <c r="D123" i="17"/>
  <c r="B121" i="20"/>
  <c r="A121" i="20" s="1"/>
  <c r="F121" i="20"/>
  <c r="I120" i="23"/>
  <c r="L124" i="11"/>
  <c r="J125" i="11" s="1"/>
  <c r="M124" i="11"/>
  <c r="K125" i="11" s="1"/>
  <c r="L119" i="24"/>
  <c r="J120" i="24" s="1"/>
  <c r="M119" i="24"/>
  <c r="K120" i="24" s="1"/>
  <c r="S124" i="15"/>
  <c r="U123" i="11"/>
  <c r="I118" i="28"/>
  <c r="D118" i="28"/>
  <c r="T122" i="17"/>
  <c r="U121" i="17"/>
  <c r="S123" i="18" l="1"/>
  <c r="U122" i="18" s="1"/>
  <c r="B122" i="20"/>
  <c r="A122" i="20" s="1"/>
  <c r="F122" i="20"/>
  <c r="I119" i="26"/>
  <c r="L123" i="17"/>
  <c r="J124" i="17" s="1"/>
  <c r="D124" i="17" s="1"/>
  <c r="M123" i="17"/>
  <c r="K124" i="17" s="1"/>
  <c r="B121" i="22"/>
  <c r="A121" i="22" s="1"/>
  <c r="F121" i="22"/>
  <c r="L137" i="29"/>
  <c r="J138" i="29" s="1"/>
  <c r="M137" i="29"/>
  <c r="K138" i="29" s="1"/>
  <c r="T120" i="22"/>
  <c r="U119" i="22"/>
  <c r="S119" i="25"/>
  <c r="I122" i="20"/>
  <c r="D119" i="26"/>
  <c r="E122" i="20"/>
  <c r="S118" i="27"/>
  <c r="I120" i="24"/>
  <c r="M120" i="23"/>
  <c r="K121" i="23" s="1"/>
  <c r="E121" i="23" s="1"/>
  <c r="L120" i="23"/>
  <c r="J121" i="23" s="1"/>
  <c r="B123" i="17"/>
  <c r="A123" i="17" s="1"/>
  <c r="F123" i="17"/>
  <c r="I123" i="18"/>
  <c r="U121" i="18"/>
  <c r="T122" i="18"/>
  <c r="B118" i="27"/>
  <c r="A118" i="27" s="1"/>
  <c r="F118" i="27"/>
  <c r="I121" i="22"/>
  <c r="M121" i="21"/>
  <c r="K122" i="21" s="1"/>
  <c r="E122" i="21" s="1"/>
  <c r="L121" i="21"/>
  <c r="J122" i="21" s="1"/>
  <c r="D122" i="21" s="1"/>
  <c r="B137" i="29"/>
  <c r="A137" i="29" s="1"/>
  <c r="F137" i="29"/>
  <c r="U123" i="15"/>
  <c r="M118" i="28"/>
  <c r="K119" i="28" s="1"/>
  <c r="E119" i="28" s="1"/>
  <c r="L118" i="28"/>
  <c r="J119" i="28" s="1"/>
  <c r="D119" i="28" s="1"/>
  <c r="I125" i="11"/>
  <c r="D125" i="11"/>
  <c r="U122" i="16"/>
  <c r="T123" i="16"/>
  <c r="B121" i="21"/>
  <c r="A121" i="21" s="1"/>
  <c r="F121" i="21"/>
  <c r="B123" i="18"/>
  <c r="A123" i="18" s="1"/>
  <c r="F123" i="18"/>
  <c r="M119" i="25"/>
  <c r="K120" i="25" s="1"/>
  <c r="E120" i="25" s="1"/>
  <c r="L119" i="25"/>
  <c r="J120" i="25" s="1"/>
  <c r="S120" i="23"/>
  <c r="E120" i="24"/>
  <c r="S123" i="17"/>
  <c r="S121" i="21"/>
  <c r="S118" i="28"/>
  <c r="T124" i="15"/>
  <c r="B118" i="28"/>
  <c r="A118" i="28" s="1"/>
  <c r="F118" i="28"/>
  <c r="E125" i="11"/>
  <c r="E119" i="26"/>
  <c r="E124" i="16"/>
  <c r="I124" i="16"/>
  <c r="L124" i="15"/>
  <c r="J125" i="15" s="1"/>
  <c r="M124" i="15"/>
  <c r="K125" i="15" s="1"/>
  <c r="T122" i="19"/>
  <c r="D120" i="24"/>
  <c r="E121" i="22"/>
  <c r="L122" i="19"/>
  <c r="J123" i="19" s="1"/>
  <c r="M122" i="19"/>
  <c r="K123" i="19" s="1"/>
  <c r="S137" i="29"/>
  <c r="L118" i="27"/>
  <c r="J119" i="27" s="1"/>
  <c r="D119" i="27" s="1"/>
  <c r="M118" i="27"/>
  <c r="K119" i="27" s="1"/>
  <c r="E119" i="27" s="1"/>
  <c r="D124" i="16"/>
  <c r="T123" i="18" l="1"/>
  <c r="S120" i="25"/>
  <c r="T120" i="25" s="1"/>
  <c r="U136" i="29"/>
  <c r="T137" i="29"/>
  <c r="U117" i="28"/>
  <c r="T118" i="28"/>
  <c r="M123" i="18"/>
  <c r="K124" i="18" s="1"/>
  <c r="L123" i="18"/>
  <c r="J124" i="18" s="1"/>
  <c r="S119" i="27"/>
  <c r="T119" i="27" s="1"/>
  <c r="M119" i="26"/>
  <c r="K120" i="26" s="1"/>
  <c r="E120" i="26" s="1"/>
  <c r="L119" i="26"/>
  <c r="J120" i="26" s="1"/>
  <c r="D120" i="26" s="1"/>
  <c r="E123" i="19"/>
  <c r="L124" i="16"/>
  <c r="J125" i="16" s="1"/>
  <c r="M124" i="16"/>
  <c r="K125" i="16" s="1"/>
  <c r="E125" i="16" s="1"/>
  <c r="S125" i="11"/>
  <c r="S122" i="21"/>
  <c r="U121" i="21" s="1"/>
  <c r="U117" i="27"/>
  <c r="T118" i="27"/>
  <c r="I138" i="29"/>
  <c r="I123" i="19"/>
  <c r="D123" i="19"/>
  <c r="S124" i="16"/>
  <c r="T121" i="21"/>
  <c r="U120" i="21"/>
  <c r="S120" i="24"/>
  <c r="I120" i="25"/>
  <c r="D120" i="25"/>
  <c r="I119" i="28"/>
  <c r="D138" i="29"/>
  <c r="B124" i="17"/>
  <c r="A124" i="17" s="1"/>
  <c r="F124" i="17"/>
  <c r="S122" i="20"/>
  <c r="I124" i="17"/>
  <c r="B124" i="16"/>
  <c r="A124" i="16" s="1"/>
  <c r="F124" i="16"/>
  <c r="B120" i="24"/>
  <c r="A120" i="24" s="1"/>
  <c r="F120" i="24"/>
  <c r="B119" i="28"/>
  <c r="A119" i="28" s="1"/>
  <c r="F119" i="28"/>
  <c r="T123" i="17"/>
  <c r="U122" i="17"/>
  <c r="S121" i="23"/>
  <c r="T121" i="23" s="1"/>
  <c r="B122" i="21"/>
  <c r="A122" i="21" s="1"/>
  <c r="F122" i="21"/>
  <c r="I122" i="21"/>
  <c r="I121" i="23"/>
  <c r="D121" i="23"/>
  <c r="B119" i="26"/>
  <c r="A119" i="26" s="1"/>
  <c r="F119" i="26"/>
  <c r="T120" i="23"/>
  <c r="U119" i="23"/>
  <c r="L125" i="11"/>
  <c r="J126" i="11" s="1"/>
  <c r="D126" i="11" s="1"/>
  <c r="M125" i="11"/>
  <c r="K126" i="11" s="1"/>
  <c r="E126" i="11" s="1"/>
  <c r="B119" i="27"/>
  <c r="A119" i="27" s="1"/>
  <c r="F119" i="27"/>
  <c r="M122" i="20"/>
  <c r="K123" i="20" s="1"/>
  <c r="E123" i="20" s="1"/>
  <c r="L122" i="20"/>
  <c r="J123" i="20" s="1"/>
  <c r="I119" i="27"/>
  <c r="E125" i="15"/>
  <c r="E138" i="29"/>
  <c r="S121" i="22"/>
  <c r="I125" i="15"/>
  <c r="D125" i="15"/>
  <c r="S119" i="26"/>
  <c r="S119" i="28"/>
  <c r="U118" i="28" s="1"/>
  <c r="E124" i="17"/>
  <c r="B125" i="11"/>
  <c r="A125" i="11" s="1"/>
  <c r="F125" i="11"/>
  <c r="L121" i="22"/>
  <c r="J122" i="22" s="1"/>
  <c r="M121" i="22"/>
  <c r="K122" i="22" s="1"/>
  <c r="E122" i="22" s="1"/>
  <c r="L120" i="24"/>
  <c r="J121" i="24" s="1"/>
  <c r="D121" i="24" s="1"/>
  <c r="M120" i="24"/>
  <c r="K121" i="24" s="1"/>
  <c r="E121" i="24" s="1"/>
  <c r="T119" i="25"/>
  <c r="U118" i="25"/>
  <c r="U119" i="25" l="1"/>
  <c r="U118" i="27"/>
  <c r="T119" i="28"/>
  <c r="U120" i="23"/>
  <c r="S126" i="11"/>
  <c r="U125" i="11" s="1"/>
  <c r="S121" i="24"/>
  <c r="T121" i="24" s="1"/>
  <c r="B126" i="11"/>
  <c r="A126" i="11" s="1"/>
  <c r="F126" i="11"/>
  <c r="S120" i="26"/>
  <c r="T120" i="26" s="1"/>
  <c r="S125" i="15"/>
  <c r="L121" i="23"/>
  <c r="J122" i="23" s="1"/>
  <c r="D122" i="23" s="1"/>
  <c r="M121" i="23"/>
  <c r="K122" i="23" s="1"/>
  <c r="B138" i="29"/>
  <c r="A138" i="29" s="1"/>
  <c r="F138" i="29"/>
  <c r="I124" i="18"/>
  <c r="D124" i="18"/>
  <c r="U118" i="26"/>
  <c r="T119" i="26"/>
  <c r="I123" i="20"/>
  <c r="D123" i="20"/>
  <c r="U123" i="16"/>
  <c r="T124" i="16"/>
  <c r="B125" i="15"/>
  <c r="A125" i="15" s="1"/>
  <c r="F125" i="15"/>
  <c r="U120" i="22"/>
  <c r="T121" i="22"/>
  <c r="B121" i="23"/>
  <c r="A121" i="23" s="1"/>
  <c r="F121" i="23"/>
  <c r="L122" i="21"/>
  <c r="J123" i="21" s="1"/>
  <c r="M122" i="21"/>
  <c r="K123" i="21" s="1"/>
  <c r="M119" i="28"/>
  <c r="K120" i="28" s="1"/>
  <c r="L119" i="28"/>
  <c r="J120" i="28" s="1"/>
  <c r="B123" i="19"/>
  <c r="A123" i="19" s="1"/>
  <c r="F123" i="19"/>
  <c r="L138" i="29"/>
  <c r="J139" i="29" s="1"/>
  <c r="D139" i="29" s="1"/>
  <c r="M138" i="29"/>
  <c r="K139" i="29" s="1"/>
  <c r="E139" i="29" s="1"/>
  <c r="S123" i="19"/>
  <c r="M125" i="15"/>
  <c r="K126" i="15" s="1"/>
  <c r="E126" i="15" s="1"/>
  <c r="L125" i="15"/>
  <c r="J126" i="15" s="1"/>
  <c r="D126" i="15" s="1"/>
  <c r="I126" i="11"/>
  <c r="B120" i="26"/>
  <c r="A120" i="26" s="1"/>
  <c r="F120" i="26"/>
  <c r="B121" i="24"/>
  <c r="A121" i="24" s="1"/>
  <c r="F121" i="24"/>
  <c r="S123" i="20"/>
  <c r="U122" i="20" s="1"/>
  <c r="S125" i="16"/>
  <c r="T125" i="16" s="1"/>
  <c r="M123" i="19"/>
  <c r="K124" i="19" s="1"/>
  <c r="L123" i="19"/>
  <c r="J124" i="19" s="1"/>
  <c r="D124" i="19" s="1"/>
  <c r="I120" i="26"/>
  <c r="I121" i="24"/>
  <c r="S124" i="17"/>
  <c r="S122" i="22"/>
  <c r="U121" i="22" s="1"/>
  <c r="M124" i="17"/>
  <c r="K125" i="17" s="1"/>
  <c r="E125" i="17" s="1"/>
  <c r="L124" i="17"/>
  <c r="J125" i="17" s="1"/>
  <c r="L120" i="25"/>
  <c r="J121" i="25" s="1"/>
  <c r="D121" i="25" s="1"/>
  <c r="M120" i="25"/>
  <c r="K121" i="25" s="1"/>
  <c r="I125" i="16"/>
  <c r="E124" i="18"/>
  <c r="I122" i="22"/>
  <c r="D122" i="22"/>
  <c r="S138" i="29"/>
  <c r="L119" i="27"/>
  <c r="J120" i="27" s="1"/>
  <c r="M119" i="27"/>
  <c r="K120" i="27" s="1"/>
  <c r="D125" i="16"/>
  <c r="T122" i="20"/>
  <c r="U121" i="20"/>
  <c r="B120" i="25"/>
  <c r="A120" i="25" s="1"/>
  <c r="F120" i="25"/>
  <c r="U119" i="24"/>
  <c r="T120" i="24"/>
  <c r="T122" i="21"/>
  <c r="T125" i="11"/>
  <c r="U124" i="11"/>
  <c r="T126" i="11" l="1"/>
  <c r="U119" i="26"/>
  <c r="U120" i="24"/>
  <c r="B122" i="23"/>
  <c r="A122" i="23" s="1"/>
  <c r="F122" i="23"/>
  <c r="B139" i="29"/>
  <c r="A139" i="29" s="1"/>
  <c r="F139" i="29"/>
  <c r="B124" i="19"/>
  <c r="A124" i="19" s="1"/>
  <c r="F124" i="19"/>
  <c r="S125" i="17"/>
  <c r="T125" i="17" s="1"/>
  <c r="I120" i="28"/>
  <c r="D120" i="28"/>
  <c r="E120" i="27"/>
  <c r="L122" i="22"/>
  <c r="J123" i="22" s="1"/>
  <c r="D123" i="22" s="1"/>
  <c r="M122" i="22"/>
  <c r="K123" i="22" s="1"/>
  <c r="M120" i="26"/>
  <c r="K121" i="26" s="1"/>
  <c r="L120" i="26"/>
  <c r="J121" i="26" s="1"/>
  <c r="M126" i="11"/>
  <c r="K127" i="11" s="1"/>
  <c r="L126" i="11"/>
  <c r="J127" i="11" s="1"/>
  <c r="E120" i="28"/>
  <c r="B126" i="15"/>
  <c r="A126" i="15" s="1"/>
  <c r="F126" i="15"/>
  <c r="B123" i="20"/>
  <c r="A123" i="20" s="1"/>
  <c r="F123" i="20"/>
  <c r="I120" i="27"/>
  <c r="D120" i="27"/>
  <c r="S124" i="18"/>
  <c r="E121" i="25"/>
  <c r="I126" i="15"/>
  <c r="T123" i="19"/>
  <c r="U122" i="19"/>
  <c r="E123" i="21"/>
  <c r="M124" i="18"/>
  <c r="K125" i="18" s="1"/>
  <c r="E125" i="18" s="1"/>
  <c r="L124" i="18"/>
  <c r="J125" i="18" s="1"/>
  <c r="D125" i="18" s="1"/>
  <c r="U124" i="15"/>
  <c r="T125" i="15"/>
  <c r="U137" i="29"/>
  <c r="T138" i="29"/>
  <c r="I125" i="17"/>
  <c r="D125" i="17"/>
  <c r="I124" i="19"/>
  <c r="I139" i="29"/>
  <c r="B124" i="18"/>
  <c r="A124" i="18" s="1"/>
  <c r="F124" i="18"/>
  <c r="I122" i="23"/>
  <c r="B125" i="16"/>
  <c r="A125" i="16" s="1"/>
  <c r="F125" i="16"/>
  <c r="L125" i="16"/>
  <c r="J126" i="16" s="1"/>
  <c r="D126" i="16" s="1"/>
  <c r="M125" i="16"/>
  <c r="K126" i="16" s="1"/>
  <c r="U123" i="17"/>
  <c r="T124" i="17"/>
  <c r="E124" i="19"/>
  <c r="S126" i="15"/>
  <c r="T126" i="15" s="1"/>
  <c r="B121" i="25"/>
  <c r="A121" i="25" s="1"/>
  <c r="F121" i="25"/>
  <c r="T123" i="20"/>
  <c r="S139" i="29"/>
  <c r="T139" i="29" s="1"/>
  <c r="B122" i="22"/>
  <c r="A122" i="22" s="1"/>
  <c r="F122" i="22"/>
  <c r="I121" i="25"/>
  <c r="L121" i="24"/>
  <c r="J122" i="24" s="1"/>
  <c r="M121" i="24"/>
  <c r="K122" i="24" s="1"/>
  <c r="I123" i="21"/>
  <c r="D123" i="21"/>
  <c r="T122" i="22"/>
  <c r="U124" i="16"/>
  <c r="M123" i="20"/>
  <c r="K124" i="20" s="1"/>
  <c r="L123" i="20"/>
  <c r="J124" i="20" s="1"/>
  <c r="D124" i="20" s="1"/>
  <c r="E122" i="23"/>
  <c r="U124" i="17" l="1"/>
  <c r="U138" i="29"/>
  <c r="U125" i="15"/>
  <c r="S125" i="18"/>
  <c r="U124" i="18" s="1"/>
  <c r="S121" i="25"/>
  <c r="B124" i="20"/>
  <c r="A124" i="20" s="1"/>
  <c r="F124" i="20"/>
  <c r="E127" i="11"/>
  <c r="S120" i="27"/>
  <c r="M120" i="28"/>
  <c r="K121" i="28" s="1"/>
  <c r="L120" i="28"/>
  <c r="J121" i="28" s="1"/>
  <c r="D121" i="28" s="1"/>
  <c r="B123" i="21"/>
  <c r="A123" i="21" s="1"/>
  <c r="F123" i="21"/>
  <c r="M121" i="25"/>
  <c r="K122" i="25" s="1"/>
  <c r="E122" i="25" s="1"/>
  <c r="L121" i="25"/>
  <c r="J122" i="25" s="1"/>
  <c r="E126" i="16"/>
  <c r="B125" i="18"/>
  <c r="A125" i="18" s="1"/>
  <c r="F125" i="18"/>
  <c r="S120" i="28"/>
  <c r="E124" i="20"/>
  <c r="I126" i="16"/>
  <c r="L124" i="19"/>
  <c r="J125" i="19" s="1"/>
  <c r="M124" i="19"/>
  <c r="K125" i="19" s="1"/>
  <c r="E125" i="19" s="1"/>
  <c r="I125" i="18"/>
  <c r="M120" i="27"/>
  <c r="K121" i="27" s="1"/>
  <c r="L120" i="27"/>
  <c r="J121" i="27" s="1"/>
  <c r="D121" i="27" s="1"/>
  <c r="E123" i="22"/>
  <c r="B120" i="28"/>
  <c r="A120" i="28" s="1"/>
  <c r="F120" i="28"/>
  <c r="E122" i="24"/>
  <c r="B123" i="22"/>
  <c r="A123" i="22" s="1"/>
  <c r="F123" i="22"/>
  <c r="B126" i="16"/>
  <c r="A126" i="16" s="1"/>
  <c r="F126" i="16"/>
  <c r="M139" i="29"/>
  <c r="K140" i="29" s="1"/>
  <c r="L139" i="29"/>
  <c r="J140" i="29" s="1"/>
  <c r="S123" i="21"/>
  <c r="B120" i="27"/>
  <c r="A120" i="27" s="1"/>
  <c r="F120" i="27"/>
  <c r="E121" i="26"/>
  <c r="I124" i="20"/>
  <c r="I122" i="24"/>
  <c r="D122" i="24"/>
  <c r="M125" i="17"/>
  <c r="K126" i="17" s="1"/>
  <c r="L125" i="17"/>
  <c r="J126" i="17" s="1"/>
  <c r="D126" i="17" s="1"/>
  <c r="S122" i="23"/>
  <c r="M123" i="21"/>
  <c r="K124" i="21" s="1"/>
  <c r="E124" i="21" s="1"/>
  <c r="L123" i="21"/>
  <c r="J124" i="21" s="1"/>
  <c r="D124" i="21" s="1"/>
  <c r="S124" i="19"/>
  <c r="L122" i="23"/>
  <c r="J123" i="23" s="1"/>
  <c r="M122" i="23"/>
  <c r="K123" i="23" s="1"/>
  <c r="E123" i="23" s="1"/>
  <c r="B125" i="17"/>
  <c r="A125" i="17" s="1"/>
  <c r="F125" i="17"/>
  <c r="L126" i="15"/>
  <c r="J127" i="15" s="1"/>
  <c r="M126" i="15"/>
  <c r="K127" i="15" s="1"/>
  <c r="T125" i="18"/>
  <c r="U123" i="18"/>
  <c r="T124" i="18"/>
  <c r="I127" i="11"/>
  <c r="D127" i="11"/>
  <c r="I121" i="26"/>
  <c r="D121" i="26"/>
  <c r="I123" i="22"/>
  <c r="S124" i="21" l="1"/>
  <c r="U123" i="21" s="1"/>
  <c r="L121" i="26"/>
  <c r="J122" i="26" s="1"/>
  <c r="D122" i="26" s="1"/>
  <c r="M121" i="26"/>
  <c r="K122" i="26" s="1"/>
  <c r="E122" i="26" s="1"/>
  <c r="E127" i="15"/>
  <c r="S125" i="19"/>
  <c r="B122" i="24"/>
  <c r="A122" i="24" s="1"/>
  <c r="F122" i="24"/>
  <c r="B121" i="27"/>
  <c r="A121" i="27" s="1"/>
  <c r="F121" i="27"/>
  <c r="I140" i="29"/>
  <c r="D140" i="29"/>
  <c r="M125" i="18"/>
  <c r="K126" i="18" s="1"/>
  <c r="L125" i="18"/>
  <c r="J126" i="18" s="1"/>
  <c r="S126" i="16"/>
  <c r="S122" i="25"/>
  <c r="U121" i="25" s="1"/>
  <c r="I127" i="15"/>
  <c r="D127" i="15"/>
  <c r="T122" i="23"/>
  <c r="U121" i="23"/>
  <c r="I121" i="27"/>
  <c r="S124" i="20"/>
  <c r="B124" i="21"/>
  <c r="A124" i="21" s="1"/>
  <c r="F124" i="21"/>
  <c r="B121" i="26"/>
  <c r="A121" i="26" s="1"/>
  <c r="F121" i="26"/>
  <c r="I124" i="21"/>
  <c r="I126" i="17"/>
  <c r="L122" i="24"/>
  <c r="J123" i="24" s="1"/>
  <c r="M122" i="24"/>
  <c r="K123" i="24" s="1"/>
  <c r="I125" i="19"/>
  <c r="D125" i="19"/>
  <c r="I122" i="25"/>
  <c r="D122" i="25"/>
  <c r="E121" i="27"/>
  <c r="B126" i="17"/>
  <c r="A126" i="17" s="1"/>
  <c r="F126" i="17"/>
  <c r="S123" i="23"/>
  <c r="U122" i="23" s="1"/>
  <c r="M124" i="20"/>
  <c r="K125" i="20" s="1"/>
  <c r="E125" i="20" s="1"/>
  <c r="L124" i="20"/>
  <c r="J125" i="20" s="1"/>
  <c r="S122" i="24"/>
  <c r="E123" i="24"/>
  <c r="L126" i="16"/>
  <c r="J127" i="16" s="1"/>
  <c r="M126" i="16"/>
  <c r="K127" i="16" s="1"/>
  <c r="T120" i="28"/>
  <c r="U119" i="28"/>
  <c r="M123" i="22"/>
  <c r="K124" i="22" s="1"/>
  <c r="E124" i="22" s="1"/>
  <c r="L123" i="22"/>
  <c r="J124" i="22" s="1"/>
  <c r="B127" i="11"/>
  <c r="A127" i="11" s="1"/>
  <c r="F127" i="11"/>
  <c r="T124" i="19"/>
  <c r="U123" i="19"/>
  <c r="S121" i="26"/>
  <c r="E140" i="29"/>
  <c r="B121" i="28"/>
  <c r="A121" i="28" s="1"/>
  <c r="F121" i="28"/>
  <c r="U119" i="27"/>
  <c r="T120" i="27"/>
  <c r="T121" i="25"/>
  <c r="U120" i="25"/>
  <c r="M127" i="11"/>
  <c r="K128" i="11" s="1"/>
  <c r="E128" i="11" s="1"/>
  <c r="L127" i="11"/>
  <c r="J128" i="11" s="1"/>
  <c r="D128" i="11" s="1"/>
  <c r="I123" i="23"/>
  <c r="D123" i="23"/>
  <c r="E126" i="17"/>
  <c r="T123" i="21"/>
  <c r="U122" i="21"/>
  <c r="S123" i="22"/>
  <c r="E121" i="28"/>
  <c r="I121" i="28"/>
  <c r="S127" i="11"/>
  <c r="T122" i="25" l="1"/>
  <c r="T124" i="21"/>
  <c r="S124" i="22"/>
  <c r="T124" i="22" s="1"/>
  <c r="S125" i="20"/>
  <c r="S122" i="26"/>
  <c r="U121" i="26" s="1"/>
  <c r="S126" i="17"/>
  <c r="M122" i="25"/>
  <c r="K123" i="25" s="1"/>
  <c r="L122" i="25"/>
  <c r="J123" i="25" s="1"/>
  <c r="D123" i="25" s="1"/>
  <c r="L127" i="15"/>
  <c r="J128" i="15" s="1"/>
  <c r="M127" i="15"/>
  <c r="K128" i="15" s="1"/>
  <c r="E128" i="15" s="1"/>
  <c r="T126" i="16"/>
  <c r="U125" i="16"/>
  <c r="U126" i="11"/>
  <c r="T127" i="11"/>
  <c r="U121" i="24"/>
  <c r="T122" i="24"/>
  <c r="S121" i="27"/>
  <c r="B125" i="19"/>
  <c r="A125" i="19" s="1"/>
  <c r="F125" i="19"/>
  <c r="M124" i="21"/>
  <c r="K125" i="21" s="1"/>
  <c r="L124" i="21"/>
  <c r="J125" i="21" s="1"/>
  <c r="B122" i="26"/>
  <c r="A122" i="26" s="1"/>
  <c r="F122" i="26"/>
  <c r="L121" i="27"/>
  <c r="J122" i="27" s="1"/>
  <c r="M121" i="27"/>
  <c r="K122" i="27" s="1"/>
  <c r="L140" i="29"/>
  <c r="J141" i="29" s="1"/>
  <c r="D141" i="29" s="1"/>
  <c r="M140" i="29"/>
  <c r="K141" i="29" s="1"/>
  <c r="E141" i="29" s="1"/>
  <c r="I128" i="11"/>
  <c r="T125" i="19"/>
  <c r="I125" i="20"/>
  <c r="D125" i="20"/>
  <c r="B122" i="25"/>
  <c r="A122" i="25" s="1"/>
  <c r="F122" i="25"/>
  <c r="I123" i="24"/>
  <c r="B127" i="15"/>
  <c r="A127" i="15" s="1"/>
  <c r="F127" i="15"/>
  <c r="E126" i="18"/>
  <c r="D123" i="24"/>
  <c r="S127" i="15"/>
  <c r="S128" i="11"/>
  <c r="U127" i="11" s="1"/>
  <c r="S140" i="29"/>
  <c r="S123" i="24"/>
  <c r="L126" i="17"/>
  <c r="J127" i="17" s="1"/>
  <c r="M126" i="17"/>
  <c r="K127" i="17" s="1"/>
  <c r="E127" i="17" s="1"/>
  <c r="S121" i="28"/>
  <c r="L123" i="23"/>
  <c r="J124" i="23" s="1"/>
  <c r="D124" i="23" s="1"/>
  <c r="M123" i="23"/>
  <c r="K124" i="23" s="1"/>
  <c r="B128" i="11"/>
  <c r="A128" i="11" s="1"/>
  <c r="F128" i="11"/>
  <c r="T123" i="23"/>
  <c r="I126" i="18"/>
  <c r="D126" i="18"/>
  <c r="I122" i="26"/>
  <c r="M121" i="28"/>
  <c r="K122" i="28" s="1"/>
  <c r="E122" i="28" s="1"/>
  <c r="L121" i="28"/>
  <c r="J122" i="28" s="1"/>
  <c r="U122" i="22"/>
  <c r="T123" i="22"/>
  <c r="B123" i="23"/>
  <c r="A123" i="23" s="1"/>
  <c r="F123" i="23"/>
  <c r="T121" i="26"/>
  <c r="U120" i="26"/>
  <c r="U124" i="19"/>
  <c r="I124" i="22"/>
  <c r="D124" i="22"/>
  <c r="I127" i="16"/>
  <c r="D127" i="16"/>
  <c r="M125" i="19"/>
  <c r="K126" i="19" s="1"/>
  <c r="L125" i="19"/>
  <c r="J126" i="19" s="1"/>
  <c r="D126" i="19" s="1"/>
  <c r="T124" i="20"/>
  <c r="U123" i="20"/>
  <c r="E127" i="16"/>
  <c r="B140" i="29"/>
  <c r="A140" i="29" s="1"/>
  <c r="F140" i="29"/>
  <c r="U123" i="22" l="1"/>
  <c r="T122" i="26"/>
  <c r="B126" i="19"/>
  <c r="A126" i="19" s="1"/>
  <c r="F126" i="19"/>
  <c r="S122" i="28"/>
  <c r="U121" i="28" s="1"/>
  <c r="S128" i="15"/>
  <c r="T128" i="15" s="1"/>
  <c r="L124" i="22"/>
  <c r="J125" i="22" s="1"/>
  <c r="M124" i="22"/>
  <c r="K125" i="22" s="1"/>
  <c r="B124" i="23"/>
  <c r="A124" i="23" s="1"/>
  <c r="F124" i="23"/>
  <c r="B123" i="24"/>
  <c r="A123" i="24" s="1"/>
  <c r="F123" i="24"/>
  <c r="S127" i="17"/>
  <c r="T127" i="17" s="1"/>
  <c r="B141" i="29"/>
  <c r="A141" i="29" s="1"/>
  <c r="F141" i="29"/>
  <c r="E126" i="19"/>
  <c r="S126" i="18"/>
  <c r="L123" i="24"/>
  <c r="J124" i="24" s="1"/>
  <c r="D124" i="24" s="1"/>
  <c r="M123" i="24"/>
  <c r="K124" i="24" s="1"/>
  <c r="I128" i="15"/>
  <c r="U124" i="20"/>
  <c r="B124" i="22"/>
  <c r="A124" i="22" s="1"/>
  <c r="F124" i="22"/>
  <c r="I122" i="28"/>
  <c r="D122" i="28"/>
  <c r="B126" i="18"/>
  <c r="A126" i="18" s="1"/>
  <c r="F126" i="18"/>
  <c r="I127" i="17"/>
  <c r="D127" i="17"/>
  <c r="S141" i="29"/>
  <c r="D128" i="15"/>
  <c r="E125" i="21"/>
  <c r="E122" i="27"/>
  <c r="U122" i="24"/>
  <c r="I123" i="25"/>
  <c r="I126" i="19"/>
  <c r="E124" i="23"/>
  <c r="L127" i="16"/>
  <c r="J128" i="16" s="1"/>
  <c r="D128" i="16" s="1"/>
  <c r="M127" i="16"/>
  <c r="K128" i="16" s="1"/>
  <c r="L122" i="26"/>
  <c r="J123" i="26" s="1"/>
  <c r="M122" i="26"/>
  <c r="K123" i="26" s="1"/>
  <c r="I124" i="23"/>
  <c r="B125" i="20"/>
  <c r="A125" i="20" s="1"/>
  <c r="F125" i="20"/>
  <c r="I122" i="27"/>
  <c r="D122" i="27"/>
  <c r="I125" i="21"/>
  <c r="D125" i="21"/>
  <c r="T126" i="17"/>
  <c r="U125" i="17"/>
  <c r="S127" i="16"/>
  <c r="T125" i="20"/>
  <c r="B127" i="16"/>
  <c r="A127" i="16" s="1"/>
  <c r="F127" i="16"/>
  <c r="L126" i="18"/>
  <c r="J127" i="18" s="1"/>
  <c r="M126" i="18"/>
  <c r="K127" i="18" s="1"/>
  <c r="U120" i="28"/>
  <c r="T121" i="28"/>
  <c r="T140" i="29"/>
  <c r="U139" i="29"/>
  <c r="U126" i="15"/>
  <c r="T127" i="15"/>
  <c r="B123" i="25"/>
  <c r="A123" i="25" s="1"/>
  <c r="F123" i="25"/>
  <c r="L125" i="20"/>
  <c r="J126" i="20" s="1"/>
  <c r="M125" i="20"/>
  <c r="K126" i="20" s="1"/>
  <c r="M128" i="11"/>
  <c r="K129" i="11" s="1"/>
  <c r="L128" i="11"/>
  <c r="J129" i="11" s="1"/>
  <c r="I141" i="29"/>
  <c r="T121" i="27"/>
  <c r="U120" i="27"/>
  <c r="T123" i="24"/>
  <c r="T128" i="11"/>
  <c r="E123" i="25"/>
  <c r="U127" i="15" l="1"/>
  <c r="I126" i="20"/>
  <c r="B124" i="24"/>
  <c r="A124" i="24" s="1"/>
  <c r="F124" i="24"/>
  <c r="I125" i="22"/>
  <c r="I127" i="18"/>
  <c r="B125" i="21"/>
  <c r="A125" i="21" s="1"/>
  <c r="F125" i="21"/>
  <c r="I128" i="16"/>
  <c r="D127" i="18"/>
  <c r="L128" i="15"/>
  <c r="J129" i="15" s="1"/>
  <c r="M128" i="15"/>
  <c r="K129" i="15" s="1"/>
  <c r="E129" i="11"/>
  <c r="U140" i="29"/>
  <c r="M122" i="27"/>
  <c r="K123" i="27" s="1"/>
  <c r="L122" i="27"/>
  <c r="J123" i="27" s="1"/>
  <c r="D123" i="27" s="1"/>
  <c r="E123" i="26"/>
  <c r="L126" i="19"/>
  <c r="J127" i="19" s="1"/>
  <c r="M126" i="19"/>
  <c r="K127" i="19" s="1"/>
  <c r="E127" i="19" s="1"/>
  <c r="S122" i="27"/>
  <c r="B128" i="15"/>
  <c r="A128" i="15" s="1"/>
  <c r="F128" i="15"/>
  <c r="E124" i="24"/>
  <c r="L141" i="29"/>
  <c r="J142" i="29" s="1"/>
  <c r="M141" i="29"/>
  <c r="K142" i="29" s="1"/>
  <c r="T127" i="16"/>
  <c r="U126" i="16"/>
  <c r="B122" i="27"/>
  <c r="A122" i="27" s="1"/>
  <c r="F122" i="27"/>
  <c r="D126" i="20"/>
  <c r="L123" i="25"/>
  <c r="J124" i="25" s="1"/>
  <c r="M123" i="25"/>
  <c r="K124" i="25" s="1"/>
  <c r="E124" i="25" s="1"/>
  <c r="M122" i="28"/>
  <c r="K123" i="28" s="1"/>
  <c r="L122" i="28"/>
  <c r="J123" i="28" s="1"/>
  <c r="D123" i="28" s="1"/>
  <c r="E127" i="18"/>
  <c r="I129" i="11"/>
  <c r="D129" i="11"/>
  <c r="B128" i="16"/>
  <c r="A128" i="16" s="1"/>
  <c r="F128" i="16"/>
  <c r="M124" i="23"/>
  <c r="K125" i="23" s="1"/>
  <c r="E125" i="23" s="1"/>
  <c r="L124" i="23"/>
  <c r="J125" i="23" s="1"/>
  <c r="B127" i="17"/>
  <c r="A127" i="17" s="1"/>
  <c r="F127" i="17"/>
  <c r="T126" i="18"/>
  <c r="U125" i="18"/>
  <c r="S123" i="25"/>
  <c r="E126" i="20"/>
  <c r="T141" i="29"/>
  <c r="T122" i="28"/>
  <c r="E128" i="16"/>
  <c r="U126" i="17"/>
  <c r="L125" i="21"/>
  <c r="J126" i="21" s="1"/>
  <c r="M125" i="21"/>
  <c r="K126" i="21" s="1"/>
  <c r="E126" i="21" s="1"/>
  <c r="I123" i="26"/>
  <c r="D123" i="26"/>
  <c r="S124" i="23"/>
  <c r="S125" i="21"/>
  <c r="L127" i="17"/>
  <c r="J128" i="17" s="1"/>
  <c r="D128" i="17" s="1"/>
  <c r="M127" i="17"/>
  <c r="K128" i="17" s="1"/>
  <c r="B122" i="28"/>
  <c r="A122" i="28" s="1"/>
  <c r="F122" i="28"/>
  <c r="D125" i="22"/>
  <c r="I124" i="24"/>
  <c r="S126" i="19"/>
  <c r="E125" i="22"/>
  <c r="B128" i="17" l="1"/>
  <c r="A128" i="17" s="1"/>
  <c r="F128" i="17"/>
  <c r="S126" i="21"/>
  <c r="E128" i="17"/>
  <c r="M123" i="26"/>
  <c r="K124" i="26" s="1"/>
  <c r="E124" i="26" s="1"/>
  <c r="L123" i="26"/>
  <c r="J124" i="26" s="1"/>
  <c r="D124" i="26" s="1"/>
  <c r="E123" i="28"/>
  <c r="M128" i="16"/>
  <c r="K129" i="16" s="1"/>
  <c r="E129" i="16" s="1"/>
  <c r="L128" i="16"/>
  <c r="J129" i="16" s="1"/>
  <c r="U123" i="23"/>
  <c r="T124" i="23"/>
  <c r="S124" i="25"/>
  <c r="T124" i="25" s="1"/>
  <c r="I142" i="29"/>
  <c r="D142" i="29"/>
  <c r="S123" i="26"/>
  <c r="I129" i="15"/>
  <c r="S125" i="22"/>
  <c r="B123" i="28"/>
  <c r="A123" i="28" s="1"/>
  <c r="F123" i="28"/>
  <c r="B123" i="26"/>
  <c r="A123" i="26" s="1"/>
  <c r="F123" i="26"/>
  <c r="I126" i="21"/>
  <c r="T123" i="25"/>
  <c r="U122" i="25"/>
  <c r="S127" i="18"/>
  <c r="I124" i="25"/>
  <c r="D124" i="25"/>
  <c r="T122" i="27"/>
  <c r="U121" i="27"/>
  <c r="S129" i="11"/>
  <c r="B127" i="18"/>
  <c r="A127" i="18" s="1"/>
  <c r="F127" i="18"/>
  <c r="D126" i="21"/>
  <c r="S127" i="19"/>
  <c r="U126" i="19" s="1"/>
  <c r="B125" i="22"/>
  <c r="A125" i="22" s="1"/>
  <c r="F125" i="22"/>
  <c r="S125" i="23"/>
  <c r="U124" i="23" s="1"/>
  <c r="S128" i="16"/>
  <c r="I125" i="23"/>
  <c r="D125" i="23"/>
  <c r="E142" i="29"/>
  <c r="S124" i="24"/>
  <c r="I127" i="19"/>
  <c r="D127" i="19"/>
  <c r="E129" i="15"/>
  <c r="T126" i="19"/>
  <c r="U125" i="19"/>
  <c r="I128" i="17"/>
  <c r="B129" i="11"/>
  <c r="A129" i="11" s="1"/>
  <c r="F129" i="11"/>
  <c r="B123" i="27"/>
  <c r="A123" i="27" s="1"/>
  <c r="F123" i="27"/>
  <c r="E123" i="27"/>
  <c r="M127" i="18"/>
  <c r="K128" i="18" s="1"/>
  <c r="L127" i="18"/>
  <c r="J128" i="18" s="1"/>
  <c r="D128" i="18" s="1"/>
  <c r="M124" i="24"/>
  <c r="K125" i="24" s="1"/>
  <c r="L124" i="24"/>
  <c r="J125" i="24" s="1"/>
  <c r="T125" i="21"/>
  <c r="U124" i="21"/>
  <c r="S126" i="20"/>
  <c r="M129" i="11"/>
  <c r="K130" i="11" s="1"/>
  <c r="E130" i="11" s="1"/>
  <c r="L129" i="11"/>
  <c r="J130" i="11" s="1"/>
  <c r="D130" i="11" s="1"/>
  <c r="I123" i="28"/>
  <c r="B126" i="20"/>
  <c r="A126" i="20" s="1"/>
  <c r="F126" i="20"/>
  <c r="D129" i="15"/>
  <c r="I123" i="27"/>
  <c r="M125" i="22"/>
  <c r="K126" i="22" s="1"/>
  <c r="L125" i="22"/>
  <c r="J126" i="22" s="1"/>
  <c r="D126" i="22" s="1"/>
  <c r="M126" i="20"/>
  <c r="K127" i="20" s="1"/>
  <c r="E127" i="20" s="1"/>
  <c r="L126" i="20"/>
  <c r="J127" i="20" s="1"/>
  <c r="D127" i="20" s="1"/>
  <c r="S130" i="11" l="1"/>
  <c r="U129" i="11" s="1"/>
  <c r="B126" i="22"/>
  <c r="A126" i="22" s="1"/>
  <c r="F126" i="22"/>
  <c r="S124" i="26"/>
  <c r="U123" i="26" s="1"/>
  <c r="B127" i="20"/>
  <c r="A127" i="20" s="1"/>
  <c r="F127" i="20"/>
  <c r="B130" i="11"/>
  <c r="A130" i="11" s="1"/>
  <c r="F130" i="11"/>
  <c r="L128" i="17"/>
  <c r="J129" i="17" s="1"/>
  <c r="M128" i="17"/>
  <c r="K129" i="17" s="1"/>
  <c r="E129" i="17" s="1"/>
  <c r="M127" i="19"/>
  <c r="K128" i="19" s="1"/>
  <c r="L127" i="19"/>
  <c r="J128" i="19" s="1"/>
  <c r="D128" i="19" s="1"/>
  <c r="M125" i="23"/>
  <c r="K126" i="23" s="1"/>
  <c r="L125" i="23"/>
  <c r="J126" i="23" s="1"/>
  <c r="U126" i="18"/>
  <c r="T127" i="18"/>
  <c r="B124" i="26"/>
  <c r="A124" i="26" s="1"/>
  <c r="F124" i="26"/>
  <c r="M129" i="15"/>
  <c r="K130" i="15" s="1"/>
  <c r="E130" i="15" s="1"/>
  <c r="L129" i="15"/>
  <c r="J130" i="15" s="1"/>
  <c r="D130" i="15" s="1"/>
  <c r="T125" i="23"/>
  <c r="B129" i="15"/>
  <c r="A129" i="15" s="1"/>
  <c r="F129" i="15"/>
  <c r="S127" i="20"/>
  <c r="T127" i="20" s="1"/>
  <c r="I128" i="18"/>
  <c r="S129" i="16"/>
  <c r="T129" i="16" s="1"/>
  <c r="L142" i="29"/>
  <c r="J143" i="29" s="1"/>
  <c r="M142" i="29"/>
  <c r="K143" i="29" s="1"/>
  <c r="E143" i="29" s="1"/>
  <c r="I127" i="20"/>
  <c r="L123" i="28"/>
  <c r="J124" i="28" s="1"/>
  <c r="M123" i="28"/>
  <c r="K124" i="28" s="1"/>
  <c r="E124" i="28" s="1"/>
  <c r="U125" i="20"/>
  <c r="T126" i="20"/>
  <c r="T126" i="21"/>
  <c r="E125" i="24"/>
  <c r="B125" i="23"/>
  <c r="A125" i="23" s="1"/>
  <c r="F125" i="23"/>
  <c r="T128" i="16"/>
  <c r="U127" i="16"/>
  <c r="B126" i="21"/>
  <c r="A126" i="21" s="1"/>
  <c r="F126" i="21"/>
  <c r="L124" i="25"/>
  <c r="J125" i="25" s="1"/>
  <c r="D125" i="25" s="1"/>
  <c r="M124" i="25"/>
  <c r="K125" i="25" s="1"/>
  <c r="M126" i="21"/>
  <c r="K127" i="21" s="1"/>
  <c r="L126" i="21"/>
  <c r="J127" i="21" s="1"/>
  <c r="D127" i="21" s="1"/>
  <c r="U124" i="22"/>
  <c r="T125" i="22"/>
  <c r="U122" i="26"/>
  <c r="T123" i="26"/>
  <c r="I129" i="16"/>
  <c r="D129" i="16"/>
  <c r="I126" i="22"/>
  <c r="S142" i="29"/>
  <c r="B128" i="18"/>
  <c r="A128" i="18" s="1"/>
  <c r="F128" i="18"/>
  <c r="B124" i="25"/>
  <c r="A124" i="25" s="1"/>
  <c r="F124" i="25"/>
  <c r="U125" i="21"/>
  <c r="S129" i="15"/>
  <c r="E126" i="22"/>
  <c r="S123" i="28"/>
  <c r="S128" i="17"/>
  <c r="M123" i="27"/>
  <c r="K124" i="27" s="1"/>
  <c r="E124" i="27" s="1"/>
  <c r="L123" i="27"/>
  <c r="J124" i="27" s="1"/>
  <c r="I130" i="11"/>
  <c r="I125" i="24"/>
  <c r="D125" i="24"/>
  <c r="S123" i="27"/>
  <c r="T127" i="19"/>
  <c r="B127" i="19"/>
  <c r="A127" i="19" s="1"/>
  <c r="F127" i="19"/>
  <c r="T124" i="24"/>
  <c r="U123" i="24"/>
  <c r="T129" i="11"/>
  <c r="U128" i="11"/>
  <c r="E128" i="18"/>
  <c r="U123" i="25"/>
  <c r="B142" i="29"/>
  <c r="A142" i="29" s="1"/>
  <c r="D143" i="29"/>
  <c r="F142" i="29"/>
  <c r="I124" i="26"/>
  <c r="T130" i="11" l="1"/>
  <c r="T124" i="26"/>
  <c r="S129" i="17"/>
  <c r="U128" i="17" s="1"/>
  <c r="S130" i="15"/>
  <c r="T130" i="15" s="1"/>
  <c r="B143" i="29"/>
  <c r="A143" i="29" s="1"/>
  <c r="F143" i="29"/>
  <c r="S124" i="27"/>
  <c r="U123" i="27" s="1"/>
  <c r="M125" i="24"/>
  <c r="K126" i="24" s="1"/>
  <c r="E126" i="24" s="1"/>
  <c r="L125" i="24"/>
  <c r="J126" i="24" s="1"/>
  <c r="D126" i="24" s="1"/>
  <c r="S124" i="28"/>
  <c r="U123" i="28" s="1"/>
  <c r="S125" i="24"/>
  <c r="I124" i="28"/>
  <c r="D124" i="28"/>
  <c r="I126" i="23"/>
  <c r="L124" i="26"/>
  <c r="J125" i="26" s="1"/>
  <c r="M124" i="26"/>
  <c r="K125" i="26" s="1"/>
  <c r="B128" i="19"/>
  <c r="A128" i="19" s="1"/>
  <c r="F128" i="19"/>
  <c r="U122" i="28"/>
  <c r="T123" i="28"/>
  <c r="I129" i="17"/>
  <c r="D129" i="17"/>
  <c r="B125" i="24"/>
  <c r="A125" i="24" s="1"/>
  <c r="F125" i="24"/>
  <c r="M130" i="11"/>
  <c r="K131" i="11" s="1"/>
  <c r="L130" i="11"/>
  <c r="J131" i="11" s="1"/>
  <c r="S143" i="29"/>
  <c r="U142" i="29" s="1"/>
  <c r="M126" i="22"/>
  <c r="K127" i="22" s="1"/>
  <c r="E127" i="22" s="1"/>
  <c r="L126" i="22"/>
  <c r="J127" i="22" s="1"/>
  <c r="I127" i="21"/>
  <c r="D126" i="23"/>
  <c r="M127" i="20"/>
  <c r="K128" i="20" s="1"/>
  <c r="L127" i="20"/>
  <c r="J128" i="20" s="1"/>
  <c r="L128" i="18"/>
  <c r="J129" i="18" s="1"/>
  <c r="M128" i="18"/>
  <c r="K129" i="18" s="1"/>
  <c r="E129" i="18" s="1"/>
  <c r="B130" i="15"/>
  <c r="A130" i="15" s="1"/>
  <c r="F130" i="15"/>
  <c r="I128" i="19"/>
  <c r="S126" i="22"/>
  <c r="B125" i="25"/>
  <c r="A125" i="25" s="1"/>
  <c r="F125" i="25"/>
  <c r="E125" i="25"/>
  <c r="I143" i="29"/>
  <c r="T123" i="27"/>
  <c r="U122" i="27"/>
  <c r="U128" i="15"/>
  <c r="T129" i="15"/>
  <c r="L129" i="16"/>
  <c r="J130" i="16" s="1"/>
  <c r="M129" i="16"/>
  <c r="K130" i="16" s="1"/>
  <c r="I125" i="25"/>
  <c r="U126" i="20"/>
  <c r="E126" i="23"/>
  <c r="S128" i="18"/>
  <c r="I124" i="27"/>
  <c r="D124" i="27"/>
  <c r="U127" i="17"/>
  <c r="T128" i="17"/>
  <c r="U141" i="29"/>
  <c r="T142" i="29"/>
  <c r="B129" i="16"/>
  <c r="A129" i="16" s="1"/>
  <c r="F129" i="16"/>
  <c r="E127" i="21"/>
  <c r="B127" i="21"/>
  <c r="A127" i="21" s="1"/>
  <c r="F127" i="21"/>
  <c r="U128" i="16"/>
  <c r="I130" i="15"/>
  <c r="E128" i="19"/>
  <c r="T129" i="17" l="1"/>
  <c r="S127" i="21"/>
  <c r="I130" i="16"/>
  <c r="S127" i="22"/>
  <c r="U126" i="22" s="1"/>
  <c r="I128" i="20"/>
  <c r="D128" i="20"/>
  <c r="L129" i="17"/>
  <c r="J130" i="17" s="1"/>
  <c r="D130" i="17" s="1"/>
  <c r="M129" i="17"/>
  <c r="K130" i="17" s="1"/>
  <c r="E125" i="26"/>
  <c r="L124" i="28"/>
  <c r="J125" i="28" s="1"/>
  <c r="D125" i="28" s="1"/>
  <c r="M124" i="28"/>
  <c r="K125" i="28" s="1"/>
  <c r="U127" i="18"/>
  <c r="T128" i="18"/>
  <c r="U125" i="22"/>
  <c r="T126" i="22"/>
  <c r="E128" i="20"/>
  <c r="S126" i="24"/>
  <c r="T126" i="24" s="1"/>
  <c r="L124" i="27"/>
  <c r="J125" i="27" s="1"/>
  <c r="D125" i="27" s="1"/>
  <c r="M124" i="27"/>
  <c r="K125" i="27" s="1"/>
  <c r="M143" i="29"/>
  <c r="K144" i="29" s="1"/>
  <c r="L143" i="29"/>
  <c r="J144" i="29" s="1"/>
  <c r="L128" i="19"/>
  <c r="J129" i="19" s="1"/>
  <c r="M128" i="19"/>
  <c r="K129" i="19" s="1"/>
  <c r="E129" i="19" s="1"/>
  <c r="B126" i="23"/>
  <c r="A126" i="23" s="1"/>
  <c r="F126" i="23"/>
  <c r="E131" i="11"/>
  <c r="B129" i="17"/>
  <c r="A129" i="17" s="1"/>
  <c r="F129" i="17"/>
  <c r="B124" i="28"/>
  <c r="A124" i="28" s="1"/>
  <c r="F124" i="28"/>
  <c r="U124" i="24"/>
  <c r="T125" i="24"/>
  <c r="S129" i="18"/>
  <c r="T129" i="18" s="1"/>
  <c r="L127" i="21"/>
  <c r="J128" i="21" s="1"/>
  <c r="M127" i="21"/>
  <c r="K128" i="21" s="1"/>
  <c r="B126" i="24"/>
  <c r="A126" i="24" s="1"/>
  <c r="F126" i="24"/>
  <c r="L130" i="15"/>
  <c r="J131" i="15" s="1"/>
  <c r="M130" i="15"/>
  <c r="K131" i="15" s="1"/>
  <c r="B124" i="27"/>
  <c r="A124" i="27" s="1"/>
  <c r="F124" i="27"/>
  <c r="I127" i="22"/>
  <c r="D127" i="22"/>
  <c r="I131" i="11"/>
  <c r="D131" i="11"/>
  <c r="I125" i="26"/>
  <c r="D125" i="26"/>
  <c r="I126" i="24"/>
  <c r="S128" i="19"/>
  <c r="S126" i="23"/>
  <c r="M125" i="25"/>
  <c r="K126" i="25" s="1"/>
  <c r="E126" i="25" s="1"/>
  <c r="L125" i="25"/>
  <c r="J126" i="25" s="1"/>
  <c r="D130" i="16"/>
  <c r="T143" i="29"/>
  <c r="E130" i="16"/>
  <c r="U129" i="15"/>
  <c r="T124" i="27"/>
  <c r="S125" i="25"/>
  <c r="I129" i="18"/>
  <c r="D129" i="18"/>
  <c r="T124" i="28"/>
  <c r="M126" i="23"/>
  <c r="K127" i="23" s="1"/>
  <c r="E127" i="23" s="1"/>
  <c r="L126" i="23"/>
  <c r="J127" i="23" s="1"/>
  <c r="U125" i="24" l="1"/>
  <c r="T127" i="22"/>
  <c r="S127" i="23"/>
  <c r="U126" i="23" s="1"/>
  <c r="B125" i="28"/>
  <c r="A125" i="28" s="1"/>
  <c r="F125" i="28"/>
  <c r="S126" i="25"/>
  <c r="T126" i="25" s="1"/>
  <c r="S130" i="16"/>
  <c r="S129" i="19"/>
  <c r="U128" i="19" s="1"/>
  <c r="E131" i="15"/>
  <c r="I128" i="21"/>
  <c r="D128" i="21"/>
  <c r="I130" i="17"/>
  <c r="B129" i="18"/>
  <c r="A129" i="18" s="1"/>
  <c r="F129" i="18"/>
  <c r="M125" i="26"/>
  <c r="K126" i="26" s="1"/>
  <c r="E126" i="26" s="1"/>
  <c r="L125" i="26"/>
  <c r="J126" i="26" s="1"/>
  <c r="I131" i="15"/>
  <c r="D131" i="15"/>
  <c r="S125" i="26"/>
  <c r="L130" i="16"/>
  <c r="J131" i="16" s="1"/>
  <c r="M130" i="16"/>
  <c r="K131" i="16" s="1"/>
  <c r="I127" i="23"/>
  <c r="B127" i="22"/>
  <c r="A127" i="22" s="1"/>
  <c r="F127" i="22"/>
  <c r="B125" i="27"/>
  <c r="A125" i="27" s="1"/>
  <c r="F125" i="27"/>
  <c r="S131" i="11"/>
  <c r="D127" i="23"/>
  <c r="I129" i="19"/>
  <c r="D129" i="19"/>
  <c r="I125" i="27"/>
  <c r="T127" i="21"/>
  <c r="U126" i="21"/>
  <c r="I126" i="25"/>
  <c r="D126" i="25"/>
  <c r="B125" i="26"/>
  <c r="A125" i="26" s="1"/>
  <c r="F125" i="26"/>
  <c r="M127" i="22"/>
  <c r="K128" i="22" s="1"/>
  <c r="L127" i="22"/>
  <c r="J128" i="22" s="1"/>
  <c r="D128" i="22" s="1"/>
  <c r="B130" i="17"/>
  <c r="A130" i="17" s="1"/>
  <c r="F130" i="17"/>
  <c r="E144" i="29"/>
  <c r="I125" i="28"/>
  <c r="T125" i="25"/>
  <c r="U124" i="25"/>
  <c r="U127" i="19"/>
  <c r="T128" i="19"/>
  <c r="L131" i="11"/>
  <c r="J132" i="11" s="1"/>
  <c r="D132" i="11" s="1"/>
  <c r="M131" i="11"/>
  <c r="K132" i="11" s="1"/>
  <c r="E132" i="11" s="1"/>
  <c r="E125" i="27"/>
  <c r="M128" i="20"/>
  <c r="K129" i="20" s="1"/>
  <c r="E129" i="20" s="1"/>
  <c r="L128" i="20"/>
  <c r="J129" i="20" s="1"/>
  <c r="D129" i="20" s="1"/>
  <c r="L129" i="18"/>
  <c r="J130" i="18" s="1"/>
  <c r="D130" i="18" s="1"/>
  <c r="M129" i="18"/>
  <c r="K130" i="18" s="1"/>
  <c r="B130" i="16"/>
  <c r="A130" i="16" s="1"/>
  <c r="F130" i="16"/>
  <c r="T126" i="23"/>
  <c r="U125" i="23"/>
  <c r="M126" i="24"/>
  <c r="K127" i="24" s="1"/>
  <c r="L126" i="24"/>
  <c r="J127" i="24" s="1"/>
  <c r="B131" i="11"/>
  <c r="A131" i="11" s="1"/>
  <c r="F131" i="11"/>
  <c r="I144" i="29"/>
  <c r="D144" i="29"/>
  <c r="S128" i="20"/>
  <c r="U128" i="18"/>
  <c r="E125" i="28"/>
  <c r="E130" i="17"/>
  <c r="B128" i="20"/>
  <c r="A128" i="20" s="1"/>
  <c r="F128" i="20"/>
  <c r="E128" i="21"/>
  <c r="U125" i="25" l="1"/>
  <c r="T127" i="23"/>
  <c r="T129" i="19"/>
  <c r="B132" i="11"/>
  <c r="A132" i="11" s="1"/>
  <c r="F132" i="11"/>
  <c r="S126" i="26"/>
  <c r="T126" i="26" s="1"/>
  <c r="S129" i="20"/>
  <c r="T129" i="20" s="1"/>
  <c r="B128" i="22"/>
  <c r="A128" i="22" s="1"/>
  <c r="F128" i="22"/>
  <c r="E130" i="18"/>
  <c r="B129" i="19"/>
  <c r="A129" i="19" s="1"/>
  <c r="F129" i="19"/>
  <c r="I126" i="26"/>
  <c r="B128" i="21"/>
  <c r="A128" i="21" s="1"/>
  <c r="F128" i="21"/>
  <c r="U129" i="16"/>
  <c r="T130" i="16"/>
  <c r="S130" i="17"/>
  <c r="M144" i="29"/>
  <c r="K145" i="29" s="1"/>
  <c r="E145" i="29" s="1"/>
  <c r="L144" i="29"/>
  <c r="J145" i="29" s="1"/>
  <c r="D145" i="29" s="1"/>
  <c r="S125" i="27"/>
  <c r="E128" i="22"/>
  <c r="U130" i="11"/>
  <c r="T131" i="11"/>
  <c r="I131" i="16"/>
  <c r="B131" i="15"/>
  <c r="A131" i="15" s="1"/>
  <c r="F131" i="15"/>
  <c r="D131" i="16"/>
  <c r="L129" i="19"/>
  <c r="J130" i="19" s="1"/>
  <c r="D130" i="19" s="1"/>
  <c r="M129" i="19"/>
  <c r="K130" i="19" s="1"/>
  <c r="L128" i="21"/>
  <c r="J129" i="21" s="1"/>
  <c r="D129" i="21" s="1"/>
  <c r="M128" i="21"/>
  <c r="K129" i="21" s="1"/>
  <c r="E129" i="21" s="1"/>
  <c r="B144" i="29"/>
  <c r="A144" i="29" s="1"/>
  <c r="F144" i="29"/>
  <c r="E127" i="24"/>
  <c r="I132" i="11"/>
  <c r="I128" i="22"/>
  <c r="S132" i="11"/>
  <c r="B130" i="18"/>
  <c r="A130" i="18" s="1"/>
  <c r="F130" i="18"/>
  <c r="I130" i="18"/>
  <c r="L125" i="28"/>
  <c r="J126" i="28" s="1"/>
  <c r="M125" i="28"/>
  <c r="K126" i="28" s="1"/>
  <c r="E126" i="28" s="1"/>
  <c r="B126" i="25"/>
  <c r="A126" i="25" s="1"/>
  <c r="F126" i="25"/>
  <c r="S128" i="21"/>
  <c r="B129" i="20"/>
  <c r="A129" i="20" s="1"/>
  <c r="F129" i="20"/>
  <c r="S125" i="28"/>
  <c r="U127" i="20"/>
  <c r="T128" i="20"/>
  <c r="I127" i="24"/>
  <c r="D127" i="24"/>
  <c r="I129" i="20"/>
  <c r="S144" i="29"/>
  <c r="D126" i="26"/>
  <c r="M126" i="25"/>
  <c r="K127" i="25" s="1"/>
  <c r="L126" i="25"/>
  <c r="J127" i="25" s="1"/>
  <c r="L125" i="27"/>
  <c r="J126" i="27" s="1"/>
  <c r="M125" i="27"/>
  <c r="K126" i="27" s="1"/>
  <c r="E126" i="27" s="1"/>
  <c r="B127" i="23"/>
  <c r="A127" i="23" s="1"/>
  <c r="F127" i="23"/>
  <c r="M127" i="23"/>
  <c r="K128" i="23" s="1"/>
  <c r="L127" i="23"/>
  <c r="J128" i="23" s="1"/>
  <c r="D128" i="23" s="1"/>
  <c r="U124" i="26"/>
  <c r="T125" i="26"/>
  <c r="L131" i="15"/>
  <c r="J132" i="15" s="1"/>
  <c r="D132" i="15" s="1"/>
  <c r="M131" i="15"/>
  <c r="K132" i="15" s="1"/>
  <c r="M130" i="17"/>
  <c r="K131" i="17" s="1"/>
  <c r="E131" i="17" s="1"/>
  <c r="L130" i="17"/>
  <c r="J131" i="17" s="1"/>
  <c r="S131" i="15"/>
  <c r="E131" i="16"/>
  <c r="U125" i="26" l="1"/>
  <c r="B132" i="15"/>
  <c r="A132" i="15" s="1"/>
  <c r="F132" i="15"/>
  <c r="B130" i="19"/>
  <c r="A130" i="19" s="1"/>
  <c r="F130" i="19"/>
  <c r="S145" i="29"/>
  <c r="T145" i="29" s="1"/>
  <c r="L132" i="11"/>
  <c r="J133" i="11" s="1"/>
  <c r="M132" i="11"/>
  <c r="K133" i="11" s="1"/>
  <c r="B129" i="21"/>
  <c r="A129" i="21" s="1"/>
  <c r="F129" i="21"/>
  <c r="E132" i="15"/>
  <c r="I127" i="25"/>
  <c r="B127" i="24"/>
  <c r="A127" i="24" s="1"/>
  <c r="F127" i="24"/>
  <c r="U124" i="28"/>
  <c r="T125" i="28"/>
  <c r="S126" i="27"/>
  <c r="U125" i="27" s="1"/>
  <c r="S131" i="16"/>
  <c r="E128" i="23"/>
  <c r="B126" i="26"/>
  <c r="A126" i="26" s="1"/>
  <c r="F126" i="26"/>
  <c r="M129" i="20"/>
  <c r="K130" i="20" s="1"/>
  <c r="L129" i="20"/>
  <c r="J130" i="20" s="1"/>
  <c r="M127" i="24"/>
  <c r="K128" i="24" s="1"/>
  <c r="L127" i="24"/>
  <c r="J128" i="24" s="1"/>
  <c r="D128" i="24" s="1"/>
  <c r="E130" i="19"/>
  <c r="S128" i="22"/>
  <c r="I145" i="29"/>
  <c r="M126" i="26"/>
  <c r="K127" i="26" s="1"/>
  <c r="L126" i="26"/>
  <c r="J127" i="26" s="1"/>
  <c r="D127" i="26" s="1"/>
  <c r="S130" i="18"/>
  <c r="T131" i="15"/>
  <c r="U130" i="15"/>
  <c r="I126" i="27"/>
  <c r="D126" i="27"/>
  <c r="S126" i="28"/>
  <c r="T126" i="28" s="1"/>
  <c r="I126" i="28"/>
  <c r="D126" i="28"/>
  <c r="I130" i="19"/>
  <c r="I132" i="15"/>
  <c r="B128" i="23"/>
  <c r="A128" i="23" s="1"/>
  <c r="F128" i="23"/>
  <c r="U143" i="29"/>
  <c r="T144" i="29"/>
  <c r="S129" i="21"/>
  <c r="T129" i="21" s="1"/>
  <c r="D127" i="25"/>
  <c r="B145" i="29"/>
  <c r="A145" i="29" s="1"/>
  <c r="F145" i="29"/>
  <c r="B131" i="16"/>
  <c r="A131" i="16" s="1"/>
  <c r="F131" i="16"/>
  <c r="U131" i="11"/>
  <c r="S131" i="17"/>
  <c r="T131" i="17" s="1"/>
  <c r="I131" i="17"/>
  <c r="D131" i="17"/>
  <c r="I128" i="23"/>
  <c r="E127" i="25"/>
  <c r="U128" i="20"/>
  <c r="U127" i="21"/>
  <c r="T128" i="21"/>
  <c r="M130" i="18"/>
  <c r="K131" i="18" s="1"/>
  <c r="E131" i="18" s="1"/>
  <c r="L130" i="18"/>
  <c r="J131" i="18" s="1"/>
  <c r="L128" i="22"/>
  <c r="J129" i="22" s="1"/>
  <c r="M128" i="22"/>
  <c r="K129" i="22" s="1"/>
  <c r="E129" i="22" s="1"/>
  <c r="S127" i="24"/>
  <c r="I129" i="21"/>
  <c r="M131" i="16"/>
  <c r="K132" i="16" s="1"/>
  <c r="L131" i="16"/>
  <c r="J132" i="16" s="1"/>
  <c r="D132" i="16" s="1"/>
  <c r="T132" i="11"/>
  <c r="T125" i="27"/>
  <c r="U124" i="27"/>
  <c r="U129" i="17"/>
  <c r="T130" i="17"/>
  <c r="U130" i="17" l="1"/>
  <c r="B132" i="16"/>
  <c r="A132" i="16" s="1"/>
  <c r="F132" i="16"/>
  <c r="S129" i="22"/>
  <c r="U128" i="22" s="1"/>
  <c r="I129" i="22"/>
  <c r="D129" i="22"/>
  <c r="S127" i="25"/>
  <c r="L126" i="28"/>
  <c r="J127" i="28" s="1"/>
  <c r="M126" i="28"/>
  <c r="K127" i="28" s="1"/>
  <c r="S131" i="18"/>
  <c r="U130" i="18" s="1"/>
  <c r="E128" i="24"/>
  <c r="U128" i="21"/>
  <c r="L126" i="27"/>
  <c r="J127" i="27" s="1"/>
  <c r="D127" i="27" s="1"/>
  <c r="M126" i="27"/>
  <c r="K127" i="27" s="1"/>
  <c r="T130" i="18"/>
  <c r="U129" i="18"/>
  <c r="I130" i="20"/>
  <c r="D130" i="20"/>
  <c r="U126" i="24"/>
  <c r="T127" i="24"/>
  <c r="L131" i="17"/>
  <c r="J132" i="17" s="1"/>
  <c r="D132" i="17" s="1"/>
  <c r="M131" i="17"/>
  <c r="K132" i="17" s="1"/>
  <c r="B127" i="25"/>
  <c r="A127" i="25" s="1"/>
  <c r="F127" i="25"/>
  <c r="B126" i="28"/>
  <c r="A126" i="28" s="1"/>
  <c r="F126" i="28"/>
  <c r="I127" i="26"/>
  <c r="E130" i="20"/>
  <c r="E132" i="16"/>
  <c r="U125" i="28"/>
  <c r="I133" i="11"/>
  <c r="D133" i="11"/>
  <c r="L129" i="21"/>
  <c r="J130" i="21" s="1"/>
  <c r="M129" i="21"/>
  <c r="K130" i="21" s="1"/>
  <c r="B131" i="17"/>
  <c r="A131" i="17" s="1"/>
  <c r="F131" i="17"/>
  <c r="S130" i="19"/>
  <c r="B127" i="26"/>
  <c r="A127" i="26" s="1"/>
  <c r="F127" i="26"/>
  <c r="S132" i="15"/>
  <c r="I132" i="16"/>
  <c r="I131" i="18"/>
  <c r="D131" i="18"/>
  <c r="M132" i="15"/>
  <c r="K133" i="15" s="1"/>
  <c r="L132" i="15"/>
  <c r="J133" i="15" s="1"/>
  <c r="L145" i="29"/>
  <c r="J146" i="29" s="1"/>
  <c r="M145" i="29"/>
  <c r="K146" i="29" s="1"/>
  <c r="B128" i="24"/>
  <c r="A128" i="24" s="1"/>
  <c r="F128" i="24"/>
  <c r="E133" i="11"/>
  <c r="T126" i="27"/>
  <c r="L128" i="23"/>
  <c r="J129" i="23" s="1"/>
  <c r="M128" i="23"/>
  <c r="K129" i="23" s="1"/>
  <c r="E129" i="23" s="1"/>
  <c r="U144" i="29"/>
  <c r="L130" i="19"/>
  <c r="J131" i="19" s="1"/>
  <c r="M130" i="19"/>
  <c r="K131" i="19" s="1"/>
  <c r="B126" i="27"/>
  <c r="A126" i="27" s="1"/>
  <c r="F126" i="27"/>
  <c r="E127" i="26"/>
  <c r="U127" i="22"/>
  <c r="T128" i="22"/>
  <c r="I128" i="24"/>
  <c r="S128" i="23"/>
  <c r="U130" i="16"/>
  <c r="T131" i="16"/>
  <c r="L127" i="25"/>
  <c r="J128" i="25" s="1"/>
  <c r="M127" i="25"/>
  <c r="K128" i="25" s="1"/>
  <c r="T131" i="18" l="1"/>
  <c r="I133" i="15"/>
  <c r="D133" i="15"/>
  <c r="M130" i="20"/>
  <c r="K131" i="20" s="1"/>
  <c r="E131" i="20" s="1"/>
  <c r="L130" i="20"/>
  <c r="J131" i="20" s="1"/>
  <c r="D131" i="20" s="1"/>
  <c r="S128" i="24"/>
  <c r="B129" i="22"/>
  <c r="A129" i="22" s="1"/>
  <c r="F129" i="22"/>
  <c r="I131" i="19"/>
  <c r="D131" i="19"/>
  <c r="E130" i="21"/>
  <c r="E127" i="27"/>
  <c r="I128" i="25"/>
  <c r="L128" i="24"/>
  <c r="J129" i="24" s="1"/>
  <c r="M128" i="24"/>
  <c r="K129" i="24" s="1"/>
  <c r="E129" i="24" s="1"/>
  <c r="B127" i="27"/>
  <c r="A127" i="27" s="1"/>
  <c r="F127" i="27"/>
  <c r="E146" i="29"/>
  <c r="B131" i="18"/>
  <c r="A131" i="18" s="1"/>
  <c r="F131" i="18"/>
  <c r="M132" i="16"/>
  <c r="K133" i="16" s="1"/>
  <c r="L132" i="16"/>
  <c r="J133" i="16" s="1"/>
  <c r="U131" i="15"/>
  <c r="T132" i="15"/>
  <c r="E131" i="19"/>
  <c r="I130" i="21"/>
  <c r="D130" i="21"/>
  <c r="D128" i="25"/>
  <c r="E132" i="17"/>
  <c r="B130" i="20"/>
  <c r="A130" i="20" s="1"/>
  <c r="F130" i="20"/>
  <c r="I127" i="27"/>
  <c r="E128" i="25"/>
  <c r="L129" i="22"/>
  <c r="J130" i="22" s="1"/>
  <c r="D130" i="22" s="1"/>
  <c r="M129" i="22"/>
  <c r="K130" i="22" s="1"/>
  <c r="U127" i="23"/>
  <c r="T128" i="23"/>
  <c r="I129" i="23"/>
  <c r="D129" i="23"/>
  <c r="M131" i="18"/>
  <c r="K132" i="18" s="1"/>
  <c r="L131" i="18"/>
  <c r="J132" i="18" s="1"/>
  <c r="D132" i="18" s="1"/>
  <c r="S130" i="20"/>
  <c r="E127" i="28"/>
  <c r="T129" i="22"/>
  <c r="E133" i="15"/>
  <c r="L133" i="11"/>
  <c r="J134" i="11" s="1"/>
  <c r="M133" i="11"/>
  <c r="K134" i="11" s="1"/>
  <c r="I127" i="28"/>
  <c r="S129" i="23"/>
  <c r="U128" i="23" s="1"/>
  <c r="S127" i="26"/>
  <c r="S133" i="11"/>
  <c r="I146" i="29"/>
  <c r="D146" i="29"/>
  <c r="U129" i="19"/>
  <c r="T130" i="19"/>
  <c r="B132" i="17"/>
  <c r="A132" i="17" s="1"/>
  <c r="F132" i="17"/>
  <c r="B133" i="11"/>
  <c r="A133" i="11" s="1"/>
  <c r="F133" i="11"/>
  <c r="S132" i="16"/>
  <c r="E133" i="16"/>
  <c r="M127" i="26"/>
  <c r="K128" i="26" s="1"/>
  <c r="E128" i="26" s="1"/>
  <c r="L127" i="26"/>
  <c r="J128" i="26" s="1"/>
  <c r="D127" i="28"/>
  <c r="I132" i="17"/>
  <c r="T127" i="25"/>
  <c r="U126" i="25"/>
  <c r="B132" i="18" l="1"/>
  <c r="A132" i="18" s="1"/>
  <c r="F132" i="18"/>
  <c r="S128" i="26"/>
  <c r="U127" i="26" s="1"/>
  <c r="B130" i="22"/>
  <c r="A130" i="22" s="1"/>
  <c r="F130" i="22"/>
  <c r="U132" i="11"/>
  <c r="T133" i="11"/>
  <c r="E130" i="22"/>
  <c r="S132" i="17"/>
  <c r="S129" i="24"/>
  <c r="U128" i="24" s="1"/>
  <c r="T132" i="16"/>
  <c r="U131" i="16"/>
  <c r="I134" i="11"/>
  <c r="S131" i="20"/>
  <c r="T131" i="20" s="1"/>
  <c r="S127" i="27"/>
  <c r="B131" i="19"/>
  <c r="A131" i="19" s="1"/>
  <c r="F131" i="19"/>
  <c r="U127" i="24"/>
  <c r="T128" i="24"/>
  <c r="I128" i="26"/>
  <c r="D128" i="26"/>
  <c r="L146" i="29"/>
  <c r="J147" i="29" s="1"/>
  <c r="D147" i="29" s="1"/>
  <c r="M146" i="29"/>
  <c r="K147" i="29" s="1"/>
  <c r="E147" i="29" s="1"/>
  <c r="S133" i="15"/>
  <c r="T130" i="20"/>
  <c r="U129" i="20"/>
  <c r="S128" i="25"/>
  <c r="B131" i="20"/>
  <c r="A131" i="20" s="1"/>
  <c r="F131" i="20"/>
  <c r="B128" i="25"/>
  <c r="A128" i="25" s="1"/>
  <c r="F128" i="25"/>
  <c r="S131" i="19"/>
  <c r="I129" i="24"/>
  <c r="D129" i="24"/>
  <c r="I131" i="20"/>
  <c r="L133" i="15"/>
  <c r="J134" i="15" s="1"/>
  <c r="M133" i="15"/>
  <c r="K134" i="15" s="1"/>
  <c r="S133" i="16"/>
  <c r="T133" i="16" s="1"/>
  <c r="B146" i="29"/>
  <c r="A146" i="29" s="1"/>
  <c r="F146" i="29"/>
  <c r="E132" i="18"/>
  <c r="L127" i="27"/>
  <c r="J128" i="27" s="1"/>
  <c r="M127" i="27"/>
  <c r="K128" i="27" s="1"/>
  <c r="E128" i="27" s="1"/>
  <c r="S146" i="29"/>
  <c r="L128" i="25"/>
  <c r="J129" i="25" s="1"/>
  <c r="M128" i="25"/>
  <c r="K129" i="25" s="1"/>
  <c r="E129" i="25" s="1"/>
  <c r="B133" i="15"/>
  <c r="A133" i="15" s="1"/>
  <c r="F133" i="15"/>
  <c r="B127" i="28"/>
  <c r="A127" i="28" s="1"/>
  <c r="F127" i="28"/>
  <c r="B129" i="23"/>
  <c r="A129" i="23" s="1"/>
  <c r="F129" i="23"/>
  <c r="I130" i="22"/>
  <c r="L130" i="21"/>
  <c r="J131" i="21" s="1"/>
  <c r="D131" i="21" s="1"/>
  <c r="M130" i="21"/>
  <c r="K131" i="21" s="1"/>
  <c r="E131" i="21" s="1"/>
  <c r="M132" i="17"/>
  <c r="K133" i="17" s="1"/>
  <c r="L132" i="17"/>
  <c r="J133" i="17" s="1"/>
  <c r="D134" i="11"/>
  <c r="E134" i="11"/>
  <c r="T127" i="26"/>
  <c r="U126" i="26"/>
  <c r="L127" i="28"/>
  <c r="J128" i="28" s="1"/>
  <c r="D128" i="28" s="1"/>
  <c r="M127" i="28"/>
  <c r="K128" i="28" s="1"/>
  <c r="E128" i="28" s="1"/>
  <c r="S127" i="28"/>
  <c r="I132" i="18"/>
  <c r="M129" i="23"/>
  <c r="K130" i="23" s="1"/>
  <c r="L129" i="23"/>
  <c r="J130" i="23" s="1"/>
  <c r="T129" i="23"/>
  <c r="B130" i="21"/>
  <c r="A130" i="21" s="1"/>
  <c r="F130" i="21"/>
  <c r="I133" i="16"/>
  <c r="D133" i="16"/>
  <c r="S130" i="21"/>
  <c r="L131" i="19"/>
  <c r="J132" i="19" s="1"/>
  <c r="D132" i="19" s="1"/>
  <c r="M131" i="19"/>
  <c r="K132" i="19" s="1"/>
  <c r="T129" i="24" l="1"/>
  <c r="U130" i="20"/>
  <c r="T128" i="26"/>
  <c r="S129" i="25"/>
  <c r="T129" i="25" s="1"/>
  <c r="S128" i="27"/>
  <c r="T128" i="27" s="1"/>
  <c r="T130" i="21"/>
  <c r="U129" i="21"/>
  <c r="I130" i="23"/>
  <c r="B128" i="28"/>
  <c r="A128" i="28" s="1"/>
  <c r="F128" i="28"/>
  <c r="T146" i="29"/>
  <c r="U145" i="29"/>
  <c r="T131" i="19"/>
  <c r="U130" i="19"/>
  <c r="U127" i="25"/>
  <c r="T128" i="25"/>
  <c r="T127" i="27"/>
  <c r="U126" i="27"/>
  <c r="T132" i="17"/>
  <c r="U131" i="17"/>
  <c r="B131" i="21"/>
  <c r="A131" i="21" s="1"/>
  <c r="F131" i="21"/>
  <c r="U126" i="28"/>
  <c r="T127" i="28"/>
  <c r="B134" i="11"/>
  <c r="A134" i="11" s="1"/>
  <c r="F134" i="11"/>
  <c r="L130" i="22"/>
  <c r="J131" i="22" s="1"/>
  <c r="M130" i="22"/>
  <c r="K131" i="22" s="1"/>
  <c r="E131" i="22" s="1"/>
  <c r="I134" i="15"/>
  <c r="B128" i="26"/>
  <c r="A128" i="26" s="1"/>
  <c r="F128" i="26"/>
  <c r="B132" i="19"/>
  <c r="A132" i="19" s="1"/>
  <c r="F132" i="19"/>
  <c r="S130" i="22"/>
  <c r="S131" i="21"/>
  <c r="U130" i="21" s="1"/>
  <c r="L133" i="16"/>
  <c r="J134" i="16" s="1"/>
  <c r="D134" i="16" s="1"/>
  <c r="M133" i="16"/>
  <c r="K134" i="16" s="1"/>
  <c r="M132" i="18"/>
  <c r="K133" i="18" s="1"/>
  <c r="L132" i="18"/>
  <c r="J133" i="18" s="1"/>
  <c r="I128" i="28"/>
  <c r="I133" i="17"/>
  <c r="D133" i="17"/>
  <c r="I131" i="21"/>
  <c r="D130" i="23"/>
  <c r="D134" i="15"/>
  <c r="S147" i="29"/>
  <c r="U146" i="29" s="1"/>
  <c r="I128" i="27"/>
  <c r="D128" i="27"/>
  <c r="M131" i="20"/>
  <c r="K132" i="20" s="1"/>
  <c r="L131" i="20"/>
  <c r="J132" i="20" s="1"/>
  <c r="E132" i="19"/>
  <c r="L128" i="26"/>
  <c r="J129" i="26" s="1"/>
  <c r="D129" i="26" s="1"/>
  <c r="M128" i="26"/>
  <c r="K129" i="26" s="1"/>
  <c r="U132" i="16"/>
  <c r="E133" i="17"/>
  <c r="S128" i="28"/>
  <c r="U127" i="28" s="1"/>
  <c r="S134" i="11"/>
  <c r="S132" i="18"/>
  <c r="B147" i="29"/>
  <c r="A147" i="29" s="1"/>
  <c r="F147" i="29"/>
  <c r="B129" i="24"/>
  <c r="A129" i="24" s="1"/>
  <c r="F129" i="24"/>
  <c r="I147" i="29"/>
  <c r="M134" i="11"/>
  <c r="K135" i="11" s="1"/>
  <c r="E135" i="11" s="1"/>
  <c r="L134" i="11"/>
  <c r="J135" i="11" s="1"/>
  <c r="B133" i="16"/>
  <c r="A133" i="16" s="1"/>
  <c r="F133" i="16"/>
  <c r="E130" i="23"/>
  <c r="E134" i="15"/>
  <c r="I132" i="19"/>
  <c r="I129" i="25"/>
  <c r="M129" i="24"/>
  <c r="K130" i="24" s="1"/>
  <c r="L129" i="24"/>
  <c r="J130" i="24" s="1"/>
  <c r="D129" i="25"/>
  <c r="U132" i="15"/>
  <c r="T133" i="15"/>
  <c r="U128" i="25" l="1"/>
  <c r="T147" i="29"/>
  <c r="S131" i="22"/>
  <c r="U130" i="22" s="1"/>
  <c r="U131" i="18"/>
  <c r="T132" i="18"/>
  <c r="M133" i="17"/>
  <c r="K134" i="17" s="1"/>
  <c r="E134" i="17" s="1"/>
  <c r="L133" i="17"/>
  <c r="J134" i="17" s="1"/>
  <c r="D134" i="17" s="1"/>
  <c r="B129" i="25"/>
  <c r="A129" i="25" s="1"/>
  <c r="F129" i="25"/>
  <c r="L132" i="19"/>
  <c r="J133" i="19" s="1"/>
  <c r="M132" i="19"/>
  <c r="K133" i="19" s="1"/>
  <c r="E133" i="19" s="1"/>
  <c r="S135" i="11"/>
  <c r="U134" i="11" s="1"/>
  <c r="E129" i="26"/>
  <c r="B128" i="27"/>
  <c r="A128" i="27" s="1"/>
  <c r="F128" i="27"/>
  <c r="M131" i="21"/>
  <c r="K132" i="21" s="1"/>
  <c r="L131" i="21"/>
  <c r="J132" i="21" s="1"/>
  <c r="I131" i="22"/>
  <c r="D131" i="22"/>
  <c r="U133" i="11"/>
  <c r="T134" i="11"/>
  <c r="I129" i="26"/>
  <c r="E132" i="20"/>
  <c r="B134" i="15"/>
  <c r="A134" i="15" s="1"/>
  <c r="F134" i="15"/>
  <c r="B133" i="17"/>
  <c r="A133" i="17" s="1"/>
  <c r="F133" i="17"/>
  <c r="L128" i="28"/>
  <c r="J129" i="28" s="1"/>
  <c r="M128" i="28"/>
  <c r="K129" i="28" s="1"/>
  <c r="I134" i="16"/>
  <c r="S130" i="23"/>
  <c r="M147" i="29"/>
  <c r="K148" i="29" s="1"/>
  <c r="L147" i="29"/>
  <c r="J148" i="29" s="1"/>
  <c r="S132" i="19"/>
  <c r="L129" i="25"/>
  <c r="J130" i="25" s="1"/>
  <c r="M129" i="25"/>
  <c r="K130" i="25" s="1"/>
  <c r="I135" i="11"/>
  <c r="I132" i="20"/>
  <c r="D132" i="20"/>
  <c r="E134" i="16"/>
  <c r="B129" i="26"/>
  <c r="A129" i="26" s="1"/>
  <c r="F129" i="26"/>
  <c r="I130" i="24"/>
  <c r="S134" i="15"/>
  <c r="D130" i="24"/>
  <c r="E130" i="24"/>
  <c r="B134" i="16"/>
  <c r="A134" i="16" s="1"/>
  <c r="F134" i="16"/>
  <c r="E133" i="18"/>
  <c r="S133" i="17"/>
  <c r="L128" i="27"/>
  <c r="J129" i="27" s="1"/>
  <c r="D129" i="27" s="1"/>
  <c r="M128" i="27"/>
  <c r="K129" i="27" s="1"/>
  <c r="B130" i="23"/>
  <c r="A130" i="23" s="1"/>
  <c r="F130" i="23"/>
  <c r="I133" i="18"/>
  <c r="D133" i="18"/>
  <c r="T130" i="22"/>
  <c r="U129" i="22"/>
  <c r="L134" i="15"/>
  <c r="J135" i="15" s="1"/>
  <c r="M134" i="15"/>
  <c r="K135" i="15" s="1"/>
  <c r="D135" i="11"/>
  <c r="T128" i="28"/>
  <c r="U127" i="27"/>
  <c r="L130" i="23"/>
  <c r="J131" i="23" s="1"/>
  <c r="M130" i="23"/>
  <c r="K131" i="23" s="1"/>
  <c r="E131" i="23" s="1"/>
  <c r="T131" i="21"/>
  <c r="T131" i="22" l="1"/>
  <c r="T135" i="11"/>
  <c r="B134" i="17"/>
  <c r="A134" i="17" s="1"/>
  <c r="F134" i="17"/>
  <c r="T134" i="15"/>
  <c r="U133" i="15"/>
  <c r="I130" i="25"/>
  <c r="I133" i="19"/>
  <c r="D133" i="19"/>
  <c r="M133" i="18"/>
  <c r="K134" i="18" s="1"/>
  <c r="E134" i="18" s="1"/>
  <c r="L133" i="18"/>
  <c r="J134" i="18" s="1"/>
  <c r="D134" i="18" s="1"/>
  <c r="S133" i="19"/>
  <c r="T133" i="19" s="1"/>
  <c r="B129" i="27"/>
  <c r="A129" i="27" s="1"/>
  <c r="F129" i="27"/>
  <c r="B135" i="11"/>
  <c r="A135" i="11" s="1"/>
  <c r="F135" i="11"/>
  <c r="I129" i="27"/>
  <c r="L130" i="24"/>
  <c r="J131" i="24" s="1"/>
  <c r="D131" i="24" s="1"/>
  <c r="M130" i="24"/>
  <c r="K131" i="24" s="1"/>
  <c r="E131" i="24" s="1"/>
  <c r="S134" i="16"/>
  <c r="B132" i="20"/>
  <c r="A132" i="20" s="1"/>
  <c r="F132" i="20"/>
  <c r="L135" i="11"/>
  <c r="J136" i="11" s="1"/>
  <c r="M135" i="11"/>
  <c r="K136" i="11" s="1"/>
  <c r="U131" i="19"/>
  <c r="T132" i="19"/>
  <c r="U129" i="23"/>
  <c r="T130" i="23"/>
  <c r="M134" i="16"/>
  <c r="K135" i="16" s="1"/>
  <c r="E135" i="16" s="1"/>
  <c r="L134" i="16"/>
  <c r="J135" i="16" s="1"/>
  <c r="L129" i="26"/>
  <c r="J130" i="26" s="1"/>
  <c r="M129" i="26"/>
  <c r="K130" i="26" s="1"/>
  <c r="E130" i="26" s="1"/>
  <c r="I132" i="21"/>
  <c r="D132" i="21"/>
  <c r="D130" i="25"/>
  <c r="I135" i="15"/>
  <c r="S134" i="17"/>
  <c r="T134" i="17" s="1"/>
  <c r="L132" i="20"/>
  <c r="J133" i="20" s="1"/>
  <c r="D133" i="20" s="1"/>
  <c r="M132" i="20"/>
  <c r="K133" i="20" s="1"/>
  <c r="E133" i="20" s="1"/>
  <c r="E148" i="29"/>
  <c r="I129" i="28"/>
  <c r="D129" i="28"/>
  <c r="I134" i="17"/>
  <c r="E129" i="27"/>
  <c r="B130" i="24"/>
  <c r="A130" i="24" s="1"/>
  <c r="F130" i="24"/>
  <c r="S131" i="23"/>
  <c r="U130" i="23" s="1"/>
  <c r="D135" i="15"/>
  <c r="M131" i="22"/>
  <c r="K132" i="22" s="1"/>
  <c r="L131" i="22"/>
  <c r="J132" i="22" s="1"/>
  <c r="D132" i="22" s="1"/>
  <c r="I131" i="23"/>
  <c r="B133" i="18"/>
  <c r="A133" i="18" s="1"/>
  <c r="F133" i="18"/>
  <c r="D131" i="23"/>
  <c r="T133" i="17"/>
  <c r="U132" i="17"/>
  <c r="S133" i="18"/>
  <c r="S130" i="24"/>
  <c r="E135" i="15"/>
  <c r="E130" i="25"/>
  <c r="I148" i="29"/>
  <c r="D148" i="29"/>
  <c r="E129" i="28"/>
  <c r="S132" i="20"/>
  <c r="B131" i="22"/>
  <c r="A131" i="22" s="1"/>
  <c r="F131" i="22"/>
  <c r="E132" i="21"/>
  <c r="S129" i="26"/>
  <c r="U132" i="19" l="1"/>
  <c r="U133" i="17"/>
  <c r="B133" i="20"/>
  <c r="A133" i="20" s="1"/>
  <c r="F133" i="20"/>
  <c r="T133" i="18"/>
  <c r="U132" i="18"/>
  <c r="B131" i="24"/>
  <c r="A131" i="24" s="1"/>
  <c r="F131" i="24"/>
  <c r="M129" i="28"/>
  <c r="K130" i="28" s="1"/>
  <c r="E130" i="28" s="1"/>
  <c r="L129" i="28"/>
  <c r="J130" i="28" s="1"/>
  <c r="D130" i="28" s="1"/>
  <c r="I130" i="26"/>
  <c r="D130" i="26"/>
  <c r="M130" i="25"/>
  <c r="K131" i="25" s="1"/>
  <c r="E131" i="25" s="1"/>
  <c r="L130" i="25"/>
  <c r="J131" i="25" s="1"/>
  <c r="D131" i="25" s="1"/>
  <c r="T129" i="26"/>
  <c r="U128" i="26"/>
  <c r="S129" i="28"/>
  <c r="S131" i="24"/>
  <c r="T131" i="24" s="1"/>
  <c r="B131" i="23"/>
  <c r="A131" i="23" s="1"/>
  <c r="F131" i="23"/>
  <c r="S148" i="29"/>
  <c r="B130" i="25"/>
  <c r="A130" i="25" s="1"/>
  <c r="F130" i="25"/>
  <c r="T131" i="23"/>
  <c r="L129" i="27"/>
  <c r="J130" i="27" s="1"/>
  <c r="M129" i="27"/>
  <c r="K130" i="27" s="1"/>
  <c r="E130" i="27" s="1"/>
  <c r="S130" i="25"/>
  <c r="T130" i="24"/>
  <c r="U129" i="24"/>
  <c r="I132" i="22"/>
  <c r="S129" i="27"/>
  <c r="B129" i="28"/>
  <c r="A129" i="28" s="1"/>
  <c r="F129" i="28"/>
  <c r="M132" i="21"/>
  <c r="K133" i="21" s="1"/>
  <c r="E133" i="21" s="1"/>
  <c r="L132" i="21"/>
  <c r="J133" i="21" s="1"/>
  <c r="D133" i="21" s="1"/>
  <c r="I134" i="18"/>
  <c r="L133" i="19"/>
  <c r="J134" i="19" s="1"/>
  <c r="M133" i="19"/>
  <c r="K134" i="19" s="1"/>
  <c r="S130" i="26"/>
  <c r="T130" i="26" s="1"/>
  <c r="U131" i="20"/>
  <c r="T132" i="20"/>
  <c r="S135" i="15"/>
  <c r="B135" i="15"/>
  <c r="A135" i="15" s="1"/>
  <c r="F135" i="15"/>
  <c r="I133" i="20"/>
  <c r="B132" i="21"/>
  <c r="A132" i="21" s="1"/>
  <c r="F132" i="21"/>
  <c r="I136" i="11"/>
  <c r="S135" i="16"/>
  <c r="U134" i="16" s="1"/>
  <c r="B133" i="19"/>
  <c r="A133" i="19" s="1"/>
  <c r="F133" i="19"/>
  <c r="B132" i="22"/>
  <c r="A132" i="22" s="1"/>
  <c r="F132" i="22"/>
  <c r="L148" i="29"/>
  <c r="J149" i="29" s="1"/>
  <c r="D149" i="29" s="1"/>
  <c r="M148" i="29"/>
  <c r="K149" i="29" s="1"/>
  <c r="M134" i="17"/>
  <c r="K135" i="17" s="1"/>
  <c r="L134" i="17"/>
  <c r="J135" i="17" s="1"/>
  <c r="I135" i="16"/>
  <c r="D135" i="16"/>
  <c r="T134" i="16"/>
  <c r="U133" i="16"/>
  <c r="S132" i="21"/>
  <c r="S133" i="20"/>
  <c r="B148" i="29"/>
  <c r="A148" i="29" s="1"/>
  <c r="F148" i="29"/>
  <c r="S134" i="18"/>
  <c r="B134" i="18"/>
  <c r="A134" i="18" s="1"/>
  <c r="F134" i="18"/>
  <c r="L131" i="23"/>
  <c r="J132" i="23" s="1"/>
  <c r="D132" i="23" s="1"/>
  <c r="M131" i="23"/>
  <c r="K132" i="23" s="1"/>
  <c r="E132" i="22"/>
  <c r="M135" i="15"/>
  <c r="K136" i="15" s="1"/>
  <c r="E136" i="15" s="1"/>
  <c r="L135" i="15"/>
  <c r="J136" i="15" s="1"/>
  <c r="E136" i="11"/>
  <c r="I131" i="24"/>
  <c r="D136" i="11"/>
  <c r="U130" i="24" l="1"/>
  <c r="T135" i="16"/>
  <c r="U129" i="26"/>
  <c r="B131" i="25"/>
  <c r="A131" i="25" s="1"/>
  <c r="F131" i="25"/>
  <c r="I136" i="15"/>
  <c r="I135" i="17"/>
  <c r="D135" i="17"/>
  <c r="E134" i="19"/>
  <c r="L132" i="22"/>
  <c r="J133" i="22" s="1"/>
  <c r="M132" i="22"/>
  <c r="K133" i="22" s="1"/>
  <c r="E133" i="22" s="1"/>
  <c r="I130" i="27"/>
  <c r="D130" i="27"/>
  <c r="B132" i="23"/>
  <c r="A132" i="23" s="1"/>
  <c r="F132" i="23"/>
  <c r="S130" i="28"/>
  <c r="T130" i="28" s="1"/>
  <c r="E135" i="17"/>
  <c r="B133" i="21"/>
  <c r="A133" i="21" s="1"/>
  <c r="F133" i="21"/>
  <c r="T135" i="15"/>
  <c r="U134" i="15"/>
  <c r="I134" i="19"/>
  <c r="B136" i="11"/>
  <c r="A136" i="11" s="1"/>
  <c r="F136" i="11"/>
  <c r="I132" i="23"/>
  <c r="S132" i="22"/>
  <c r="L135" i="16"/>
  <c r="J136" i="16" s="1"/>
  <c r="M135" i="16"/>
  <c r="K136" i="16" s="1"/>
  <c r="L136" i="11"/>
  <c r="J137" i="11" s="1"/>
  <c r="M136" i="11"/>
  <c r="K137" i="11" s="1"/>
  <c r="E137" i="11" s="1"/>
  <c r="L133" i="20"/>
  <c r="J134" i="20" s="1"/>
  <c r="M133" i="20"/>
  <c r="K134" i="20" s="1"/>
  <c r="M134" i="18"/>
  <c r="K135" i="18" s="1"/>
  <c r="L134" i="18"/>
  <c r="J135" i="18" s="1"/>
  <c r="B130" i="28"/>
  <c r="A130" i="28" s="1"/>
  <c r="F130" i="28"/>
  <c r="I130" i="28"/>
  <c r="T134" i="18"/>
  <c r="L131" i="24"/>
  <c r="J132" i="24" s="1"/>
  <c r="M131" i="24"/>
  <c r="K132" i="24" s="1"/>
  <c r="S136" i="15"/>
  <c r="T136" i="15" s="1"/>
  <c r="U132" i="20"/>
  <c r="B130" i="26"/>
  <c r="A130" i="26" s="1"/>
  <c r="F130" i="26"/>
  <c r="S136" i="11"/>
  <c r="E132" i="23"/>
  <c r="B149" i="29"/>
  <c r="A149" i="29" s="1"/>
  <c r="F149" i="29"/>
  <c r="S133" i="21"/>
  <c r="T133" i="21" s="1"/>
  <c r="B135" i="16"/>
  <c r="A135" i="16" s="1"/>
  <c r="D136" i="16"/>
  <c r="F135" i="16"/>
  <c r="I149" i="29"/>
  <c r="T133" i="20"/>
  <c r="S130" i="27"/>
  <c r="U129" i="27" s="1"/>
  <c r="S131" i="25"/>
  <c r="E149" i="29"/>
  <c r="U128" i="28"/>
  <c r="T129" i="28"/>
  <c r="T132" i="21"/>
  <c r="U131" i="21"/>
  <c r="D134" i="19"/>
  <c r="D136" i="15"/>
  <c r="I133" i="21"/>
  <c r="T129" i="27"/>
  <c r="U128" i="27"/>
  <c r="T130" i="25"/>
  <c r="U129" i="25"/>
  <c r="T148" i="29"/>
  <c r="U147" i="29"/>
  <c r="I131" i="25"/>
  <c r="M130" i="26"/>
  <c r="K131" i="26" s="1"/>
  <c r="L130" i="26"/>
  <c r="J131" i="26" s="1"/>
  <c r="D131" i="26" s="1"/>
  <c r="U133" i="18"/>
  <c r="U129" i="28" l="1"/>
  <c r="U135" i="15"/>
  <c r="T130" i="27"/>
  <c r="L149" i="29"/>
  <c r="J150" i="29" s="1"/>
  <c r="M149" i="29"/>
  <c r="K150" i="29" s="1"/>
  <c r="T136" i="11"/>
  <c r="U135" i="11"/>
  <c r="E132" i="24"/>
  <c r="I137" i="11"/>
  <c r="L132" i="23"/>
  <c r="J133" i="23" s="1"/>
  <c r="M132" i="23"/>
  <c r="K133" i="23" s="1"/>
  <c r="I132" i="24"/>
  <c r="D132" i="24"/>
  <c r="E134" i="20"/>
  <c r="S133" i="22"/>
  <c r="U132" i="22" s="1"/>
  <c r="B135" i="17"/>
  <c r="A135" i="17" s="1"/>
  <c r="F135" i="17"/>
  <c r="M131" i="25"/>
  <c r="K132" i="25" s="1"/>
  <c r="L131" i="25"/>
  <c r="J132" i="25" s="1"/>
  <c r="B134" i="19"/>
  <c r="A134" i="19" s="1"/>
  <c r="F134" i="19"/>
  <c r="U132" i="21"/>
  <c r="B136" i="16"/>
  <c r="A136" i="16" s="1"/>
  <c r="F136" i="16"/>
  <c r="B131" i="26"/>
  <c r="A131" i="26" s="1"/>
  <c r="F131" i="26"/>
  <c r="I134" i="20"/>
  <c r="D134" i="20"/>
  <c r="I136" i="16"/>
  <c r="D137" i="11"/>
  <c r="I131" i="26"/>
  <c r="S149" i="29"/>
  <c r="E150" i="29"/>
  <c r="S137" i="11"/>
  <c r="S134" i="19"/>
  <c r="L135" i="17"/>
  <c r="J136" i="17" s="1"/>
  <c r="D136" i="17" s="1"/>
  <c r="M135" i="17"/>
  <c r="K136" i="17" s="1"/>
  <c r="E136" i="17" s="1"/>
  <c r="M136" i="15"/>
  <c r="K137" i="15" s="1"/>
  <c r="L136" i="15"/>
  <c r="J137" i="15" s="1"/>
  <c r="E131" i="26"/>
  <c r="L133" i="21"/>
  <c r="J134" i="21" s="1"/>
  <c r="M133" i="21"/>
  <c r="K134" i="21" s="1"/>
  <c r="M130" i="28"/>
  <c r="K131" i="28" s="1"/>
  <c r="L130" i="28"/>
  <c r="J131" i="28" s="1"/>
  <c r="L130" i="27"/>
  <c r="J131" i="27" s="1"/>
  <c r="D131" i="27" s="1"/>
  <c r="M130" i="27"/>
  <c r="K131" i="27" s="1"/>
  <c r="U130" i="25"/>
  <c r="B136" i="15"/>
  <c r="A136" i="15" s="1"/>
  <c r="F136" i="15"/>
  <c r="S132" i="23"/>
  <c r="I135" i="18"/>
  <c r="D135" i="18"/>
  <c r="E136" i="16"/>
  <c r="M134" i="19"/>
  <c r="K135" i="19" s="1"/>
  <c r="L134" i="19"/>
  <c r="J135" i="19" s="1"/>
  <c r="D135" i="19" s="1"/>
  <c r="S135" i="17"/>
  <c r="T131" i="25"/>
  <c r="E135" i="18"/>
  <c r="T132" i="22"/>
  <c r="U131" i="22"/>
  <c r="B130" i="27"/>
  <c r="A130" i="27" s="1"/>
  <c r="F130" i="27"/>
  <c r="I133" i="22"/>
  <c r="D133" i="22"/>
  <c r="B131" i="27" l="1"/>
  <c r="A131" i="27" s="1"/>
  <c r="F131" i="27"/>
  <c r="E134" i="21"/>
  <c r="E135" i="19"/>
  <c r="U148" i="29"/>
  <c r="T149" i="29"/>
  <c r="M136" i="16"/>
  <c r="K137" i="16" s="1"/>
  <c r="E137" i="16" s="1"/>
  <c r="L136" i="16"/>
  <c r="J137" i="16" s="1"/>
  <c r="E132" i="25"/>
  <c r="B132" i="24"/>
  <c r="A132" i="24" s="1"/>
  <c r="F132" i="24"/>
  <c r="L137" i="11"/>
  <c r="J138" i="11" s="1"/>
  <c r="M137" i="11"/>
  <c r="K138" i="11" s="1"/>
  <c r="M133" i="22"/>
  <c r="K134" i="22" s="1"/>
  <c r="L133" i="22"/>
  <c r="J134" i="22" s="1"/>
  <c r="D134" i="22" s="1"/>
  <c r="S136" i="17"/>
  <c r="T136" i="17" s="1"/>
  <c r="M135" i="18"/>
  <c r="K136" i="18" s="1"/>
  <c r="E136" i="18" s="1"/>
  <c r="L135" i="18"/>
  <c r="J136" i="18" s="1"/>
  <c r="I131" i="27"/>
  <c r="I134" i="21"/>
  <c r="D134" i="21"/>
  <c r="E137" i="15"/>
  <c r="B135" i="19"/>
  <c r="A135" i="19" s="1"/>
  <c r="F135" i="19"/>
  <c r="S132" i="24"/>
  <c r="T133" i="22"/>
  <c r="U134" i="17"/>
  <c r="T135" i="17"/>
  <c r="I131" i="28"/>
  <c r="D131" i="28"/>
  <c r="S131" i="26"/>
  <c r="L131" i="26"/>
  <c r="J132" i="26" s="1"/>
  <c r="M131" i="26"/>
  <c r="K132" i="26" s="1"/>
  <c r="E132" i="26" s="1"/>
  <c r="B133" i="22"/>
  <c r="A133" i="22" s="1"/>
  <c r="F133" i="22"/>
  <c r="S135" i="18"/>
  <c r="I135" i="19"/>
  <c r="B135" i="18"/>
  <c r="A135" i="18" s="1"/>
  <c r="F135" i="18"/>
  <c r="T132" i="23"/>
  <c r="U131" i="23"/>
  <c r="E131" i="28"/>
  <c r="I136" i="17"/>
  <c r="S150" i="29"/>
  <c r="B137" i="11"/>
  <c r="A137" i="11" s="1"/>
  <c r="F137" i="11"/>
  <c r="I132" i="25"/>
  <c r="D132" i="25"/>
  <c r="E131" i="27"/>
  <c r="I137" i="15"/>
  <c r="L134" i="20"/>
  <c r="J135" i="20" s="1"/>
  <c r="D135" i="20" s="1"/>
  <c r="M134" i="20"/>
  <c r="K135" i="20" s="1"/>
  <c r="I150" i="29"/>
  <c r="D150" i="29"/>
  <c r="S136" i="16"/>
  <c r="D137" i="15"/>
  <c r="T134" i="19"/>
  <c r="U133" i="19"/>
  <c r="U136" i="11"/>
  <c r="E133" i="23"/>
  <c r="B134" i="20"/>
  <c r="A134" i="20" s="1"/>
  <c r="F134" i="20"/>
  <c r="B136" i="17"/>
  <c r="A136" i="17" s="1"/>
  <c r="F136" i="17"/>
  <c r="S134" i="20"/>
  <c r="L132" i="24"/>
  <c r="J133" i="24" s="1"/>
  <c r="M132" i="24"/>
  <c r="K133" i="24" s="1"/>
  <c r="E133" i="24" s="1"/>
  <c r="I133" i="23"/>
  <c r="D133" i="23"/>
  <c r="T137" i="11"/>
  <c r="S133" i="24" l="1"/>
  <c r="T133" i="24" s="1"/>
  <c r="I132" i="26"/>
  <c r="D132" i="26"/>
  <c r="M131" i="27"/>
  <c r="K132" i="27" s="1"/>
  <c r="L131" i="27"/>
  <c r="J132" i="27" s="1"/>
  <c r="I138" i="11"/>
  <c r="I133" i="24"/>
  <c r="I135" i="20"/>
  <c r="B132" i="25"/>
  <c r="A132" i="25" s="1"/>
  <c r="F132" i="25"/>
  <c r="M135" i="19"/>
  <c r="K136" i="19" s="1"/>
  <c r="L135" i="19"/>
  <c r="J136" i="19" s="1"/>
  <c r="S132" i="26"/>
  <c r="T132" i="26" s="1"/>
  <c r="I134" i="22"/>
  <c r="L133" i="23"/>
  <c r="J134" i="23" s="1"/>
  <c r="D134" i="23" s="1"/>
  <c r="M133" i="23"/>
  <c r="K134" i="23" s="1"/>
  <c r="B137" i="15"/>
  <c r="A137" i="15" s="1"/>
  <c r="F137" i="15"/>
  <c r="S131" i="27"/>
  <c r="T134" i="20"/>
  <c r="U133" i="20"/>
  <c r="S133" i="23"/>
  <c r="T136" i="16"/>
  <c r="U135" i="16"/>
  <c r="L150" i="29"/>
  <c r="J151" i="29" s="1"/>
  <c r="M150" i="29"/>
  <c r="K151" i="29" s="1"/>
  <c r="M132" i="25"/>
  <c r="K133" i="25" s="1"/>
  <c r="E133" i="25" s="1"/>
  <c r="L132" i="25"/>
  <c r="J133" i="25" s="1"/>
  <c r="S131" i="28"/>
  <c r="T135" i="18"/>
  <c r="U134" i="18"/>
  <c r="B131" i="28"/>
  <c r="A131" i="28" s="1"/>
  <c r="F131" i="28"/>
  <c r="E138" i="11"/>
  <c r="D133" i="24"/>
  <c r="T150" i="29"/>
  <c r="B135" i="20"/>
  <c r="A135" i="20" s="1"/>
  <c r="F135" i="20"/>
  <c r="S137" i="16"/>
  <c r="T132" i="24"/>
  <c r="U131" i="24"/>
  <c r="B134" i="21"/>
  <c r="A134" i="21" s="1"/>
  <c r="F134" i="21"/>
  <c r="S132" i="25"/>
  <c r="S135" i="19"/>
  <c r="B133" i="23"/>
  <c r="A133" i="23" s="1"/>
  <c r="F133" i="23"/>
  <c r="B150" i="29"/>
  <c r="A150" i="29" s="1"/>
  <c r="D151" i="29"/>
  <c r="F150" i="29"/>
  <c r="M137" i="15"/>
  <c r="K138" i="15" s="1"/>
  <c r="E138" i="15" s="1"/>
  <c r="L137" i="15"/>
  <c r="J138" i="15" s="1"/>
  <c r="D138" i="15" s="1"/>
  <c r="D138" i="11"/>
  <c r="B134" i="22"/>
  <c r="A134" i="22" s="1"/>
  <c r="F134" i="22"/>
  <c r="M131" i="28"/>
  <c r="K132" i="28" s="1"/>
  <c r="L131" i="28"/>
  <c r="J132" i="28" s="1"/>
  <c r="D132" i="28" s="1"/>
  <c r="U135" i="17"/>
  <c r="I136" i="18"/>
  <c r="S134" i="21"/>
  <c r="E135" i="20"/>
  <c r="L136" i="17"/>
  <c r="J137" i="17" s="1"/>
  <c r="M136" i="17"/>
  <c r="K137" i="17" s="1"/>
  <c r="D136" i="18"/>
  <c r="S136" i="18"/>
  <c r="U135" i="18" s="1"/>
  <c r="U130" i="26"/>
  <c r="T131" i="26"/>
  <c r="S137" i="15"/>
  <c r="L134" i="21"/>
  <c r="J135" i="21" s="1"/>
  <c r="D135" i="21" s="1"/>
  <c r="M134" i="21"/>
  <c r="K135" i="21" s="1"/>
  <c r="E135" i="21" s="1"/>
  <c r="E134" i="22"/>
  <c r="I137" i="16"/>
  <c r="D137" i="16"/>
  <c r="U149" i="29"/>
  <c r="U132" i="24" l="1"/>
  <c r="T136" i="18"/>
  <c r="U131" i="26"/>
  <c r="S133" i="25"/>
  <c r="T133" i="25" s="1"/>
  <c r="B137" i="16"/>
  <c r="A137" i="16" s="1"/>
  <c r="F137" i="16"/>
  <c r="S138" i="15"/>
  <c r="T138" i="15" s="1"/>
  <c r="B136" i="18"/>
  <c r="A136" i="18" s="1"/>
  <c r="F136" i="18"/>
  <c r="U134" i="19"/>
  <c r="T135" i="19"/>
  <c r="B132" i="28"/>
  <c r="A132" i="28" s="1"/>
  <c r="F132" i="28"/>
  <c r="T131" i="28"/>
  <c r="U130" i="28"/>
  <c r="T133" i="23"/>
  <c r="U132" i="23"/>
  <c r="B138" i="15"/>
  <c r="A138" i="15" s="1"/>
  <c r="F138" i="15"/>
  <c r="M134" i="22"/>
  <c r="K135" i="22" s="1"/>
  <c r="E135" i="22" s="1"/>
  <c r="L134" i="22"/>
  <c r="J135" i="22" s="1"/>
  <c r="T137" i="15"/>
  <c r="U136" i="15"/>
  <c r="E137" i="17"/>
  <c r="U133" i="21"/>
  <c r="T134" i="21"/>
  <c r="B134" i="23"/>
  <c r="A134" i="23" s="1"/>
  <c r="F134" i="23"/>
  <c r="E151" i="29"/>
  <c r="M137" i="16"/>
  <c r="K138" i="16" s="1"/>
  <c r="L137" i="16"/>
  <c r="J138" i="16" s="1"/>
  <c r="B138" i="11"/>
  <c r="A138" i="11" s="1"/>
  <c r="F138" i="11"/>
  <c r="U131" i="25"/>
  <c r="T132" i="25"/>
  <c r="B135" i="21"/>
  <c r="A135" i="21" s="1"/>
  <c r="F135" i="21"/>
  <c r="I151" i="29"/>
  <c r="U136" i="16"/>
  <c r="U130" i="27"/>
  <c r="T131" i="27"/>
  <c r="L135" i="20"/>
  <c r="J136" i="20" s="1"/>
  <c r="M135" i="20"/>
  <c r="K136" i="20" s="1"/>
  <c r="E136" i="20" s="1"/>
  <c r="L138" i="11"/>
  <c r="J139" i="11" s="1"/>
  <c r="M138" i="11"/>
  <c r="K139" i="11" s="1"/>
  <c r="E139" i="11" s="1"/>
  <c r="S134" i="22"/>
  <c r="I135" i="21"/>
  <c r="S135" i="20"/>
  <c r="L136" i="18"/>
  <c r="J137" i="18" s="1"/>
  <c r="M136" i="18"/>
  <c r="K137" i="18" s="1"/>
  <c r="I138" i="15"/>
  <c r="E136" i="19"/>
  <c r="E132" i="28"/>
  <c r="I133" i="25"/>
  <c r="E134" i="23"/>
  <c r="I134" i="23"/>
  <c r="D133" i="25"/>
  <c r="I132" i="27"/>
  <c r="D132" i="27"/>
  <c r="L132" i="26"/>
  <c r="J133" i="26" s="1"/>
  <c r="D133" i="26" s="1"/>
  <c r="M132" i="26"/>
  <c r="K133" i="26" s="1"/>
  <c r="S135" i="21"/>
  <c r="T135" i="21" s="1"/>
  <c r="B133" i="24"/>
  <c r="A133" i="24" s="1"/>
  <c r="F133" i="24"/>
  <c r="I136" i="19"/>
  <c r="D136" i="19"/>
  <c r="L133" i="24"/>
  <c r="J134" i="24" s="1"/>
  <c r="D134" i="24" s="1"/>
  <c r="M133" i="24"/>
  <c r="K134" i="24" s="1"/>
  <c r="I132" i="28"/>
  <c r="S138" i="11"/>
  <c r="T137" i="16"/>
  <c r="E132" i="27"/>
  <c r="B132" i="26"/>
  <c r="A132" i="26" s="1"/>
  <c r="F132" i="26"/>
  <c r="I137" i="17"/>
  <c r="D137" i="17"/>
  <c r="B151" i="29"/>
  <c r="A151" i="29" s="1"/>
  <c r="F151" i="29"/>
  <c r="U132" i="25" l="1"/>
  <c r="S135" i="22"/>
  <c r="U134" i="22" s="1"/>
  <c r="B134" i="24"/>
  <c r="A134" i="24" s="1"/>
  <c r="F134" i="24"/>
  <c r="L132" i="27"/>
  <c r="J133" i="27" s="1"/>
  <c r="D133" i="27" s="1"/>
  <c r="M132" i="27"/>
  <c r="K133" i="27" s="1"/>
  <c r="E133" i="27" s="1"/>
  <c r="I137" i="18"/>
  <c r="T134" i="22"/>
  <c r="U133" i="22"/>
  <c r="B133" i="26"/>
  <c r="A133" i="26" s="1"/>
  <c r="F133" i="26"/>
  <c r="E134" i="24"/>
  <c r="B133" i="25"/>
  <c r="A133" i="25" s="1"/>
  <c r="F133" i="25"/>
  <c r="M138" i="15"/>
  <c r="K139" i="15" s="1"/>
  <c r="L138" i="15"/>
  <c r="J139" i="15" s="1"/>
  <c r="S137" i="17"/>
  <c r="T138" i="11"/>
  <c r="U137" i="11"/>
  <c r="I134" i="24"/>
  <c r="B132" i="27"/>
  <c r="A132" i="27" s="1"/>
  <c r="F132" i="27"/>
  <c r="M133" i="25"/>
  <c r="K134" i="25" s="1"/>
  <c r="L133" i="25"/>
  <c r="J134" i="25" s="1"/>
  <c r="D134" i="25" s="1"/>
  <c r="M135" i="21"/>
  <c r="K136" i="21" s="1"/>
  <c r="L135" i="21"/>
  <c r="J136" i="21" s="1"/>
  <c r="I139" i="11"/>
  <c r="S151" i="29"/>
  <c r="M137" i="17"/>
  <c r="K138" i="17" s="1"/>
  <c r="E138" i="17" s="1"/>
  <c r="L137" i="17"/>
  <c r="J138" i="17" s="1"/>
  <c r="D138" i="17" s="1"/>
  <c r="S132" i="27"/>
  <c r="B136" i="19"/>
  <c r="A136" i="19" s="1"/>
  <c r="F136" i="19"/>
  <c r="M134" i="23"/>
  <c r="K135" i="23" s="1"/>
  <c r="E135" i="23" s="1"/>
  <c r="L134" i="23"/>
  <c r="J135" i="23" s="1"/>
  <c r="S132" i="28"/>
  <c r="E137" i="18"/>
  <c r="D139" i="11"/>
  <c r="I138" i="16"/>
  <c r="U134" i="21"/>
  <c r="D138" i="16"/>
  <c r="L132" i="28"/>
  <c r="J133" i="28" s="1"/>
  <c r="M132" i="28"/>
  <c r="K133" i="28" s="1"/>
  <c r="E133" i="28" s="1"/>
  <c r="E133" i="26"/>
  <c r="S134" i="23"/>
  <c r="S136" i="19"/>
  <c r="I136" i="20"/>
  <c r="D136" i="20"/>
  <c r="E138" i="16"/>
  <c r="I135" i="22"/>
  <c r="D135" i="22"/>
  <c r="B137" i="17"/>
  <c r="A137" i="17" s="1"/>
  <c r="F137" i="17"/>
  <c r="S139" i="11"/>
  <c r="U138" i="11" s="1"/>
  <c r="L136" i="19"/>
  <c r="J137" i="19" s="1"/>
  <c r="M136" i="19"/>
  <c r="K137" i="19" s="1"/>
  <c r="I133" i="26"/>
  <c r="S136" i="20"/>
  <c r="T136" i="20" s="1"/>
  <c r="U134" i="20"/>
  <c r="T135" i="20"/>
  <c r="L151" i="29"/>
  <c r="J152" i="29" s="1"/>
  <c r="M151" i="29"/>
  <c r="K152" i="29" s="1"/>
  <c r="E152" i="29" s="1"/>
  <c r="U137" i="15"/>
  <c r="D137" i="18"/>
  <c r="T135" i="22" l="1"/>
  <c r="U135" i="20"/>
  <c r="S133" i="28"/>
  <c r="T133" i="28" s="1"/>
  <c r="B134" i="25"/>
  <c r="A134" i="25" s="1"/>
  <c r="F134" i="25"/>
  <c r="S133" i="27"/>
  <c r="B136" i="20"/>
  <c r="A136" i="20" s="1"/>
  <c r="F136" i="20"/>
  <c r="T132" i="28"/>
  <c r="U131" i="28"/>
  <c r="T132" i="27"/>
  <c r="U131" i="27"/>
  <c r="I136" i="21"/>
  <c r="D136" i="21"/>
  <c r="M134" i="24"/>
  <c r="K135" i="24" s="1"/>
  <c r="E135" i="24" s="1"/>
  <c r="L134" i="24"/>
  <c r="J135" i="24" s="1"/>
  <c r="I137" i="19"/>
  <c r="B138" i="17"/>
  <c r="A138" i="17" s="1"/>
  <c r="F138" i="17"/>
  <c r="S135" i="23"/>
  <c r="T135" i="23" s="1"/>
  <c r="I135" i="23"/>
  <c r="D135" i="23"/>
  <c r="E136" i="21"/>
  <c r="E139" i="15"/>
  <c r="L136" i="20"/>
  <c r="J137" i="20" s="1"/>
  <c r="M136" i="20"/>
  <c r="K137" i="20" s="1"/>
  <c r="U133" i="23"/>
  <c r="T134" i="23"/>
  <c r="M133" i="26"/>
  <c r="K134" i="26" s="1"/>
  <c r="E134" i="26" s="1"/>
  <c r="L133" i="26"/>
  <c r="J134" i="26" s="1"/>
  <c r="B135" i="22"/>
  <c r="A135" i="22" s="1"/>
  <c r="F135" i="22"/>
  <c r="T136" i="19"/>
  <c r="U135" i="19"/>
  <c r="S133" i="26"/>
  <c r="B138" i="16"/>
  <c r="A138" i="16" s="1"/>
  <c r="F138" i="16"/>
  <c r="B139" i="11"/>
  <c r="A139" i="11" s="1"/>
  <c r="F139" i="11"/>
  <c r="L139" i="11"/>
  <c r="J140" i="11" s="1"/>
  <c r="D140" i="11" s="1"/>
  <c r="M139" i="11"/>
  <c r="K140" i="11" s="1"/>
  <c r="E134" i="25"/>
  <c r="T139" i="11"/>
  <c r="L137" i="18"/>
  <c r="J138" i="18" s="1"/>
  <c r="D138" i="18" s="1"/>
  <c r="M137" i="18"/>
  <c r="K138" i="18" s="1"/>
  <c r="I152" i="29"/>
  <c r="D152" i="29"/>
  <c r="E137" i="19"/>
  <c r="S152" i="29"/>
  <c r="U151" i="29" s="1"/>
  <c r="I139" i="15"/>
  <c r="D139" i="15"/>
  <c r="B137" i="18"/>
  <c r="A137" i="18" s="1"/>
  <c r="F137" i="18"/>
  <c r="M135" i="22"/>
  <c r="K136" i="22" s="1"/>
  <c r="L135" i="22"/>
  <c r="J136" i="22" s="1"/>
  <c r="D136" i="22" s="1"/>
  <c r="S137" i="18"/>
  <c r="E138" i="18"/>
  <c r="T151" i="29"/>
  <c r="U150" i="29"/>
  <c r="B133" i="27"/>
  <c r="A133" i="27" s="1"/>
  <c r="F133" i="27"/>
  <c r="S138" i="17"/>
  <c r="T138" i="17" s="1"/>
  <c r="S134" i="24"/>
  <c r="I133" i="27"/>
  <c r="S138" i="16"/>
  <c r="I133" i="28"/>
  <c r="D133" i="28"/>
  <c r="L138" i="16"/>
  <c r="J139" i="16" s="1"/>
  <c r="D139" i="16" s="1"/>
  <c r="M138" i="16"/>
  <c r="K139" i="16" s="1"/>
  <c r="E139" i="16" s="1"/>
  <c r="D137" i="19"/>
  <c r="I138" i="17"/>
  <c r="I134" i="25"/>
  <c r="T137" i="17"/>
  <c r="U136" i="17"/>
  <c r="T152" i="29" l="1"/>
  <c r="U137" i="17"/>
  <c r="B139" i="16"/>
  <c r="A139" i="16" s="1"/>
  <c r="F139" i="16"/>
  <c r="B138" i="18"/>
  <c r="A138" i="18" s="1"/>
  <c r="F138" i="18"/>
  <c r="M138" i="17"/>
  <c r="K139" i="17" s="1"/>
  <c r="L138" i="17"/>
  <c r="J139" i="17" s="1"/>
  <c r="S139" i="16"/>
  <c r="U138" i="16" s="1"/>
  <c r="T137" i="18"/>
  <c r="U136" i="18"/>
  <c r="B152" i="29"/>
  <c r="A152" i="29" s="1"/>
  <c r="F152" i="29"/>
  <c r="E140" i="11"/>
  <c r="I134" i="26"/>
  <c r="D134" i="26"/>
  <c r="I137" i="20"/>
  <c r="M134" i="25"/>
  <c r="K135" i="25" s="1"/>
  <c r="L134" i="25"/>
  <c r="J135" i="25" s="1"/>
  <c r="B137" i="19"/>
  <c r="A137" i="19" s="1"/>
  <c r="F137" i="19"/>
  <c r="B133" i="28"/>
  <c r="A133" i="28" s="1"/>
  <c r="F133" i="28"/>
  <c r="U137" i="16"/>
  <c r="T138" i="16"/>
  <c r="I140" i="11"/>
  <c r="S134" i="26"/>
  <c r="T134" i="26" s="1"/>
  <c r="S139" i="15"/>
  <c r="B136" i="21"/>
  <c r="A136" i="21" s="1"/>
  <c r="F136" i="21"/>
  <c r="I136" i="22"/>
  <c r="B139" i="15"/>
  <c r="A139" i="15" s="1"/>
  <c r="F139" i="15"/>
  <c r="L152" i="29"/>
  <c r="J153" i="29" s="1"/>
  <c r="D153" i="29" s="1"/>
  <c r="M152" i="29"/>
  <c r="K153" i="29" s="1"/>
  <c r="S134" i="25"/>
  <c r="T133" i="26"/>
  <c r="U132" i="26"/>
  <c r="U134" i="23"/>
  <c r="U132" i="27"/>
  <c r="M133" i="28"/>
  <c r="K134" i="28" s="1"/>
  <c r="L133" i="28"/>
  <c r="J134" i="28" s="1"/>
  <c r="M133" i="27"/>
  <c r="K134" i="27" s="1"/>
  <c r="L133" i="27"/>
  <c r="J134" i="27" s="1"/>
  <c r="S138" i="18"/>
  <c r="U137" i="18" s="1"/>
  <c r="E136" i="22"/>
  <c r="S137" i="19"/>
  <c r="E137" i="20"/>
  <c r="S136" i="21"/>
  <c r="L135" i="23"/>
  <c r="J136" i="23" s="1"/>
  <c r="D136" i="23" s="1"/>
  <c r="M135" i="23"/>
  <c r="K136" i="23" s="1"/>
  <c r="I135" i="24"/>
  <c r="D135" i="24"/>
  <c r="L136" i="21"/>
  <c r="J137" i="21" s="1"/>
  <c r="D137" i="21" s="1"/>
  <c r="M136" i="21"/>
  <c r="K137" i="21" s="1"/>
  <c r="E137" i="21" s="1"/>
  <c r="T133" i="27"/>
  <c r="U132" i="28"/>
  <c r="I139" i="16"/>
  <c r="S135" i="24"/>
  <c r="T135" i="24" s="1"/>
  <c r="L139" i="15"/>
  <c r="J140" i="15" s="1"/>
  <c r="D140" i="15" s="1"/>
  <c r="M139" i="15"/>
  <c r="K140" i="15" s="1"/>
  <c r="I138" i="18"/>
  <c r="B140" i="11"/>
  <c r="A140" i="11" s="1"/>
  <c r="F140" i="11"/>
  <c r="B136" i="22"/>
  <c r="A136" i="22" s="1"/>
  <c r="F136" i="22"/>
  <c r="T134" i="24"/>
  <c r="U133" i="24"/>
  <c r="B135" i="23"/>
  <c r="A135" i="23" s="1"/>
  <c r="F135" i="23"/>
  <c r="D137" i="20"/>
  <c r="L137" i="19"/>
  <c r="J138" i="19" s="1"/>
  <c r="M137" i="19"/>
  <c r="K138" i="19" s="1"/>
  <c r="E138" i="19" s="1"/>
  <c r="U133" i="26" l="1"/>
  <c r="T139" i="16"/>
  <c r="T138" i="18"/>
  <c r="B153" i="29"/>
  <c r="A153" i="29" s="1"/>
  <c r="F153" i="29"/>
  <c r="B137" i="20"/>
  <c r="A137" i="20" s="1"/>
  <c r="F137" i="20"/>
  <c r="S137" i="21"/>
  <c r="T137" i="21" s="1"/>
  <c r="B137" i="21"/>
  <c r="A137" i="21" s="1"/>
  <c r="F137" i="21"/>
  <c r="M137" i="20"/>
  <c r="K138" i="20" s="1"/>
  <c r="L137" i="20"/>
  <c r="J138" i="20" s="1"/>
  <c r="S140" i="11"/>
  <c r="E139" i="17"/>
  <c r="T136" i="21"/>
  <c r="U135" i="21"/>
  <c r="I134" i="27"/>
  <c r="D134" i="27"/>
  <c r="B140" i="15"/>
  <c r="A140" i="15" s="1"/>
  <c r="F140" i="15"/>
  <c r="I140" i="15"/>
  <c r="I137" i="21"/>
  <c r="E136" i="23"/>
  <c r="U136" i="19"/>
  <c r="T137" i="19"/>
  <c r="E134" i="27"/>
  <c r="E135" i="25"/>
  <c r="I138" i="19"/>
  <c r="U134" i="24"/>
  <c r="B135" i="24"/>
  <c r="A135" i="24" s="1"/>
  <c r="F135" i="24"/>
  <c r="I136" i="23"/>
  <c r="S136" i="22"/>
  <c r="I134" i="28"/>
  <c r="T134" i="25"/>
  <c r="U133" i="25"/>
  <c r="D134" i="28"/>
  <c r="M134" i="26"/>
  <c r="K135" i="26" s="1"/>
  <c r="L134" i="26"/>
  <c r="J135" i="26" s="1"/>
  <c r="I139" i="17"/>
  <c r="D139" i="17"/>
  <c r="M138" i="18"/>
  <c r="K139" i="18" s="1"/>
  <c r="L138" i="18"/>
  <c r="J139" i="18" s="1"/>
  <c r="E134" i="28"/>
  <c r="E153" i="29"/>
  <c r="L136" i="22"/>
  <c r="J137" i="22" s="1"/>
  <c r="M136" i="22"/>
  <c r="K137" i="22" s="1"/>
  <c r="E137" i="22" s="1"/>
  <c r="T139" i="15"/>
  <c r="U138" i="15"/>
  <c r="I135" i="25"/>
  <c r="D135" i="25"/>
  <c r="L135" i="24"/>
  <c r="J136" i="24" s="1"/>
  <c r="M135" i="24"/>
  <c r="K136" i="24" s="1"/>
  <c r="S138" i="19"/>
  <c r="U137" i="19" s="1"/>
  <c r="I153" i="29"/>
  <c r="E140" i="15"/>
  <c r="L140" i="11"/>
  <c r="J141" i="11" s="1"/>
  <c r="M140" i="11"/>
  <c r="K141" i="11" s="1"/>
  <c r="B134" i="26"/>
  <c r="A134" i="26" s="1"/>
  <c r="F134" i="26"/>
  <c r="B136" i="23"/>
  <c r="A136" i="23" s="1"/>
  <c r="F136" i="23"/>
  <c r="L139" i="16"/>
  <c r="J140" i="16" s="1"/>
  <c r="M139" i="16"/>
  <c r="K140" i="16" s="1"/>
  <c r="S137" i="20"/>
  <c r="D138" i="19"/>
  <c r="U136" i="21" l="1"/>
  <c r="U136" i="20"/>
  <c r="T137" i="20"/>
  <c r="E136" i="24"/>
  <c r="S153" i="29"/>
  <c r="M139" i="17"/>
  <c r="K140" i="17" s="1"/>
  <c r="E140" i="17" s="1"/>
  <c r="L139" i="17"/>
  <c r="J140" i="17" s="1"/>
  <c r="D140" i="17" s="1"/>
  <c r="S137" i="22"/>
  <c r="B134" i="27"/>
  <c r="A134" i="27" s="1"/>
  <c r="F134" i="27"/>
  <c r="S139" i="17"/>
  <c r="I138" i="20"/>
  <c r="E140" i="16"/>
  <c r="L153" i="29"/>
  <c r="J154" i="29" s="1"/>
  <c r="M153" i="29"/>
  <c r="K154" i="29" s="1"/>
  <c r="M135" i="25"/>
  <c r="K136" i="25" s="1"/>
  <c r="E136" i="25" s="1"/>
  <c r="L135" i="25"/>
  <c r="J136" i="25" s="1"/>
  <c r="D136" i="25" s="1"/>
  <c r="I135" i="26"/>
  <c r="T136" i="22"/>
  <c r="U135" i="22"/>
  <c r="M138" i="19"/>
  <c r="K139" i="19" s="1"/>
  <c r="L138" i="19"/>
  <c r="J139" i="19" s="1"/>
  <c r="D139" i="19" s="1"/>
  <c r="S136" i="23"/>
  <c r="I140" i="16"/>
  <c r="D140" i="16"/>
  <c r="I141" i="11"/>
  <c r="D141" i="11"/>
  <c r="S134" i="28"/>
  <c r="E138" i="20"/>
  <c r="D135" i="26"/>
  <c r="S140" i="15"/>
  <c r="B135" i="25"/>
  <c r="A135" i="25" s="1"/>
  <c r="F135" i="25"/>
  <c r="I137" i="22"/>
  <c r="D137" i="22"/>
  <c r="B134" i="28"/>
  <c r="A134" i="28" s="1"/>
  <c r="F134" i="28"/>
  <c r="M134" i="28"/>
  <c r="K135" i="28" s="1"/>
  <c r="L134" i="28"/>
  <c r="J135" i="28" s="1"/>
  <c r="D135" i="28" s="1"/>
  <c r="L136" i="23"/>
  <c r="J137" i="23" s="1"/>
  <c r="M136" i="23"/>
  <c r="K137" i="23" s="1"/>
  <c r="E137" i="23" s="1"/>
  <c r="S134" i="27"/>
  <c r="T138" i="19"/>
  <c r="T140" i="11"/>
  <c r="U139" i="11"/>
  <c r="B138" i="19"/>
  <c r="A138" i="19" s="1"/>
  <c r="F138" i="19"/>
  <c r="I139" i="18"/>
  <c r="D139" i="18"/>
  <c r="M137" i="21"/>
  <c r="K138" i="21" s="1"/>
  <c r="L137" i="21"/>
  <c r="J138" i="21" s="1"/>
  <c r="I136" i="24"/>
  <c r="E139" i="18"/>
  <c r="D136" i="24"/>
  <c r="B139" i="17"/>
  <c r="A139" i="17" s="1"/>
  <c r="F139" i="17"/>
  <c r="E135" i="26"/>
  <c r="S135" i="25"/>
  <c r="L140" i="15"/>
  <c r="J141" i="15" s="1"/>
  <c r="M140" i="15"/>
  <c r="K141" i="15" s="1"/>
  <c r="M134" i="27"/>
  <c r="K135" i="27" s="1"/>
  <c r="E135" i="27" s="1"/>
  <c r="L134" i="27"/>
  <c r="J135" i="27" s="1"/>
  <c r="D135" i="27" s="1"/>
  <c r="E141" i="11"/>
  <c r="D138" i="20"/>
  <c r="S135" i="27" l="1"/>
  <c r="U134" i="27" s="1"/>
  <c r="S136" i="25"/>
  <c r="T136" i="25" s="1"/>
  <c r="I138" i="21"/>
  <c r="D138" i="21"/>
  <c r="I137" i="23"/>
  <c r="D137" i="23"/>
  <c r="M137" i="22"/>
  <c r="K138" i="22" s="1"/>
  <c r="L137" i="22"/>
  <c r="J138" i="22" s="1"/>
  <c r="D138" i="22" s="1"/>
  <c r="B140" i="16"/>
  <c r="A140" i="16" s="1"/>
  <c r="F140" i="16"/>
  <c r="S137" i="23"/>
  <c r="U136" i="23" s="1"/>
  <c r="S135" i="26"/>
  <c r="E138" i="21"/>
  <c r="B141" i="11"/>
  <c r="A141" i="11" s="1"/>
  <c r="F141" i="11"/>
  <c r="I154" i="29"/>
  <c r="D154" i="29"/>
  <c r="B135" i="27"/>
  <c r="A135" i="27" s="1"/>
  <c r="F135" i="27"/>
  <c r="I140" i="17"/>
  <c r="I141" i="15"/>
  <c r="D141" i="15"/>
  <c r="B136" i="24"/>
  <c r="A136" i="24" s="1"/>
  <c r="F136" i="24"/>
  <c r="B139" i="18"/>
  <c r="A139" i="18" s="1"/>
  <c r="F139" i="18"/>
  <c r="B139" i="19"/>
  <c r="A139" i="19" s="1"/>
  <c r="F139" i="19"/>
  <c r="B138" i="20"/>
  <c r="A138" i="20" s="1"/>
  <c r="F138" i="20"/>
  <c r="I135" i="27"/>
  <c r="U134" i="25"/>
  <c r="T135" i="25"/>
  <c r="S139" i="18"/>
  <c r="B136" i="25"/>
  <c r="A136" i="25" s="1"/>
  <c r="F136" i="25"/>
  <c r="U139" i="15"/>
  <c r="T140" i="15"/>
  <c r="T134" i="28"/>
  <c r="U133" i="28"/>
  <c r="M141" i="11"/>
  <c r="K142" i="11" s="1"/>
  <c r="E142" i="11" s="1"/>
  <c r="L141" i="11"/>
  <c r="J142" i="11" s="1"/>
  <c r="D142" i="11" s="1"/>
  <c r="E139" i="19"/>
  <c r="T137" i="22"/>
  <c r="U138" i="17"/>
  <c r="T139" i="17"/>
  <c r="E154" i="29"/>
  <c r="B140" i="17"/>
  <c r="A140" i="17" s="1"/>
  <c r="F140" i="17"/>
  <c r="M139" i="18"/>
  <c r="K140" i="18" s="1"/>
  <c r="L139" i="18"/>
  <c r="J140" i="18" s="1"/>
  <c r="B135" i="28"/>
  <c r="A135" i="28" s="1"/>
  <c r="F135" i="28"/>
  <c r="B135" i="26"/>
  <c r="A135" i="26" s="1"/>
  <c r="F135" i="26"/>
  <c r="T153" i="29"/>
  <c r="U152" i="29"/>
  <c r="I135" i="28"/>
  <c r="S138" i="20"/>
  <c r="T136" i="23"/>
  <c r="U135" i="23"/>
  <c r="M135" i="26"/>
  <c r="K136" i="26" s="1"/>
  <c r="L135" i="26"/>
  <c r="J136" i="26" s="1"/>
  <c r="D136" i="26" s="1"/>
  <c r="L138" i="20"/>
  <c r="J139" i="20" s="1"/>
  <c r="D139" i="20" s="1"/>
  <c r="M138" i="20"/>
  <c r="K139" i="20" s="1"/>
  <c r="S136" i="24"/>
  <c r="S141" i="11"/>
  <c r="L136" i="24"/>
  <c r="J137" i="24" s="1"/>
  <c r="M136" i="24"/>
  <c r="K137" i="24" s="1"/>
  <c r="U133" i="27"/>
  <c r="T134" i="27"/>
  <c r="B137" i="22"/>
  <c r="A137" i="22" s="1"/>
  <c r="F137" i="22"/>
  <c r="E141" i="15"/>
  <c r="E135" i="28"/>
  <c r="M140" i="16"/>
  <c r="K141" i="16" s="1"/>
  <c r="E141" i="16" s="1"/>
  <c r="L140" i="16"/>
  <c r="J141" i="16" s="1"/>
  <c r="I139" i="19"/>
  <c r="U136" i="22"/>
  <c r="I136" i="25"/>
  <c r="S140" i="16"/>
  <c r="S140" i="17"/>
  <c r="U139" i="17" s="1"/>
  <c r="T140" i="17" l="1"/>
  <c r="T137" i="23"/>
  <c r="T135" i="27"/>
  <c r="S141" i="16"/>
  <c r="U140" i="16" s="1"/>
  <c r="B138" i="22"/>
  <c r="A138" i="22" s="1"/>
  <c r="F138" i="22"/>
  <c r="I137" i="24"/>
  <c r="M135" i="28"/>
  <c r="K136" i="28" s="1"/>
  <c r="E136" i="28" s="1"/>
  <c r="L135" i="28"/>
  <c r="J136" i="28" s="1"/>
  <c r="U138" i="18"/>
  <c r="T139" i="18"/>
  <c r="M140" i="17"/>
  <c r="K141" i="17" s="1"/>
  <c r="L140" i="17"/>
  <c r="J141" i="17" s="1"/>
  <c r="B142" i="11"/>
  <c r="A142" i="11" s="1"/>
  <c r="F142" i="11"/>
  <c r="E138" i="22"/>
  <c r="E139" i="20"/>
  <c r="E140" i="18"/>
  <c r="U135" i="25"/>
  <c r="B137" i="23"/>
  <c r="A137" i="23" s="1"/>
  <c r="F137" i="23"/>
  <c r="S141" i="15"/>
  <c r="I139" i="20"/>
  <c r="T138" i="20"/>
  <c r="U137" i="20"/>
  <c r="L136" i="25"/>
  <c r="J137" i="25" s="1"/>
  <c r="M136" i="25"/>
  <c r="K137" i="25" s="1"/>
  <c r="I141" i="16"/>
  <c r="E137" i="24"/>
  <c r="I136" i="26"/>
  <c r="I140" i="18"/>
  <c r="M135" i="27"/>
  <c r="K136" i="27" s="1"/>
  <c r="L135" i="27"/>
  <c r="J136" i="27" s="1"/>
  <c r="D140" i="18"/>
  <c r="I138" i="22"/>
  <c r="M137" i="23"/>
  <c r="K138" i="23" s="1"/>
  <c r="L137" i="23"/>
  <c r="J138" i="23" s="1"/>
  <c r="D138" i="23" s="1"/>
  <c r="U135" i="24"/>
  <c r="T136" i="24"/>
  <c r="S139" i="19"/>
  <c r="B141" i="15"/>
  <c r="A141" i="15" s="1"/>
  <c r="F141" i="15"/>
  <c r="B154" i="29"/>
  <c r="A154" i="29" s="1"/>
  <c r="F154" i="29"/>
  <c r="E136" i="26"/>
  <c r="B138" i="21"/>
  <c r="A138" i="21" s="1"/>
  <c r="F138" i="21"/>
  <c r="U139" i="16"/>
  <c r="T140" i="16"/>
  <c r="S135" i="28"/>
  <c r="S142" i="11"/>
  <c r="T142" i="11" s="1"/>
  <c r="S154" i="29"/>
  <c r="B139" i="20"/>
  <c r="A139" i="20" s="1"/>
  <c r="F139" i="20"/>
  <c r="T135" i="26"/>
  <c r="U134" i="26"/>
  <c r="L138" i="21"/>
  <c r="J139" i="21" s="1"/>
  <c r="M138" i="21"/>
  <c r="K139" i="21" s="1"/>
  <c r="E139" i="21" s="1"/>
  <c r="L139" i="19"/>
  <c r="J140" i="19" s="1"/>
  <c r="M139" i="19"/>
  <c r="K140" i="19" s="1"/>
  <c r="E140" i="19" s="1"/>
  <c r="T141" i="11"/>
  <c r="U140" i="11"/>
  <c r="B136" i="26"/>
  <c r="A136" i="26" s="1"/>
  <c r="F136" i="26"/>
  <c r="I142" i="11"/>
  <c r="D137" i="24"/>
  <c r="M141" i="15"/>
  <c r="K142" i="15" s="1"/>
  <c r="L141" i="15"/>
  <c r="J142" i="15" s="1"/>
  <c r="M154" i="29"/>
  <c r="K155" i="29" s="1"/>
  <c r="L154" i="29"/>
  <c r="J155" i="29" s="1"/>
  <c r="D155" i="29" s="1"/>
  <c r="S138" i="21"/>
  <c r="D141" i="16"/>
  <c r="T141" i="16" l="1"/>
  <c r="S140" i="19"/>
  <c r="T140" i="19" s="1"/>
  <c r="B155" i="29"/>
  <c r="A155" i="29" s="1"/>
  <c r="F155" i="29"/>
  <c r="I142" i="15"/>
  <c r="T154" i="29"/>
  <c r="U153" i="29"/>
  <c r="B140" i="18"/>
  <c r="A140" i="18" s="1"/>
  <c r="F140" i="18"/>
  <c r="E137" i="25"/>
  <c r="S140" i="18"/>
  <c r="I140" i="19"/>
  <c r="D140" i="19"/>
  <c r="D142" i="15"/>
  <c r="L138" i="22"/>
  <c r="J139" i="22" s="1"/>
  <c r="M138" i="22"/>
  <c r="K139" i="22" s="1"/>
  <c r="E139" i="22" s="1"/>
  <c r="I136" i="27"/>
  <c r="D136" i="27"/>
  <c r="I137" i="25"/>
  <c r="D137" i="25"/>
  <c r="M139" i="20"/>
  <c r="K140" i="20" s="1"/>
  <c r="E140" i="20" s="1"/>
  <c r="L139" i="20"/>
  <c r="J140" i="20" s="1"/>
  <c r="S139" i="20"/>
  <c r="S138" i="22"/>
  <c r="I136" i="28"/>
  <c r="D136" i="28"/>
  <c r="B137" i="24"/>
  <c r="A137" i="24" s="1"/>
  <c r="F137" i="24"/>
  <c r="I138" i="23"/>
  <c r="E136" i="27"/>
  <c r="E142" i="15"/>
  <c r="B141" i="16"/>
  <c r="A141" i="16" s="1"/>
  <c r="F141" i="16"/>
  <c r="L142" i="11"/>
  <c r="J143" i="11" s="1"/>
  <c r="M142" i="11"/>
  <c r="K143" i="11" s="1"/>
  <c r="U141" i="11"/>
  <c r="I139" i="21"/>
  <c r="E155" i="29"/>
  <c r="S136" i="28"/>
  <c r="U135" i="28" s="1"/>
  <c r="D139" i="21"/>
  <c r="E138" i="23"/>
  <c r="L136" i="26"/>
  <c r="J137" i="26" s="1"/>
  <c r="M136" i="26"/>
  <c r="K137" i="26" s="1"/>
  <c r="E137" i="26" s="1"/>
  <c r="M141" i="16"/>
  <c r="K142" i="16" s="1"/>
  <c r="L141" i="16"/>
  <c r="J142" i="16" s="1"/>
  <c r="T141" i="15"/>
  <c r="U140" i="15"/>
  <c r="E141" i="17"/>
  <c r="S139" i="21"/>
  <c r="T139" i="21" s="1"/>
  <c r="T135" i="28"/>
  <c r="U134" i="28"/>
  <c r="S136" i="26"/>
  <c r="T139" i="19"/>
  <c r="U138" i="19"/>
  <c r="S137" i="24"/>
  <c r="U137" i="21"/>
  <c r="T138" i="21"/>
  <c r="M140" i="18"/>
  <c r="K141" i="18" s="1"/>
  <c r="E141" i="18" s="1"/>
  <c r="L140" i="18"/>
  <c r="J141" i="18" s="1"/>
  <c r="B138" i="23"/>
  <c r="A138" i="23" s="1"/>
  <c r="F138" i="23"/>
  <c r="M137" i="24"/>
  <c r="K138" i="24" s="1"/>
  <c r="E138" i="24" s="1"/>
  <c r="L137" i="24"/>
  <c r="J138" i="24" s="1"/>
  <c r="I155" i="29"/>
  <c r="I141" i="17"/>
  <c r="D141" i="17"/>
  <c r="U139" i="19" l="1"/>
  <c r="S139" i="22"/>
  <c r="T139" i="22" s="1"/>
  <c r="B141" i="17"/>
  <c r="A141" i="17" s="1"/>
  <c r="F141" i="17"/>
  <c r="S142" i="15"/>
  <c r="B137" i="25"/>
  <c r="A137" i="25" s="1"/>
  <c r="F137" i="25"/>
  <c r="S138" i="24"/>
  <c r="U137" i="24" s="1"/>
  <c r="I142" i="16"/>
  <c r="S138" i="23"/>
  <c r="S136" i="27"/>
  <c r="L136" i="28"/>
  <c r="J137" i="28" s="1"/>
  <c r="M136" i="28"/>
  <c r="K137" i="28" s="1"/>
  <c r="L137" i="25"/>
  <c r="J138" i="25" s="1"/>
  <c r="M137" i="25"/>
  <c r="K138" i="25" s="1"/>
  <c r="E138" i="25" s="1"/>
  <c r="B140" i="19"/>
  <c r="A140" i="19" s="1"/>
  <c r="F140" i="19"/>
  <c r="S141" i="18"/>
  <c r="T141" i="18" s="1"/>
  <c r="L141" i="17"/>
  <c r="J142" i="17" s="1"/>
  <c r="M141" i="17"/>
  <c r="K142" i="17" s="1"/>
  <c r="I141" i="18"/>
  <c r="S137" i="26"/>
  <c r="T137" i="26" s="1"/>
  <c r="T136" i="28"/>
  <c r="E142" i="16"/>
  <c r="S155" i="29"/>
  <c r="D142" i="16"/>
  <c r="M155" i="29"/>
  <c r="K156" i="29" s="1"/>
  <c r="E156" i="29" s="1"/>
  <c r="L155" i="29"/>
  <c r="J156" i="29" s="1"/>
  <c r="U138" i="21"/>
  <c r="T136" i="26"/>
  <c r="U135" i="26"/>
  <c r="S141" i="17"/>
  <c r="B139" i="21"/>
  <c r="A139" i="21" s="1"/>
  <c r="F139" i="21"/>
  <c r="I143" i="11"/>
  <c r="D143" i="11"/>
  <c r="B136" i="28"/>
  <c r="A136" i="28" s="1"/>
  <c r="F136" i="28"/>
  <c r="B136" i="27"/>
  <c r="A136" i="27" s="1"/>
  <c r="F136" i="27"/>
  <c r="I139" i="22"/>
  <c r="D139" i="22"/>
  <c r="L140" i="19"/>
  <c r="J141" i="19" s="1"/>
  <c r="M140" i="19"/>
  <c r="K141" i="19" s="1"/>
  <c r="S137" i="25"/>
  <c r="T137" i="24"/>
  <c r="U136" i="24"/>
  <c r="I137" i="26"/>
  <c r="D137" i="26"/>
  <c r="M139" i="21"/>
  <c r="K140" i="21" s="1"/>
  <c r="L139" i="21"/>
  <c r="J140" i="21" s="1"/>
  <c r="D140" i="21" s="1"/>
  <c r="M138" i="23"/>
  <c r="K139" i="23" s="1"/>
  <c r="L138" i="23"/>
  <c r="J139" i="23" s="1"/>
  <c r="S140" i="20"/>
  <c r="T140" i="20" s="1"/>
  <c r="B142" i="15"/>
  <c r="A142" i="15" s="1"/>
  <c r="F142" i="15"/>
  <c r="I138" i="24"/>
  <c r="D138" i="24"/>
  <c r="U138" i="20"/>
  <c r="T139" i="20"/>
  <c r="M136" i="27"/>
  <c r="K137" i="27" s="1"/>
  <c r="E137" i="27" s="1"/>
  <c r="L136" i="27"/>
  <c r="J137" i="27" s="1"/>
  <c r="D137" i="27" s="1"/>
  <c r="M142" i="15"/>
  <c r="K143" i="15" s="1"/>
  <c r="E143" i="15" s="1"/>
  <c r="L142" i="15"/>
  <c r="J143" i="15" s="1"/>
  <c r="D143" i="15" s="1"/>
  <c r="E143" i="11"/>
  <c r="U137" i="22"/>
  <c r="T138" i="22"/>
  <c r="I140" i="20"/>
  <c r="D140" i="20"/>
  <c r="U139" i="18"/>
  <c r="T140" i="18"/>
  <c r="D141" i="18"/>
  <c r="U138" i="22" l="1"/>
  <c r="B140" i="21"/>
  <c r="A140" i="21" s="1"/>
  <c r="F140" i="21"/>
  <c r="B143" i="15"/>
  <c r="A143" i="15" s="1"/>
  <c r="F143" i="15"/>
  <c r="B141" i="18"/>
  <c r="A141" i="18" s="1"/>
  <c r="F141" i="18"/>
  <c r="M138" i="24"/>
  <c r="K139" i="24" s="1"/>
  <c r="L138" i="24"/>
  <c r="J139" i="24" s="1"/>
  <c r="D139" i="24" s="1"/>
  <c r="M137" i="26"/>
  <c r="K138" i="26" s="1"/>
  <c r="L137" i="26"/>
  <c r="J138" i="26" s="1"/>
  <c r="D138" i="26" s="1"/>
  <c r="I141" i="19"/>
  <c r="B142" i="16"/>
  <c r="A142" i="16" s="1"/>
  <c r="F142" i="16"/>
  <c r="I137" i="28"/>
  <c r="S143" i="15"/>
  <c r="S143" i="11"/>
  <c r="E140" i="21"/>
  <c r="S138" i="25"/>
  <c r="T138" i="25" s="1"/>
  <c r="B137" i="27"/>
  <c r="A137" i="27" s="1"/>
  <c r="F137" i="27"/>
  <c r="L143" i="11"/>
  <c r="J144" i="11" s="1"/>
  <c r="D144" i="11" s="1"/>
  <c r="M143" i="11"/>
  <c r="K144" i="11" s="1"/>
  <c r="S156" i="29"/>
  <c r="U155" i="29" s="1"/>
  <c r="I142" i="17"/>
  <c r="S137" i="27"/>
  <c r="U136" i="27" s="1"/>
  <c r="B140" i="20"/>
  <c r="A140" i="20" s="1"/>
  <c r="F140" i="20"/>
  <c r="I137" i="27"/>
  <c r="I139" i="23"/>
  <c r="D139" i="23"/>
  <c r="T137" i="25"/>
  <c r="U136" i="25"/>
  <c r="U136" i="26"/>
  <c r="U140" i="18"/>
  <c r="T138" i="24"/>
  <c r="E141" i="19"/>
  <c r="M139" i="22"/>
  <c r="K140" i="22" s="1"/>
  <c r="L139" i="22"/>
  <c r="J140" i="22" s="1"/>
  <c r="D140" i="22" s="1"/>
  <c r="B143" i="11"/>
  <c r="A143" i="11" s="1"/>
  <c r="F143" i="11"/>
  <c r="T141" i="17"/>
  <c r="U140" i="17"/>
  <c r="S142" i="16"/>
  <c r="M141" i="18"/>
  <c r="K142" i="18" s="1"/>
  <c r="L141" i="18"/>
  <c r="J142" i="18" s="1"/>
  <c r="D142" i="18" s="1"/>
  <c r="D141" i="19"/>
  <c r="E137" i="28"/>
  <c r="E139" i="23"/>
  <c r="D142" i="17"/>
  <c r="M140" i="20"/>
  <c r="K141" i="20" s="1"/>
  <c r="L140" i="20"/>
  <c r="J141" i="20" s="1"/>
  <c r="I143" i="15"/>
  <c r="B138" i="24"/>
  <c r="A138" i="24" s="1"/>
  <c r="F138" i="24"/>
  <c r="I140" i="21"/>
  <c r="U137" i="23"/>
  <c r="T138" i="23"/>
  <c r="B139" i="22"/>
  <c r="A139" i="22" s="1"/>
  <c r="F139" i="22"/>
  <c r="D137" i="28"/>
  <c r="U141" i="15"/>
  <c r="T142" i="15"/>
  <c r="U139" i="20"/>
  <c r="B137" i="26"/>
  <c r="A137" i="26" s="1"/>
  <c r="F137" i="26"/>
  <c r="E142" i="17"/>
  <c r="I156" i="29"/>
  <c r="D156" i="29"/>
  <c r="T155" i="29"/>
  <c r="U154" i="29"/>
  <c r="I138" i="25"/>
  <c r="T136" i="27"/>
  <c r="U135" i="27"/>
  <c r="M142" i="16"/>
  <c r="K143" i="16" s="1"/>
  <c r="E143" i="16" s="1"/>
  <c r="L142" i="16"/>
  <c r="J143" i="16" s="1"/>
  <c r="D138" i="25"/>
  <c r="U137" i="25" l="1"/>
  <c r="T156" i="29"/>
  <c r="S143" i="16"/>
  <c r="T143" i="16" s="1"/>
  <c r="M156" i="29"/>
  <c r="K157" i="29" s="1"/>
  <c r="L156" i="29"/>
  <c r="J157" i="29" s="1"/>
  <c r="B138" i="26"/>
  <c r="A138" i="26" s="1"/>
  <c r="F138" i="26"/>
  <c r="B140" i="22"/>
  <c r="A140" i="22" s="1"/>
  <c r="F140" i="22"/>
  <c r="I141" i="20"/>
  <c r="E142" i="18"/>
  <c r="M137" i="27"/>
  <c r="K138" i="27" s="1"/>
  <c r="L137" i="27"/>
  <c r="J138" i="27" s="1"/>
  <c r="L137" i="28"/>
  <c r="J138" i="28" s="1"/>
  <c r="M137" i="28"/>
  <c r="K138" i="28" s="1"/>
  <c r="E138" i="28" s="1"/>
  <c r="E138" i="26"/>
  <c r="B142" i="18"/>
  <c r="A142" i="18" s="1"/>
  <c r="F142" i="18"/>
  <c r="E141" i="20"/>
  <c r="B144" i="11"/>
  <c r="A144" i="11" s="1"/>
  <c r="F144" i="11"/>
  <c r="M142" i="17"/>
  <c r="K143" i="17" s="1"/>
  <c r="E143" i="17" s="1"/>
  <c r="L142" i="17"/>
  <c r="J143" i="17" s="1"/>
  <c r="D143" i="17" s="1"/>
  <c r="I144" i="11"/>
  <c r="I139" i="24"/>
  <c r="B138" i="25"/>
  <c r="A138" i="25" s="1"/>
  <c r="F138" i="25"/>
  <c r="M138" i="25"/>
  <c r="K139" i="25" s="1"/>
  <c r="L138" i="25"/>
  <c r="J139" i="25" s="1"/>
  <c r="D139" i="25" s="1"/>
  <c r="S142" i="17"/>
  <c r="T143" i="15"/>
  <c r="B137" i="28"/>
  <c r="A137" i="28" s="1"/>
  <c r="F137" i="28"/>
  <c r="M140" i="21"/>
  <c r="K141" i="21" s="1"/>
  <c r="E141" i="21" s="1"/>
  <c r="L140" i="21"/>
  <c r="J141" i="21" s="1"/>
  <c r="L143" i="15"/>
  <c r="J144" i="15" s="1"/>
  <c r="M143" i="15"/>
  <c r="K144" i="15" s="1"/>
  <c r="B142" i="17"/>
  <c r="A142" i="17" s="1"/>
  <c r="F142" i="17"/>
  <c r="B141" i="19"/>
  <c r="A141" i="19" s="1"/>
  <c r="F141" i="19"/>
  <c r="U141" i="16"/>
  <c r="T142" i="16"/>
  <c r="L139" i="23"/>
  <c r="J140" i="23" s="1"/>
  <c r="D140" i="23" s="1"/>
  <c r="M139" i="23"/>
  <c r="K140" i="23" s="1"/>
  <c r="E140" i="23" s="1"/>
  <c r="D141" i="20"/>
  <c r="T143" i="11"/>
  <c r="U142" i="11"/>
  <c r="L141" i="19"/>
  <c r="J142" i="19" s="1"/>
  <c r="M141" i="19"/>
  <c r="K142" i="19" s="1"/>
  <c r="E142" i="19" s="1"/>
  <c r="E139" i="24"/>
  <c r="B139" i="24"/>
  <c r="A139" i="24" s="1"/>
  <c r="F139" i="24"/>
  <c r="S137" i="28"/>
  <c r="E140" i="22"/>
  <c r="B139" i="23"/>
  <c r="A139" i="23" s="1"/>
  <c r="F139" i="23"/>
  <c r="U142" i="15"/>
  <c r="S141" i="19"/>
  <c r="E144" i="11"/>
  <c r="I143" i="16"/>
  <c r="T137" i="27"/>
  <c r="B156" i="29"/>
  <c r="A156" i="29" s="1"/>
  <c r="F156" i="29"/>
  <c r="S139" i="23"/>
  <c r="I142" i="18"/>
  <c r="I140" i="22"/>
  <c r="S140" i="21"/>
  <c r="D143" i="16"/>
  <c r="I138" i="26"/>
  <c r="U142" i="16" l="1"/>
  <c r="B143" i="17"/>
  <c r="A143" i="17" s="1"/>
  <c r="F143" i="17"/>
  <c r="S141" i="21"/>
  <c r="S144" i="11"/>
  <c r="M139" i="24"/>
  <c r="K140" i="24" s="1"/>
  <c r="E140" i="24" s="1"/>
  <c r="L139" i="24"/>
  <c r="J140" i="24" s="1"/>
  <c r="I138" i="28"/>
  <c r="I138" i="27"/>
  <c r="D138" i="27"/>
  <c r="I157" i="29"/>
  <c r="T140" i="21"/>
  <c r="U139" i="21"/>
  <c r="L140" i="22"/>
  <c r="J141" i="22" s="1"/>
  <c r="M140" i="22"/>
  <c r="K141" i="22" s="1"/>
  <c r="U138" i="23"/>
  <c r="T139" i="23"/>
  <c r="S140" i="22"/>
  <c r="S139" i="24"/>
  <c r="I140" i="23"/>
  <c r="I144" i="15"/>
  <c r="D144" i="15"/>
  <c r="D138" i="28"/>
  <c r="T142" i="17"/>
  <c r="U141" i="17"/>
  <c r="B139" i="25"/>
  <c r="A139" i="25" s="1"/>
  <c r="F139" i="25"/>
  <c r="S138" i="26"/>
  <c r="E138" i="27"/>
  <c r="L141" i="20"/>
  <c r="J142" i="20" s="1"/>
  <c r="D142" i="20" s="1"/>
  <c r="M141" i="20"/>
  <c r="K142" i="20" s="1"/>
  <c r="E142" i="20" s="1"/>
  <c r="E157" i="29"/>
  <c r="M138" i="26"/>
  <c r="K139" i="26" s="1"/>
  <c r="E139" i="26" s="1"/>
  <c r="L138" i="26"/>
  <c r="J139" i="26" s="1"/>
  <c r="I141" i="21"/>
  <c r="D141" i="21"/>
  <c r="I139" i="25"/>
  <c r="L144" i="11"/>
  <c r="J145" i="11" s="1"/>
  <c r="M144" i="11"/>
  <c r="K145" i="11" s="1"/>
  <c r="E145" i="11" s="1"/>
  <c r="S142" i="18"/>
  <c r="S140" i="23"/>
  <c r="T141" i="19"/>
  <c r="U140" i="19"/>
  <c r="T137" i="28"/>
  <c r="U136" i="28"/>
  <c r="I142" i="19"/>
  <c r="E144" i="15"/>
  <c r="S143" i="17"/>
  <c r="U142" i="17" s="1"/>
  <c r="S141" i="20"/>
  <c r="B143" i="16"/>
  <c r="A143" i="16" s="1"/>
  <c r="F143" i="16"/>
  <c r="M142" i="18"/>
  <c r="K143" i="18" s="1"/>
  <c r="E143" i="18" s="1"/>
  <c r="L142" i="18"/>
  <c r="J143" i="18" s="1"/>
  <c r="D157" i="29"/>
  <c r="M143" i="16"/>
  <c r="K144" i="16" s="1"/>
  <c r="L143" i="16"/>
  <c r="J144" i="16" s="1"/>
  <c r="D144" i="16" s="1"/>
  <c r="S142" i="19"/>
  <c r="B140" i="23"/>
  <c r="A140" i="23" s="1"/>
  <c r="F140" i="23"/>
  <c r="S138" i="28"/>
  <c r="T138" i="28" s="1"/>
  <c r="B141" i="20"/>
  <c r="A141" i="20" s="1"/>
  <c r="F141" i="20"/>
  <c r="D142" i="19"/>
  <c r="E139" i="25"/>
  <c r="I143" i="17"/>
  <c r="S145" i="11" l="1"/>
  <c r="T145" i="11" s="1"/>
  <c r="S139" i="26"/>
  <c r="T139" i="26" s="1"/>
  <c r="B142" i="20"/>
  <c r="A142" i="20" s="1"/>
  <c r="F142" i="20"/>
  <c r="B144" i="16"/>
  <c r="A144" i="16" s="1"/>
  <c r="F144" i="16"/>
  <c r="I145" i="11"/>
  <c r="D145" i="11"/>
  <c r="S138" i="27"/>
  <c r="U139" i="22"/>
  <c r="T140" i="22"/>
  <c r="M157" i="29"/>
  <c r="K158" i="29" s="1"/>
  <c r="L157" i="29"/>
  <c r="J158" i="29" s="1"/>
  <c r="D158" i="29" s="1"/>
  <c r="I143" i="18"/>
  <c r="D143" i="18"/>
  <c r="U137" i="28"/>
  <c r="T142" i="19"/>
  <c r="S143" i="18"/>
  <c r="T143" i="18" s="1"/>
  <c r="M141" i="21"/>
  <c r="K142" i="21" s="1"/>
  <c r="L141" i="21"/>
  <c r="J142" i="21" s="1"/>
  <c r="D142" i="21" s="1"/>
  <c r="S140" i="24"/>
  <c r="T140" i="24" s="1"/>
  <c r="U140" i="21"/>
  <c r="B138" i="27"/>
  <c r="A138" i="27" s="1"/>
  <c r="F138" i="27"/>
  <c r="L138" i="28"/>
  <c r="J139" i="28" s="1"/>
  <c r="D139" i="28" s="1"/>
  <c r="M138" i="28"/>
  <c r="K139" i="28" s="1"/>
  <c r="M143" i="17"/>
  <c r="K144" i="17" s="1"/>
  <c r="L143" i="17"/>
  <c r="J144" i="17" s="1"/>
  <c r="B142" i="19"/>
  <c r="A142" i="19" s="1"/>
  <c r="F142" i="19"/>
  <c r="I144" i="16"/>
  <c r="S142" i="20"/>
  <c r="M142" i="19"/>
  <c r="K143" i="19" s="1"/>
  <c r="L142" i="19"/>
  <c r="J143" i="19" s="1"/>
  <c r="D143" i="19" s="1"/>
  <c r="U141" i="19"/>
  <c r="T142" i="18"/>
  <c r="U141" i="18"/>
  <c r="L139" i="25"/>
  <c r="J140" i="25" s="1"/>
  <c r="M139" i="25"/>
  <c r="K140" i="25" s="1"/>
  <c r="I139" i="26"/>
  <c r="D139" i="26"/>
  <c r="T143" i="17"/>
  <c r="L144" i="15"/>
  <c r="J145" i="15" s="1"/>
  <c r="D145" i="15" s="1"/>
  <c r="M144" i="15"/>
  <c r="K145" i="15" s="1"/>
  <c r="E145" i="15" s="1"/>
  <c r="U138" i="24"/>
  <c r="T139" i="24"/>
  <c r="I141" i="22"/>
  <c r="D141" i="22"/>
  <c r="T141" i="21"/>
  <c r="I140" i="24"/>
  <c r="D140" i="24"/>
  <c r="T144" i="11"/>
  <c r="U143" i="11"/>
  <c r="B157" i="29"/>
  <c r="A157" i="29" s="1"/>
  <c r="F157" i="29"/>
  <c r="S157" i="29"/>
  <c r="B144" i="15"/>
  <c r="A144" i="15" s="1"/>
  <c r="F144" i="15"/>
  <c r="L140" i="23"/>
  <c r="J141" i="23" s="1"/>
  <c r="M140" i="23"/>
  <c r="K141" i="23" s="1"/>
  <c r="U139" i="23"/>
  <c r="S139" i="25"/>
  <c r="E144" i="16"/>
  <c r="T141" i="20"/>
  <c r="U140" i="20"/>
  <c r="S144" i="15"/>
  <c r="B141" i="21"/>
  <c r="A141" i="21" s="1"/>
  <c r="F141" i="21"/>
  <c r="I142" i="20"/>
  <c r="U137" i="26"/>
  <c r="T138" i="26"/>
  <c r="B138" i="28"/>
  <c r="A138" i="28" s="1"/>
  <c r="F138" i="28"/>
  <c r="E141" i="22"/>
  <c r="T140" i="23"/>
  <c r="L138" i="27"/>
  <c r="J139" i="27" s="1"/>
  <c r="D139" i="27" s="1"/>
  <c r="M138" i="27"/>
  <c r="K139" i="27" s="1"/>
  <c r="E139" i="27" s="1"/>
  <c r="U144" i="11" l="1"/>
  <c r="U142" i="18"/>
  <c r="U138" i="26"/>
  <c r="U139" i="24"/>
  <c r="S139" i="27"/>
  <c r="T139" i="27" s="1"/>
  <c r="B158" i="29"/>
  <c r="A158" i="29" s="1"/>
  <c r="F158" i="29"/>
  <c r="B139" i="27"/>
  <c r="A139" i="27" s="1"/>
  <c r="F139" i="27"/>
  <c r="B143" i="19"/>
  <c r="A143" i="19" s="1"/>
  <c r="F143" i="19"/>
  <c r="B139" i="28"/>
  <c r="A139" i="28" s="1"/>
  <c r="F139" i="28"/>
  <c r="E141" i="23"/>
  <c r="M140" i="24"/>
  <c r="K141" i="24" s="1"/>
  <c r="L140" i="24"/>
  <c r="J141" i="24" s="1"/>
  <c r="D141" i="24" s="1"/>
  <c r="E143" i="19"/>
  <c r="E144" i="17"/>
  <c r="B143" i="18"/>
  <c r="A143" i="18" s="1"/>
  <c r="F143" i="18"/>
  <c r="S145" i="15"/>
  <c r="T145" i="15" s="1"/>
  <c r="T142" i="20"/>
  <c r="E140" i="25"/>
  <c r="I141" i="23"/>
  <c r="D141" i="23"/>
  <c r="E158" i="29"/>
  <c r="B139" i="26"/>
  <c r="A139" i="26" s="1"/>
  <c r="F139" i="26"/>
  <c r="I140" i="25"/>
  <c r="D140" i="25"/>
  <c r="E139" i="28"/>
  <c r="M145" i="11"/>
  <c r="K146" i="11" s="1"/>
  <c r="L145" i="11"/>
  <c r="J146" i="11" s="1"/>
  <c r="S141" i="22"/>
  <c r="M142" i="20"/>
  <c r="K143" i="20" s="1"/>
  <c r="L142" i="20"/>
  <c r="J143" i="20" s="1"/>
  <c r="B142" i="21"/>
  <c r="A142" i="21" s="1"/>
  <c r="F142" i="21"/>
  <c r="U143" i="15"/>
  <c r="T144" i="15"/>
  <c r="U141" i="20"/>
  <c r="T139" i="25"/>
  <c r="U138" i="25"/>
  <c r="U156" i="29"/>
  <c r="T157" i="29"/>
  <c r="B140" i="24"/>
  <c r="A140" i="24" s="1"/>
  <c r="F140" i="24"/>
  <c r="B141" i="22"/>
  <c r="A141" i="22" s="1"/>
  <c r="F141" i="22"/>
  <c r="I145" i="15"/>
  <c r="I139" i="28"/>
  <c r="I142" i="21"/>
  <c r="L143" i="18"/>
  <c r="J144" i="18" s="1"/>
  <c r="M143" i="18"/>
  <c r="K144" i="18" s="1"/>
  <c r="T138" i="27"/>
  <c r="U137" i="27"/>
  <c r="I139" i="27"/>
  <c r="M141" i="22"/>
  <c r="K142" i="22" s="1"/>
  <c r="E142" i="22" s="1"/>
  <c r="L141" i="22"/>
  <c r="J142" i="22" s="1"/>
  <c r="S144" i="16"/>
  <c r="B145" i="15"/>
  <c r="A145" i="15" s="1"/>
  <c r="F145" i="15"/>
  <c r="L139" i="26"/>
  <c r="J140" i="26" s="1"/>
  <c r="D140" i="26" s="1"/>
  <c r="M139" i="26"/>
  <c r="K140" i="26" s="1"/>
  <c r="I143" i="19"/>
  <c r="M144" i="16"/>
  <c r="K145" i="16" s="1"/>
  <c r="L144" i="16"/>
  <c r="J145" i="16" s="1"/>
  <c r="I144" i="17"/>
  <c r="D144" i="17"/>
  <c r="E142" i="21"/>
  <c r="I158" i="29"/>
  <c r="B145" i="11"/>
  <c r="A145" i="11" s="1"/>
  <c r="F145" i="11"/>
  <c r="U138" i="27" l="1"/>
  <c r="U144" i="15"/>
  <c r="E140" i="26"/>
  <c r="I142" i="22"/>
  <c r="E144" i="18"/>
  <c r="S142" i="22"/>
  <c r="T142" i="22" s="1"/>
  <c r="B140" i="26"/>
  <c r="A140" i="26" s="1"/>
  <c r="F140" i="26"/>
  <c r="S141" i="23"/>
  <c r="I140" i="26"/>
  <c r="E145" i="16"/>
  <c r="I144" i="18"/>
  <c r="M139" i="28"/>
  <c r="K140" i="28" s="1"/>
  <c r="E140" i="28" s="1"/>
  <c r="L139" i="28"/>
  <c r="J140" i="28" s="1"/>
  <c r="U140" i="22"/>
  <c r="T141" i="22"/>
  <c r="E146" i="11"/>
  <c r="D144" i="18"/>
  <c r="L158" i="29"/>
  <c r="J159" i="29" s="1"/>
  <c r="M158" i="29"/>
  <c r="K159" i="29" s="1"/>
  <c r="E159" i="29" s="1"/>
  <c r="T144" i="16"/>
  <c r="U143" i="16"/>
  <c r="D142" i="22"/>
  <c r="I143" i="20"/>
  <c r="D143" i="20"/>
  <c r="S139" i="28"/>
  <c r="L140" i="25"/>
  <c r="J141" i="25" s="1"/>
  <c r="D141" i="25" s="1"/>
  <c r="M140" i="25"/>
  <c r="K141" i="25" s="1"/>
  <c r="M141" i="23"/>
  <c r="K142" i="23" s="1"/>
  <c r="L141" i="23"/>
  <c r="J142" i="23" s="1"/>
  <c r="D142" i="23" s="1"/>
  <c r="I141" i="24"/>
  <c r="I145" i="16"/>
  <c r="D145" i="16"/>
  <c r="B141" i="24"/>
  <c r="A141" i="24" s="1"/>
  <c r="F141" i="24"/>
  <c r="I146" i="11"/>
  <c r="B140" i="25"/>
  <c r="A140" i="25" s="1"/>
  <c r="F140" i="25"/>
  <c r="B141" i="23"/>
  <c r="A141" i="23" s="1"/>
  <c r="F141" i="23"/>
  <c r="B144" i="17"/>
  <c r="A144" i="17" s="1"/>
  <c r="F144" i="17"/>
  <c r="D146" i="11"/>
  <c r="S142" i="21"/>
  <c r="L144" i="17"/>
  <c r="J145" i="17" s="1"/>
  <c r="M144" i="17"/>
  <c r="K145" i="17" s="1"/>
  <c r="L143" i="19"/>
  <c r="J144" i="19" s="1"/>
  <c r="M143" i="19"/>
  <c r="K144" i="19" s="1"/>
  <c r="E144" i="19" s="1"/>
  <c r="M139" i="27"/>
  <c r="K140" i="27" s="1"/>
  <c r="L139" i="27"/>
  <c r="J140" i="27" s="1"/>
  <c r="L142" i="21"/>
  <c r="J143" i="21" s="1"/>
  <c r="M142" i="21"/>
  <c r="K143" i="21" s="1"/>
  <c r="M145" i="15"/>
  <c r="K146" i="15" s="1"/>
  <c r="L145" i="15"/>
  <c r="J146" i="15" s="1"/>
  <c r="E143" i="20"/>
  <c r="S158" i="29"/>
  <c r="S140" i="25"/>
  <c r="S144" i="17"/>
  <c r="S143" i="19"/>
  <c r="E141" i="24"/>
  <c r="S141" i="24" l="1"/>
  <c r="S159" i="29"/>
  <c r="U158" i="29" s="1"/>
  <c r="I140" i="27"/>
  <c r="D140" i="27"/>
  <c r="B146" i="11"/>
  <c r="A146" i="11" s="1"/>
  <c r="F146" i="11"/>
  <c r="B143" i="20"/>
  <c r="A143" i="20" s="1"/>
  <c r="F143" i="20"/>
  <c r="L144" i="18"/>
  <c r="J145" i="18" s="1"/>
  <c r="D145" i="18" s="1"/>
  <c r="M144" i="18"/>
  <c r="K145" i="18" s="1"/>
  <c r="E145" i="18" s="1"/>
  <c r="U157" i="29"/>
  <c r="T158" i="29"/>
  <c r="I145" i="17"/>
  <c r="I141" i="25"/>
  <c r="S140" i="26"/>
  <c r="S144" i="19"/>
  <c r="U143" i="19" s="1"/>
  <c r="S143" i="20"/>
  <c r="T143" i="19"/>
  <c r="U142" i="19"/>
  <c r="U139" i="25"/>
  <c r="T140" i="25"/>
  <c r="I143" i="21"/>
  <c r="D143" i="21"/>
  <c r="I144" i="19"/>
  <c r="D144" i="19"/>
  <c r="U141" i="21"/>
  <c r="T142" i="21"/>
  <c r="M146" i="11"/>
  <c r="K147" i="11" s="1"/>
  <c r="E147" i="11" s="1"/>
  <c r="L146" i="11"/>
  <c r="J147" i="11" s="1"/>
  <c r="D147" i="11" s="1"/>
  <c r="B145" i="16"/>
  <c r="A145" i="16" s="1"/>
  <c r="F145" i="16"/>
  <c r="L141" i="24"/>
  <c r="J142" i="24" s="1"/>
  <c r="M141" i="24"/>
  <c r="K142" i="24" s="1"/>
  <c r="E142" i="24" s="1"/>
  <c r="U138" i="28"/>
  <c r="T139" i="28"/>
  <c r="B142" i="22"/>
  <c r="A142" i="22" s="1"/>
  <c r="F142" i="22"/>
  <c r="S146" i="11"/>
  <c r="U141" i="22"/>
  <c r="L140" i="26"/>
  <c r="J141" i="26" s="1"/>
  <c r="M140" i="26"/>
  <c r="K141" i="26" s="1"/>
  <c r="E141" i="26" s="1"/>
  <c r="T141" i="23"/>
  <c r="U140" i="23"/>
  <c r="T144" i="17"/>
  <c r="U143" i="17"/>
  <c r="I146" i="15"/>
  <c r="D146" i="15"/>
  <c r="L142" i="22"/>
  <c r="J143" i="22" s="1"/>
  <c r="D143" i="22" s="1"/>
  <c r="M142" i="22"/>
  <c r="K143" i="22" s="1"/>
  <c r="E145" i="17"/>
  <c r="E146" i="15"/>
  <c r="E140" i="27"/>
  <c r="B141" i="25"/>
  <c r="A141" i="25" s="1"/>
  <c r="F141" i="25"/>
  <c r="M145" i="16"/>
  <c r="K146" i="16" s="1"/>
  <c r="E146" i="16" s="1"/>
  <c r="L145" i="16"/>
  <c r="J146" i="16" s="1"/>
  <c r="D146" i="16" s="1"/>
  <c r="I159" i="29"/>
  <c r="D159" i="29"/>
  <c r="I140" i="28"/>
  <c r="D140" i="28"/>
  <c r="S144" i="18"/>
  <c r="E141" i="25"/>
  <c r="E143" i="21"/>
  <c r="D145" i="17"/>
  <c r="B142" i="23"/>
  <c r="A142" i="23" s="1"/>
  <c r="F142" i="23"/>
  <c r="I142" i="23"/>
  <c r="S140" i="28"/>
  <c r="L143" i="20"/>
  <c r="J144" i="20" s="1"/>
  <c r="D144" i="20" s="1"/>
  <c r="M143" i="20"/>
  <c r="K144" i="20" s="1"/>
  <c r="E144" i="20" s="1"/>
  <c r="B144" i="18"/>
  <c r="A144" i="18" s="1"/>
  <c r="F144" i="18"/>
  <c r="S145" i="16"/>
  <c r="E142" i="23"/>
  <c r="T159" i="29" l="1"/>
  <c r="T144" i="19"/>
  <c r="B143" i="22"/>
  <c r="A143" i="22" s="1"/>
  <c r="F143" i="22"/>
  <c r="S145" i="18"/>
  <c r="T145" i="18" s="1"/>
  <c r="S143" i="21"/>
  <c r="S145" i="17"/>
  <c r="S141" i="26"/>
  <c r="U140" i="26" s="1"/>
  <c r="B144" i="20"/>
  <c r="A144" i="20" s="1"/>
  <c r="F144" i="20"/>
  <c r="B140" i="27"/>
  <c r="A140" i="27" s="1"/>
  <c r="F140" i="27"/>
  <c r="E143" i="22"/>
  <c r="S144" i="20"/>
  <c r="T144" i="20" s="1"/>
  <c r="M145" i="17"/>
  <c r="K146" i="17" s="1"/>
  <c r="L145" i="17"/>
  <c r="J146" i="17" s="1"/>
  <c r="D146" i="17" s="1"/>
  <c r="S141" i="25"/>
  <c r="M159" i="29"/>
  <c r="K160" i="29" s="1"/>
  <c r="L159" i="29"/>
  <c r="J160" i="29" s="1"/>
  <c r="D160" i="29" s="1"/>
  <c r="S146" i="15"/>
  <c r="B146" i="15"/>
  <c r="A146" i="15" s="1"/>
  <c r="F146" i="15"/>
  <c r="S142" i="23"/>
  <c r="I144" i="20"/>
  <c r="L142" i="23"/>
  <c r="J143" i="23" s="1"/>
  <c r="M142" i="23"/>
  <c r="K143" i="23" s="1"/>
  <c r="B145" i="17"/>
  <c r="A145" i="17" s="1"/>
  <c r="F145" i="17"/>
  <c r="M140" i="28"/>
  <c r="K141" i="28" s="1"/>
  <c r="L140" i="28"/>
  <c r="J141" i="28" s="1"/>
  <c r="D141" i="28" s="1"/>
  <c r="I146" i="16"/>
  <c r="U139" i="28"/>
  <c r="I142" i="24"/>
  <c r="D142" i="24"/>
  <c r="I147" i="11"/>
  <c r="L144" i="19"/>
  <c r="J145" i="19" s="1"/>
  <c r="D145" i="19" s="1"/>
  <c r="M144" i="19"/>
  <c r="K145" i="19" s="1"/>
  <c r="M141" i="25"/>
  <c r="K142" i="25" s="1"/>
  <c r="E142" i="25" s="1"/>
  <c r="L141" i="25"/>
  <c r="J142" i="25" s="1"/>
  <c r="S146" i="16"/>
  <c r="U145" i="16" s="1"/>
  <c r="B145" i="18"/>
  <c r="A145" i="18" s="1"/>
  <c r="F145" i="18"/>
  <c r="U143" i="18"/>
  <c r="T144" i="18"/>
  <c r="B159" i="29"/>
  <c r="A159" i="29" s="1"/>
  <c r="F159" i="29"/>
  <c r="S140" i="27"/>
  <c r="L146" i="15"/>
  <c r="J147" i="15" s="1"/>
  <c r="M146" i="15"/>
  <c r="K147" i="15" s="1"/>
  <c r="E147" i="15" s="1"/>
  <c r="S147" i="11"/>
  <c r="U146" i="11" s="1"/>
  <c r="T140" i="28"/>
  <c r="B143" i="21"/>
  <c r="A143" i="21" s="1"/>
  <c r="F143" i="21"/>
  <c r="T143" i="20"/>
  <c r="U142" i="20"/>
  <c r="U144" i="16"/>
  <c r="T145" i="16"/>
  <c r="B140" i="28"/>
  <c r="A140" i="28" s="1"/>
  <c r="F140" i="28"/>
  <c r="T146" i="11"/>
  <c r="U145" i="11"/>
  <c r="B146" i="16"/>
  <c r="A146" i="16" s="1"/>
  <c r="F146" i="16"/>
  <c r="B144" i="19"/>
  <c r="A144" i="19" s="1"/>
  <c r="F144" i="19"/>
  <c r="T140" i="26"/>
  <c r="U139" i="26"/>
  <c r="I145" i="18"/>
  <c r="S142" i="24"/>
  <c r="U141" i="24" s="1"/>
  <c r="I143" i="22"/>
  <c r="I141" i="26"/>
  <c r="D141" i="26"/>
  <c r="L143" i="21"/>
  <c r="J144" i="21" s="1"/>
  <c r="D144" i="21" s="1"/>
  <c r="M143" i="21"/>
  <c r="K144" i="21" s="1"/>
  <c r="B147" i="11"/>
  <c r="A147" i="11" s="1"/>
  <c r="F147" i="11"/>
  <c r="L140" i="27"/>
  <c r="J141" i="27" s="1"/>
  <c r="M140" i="27"/>
  <c r="K141" i="27" s="1"/>
  <c r="E141" i="27" s="1"/>
  <c r="U140" i="24"/>
  <c r="T141" i="24"/>
  <c r="T147" i="11" l="1"/>
  <c r="U143" i="20"/>
  <c r="U144" i="18"/>
  <c r="B141" i="28"/>
  <c r="A141" i="28" s="1"/>
  <c r="F141" i="28"/>
  <c r="S141" i="27"/>
  <c r="U140" i="27" s="1"/>
  <c r="B145" i="19"/>
  <c r="A145" i="19" s="1"/>
  <c r="F145" i="19"/>
  <c r="B144" i="21"/>
  <c r="A144" i="21" s="1"/>
  <c r="F144" i="21"/>
  <c r="T140" i="27"/>
  <c r="U139" i="27"/>
  <c r="I145" i="19"/>
  <c r="B146" i="17"/>
  <c r="A146" i="17" s="1"/>
  <c r="F146" i="17"/>
  <c r="U144" i="17"/>
  <c r="T145" i="17"/>
  <c r="L142" i="24"/>
  <c r="J143" i="24" s="1"/>
  <c r="D143" i="24" s="1"/>
  <c r="M142" i="24"/>
  <c r="K143" i="24" s="1"/>
  <c r="U140" i="25"/>
  <c r="T141" i="25"/>
  <c r="I141" i="27"/>
  <c r="L143" i="22"/>
  <c r="J144" i="22" s="1"/>
  <c r="M143" i="22"/>
  <c r="K144" i="22" s="1"/>
  <c r="E144" i="22" s="1"/>
  <c r="M145" i="18"/>
  <c r="K146" i="18" s="1"/>
  <c r="L145" i="18"/>
  <c r="J146" i="18" s="1"/>
  <c r="T146" i="16"/>
  <c r="B160" i="29"/>
  <c r="A160" i="29" s="1"/>
  <c r="F160" i="29"/>
  <c r="L147" i="11"/>
  <c r="J148" i="11" s="1"/>
  <c r="M147" i="11"/>
  <c r="K148" i="11" s="1"/>
  <c r="E141" i="28"/>
  <c r="T142" i="24"/>
  <c r="E145" i="19"/>
  <c r="B142" i="24"/>
  <c r="A142" i="24" s="1"/>
  <c r="F142" i="24"/>
  <c r="I143" i="23"/>
  <c r="D143" i="23"/>
  <c r="T142" i="23"/>
  <c r="U141" i="23"/>
  <c r="E160" i="29"/>
  <c r="I146" i="17"/>
  <c r="D141" i="27"/>
  <c r="E146" i="17"/>
  <c r="U142" i="21"/>
  <c r="T143" i="21"/>
  <c r="L141" i="26"/>
  <c r="J142" i="26" s="1"/>
  <c r="D142" i="26" s="1"/>
  <c r="M141" i="26"/>
  <c r="K142" i="26" s="1"/>
  <c r="L146" i="16"/>
  <c r="J147" i="16" s="1"/>
  <c r="M146" i="16"/>
  <c r="K147" i="16" s="1"/>
  <c r="S147" i="15"/>
  <c r="U146" i="15" s="1"/>
  <c r="S142" i="25"/>
  <c r="S143" i="22"/>
  <c r="I144" i="21"/>
  <c r="I142" i="25"/>
  <c r="D142" i="25"/>
  <c r="I141" i="28"/>
  <c r="L144" i="20"/>
  <c r="J145" i="20" s="1"/>
  <c r="M144" i="20"/>
  <c r="K145" i="20" s="1"/>
  <c r="U145" i="15"/>
  <c r="T146" i="15"/>
  <c r="B141" i="26"/>
  <c r="A141" i="26" s="1"/>
  <c r="F141" i="26"/>
  <c r="T141" i="26"/>
  <c r="I147" i="15"/>
  <c r="E143" i="23"/>
  <c r="D147" i="15"/>
  <c r="I160" i="29"/>
  <c r="E144" i="21"/>
  <c r="T147" i="15" l="1"/>
  <c r="I145" i="20"/>
  <c r="D145" i="20"/>
  <c r="I147" i="16"/>
  <c r="D147" i="16"/>
  <c r="S141" i="28"/>
  <c r="T141" i="27"/>
  <c r="S144" i="21"/>
  <c r="B142" i="26"/>
  <c r="A142" i="26" s="1"/>
  <c r="F142" i="26"/>
  <c r="M141" i="28"/>
  <c r="K142" i="28" s="1"/>
  <c r="E142" i="28" s="1"/>
  <c r="L141" i="28"/>
  <c r="J142" i="28" s="1"/>
  <c r="S144" i="22"/>
  <c r="T144" i="22" s="1"/>
  <c r="S146" i="17"/>
  <c r="M143" i="23"/>
  <c r="K144" i="23" s="1"/>
  <c r="E144" i="23" s="1"/>
  <c r="L143" i="23"/>
  <c r="J144" i="23" s="1"/>
  <c r="S145" i="19"/>
  <c r="I146" i="18"/>
  <c r="D146" i="18"/>
  <c r="E143" i="24"/>
  <c r="M145" i="19"/>
  <c r="K146" i="19" s="1"/>
  <c r="E146" i="19" s="1"/>
  <c r="L145" i="19"/>
  <c r="J146" i="19" s="1"/>
  <c r="B147" i="15"/>
  <c r="A147" i="15" s="1"/>
  <c r="F147" i="15"/>
  <c r="L147" i="15"/>
  <c r="J148" i="15" s="1"/>
  <c r="D148" i="15" s="1"/>
  <c r="M147" i="15"/>
  <c r="K148" i="15" s="1"/>
  <c r="U142" i="22"/>
  <c r="T143" i="22"/>
  <c r="I142" i="26"/>
  <c r="B141" i="27"/>
  <c r="A141" i="27" s="1"/>
  <c r="F141" i="27"/>
  <c r="E148" i="11"/>
  <c r="E146" i="18"/>
  <c r="M141" i="27"/>
  <c r="K142" i="27" s="1"/>
  <c r="L141" i="27"/>
  <c r="J142" i="27" s="1"/>
  <c r="D142" i="27" s="1"/>
  <c r="I143" i="24"/>
  <c r="M142" i="25"/>
  <c r="K143" i="25" s="1"/>
  <c r="L142" i="25"/>
  <c r="J143" i="25" s="1"/>
  <c r="D143" i="25" s="1"/>
  <c r="L146" i="17"/>
  <c r="J147" i="17" s="1"/>
  <c r="M146" i="17"/>
  <c r="K147" i="17" s="1"/>
  <c r="E147" i="17" s="1"/>
  <c r="I144" i="22"/>
  <c r="D144" i="22"/>
  <c r="T142" i="25"/>
  <c r="M160" i="29"/>
  <c r="K161" i="29" s="1"/>
  <c r="L160" i="29"/>
  <c r="J161" i="29" s="1"/>
  <c r="E142" i="26"/>
  <c r="S160" i="29"/>
  <c r="S143" i="23"/>
  <c r="E145" i="20"/>
  <c r="B142" i="25"/>
  <c r="A142" i="25" s="1"/>
  <c r="F142" i="25"/>
  <c r="M144" i="21"/>
  <c r="K145" i="21" s="1"/>
  <c r="E145" i="21" s="1"/>
  <c r="L144" i="21"/>
  <c r="J145" i="21" s="1"/>
  <c r="E147" i="16"/>
  <c r="B143" i="23"/>
  <c r="A143" i="23" s="1"/>
  <c r="D144" i="23"/>
  <c r="F143" i="23"/>
  <c r="B143" i="24"/>
  <c r="A143" i="24" s="1"/>
  <c r="F143" i="24"/>
  <c r="I148" i="11"/>
  <c r="D148" i="11"/>
  <c r="U141" i="25"/>
  <c r="U143" i="22" l="1"/>
  <c r="B142" i="27"/>
  <c r="A142" i="27" s="1"/>
  <c r="F142" i="27"/>
  <c r="B143" i="25"/>
  <c r="A143" i="25" s="1"/>
  <c r="F143" i="25"/>
  <c r="S145" i="21"/>
  <c r="T145" i="21" s="1"/>
  <c r="B144" i="22"/>
  <c r="A144" i="22" s="1"/>
  <c r="F144" i="22"/>
  <c r="E143" i="25"/>
  <c r="E148" i="15"/>
  <c r="S146" i="19"/>
  <c r="U145" i="19" s="1"/>
  <c r="S147" i="17"/>
  <c r="U146" i="17" s="1"/>
  <c r="I142" i="28"/>
  <c r="D142" i="28"/>
  <c r="S142" i="28"/>
  <c r="T142" i="28" s="1"/>
  <c r="L147" i="16"/>
  <c r="J148" i="16" s="1"/>
  <c r="D148" i="16" s="1"/>
  <c r="M147" i="16"/>
  <c r="K148" i="16" s="1"/>
  <c r="E148" i="16" s="1"/>
  <c r="L148" i="11"/>
  <c r="J149" i="11" s="1"/>
  <c r="D149" i="11" s="1"/>
  <c r="M148" i="11"/>
  <c r="K149" i="11" s="1"/>
  <c r="S144" i="23"/>
  <c r="S142" i="26"/>
  <c r="S146" i="18"/>
  <c r="M142" i="26"/>
  <c r="K143" i="26" s="1"/>
  <c r="E143" i="26" s="1"/>
  <c r="L142" i="26"/>
  <c r="J143" i="26" s="1"/>
  <c r="I148" i="15"/>
  <c r="I146" i="19"/>
  <c r="D146" i="19"/>
  <c r="B146" i="18"/>
  <c r="A146" i="18" s="1"/>
  <c r="F146" i="18"/>
  <c r="U144" i="19"/>
  <c r="T145" i="19"/>
  <c r="T146" i="17"/>
  <c r="U145" i="17"/>
  <c r="U140" i="28"/>
  <c r="T141" i="28"/>
  <c r="B145" i="20"/>
  <c r="A145" i="20" s="1"/>
  <c r="F145" i="20"/>
  <c r="B144" i="23"/>
  <c r="A144" i="23" s="1"/>
  <c r="F144" i="23"/>
  <c r="I145" i="21"/>
  <c r="D145" i="21"/>
  <c r="U142" i="23"/>
  <c r="T143" i="23"/>
  <c r="L144" i="22"/>
  <c r="J145" i="22" s="1"/>
  <c r="M144" i="22"/>
  <c r="K145" i="22" s="1"/>
  <c r="L143" i="24"/>
  <c r="J144" i="24" s="1"/>
  <c r="M143" i="24"/>
  <c r="K144" i="24" s="1"/>
  <c r="E144" i="24" s="1"/>
  <c r="M146" i="18"/>
  <c r="K147" i="18" s="1"/>
  <c r="L146" i="18"/>
  <c r="J147" i="18" s="1"/>
  <c r="I144" i="23"/>
  <c r="U143" i="21"/>
  <c r="T144" i="21"/>
  <c r="B147" i="16"/>
  <c r="A147" i="16" s="1"/>
  <c r="F147" i="16"/>
  <c r="S147" i="16"/>
  <c r="T160" i="29"/>
  <c r="U159" i="29"/>
  <c r="I147" i="17"/>
  <c r="D147" i="17"/>
  <c r="E142" i="27"/>
  <c r="B148" i="11"/>
  <c r="A148" i="11" s="1"/>
  <c r="F148" i="11"/>
  <c r="S145" i="20"/>
  <c r="E161" i="29"/>
  <c r="I161" i="29"/>
  <c r="D161" i="29"/>
  <c r="I143" i="25"/>
  <c r="I142" i="27"/>
  <c r="S148" i="11"/>
  <c r="B148" i="15"/>
  <c r="A148" i="15" s="1"/>
  <c r="F148" i="15"/>
  <c r="S143" i="24"/>
  <c r="L145" i="20"/>
  <c r="J146" i="20" s="1"/>
  <c r="M145" i="20"/>
  <c r="K146" i="20" s="1"/>
  <c r="U144" i="21" l="1"/>
  <c r="T147" i="17"/>
  <c r="M142" i="27"/>
  <c r="K143" i="27" s="1"/>
  <c r="E143" i="27" s="1"/>
  <c r="L142" i="27"/>
  <c r="J143" i="27" s="1"/>
  <c r="S161" i="29"/>
  <c r="B148" i="16"/>
  <c r="A148" i="16" s="1"/>
  <c r="F148" i="16"/>
  <c r="I147" i="18"/>
  <c r="I144" i="24"/>
  <c r="D144" i="24"/>
  <c r="B146" i="19"/>
  <c r="A146" i="19" s="1"/>
  <c r="F146" i="19"/>
  <c r="M148" i="15"/>
  <c r="K149" i="15" s="1"/>
  <c r="E149" i="15" s="1"/>
  <c r="L148" i="15"/>
  <c r="J149" i="15" s="1"/>
  <c r="T146" i="18"/>
  <c r="U145" i="18"/>
  <c r="I148" i="16"/>
  <c r="S143" i="25"/>
  <c r="I146" i="20"/>
  <c r="S144" i="24"/>
  <c r="T144" i="24" s="1"/>
  <c r="B161" i="29"/>
  <c r="A161" i="29" s="1"/>
  <c r="F161" i="29"/>
  <c r="E146" i="20"/>
  <c r="B149" i="11"/>
  <c r="A149" i="11" s="1"/>
  <c r="F149" i="11"/>
  <c r="B147" i="17"/>
  <c r="A147" i="17" s="1"/>
  <c r="F147" i="17"/>
  <c r="S148" i="16"/>
  <c r="U147" i="16" s="1"/>
  <c r="E145" i="22"/>
  <c r="U143" i="23"/>
  <c r="M145" i="21"/>
  <c r="K146" i="21" s="1"/>
  <c r="L145" i="21"/>
  <c r="J146" i="21" s="1"/>
  <c r="D146" i="21" s="1"/>
  <c r="I143" i="26"/>
  <c r="D143" i="26"/>
  <c r="S143" i="26"/>
  <c r="T143" i="26" s="1"/>
  <c r="M142" i="28"/>
  <c r="K143" i="28" s="1"/>
  <c r="L142" i="28"/>
  <c r="J143" i="28" s="1"/>
  <c r="D143" i="28" s="1"/>
  <c r="U142" i="24"/>
  <c r="T143" i="24"/>
  <c r="E149" i="11"/>
  <c r="T145" i="20"/>
  <c r="U144" i="20"/>
  <c r="U146" i="16"/>
  <c r="T147" i="16"/>
  <c r="I145" i="22"/>
  <c r="T144" i="23"/>
  <c r="D146" i="20"/>
  <c r="D147" i="18"/>
  <c r="L146" i="19"/>
  <c r="J147" i="19" s="1"/>
  <c r="D147" i="19" s="1"/>
  <c r="M146" i="19"/>
  <c r="K147" i="19" s="1"/>
  <c r="U141" i="26"/>
  <c r="T142" i="26"/>
  <c r="I149" i="11"/>
  <c r="S148" i="15"/>
  <c r="T148" i="11"/>
  <c r="U147" i="11"/>
  <c r="L143" i="25"/>
  <c r="J144" i="25" s="1"/>
  <c r="M143" i="25"/>
  <c r="K144" i="25" s="1"/>
  <c r="E144" i="25" s="1"/>
  <c r="L161" i="29"/>
  <c r="J162" i="29" s="1"/>
  <c r="D162" i="29" s="1"/>
  <c r="M161" i="29"/>
  <c r="K162" i="29" s="1"/>
  <c r="S142" i="27"/>
  <c r="L147" i="17"/>
  <c r="J148" i="17" s="1"/>
  <c r="M147" i="17"/>
  <c r="K148" i="17" s="1"/>
  <c r="M144" i="23"/>
  <c r="K145" i="23" s="1"/>
  <c r="L144" i="23"/>
  <c r="J145" i="23" s="1"/>
  <c r="B145" i="21"/>
  <c r="A145" i="21" s="1"/>
  <c r="F145" i="21"/>
  <c r="U141" i="28"/>
  <c r="T146" i="19"/>
  <c r="E147" i="18"/>
  <c r="B142" i="28"/>
  <c r="A142" i="28" s="1"/>
  <c r="F142" i="28"/>
  <c r="D145" i="22"/>
  <c r="U142" i="26" l="1"/>
  <c r="U143" i="24"/>
  <c r="B162" i="29"/>
  <c r="A162" i="29" s="1"/>
  <c r="F162" i="29"/>
  <c r="B147" i="19"/>
  <c r="A147" i="19" s="1"/>
  <c r="F147" i="19"/>
  <c r="B143" i="28"/>
  <c r="A143" i="28" s="1"/>
  <c r="F143" i="28"/>
  <c r="I148" i="17"/>
  <c r="M149" i="11"/>
  <c r="K150" i="11" s="1"/>
  <c r="L149" i="11"/>
  <c r="J150" i="11" s="1"/>
  <c r="B147" i="18"/>
  <c r="A147" i="18" s="1"/>
  <c r="F147" i="18"/>
  <c r="S144" i="25"/>
  <c r="T144" i="25" s="1"/>
  <c r="I145" i="23"/>
  <c r="D145" i="23"/>
  <c r="S143" i="27"/>
  <c r="T143" i="27" s="1"/>
  <c r="B146" i="20"/>
  <c r="A146" i="20" s="1"/>
  <c r="F146" i="20"/>
  <c r="S149" i="11"/>
  <c r="M143" i="26"/>
  <c r="K144" i="26" s="1"/>
  <c r="L143" i="26"/>
  <c r="J144" i="26" s="1"/>
  <c r="D144" i="26" s="1"/>
  <c r="S145" i="22"/>
  <c r="U142" i="25"/>
  <c r="T143" i="25"/>
  <c r="M144" i="24"/>
  <c r="K145" i="24" s="1"/>
  <c r="L144" i="24"/>
  <c r="J145" i="24" s="1"/>
  <c r="D145" i="24" s="1"/>
  <c r="I143" i="27"/>
  <c r="D143" i="27"/>
  <c r="S147" i="18"/>
  <c r="B146" i="21"/>
  <c r="A146" i="21" s="1"/>
  <c r="F146" i="21"/>
  <c r="E145" i="23"/>
  <c r="U141" i="27"/>
  <c r="T142" i="27"/>
  <c r="I144" i="25"/>
  <c r="D144" i="25"/>
  <c r="E147" i="19"/>
  <c r="I143" i="28"/>
  <c r="I146" i="21"/>
  <c r="I149" i="15"/>
  <c r="D149" i="15"/>
  <c r="I162" i="29"/>
  <c r="U147" i="15"/>
  <c r="T148" i="15"/>
  <c r="M145" i="22"/>
  <c r="K146" i="22" s="1"/>
  <c r="L145" i="22"/>
  <c r="J146" i="22" s="1"/>
  <c r="D146" i="22" s="1"/>
  <c r="S146" i="20"/>
  <c r="U160" i="29"/>
  <c r="T161" i="29"/>
  <c r="B145" i="22"/>
  <c r="A145" i="22" s="1"/>
  <c r="F145" i="22"/>
  <c r="E148" i="17"/>
  <c r="S149" i="15"/>
  <c r="U148" i="15" s="1"/>
  <c r="I147" i="19"/>
  <c r="T148" i="16"/>
  <c r="E143" i="28"/>
  <c r="B143" i="26"/>
  <c r="A143" i="26" s="1"/>
  <c r="F143" i="26"/>
  <c r="E146" i="21"/>
  <c r="D148" i="17"/>
  <c r="M146" i="20"/>
  <c r="K147" i="20" s="1"/>
  <c r="L146" i="20"/>
  <c r="J147" i="20" s="1"/>
  <c r="L148" i="16"/>
  <c r="J149" i="16" s="1"/>
  <c r="M148" i="16"/>
  <c r="K149" i="16" s="1"/>
  <c r="B144" i="24"/>
  <c r="A144" i="24" s="1"/>
  <c r="F144" i="24"/>
  <c r="L147" i="18"/>
  <c r="J148" i="18" s="1"/>
  <c r="D148" i="18" s="1"/>
  <c r="M147" i="18"/>
  <c r="K148" i="18" s="1"/>
  <c r="E162" i="29"/>
  <c r="U142" i="27" l="1"/>
  <c r="U143" i="25"/>
  <c r="S162" i="29"/>
  <c r="I149" i="16"/>
  <c r="D149" i="16"/>
  <c r="S146" i="21"/>
  <c r="M147" i="19"/>
  <c r="K148" i="19" s="1"/>
  <c r="L147" i="19"/>
  <c r="J148" i="19" s="1"/>
  <c r="B146" i="22"/>
  <c r="A146" i="22" s="1"/>
  <c r="F146" i="22"/>
  <c r="S147" i="19"/>
  <c r="B143" i="27"/>
  <c r="A143" i="27" s="1"/>
  <c r="F143" i="27"/>
  <c r="E145" i="24"/>
  <c r="T145" i="22"/>
  <c r="U144" i="22"/>
  <c r="U148" i="11"/>
  <c r="T149" i="11"/>
  <c r="B145" i="24"/>
  <c r="A145" i="24" s="1"/>
  <c r="F145" i="24"/>
  <c r="I147" i="20"/>
  <c r="S143" i="28"/>
  <c r="S148" i="17"/>
  <c r="M162" i="29"/>
  <c r="K163" i="29" s="1"/>
  <c r="L162" i="29"/>
  <c r="J163" i="29" s="1"/>
  <c r="M149" i="15"/>
  <c r="K150" i="15" s="1"/>
  <c r="L149" i="15"/>
  <c r="J150" i="15" s="1"/>
  <c r="D150" i="15" s="1"/>
  <c r="S145" i="23"/>
  <c r="I144" i="26"/>
  <c r="M145" i="23"/>
  <c r="K146" i="23" s="1"/>
  <c r="E146" i="23" s="1"/>
  <c r="L145" i="23"/>
  <c r="J146" i="23" s="1"/>
  <c r="B148" i="18"/>
  <c r="A148" i="18" s="1"/>
  <c r="F148" i="18"/>
  <c r="I148" i="18"/>
  <c r="E147" i="20"/>
  <c r="I146" i="22"/>
  <c r="B144" i="25"/>
  <c r="A144" i="25" s="1"/>
  <c r="F144" i="25"/>
  <c r="T147" i="18"/>
  <c r="U146" i="18"/>
  <c r="L143" i="27"/>
  <c r="J144" i="27" s="1"/>
  <c r="D144" i="27" s="1"/>
  <c r="M143" i="27"/>
  <c r="K144" i="27" s="1"/>
  <c r="E144" i="26"/>
  <c r="D147" i="20"/>
  <c r="M148" i="17"/>
  <c r="K149" i="17" s="1"/>
  <c r="E149" i="17" s="1"/>
  <c r="L148" i="17"/>
  <c r="J149" i="17" s="1"/>
  <c r="D149" i="17" s="1"/>
  <c r="M144" i="25"/>
  <c r="K145" i="25" s="1"/>
  <c r="L144" i="25"/>
  <c r="J145" i="25" s="1"/>
  <c r="E149" i="16"/>
  <c r="B148" i="17"/>
  <c r="A148" i="17" s="1"/>
  <c r="F148" i="17"/>
  <c r="B144" i="26"/>
  <c r="A144" i="26" s="1"/>
  <c r="F144" i="26"/>
  <c r="U145" i="20"/>
  <c r="T146" i="20"/>
  <c r="T149" i="15"/>
  <c r="B149" i="15"/>
  <c r="A149" i="15" s="1"/>
  <c r="F149" i="15"/>
  <c r="M146" i="21"/>
  <c r="K147" i="21" s="1"/>
  <c r="L146" i="21"/>
  <c r="J147" i="21" s="1"/>
  <c r="L143" i="28"/>
  <c r="J144" i="28" s="1"/>
  <c r="M143" i="28"/>
  <c r="K144" i="28" s="1"/>
  <c r="E144" i="28" s="1"/>
  <c r="E148" i="18"/>
  <c r="I145" i="24"/>
  <c r="E146" i="22"/>
  <c r="E150" i="11"/>
  <c r="B145" i="23"/>
  <c r="A145" i="23" s="1"/>
  <c r="F145" i="23"/>
  <c r="I150" i="11"/>
  <c r="D150" i="11"/>
  <c r="B149" i="17" l="1"/>
  <c r="A149" i="17" s="1"/>
  <c r="F149" i="17"/>
  <c r="S149" i="17"/>
  <c r="T149" i="17" s="1"/>
  <c r="M145" i="24"/>
  <c r="K146" i="24" s="1"/>
  <c r="E146" i="24" s="1"/>
  <c r="L145" i="24"/>
  <c r="J146" i="24" s="1"/>
  <c r="I147" i="21"/>
  <c r="D147" i="21"/>
  <c r="S144" i="26"/>
  <c r="M146" i="22"/>
  <c r="K147" i="22" s="1"/>
  <c r="E147" i="22" s="1"/>
  <c r="L146" i="22"/>
  <c r="J147" i="22" s="1"/>
  <c r="L148" i="18"/>
  <c r="J149" i="18" s="1"/>
  <c r="M148" i="18"/>
  <c r="K149" i="18" s="1"/>
  <c r="S146" i="23"/>
  <c r="U145" i="23" s="1"/>
  <c r="I163" i="29"/>
  <c r="D163" i="29"/>
  <c r="S144" i="28"/>
  <c r="T144" i="28" s="1"/>
  <c r="B144" i="27"/>
  <c r="A144" i="27" s="1"/>
  <c r="F144" i="27"/>
  <c r="B150" i="11"/>
  <c r="A150" i="11" s="1"/>
  <c r="F150" i="11"/>
  <c r="S150" i="11"/>
  <c r="S148" i="18"/>
  <c r="I145" i="25"/>
  <c r="D145" i="25"/>
  <c r="S147" i="20"/>
  <c r="T145" i="23"/>
  <c r="U144" i="23"/>
  <c r="T143" i="28"/>
  <c r="U142" i="28"/>
  <c r="S145" i="24"/>
  <c r="E147" i="21"/>
  <c r="L149" i="16"/>
  <c r="J150" i="16" s="1"/>
  <c r="D150" i="16" s="1"/>
  <c r="M149" i="16"/>
  <c r="K150" i="16" s="1"/>
  <c r="E150" i="16" s="1"/>
  <c r="S146" i="22"/>
  <c r="E145" i="25"/>
  <c r="E144" i="27"/>
  <c r="I150" i="15"/>
  <c r="E148" i="19"/>
  <c r="U145" i="21"/>
  <c r="T146" i="21"/>
  <c r="E163" i="29"/>
  <c r="I146" i="23"/>
  <c r="L150" i="11"/>
  <c r="J151" i="11" s="1"/>
  <c r="D151" i="11" s="1"/>
  <c r="M150" i="11"/>
  <c r="K151" i="11" s="1"/>
  <c r="E151" i="11" s="1"/>
  <c r="D146" i="23"/>
  <c r="I144" i="28"/>
  <c r="D144" i="28"/>
  <c r="B150" i="15"/>
  <c r="A150" i="15" s="1"/>
  <c r="F150" i="15"/>
  <c r="S149" i="16"/>
  <c r="I149" i="17"/>
  <c r="B147" i="20"/>
  <c r="A147" i="20" s="1"/>
  <c r="F147" i="20"/>
  <c r="I144" i="27"/>
  <c r="M144" i="26"/>
  <c r="K145" i="26" s="1"/>
  <c r="E145" i="26" s="1"/>
  <c r="L144" i="26"/>
  <c r="J145" i="26" s="1"/>
  <c r="E150" i="15"/>
  <c r="T148" i="17"/>
  <c r="U147" i="17"/>
  <c r="M147" i="20"/>
  <c r="K148" i="20" s="1"/>
  <c r="L147" i="20"/>
  <c r="J148" i="20" s="1"/>
  <c r="D148" i="20" s="1"/>
  <c r="U146" i="19"/>
  <c r="T147" i="19"/>
  <c r="I148" i="19"/>
  <c r="D148" i="19"/>
  <c r="B149" i="16"/>
  <c r="A149" i="16" s="1"/>
  <c r="F149" i="16"/>
  <c r="U161" i="29"/>
  <c r="T162" i="29"/>
  <c r="T146" i="23" l="1"/>
  <c r="U148" i="17"/>
  <c r="U143" i="28"/>
  <c r="S145" i="26"/>
  <c r="T145" i="26" s="1"/>
  <c r="B148" i="20"/>
  <c r="A148" i="20" s="1"/>
  <c r="F148" i="20"/>
  <c r="S150" i="16"/>
  <c r="U149" i="16" s="1"/>
  <c r="B146" i="23"/>
  <c r="A146" i="23" s="1"/>
  <c r="F146" i="23"/>
  <c r="T146" i="22"/>
  <c r="U145" i="22"/>
  <c r="S146" i="24"/>
  <c r="T146" i="24" s="1"/>
  <c r="E148" i="20"/>
  <c r="M145" i="25"/>
  <c r="K146" i="25" s="1"/>
  <c r="E146" i="25" s="1"/>
  <c r="L145" i="25"/>
  <c r="J146" i="25" s="1"/>
  <c r="S151" i="11"/>
  <c r="U150" i="11" s="1"/>
  <c r="L147" i="21"/>
  <c r="J148" i="21" s="1"/>
  <c r="M147" i="21"/>
  <c r="K148" i="21" s="1"/>
  <c r="E148" i="21" s="1"/>
  <c r="S150" i="15"/>
  <c r="U148" i="16"/>
  <c r="T149" i="16"/>
  <c r="B144" i="28"/>
  <c r="A144" i="28" s="1"/>
  <c r="F144" i="28"/>
  <c r="L150" i="15"/>
  <c r="J151" i="15" s="1"/>
  <c r="M150" i="15"/>
  <c r="K151" i="15" s="1"/>
  <c r="T145" i="24"/>
  <c r="U144" i="24"/>
  <c r="U146" i="20"/>
  <c r="T147" i="20"/>
  <c r="U149" i="11"/>
  <c r="T150" i="11"/>
  <c r="L163" i="29"/>
  <c r="J164" i="29" s="1"/>
  <c r="D164" i="29" s="1"/>
  <c r="M163" i="29"/>
  <c r="K164" i="29" s="1"/>
  <c r="I149" i="18"/>
  <c r="D149" i="18"/>
  <c r="T144" i="26"/>
  <c r="U143" i="26"/>
  <c r="I146" i="24"/>
  <c r="D146" i="24"/>
  <c r="B150" i="16"/>
  <c r="A150" i="16" s="1"/>
  <c r="F150" i="16"/>
  <c r="L148" i="19"/>
  <c r="J149" i="19" s="1"/>
  <c r="M148" i="19"/>
  <c r="K149" i="19" s="1"/>
  <c r="E149" i="19" s="1"/>
  <c r="L144" i="27"/>
  <c r="J145" i="27" s="1"/>
  <c r="M144" i="27"/>
  <c r="K145" i="27" s="1"/>
  <c r="I151" i="11"/>
  <c r="S163" i="29"/>
  <c r="E164" i="29"/>
  <c r="S144" i="27"/>
  <c r="I150" i="16"/>
  <c r="B145" i="25"/>
  <c r="A145" i="25" s="1"/>
  <c r="F145" i="25"/>
  <c r="E149" i="18"/>
  <c r="I147" i="22"/>
  <c r="D147" i="22"/>
  <c r="B147" i="21"/>
  <c r="A147" i="21" s="1"/>
  <c r="F147" i="21"/>
  <c r="B148" i="19"/>
  <c r="A148" i="19" s="1"/>
  <c r="F148" i="19"/>
  <c r="L146" i="23"/>
  <c r="J147" i="23" s="1"/>
  <c r="D147" i="23" s="1"/>
  <c r="M146" i="23"/>
  <c r="K147" i="23" s="1"/>
  <c r="S145" i="25"/>
  <c r="I148" i="20"/>
  <c r="I145" i="26"/>
  <c r="D145" i="26"/>
  <c r="L149" i="17"/>
  <c r="J150" i="17" s="1"/>
  <c r="M149" i="17"/>
  <c r="K150" i="17" s="1"/>
  <c r="M144" i="28"/>
  <c r="K145" i="28" s="1"/>
  <c r="L144" i="28"/>
  <c r="J145" i="28" s="1"/>
  <c r="D145" i="28" s="1"/>
  <c r="S148" i="19"/>
  <c r="S147" i="22"/>
  <c r="U146" i="22" s="1"/>
  <c r="S147" i="21"/>
  <c r="U147" i="18"/>
  <c r="T148" i="18"/>
  <c r="B151" i="11"/>
  <c r="A151" i="11" s="1"/>
  <c r="F151" i="11"/>
  <c r="B163" i="29"/>
  <c r="A163" i="29" s="1"/>
  <c r="F163" i="29"/>
  <c r="T151" i="11" l="1"/>
  <c r="U144" i="26"/>
  <c r="U145" i="24"/>
  <c r="B145" i="28"/>
  <c r="A145" i="28" s="1"/>
  <c r="F145" i="28"/>
  <c r="B147" i="23"/>
  <c r="A147" i="23" s="1"/>
  <c r="F147" i="23"/>
  <c r="S149" i="19"/>
  <c r="U148" i="19" s="1"/>
  <c r="B164" i="29"/>
  <c r="A164" i="29" s="1"/>
  <c r="F164" i="29"/>
  <c r="E145" i="28"/>
  <c r="U143" i="27"/>
  <c r="T144" i="27"/>
  <c r="I149" i="19"/>
  <c r="I148" i="21"/>
  <c r="T148" i="19"/>
  <c r="U147" i="19"/>
  <c r="T145" i="25"/>
  <c r="U144" i="25"/>
  <c r="S149" i="18"/>
  <c r="S164" i="29"/>
  <c r="U163" i="29" s="1"/>
  <c r="L149" i="18"/>
  <c r="J150" i="18" s="1"/>
  <c r="D150" i="18" s="1"/>
  <c r="M149" i="18"/>
  <c r="K150" i="18" s="1"/>
  <c r="E150" i="18" s="1"/>
  <c r="U146" i="21"/>
  <c r="T147" i="21"/>
  <c r="I150" i="17"/>
  <c r="D150" i="17"/>
  <c r="E147" i="23"/>
  <c r="D149" i="19"/>
  <c r="D148" i="21"/>
  <c r="L147" i="22"/>
  <c r="J148" i="22" s="1"/>
  <c r="M147" i="22"/>
  <c r="K148" i="22" s="1"/>
  <c r="M150" i="16"/>
  <c r="K151" i="16" s="1"/>
  <c r="L150" i="16"/>
  <c r="J151" i="16" s="1"/>
  <c r="T163" i="29"/>
  <c r="U162" i="29"/>
  <c r="I145" i="27"/>
  <c r="D145" i="27"/>
  <c r="M146" i="24"/>
  <c r="K147" i="24" s="1"/>
  <c r="L146" i="24"/>
  <c r="J147" i="24" s="1"/>
  <c r="I151" i="15"/>
  <c r="D151" i="15"/>
  <c r="T150" i="16"/>
  <c r="S148" i="20"/>
  <c r="S146" i="25"/>
  <c r="B147" i="22"/>
  <c r="A147" i="22" s="1"/>
  <c r="F147" i="22"/>
  <c r="M151" i="11"/>
  <c r="K152" i="11" s="1"/>
  <c r="L151" i="11"/>
  <c r="J152" i="11" s="1"/>
  <c r="B146" i="24"/>
  <c r="A146" i="24" s="1"/>
  <c r="F146" i="24"/>
  <c r="U149" i="15"/>
  <c r="T150" i="15"/>
  <c r="I146" i="25"/>
  <c r="S148" i="21"/>
  <c r="E150" i="17"/>
  <c r="M145" i="26"/>
  <c r="K146" i="26" s="1"/>
  <c r="L145" i="26"/>
  <c r="J146" i="26" s="1"/>
  <c r="D146" i="26" s="1"/>
  <c r="I145" i="28"/>
  <c r="B145" i="26"/>
  <c r="A145" i="26" s="1"/>
  <c r="F145" i="26"/>
  <c r="L148" i="20"/>
  <c r="J149" i="20" s="1"/>
  <c r="M148" i="20"/>
  <c r="K149" i="20" s="1"/>
  <c r="I147" i="23"/>
  <c r="D146" i="25"/>
  <c r="E145" i="27"/>
  <c r="B149" i="18"/>
  <c r="A149" i="18" s="1"/>
  <c r="F149" i="18"/>
  <c r="I164" i="29"/>
  <c r="E151" i="15"/>
  <c r="T147" i="22"/>
  <c r="T164" i="29" l="1"/>
  <c r="T149" i="19"/>
  <c r="S150" i="18"/>
  <c r="T150" i="18" s="1"/>
  <c r="S151" i="15"/>
  <c r="B146" i="25"/>
  <c r="A146" i="25" s="1"/>
  <c r="F146" i="25"/>
  <c r="M145" i="28"/>
  <c r="K146" i="28" s="1"/>
  <c r="L145" i="28"/>
  <c r="J146" i="28" s="1"/>
  <c r="B151" i="15"/>
  <c r="A151" i="15" s="1"/>
  <c r="F151" i="15"/>
  <c r="M145" i="27"/>
  <c r="K146" i="27" s="1"/>
  <c r="E146" i="27" s="1"/>
  <c r="L145" i="27"/>
  <c r="J146" i="27" s="1"/>
  <c r="D146" i="27" s="1"/>
  <c r="U145" i="25"/>
  <c r="L146" i="25"/>
  <c r="J147" i="25" s="1"/>
  <c r="M146" i="25"/>
  <c r="K147" i="25" s="1"/>
  <c r="E147" i="24"/>
  <c r="I151" i="16"/>
  <c r="D151" i="16"/>
  <c r="B150" i="17"/>
  <c r="A150" i="17" s="1"/>
  <c r="F150" i="17"/>
  <c r="I150" i="18"/>
  <c r="T146" i="25"/>
  <c r="M147" i="23"/>
  <c r="K148" i="23" s="1"/>
  <c r="E148" i="23" s="1"/>
  <c r="L147" i="23"/>
  <c r="J148" i="23" s="1"/>
  <c r="S145" i="27"/>
  <c r="I146" i="26"/>
  <c r="E152" i="11"/>
  <c r="E149" i="20"/>
  <c r="E148" i="22"/>
  <c r="S147" i="23"/>
  <c r="L150" i="17"/>
  <c r="J151" i="17" s="1"/>
  <c r="D151" i="17" s="1"/>
  <c r="M150" i="17"/>
  <c r="K151" i="17" s="1"/>
  <c r="T148" i="21"/>
  <c r="L148" i="21"/>
  <c r="J149" i="21" s="1"/>
  <c r="D149" i="21" s="1"/>
  <c r="M148" i="21"/>
  <c r="K149" i="21" s="1"/>
  <c r="B150" i="18"/>
  <c r="A150" i="18" s="1"/>
  <c r="F150" i="18"/>
  <c r="I149" i="20"/>
  <c r="D149" i="20"/>
  <c r="E146" i="26"/>
  <c r="U147" i="20"/>
  <c r="T148" i="20"/>
  <c r="I147" i="24"/>
  <c r="I148" i="22"/>
  <c r="S150" i="17"/>
  <c r="D147" i="24"/>
  <c r="D148" i="22"/>
  <c r="B148" i="21"/>
  <c r="A148" i="21" s="1"/>
  <c r="F148" i="21"/>
  <c r="T149" i="18"/>
  <c r="U148" i="18"/>
  <c r="M149" i="19"/>
  <c r="K150" i="19" s="1"/>
  <c r="L149" i="19"/>
  <c r="J150" i="19" s="1"/>
  <c r="D150" i="19" s="1"/>
  <c r="M164" i="29"/>
  <c r="K165" i="29" s="1"/>
  <c r="L164" i="29"/>
  <c r="J165" i="29" s="1"/>
  <c r="B146" i="26"/>
  <c r="A146" i="26" s="1"/>
  <c r="F146" i="26"/>
  <c r="I152" i="11"/>
  <c r="D152" i="11"/>
  <c r="M151" i="15"/>
  <c r="K152" i="15" s="1"/>
  <c r="E152" i="15" s="1"/>
  <c r="L151" i="15"/>
  <c r="J152" i="15" s="1"/>
  <c r="B145" i="27"/>
  <c r="A145" i="27" s="1"/>
  <c r="F145" i="27"/>
  <c r="E151" i="16"/>
  <c r="B149" i="19"/>
  <c r="A149" i="19" s="1"/>
  <c r="F149" i="19"/>
  <c r="U147" i="21"/>
  <c r="S145" i="28"/>
  <c r="U149" i="18" l="1"/>
  <c r="B150" i="19"/>
  <c r="A150" i="19" s="1"/>
  <c r="F150" i="19"/>
  <c r="B149" i="21"/>
  <c r="A149" i="21" s="1"/>
  <c r="F149" i="21"/>
  <c r="S148" i="23"/>
  <c r="T148" i="23" s="1"/>
  <c r="E150" i="19"/>
  <c r="B148" i="22"/>
  <c r="A148" i="22" s="1"/>
  <c r="F148" i="22"/>
  <c r="M148" i="22"/>
  <c r="K149" i="22" s="1"/>
  <c r="E149" i="22" s="1"/>
  <c r="L148" i="22"/>
  <c r="J149" i="22" s="1"/>
  <c r="D149" i="22" s="1"/>
  <c r="S146" i="27"/>
  <c r="U145" i="27" s="1"/>
  <c r="B151" i="17"/>
  <c r="A151" i="17" s="1"/>
  <c r="F151" i="17"/>
  <c r="I147" i="25"/>
  <c r="S152" i="15"/>
  <c r="I152" i="15"/>
  <c r="I165" i="29"/>
  <c r="D165" i="29"/>
  <c r="B147" i="24"/>
  <c r="A147" i="24" s="1"/>
  <c r="F147" i="24"/>
  <c r="B149" i="20"/>
  <c r="A149" i="20" s="1"/>
  <c r="F149" i="20"/>
  <c r="I151" i="17"/>
  <c r="U144" i="27"/>
  <c r="T145" i="27"/>
  <c r="S147" i="24"/>
  <c r="D152" i="15"/>
  <c r="T151" i="15"/>
  <c r="U150" i="15"/>
  <c r="T145" i="28"/>
  <c r="U144" i="28"/>
  <c r="E165" i="29"/>
  <c r="U149" i="17"/>
  <c r="T150" i="17"/>
  <c r="L147" i="24"/>
  <c r="J148" i="24" s="1"/>
  <c r="D148" i="24" s="1"/>
  <c r="M147" i="24"/>
  <c r="K148" i="24" s="1"/>
  <c r="E148" i="24" s="1"/>
  <c r="S149" i="20"/>
  <c r="M146" i="26"/>
  <c r="K147" i="26" s="1"/>
  <c r="E147" i="26" s="1"/>
  <c r="L146" i="26"/>
  <c r="J147" i="26" s="1"/>
  <c r="I148" i="23"/>
  <c r="D148" i="23"/>
  <c r="M150" i="18"/>
  <c r="K151" i="18" s="1"/>
  <c r="L150" i="18"/>
  <c r="J151" i="18" s="1"/>
  <c r="B151" i="16"/>
  <c r="A151" i="16" s="1"/>
  <c r="F151" i="16"/>
  <c r="I146" i="27"/>
  <c r="D147" i="25"/>
  <c r="S151" i="16"/>
  <c r="I149" i="21"/>
  <c r="S148" i="22"/>
  <c r="M151" i="16"/>
  <c r="K152" i="16" s="1"/>
  <c r="L151" i="16"/>
  <c r="J152" i="16" s="1"/>
  <c r="L152" i="11"/>
  <c r="J153" i="11" s="1"/>
  <c r="M152" i="11"/>
  <c r="K153" i="11" s="1"/>
  <c r="E146" i="28"/>
  <c r="B146" i="27"/>
  <c r="A146" i="27" s="1"/>
  <c r="F146" i="27"/>
  <c r="B152" i="11"/>
  <c r="A152" i="11" s="1"/>
  <c r="F152" i="11"/>
  <c r="I150" i="19"/>
  <c r="E151" i="17"/>
  <c r="S146" i="26"/>
  <c r="L149" i="20"/>
  <c r="J150" i="20" s="1"/>
  <c r="D150" i="20" s="1"/>
  <c r="M149" i="20"/>
  <c r="K150" i="20" s="1"/>
  <c r="E150" i="20" s="1"/>
  <c r="E149" i="21"/>
  <c r="T147" i="23"/>
  <c r="U146" i="23"/>
  <c r="S152" i="11"/>
  <c r="E147" i="25"/>
  <c r="I146" i="28"/>
  <c r="D146" i="28"/>
  <c r="T146" i="27" l="1"/>
  <c r="B150" i="20"/>
  <c r="A150" i="20" s="1"/>
  <c r="F150" i="20"/>
  <c r="S149" i="21"/>
  <c r="S147" i="26"/>
  <c r="T147" i="26" s="1"/>
  <c r="M150" i="19"/>
  <c r="K151" i="19" s="1"/>
  <c r="L150" i="19"/>
  <c r="J151" i="19" s="1"/>
  <c r="M149" i="21"/>
  <c r="K150" i="21" s="1"/>
  <c r="L149" i="21"/>
  <c r="J150" i="21" s="1"/>
  <c r="S150" i="20"/>
  <c r="T150" i="20" s="1"/>
  <c r="S165" i="29"/>
  <c r="S148" i="24"/>
  <c r="T148" i="24" s="1"/>
  <c r="B148" i="24"/>
  <c r="A148" i="24" s="1"/>
  <c r="F148" i="24"/>
  <c r="L165" i="29"/>
  <c r="J166" i="29" s="1"/>
  <c r="D166" i="29" s="1"/>
  <c r="M165" i="29"/>
  <c r="K166" i="29" s="1"/>
  <c r="B149" i="22"/>
  <c r="A149" i="22" s="1"/>
  <c r="F149" i="22"/>
  <c r="L146" i="28"/>
  <c r="J147" i="28" s="1"/>
  <c r="D147" i="28" s="1"/>
  <c r="M146" i="28"/>
  <c r="K147" i="28" s="1"/>
  <c r="E147" i="28" s="1"/>
  <c r="U146" i="26"/>
  <c r="T146" i="26"/>
  <c r="U145" i="26"/>
  <c r="I153" i="11"/>
  <c r="U147" i="22"/>
  <c r="T148" i="22"/>
  <c r="E152" i="16"/>
  <c r="M146" i="27"/>
  <c r="K147" i="27" s="1"/>
  <c r="L146" i="27"/>
  <c r="J147" i="27" s="1"/>
  <c r="I151" i="18"/>
  <c r="D151" i="18"/>
  <c r="L148" i="23"/>
  <c r="J149" i="23" s="1"/>
  <c r="D149" i="23" s="1"/>
  <c r="M148" i="23"/>
  <c r="K149" i="23" s="1"/>
  <c r="U148" i="20"/>
  <c r="T149" i="20"/>
  <c r="T152" i="15"/>
  <c r="U146" i="24"/>
  <c r="T147" i="24"/>
  <c r="I149" i="22"/>
  <c r="E153" i="11"/>
  <c r="U147" i="23"/>
  <c r="S151" i="17"/>
  <c r="D153" i="11"/>
  <c r="S149" i="22"/>
  <c r="U148" i="22" s="1"/>
  <c r="U150" i="16"/>
  <c r="T151" i="16"/>
  <c r="E151" i="18"/>
  <c r="I147" i="26"/>
  <c r="D147" i="26"/>
  <c r="U151" i="15"/>
  <c r="L151" i="17"/>
  <c r="J152" i="17" s="1"/>
  <c r="M151" i="17"/>
  <c r="K152" i="17" s="1"/>
  <c r="B165" i="29"/>
  <c r="A165" i="29" s="1"/>
  <c r="F165" i="29"/>
  <c r="M152" i="15"/>
  <c r="K153" i="15" s="1"/>
  <c r="L152" i="15"/>
  <c r="J153" i="15" s="1"/>
  <c r="L147" i="25"/>
  <c r="J148" i="25" s="1"/>
  <c r="D148" i="25" s="1"/>
  <c r="M147" i="25"/>
  <c r="K148" i="25" s="1"/>
  <c r="E148" i="25" s="1"/>
  <c r="S150" i="19"/>
  <c r="B146" i="28"/>
  <c r="A146" i="28" s="1"/>
  <c r="F146" i="28"/>
  <c r="S147" i="25"/>
  <c r="T152" i="11"/>
  <c r="U151" i="11"/>
  <c r="I150" i="20"/>
  <c r="S146" i="28"/>
  <c r="I152" i="16"/>
  <c r="B147" i="25"/>
  <c r="A147" i="25" s="1"/>
  <c r="F147" i="25"/>
  <c r="D152" i="16"/>
  <c r="B148" i="23"/>
  <c r="A148" i="23" s="1"/>
  <c r="F148" i="23"/>
  <c r="I148" i="24"/>
  <c r="B152" i="15"/>
  <c r="A152" i="15" s="1"/>
  <c r="F152" i="15"/>
  <c r="U149" i="20" l="1"/>
  <c r="U147" i="24"/>
  <c r="T149" i="22"/>
  <c r="B149" i="23"/>
  <c r="A149" i="23" s="1"/>
  <c r="F149" i="23"/>
  <c r="S147" i="28"/>
  <c r="I153" i="15"/>
  <c r="S151" i="18"/>
  <c r="B153" i="11"/>
  <c r="A153" i="11" s="1"/>
  <c r="F153" i="11"/>
  <c r="I149" i="23"/>
  <c r="U148" i="21"/>
  <c r="T149" i="21"/>
  <c r="T146" i="28"/>
  <c r="U145" i="28"/>
  <c r="S148" i="25"/>
  <c r="T148" i="25" s="1"/>
  <c r="S153" i="11"/>
  <c r="E147" i="27"/>
  <c r="D153" i="15"/>
  <c r="B152" i="16"/>
  <c r="A152" i="16" s="1"/>
  <c r="F152" i="16"/>
  <c r="T150" i="19"/>
  <c r="U149" i="19"/>
  <c r="I152" i="17"/>
  <c r="D152" i="17"/>
  <c r="U150" i="17"/>
  <c r="T151" i="17"/>
  <c r="S152" i="16"/>
  <c r="I147" i="28"/>
  <c r="B148" i="25"/>
  <c r="A148" i="25" s="1"/>
  <c r="F148" i="25"/>
  <c r="U146" i="25"/>
  <c r="T147" i="25"/>
  <c r="B166" i="29"/>
  <c r="A166" i="29" s="1"/>
  <c r="F166" i="29"/>
  <c r="I147" i="27"/>
  <c r="D147" i="27"/>
  <c r="L153" i="11"/>
  <c r="J154" i="11" s="1"/>
  <c r="M153" i="11"/>
  <c r="K154" i="11" s="1"/>
  <c r="U164" i="29"/>
  <c r="T165" i="29"/>
  <c r="M148" i="24"/>
  <c r="K149" i="24" s="1"/>
  <c r="L148" i="24"/>
  <c r="J149" i="24" s="1"/>
  <c r="E151" i="19"/>
  <c r="E153" i="15"/>
  <c r="B147" i="26"/>
  <c r="A147" i="26" s="1"/>
  <c r="F147" i="26"/>
  <c r="E152" i="17"/>
  <c r="M149" i="22"/>
  <c r="K150" i="22" s="1"/>
  <c r="L149" i="22"/>
  <c r="J150" i="22" s="1"/>
  <c r="B151" i="18"/>
  <c r="A151" i="18" s="1"/>
  <c r="F151" i="18"/>
  <c r="I166" i="29"/>
  <c r="M152" i="16"/>
  <c r="K153" i="16" s="1"/>
  <c r="L152" i="16"/>
  <c r="J153" i="16" s="1"/>
  <c r="L150" i="20"/>
  <c r="J151" i="20" s="1"/>
  <c r="M150" i="20"/>
  <c r="K151" i="20" s="1"/>
  <c r="B147" i="28"/>
  <c r="A147" i="28" s="1"/>
  <c r="F147" i="28"/>
  <c r="I148" i="25"/>
  <c r="L147" i="26"/>
  <c r="J148" i="26" s="1"/>
  <c r="M147" i="26"/>
  <c r="K148" i="26" s="1"/>
  <c r="E149" i="23"/>
  <c r="M151" i="18"/>
  <c r="K152" i="18" s="1"/>
  <c r="L151" i="18"/>
  <c r="J152" i="18" s="1"/>
  <c r="D152" i="18" s="1"/>
  <c r="E166" i="29"/>
  <c r="I150" i="21"/>
  <c r="D150" i="21"/>
  <c r="I151" i="19"/>
  <c r="D151" i="19"/>
  <c r="E150" i="21"/>
  <c r="U147" i="25" l="1"/>
  <c r="B152" i="18"/>
  <c r="A152" i="18" s="1"/>
  <c r="F152" i="18"/>
  <c r="L151" i="19"/>
  <c r="J152" i="19" s="1"/>
  <c r="D152" i="19" s="1"/>
  <c r="M151" i="19"/>
  <c r="K152" i="19" s="1"/>
  <c r="E152" i="19" s="1"/>
  <c r="I148" i="26"/>
  <c r="I153" i="16"/>
  <c r="D148" i="26"/>
  <c r="L147" i="27"/>
  <c r="J148" i="27" s="1"/>
  <c r="M147" i="27"/>
  <c r="K148" i="27" s="1"/>
  <c r="B153" i="15"/>
  <c r="A153" i="15" s="1"/>
  <c r="F153" i="15"/>
  <c r="B150" i="21"/>
  <c r="A150" i="21" s="1"/>
  <c r="F150" i="21"/>
  <c r="E150" i="22"/>
  <c r="I149" i="24"/>
  <c r="D149" i="24"/>
  <c r="I154" i="11"/>
  <c r="S147" i="27"/>
  <c r="D154" i="11"/>
  <c r="B151" i="19"/>
  <c r="A151" i="19" s="1"/>
  <c r="F151" i="19"/>
  <c r="L148" i="25"/>
  <c r="J149" i="25" s="1"/>
  <c r="M148" i="25"/>
  <c r="K149" i="25" s="1"/>
  <c r="E151" i="20"/>
  <c r="S152" i="17"/>
  <c r="S153" i="15"/>
  <c r="E149" i="24"/>
  <c r="B147" i="27"/>
  <c r="A147" i="27" s="1"/>
  <c r="F147" i="27"/>
  <c r="L147" i="28"/>
  <c r="J148" i="28" s="1"/>
  <c r="M147" i="28"/>
  <c r="K148" i="28" s="1"/>
  <c r="D153" i="16"/>
  <c r="U146" i="28"/>
  <c r="L153" i="15"/>
  <c r="J154" i="15" s="1"/>
  <c r="D154" i="15" s="1"/>
  <c r="M153" i="15"/>
  <c r="K154" i="15" s="1"/>
  <c r="E154" i="15" s="1"/>
  <c r="S166" i="29"/>
  <c r="I150" i="22"/>
  <c r="D150" i="22"/>
  <c r="S151" i="19"/>
  <c r="U151" i="16"/>
  <c r="T152" i="16"/>
  <c r="U152" i="11"/>
  <c r="T153" i="11"/>
  <c r="T151" i="18"/>
  <c r="U150" i="18"/>
  <c r="S150" i="21"/>
  <c r="I152" i="18"/>
  <c r="B152" i="17"/>
  <c r="A152" i="17" s="1"/>
  <c r="F152" i="17"/>
  <c r="L150" i="21"/>
  <c r="J151" i="21" s="1"/>
  <c r="D151" i="21" s="1"/>
  <c r="M150" i="21"/>
  <c r="K151" i="21" s="1"/>
  <c r="S149" i="23"/>
  <c r="E148" i="26"/>
  <c r="I151" i="20"/>
  <c r="D151" i="20"/>
  <c r="M166" i="29"/>
  <c r="K167" i="29" s="1"/>
  <c r="L166" i="29"/>
  <c r="J167" i="29" s="1"/>
  <c r="E153" i="16"/>
  <c r="L152" i="17"/>
  <c r="J153" i="17" s="1"/>
  <c r="D153" i="17" s="1"/>
  <c r="M152" i="17"/>
  <c r="K153" i="17" s="1"/>
  <c r="E153" i="17" s="1"/>
  <c r="E154" i="11"/>
  <c r="T147" i="28"/>
  <c r="M149" i="23"/>
  <c r="K150" i="23" s="1"/>
  <c r="L149" i="23"/>
  <c r="J150" i="23" s="1"/>
  <c r="E152" i="18"/>
  <c r="S154" i="15" l="1"/>
  <c r="T154" i="15" s="1"/>
  <c r="B154" i="15"/>
  <c r="A154" i="15" s="1"/>
  <c r="F154" i="15"/>
  <c r="S154" i="11"/>
  <c r="L151" i="20"/>
  <c r="J152" i="20" s="1"/>
  <c r="M151" i="20"/>
  <c r="K152" i="20" s="1"/>
  <c r="E152" i="20" s="1"/>
  <c r="B153" i="17"/>
  <c r="A153" i="17" s="1"/>
  <c r="F153" i="17"/>
  <c r="M152" i="18"/>
  <c r="K153" i="18" s="1"/>
  <c r="E153" i="18" s="1"/>
  <c r="L152" i="18"/>
  <c r="J153" i="18" s="1"/>
  <c r="M150" i="22"/>
  <c r="K151" i="22" s="1"/>
  <c r="E151" i="22" s="1"/>
  <c r="L150" i="22"/>
  <c r="J151" i="22" s="1"/>
  <c r="D151" i="22" s="1"/>
  <c r="I148" i="28"/>
  <c r="D148" i="28"/>
  <c r="E149" i="25"/>
  <c r="U146" i="27"/>
  <c r="T147" i="27"/>
  <c r="L153" i="16"/>
  <c r="J154" i="16" s="1"/>
  <c r="D154" i="16" s="1"/>
  <c r="M153" i="16"/>
  <c r="K154" i="16" s="1"/>
  <c r="E151" i="21"/>
  <c r="U150" i="19"/>
  <c r="T151" i="19"/>
  <c r="B151" i="21"/>
  <c r="A151" i="21" s="1"/>
  <c r="F151" i="21"/>
  <c r="I148" i="27"/>
  <c r="S152" i="18"/>
  <c r="I153" i="17"/>
  <c r="B151" i="20"/>
  <c r="A151" i="20" s="1"/>
  <c r="F151" i="20"/>
  <c r="I151" i="21"/>
  <c r="T150" i="21"/>
  <c r="U149" i="21"/>
  <c r="B150" i="22"/>
  <c r="A150" i="22" s="1"/>
  <c r="F150" i="22"/>
  <c r="U165" i="29"/>
  <c r="T166" i="29"/>
  <c r="B153" i="16"/>
  <c r="A153" i="16" s="1"/>
  <c r="F153" i="16"/>
  <c r="D148" i="27"/>
  <c r="S151" i="20"/>
  <c r="B154" i="11"/>
  <c r="A154" i="11" s="1"/>
  <c r="F154" i="11"/>
  <c r="L154" i="11"/>
  <c r="J155" i="11" s="1"/>
  <c r="D155" i="11" s="1"/>
  <c r="M154" i="11"/>
  <c r="K155" i="11" s="1"/>
  <c r="E155" i="11" s="1"/>
  <c r="S150" i="22"/>
  <c r="B148" i="26"/>
  <c r="A148" i="26" s="1"/>
  <c r="F148" i="26"/>
  <c r="L148" i="26"/>
  <c r="J149" i="26" s="1"/>
  <c r="M148" i="26"/>
  <c r="K149" i="26" s="1"/>
  <c r="E149" i="26" s="1"/>
  <c r="I167" i="29"/>
  <c r="D167" i="29"/>
  <c r="T149" i="23"/>
  <c r="U148" i="23"/>
  <c r="S152" i="19"/>
  <c r="U151" i="19" s="1"/>
  <c r="I154" i="15"/>
  <c r="S149" i="24"/>
  <c r="S153" i="17"/>
  <c r="U152" i="17" s="1"/>
  <c r="B152" i="19"/>
  <c r="A152" i="19" s="1"/>
  <c r="F152" i="19"/>
  <c r="L149" i="24"/>
  <c r="J150" i="24" s="1"/>
  <c r="D150" i="24" s="1"/>
  <c r="M149" i="24"/>
  <c r="K150" i="24" s="1"/>
  <c r="E150" i="24" s="1"/>
  <c r="I152" i="19"/>
  <c r="S148" i="26"/>
  <c r="E167" i="29"/>
  <c r="T152" i="17"/>
  <c r="U151" i="17"/>
  <c r="I149" i="25"/>
  <c r="D149" i="25"/>
  <c r="I150" i="23"/>
  <c r="D150" i="23"/>
  <c r="S153" i="16"/>
  <c r="E150" i="23"/>
  <c r="E148" i="28"/>
  <c r="U152" i="15"/>
  <c r="T153" i="15"/>
  <c r="E148" i="27"/>
  <c r="B149" i="24"/>
  <c r="A149" i="24" s="1"/>
  <c r="F149" i="24"/>
  <c r="U153" i="15" l="1"/>
  <c r="T152" i="19"/>
  <c r="B151" i="22"/>
  <c r="A151" i="22" s="1"/>
  <c r="F151" i="22"/>
  <c r="B150" i="24"/>
  <c r="A150" i="24" s="1"/>
  <c r="F150" i="24"/>
  <c r="U152" i="16"/>
  <c r="T153" i="16"/>
  <c r="S149" i="26"/>
  <c r="U148" i="26" s="1"/>
  <c r="L154" i="15"/>
  <c r="J155" i="15" s="1"/>
  <c r="M154" i="15"/>
  <c r="K155" i="15" s="1"/>
  <c r="I149" i="26"/>
  <c r="U150" i="20"/>
  <c r="T151" i="20"/>
  <c r="T152" i="18"/>
  <c r="U151" i="18"/>
  <c r="B150" i="23"/>
  <c r="A150" i="23" s="1"/>
  <c r="F150" i="23"/>
  <c r="T153" i="17"/>
  <c r="L167" i="29"/>
  <c r="J168" i="29" s="1"/>
  <c r="M167" i="29"/>
  <c r="K168" i="29" s="1"/>
  <c r="S151" i="22"/>
  <c r="T151" i="22" s="1"/>
  <c r="B148" i="27"/>
  <c r="A148" i="27" s="1"/>
  <c r="F148" i="27"/>
  <c r="M151" i="21"/>
  <c r="K152" i="21" s="1"/>
  <c r="L151" i="21"/>
  <c r="J152" i="21" s="1"/>
  <c r="M148" i="27"/>
  <c r="K149" i="27" s="1"/>
  <c r="E149" i="27" s="1"/>
  <c r="L148" i="27"/>
  <c r="J149" i="27" s="1"/>
  <c r="B148" i="28"/>
  <c r="A148" i="28" s="1"/>
  <c r="F148" i="28"/>
  <c r="S150" i="23"/>
  <c r="L150" i="23"/>
  <c r="J151" i="23" s="1"/>
  <c r="M150" i="23"/>
  <c r="K151" i="23" s="1"/>
  <c r="E151" i="23" s="1"/>
  <c r="M149" i="25"/>
  <c r="K150" i="25" s="1"/>
  <c r="L149" i="25"/>
  <c r="J150" i="25" s="1"/>
  <c r="D150" i="25" s="1"/>
  <c r="T149" i="24"/>
  <c r="U148" i="24"/>
  <c r="D149" i="26"/>
  <c r="L153" i="17"/>
  <c r="J154" i="17" s="1"/>
  <c r="M153" i="17"/>
  <c r="K154" i="17" s="1"/>
  <c r="S151" i="21"/>
  <c r="I154" i="16"/>
  <c r="I153" i="18"/>
  <c r="D153" i="18"/>
  <c r="T154" i="11"/>
  <c r="U153" i="11"/>
  <c r="B149" i="25"/>
  <c r="A149" i="25" s="1"/>
  <c r="F149" i="25"/>
  <c r="M152" i="19"/>
  <c r="K153" i="19" s="1"/>
  <c r="L152" i="19"/>
  <c r="J153" i="19" s="1"/>
  <c r="T150" i="22"/>
  <c r="U149" i="22"/>
  <c r="I151" i="22"/>
  <c r="I152" i="20"/>
  <c r="T148" i="26"/>
  <c r="U147" i="26"/>
  <c r="S150" i="24"/>
  <c r="U149" i="24" s="1"/>
  <c r="B155" i="11"/>
  <c r="A155" i="11" s="1"/>
  <c r="F155" i="11"/>
  <c r="S155" i="11"/>
  <c r="T155" i="11" s="1"/>
  <c r="S148" i="27"/>
  <c r="S148" i="28"/>
  <c r="E154" i="16"/>
  <c r="S167" i="29"/>
  <c r="E168" i="29"/>
  <c r="I150" i="24"/>
  <c r="B167" i="29"/>
  <c r="A167" i="29" s="1"/>
  <c r="D168" i="29"/>
  <c r="F167" i="29"/>
  <c r="I155" i="11"/>
  <c r="S152" i="20"/>
  <c r="T152" i="20" s="1"/>
  <c r="B154" i="16"/>
  <c r="A154" i="16" s="1"/>
  <c r="F154" i="16"/>
  <c r="D152" i="20"/>
  <c r="S153" i="18"/>
  <c r="S149" i="25"/>
  <c r="M148" i="28"/>
  <c r="K149" i="28" s="1"/>
  <c r="E149" i="28" s="1"/>
  <c r="L148" i="28"/>
  <c r="J149" i="28" s="1"/>
  <c r="T150" i="24" l="1"/>
  <c r="B150" i="25"/>
  <c r="A150" i="25" s="1"/>
  <c r="F150" i="25"/>
  <c r="S149" i="28"/>
  <c r="T149" i="28" s="1"/>
  <c r="M151" i="22"/>
  <c r="K152" i="22" s="1"/>
  <c r="L151" i="22"/>
  <c r="J152" i="22" s="1"/>
  <c r="T151" i="21"/>
  <c r="U150" i="21"/>
  <c r="S151" i="23"/>
  <c r="T151" i="23" s="1"/>
  <c r="S168" i="29"/>
  <c r="U167" i="29" s="1"/>
  <c r="E154" i="17"/>
  <c r="I149" i="27"/>
  <c r="L155" i="11"/>
  <c r="J156" i="11" s="1"/>
  <c r="M155" i="11"/>
  <c r="K156" i="11" s="1"/>
  <c r="U166" i="29"/>
  <c r="T167" i="29"/>
  <c r="L152" i="20"/>
  <c r="J153" i="20" s="1"/>
  <c r="D153" i="20" s="1"/>
  <c r="M152" i="20"/>
  <c r="K153" i="20" s="1"/>
  <c r="B153" i="18"/>
  <c r="A153" i="18" s="1"/>
  <c r="F153" i="18"/>
  <c r="M154" i="16"/>
  <c r="K155" i="16" s="1"/>
  <c r="E155" i="16" s="1"/>
  <c r="L154" i="16"/>
  <c r="J155" i="16" s="1"/>
  <c r="I154" i="17"/>
  <c r="D154" i="17"/>
  <c r="D149" i="27"/>
  <c r="T153" i="18"/>
  <c r="E155" i="15"/>
  <c r="T149" i="25"/>
  <c r="U148" i="25"/>
  <c r="M150" i="24"/>
  <c r="K151" i="24" s="1"/>
  <c r="L150" i="24"/>
  <c r="J151" i="24" s="1"/>
  <c r="E153" i="19"/>
  <c r="M153" i="18"/>
  <c r="K154" i="18" s="1"/>
  <c r="L153" i="18"/>
  <c r="J154" i="18" s="1"/>
  <c r="B149" i="26"/>
  <c r="A149" i="26" s="1"/>
  <c r="F149" i="26"/>
  <c r="I150" i="25"/>
  <c r="I149" i="28"/>
  <c r="B168" i="29"/>
  <c r="A168" i="29" s="1"/>
  <c r="F168" i="29"/>
  <c r="T148" i="28"/>
  <c r="U147" i="28"/>
  <c r="U154" i="11"/>
  <c r="T150" i="23"/>
  <c r="U149" i="23"/>
  <c r="M149" i="26"/>
  <c r="K150" i="26" s="1"/>
  <c r="L149" i="26"/>
  <c r="J150" i="26" s="1"/>
  <c r="D150" i="26" s="1"/>
  <c r="S149" i="27"/>
  <c r="T149" i="27" s="1"/>
  <c r="E150" i="25"/>
  <c r="B152" i="20"/>
  <c r="A152" i="20" s="1"/>
  <c r="F152" i="20"/>
  <c r="S154" i="16"/>
  <c r="U147" i="27"/>
  <c r="T148" i="27"/>
  <c r="T149" i="26"/>
  <c r="U150" i="22"/>
  <c r="I153" i="19"/>
  <c r="D153" i="19"/>
  <c r="E152" i="21"/>
  <c r="I151" i="23"/>
  <c r="D149" i="28"/>
  <c r="I152" i="21"/>
  <c r="D152" i="21"/>
  <c r="I168" i="29"/>
  <c r="D151" i="23"/>
  <c r="U152" i="18"/>
  <c r="U151" i="20"/>
  <c r="I155" i="15"/>
  <c r="D155" i="15"/>
  <c r="T168" i="29" l="1"/>
  <c r="U150" i="23"/>
  <c r="U148" i="27"/>
  <c r="S155" i="16"/>
  <c r="T155" i="16" s="1"/>
  <c r="B150" i="26"/>
  <c r="A150" i="26" s="1"/>
  <c r="F150" i="26"/>
  <c r="I155" i="16"/>
  <c r="D155" i="16"/>
  <c r="I156" i="11"/>
  <c r="D156" i="11"/>
  <c r="S154" i="17"/>
  <c r="B151" i="23"/>
  <c r="A151" i="23" s="1"/>
  <c r="F151" i="23"/>
  <c r="L151" i="23"/>
  <c r="J152" i="23" s="1"/>
  <c r="D152" i="23" s="1"/>
  <c r="M151" i="23"/>
  <c r="K152" i="23" s="1"/>
  <c r="B154" i="17"/>
  <c r="A154" i="17" s="1"/>
  <c r="F154" i="17"/>
  <c r="E153" i="20"/>
  <c r="L152" i="21"/>
  <c r="J153" i="21" s="1"/>
  <c r="D153" i="21" s="1"/>
  <c r="M152" i="21"/>
  <c r="K153" i="21" s="1"/>
  <c r="S152" i="21"/>
  <c r="M150" i="25"/>
  <c r="K151" i="25" s="1"/>
  <c r="E151" i="25" s="1"/>
  <c r="L150" i="25"/>
  <c r="J151" i="25" s="1"/>
  <c r="I154" i="18"/>
  <c r="I151" i="24"/>
  <c r="D151" i="24"/>
  <c r="S155" i="15"/>
  <c r="B149" i="27"/>
  <c r="A149" i="27" s="1"/>
  <c r="F149" i="27"/>
  <c r="I153" i="20"/>
  <c r="M149" i="27"/>
  <c r="K150" i="27" s="1"/>
  <c r="L149" i="27"/>
  <c r="J150" i="27" s="1"/>
  <c r="D150" i="27" s="1"/>
  <c r="E152" i="22"/>
  <c r="B155" i="15"/>
  <c r="A155" i="15" s="1"/>
  <c r="F155" i="15"/>
  <c r="B152" i="21"/>
  <c r="A152" i="21" s="1"/>
  <c r="F152" i="21"/>
  <c r="E150" i="26"/>
  <c r="L149" i="28"/>
  <c r="J150" i="28" s="1"/>
  <c r="D150" i="28" s="1"/>
  <c r="M149" i="28"/>
  <c r="K150" i="28" s="1"/>
  <c r="S153" i="19"/>
  <c r="M153" i="19"/>
  <c r="K154" i="19" s="1"/>
  <c r="E154" i="19" s="1"/>
  <c r="L153" i="19"/>
  <c r="J154" i="19" s="1"/>
  <c r="B153" i="20"/>
  <c r="A153" i="20" s="1"/>
  <c r="F153" i="20"/>
  <c r="I152" i="22"/>
  <c r="D152" i="22"/>
  <c r="L155" i="15"/>
  <c r="J156" i="15" s="1"/>
  <c r="M155" i="15"/>
  <c r="K156" i="15" s="1"/>
  <c r="L168" i="29"/>
  <c r="J169" i="29" s="1"/>
  <c r="M168" i="29"/>
  <c r="K169" i="29" s="1"/>
  <c r="B149" i="28"/>
  <c r="A149" i="28" s="1"/>
  <c r="F149" i="28"/>
  <c r="B153" i="19"/>
  <c r="A153" i="19" s="1"/>
  <c r="F153" i="19"/>
  <c r="U154" i="16"/>
  <c r="U153" i="16"/>
  <c r="T154" i="16"/>
  <c r="S150" i="25"/>
  <c r="I150" i="26"/>
  <c r="U148" i="28"/>
  <c r="E154" i="18"/>
  <c r="E151" i="24"/>
  <c r="M154" i="17"/>
  <c r="K155" i="17" s="1"/>
  <c r="L154" i="17"/>
  <c r="J155" i="17" s="1"/>
  <c r="D155" i="17" s="1"/>
  <c r="D154" i="18"/>
  <c r="E156" i="11"/>
  <c r="B150" i="28" l="1"/>
  <c r="A150" i="28" s="1"/>
  <c r="F150" i="28"/>
  <c r="B155" i="17"/>
  <c r="A155" i="17" s="1"/>
  <c r="F155" i="17"/>
  <c r="E169" i="29"/>
  <c r="B153" i="21"/>
  <c r="A153" i="21" s="1"/>
  <c r="F153" i="21"/>
  <c r="E150" i="27"/>
  <c r="B151" i="24"/>
  <c r="A151" i="24" s="1"/>
  <c r="F151" i="24"/>
  <c r="I169" i="29"/>
  <c r="D169" i="29"/>
  <c r="S154" i="19"/>
  <c r="T154" i="19" s="1"/>
  <c r="S150" i="26"/>
  <c r="I151" i="25"/>
  <c r="D151" i="25"/>
  <c r="B154" i="18"/>
  <c r="A154" i="18" s="1"/>
  <c r="F154" i="18"/>
  <c r="L152" i="22"/>
  <c r="J153" i="22" s="1"/>
  <c r="D153" i="22" s="1"/>
  <c r="M152" i="22"/>
  <c r="K153" i="22" s="1"/>
  <c r="E153" i="22" s="1"/>
  <c r="T153" i="19"/>
  <c r="U152" i="19"/>
  <c r="M153" i="20"/>
  <c r="K154" i="20" s="1"/>
  <c r="L153" i="20"/>
  <c r="J154" i="20" s="1"/>
  <c r="E156" i="15"/>
  <c r="L151" i="24"/>
  <c r="J152" i="24" s="1"/>
  <c r="D152" i="24" s="1"/>
  <c r="M151" i="24"/>
  <c r="K152" i="24" s="1"/>
  <c r="E152" i="24" s="1"/>
  <c r="I153" i="21"/>
  <c r="E152" i="23"/>
  <c r="L155" i="16"/>
  <c r="J156" i="16" s="1"/>
  <c r="D156" i="16" s="1"/>
  <c r="M155" i="16"/>
  <c r="K156" i="16" s="1"/>
  <c r="S156" i="11"/>
  <c r="S151" i="25"/>
  <c r="U150" i="25" s="1"/>
  <c r="B152" i="22"/>
  <c r="A152" i="22" s="1"/>
  <c r="F152" i="22"/>
  <c r="I150" i="28"/>
  <c r="B150" i="27"/>
  <c r="A150" i="27" s="1"/>
  <c r="F150" i="27"/>
  <c r="U151" i="21"/>
  <c r="T152" i="21"/>
  <c r="U153" i="17"/>
  <c r="T154" i="17"/>
  <c r="B155" i="16"/>
  <c r="A155" i="16" s="1"/>
  <c r="F155" i="16"/>
  <c r="S151" i="24"/>
  <c r="U149" i="25"/>
  <c r="T150" i="25"/>
  <c r="I154" i="19"/>
  <c r="S152" i="22"/>
  <c r="B152" i="23"/>
  <c r="A152" i="23" s="1"/>
  <c r="F152" i="23"/>
  <c r="B156" i="11"/>
  <c r="A156" i="11" s="1"/>
  <c r="F156" i="11"/>
  <c r="I155" i="17"/>
  <c r="S154" i="18"/>
  <c r="M150" i="26"/>
  <c r="K151" i="26" s="1"/>
  <c r="E151" i="26" s="1"/>
  <c r="L150" i="26"/>
  <c r="J151" i="26" s="1"/>
  <c r="D154" i="19"/>
  <c r="I156" i="15"/>
  <c r="E150" i="28"/>
  <c r="D156" i="15"/>
  <c r="I150" i="27"/>
  <c r="T155" i="15"/>
  <c r="U154" i="15"/>
  <c r="L154" i="18"/>
  <c r="J155" i="18" s="1"/>
  <c r="M154" i="18"/>
  <c r="K155" i="18" s="1"/>
  <c r="E153" i="21"/>
  <c r="S153" i="20"/>
  <c r="I152" i="23"/>
  <c r="E155" i="17"/>
  <c r="M156" i="11"/>
  <c r="K157" i="11" s="1"/>
  <c r="E157" i="11" s="1"/>
  <c r="L156" i="11"/>
  <c r="J157" i="11" s="1"/>
  <c r="U153" i="19" l="1"/>
  <c r="T151" i="25"/>
  <c r="B153" i="22"/>
  <c r="A153" i="22" s="1"/>
  <c r="F153" i="22"/>
  <c r="U152" i="20"/>
  <c r="T153" i="20"/>
  <c r="M150" i="27"/>
  <c r="K151" i="27" s="1"/>
  <c r="E151" i="27" s="1"/>
  <c r="L150" i="27"/>
  <c r="J151" i="27" s="1"/>
  <c r="I151" i="26"/>
  <c r="D151" i="26"/>
  <c r="L154" i="19"/>
  <c r="J155" i="19" s="1"/>
  <c r="D155" i="19" s="1"/>
  <c r="M154" i="19"/>
  <c r="K155" i="19" s="1"/>
  <c r="B156" i="16"/>
  <c r="A156" i="16" s="1"/>
  <c r="F156" i="16"/>
  <c r="S157" i="11"/>
  <c r="T157" i="11" s="1"/>
  <c r="I154" i="20"/>
  <c r="D154" i="20"/>
  <c r="B169" i="29"/>
  <c r="A169" i="29" s="1"/>
  <c r="F169" i="29"/>
  <c r="S152" i="24"/>
  <c r="U151" i="24" s="1"/>
  <c r="B151" i="25"/>
  <c r="A151" i="25" s="1"/>
  <c r="F151" i="25"/>
  <c r="I157" i="11"/>
  <c r="M152" i="23"/>
  <c r="K153" i="23" s="1"/>
  <c r="E153" i="23" s="1"/>
  <c r="L152" i="23"/>
  <c r="J153" i="23" s="1"/>
  <c r="B156" i="15"/>
  <c r="A156" i="15" s="1"/>
  <c r="F156" i="15"/>
  <c r="L156" i="15"/>
  <c r="J157" i="15" s="1"/>
  <c r="D157" i="15" s="1"/>
  <c r="M156" i="15"/>
  <c r="K157" i="15" s="1"/>
  <c r="E157" i="15" s="1"/>
  <c r="E155" i="18"/>
  <c r="U151" i="22"/>
  <c r="T152" i="22"/>
  <c r="T151" i="24"/>
  <c r="U150" i="24"/>
  <c r="L150" i="28"/>
  <c r="J151" i="28" s="1"/>
  <c r="M150" i="28"/>
  <c r="K151" i="28" s="1"/>
  <c r="E156" i="16"/>
  <c r="I152" i="24"/>
  <c r="M169" i="29"/>
  <c r="K170" i="29" s="1"/>
  <c r="E170" i="29" s="1"/>
  <c r="L169" i="29"/>
  <c r="J170" i="29" s="1"/>
  <c r="D170" i="29" s="1"/>
  <c r="S150" i="27"/>
  <c r="S155" i="17"/>
  <c r="S152" i="23"/>
  <c r="I153" i="22"/>
  <c r="S151" i="26"/>
  <c r="U150" i="26" s="1"/>
  <c r="B152" i="24"/>
  <c r="A152" i="24" s="1"/>
  <c r="F152" i="24"/>
  <c r="S153" i="21"/>
  <c r="M155" i="17"/>
  <c r="K156" i="17" s="1"/>
  <c r="E156" i="17" s="1"/>
  <c r="L155" i="17"/>
  <c r="J156" i="17" s="1"/>
  <c r="S153" i="22"/>
  <c r="T153" i="22" s="1"/>
  <c r="U155" i="11"/>
  <c r="T156" i="11"/>
  <c r="U149" i="26"/>
  <c r="T150" i="26"/>
  <c r="E154" i="20"/>
  <c r="I155" i="18"/>
  <c r="S150" i="28"/>
  <c r="B154" i="19"/>
  <c r="A154" i="19" s="1"/>
  <c r="F154" i="19"/>
  <c r="T154" i="18"/>
  <c r="U153" i="18"/>
  <c r="D157" i="11"/>
  <c r="I156" i="16"/>
  <c r="M153" i="21"/>
  <c r="K154" i="21" s="1"/>
  <c r="L153" i="21"/>
  <c r="J154" i="21" s="1"/>
  <c r="S156" i="15"/>
  <c r="D155" i="18"/>
  <c r="M151" i="25"/>
  <c r="K152" i="25" s="1"/>
  <c r="L151" i="25"/>
  <c r="J152" i="25" s="1"/>
  <c r="D152" i="25" s="1"/>
  <c r="S169" i="29"/>
  <c r="U156" i="11" l="1"/>
  <c r="T152" i="24"/>
  <c r="U152" i="22"/>
  <c r="S156" i="17"/>
  <c r="T156" i="17" s="1"/>
  <c r="B152" i="25"/>
  <c r="A152" i="25" s="1"/>
  <c r="F152" i="25"/>
  <c r="B157" i="15"/>
  <c r="A157" i="15" s="1"/>
  <c r="F157" i="15"/>
  <c r="E152" i="25"/>
  <c r="L156" i="16"/>
  <c r="J157" i="16" s="1"/>
  <c r="M156" i="16"/>
  <c r="K157" i="16" s="1"/>
  <c r="E157" i="16" s="1"/>
  <c r="T153" i="21"/>
  <c r="U152" i="21"/>
  <c r="S151" i="27"/>
  <c r="U150" i="27" s="1"/>
  <c r="B170" i="29"/>
  <c r="A170" i="29" s="1"/>
  <c r="F170" i="29"/>
  <c r="B151" i="26"/>
  <c r="A151" i="26" s="1"/>
  <c r="F151" i="26"/>
  <c r="B155" i="18"/>
  <c r="A155" i="18" s="1"/>
  <c r="F155" i="18"/>
  <c r="B155" i="19"/>
  <c r="A155" i="19" s="1"/>
  <c r="F155" i="19"/>
  <c r="U151" i="23"/>
  <c r="T152" i="23"/>
  <c r="I151" i="28"/>
  <c r="D151" i="28"/>
  <c r="L155" i="18"/>
  <c r="J156" i="18" s="1"/>
  <c r="M155" i="18"/>
  <c r="K156" i="18" s="1"/>
  <c r="I170" i="29"/>
  <c r="S156" i="16"/>
  <c r="S155" i="18"/>
  <c r="B154" i="20"/>
  <c r="A154" i="20" s="1"/>
  <c r="F154" i="20"/>
  <c r="E155" i="19"/>
  <c r="L151" i="26"/>
  <c r="J152" i="26" s="1"/>
  <c r="D152" i="26" s="1"/>
  <c r="M151" i="26"/>
  <c r="K152" i="26" s="1"/>
  <c r="T169" i="29"/>
  <c r="U168" i="29"/>
  <c r="U155" i="15"/>
  <c r="T156" i="15"/>
  <c r="U149" i="28"/>
  <c r="T150" i="28"/>
  <c r="I156" i="17"/>
  <c r="D156" i="17"/>
  <c r="S153" i="23"/>
  <c r="T153" i="23" s="1"/>
  <c r="I157" i="15"/>
  <c r="M154" i="20"/>
  <c r="K155" i="20" s="1"/>
  <c r="E155" i="20" s="1"/>
  <c r="L154" i="20"/>
  <c r="J155" i="20" s="1"/>
  <c r="I154" i="21"/>
  <c r="D154" i="21"/>
  <c r="T150" i="27"/>
  <c r="U149" i="27"/>
  <c r="M152" i="24"/>
  <c r="K153" i="24" s="1"/>
  <c r="L152" i="24"/>
  <c r="J153" i="24" s="1"/>
  <c r="I153" i="23"/>
  <c r="D153" i="23"/>
  <c r="S170" i="29"/>
  <c r="T170" i="29" s="1"/>
  <c r="I152" i="25"/>
  <c r="S157" i="15"/>
  <c r="U156" i="15" s="1"/>
  <c r="B157" i="11"/>
  <c r="A157" i="11" s="1"/>
  <c r="F157" i="11"/>
  <c r="E151" i="28"/>
  <c r="S154" i="20"/>
  <c r="T151" i="26"/>
  <c r="E154" i="21"/>
  <c r="L153" i="22"/>
  <c r="J154" i="22" s="1"/>
  <c r="M153" i="22"/>
  <c r="K154" i="22" s="1"/>
  <c r="T155" i="17"/>
  <c r="U154" i="17"/>
  <c r="L157" i="11"/>
  <c r="J158" i="11" s="1"/>
  <c r="D158" i="11" s="1"/>
  <c r="M157" i="11"/>
  <c r="K158" i="11" s="1"/>
  <c r="I155" i="19"/>
  <c r="I151" i="27"/>
  <c r="D151" i="27"/>
  <c r="U169" i="29" l="1"/>
  <c r="U155" i="17"/>
  <c r="T157" i="15"/>
  <c r="U152" i="23"/>
  <c r="T151" i="27"/>
  <c r="S155" i="20"/>
  <c r="U154" i="20" s="1"/>
  <c r="B153" i="23"/>
  <c r="A153" i="23" s="1"/>
  <c r="F153" i="23"/>
  <c r="I155" i="20"/>
  <c r="M155" i="19"/>
  <c r="K156" i="19" s="1"/>
  <c r="E156" i="19" s="1"/>
  <c r="L155" i="19"/>
  <c r="J156" i="19" s="1"/>
  <c r="M156" i="17"/>
  <c r="K157" i="17" s="1"/>
  <c r="L156" i="17"/>
  <c r="J157" i="17" s="1"/>
  <c r="D157" i="17" s="1"/>
  <c r="D155" i="20"/>
  <c r="I156" i="18"/>
  <c r="I157" i="16"/>
  <c r="D157" i="16"/>
  <c r="E158" i="11"/>
  <c r="E154" i="22"/>
  <c r="S151" i="28"/>
  <c r="M153" i="23"/>
  <c r="K154" i="23" s="1"/>
  <c r="L153" i="23"/>
  <c r="J154" i="23" s="1"/>
  <c r="M154" i="21"/>
  <c r="K155" i="21" s="1"/>
  <c r="E155" i="21" s="1"/>
  <c r="L154" i="21"/>
  <c r="J155" i="21" s="1"/>
  <c r="D155" i="21" s="1"/>
  <c r="E152" i="26"/>
  <c r="E156" i="18"/>
  <c r="D156" i="18"/>
  <c r="S152" i="25"/>
  <c r="S154" i="21"/>
  <c r="B158" i="11"/>
  <c r="A158" i="11" s="1"/>
  <c r="F158" i="11"/>
  <c r="E153" i="24"/>
  <c r="B154" i="21"/>
  <c r="A154" i="21" s="1"/>
  <c r="F154" i="21"/>
  <c r="S155" i="19"/>
  <c r="S157" i="16"/>
  <c r="U156" i="16" s="1"/>
  <c r="B151" i="27"/>
  <c r="A151" i="27" s="1"/>
  <c r="F151" i="27"/>
  <c r="U153" i="20"/>
  <c r="T154" i="20"/>
  <c r="M152" i="25"/>
  <c r="K153" i="25" s="1"/>
  <c r="E153" i="25" s="1"/>
  <c r="L152" i="25"/>
  <c r="J153" i="25" s="1"/>
  <c r="U155" i="16"/>
  <c r="T156" i="16"/>
  <c r="L151" i="28"/>
  <c r="J152" i="28" s="1"/>
  <c r="D152" i="28" s="1"/>
  <c r="M151" i="28"/>
  <c r="K152" i="28" s="1"/>
  <c r="B152" i="26"/>
  <c r="A152" i="26" s="1"/>
  <c r="F152" i="26"/>
  <c r="M151" i="27"/>
  <c r="K152" i="27" s="1"/>
  <c r="L151" i="27"/>
  <c r="J152" i="27" s="1"/>
  <c r="I158" i="11"/>
  <c r="I154" i="22"/>
  <c r="D154" i="22"/>
  <c r="I153" i="24"/>
  <c r="D153" i="24"/>
  <c r="M157" i="15"/>
  <c r="K158" i="15" s="1"/>
  <c r="L157" i="15"/>
  <c r="J158" i="15" s="1"/>
  <c r="B156" i="17"/>
  <c r="A156" i="17" s="1"/>
  <c r="F156" i="17"/>
  <c r="I152" i="26"/>
  <c r="U154" i="18"/>
  <c r="T155" i="18"/>
  <c r="M170" i="29"/>
  <c r="K171" i="29" s="1"/>
  <c r="L170" i="29"/>
  <c r="J171" i="29" s="1"/>
  <c r="B151" i="28"/>
  <c r="A151" i="28" s="1"/>
  <c r="F151" i="28"/>
  <c r="T155" i="20" l="1"/>
  <c r="S153" i="25"/>
  <c r="T153" i="25" s="1"/>
  <c r="B157" i="17"/>
  <c r="A157" i="17" s="1"/>
  <c r="F157" i="17"/>
  <c r="B156" i="18"/>
  <c r="A156" i="18" s="1"/>
  <c r="F156" i="18"/>
  <c r="I154" i="23"/>
  <c r="B157" i="16"/>
  <c r="A157" i="16" s="1"/>
  <c r="F157" i="16"/>
  <c r="L154" i="22"/>
  <c r="J155" i="22" s="1"/>
  <c r="D155" i="22" s="1"/>
  <c r="M154" i="22"/>
  <c r="K155" i="22" s="1"/>
  <c r="E152" i="27"/>
  <c r="S156" i="18"/>
  <c r="I156" i="19"/>
  <c r="D156" i="19"/>
  <c r="M152" i="26"/>
  <c r="K153" i="26" s="1"/>
  <c r="E153" i="26" s="1"/>
  <c r="L152" i="26"/>
  <c r="J153" i="26" s="1"/>
  <c r="I158" i="15"/>
  <c r="D158" i="15"/>
  <c r="M153" i="24"/>
  <c r="K154" i="24" s="1"/>
  <c r="E154" i="24" s="1"/>
  <c r="L153" i="24"/>
  <c r="J154" i="24" s="1"/>
  <c r="I152" i="28"/>
  <c r="T157" i="16"/>
  <c r="S156" i="19"/>
  <c r="U155" i="19" s="1"/>
  <c r="S152" i="26"/>
  <c r="I155" i="21"/>
  <c r="T151" i="28"/>
  <c r="U150" i="28"/>
  <c r="S158" i="11"/>
  <c r="M157" i="16"/>
  <c r="K158" i="16" s="1"/>
  <c r="L157" i="16"/>
  <c r="J158" i="16" s="1"/>
  <c r="I157" i="17"/>
  <c r="M155" i="20"/>
  <c r="K156" i="20" s="1"/>
  <c r="L155" i="20"/>
  <c r="J156" i="20" s="1"/>
  <c r="D156" i="20" s="1"/>
  <c r="E171" i="29"/>
  <c r="B153" i="24"/>
  <c r="A153" i="24" s="1"/>
  <c r="F153" i="24"/>
  <c r="I152" i="27"/>
  <c r="S155" i="21"/>
  <c r="U154" i="21" s="1"/>
  <c r="S154" i="22"/>
  <c r="L156" i="18"/>
  <c r="J157" i="18" s="1"/>
  <c r="D157" i="18" s="1"/>
  <c r="M156" i="18"/>
  <c r="K157" i="18" s="1"/>
  <c r="D154" i="23"/>
  <c r="B152" i="28"/>
  <c r="A152" i="28" s="1"/>
  <c r="F152" i="28"/>
  <c r="B155" i="21"/>
  <c r="A155" i="21" s="1"/>
  <c r="F155" i="21"/>
  <c r="U153" i="21"/>
  <c r="T154" i="21"/>
  <c r="E154" i="23"/>
  <c r="B155" i="20"/>
  <c r="A155" i="20" s="1"/>
  <c r="F155" i="20"/>
  <c r="I171" i="29"/>
  <c r="D171" i="29"/>
  <c r="E158" i="15"/>
  <c r="B154" i="22"/>
  <c r="A154" i="22" s="1"/>
  <c r="F154" i="22"/>
  <c r="M158" i="11"/>
  <c r="K159" i="11" s="1"/>
  <c r="E159" i="11" s="1"/>
  <c r="L158" i="11"/>
  <c r="J159" i="11" s="1"/>
  <c r="I153" i="25"/>
  <c r="D153" i="25"/>
  <c r="D152" i="27"/>
  <c r="U154" i="19"/>
  <c r="T155" i="19"/>
  <c r="S153" i="24"/>
  <c r="T152" i="25"/>
  <c r="U151" i="25"/>
  <c r="E152" i="28"/>
  <c r="E157" i="17"/>
  <c r="U152" i="25" l="1"/>
  <c r="T156" i="19"/>
  <c r="S159" i="11"/>
  <c r="T159" i="11" s="1"/>
  <c r="S157" i="17"/>
  <c r="S154" i="24"/>
  <c r="T154" i="24" s="1"/>
  <c r="B154" i="23"/>
  <c r="A154" i="23" s="1"/>
  <c r="F154" i="23"/>
  <c r="I158" i="16"/>
  <c r="M152" i="28"/>
  <c r="K153" i="28" s="1"/>
  <c r="L152" i="28"/>
  <c r="J153" i="28" s="1"/>
  <c r="B156" i="19"/>
  <c r="A156" i="19" s="1"/>
  <c r="F156" i="19"/>
  <c r="B155" i="22"/>
  <c r="A155" i="22" s="1"/>
  <c r="F155" i="22"/>
  <c r="B156" i="20"/>
  <c r="A156" i="20" s="1"/>
  <c r="F156" i="20"/>
  <c r="L152" i="27"/>
  <c r="J153" i="27" s="1"/>
  <c r="M152" i="27"/>
  <c r="K153" i="27" s="1"/>
  <c r="E153" i="27" s="1"/>
  <c r="M155" i="21"/>
  <c r="K156" i="21" s="1"/>
  <c r="L155" i="21"/>
  <c r="J156" i="21" s="1"/>
  <c r="M158" i="15"/>
  <c r="K159" i="15" s="1"/>
  <c r="L158" i="15"/>
  <c r="J159" i="15" s="1"/>
  <c r="D159" i="15" s="1"/>
  <c r="B157" i="18"/>
  <c r="A157" i="18" s="1"/>
  <c r="F157" i="18"/>
  <c r="I157" i="18"/>
  <c r="S153" i="26"/>
  <c r="U152" i="26" s="1"/>
  <c r="I153" i="26"/>
  <c r="D153" i="26"/>
  <c r="L156" i="19"/>
  <c r="J157" i="19" s="1"/>
  <c r="M156" i="19"/>
  <c r="K157" i="19" s="1"/>
  <c r="I155" i="22"/>
  <c r="U153" i="22"/>
  <c r="T154" i="22"/>
  <c r="E156" i="20"/>
  <c r="T156" i="18"/>
  <c r="U155" i="18"/>
  <c r="D158" i="16"/>
  <c r="T153" i="24"/>
  <c r="U152" i="24"/>
  <c r="L153" i="25"/>
  <c r="J154" i="25" s="1"/>
  <c r="M153" i="25"/>
  <c r="K154" i="25" s="1"/>
  <c r="B171" i="29"/>
  <c r="A171" i="29" s="1"/>
  <c r="F171" i="29"/>
  <c r="S171" i="29"/>
  <c r="E158" i="16"/>
  <c r="I154" i="24"/>
  <c r="S152" i="28"/>
  <c r="B152" i="27"/>
  <c r="A152" i="27" s="1"/>
  <c r="F152" i="27"/>
  <c r="I159" i="11"/>
  <c r="D159" i="11"/>
  <c r="B153" i="25"/>
  <c r="A153" i="25" s="1"/>
  <c r="F153" i="25"/>
  <c r="S158" i="15"/>
  <c r="L171" i="29"/>
  <c r="J172" i="29" s="1"/>
  <c r="M171" i="29"/>
  <c r="K172" i="29" s="1"/>
  <c r="S154" i="23"/>
  <c r="T155" i="21"/>
  <c r="E155" i="22"/>
  <c r="D154" i="24"/>
  <c r="I156" i="20"/>
  <c r="L157" i="17"/>
  <c r="J158" i="17" s="1"/>
  <c r="M157" i="17"/>
  <c r="K158" i="17" s="1"/>
  <c r="T158" i="11"/>
  <c r="U157" i="11"/>
  <c r="U151" i="26"/>
  <c r="T152" i="26"/>
  <c r="B158" i="15"/>
  <c r="A158" i="15" s="1"/>
  <c r="F158" i="15"/>
  <c r="E157" i="18"/>
  <c r="S152" i="27"/>
  <c r="L154" i="23"/>
  <c r="J155" i="23" s="1"/>
  <c r="M154" i="23"/>
  <c r="K155" i="23" s="1"/>
  <c r="U158" i="11" l="1"/>
  <c r="U153" i="24"/>
  <c r="T153" i="26"/>
  <c r="I155" i="23"/>
  <c r="B154" i="24"/>
  <c r="A154" i="24" s="1"/>
  <c r="F154" i="24"/>
  <c r="U157" i="15"/>
  <c r="T158" i="15"/>
  <c r="E154" i="25"/>
  <c r="D155" i="23"/>
  <c r="B159" i="11"/>
  <c r="A159" i="11" s="1"/>
  <c r="F159" i="11"/>
  <c r="S158" i="16"/>
  <c r="I154" i="25"/>
  <c r="B153" i="26"/>
  <c r="A153" i="26" s="1"/>
  <c r="F153" i="26"/>
  <c r="B159" i="15"/>
  <c r="A159" i="15" s="1"/>
  <c r="F159" i="15"/>
  <c r="I172" i="29"/>
  <c r="M154" i="24"/>
  <c r="K155" i="24" s="1"/>
  <c r="L154" i="24"/>
  <c r="J155" i="24" s="1"/>
  <c r="D155" i="24" s="1"/>
  <c r="B158" i="16"/>
  <c r="A158" i="16" s="1"/>
  <c r="F158" i="16"/>
  <c r="M155" i="22"/>
  <c r="K156" i="22" s="1"/>
  <c r="E156" i="22" s="1"/>
  <c r="L155" i="22"/>
  <c r="J156" i="22" s="1"/>
  <c r="L157" i="18"/>
  <c r="J158" i="18" s="1"/>
  <c r="M157" i="18"/>
  <c r="K158" i="18" s="1"/>
  <c r="E158" i="18" s="1"/>
  <c r="E156" i="21"/>
  <c r="L158" i="16"/>
  <c r="J159" i="16" s="1"/>
  <c r="D159" i="16" s="1"/>
  <c r="M158" i="16"/>
  <c r="K159" i="16" s="1"/>
  <c r="T154" i="23"/>
  <c r="U153" i="23"/>
  <c r="T152" i="28"/>
  <c r="U151" i="28"/>
  <c r="T171" i="29"/>
  <c r="U170" i="29"/>
  <c r="I157" i="19"/>
  <c r="I153" i="27"/>
  <c r="E158" i="17"/>
  <c r="S153" i="27"/>
  <c r="T153" i="27" s="1"/>
  <c r="I158" i="17"/>
  <c r="D158" i="17"/>
  <c r="S155" i="22"/>
  <c r="D153" i="27"/>
  <c r="I156" i="21"/>
  <c r="D156" i="21"/>
  <c r="D157" i="19"/>
  <c r="T157" i="17"/>
  <c r="U156" i="17"/>
  <c r="U151" i="27"/>
  <c r="T152" i="27"/>
  <c r="S157" i="18"/>
  <c r="M156" i="20"/>
  <c r="K157" i="20" s="1"/>
  <c r="E157" i="20" s="1"/>
  <c r="L156" i="20"/>
  <c r="J157" i="20" s="1"/>
  <c r="E155" i="23"/>
  <c r="E159" i="15"/>
  <c r="D154" i="25"/>
  <c r="M159" i="11"/>
  <c r="K160" i="11" s="1"/>
  <c r="L159" i="11"/>
  <c r="J160" i="11" s="1"/>
  <c r="E153" i="28"/>
  <c r="E172" i="29"/>
  <c r="D172" i="29"/>
  <c r="S156" i="20"/>
  <c r="E157" i="19"/>
  <c r="M153" i="26"/>
  <c r="K154" i="26" s="1"/>
  <c r="L153" i="26"/>
  <c r="J154" i="26" s="1"/>
  <c r="I159" i="15"/>
  <c r="I153" i="28"/>
  <c r="D153" i="28"/>
  <c r="U152" i="27" l="1"/>
  <c r="I154" i="26"/>
  <c r="S153" i="28"/>
  <c r="S158" i="18"/>
  <c r="U157" i="18" s="1"/>
  <c r="T155" i="22"/>
  <c r="U154" i="22"/>
  <c r="B159" i="16"/>
  <c r="A159" i="16" s="1"/>
  <c r="F159" i="16"/>
  <c r="B155" i="23"/>
  <c r="A155" i="23" s="1"/>
  <c r="F155" i="23"/>
  <c r="U155" i="20"/>
  <c r="T156" i="20"/>
  <c r="S155" i="23"/>
  <c r="S156" i="22"/>
  <c r="T156" i="22" s="1"/>
  <c r="I156" i="22"/>
  <c r="D156" i="22"/>
  <c r="M172" i="29"/>
  <c r="K173" i="29" s="1"/>
  <c r="L172" i="29"/>
  <c r="J173" i="29" s="1"/>
  <c r="L154" i="25"/>
  <c r="J155" i="25" s="1"/>
  <c r="D155" i="25" s="1"/>
  <c r="M154" i="25"/>
  <c r="K155" i="25" s="1"/>
  <c r="S154" i="25"/>
  <c r="E160" i="11"/>
  <c r="I157" i="20"/>
  <c r="D157" i="20"/>
  <c r="M156" i="21"/>
  <c r="K157" i="21" s="1"/>
  <c r="E157" i="21" s="1"/>
  <c r="L156" i="21"/>
  <c r="J157" i="21" s="1"/>
  <c r="D157" i="21" s="1"/>
  <c r="B158" i="17"/>
  <c r="A158" i="17" s="1"/>
  <c r="F158" i="17"/>
  <c r="M153" i="27"/>
  <c r="K154" i="27" s="1"/>
  <c r="L153" i="27"/>
  <c r="J154" i="27" s="1"/>
  <c r="I159" i="16"/>
  <c r="I158" i="18"/>
  <c r="D158" i="18"/>
  <c r="I155" i="24"/>
  <c r="D154" i="26"/>
  <c r="E159" i="16"/>
  <c r="M153" i="28"/>
  <c r="K154" i="28" s="1"/>
  <c r="E154" i="28" s="1"/>
  <c r="L153" i="28"/>
  <c r="J154" i="28" s="1"/>
  <c r="D154" i="28" s="1"/>
  <c r="S157" i="20"/>
  <c r="T157" i="20" s="1"/>
  <c r="S159" i="15"/>
  <c r="B156" i="21"/>
  <c r="A156" i="21" s="1"/>
  <c r="F156" i="21"/>
  <c r="M158" i="17"/>
  <c r="K159" i="17" s="1"/>
  <c r="E159" i="17" s="1"/>
  <c r="L158" i="17"/>
  <c r="J159" i="17" s="1"/>
  <c r="D159" i="17" s="1"/>
  <c r="E154" i="26"/>
  <c r="I160" i="11"/>
  <c r="T157" i="18"/>
  <c r="U156" i="18"/>
  <c r="L157" i="19"/>
  <c r="J158" i="19" s="1"/>
  <c r="D158" i="19" s="1"/>
  <c r="M157" i="19"/>
  <c r="K158" i="19" s="1"/>
  <c r="D160" i="11"/>
  <c r="B155" i="24"/>
  <c r="A155" i="24" s="1"/>
  <c r="F155" i="24"/>
  <c r="B153" i="28"/>
  <c r="A153" i="28" s="1"/>
  <c r="F153" i="28"/>
  <c r="S157" i="19"/>
  <c r="B172" i="29"/>
  <c r="A172" i="29" s="1"/>
  <c r="D173" i="29"/>
  <c r="F172" i="29"/>
  <c r="M159" i="15"/>
  <c r="K160" i="15" s="1"/>
  <c r="E160" i="15" s="1"/>
  <c r="L159" i="15"/>
  <c r="J160" i="15" s="1"/>
  <c r="S172" i="29"/>
  <c r="E173" i="29"/>
  <c r="B154" i="25"/>
  <c r="A154" i="25" s="1"/>
  <c r="F154" i="25"/>
  <c r="B157" i="19"/>
  <c r="A157" i="19" s="1"/>
  <c r="F157" i="19"/>
  <c r="B153" i="27"/>
  <c r="A153" i="27" s="1"/>
  <c r="F153" i="27"/>
  <c r="S158" i="17"/>
  <c r="S156" i="21"/>
  <c r="E155" i="24"/>
  <c r="T158" i="16"/>
  <c r="U157" i="16"/>
  <c r="L155" i="23"/>
  <c r="J156" i="23" s="1"/>
  <c r="D156" i="23" s="1"/>
  <c r="M155" i="23"/>
  <c r="K156" i="23" s="1"/>
  <c r="T158" i="18" l="1"/>
  <c r="S157" i="21"/>
  <c r="U156" i="21" s="1"/>
  <c r="B154" i="28"/>
  <c r="A154" i="28" s="1"/>
  <c r="F154" i="28"/>
  <c r="B155" i="25"/>
  <c r="A155" i="25" s="1"/>
  <c r="F155" i="25"/>
  <c r="S155" i="24"/>
  <c r="S159" i="17"/>
  <c r="T159" i="17" s="1"/>
  <c r="L160" i="11"/>
  <c r="J161" i="11" s="1"/>
  <c r="D161" i="11" s="1"/>
  <c r="M160" i="11"/>
  <c r="K161" i="11" s="1"/>
  <c r="S160" i="15"/>
  <c r="T160" i="15" s="1"/>
  <c r="U157" i="17"/>
  <c r="T158" i="17"/>
  <c r="B173" i="29"/>
  <c r="A173" i="29" s="1"/>
  <c r="F173" i="29"/>
  <c r="L158" i="18"/>
  <c r="J159" i="18" s="1"/>
  <c r="D159" i="18" s="1"/>
  <c r="M158" i="18"/>
  <c r="K159" i="18" s="1"/>
  <c r="B159" i="17"/>
  <c r="A159" i="17" s="1"/>
  <c r="F159" i="17"/>
  <c r="U155" i="22"/>
  <c r="B158" i="19"/>
  <c r="A158" i="19" s="1"/>
  <c r="F158" i="19"/>
  <c r="I160" i="15"/>
  <c r="D160" i="15"/>
  <c r="I158" i="19"/>
  <c r="B157" i="21"/>
  <c r="A157" i="21" s="1"/>
  <c r="F157" i="21"/>
  <c r="S159" i="16"/>
  <c r="M157" i="20"/>
  <c r="K158" i="20" s="1"/>
  <c r="L157" i="20"/>
  <c r="J158" i="20" s="1"/>
  <c r="D158" i="20" s="1"/>
  <c r="E155" i="25"/>
  <c r="I173" i="29"/>
  <c r="L156" i="22"/>
  <c r="J157" i="22" s="1"/>
  <c r="D157" i="22" s="1"/>
  <c r="M156" i="22"/>
  <c r="K157" i="22" s="1"/>
  <c r="E156" i="23"/>
  <c r="S173" i="29"/>
  <c r="T173" i="29" s="1"/>
  <c r="T157" i="19"/>
  <c r="U156" i="19"/>
  <c r="I154" i="28"/>
  <c r="I154" i="27"/>
  <c r="S160" i="11"/>
  <c r="E161" i="11"/>
  <c r="B156" i="22"/>
  <c r="A156" i="22" s="1"/>
  <c r="F156" i="22"/>
  <c r="S154" i="28"/>
  <c r="U153" i="28" s="1"/>
  <c r="U171" i="29"/>
  <c r="T172" i="29"/>
  <c r="S154" i="26"/>
  <c r="U158" i="15"/>
  <c r="T159" i="15"/>
  <c r="L155" i="24"/>
  <c r="J156" i="24" s="1"/>
  <c r="M155" i="24"/>
  <c r="K156" i="24" s="1"/>
  <c r="E154" i="27"/>
  <c r="B157" i="20"/>
  <c r="A157" i="20" s="1"/>
  <c r="F157" i="20"/>
  <c r="I155" i="25"/>
  <c r="B156" i="23"/>
  <c r="A156" i="23" s="1"/>
  <c r="F156" i="23"/>
  <c r="T153" i="28"/>
  <c r="U152" i="28"/>
  <c r="I156" i="23"/>
  <c r="T157" i="21"/>
  <c r="T156" i="21"/>
  <c r="U155" i="21"/>
  <c r="D154" i="27"/>
  <c r="E158" i="19"/>
  <c r="B160" i="11"/>
  <c r="A160" i="11" s="1"/>
  <c r="F160" i="11"/>
  <c r="I159" i="17"/>
  <c r="B154" i="26"/>
  <c r="A154" i="26" s="1"/>
  <c r="F154" i="26"/>
  <c r="B158" i="18"/>
  <c r="A158" i="18" s="1"/>
  <c r="F158" i="18"/>
  <c r="L159" i="16"/>
  <c r="J160" i="16" s="1"/>
  <c r="M159" i="16"/>
  <c r="K160" i="16" s="1"/>
  <c r="E160" i="16" s="1"/>
  <c r="I157" i="21"/>
  <c r="T154" i="25"/>
  <c r="U153" i="25"/>
  <c r="T155" i="23"/>
  <c r="U154" i="23"/>
  <c r="U156" i="20"/>
  <c r="M154" i="26"/>
  <c r="K155" i="26" s="1"/>
  <c r="L154" i="26"/>
  <c r="J155" i="26" s="1"/>
  <c r="D155" i="26" s="1"/>
  <c r="U172" i="29" l="1"/>
  <c r="U159" i="15"/>
  <c r="T154" i="28"/>
  <c r="B161" i="11"/>
  <c r="A161" i="11" s="1"/>
  <c r="F161" i="11"/>
  <c r="T154" i="26"/>
  <c r="U153" i="26"/>
  <c r="E158" i="20"/>
  <c r="B160" i="15"/>
  <c r="A160" i="15" s="1"/>
  <c r="F160" i="15"/>
  <c r="L173" i="29"/>
  <c r="J174" i="29" s="1"/>
  <c r="M173" i="29"/>
  <c r="K174" i="29" s="1"/>
  <c r="S160" i="16"/>
  <c r="T160" i="16" s="1"/>
  <c r="L160" i="15"/>
  <c r="J161" i="15" s="1"/>
  <c r="D161" i="15" s="1"/>
  <c r="M160" i="15"/>
  <c r="K161" i="15" s="1"/>
  <c r="E159" i="18"/>
  <c r="S158" i="19"/>
  <c r="L156" i="23"/>
  <c r="J157" i="23" s="1"/>
  <c r="M156" i="23"/>
  <c r="K157" i="23" s="1"/>
  <c r="I156" i="24"/>
  <c r="D156" i="24"/>
  <c r="E157" i="22"/>
  <c r="S155" i="25"/>
  <c r="U158" i="16"/>
  <c r="T159" i="16"/>
  <c r="I159" i="18"/>
  <c r="U158" i="17"/>
  <c r="E156" i="24"/>
  <c r="I160" i="16"/>
  <c r="D160" i="16"/>
  <c r="B154" i="27"/>
  <c r="A154" i="27" s="1"/>
  <c r="F154" i="27"/>
  <c r="T160" i="11"/>
  <c r="U159" i="11"/>
  <c r="B155" i="26"/>
  <c r="A155" i="26" s="1"/>
  <c r="F155" i="26"/>
  <c r="B158" i="20"/>
  <c r="A158" i="20" s="1"/>
  <c r="F158" i="20"/>
  <c r="B157" i="22"/>
  <c r="A157" i="22" s="1"/>
  <c r="F157" i="22"/>
  <c r="M154" i="28"/>
  <c r="K155" i="28" s="1"/>
  <c r="L154" i="28"/>
  <c r="J155" i="28" s="1"/>
  <c r="S156" i="23"/>
  <c r="M157" i="21"/>
  <c r="K158" i="21" s="1"/>
  <c r="L157" i="21"/>
  <c r="J158" i="21" s="1"/>
  <c r="B159" i="18"/>
  <c r="A159" i="18" s="1"/>
  <c r="F159" i="18"/>
  <c r="M159" i="17"/>
  <c r="K160" i="17" s="1"/>
  <c r="L159" i="17"/>
  <c r="J160" i="17" s="1"/>
  <c r="I155" i="26"/>
  <c r="M155" i="25"/>
  <c r="K156" i="25" s="1"/>
  <c r="E156" i="25" s="1"/>
  <c r="L155" i="25"/>
  <c r="J156" i="25" s="1"/>
  <c r="S154" i="27"/>
  <c r="E155" i="26"/>
  <c r="S161" i="11"/>
  <c r="U160" i="11" s="1"/>
  <c r="L154" i="27"/>
  <c r="J155" i="27" s="1"/>
  <c r="M154" i="27"/>
  <c r="K155" i="27" s="1"/>
  <c r="I157" i="22"/>
  <c r="I158" i="20"/>
  <c r="L158" i="19"/>
  <c r="J159" i="19" s="1"/>
  <c r="M158" i="19"/>
  <c r="K159" i="19" s="1"/>
  <c r="I161" i="11"/>
  <c r="U154" i="24"/>
  <c r="T155" i="24"/>
  <c r="T161" i="11" l="1"/>
  <c r="U159" i="16"/>
  <c r="S156" i="25"/>
  <c r="U155" i="25" s="1"/>
  <c r="T156" i="23"/>
  <c r="U155" i="23"/>
  <c r="M156" i="24"/>
  <c r="K157" i="24" s="1"/>
  <c r="L156" i="24"/>
  <c r="J157" i="24" s="1"/>
  <c r="D157" i="24" s="1"/>
  <c r="M155" i="26"/>
  <c r="K156" i="26" s="1"/>
  <c r="E156" i="26" s="1"/>
  <c r="L155" i="26"/>
  <c r="J156" i="26" s="1"/>
  <c r="B160" i="16"/>
  <c r="A160" i="16" s="1"/>
  <c r="F160" i="16"/>
  <c r="E161" i="15"/>
  <c r="B161" i="15"/>
  <c r="A161" i="15" s="1"/>
  <c r="F161" i="15"/>
  <c r="S155" i="26"/>
  <c r="I160" i="17"/>
  <c r="D160" i="17"/>
  <c r="E155" i="28"/>
  <c r="B156" i="24"/>
  <c r="A156" i="24" s="1"/>
  <c r="F156" i="24"/>
  <c r="I157" i="23"/>
  <c r="D157" i="23"/>
  <c r="I161" i="15"/>
  <c r="I174" i="29"/>
  <c r="D174" i="29"/>
  <c r="M161" i="11"/>
  <c r="K162" i="11" s="1"/>
  <c r="L161" i="11"/>
  <c r="J162" i="11" s="1"/>
  <c r="M158" i="20"/>
  <c r="K159" i="20" s="1"/>
  <c r="L158" i="20"/>
  <c r="J159" i="20" s="1"/>
  <c r="T154" i="27"/>
  <c r="U153" i="27"/>
  <c r="E158" i="21"/>
  <c r="M159" i="18"/>
  <c r="K160" i="18" s="1"/>
  <c r="E160" i="18" s="1"/>
  <c r="L159" i="18"/>
  <c r="J160" i="18" s="1"/>
  <c r="S157" i="22"/>
  <c r="T158" i="19"/>
  <c r="U157" i="19"/>
  <c r="I155" i="27"/>
  <c r="I156" i="25"/>
  <c r="D156" i="25"/>
  <c r="I155" i="28"/>
  <c r="D155" i="28"/>
  <c r="S156" i="24"/>
  <c r="E174" i="29"/>
  <c r="I159" i="19"/>
  <c r="D159" i="19"/>
  <c r="L157" i="22"/>
  <c r="J158" i="22" s="1"/>
  <c r="M157" i="22"/>
  <c r="K158" i="22" s="1"/>
  <c r="E158" i="22" s="1"/>
  <c r="E155" i="27"/>
  <c r="E160" i="17"/>
  <c r="I158" i="21"/>
  <c r="D158" i="21"/>
  <c r="E157" i="23"/>
  <c r="D155" i="27"/>
  <c r="M160" i="16"/>
  <c r="K161" i="16" s="1"/>
  <c r="L160" i="16"/>
  <c r="J161" i="16" s="1"/>
  <c r="T155" i="25"/>
  <c r="U154" i="25"/>
  <c r="E159" i="19"/>
  <c r="S159" i="18"/>
  <c r="S158" i="20"/>
  <c r="T156" i="25" l="1"/>
  <c r="S155" i="27"/>
  <c r="T155" i="26"/>
  <c r="U154" i="26"/>
  <c r="U158" i="18"/>
  <c r="T159" i="18"/>
  <c r="B155" i="27"/>
  <c r="A155" i="27" s="1"/>
  <c r="F155" i="27"/>
  <c r="M155" i="28"/>
  <c r="K156" i="28" s="1"/>
  <c r="E156" i="28" s="1"/>
  <c r="L155" i="28"/>
  <c r="J156" i="28" s="1"/>
  <c r="S158" i="22"/>
  <c r="T158" i="22" s="1"/>
  <c r="I162" i="11"/>
  <c r="D162" i="11"/>
  <c r="B157" i="24"/>
  <c r="A157" i="24" s="1"/>
  <c r="F157" i="24"/>
  <c r="S159" i="19"/>
  <c r="S157" i="23"/>
  <c r="S160" i="17"/>
  <c r="S174" i="29"/>
  <c r="T156" i="24"/>
  <c r="U155" i="24"/>
  <c r="B156" i="25"/>
  <c r="A156" i="25" s="1"/>
  <c r="F156" i="25"/>
  <c r="M155" i="27"/>
  <c r="K156" i="27" s="1"/>
  <c r="E156" i="27" s="1"/>
  <c r="L155" i="27"/>
  <c r="J156" i="27" s="1"/>
  <c r="T157" i="22"/>
  <c r="U156" i="22"/>
  <c r="E162" i="11"/>
  <c r="M157" i="23"/>
  <c r="K158" i="23" s="1"/>
  <c r="L157" i="23"/>
  <c r="J158" i="23" s="1"/>
  <c r="D158" i="23" s="1"/>
  <c r="S155" i="28"/>
  <c r="S160" i="18"/>
  <c r="T160" i="18" s="1"/>
  <c r="E161" i="16"/>
  <c r="I158" i="22"/>
  <c r="D158" i="22"/>
  <c r="L156" i="25"/>
  <c r="J157" i="25" s="1"/>
  <c r="D157" i="25" s="1"/>
  <c r="M156" i="25"/>
  <c r="K157" i="25" s="1"/>
  <c r="B157" i="23"/>
  <c r="A157" i="23" s="1"/>
  <c r="F157" i="23"/>
  <c r="B160" i="17"/>
  <c r="A160" i="17" s="1"/>
  <c r="F160" i="17"/>
  <c r="S161" i="15"/>
  <c r="M158" i="21"/>
  <c r="K159" i="21" s="1"/>
  <c r="L158" i="21"/>
  <c r="J159" i="21" s="1"/>
  <c r="D159" i="21" s="1"/>
  <c r="B159" i="19"/>
  <c r="A159" i="19" s="1"/>
  <c r="F159" i="19"/>
  <c r="E157" i="24"/>
  <c r="S158" i="21"/>
  <c r="M174" i="29"/>
  <c r="K175" i="29" s="1"/>
  <c r="L174" i="29"/>
  <c r="J175" i="29" s="1"/>
  <c r="M160" i="17"/>
  <c r="K161" i="17" s="1"/>
  <c r="L160" i="17"/>
  <c r="J161" i="17" s="1"/>
  <c r="D161" i="17" s="1"/>
  <c r="I156" i="26"/>
  <c r="D156" i="26"/>
  <c r="T158" i="20"/>
  <c r="U157" i="20"/>
  <c r="E159" i="20"/>
  <c r="I161" i="16"/>
  <c r="B158" i="21"/>
  <c r="A158" i="21" s="1"/>
  <c r="F158" i="21"/>
  <c r="M159" i="19"/>
  <c r="K160" i="19" s="1"/>
  <c r="L159" i="19"/>
  <c r="J160" i="19" s="1"/>
  <c r="B155" i="28"/>
  <c r="A155" i="28" s="1"/>
  <c r="F155" i="28"/>
  <c r="I160" i="18"/>
  <c r="D160" i="18"/>
  <c r="I159" i="20"/>
  <c r="D159" i="20"/>
  <c r="B174" i="29"/>
  <c r="A174" i="29" s="1"/>
  <c r="D175" i="29"/>
  <c r="F174" i="29"/>
  <c r="L161" i="15"/>
  <c r="J162" i="15" s="1"/>
  <c r="M161" i="15"/>
  <c r="K162" i="15" s="1"/>
  <c r="E162" i="15" s="1"/>
  <c r="S156" i="26"/>
  <c r="T156" i="26" s="1"/>
  <c r="D161" i="16"/>
  <c r="I157" i="24"/>
  <c r="U157" i="22" l="1"/>
  <c r="U155" i="26"/>
  <c r="S156" i="27"/>
  <c r="T156" i="27" s="1"/>
  <c r="B157" i="25"/>
  <c r="A157" i="25" s="1"/>
  <c r="F157" i="25"/>
  <c r="I162" i="15"/>
  <c r="D162" i="15"/>
  <c r="L161" i="16"/>
  <c r="J162" i="16" s="1"/>
  <c r="D162" i="16" s="1"/>
  <c r="M161" i="16"/>
  <c r="K162" i="16" s="1"/>
  <c r="E162" i="16" s="1"/>
  <c r="L156" i="26"/>
  <c r="J157" i="26" s="1"/>
  <c r="M156" i="26"/>
  <c r="K157" i="26" s="1"/>
  <c r="L160" i="18"/>
  <c r="J161" i="18" s="1"/>
  <c r="M160" i="18"/>
  <c r="K161" i="18" s="1"/>
  <c r="B159" i="21"/>
  <c r="A159" i="21" s="1"/>
  <c r="F159" i="21"/>
  <c r="E159" i="21"/>
  <c r="B158" i="22"/>
  <c r="A158" i="22" s="1"/>
  <c r="F158" i="22"/>
  <c r="S156" i="28"/>
  <c r="T156" i="28" s="1"/>
  <c r="U156" i="23"/>
  <c r="T157" i="23"/>
  <c r="L162" i="11"/>
  <c r="J163" i="11" s="1"/>
  <c r="D163" i="11" s="1"/>
  <c r="M162" i="11"/>
  <c r="K163" i="11" s="1"/>
  <c r="B175" i="29"/>
  <c r="A175" i="29" s="1"/>
  <c r="F175" i="29"/>
  <c r="B156" i="26"/>
  <c r="A156" i="26" s="1"/>
  <c r="F156" i="26"/>
  <c r="T158" i="21"/>
  <c r="U157" i="21"/>
  <c r="T161" i="15"/>
  <c r="U160" i="15"/>
  <c r="T155" i="28"/>
  <c r="U154" i="28"/>
  <c r="E161" i="17"/>
  <c r="E160" i="19"/>
  <c r="B161" i="16"/>
  <c r="A161" i="16" s="1"/>
  <c r="F161" i="16"/>
  <c r="B159" i="20"/>
  <c r="A159" i="20" s="1"/>
  <c r="F159" i="20"/>
  <c r="B161" i="17"/>
  <c r="A161" i="17" s="1"/>
  <c r="F161" i="17"/>
  <c r="I157" i="25"/>
  <c r="S161" i="16"/>
  <c r="E175" i="29"/>
  <c r="E158" i="23"/>
  <c r="I156" i="28"/>
  <c r="I160" i="19"/>
  <c r="S159" i="20"/>
  <c r="I161" i="17"/>
  <c r="D160" i="19"/>
  <c r="S162" i="15"/>
  <c r="T162" i="15" s="1"/>
  <c r="S162" i="11"/>
  <c r="U173" i="29"/>
  <c r="T174" i="29"/>
  <c r="L159" i="20"/>
  <c r="J160" i="20" s="1"/>
  <c r="D160" i="20" s="1"/>
  <c r="M159" i="20"/>
  <c r="K160" i="20" s="1"/>
  <c r="L157" i="24"/>
  <c r="J158" i="24" s="1"/>
  <c r="M157" i="24"/>
  <c r="K158" i="24" s="1"/>
  <c r="E158" i="24" s="1"/>
  <c r="B160" i="18"/>
  <c r="A160" i="18" s="1"/>
  <c r="F160" i="18"/>
  <c r="D156" i="28"/>
  <c r="I175" i="29"/>
  <c r="S157" i="24"/>
  <c r="I159" i="21"/>
  <c r="B158" i="23"/>
  <c r="A158" i="23" s="1"/>
  <c r="F158" i="23"/>
  <c r="E157" i="25"/>
  <c r="M158" i="22"/>
  <c r="K159" i="22" s="1"/>
  <c r="L158" i="22"/>
  <c r="J159" i="22" s="1"/>
  <c r="I158" i="23"/>
  <c r="I156" i="27"/>
  <c r="T160" i="17"/>
  <c r="U159" i="17"/>
  <c r="T159" i="19"/>
  <c r="U158" i="19"/>
  <c r="B162" i="11"/>
  <c r="A162" i="11" s="1"/>
  <c r="F162" i="11"/>
  <c r="D156" i="27"/>
  <c r="U159" i="18"/>
  <c r="T155" i="27"/>
  <c r="U154" i="27"/>
  <c r="U155" i="27" l="1"/>
  <c r="B160" i="20"/>
  <c r="A160" i="20" s="1"/>
  <c r="F160" i="20"/>
  <c r="B163" i="11"/>
  <c r="A163" i="11" s="1"/>
  <c r="F163" i="11"/>
  <c r="I159" i="22"/>
  <c r="M175" i="29"/>
  <c r="K176" i="29" s="1"/>
  <c r="L175" i="29"/>
  <c r="J176" i="29" s="1"/>
  <c r="E160" i="20"/>
  <c r="M157" i="25"/>
  <c r="K158" i="25" s="1"/>
  <c r="E158" i="25" s="1"/>
  <c r="L157" i="25"/>
  <c r="J158" i="25" s="1"/>
  <c r="S161" i="17"/>
  <c r="S159" i="21"/>
  <c r="E157" i="26"/>
  <c r="B156" i="28"/>
  <c r="A156" i="28" s="1"/>
  <c r="F156" i="28"/>
  <c r="B160" i="19"/>
  <c r="A160" i="19" s="1"/>
  <c r="F160" i="19"/>
  <c r="M156" i="28"/>
  <c r="K157" i="28" s="1"/>
  <c r="L156" i="28"/>
  <c r="J157" i="28" s="1"/>
  <c r="B162" i="16"/>
  <c r="A162" i="16" s="1"/>
  <c r="F162" i="16"/>
  <c r="I161" i="18"/>
  <c r="S157" i="25"/>
  <c r="T157" i="24"/>
  <c r="U156" i="24"/>
  <c r="E163" i="11"/>
  <c r="S158" i="23"/>
  <c r="T161" i="16"/>
  <c r="U160" i="16"/>
  <c r="I163" i="11"/>
  <c r="D159" i="22"/>
  <c r="L162" i="15"/>
  <c r="J163" i="15" s="1"/>
  <c r="D163" i="15" s="1"/>
  <c r="M162" i="15"/>
  <c r="K163" i="15" s="1"/>
  <c r="B156" i="27"/>
  <c r="A156" i="27" s="1"/>
  <c r="F156" i="27"/>
  <c r="M158" i="23"/>
  <c r="K159" i="23" s="1"/>
  <c r="E159" i="23" s="1"/>
  <c r="L158" i="23"/>
  <c r="J159" i="23" s="1"/>
  <c r="E161" i="18"/>
  <c r="B162" i="15"/>
  <c r="A162" i="15" s="1"/>
  <c r="F162" i="15"/>
  <c r="E159" i="22"/>
  <c r="S158" i="24"/>
  <c r="I160" i="20"/>
  <c r="U161" i="11"/>
  <c r="T162" i="11"/>
  <c r="T159" i="20"/>
  <c r="U158" i="20"/>
  <c r="S162" i="16"/>
  <c r="I157" i="26"/>
  <c r="L156" i="27"/>
  <c r="J157" i="27" s="1"/>
  <c r="D157" i="27" s="1"/>
  <c r="M156" i="27"/>
  <c r="K157" i="27" s="1"/>
  <c r="M159" i="21"/>
  <c r="K160" i="21" s="1"/>
  <c r="E160" i="21" s="1"/>
  <c r="L159" i="21"/>
  <c r="J160" i="21" s="1"/>
  <c r="D161" i="18"/>
  <c r="I158" i="24"/>
  <c r="D158" i="24"/>
  <c r="M161" i="17"/>
  <c r="K162" i="17" s="1"/>
  <c r="E162" i="17" s="1"/>
  <c r="L161" i="17"/>
  <c r="J162" i="17" s="1"/>
  <c r="L160" i="19"/>
  <c r="J161" i="19" s="1"/>
  <c r="M160" i="19"/>
  <c r="K161" i="19" s="1"/>
  <c r="E161" i="19" s="1"/>
  <c r="S175" i="29"/>
  <c r="E176" i="29"/>
  <c r="S160" i="19"/>
  <c r="U155" i="28"/>
  <c r="U161" i="15"/>
  <c r="D157" i="26"/>
  <c r="I162" i="16"/>
  <c r="S160" i="21" l="1"/>
  <c r="T160" i="21" s="1"/>
  <c r="S176" i="29"/>
  <c r="U175" i="29" s="1"/>
  <c r="E157" i="27"/>
  <c r="B157" i="27"/>
  <c r="A157" i="27" s="1"/>
  <c r="F157" i="27"/>
  <c r="S159" i="23"/>
  <c r="T159" i="23" s="1"/>
  <c r="S158" i="25"/>
  <c r="U157" i="25" s="1"/>
  <c r="I157" i="28"/>
  <c r="S162" i="17"/>
  <c r="U174" i="29"/>
  <c r="T175" i="29"/>
  <c r="B161" i="18"/>
  <c r="A161" i="18" s="1"/>
  <c r="F161" i="18"/>
  <c r="M159" i="22"/>
  <c r="K160" i="22" s="1"/>
  <c r="E160" i="22" s="1"/>
  <c r="L159" i="22"/>
  <c r="J160" i="22" s="1"/>
  <c r="D160" i="22" s="1"/>
  <c r="L162" i="16"/>
  <c r="J163" i="16" s="1"/>
  <c r="M162" i="16"/>
  <c r="K163" i="16" s="1"/>
  <c r="S161" i="19"/>
  <c r="U160" i="19" s="1"/>
  <c r="B158" i="24"/>
  <c r="A158" i="24" s="1"/>
  <c r="F158" i="24"/>
  <c r="I160" i="21"/>
  <c r="D160" i="21"/>
  <c r="S159" i="22"/>
  <c r="E163" i="15"/>
  <c r="T162" i="16"/>
  <c r="S163" i="11"/>
  <c r="T158" i="24"/>
  <c r="D157" i="28"/>
  <c r="I158" i="25"/>
  <c r="D158" i="25"/>
  <c r="I176" i="29"/>
  <c r="D176" i="29"/>
  <c r="I162" i="17"/>
  <c r="D162" i="17"/>
  <c r="L158" i="24"/>
  <c r="J159" i="24" s="1"/>
  <c r="M158" i="24"/>
  <c r="K159" i="24" s="1"/>
  <c r="S157" i="26"/>
  <c r="S160" i="20"/>
  <c r="I157" i="27"/>
  <c r="B163" i="15"/>
  <c r="A163" i="15" s="1"/>
  <c r="F163" i="15"/>
  <c r="I159" i="23"/>
  <c r="D159" i="23"/>
  <c r="B159" i="22"/>
  <c r="A159" i="22" s="1"/>
  <c r="F159" i="22"/>
  <c r="T158" i="23"/>
  <c r="U157" i="23"/>
  <c r="U156" i="25"/>
  <c r="T157" i="25"/>
  <c r="E157" i="28"/>
  <c r="U160" i="17"/>
  <c r="T161" i="17"/>
  <c r="B157" i="26"/>
  <c r="A157" i="26" s="1"/>
  <c r="F157" i="26"/>
  <c r="T160" i="19"/>
  <c r="U159" i="19"/>
  <c r="I161" i="19"/>
  <c r="L157" i="26"/>
  <c r="J158" i="26" s="1"/>
  <c r="M157" i="26"/>
  <c r="K158" i="26" s="1"/>
  <c r="M160" i="20"/>
  <c r="K161" i="20" s="1"/>
  <c r="E161" i="20" s="1"/>
  <c r="L160" i="20"/>
  <c r="J161" i="20" s="1"/>
  <c r="S161" i="18"/>
  <c r="I163" i="15"/>
  <c r="L163" i="11"/>
  <c r="J164" i="11" s="1"/>
  <c r="M163" i="11"/>
  <c r="K164" i="11" s="1"/>
  <c r="U161" i="16"/>
  <c r="U157" i="24"/>
  <c r="M161" i="18"/>
  <c r="K162" i="18" s="1"/>
  <c r="L161" i="18"/>
  <c r="J162" i="18" s="1"/>
  <c r="D161" i="19"/>
  <c r="U158" i="21"/>
  <c r="T159" i="21"/>
  <c r="T176" i="29" l="1"/>
  <c r="U158" i="23"/>
  <c r="U159" i="21"/>
  <c r="T161" i="19"/>
  <c r="S161" i="20"/>
  <c r="T161" i="20" s="1"/>
  <c r="I162" i="18"/>
  <c r="L161" i="19"/>
  <c r="J162" i="19" s="1"/>
  <c r="D162" i="19" s="1"/>
  <c r="M161" i="19"/>
  <c r="K162" i="19" s="1"/>
  <c r="B162" i="17"/>
  <c r="A162" i="17" s="1"/>
  <c r="F162" i="17"/>
  <c r="L158" i="25"/>
  <c r="J159" i="25" s="1"/>
  <c r="D159" i="25" s="1"/>
  <c r="M158" i="25"/>
  <c r="K159" i="25" s="1"/>
  <c r="E163" i="16"/>
  <c r="I158" i="26"/>
  <c r="M176" i="29"/>
  <c r="K177" i="29" s="1"/>
  <c r="L176" i="29"/>
  <c r="J177" i="29" s="1"/>
  <c r="D177" i="29" s="1"/>
  <c r="M160" i="21"/>
  <c r="K161" i="21" s="1"/>
  <c r="L160" i="21"/>
  <c r="J161" i="21" s="1"/>
  <c r="I161" i="20"/>
  <c r="D161" i="20"/>
  <c r="D158" i="26"/>
  <c r="U161" i="17"/>
  <c r="E159" i="24"/>
  <c r="M162" i="17"/>
  <c r="K163" i="17" s="1"/>
  <c r="L162" i="17"/>
  <c r="J163" i="17" s="1"/>
  <c r="B158" i="25"/>
  <c r="A158" i="25" s="1"/>
  <c r="F158" i="25"/>
  <c r="S163" i="15"/>
  <c r="U158" i="22"/>
  <c r="T159" i="22"/>
  <c r="I160" i="22"/>
  <c r="M157" i="28"/>
  <c r="K158" i="28" s="1"/>
  <c r="E158" i="28" s="1"/>
  <c r="L157" i="28"/>
  <c r="J158" i="28" s="1"/>
  <c r="S157" i="27"/>
  <c r="T161" i="18"/>
  <c r="U160" i="18"/>
  <c r="S157" i="28"/>
  <c r="L157" i="27"/>
  <c r="J158" i="27" s="1"/>
  <c r="M157" i="27"/>
  <c r="K158" i="27" s="1"/>
  <c r="E158" i="26"/>
  <c r="T163" i="11"/>
  <c r="U162" i="11"/>
  <c r="I164" i="11"/>
  <c r="D164" i="11"/>
  <c r="E162" i="18"/>
  <c r="T158" i="25"/>
  <c r="B159" i="23"/>
  <c r="A159" i="23" s="1"/>
  <c r="F159" i="23"/>
  <c r="T157" i="26"/>
  <c r="U156" i="26"/>
  <c r="B157" i="28"/>
  <c r="A157" i="28" s="1"/>
  <c r="F157" i="28"/>
  <c r="S160" i="22"/>
  <c r="T160" i="22" s="1"/>
  <c r="I163" i="16"/>
  <c r="D163" i="16"/>
  <c r="D162" i="18"/>
  <c r="B161" i="19"/>
  <c r="A161" i="19" s="1"/>
  <c r="F161" i="19"/>
  <c r="M163" i="15"/>
  <c r="K164" i="15" s="1"/>
  <c r="L163" i="15"/>
  <c r="J164" i="15" s="1"/>
  <c r="T162" i="17"/>
  <c r="B160" i="22"/>
  <c r="A160" i="22" s="1"/>
  <c r="F160" i="22"/>
  <c r="L159" i="23"/>
  <c r="J160" i="23" s="1"/>
  <c r="D160" i="23" s="1"/>
  <c r="M159" i="23"/>
  <c r="K160" i="23" s="1"/>
  <c r="U159" i="20"/>
  <c r="T160" i="20"/>
  <c r="I159" i="24"/>
  <c r="B176" i="29"/>
  <c r="A176" i="29" s="1"/>
  <c r="F176" i="29"/>
  <c r="E164" i="11"/>
  <c r="B160" i="21"/>
  <c r="A160" i="21" s="1"/>
  <c r="F160" i="21"/>
  <c r="D159" i="24"/>
  <c r="U160" i="20" l="1"/>
  <c r="B159" i="25"/>
  <c r="A159" i="25" s="1"/>
  <c r="F159" i="25"/>
  <c r="B160" i="23"/>
  <c r="A160" i="23" s="1"/>
  <c r="F160" i="23"/>
  <c r="B159" i="24"/>
  <c r="A159" i="24" s="1"/>
  <c r="F159" i="24"/>
  <c r="B162" i="19"/>
  <c r="A162" i="19" s="1"/>
  <c r="F162" i="19"/>
  <c r="I163" i="17"/>
  <c r="E177" i="29"/>
  <c r="E159" i="25"/>
  <c r="M159" i="24"/>
  <c r="K160" i="24" s="1"/>
  <c r="E160" i="24" s="1"/>
  <c r="L159" i="24"/>
  <c r="J160" i="24" s="1"/>
  <c r="D160" i="24" s="1"/>
  <c r="I164" i="15"/>
  <c r="D164" i="15"/>
  <c r="B163" i="16"/>
  <c r="A163" i="16" s="1"/>
  <c r="F163" i="16"/>
  <c r="S162" i="18"/>
  <c r="E158" i="27"/>
  <c r="B158" i="26"/>
  <c r="A158" i="26" s="1"/>
  <c r="F158" i="26"/>
  <c r="E162" i="19"/>
  <c r="B164" i="11"/>
  <c r="A164" i="11" s="1"/>
  <c r="F164" i="11"/>
  <c r="S158" i="28"/>
  <c r="T158" i="28" s="1"/>
  <c r="U156" i="27"/>
  <c r="T157" i="27"/>
  <c r="S159" i="24"/>
  <c r="B161" i="20"/>
  <c r="A161" i="20" s="1"/>
  <c r="F161" i="20"/>
  <c r="E161" i="21"/>
  <c r="L158" i="26"/>
  <c r="J159" i="26" s="1"/>
  <c r="D159" i="26" s="1"/>
  <c r="M158" i="26"/>
  <c r="K159" i="26" s="1"/>
  <c r="E159" i="26" s="1"/>
  <c r="S163" i="16"/>
  <c r="I162" i="19"/>
  <c r="S164" i="11"/>
  <c r="B162" i="18"/>
  <c r="A162" i="18" s="1"/>
  <c r="F162" i="18"/>
  <c r="M164" i="11"/>
  <c r="K165" i="11" s="1"/>
  <c r="L164" i="11"/>
  <c r="J165" i="11" s="1"/>
  <c r="L160" i="22"/>
  <c r="J161" i="22" s="1"/>
  <c r="M160" i="22"/>
  <c r="K161" i="22" s="1"/>
  <c r="U162" i="15"/>
  <c r="T163" i="15"/>
  <c r="M161" i="20"/>
  <c r="K162" i="20" s="1"/>
  <c r="L161" i="20"/>
  <c r="J162" i="20" s="1"/>
  <c r="I158" i="27"/>
  <c r="D158" i="27"/>
  <c r="I158" i="28"/>
  <c r="U159" i="22"/>
  <c r="E163" i="17"/>
  <c r="I161" i="21"/>
  <c r="I159" i="25"/>
  <c r="M162" i="18"/>
  <c r="K163" i="18" s="1"/>
  <c r="L162" i="18"/>
  <c r="J163" i="18" s="1"/>
  <c r="D163" i="18" s="1"/>
  <c r="D161" i="21"/>
  <c r="E160" i="23"/>
  <c r="B177" i="29"/>
  <c r="A177" i="29" s="1"/>
  <c r="F177" i="29"/>
  <c r="I160" i="23"/>
  <c r="M163" i="16"/>
  <c r="K164" i="16" s="1"/>
  <c r="L163" i="16"/>
  <c r="J164" i="16" s="1"/>
  <c r="D164" i="16" s="1"/>
  <c r="D158" i="28"/>
  <c r="S158" i="26"/>
  <c r="U156" i="28"/>
  <c r="T157" i="28"/>
  <c r="E164" i="15"/>
  <c r="I177" i="29"/>
  <c r="D163" i="17"/>
  <c r="B164" i="16" l="1"/>
  <c r="A164" i="16" s="1"/>
  <c r="F164" i="16"/>
  <c r="S163" i="17"/>
  <c r="E161" i="22"/>
  <c r="U163" i="11"/>
  <c r="T164" i="11"/>
  <c r="S160" i="24"/>
  <c r="U159" i="24" s="1"/>
  <c r="T162" i="18"/>
  <c r="U161" i="18"/>
  <c r="B164" i="15"/>
  <c r="A164" i="15" s="1"/>
  <c r="F164" i="15"/>
  <c r="B160" i="24"/>
  <c r="A160" i="24" s="1"/>
  <c r="F160" i="24"/>
  <c r="B163" i="17"/>
  <c r="A163" i="17" s="1"/>
  <c r="F163" i="17"/>
  <c r="B161" i="21"/>
  <c r="A161" i="21" s="1"/>
  <c r="F161" i="21"/>
  <c r="I161" i="22"/>
  <c r="D161" i="22"/>
  <c r="B163" i="18"/>
  <c r="A163" i="18" s="1"/>
  <c r="F163" i="18"/>
  <c r="U158" i="24"/>
  <c r="T159" i="24"/>
  <c r="S159" i="25"/>
  <c r="U157" i="26"/>
  <c r="T158" i="26"/>
  <c r="I163" i="18"/>
  <c r="I162" i="20"/>
  <c r="I165" i="11"/>
  <c r="M162" i="19"/>
  <c r="K163" i="19" s="1"/>
  <c r="E163" i="19" s="1"/>
  <c r="L162" i="19"/>
  <c r="J163" i="19" s="1"/>
  <c r="I159" i="26"/>
  <c r="D162" i="20"/>
  <c r="D165" i="11"/>
  <c r="S158" i="27"/>
  <c r="M164" i="15"/>
  <c r="K165" i="15" s="1"/>
  <c r="E165" i="15" s="1"/>
  <c r="L164" i="15"/>
  <c r="J165" i="15" s="1"/>
  <c r="D165" i="15" s="1"/>
  <c r="L163" i="17"/>
  <c r="J164" i="17" s="1"/>
  <c r="M163" i="17"/>
  <c r="K164" i="17" s="1"/>
  <c r="S164" i="15"/>
  <c r="I164" i="16"/>
  <c r="M158" i="28"/>
  <c r="K159" i="28" s="1"/>
  <c r="L158" i="28"/>
  <c r="J159" i="28" s="1"/>
  <c r="D159" i="28" s="1"/>
  <c r="U162" i="16"/>
  <c r="T163" i="16"/>
  <c r="B159" i="26"/>
  <c r="A159" i="26" s="1"/>
  <c r="F159" i="26"/>
  <c r="S159" i="26"/>
  <c r="T159" i="26" s="1"/>
  <c r="M159" i="25"/>
  <c r="K160" i="25" s="1"/>
  <c r="E160" i="25" s="1"/>
  <c r="L159" i="25"/>
  <c r="J160" i="25" s="1"/>
  <c r="B158" i="27"/>
  <c r="A158" i="27" s="1"/>
  <c r="F158" i="27"/>
  <c r="S162" i="19"/>
  <c r="M177" i="29"/>
  <c r="K178" i="29" s="1"/>
  <c r="L177" i="29"/>
  <c r="J178" i="29" s="1"/>
  <c r="U157" i="28"/>
  <c r="B158" i="28"/>
  <c r="A158" i="28" s="1"/>
  <c r="F158" i="28"/>
  <c r="M160" i="23"/>
  <c r="K161" i="23" s="1"/>
  <c r="L160" i="23"/>
  <c r="J161" i="23" s="1"/>
  <c r="S160" i="23"/>
  <c r="L161" i="21"/>
  <c r="J162" i="21" s="1"/>
  <c r="M161" i="21"/>
  <c r="K162" i="21" s="1"/>
  <c r="E162" i="21" s="1"/>
  <c r="M158" i="27"/>
  <c r="K159" i="27" s="1"/>
  <c r="E159" i="27" s="1"/>
  <c r="L158" i="27"/>
  <c r="J159" i="27" s="1"/>
  <c r="D159" i="27" s="1"/>
  <c r="E162" i="20"/>
  <c r="E165" i="11"/>
  <c r="E164" i="16"/>
  <c r="S161" i="21"/>
  <c r="E163" i="18"/>
  <c r="I160" i="24"/>
  <c r="S177" i="29"/>
  <c r="T160" i="24" l="1"/>
  <c r="U158" i="26"/>
  <c r="S162" i="21"/>
  <c r="T162" i="21" s="1"/>
  <c r="S160" i="25"/>
  <c r="T160" i="25" s="1"/>
  <c r="U160" i="21"/>
  <c r="T161" i="21"/>
  <c r="S162" i="20"/>
  <c r="T160" i="23"/>
  <c r="U159" i="23"/>
  <c r="L164" i="16"/>
  <c r="J165" i="16" s="1"/>
  <c r="M164" i="16"/>
  <c r="K165" i="16" s="1"/>
  <c r="E165" i="16" s="1"/>
  <c r="S159" i="27"/>
  <c r="T159" i="27" s="1"/>
  <c r="M165" i="11"/>
  <c r="K166" i="11" s="1"/>
  <c r="L165" i="11"/>
  <c r="J166" i="11" s="1"/>
  <c r="D166" i="11" s="1"/>
  <c r="L163" i="18"/>
  <c r="J164" i="18" s="1"/>
  <c r="M163" i="18"/>
  <c r="K164" i="18" s="1"/>
  <c r="B165" i="15"/>
  <c r="A165" i="15" s="1"/>
  <c r="F165" i="15"/>
  <c r="S164" i="16"/>
  <c r="I162" i="21"/>
  <c r="B159" i="27"/>
  <c r="A159" i="27" s="1"/>
  <c r="F159" i="27"/>
  <c r="I159" i="28"/>
  <c r="S165" i="15"/>
  <c r="U164" i="15" s="1"/>
  <c r="B165" i="11"/>
  <c r="A165" i="11" s="1"/>
  <c r="F165" i="11"/>
  <c r="S163" i="18"/>
  <c r="I159" i="27"/>
  <c r="E159" i="28"/>
  <c r="U176" i="29"/>
  <c r="T177" i="29"/>
  <c r="E161" i="23"/>
  <c r="I178" i="29"/>
  <c r="D178" i="29"/>
  <c r="I160" i="25"/>
  <c r="D160" i="25"/>
  <c r="T158" i="27"/>
  <c r="U157" i="27"/>
  <c r="L161" i="22"/>
  <c r="J162" i="22" s="1"/>
  <c r="D162" i="22" s="1"/>
  <c r="M161" i="22"/>
  <c r="K162" i="22" s="1"/>
  <c r="E164" i="17"/>
  <c r="B159" i="28"/>
  <c r="A159" i="28" s="1"/>
  <c r="F159" i="28"/>
  <c r="I164" i="17"/>
  <c r="M159" i="26"/>
  <c r="K160" i="26" s="1"/>
  <c r="L159" i="26"/>
  <c r="J160" i="26" s="1"/>
  <c r="S161" i="22"/>
  <c r="M160" i="24"/>
  <c r="K161" i="24" s="1"/>
  <c r="L160" i="24"/>
  <c r="J161" i="24" s="1"/>
  <c r="I161" i="23"/>
  <c r="D161" i="23"/>
  <c r="S163" i="19"/>
  <c r="I165" i="15"/>
  <c r="I163" i="19"/>
  <c r="D163" i="19"/>
  <c r="E178" i="29"/>
  <c r="S165" i="11"/>
  <c r="U161" i="19"/>
  <c r="T162" i="19"/>
  <c r="T164" i="15"/>
  <c r="U163" i="15"/>
  <c r="B162" i="20"/>
  <c r="A162" i="20" s="1"/>
  <c r="F162" i="20"/>
  <c r="M162" i="20"/>
  <c r="K163" i="20" s="1"/>
  <c r="E163" i="20" s="1"/>
  <c r="L162" i="20"/>
  <c r="J163" i="20" s="1"/>
  <c r="T159" i="25"/>
  <c r="U158" i="25"/>
  <c r="B161" i="22"/>
  <c r="A161" i="22" s="1"/>
  <c r="F161" i="22"/>
  <c r="D162" i="21"/>
  <c r="D164" i="17"/>
  <c r="U162" i="17"/>
  <c r="T163" i="17"/>
  <c r="U161" i="21" l="1"/>
  <c r="T165" i="15"/>
  <c r="U158" i="27"/>
  <c r="S163" i="20"/>
  <c r="T163" i="20" s="1"/>
  <c r="I163" i="20"/>
  <c r="T165" i="11"/>
  <c r="U164" i="11"/>
  <c r="T161" i="22"/>
  <c r="U160" i="22"/>
  <c r="L164" i="17"/>
  <c r="J165" i="17" s="1"/>
  <c r="M164" i="17"/>
  <c r="K165" i="17" s="1"/>
  <c r="E165" i="17" s="1"/>
  <c r="B160" i="25"/>
  <c r="A160" i="25" s="1"/>
  <c r="F160" i="25"/>
  <c r="I165" i="16"/>
  <c r="D165" i="16"/>
  <c r="L163" i="19"/>
  <c r="J164" i="19" s="1"/>
  <c r="D164" i="19" s="1"/>
  <c r="M163" i="19"/>
  <c r="K164" i="19" s="1"/>
  <c r="I161" i="24"/>
  <c r="D161" i="24"/>
  <c r="M178" i="29"/>
  <c r="K179" i="29" s="1"/>
  <c r="L178" i="29"/>
  <c r="J179" i="29" s="1"/>
  <c r="D179" i="29" s="1"/>
  <c r="S159" i="28"/>
  <c r="B166" i="11"/>
  <c r="A166" i="11" s="1"/>
  <c r="F166" i="11"/>
  <c r="U159" i="25"/>
  <c r="T163" i="19"/>
  <c r="S178" i="29"/>
  <c r="B161" i="23"/>
  <c r="A161" i="23" s="1"/>
  <c r="F161" i="23"/>
  <c r="E161" i="24"/>
  <c r="E160" i="26"/>
  <c r="S164" i="17"/>
  <c r="I162" i="22"/>
  <c r="L160" i="25"/>
  <c r="J161" i="25" s="1"/>
  <c r="D161" i="25" s="1"/>
  <c r="M160" i="25"/>
  <c r="K161" i="25" s="1"/>
  <c r="S161" i="23"/>
  <c r="T163" i="18"/>
  <c r="U162" i="18"/>
  <c r="M159" i="28"/>
  <c r="K160" i="28" s="1"/>
  <c r="E160" i="28" s="1"/>
  <c r="L159" i="28"/>
  <c r="J160" i="28" s="1"/>
  <c r="I164" i="18"/>
  <c r="D164" i="18"/>
  <c r="B162" i="21"/>
  <c r="A162" i="21" s="1"/>
  <c r="F162" i="21"/>
  <c r="D163" i="20"/>
  <c r="M161" i="23"/>
  <c r="K162" i="23" s="1"/>
  <c r="L161" i="23"/>
  <c r="J162" i="23" s="1"/>
  <c r="D162" i="23" s="1"/>
  <c r="S165" i="16"/>
  <c r="U164" i="16" s="1"/>
  <c r="E166" i="11"/>
  <c r="I160" i="26"/>
  <c r="D160" i="26"/>
  <c r="M159" i="27"/>
  <c r="K160" i="27" s="1"/>
  <c r="L159" i="27"/>
  <c r="J160" i="27" s="1"/>
  <c r="T164" i="16"/>
  <c r="U163" i="16"/>
  <c r="B164" i="17"/>
  <c r="A164" i="17" s="1"/>
  <c r="F164" i="17"/>
  <c r="B162" i="22"/>
  <c r="A162" i="22" s="1"/>
  <c r="F162" i="22"/>
  <c r="U162" i="19"/>
  <c r="B163" i="19"/>
  <c r="A163" i="19" s="1"/>
  <c r="F163" i="19"/>
  <c r="M165" i="15"/>
  <c r="K166" i="15" s="1"/>
  <c r="L165" i="15"/>
  <c r="J166" i="15" s="1"/>
  <c r="E162" i="22"/>
  <c r="B178" i="29"/>
  <c r="A178" i="29" s="1"/>
  <c r="F178" i="29"/>
  <c r="E164" i="18"/>
  <c r="M162" i="21"/>
  <c r="K163" i="21" s="1"/>
  <c r="L162" i="21"/>
  <c r="J163" i="21" s="1"/>
  <c r="I166" i="11"/>
  <c r="U161" i="20"/>
  <c r="T162" i="20"/>
  <c r="U162" i="20" l="1"/>
  <c r="T165" i="16"/>
  <c r="B161" i="25"/>
  <c r="A161" i="25" s="1"/>
  <c r="F161" i="25"/>
  <c r="S165" i="17"/>
  <c r="T165" i="17" s="1"/>
  <c r="E163" i="21"/>
  <c r="I166" i="15"/>
  <c r="D166" i="15"/>
  <c r="I160" i="27"/>
  <c r="D160" i="27"/>
  <c r="L162" i="22"/>
  <c r="J163" i="22" s="1"/>
  <c r="M162" i="22"/>
  <c r="K163" i="22" s="1"/>
  <c r="E163" i="22" s="1"/>
  <c r="E164" i="19"/>
  <c r="M165" i="16"/>
  <c r="K166" i="16" s="1"/>
  <c r="L165" i="16"/>
  <c r="J166" i="16" s="1"/>
  <c r="D166" i="16" s="1"/>
  <c r="E166" i="15"/>
  <c r="E160" i="27"/>
  <c r="L164" i="18"/>
  <c r="J165" i="18" s="1"/>
  <c r="D165" i="18" s="1"/>
  <c r="M164" i="18"/>
  <c r="K165" i="18" s="1"/>
  <c r="E165" i="18" s="1"/>
  <c r="B162" i="23"/>
  <c r="A162" i="23" s="1"/>
  <c r="F162" i="23"/>
  <c r="S160" i="28"/>
  <c r="U159" i="28" s="1"/>
  <c r="B161" i="24"/>
  <c r="A161" i="24" s="1"/>
  <c r="F161" i="24"/>
  <c r="I164" i="19"/>
  <c r="I165" i="17"/>
  <c r="L163" i="20"/>
  <c r="J164" i="20" s="1"/>
  <c r="D164" i="20" s="1"/>
  <c r="M163" i="20"/>
  <c r="K164" i="20" s="1"/>
  <c r="L166" i="11"/>
  <c r="J167" i="11" s="1"/>
  <c r="M166" i="11"/>
  <c r="K167" i="11" s="1"/>
  <c r="E167" i="11" s="1"/>
  <c r="D165" i="17"/>
  <c r="S166" i="11"/>
  <c r="I160" i="28"/>
  <c r="D160" i="28"/>
  <c r="E161" i="25"/>
  <c r="S161" i="24"/>
  <c r="U158" i="28"/>
  <c r="T159" i="28"/>
  <c r="B165" i="16"/>
  <c r="A165" i="16" s="1"/>
  <c r="F165" i="16"/>
  <c r="E162" i="23"/>
  <c r="S160" i="26"/>
  <c r="U177" i="29"/>
  <c r="T178" i="29"/>
  <c r="B179" i="29"/>
  <c r="A179" i="29" s="1"/>
  <c r="F179" i="29"/>
  <c r="M160" i="26"/>
  <c r="K161" i="26" s="1"/>
  <c r="E161" i="26" s="1"/>
  <c r="L160" i="26"/>
  <c r="J161" i="26" s="1"/>
  <c r="B163" i="20"/>
  <c r="A163" i="20" s="1"/>
  <c r="F163" i="20"/>
  <c r="U160" i="23"/>
  <c r="T161" i="23"/>
  <c r="I163" i="21"/>
  <c r="S164" i="18"/>
  <c r="S162" i="22"/>
  <c r="B164" i="19"/>
  <c r="A164" i="19" s="1"/>
  <c r="F164" i="19"/>
  <c r="B160" i="26"/>
  <c r="A160" i="26" s="1"/>
  <c r="F160" i="26"/>
  <c r="I162" i="23"/>
  <c r="D163" i="21"/>
  <c r="B164" i="18"/>
  <c r="A164" i="18" s="1"/>
  <c r="F164" i="18"/>
  <c r="I161" i="25"/>
  <c r="U163" i="17"/>
  <c r="T164" i="17"/>
  <c r="E179" i="29"/>
  <c r="I179" i="29"/>
  <c r="L161" i="24"/>
  <c r="J162" i="24" s="1"/>
  <c r="M161" i="24"/>
  <c r="K162" i="24" s="1"/>
  <c r="T160" i="28" l="1"/>
  <c r="M162" i="23"/>
  <c r="K163" i="23" s="1"/>
  <c r="E163" i="23" s="1"/>
  <c r="L162" i="23"/>
  <c r="J163" i="23" s="1"/>
  <c r="S163" i="22"/>
  <c r="T163" i="22" s="1"/>
  <c r="S161" i="26"/>
  <c r="T161" i="26" s="1"/>
  <c r="B166" i="16"/>
  <c r="A166" i="16" s="1"/>
  <c r="F166" i="16"/>
  <c r="S161" i="25"/>
  <c r="E164" i="20"/>
  <c r="S160" i="27"/>
  <c r="M160" i="27"/>
  <c r="K161" i="27" s="1"/>
  <c r="E161" i="27" s="1"/>
  <c r="L160" i="27"/>
  <c r="J161" i="27" s="1"/>
  <c r="D161" i="27" s="1"/>
  <c r="L166" i="15"/>
  <c r="J167" i="15" s="1"/>
  <c r="M166" i="15"/>
  <c r="K167" i="15" s="1"/>
  <c r="E167" i="15" s="1"/>
  <c r="I162" i="24"/>
  <c r="T162" i="22"/>
  <c r="U161" i="22"/>
  <c r="M163" i="21"/>
  <c r="K164" i="21" s="1"/>
  <c r="L163" i="21"/>
  <c r="J164" i="21" s="1"/>
  <c r="D164" i="21" s="1"/>
  <c r="I161" i="26"/>
  <c r="T160" i="26"/>
  <c r="U159" i="26"/>
  <c r="B165" i="17"/>
  <c r="A165" i="17" s="1"/>
  <c r="F165" i="17"/>
  <c r="I164" i="20"/>
  <c r="L164" i="19"/>
  <c r="J165" i="19" s="1"/>
  <c r="M164" i="19"/>
  <c r="K165" i="19" s="1"/>
  <c r="E165" i="19" s="1"/>
  <c r="E166" i="16"/>
  <c r="I163" i="22"/>
  <c r="D163" i="22"/>
  <c r="S163" i="21"/>
  <c r="M161" i="25"/>
  <c r="K162" i="25" s="1"/>
  <c r="E162" i="25" s="1"/>
  <c r="L161" i="25"/>
  <c r="J162" i="25" s="1"/>
  <c r="S165" i="18"/>
  <c r="U164" i="18" s="1"/>
  <c r="S162" i="23"/>
  <c r="T161" i="24"/>
  <c r="U160" i="24"/>
  <c r="B160" i="28"/>
  <c r="A160" i="28" s="1"/>
  <c r="F160" i="28"/>
  <c r="S166" i="15"/>
  <c r="S164" i="19"/>
  <c r="B166" i="15"/>
  <c r="A166" i="15" s="1"/>
  <c r="F166" i="15"/>
  <c r="S179" i="29"/>
  <c r="L160" i="28"/>
  <c r="J161" i="28" s="1"/>
  <c r="D161" i="28" s="1"/>
  <c r="M160" i="28"/>
  <c r="K161" i="28" s="1"/>
  <c r="S167" i="11"/>
  <c r="T167" i="11" s="1"/>
  <c r="I166" i="16"/>
  <c r="B165" i="18"/>
  <c r="A165" i="18" s="1"/>
  <c r="F165" i="18"/>
  <c r="M179" i="29"/>
  <c r="K180" i="29" s="1"/>
  <c r="E180" i="29" s="1"/>
  <c r="L179" i="29"/>
  <c r="J180" i="29" s="1"/>
  <c r="U164" i="17"/>
  <c r="B163" i="21"/>
  <c r="A163" i="21" s="1"/>
  <c r="F163" i="21"/>
  <c r="D161" i="26"/>
  <c r="U163" i="18"/>
  <c r="T164" i="18"/>
  <c r="B164" i="20"/>
  <c r="A164" i="20" s="1"/>
  <c r="F164" i="20"/>
  <c r="E162" i="24"/>
  <c r="T166" i="11"/>
  <c r="U165" i="11"/>
  <c r="I167" i="11"/>
  <c r="D167" i="11"/>
  <c r="M165" i="17"/>
  <c r="K166" i="17" s="1"/>
  <c r="L165" i="17"/>
  <c r="J166" i="17" s="1"/>
  <c r="D162" i="24"/>
  <c r="I165" i="18"/>
  <c r="B160" i="27"/>
  <c r="A160" i="27" s="1"/>
  <c r="F160" i="27"/>
  <c r="U160" i="26" l="1"/>
  <c r="U166" i="11"/>
  <c r="B161" i="28"/>
  <c r="A161" i="28" s="1"/>
  <c r="F161" i="28"/>
  <c r="S180" i="29"/>
  <c r="T180" i="29" s="1"/>
  <c r="B162" i="24"/>
  <c r="A162" i="24" s="1"/>
  <c r="F162" i="24"/>
  <c r="B164" i="21"/>
  <c r="A164" i="21" s="1"/>
  <c r="F164" i="21"/>
  <c r="U165" i="15"/>
  <c r="T166" i="15"/>
  <c r="S163" i="23"/>
  <c r="U162" i="23" s="1"/>
  <c r="S166" i="16"/>
  <c r="I167" i="15"/>
  <c r="T160" i="27"/>
  <c r="U159" i="27"/>
  <c r="S162" i="25"/>
  <c r="U161" i="25" s="1"/>
  <c r="I166" i="17"/>
  <c r="T179" i="29"/>
  <c r="U178" i="29"/>
  <c r="S165" i="19"/>
  <c r="T165" i="19" s="1"/>
  <c r="U161" i="23"/>
  <c r="T162" i="23"/>
  <c r="I162" i="25"/>
  <c r="D162" i="25"/>
  <c r="B163" i="22"/>
  <c r="A163" i="22" s="1"/>
  <c r="F163" i="22"/>
  <c r="M164" i="20"/>
  <c r="K165" i="20" s="1"/>
  <c r="E165" i="20" s="1"/>
  <c r="L164" i="20"/>
  <c r="J165" i="20" s="1"/>
  <c r="I161" i="27"/>
  <c r="S161" i="27"/>
  <c r="U160" i="27" s="1"/>
  <c r="U160" i="25"/>
  <c r="T161" i="25"/>
  <c r="I163" i="23"/>
  <c r="D163" i="23"/>
  <c r="E166" i="17"/>
  <c r="S162" i="24"/>
  <c r="B161" i="26"/>
  <c r="A161" i="26" s="1"/>
  <c r="F161" i="26"/>
  <c r="E161" i="28"/>
  <c r="U163" i="19"/>
  <c r="T164" i="19"/>
  <c r="M161" i="26"/>
  <c r="K162" i="26" s="1"/>
  <c r="L161" i="26"/>
  <c r="J162" i="26" s="1"/>
  <c r="D162" i="26" s="1"/>
  <c r="M162" i="24"/>
  <c r="K163" i="24" s="1"/>
  <c r="L162" i="24"/>
  <c r="J163" i="24" s="1"/>
  <c r="S164" i="20"/>
  <c r="B161" i="27"/>
  <c r="A161" i="27" s="1"/>
  <c r="F161" i="27"/>
  <c r="T163" i="21"/>
  <c r="U162" i="21"/>
  <c r="M167" i="11"/>
  <c r="K168" i="11" s="1"/>
  <c r="L167" i="11"/>
  <c r="J168" i="11" s="1"/>
  <c r="T165" i="18"/>
  <c r="M165" i="18"/>
  <c r="K166" i="18" s="1"/>
  <c r="L165" i="18"/>
  <c r="J166" i="18" s="1"/>
  <c r="B167" i="11"/>
  <c r="A167" i="11" s="1"/>
  <c r="F167" i="11"/>
  <c r="I180" i="29"/>
  <c r="D180" i="29"/>
  <c r="L166" i="16"/>
  <c r="J167" i="16" s="1"/>
  <c r="M166" i="16"/>
  <c r="K167" i="16" s="1"/>
  <c r="I161" i="28"/>
  <c r="D167" i="15"/>
  <c r="S167" i="15"/>
  <c r="T167" i="15" s="1"/>
  <c r="E164" i="21"/>
  <c r="L163" i="22"/>
  <c r="J164" i="22" s="1"/>
  <c r="D164" i="22" s="1"/>
  <c r="M163" i="22"/>
  <c r="K164" i="22" s="1"/>
  <c r="I165" i="19"/>
  <c r="D165" i="19"/>
  <c r="D166" i="17"/>
  <c r="I164" i="21"/>
  <c r="U162" i="22"/>
  <c r="U164" i="19" l="1"/>
  <c r="T162" i="25"/>
  <c r="T163" i="23"/>
  <c r="L165" i="19"/>
  <c r="J166" i="19" s="1"/>
  <c r="D166" i="19" s="1"/>
  <c r="M165" i="19"/>
  <c r="K166" i="19" s="1"/>
  <c r="M161" i="28"/>
  <c r="K162" i="28" s="1"/>
  <c r="L161" i="28"/>
  <c r="J162" i="28" s="1"/>
  <c r="I163" i="24"/>
  <c r="T162" i="24"/>
  <c r="U161" i="24"/>
  <c r="T166" i="16"/>
  <c r="U165" i="16"/>
  <c r="E164" i="22"/>
  <c r="E168" i="11"/>
  <c r="B162" i="26"/>
  <c r="A162" i="26" s="1"/>
  <c r="F162" i="26"/>
  <c r="L163" i="23"/>
  <c r="J164" i="23" s="1"/>
  <c r="M163" i="23"/>
  <c r="K164" i="23" s="1"/>
  <c r="M161" i="27"/>
  <c r="K162" i="27" s="1"/>
  <c r="L161" i="27"/>
  <c r="J162" i="27" s="1"/>
  <c r="L162" i="25"/>
  <c r="J163" i="25" s="1"/>
  <c r="D163" i="25" s="1"/>
  <c r="M162" i="25"/>
  <c r="K163" i="25" s="1"/>
  <c r="M167" i="15"/>
  <c r="K168" i="15" s="1"/>
  <c r="L167" i="15"/>
  <c r="J168" i="15" s="1"/>
  <c r="D168" i="15" s="1"/>
  <c r="D163" i="24"/>
  <c r="B165" i="19"/>
  <c r="A165" i="19" s="1"/>
  <c r="F165" i="19"/>
  <c r="I164" i="22"/>
  <c r="B167" i="15"/>
  <c r="A167" i="15" s="1"/>
  <c r="F167" i="15"/>
  <c r="I167" i="16"/>
  <c r="D167" i="16"/>
  <c r="E166" i="18"/>
  <c r="T164" i="20"/>
  <c r="U163" i="20"/>
  <c r="I162" i="26"/>
  <c r="S161" i="28"/>
  <c r="I165" i="20"/>
  <c r="D165" i="20"/>
  <c r="M180" i="29"/>
  <c r="K181" i="29" s="1"/>
  <c r="L180" i="29"/>
  <c r="J181" i="29" s="1"/>
  <c r="D181" i="29" s="1"/>
  <c r="I168" i="11"/>
  <c r="B166" i="17"/>
  <c r="A166" i="17" s="1"/>
  <c r="F166" i="17"/>
  <c r="I166" i="18"/>
  <c r="D166" i="18"/>
  <c r="S165" i="20"/>
  <c r="U164" i="20" s="1"/>
  <c r="S166" i="17"/>
  <c r="B164" i="22"/>
  <c r="A164" i="22" s="1"/>
  <c r="F164" i="22"/>
  <c r="M164" i="21"/>
  <c r="K165" i="21" s="1"/>
  <c r="L164" i="21"/>
  <c r="J165" i="21" s="1"/>
  <c r="S164" i="21"/>
  <c r="B180" i="29"/>
  <c r="A180" i="29" s="1"/>
  <c r="F180" i="29"/>
  <c r="D168" i="11"/>
  <c r="E162" i="26"/>
  <c r="E163" i="24"/>
  <c r="B163" i="23"/>
  <c r="A163" i="23" s="1"/>
  <c r="D164" i="23"/>
  <c r="F163" i="23"/>
  <c r="B162" i="25"/>
  <c r="A162" i="25" s="1"/>
  <c r="F162" i="25"/>
  <c r="U179" i="29"/>
  <c r="L166" i="17"/>
  <c r="J167" i="17" s="1"/>
  <c r="D167" i="17" s="1"/>
  <c r="M166" i="17"/>
  <c r="K167" i="17" s="1"/>
  <c r="T161" i="27"/>
  <c r="E167" i="16"/>
  <c r="U166" i="15"/>
  <c r="T165" i="20" l="1"/>
  <c r="B167" i="17"/>
  <c r="A167" i="17" s="1"/>
  <c r="F167" i="17"/>
  <c r="B163" i="25"/>
  <c r="A163" i="25" s="1"/>
  <c r="F163" i="25"/>
  <c r="S167" i="16"/>
  <c r="B164" i="23"/>
  <c r="A164" i="23" s="1"/>
  <c r="F164" i="23"/>
  <c r="B166" i="18"/>
  <c r="A166" i="18" s="1"/>
  <c r="F166" i="18"/>
  <c r="B165" i="20"/>
  <c r="A165" i="20" s="1"/>
  <c r="F165" i="20"/>
  <c r="B163" i="24"/>
  <c r="A163" i="24" s="1"/>
  <c r="F163" i="24"/>
  <c r="I164" i="23"/>
  <c r="S164" i="22"/>
  <c r="E165" i="21"/>
  <c r="T166" i="17"/>
  <c r="U165" i="17"/>
  <c r="L168" i="11"/>
  <c r="J169" i="11" s="1"/>
  <c r="M168" i="11"/>
  <c r="K169" i="11" s="1"/>
  <c r="E169" i="11" s="1"/>
  <c r="B167" i="16"/>
  <c r="A167" i="16" s="1"/>
  <c r="F167" i="16"/>
  <c r="B168" i="15"/>
  <c r="A168" i="15" s="1"/>
  <c r="F168" i="15"/>
  <c r="I168" i="15"/>
  <c r="I162" i="27"/>
  <c r="D162" i="27"/>
  <c r="S168" i="11"/>
  <c r="S163" i="24"/>
  <c r="T164" i="21"/>
  <c r="U163" i="21"/>
  <c r="L166" i="18"/>
  <c r="J167" i="18" s="1"/>
  <c r="D167" i="18" s="1"/>
  <c r="M166" i="18"/>
  <c r="K167" i="18" s="1"/>
  <c r="E167" i="18" s="1"/>
  <c r="I181" i="29"/>
  <c r="L165" i="20"/>
  <c r="J166" i="20" s="1"/>
  <c r="M165" i="20"/>
  <c r="K166" i="20" s="1"/>
  <c r="L162" i="26"/>
  <c r="J163" i="26" s="1"/>
  <c r="M162" i="26"/>
  <c r="K163" i="26" s="1"/>
  <c r="E163" i="26" s="1"/>
  <c r="B166" i="19"/>
  <c r="A166" i="19" s="1"/>
  <c r="F166" i="19"/>
  <c r="E168" i="15"/>
  <c r="E162" i="27"/>
  <c r="E166" i="19"/>
  <c r="E167" i="17"/>
  <c r="T161" i="28"/>
  <c r="U160" i="28"/>
  <c r="M164" i="22"/>
  <c r="K165" i="22" s="1"/>
  <c r="L164" i="22"/>
  <c r="J165" i="22" s="1"/>
  <c r="I163" i="25"/>
  <c r="I162" i="28"/>
  <c r="D162" i="28"/>
  <c r="I167" i="17"/>
  <c r="B168" i="11"/>
  <c r="A168" i="11" s="1"/>
  <c r="F168" i="11"/>
  <c r="S162" i="26"/>
  <c r="B181" i="29"/>
  <c r="A181" i="29" s="1"/>
  <c r="F181" i="29"/>
  <c r="I165" i="21"/>
  <c r="D165" i="21"/>
  <c r="E181" i="29"/>
  <c r="E162" i="28"/>
  <c r="S166" i="18"/>
  <c r="M167" i="16"/>
  <c r="K168" i="16" s="1"/>
  <c r="E168" i="16" s="1"/>
  <c r="L167" i="16"/>
  <c r="J168" i="16" s="1"/>
  <c r="E163" i="25"/>
  <c r="E164" i="23"/>
  <c r="L163" i="24"/>
  <c r="J164" i="24" s="1"/>
  <c r="M163" i="24"/>
  <c r="K164" i="24" s="1"/>
  <c r="E164" i="24" s="1"/>
  <c r="I166" i="19"/>
  <c r="B167" i="18" l="1"/>
  <c r="A167" i="18" s="1"/>
  <c r="F167" i="18"/>
  <c r="I164" i="24"/>
  <c r="S164" i="23"/>
  <c r="I168" i="16"/>
  <c r="S162" i="28"/>
  <c r="T162" i="26"/>
  <c r="U161" i="26"/>
  <c r="L167" i="17"/>
  <c r="J168" i="17" s="1"/>
  <c r="M167" i="17"/>
  <c r="K168" i="17" s="1"/>
  <c r="E168" i="17" s="1"/>
  <c r="M162" i="28"/>
  <c r="K163" i="28" s="1"/>
  <c r="E163" i="28" s="1"/>
  <c r="L162" i="28"/>
  <c r="J163" i="28" s="1"/>
  <c r="D163" i="28" s="1"/>
  <c r="S164" i="24"/>
  <c r="T164" i="24" s="1"/>
  <c r="T168" i="11"/>
  <c r="U167" i="11"/>
  <c r="U163" i="22"/>
  <c r="T164" i="22"/>
  <c r="D164" i="24"/>
  <c r="S168" i="16"/>
  <c r="M166" i="19"/>
  <c r="K167" i="19" s="1"/>
  <c r="E167" i="19" s="1"/>
  <c r="L166" i="19"/>
  <c r="J167" i="19" s="1"/>
  <c r="S181" i="29"/>
  <c r="B165" i="21"/>
  <c r="A165" i="21" s="1"/>
  <c r="F165" i="21"/>
  <c r="S167" i="17"/>
  <c r="S162" i="27"/>
  <c r="I163" i="26"/>
  <c r="D163" i="26"/>
  <c r="L181" i="29"/>
  <c r="J182" i="29" s="1"/>
  <c r="M181" i="29"/>
  <c r="K182" i="29" s="1"/>
  <c r="U162" i="24"/>
  <c r="T163" i="24"/>
  <c r="B162" i="27"/>
  <c r="A162" i="27" s="1"/>
  <c r="F162" i="27"/>
  <c r="M168" i="15"/>
  <c r="K169" i="15" s="1"/>
  <c r="E169" i="15" s="1"/>
  <c r="L168" i="15"/>
  <c r="J169" i="15" s="1"/>
  <c r="I169" i="11"/>
  <c r="T167" i="16"/>
  <c r="U166" i="16"/>
  <c r="S163" i="25"/>
  <c r="S167" i="18"/>
  <c r="T167" i="18" s="1"/>
  <c r="D169" i="11"/>
  <c r="B162" i="28"/>
  <c r="A162" i="28" s="1"/>
  <c r="F162" i="28"/>
  <c r="M163" i="25"/>
  <c r="K164" i="25" s="1"/>
  <c r="E164" i="25" s="1"/>
  <c r="L163" i="25"/>
  <c r="J164" i="25" s="1"/>
  <c r="E166" i="20"/>
  <c r="D168" i="16"/>
  <c r="S165" i="21"/>
  <c r="M164" i="23"/>
  <c r="K165" i="23" s="1"/>
  <c r="E165" i="23" s="1"/>
  <c r="L164" i="23"/>
  <c r="J165" i="23" s="1"/>
  <c r="T166" i="18"/>
  <c r="U165" i="18"/>
  <c r="L165" i="21"/>
  <c r="J166" i="21" s="1"/>
  <c r="M165" i="21"/>
  <c r="K166" i="21" s="1"/>
  <c r="S163" i="26"/>
  <c r="I165" i="22"/>
  <c r="D165" i="22"/>
  <c r="S166" i="19"/>
  <c r="S168" i="15"/>
  <c r="I166" i="20"/>
  <c r="I167" i="18"/>
  <c r="S169" i="11"/>
  <c r="M162" i="27"/>
  <c r="K163" i="27" s="1"/>
  <c r="E163" i="27" s="1"/>
  <c r="L162" i="27"/>
  <c r="J163" i="27" s="1"/>
  <c r="D163" i="27" s="1"/>
  <c r="E165" i="22"/>
  <c r="D166" i="20"/>
  <c r="U166" i="18" l="1"/>
  <c r="S163" i="28"/>
  <c r="T163" i="28" s="1"/>
  <c r="B166" i="20"/>
  <c r="A166" i="20" s="1"/>
  <c r="F166" i="20"/>
  <c r="I166" i="21"/>
  <c r="T165" i="21"/>
  <c r="U164" i="21"/>
  <c r="B163" i="28"/>
  <c r="A163" i="28" s="1"/>
  <c r="F163" i="28"/>
  <c r="S163" i="27"/>
  <c r="U180" i="29"/>
  <c r="T181" i="29"/>
  <c r="I163" i="28"/>
  <c r="U161" i="28"/>
  <c r="T162" i="28"/>
  <c r="T166" i="19"/>
  <c r="U165" i="19"/>
  <c r="B168" i="16"/>
  <c r="A168" i="16" s="1"/>
  <c r="F168" i="16"/>
  <c r="B163" i="27"/>
  <c r="A163" i="27" s="1"/>
  <c r="F163" i="27"/>
  <c r="B163" i="26"/>
  <c r="A163" i="26" s="1"/>
  <c r="F163" i="26"/>
  <c r="D166" i="21"/>
  <c r="I163" i="27"/>
  <c r="B165" i="22"/>
  <c r="A165" i="22" s="1"/>
  <c r="F165" i="22"/>
  <c r="B169" i="11"/>
  <c r="A169" i="11" s="1"/>
  <c r="F169" i="11"/>
  <c r="U167" i="16"/>
  <c r="I169" i="15"/>
  <c r="D169" i="15"/>
  <c r="U163" i="24"/>
  <c r="B164" i="24"/>
  <c r="A164" i="24" s="1"/>
  <c r="F164" i="24"/>
  <c r="L167" i="18"/>
  <c r="J168" i="18" s="1"/>
  <c r="M167" i="18"/>
  <c r="K168" i="18" s="1"/>
  <c r="U167" i="15"/>
  <c r="T168" i="15"/>
  <c r="E166" i="21"/>
  <c r="S166" i="20"/>
  <c r="T168" i="16"/>
  <c r="M163" i="26"/>
  <c r="K164" i="26" s="1"/>
  <c r="L163" i="26"/>
  <c r="J164" i="26" s="1"/>
  <c r="U166" i="17"/>
  <c r="T167" i="17"/>
  <c r="E182" i="29"/>
  <c r="T169" i="11"/>
  <c r="I168" i="17"/>
  <c r="D168" i="17"/>
  <c r="T163" i="26"/>
  <c r="M164" i="24"/>
  <c r="K165" i="24" s="1"/>
  <c r="L164" i="24"/>
  <c r="J165" i="24" s="1"/>
  <c r="S167" i="19"/>
  <c r="U166" i="19" s="1"/>
  <c r="L165" i="22"/>
  <c r="J166" i="22" s="1"/>
  <c r="M165" i="22"/>
  <c r="K166" i="22" s="1"/>
  <c r="M169" i="11"/>
  <c r="K170" i="11" s="1"/>
  <c r="L169" i="11"/>
  <c r="J170" i="11" s="1"/>
  <c r="I182" i="29"/>
  <c r="D182" i="29"/>
  <c r="S165" i="23"/>
  <c r="T165" i="23" s="1"/>
  <c r="S165" i="22"/>
  <c r="M166" i="20"/>
  <c r="K167" i="20" s="1"/>
  <c r="E167" i="20" s="1"/>
  <c r="L166" i="20"/>
  <c r="J167" i="20" s="1"/>
  <c r="I165" i="23"/>
  <c r="D165" i="23"/>
  <c r="I164" i="25"/>
  <c r="D164" i="25"/>
  <c r="S164" i="25"/>
  <c r="U161" i="27"/>
  <c r="T162" i="27"/>
  <c r="T164" i="23"/>
  <c r="U163" i="23"/>
  <c r="S169" i="15"/>
  <c r="T169" i="15" s="1"/>
  <c r="T163" i="25"/>
  <c r="U162" i="25"/>
  <c r="S168" i="17"/>
  <c r="U167" i="17" s="1"/>
  <c r="I167" i="19"/>
  <c r="D167" i="19"/>
  <c r="U168" i="11"/>
  <c r="U162" i="26"/>
  <c r="M168" i="16"/>
  <c r="K169" i="16" s="1"/>
  <c r="L168" i="16"/>
  <c r="J169" i="16" s="1"/>
  <c r="D169" i="16" s="1"/>
  <c r="U162" i="28" l="1"/>
  <c r="T167" i="19"/>
  <c r="S167" i="20"/>
  <c r="U166" i="20" s="1"/>
  <c r="B165" i="23"/>
  <c r="A165" i="23" s="1"/>
  <c r="F165" i="23"/>
  <c r="S166" i="21"/>
  <c r="L163" i="27"/>
  <c r="J164" i="27" s="1"/>
  <c r="M163" i="27"/>
  <c r="K164" i="27" s="1"/>
  <c r="U164" i="23"/>
  <c r="B164" i="25"/>
  <c r="A164" i="25" s="1"/>
  <c r="F164" i="25"/>
  <c r="E166" i="22"/>
  <c r="E170" i="11"/>
  <c r="I166" i="22"/>
  <c r="L168" i="17"/>
  <c r="J169" i="17" s="1"/>
  <c r="M168" i="17"/>
  <c r="K169" i="17" s="1"/>
  <c r="I164" i="26"/>
  <c r="D166" i="22"/>
  <c r="B166" i="21"/>
  <c r="A166" i="21" s="1"/>
  <c r="F166" i="21"/>
  <c r="B169" i="16"/>
  <c r="A169" i="16" s="1"/>
  <c r="F169" i="16"/>
  <c r="T164" i="25"/>
  <c r="U162" i="27"/>
  <c r="T165" i="22"/>
  <c r="U164" i="22"/>
  <c r="E164" i="26"/>
  <c r="E168" i="18"/>
  <c r="E169" i="16"/>
  <c r="B167" i="19"/>
  <c r="A167" i="19" s="1"/>
  <c r="F167" i="19"/>
  <c r="U163" i="25"/>
  <c r="M164" i="25"/>
  <c r="K165" i="25" s="1"/>
  <c r="L164" i="25"/>
  <c r="J165" i="25" s="1"/>
  <c r="D165" i="25" s="1"/>
  <c r="I167" i="20"/>
  <c r="L182" i="29"/>
  <c r="J183" i="29" s="1"/>
  <c r="D183" i="29" s="1"/>
  <c r="M182" i="29"/>
  <c r="K183" i="29" s="1"/>
  <c r="E183" i="29" s="1"/>
  <c r="B168" i="17"/>
  <c r="A168" i="17" s="1"/>
  <c r="F168" i="17"/>
  <c r="T168" i="17"/>
  <c r="T166" i="20"/>
  <c r="U165" i="20"/>
  <c r="I168" i="18"/>
  <c r="D168" i="18"/>
  <c r="M169" i="15"/>
  <c r="K170" i="15" s="1"/>
  <c r="L169" i="15"/>
  <c r="J170" i="15" s="1"/>
  <c r="D164" i="26"/>
  <c r="D167" i="20"/>
  <c r="M167" i="19"/>
  <c r="K168" i="19" s="1"/>
  <c r="L167" i="19"/>
  <c r="J168" i="19" s="1"/>
  <c r="D168" i="19" s="1"/>
  <c r="I170" i="11"/>
  <c r="I165" i="24"/>
  <c r="S182" i="29"/>
  <c r="T163" i="27"/>
  <c r="B182" i="29"/>
  <c r="A182" i="29" s="1"/>
  <c r="F182" i="29"/>
  <c r="E165" i="24"/>
  <c r="U168" i="15"/>
  <c r="B169" i="15"/>
  <c r="A169" i="15" s="1"/>
  <c r="F169" i="15"/>
  <c r="L166" i="21"/>
  <c r="J167" i="21" s="1"/>
  <c r="M166" i="21"/>
  <c r="K167" i="21" s="1"/>
  <c r="I169" i="16"/>
  <c r="M165" i="23"/>
  <c r="K166" i="23" s="1"/>
  <c r="L165" i="23"/>
  <c r="J166" i="23" s="1"/>
  <c r="D166" i="23" s="1"/>
  <c r="D165" i="24"/>
  <c r="D170" i="11"/>
  <c r="L163" i="28"/>
  <c r="J164" i="28" s="1"/>
  <c r="M163" i="28"/>
  <c r="K164" i="28" s="1"/>
  <c r="T167" i="20" l="1"/>
  <c r="B168" i="19"/>
  <c r="A168" i="19" s="1"/>
  <c r="F168" i="19"/>
  <c r="I164" i="28"/>
  <c r="D164" i="28"/>
  <c r="I167" i="21"/>
  <c r="B183" i="29"/>
  <c r="A183" i="29" s="1"/>
  <c r="F183" i="29"/>
  <c r="I170" i="15"/>
  <c r="I183" i="29"/>
  <c r="E169" i="17"/>
  <c r="B165" i="25"/>
  <c r="A165" i="25" s="1"/>
  <c r="F165" i="25"/>
  <c r="E168" i="19"/>
  <c r="I169" i="17"/>
  <c r="E164" i="27"/>
  <c r="M169" i="16"/>
  <c r="K170" i="16" s="1"/>
  <c r="E170" i="16" s="1"/>
  <c r="L169" i="16"/>
  <c r="J170" i="16" s="1"/>
  <c r="T182" i="29"/>
  <c r="U181" i="29"/>
  <c r="B167" i="20"/>
  <c r="A167" i="20" s="1"/>
  <c r="F167" i="20"/>
  <c r="B168" i="18"/>
  <c r="A168" i="18" s="1"/>
  <c r="F168" i="18"/>
  <c r="S166" i="22"/>
  <c r="E164" i="28"/>
  <c r="I166" i="23"/>
  <c r="L165" i="24"/>
  <c r="J166" i="24" s="1"/>
  <c r="D166" i="24" s="1"/>
  <c r="M165" i="24"/>
  <c r="K166" i="24" s="1"/>
  <c r="E166" i="24" s="1"/>
  <c r="B164" i="26"/>
  <c r="A164" i="26" s="1"/>
  <c r="F164" i="26"/>
  <c r="D169" i="17"/>
  <c r="I165" i="25"/>
  <c r="S169" i="16"/>
  <c r="S164" i="26"/>
  <c r="D167" i="21"/>
  <c r="L164" i="26"/>
  <c r="J165" i="26" s="1"/>
  <c r="M164" i="26"/>
  <c r="K165" i="26" s="1"/>
  <c r="L166" i="22"/>
  <c r="J167" i="22" s="1"/>
  <c r="D167" i="22" s="1"/>
  <c r="M166" i="22"/>
  <c r="K167" i="22" s="1"/>
  <c r="E167" i="22" s="1"/>
  <c r="E167" i="21"/>
  <c r="E166" i="23"/>
  <c r="I168" i="19"/>
  <c r="M168" i="18"/>
  <c r="K169" i="18" s="1"/>
  <c r="E169" i="18" s="1"/>
  <c r="L168" i="18"/>
  <c r="J169" i="18" s="1"/>
  <c r="E165" i="25"/>
  <c r="S170" i="11"/>
  <c r="T166" i="21"/>
  <c r="U165" i="21"/>
  <c r="B170" i="11"/>
  <c r="A170" i="11" s="1"/>
  <c r="F170" i="11"/>
  <c r="S165" i="24"/>
  <c r="S183" i="29"/>
  <c r="T183" i="29" s="1"/>
  <c r="E170" i="15"/>
  <c r="S168" i="18"/>
  <c r="B166" i="22"/>
  <c r="A166" i="22" s="1"/>
  <c r="F166" i="22"/>
  <c r="B166" i="23"/>
  <c r="A166" i="23" s="1"/>
  <c r="F166" i="23"/>
  <c r="B165" i="24"/>
  <c r="A165" i="24" s="1"/>
  <c r="F165" i="24"/>
  <c r="D170" i="15"/>
  <c r="L170" i="11"/>
  <c r="J171" i="11" s="1"/>
  <c r="D171" i="11" s="1"/>
  <c r="M170" i="11"/>
  <c r="K171" i="11" s="1"/>
  <c r="E171" i="11" s="1"/>
  <c r="L167" i="20"/>
  <c r="J168" i="20" s="1"/>
  <c r="M167" i="20"/>
  <c r="K168" i="20" s="1"/>
  <c r="I164" i="27"/>
  <c r="D164" i="27"/>
  <c r="S171" i="11" l="1"/>
  <c r="U170" i="11" s="1"/>
  <c r="B171" i="11"/>
  <c r="A171" i="11" s="1"/>
  <c r="F171" i="11"/>
  <c r="U167" i="18"/>
  <c r="T168" i="18"/>
  <c r="S167" i="21"/>
  <c r="S170" i="16"/>
  <c r="S167" i="22"/>
  <c r="T167" i="22" s="1"/>
  <c r="L170" i="15"/>
  <c r="J171" i="15" s="1"/>
  <c r="M170" i="15"/>
  <c r="K171" i="15" s="1"/>
  <c r="E171" i="15" s="1"/>
  <c r="M164" i="28"/>
  <c r="K165" i="28" s="1"/>
  <c r="E165" i="28" s="1"/>
  <c r="L164" i="28"/>
  <c r="J165" i="28" s="1"/>
  <c r="D165" i="28" s="1"/>
  <c r="B170" i="15"/>
  <c r="A170" i="15" s="1"/>
  <c r="F170" i="15"/>
  <c r="B167" i="22"/>
  <c r="A167" i="22" s="1"/>
  <c r="F167" i="22"/>
  <c r="M168" i="19"/>
  <c r="K169" i="19" s="1"/>
  <c r="E169" i="19" s="1"/>
  <c r="L168" i="19"/>
  <c r="J169" i="19" s="1"/>
  <c r="B167" i="21"/>
  <c r="A167" i="21" s="1"/>
  <c r="F167" i="21"/>
  <c r="T166" i="22"/>
  <c r="U165" i="22"/>
  <c r="M169" i="17"/>
  <c r="K170" i="17" s="1"/>
  <c r="L169" i="17"/>
  <c r="J170" i="17" s="1"/>
  <c r="D170" i="17" s="1"/>
  <c r="M183" i="29"/>
  <c r="K184" i="29" s="1"/>
  <c r="L183" i="29"/>
  <c r="J184" i="29" s="1"/>
  <c r="L167" i="21"/>
  <c r="J168" i="21" s="1"/>
  <c r="M167" i="21"/>
  <c r="K168" i="21" s="1"/>
  <c r="E168" i="21" s="1"/>
  <c r="B164" i="27"/>
  <c r="A164" i="27" s="1"/>
  <c r="F164" i="27"/>
  <c r="I168" i="20"/>
  <c r="U164" i="24"/>
  <c r="T165" i="24"/>
  <c r="I169" i="18"/>
  <c r="S166" i="23"/>
  <c r="I167" i="22"/>
  <c r="T164" i="26"/>
  <c r="U163" i="26"/>
  <c r="I166" i="24"/>
  <c r="S164" i="28"/>
  <c r="D168" i="20"/>
  <c r="S164" i="27"/>
  <c r="S168" i="19"/>
  <c r="B164" i="28"/>
  <c r="A164" i="28" s="1"/>
  <c r="F164" i="28"/>
  <c r="M164" i="27"/>
  <c r="K165" i="27" s="1"/>
  <c r="E165" i="27" s="1"/>
  <c r="L164" i="27"/>
  <c r="J165" i="27" s="1"/>
  <c r="D165" i="27" s="1"/>
  <c r="I171" i="11"/>
  <c r="S165" i="25"/>
  <c r="I165" i="26"/>
  <c r="I170" i="16"/>
  <c r="D170" i="16"/>
  <c r="E168" i="20"/>
  <c r="S170" i="15"/>
  <c r="S166" i="24"/>
  <c r="U165" i="24" s="1"/>
  <c r="U168" i="16"/>
  <c r="T169" i="16"/>
  <c r="B169" i="17"/>
  <c r="A169" i="17" s="1"/>
  <c r="F169" i="17"/>
  <c r="M166" i="23"/>
  <c r="K167" i="23" s="1"/>
  <c r="L166" i="23"/>
  <c r="J167" i="23" s="1"/>
  <c r="B166" i="24"/>
  <c r="A166" i="24" s="1"/>
  <c r="F166" i="24"/>
  <c r="S169" i="18"/>
  <c r="T169" i="18" s="1"/>
  <c r="T170" i="11"/>
  <c r="U169" i="11"/>
  <c r="E165" i="26"/>
  <c r="M165" i="25"/>
  <c r="K166" i="25" s="1"/>
  <c r="L165" i="25"/>
  <c r="J166" i="25" s="1"/>
  <c r="D165" i="26"/>
  <c r="D169" i="18"/>
  <c r="U182" i="29"/>
  <c r="S169" i="17"/>
  <c r="T171" i="11" l="1"/>
  <c r="T166" i="24"/>
  <c r="U166" i="22"/>
  <c r="S168" i="21"/>
  <c r="U167" i="21" s="1"/>
  <c r="T170" i="15"/>
  <c r="U169" i="15"/>
  <c r="S165" i="28"/>
  <c r="U164" i="28" s="1"/>
  <c r="S165" i="26"/>
  <c r="S168" i="20"/>
  <c r="U164" i="25"/>
  <c r="T165" i="25"/>
  <c r="B165" i="28"/>
  <c r="A165" i="28" s="1"/>
  <c r="F165" i="28"/>
  <c r="T164" i="28"/>
  <c r="U163" i="28"/>
  <c r="L169" i="18"/>
  <c r="J170" i="18" s="1"/>
  <c r="D170" i="18" s="1"/>
  <c r="M169" i="18"/>
  <c r="K170" i="18" s="1"/>
  <c r="B165" i="27"/>
  <c r="A165" i="27" s="1"/>
  <c r="F165" i="27"/>
  <c r="I184" i="29"/>
  <c r="D184" i="29"/>
  <c r="I169" i="19"/>
  <c r="D169" i="19"/>
  <c r="I165" i="28"/>
  <c r="T167" i="21"/>
  <c r="U166" i="21"/>
  <c r="U168" i="18"/>
  <c r="E170" i="17"/>
  <c r="B165" i="26"/>
  <c r="A165" i="26" s="1"/>
  <c r="F165" i="26"/>
  <c r="B170" i="17"/>
  <c r="A170" i="17" s="1"/>
  <c r="F170" i="17"/>
  <c r="U169" i="16"/>
  <c r="L165" i="26"/>
  <c r="J166" i="26" s="1"/>
  <c r="M165" i="26"/>
  <c r="K166" i="26" s="1"/>
  <c r="I165" i="27"/>
  <c r="T164" i="27"/>
  <c r="U163" i="27"/>
  <c r="E167" i="23"/>
  <c r="E184" i="29"/>
  <c r="E166" i="25"/>
  <c r="U167" i="19"/>
  <c r="T168" i="19"/>
  <c r="I168" i="21"/>
  <c r="I171" i="15"/>
  <c r="B169" i="18"/>
  <c r="A169" i="18" s="1"/>
  <c r="F169" i="18"/>
  <c r="L170" i="16"/>
  <c r="J171" i="16" s="1"/>
  <c r="D171" i="16" s="1"/>
  <c r="M170" i="16"/>
  <c r="K171" i="16" s="1"/>
  <c r="L171" i="11"/>
  <c r="J172" i="11" s="1"/>
  <c r="M171" i="11"/>
  <c r="K172" i="11" s="1"/>
  <c r="S165" i="27"/>
  <c r="T165" i="27" s="1"/>
  <c r="M167" i="22"/>
  <c r="K168" i="22" s="1"/>
  <c r="L167" i="22"/>
  <c r="J168" i="22" s="1"/>
  <c r="U168" i="17"/>
  <c r="T169" i="17"/>
  <c r="I166" i="25"/>
  <c r="D166" i="25"/>
  <c r="I167" i="23"/>
  <c r="D167" i="23"/>
  <c r="T170" i="16"/>
  <c r="S171" i="15"/>
  <c r="T171" i="15" s="1"/>
  <c r="B170" i="16"/>
  <c r="A170" i="16" s="1"/>
  <c r="F170" i="16"/>
  <c r="S169" i="19"/>
  <c r="T169" i="19" s="1"/>
  <c r="B168" i="20"/>
  <c r="A168" i="20" s="1"/>
  <c r="F168" i="20"/>
  <c r="M166" i="24"/>
  <c r="K167" i="24" s="1"/>
  <c r="L166" i="24"/>
  <c r="J167" i="24" s="1"/>
  <c r="T166" i="23"/>
  <c r="U165" i="23"/>
  <c r="L168" i="20"/>
  <c r="J169" i="20" s="1"/>
  <c r="M168" i="20"/>
  <c r="K169" i="20" s="1"/>
  <c r="I170" i="17"/>
  <c r="D168" i="21"/>
  <c r="D171" i="15"/>
  <c r="U164" i="27" l="1"/>
  <c r="T168" i="21"/>
  <c r="T165" i="28"/>
  <c r="B171" i="15"/>
  <c r="A171" i="15" s="1"/>
  <c r="F171" i="15"/>
  <c r="I172" i="11"/>
  <c r="D172" i="11"/>
  <c r="B170" i="18"/>
  <c r="A170" i="18" s="1"/>
  <c r="F170" i="18"/>
  <c r="B184" i="29"/>
  <c r="A184" i="29" s="1"/>
  <c r="F184" i="29"/>
  <c r="T168" i="20"/>
  <c r="U167" i="20"/>
  <c r="B167" i="23"/>
  <c r="A167" i="23" s="1"/>
  <c r="F167" i="23"/>
  <c r="E171" i="16"/>
  <c r="L168" i="21"/>
  <c r="J169" i="21" s="1"/>
  <c r="D169" i="21" s="1"/>
  <c r="M168" i="21"/>
  <c r="K169" i="21" s="1"/>
  <c r="U168" i="19"/>
  <c r="S167" i="23"/>
  <c r="I166" i="26"/>
  <c r="S170" i="17"/>
  <c r="B169" i="19"/>
  <c r="A169" i="19" s="1"/>
  <c r="F169" i="19"/>
  <c r="L184" i="29"/>
  <c r="J185" i="29" s="1"/>
  <c r="D185" i="29" s="1"/>
  <c r="M184" i="29"/>
  <c r="K185" i="29" s="1"/>
  <c r="U164" i="26"/>
  <c r="T165" i="26"/>
  <c r="I169" i="20"/>
  <c r="D169" i="20"/>
  <c r="L166" i="25"/>
  <c r="J167" i="25" s="1"/>
  <c r="D167" i="25" s="1"/>
  <c r="M166" i="25"/>
  <c r="K167" i="25" s="1"/>
  <c r="E167" i="25" s="1"/>
  <c r="I171" i="16"/>
  <c r="S166" i="25"/>
  <c r="E170" i="18"/>
  <c r="E166" i="26"/>
  <c r="E167" i="24"/>
  <c r="B171" i="16"/>
  <c r="A171" i="16" s="1"/>
  <c r="F171" i="16"/>
  <c r="B166" i="25"/>
  <c r="A166" i="25" s="1"/>
  <c r="F166" i="25"/>
  <c r="E168" i="22"/>
  <c r="M165" i="28"/>
  <c r="K166" i="28" s="1"/>
  <c r="L165" i="28"/>
  <c r="J166" i="28" s="1"/>
  <c r="B168" i="21"/>
  <c r="A168" i="21" s="1"/>
  <c r="F168" i="21"/>
  <c r="L170" i="17"/>
  <c r="J171" i="17" s="1"/>
  <c r="M170" i="17"/>
  <c r="K171" i="17" s="1"/>
  <c r="I167" i="24"/>
  <c r="D167" i="24"/>
  <c r="M167" i="23"/>
  <c r="K168" i="23" s="1"/>
  <c r="L167" i="23"/>
  <c r="J168" i="23" s="1"/>
  <c r="D168" i="23" s="1"/>
  <c r="I168" i="22"/>
  <c r="D168" i="22"/>
  <c r="E172" i="11"/>
  <c r="L171" i="15"/>
  <c r="J172" i="15" s="1"/>
  <c r="M171" i="15"/>
  <c r="K172" i="15" s="1"/>
  <c r="S184" i="29"/>
  <c r="M165" i="27"/>
  <c r="K166" i="27" s="1"/>
  <c r="L165" i="27"/>
  <c r="J166" i="27" s="1"/>
  <c r="D166" i="26"/>
  <c r="M169" i="19"/>
  <c r="K170" i="19" s="1"/>
  <c r="L169" i="19"/>
  <c r="J170" i="19" s="1"/>
  <c r="D170" i="19" s="1"/>
  <c r="I170" i="18"/>
  <c r="E169" i="20"/>
  <c r="U170" i="15"/>
  <c r="B168" i="23" l="1"/>
  <c r="A168" i="23" s="1"/>
  <c r="F168" i="23"/>
  <c r="S167" i="25"/>
  <c r="U166" i="25" s="1"/>
  <c r="E172" i="15"/>
  <c r="E166" i="28"/>
  <c r="B167" i="25"/>
  <c r="A167" i="25" s="1"/>
  <c r="F167" i="25"/>
  <c r="S170" i="18"/>
  <c r="L169" i="20"/>
  <c r="J170" i="20" s="1"/>
  <c r="M169" i="20"/>
  <c r="K170" i="20" s="1"/>
  <c r="E170" i="20" s="1"/>
  <c r="B170" i="19"/>
  <c r="A170" i="19" s="1"/>
  <c r="F170" i="19"/>
  <c r="B185" i="29"/>
  <c r="A185" i="29" s="1"/>
  <c r="F185" i="29"/>
  <c r="M172" i="11"/>
  <c r="K173" i="11" s="1"/>
  <c r="E173" i="11" s="1"/>
  <c r="L172" i="11"/>
  <c r="J173" i="11" s="1"/>
  <c r="D173" i="11" s="1"/>
  <c r="I170" i="19"/>
  <c r="E166" i="27"/>
  <c r="I172" i="15"/>
  <c r="M167" i="24"/>
  <c r="K168" i="24" s="1"/>
  <c r="E168" i="24" s="1"/>
  <c r="L167" i="24"/>
  <c r="J168" i="24" s="1"/>
  <c r="D168" i="24" s="1"/>
  <c r="B169" i="21"/>
  <c r="A169" i="21" s="1"/>
  <c r="F169" i="21"/>
  <c r="S168" i="22"/>
  <c r="S167" i="24"/>
  <c r="L171" i="16"/>
  <c r="J172" i="16" s="1"/>
  <c r="M171" i="16"/>
  <c r="K172" i="16" s="1"/>
  <c r="E172" i="16" s="1"/>
  <c r="I167" i="25"/>
  <c r="M166" i="26"/>
  <c r="K167" i="26" s="1"/>
  <c r="E167" i="26" s="1"/>
  <c r="L166" i="26"/>
  <c r="J167" i="26" s="1"/>
  <c r="D167" i="26" s="1"/>
  <c r="E169" i="21"/>
  <c r="S169" i="20"/>
  <c r="E170" i="19"/>
  <c r="E185" i="29"/>
  <c r="S172" i="11"/>
  <c r="L168" i="22"/>
  <c r="J169" i="22" s="1"/>
  <c r="D169" i="22" s="1"/>
  <c r="M168" i="22"/>
  <c r="K169" i="22" s="1"/>
  <c r="B169" i="20"/>
  <c r="A169" i="20" s="1"/>
  <c r="F169" i="20"/>
  <c r="I185" i="29"/>
  <c r="E171" i="17"/>
  <c r="E168" i="23"/>
  <c r="I169" i="21"/>
  <c r="B172" i="11"/>
  <c r="A172" i="11" s="1"/>
  <c r="F172" i="11"/>
  <c r="D172" i="15"/>
  <c r="I166" i="27"/>
  <c r="D166" i="27"/>
  <c r="B168" i="22"/>
  <c r="A168" i="22" s="1"/>
  <c r="F168" i="22"/>
  <c r="L170" i="18"/>
  <c r="J171" i="18" s="1"/>
  <c r="M170" i="18"/>
  <c r="K171" i="18" s="1"/>
  <c r="E171" i="18" s="1"/>
  <c r="B166" i="26"/>
  <c r="A166" i="26" s="1"/>
  <c r="F166" i="26"/>
  <c r="U183" i="29"/>
  <c r="T184" i="29"/>
  <c r="I168" i="23"/>
  <c r="B167" i="24"/>
  <c r="A167" i="24" s="1"/>
  <c r="F167" i="24"/>
  <c r="I171" i="17"/>
  <c r="D171" i="17"/>
  <c r="I166" i="28"/>
  <c r="D166" i="28"/>
  <c r="S166" i="26"/>
  <c r="T166" i="25"/>
  <c r="U165" i="25"/>
  <c r="T170" i="17"/>
  <c r="U169" i="17"/>
  <c r="U166" i="23"/>
  <c r="T167" i="23"/>
  <c r="S171" i="16"/>
  <c r="T166" i="26" l="1"/>
  <c r="U165" i="26"/>
  <c r="S172" i="16"/>
  <c r="T172" i="16" s="1"/>
  <c r="B166" i="28"/>
  <c r="A166" i="28" s="1"/>
  <c r="F166" i="28"/>
  <c r="M169" i="21"/>
  <c r="K170" i="21" s="1"/>
  <c r="E170" i="21" s="1"/>
  <c r="L169" i="21"/>
  <c r="J170" i="21" s="1"/>
  <c r="T169" i="20"/>
  <c r="U168" i="20"/>
  <c r="M167" i="25"/>
  <c r="K168" i="25" s="1"/>
  <c r="L167" i="25"/>
  <c r="J168" i="25" s="1"/>
  <c r="S171" i="18"/>
  <c r="U170" i="18" s="1"/>
  <c r="S172" i="15"/>
  <c r="U170" i="16"/>
  <c r="T171" i="16"/>
  <c r="L171" i="17"/>
  <c r="J172" i="17" s="1"/>
  <c r="M171" i="17"/>
  <c r="K172" i="17" s="1"/>
  <c r="B173" i="11"/>
  <c r="A173" i="11" s="1"/>
  <c r="F173" i="11"/>
  <c r="S168" i="23"/>
  <c r="S185" i="29"/>
  <c r="S170" i="20"/>
  <c r="U169" i="20" s="1"/>
  <c r="E169" i="22"/>
  <c r="M172" i="15"/>
  <c r="K173" i="15" s="1"/>
  <c r="L172" i="15"/>
  <c r="J173" i="15" s="1"/>
  <c r="D173" i="15" s="1"/>
  <c r="L170" i="19"/>
  <c r="J171" i="19" s="1"/>
  <c r="M170" i="19"/>
  <c r="K171" i="19" s="1"/>
  <c r="E171" i="19" s="1"/>
  <c r="U169" i="18"/>
  <c r="T170" i="18"/>
  <c r="S166" i="28"/>
  <c r="B171" i="17"/>
  <c r="A171" i="17" s="1"/>
  <c r="F171" i="17"/>
  <c r="I171" i="18"/>
  <c r="D171" i="18"/>
  <c r="B172" i="15"/>
  <c r="A172" i="15" s="1"/>
  <c r="F172" i="15"/>
  <c r="S173" i="11"/>
  <c r="U172" i="11" s="1"/>
  <c r="S168" i="24"/>
  <c r="T168" i="24" s="1"/>
  <c r="I170" i="20"/>
  <c r="T167" i="25"/>
  <c r="B168" i="24"/>
  <c r="A168" i="24" s="1"/>
  <c r="F168" i="24"/>
  <c r="B167" i="26"/>
  <c r="A167" i="26" s="1"/>
  <c r="F167" i="26"/>
  <c r="B166" i="27"/>
  <c r="A166" i="27" s="1"/>
  <c r="F166" i="27"/>
  <c r="M185" i="29"/>
  <c r="K186" i="29" s="1"/>
  <c r="L185" i="29"/>
  <c r="J186" i="29" s="1"/>
  <c r="U171" i="11"/>
  <c r="T172" i="11"/>
  <c r="I167" i="26"/>
  <c r="T167" i="24"/>
  <c r="U166" i="24"/>
  <c r="S167" i="26"/>
  <c r="L166" i="28"/>
  <c r="J167" i="28" s="1"/>
  <c r="M166" i="28"/>
  <c r="K167" i="28" s="1"/>
  <c r="L168" i="23"/>
  <c r="J169" i="23" s="1"/>
  <c r="M168" i="23"/>
  <c r="K169" i="23" s="1"/>
  <c r="E169" i="23" s="1"/>
  <c r="B169" i="22"/>
  <c r="A169" i="22" s="1"/>
  <c r="F169" i="22"/>
  <c r="L166" i="27"/>
  <c r="J167" i="27" s="1"/>
  <c r="M166" i="27"/>
  <c r="K167" i="27" s="1"/>
  <c r="E167" i="27" s="1"/>
  <c r="S171" i="17"/>
  <c r="D170" i="20"/>
  <c r="I169" i="22"/>
  <c r="S170" i="19"/>
  <c r="S169" i="21"/>
  <c r="I172" i="16"/>
  <c r="D172" i="16"/>
  <c r="T168" i="22"/>
  <c r="U167" i="22"/>
  <c r="I168" i="24"/>
  <c r="S166" i="27"/>
  <c r="I173" i="11"/>
  <c r="T173" i="11" l="1"/>
  <c r="U171" i="16"/>
  <c r="S171" i="19"/>
  <c r="T171" i="19" s="1"/>
  <c r="M168" i="24"/>
  <c r="K169" i="24" s="1"/>
  <c r="L168" i="24"/>
  <c r="J169" i="24" s="1"/>
  <c r="S170" i="21"/>
  <c r="U169" i="21" s="1"/>
  <c r="I171" i="19"/>
  <c r="D171" i="19"/>
  <c r="S169" i="23"/>
  <c r="U168" i="23" s="1"/>
  <c r="I170" i="21"/>
  <c r="D170" i="21"/>
  <c r="S167" i="27"/>
  <c r="U166" i="27" s="1"/>
  <c r="U168" i="21"/>
  <c r="T169" i="21"/>
  <c r="M169" i="22"/>
  <c r="K170" i="22" s="1"/>
  <c r="L169" i="22"/>
  <c r="J170" i="22" s="1"/>
  <c r="B173" i="15"/>
  <c r="A173" i="15" s="1"/>
  <c r="F173" i="15"/>
  <c r="L171" i="18"/>
  <c r="J172" i="18" s="1"/>
  <c r="M171" i="18"/>
  <c r="K172" i="18" s="1"/>
  <c r="E167" i="28"/>
  <c r="I173" i="15"/>
  <c r="U184" i="29"/>
  <c r="T185" i="29"/>
  <c r="I172" i="17"/>
  <c r="U165" i="27"/>
  <c r="T166" i="27"/>
  <c r="B170" i="20"/>
  <c r="A170" i="20" s="1"/>
  <c r="F170" i="20"/>
  <c r="I167" i="27"/>
  <c r="I167" i="28"/>
  <c r="M167" i="26"/>
  <c r="K168" i="26" s="1"/>
  <c r="L167" i="26"/>
  <c r="J168" i="26" s="1"/>
  <c r="D167" i="27"/>
  <c r="M170" i="20"/>
  <c r="K171" i="20" s="1"/>
  <c r="L170" i="20"/>
  <c r="J171" i="20" s="1"/>
  <c r="D171" i="20" s="1"/>
  <c r="T166" i="28"/>
  <c r="U165" i="28"/>
  <c r="T171" i="18"/>
  <c r="E173" i="15"/>
  <c r="I168" i="25"/>
  <c r="D168" i="25"/>
  <c r="U166" i="26"/>
  <c r="L173" i="11"/>
  <c r="J174" i="11" s="1"/>
  <c r="M173" i="11"/>
  <c r="K174" i="11" s="1"/>
  <c r="U170" i="17"/>
  <c r="T171" i="17"/>
  <c r="I169" i="23"/>
  <c r="D169" i="23"/>
  <c r="E186" i="29"/>
  <c r="B172" i="16"/>
  <c r="A172" i="16" s="1"/>
  <c r="F172" i="16"/>
  <c r="L172" i="16"/>
  <c r="J173" i="16" s="1"/>
  <c r="D173" i="16" s="1"/>
  <c r="M172" i="16"/>
  <c r="K173" i="16" s="1"/>
  <c r="T170" i="19"/>
  <c r="U169" i="19"/>
  <c r="E172" i="17"/>
  <c r="U167" i="24"/>
  <c r="I186" i="29"/>
  <c r="D186" i="29"/>
  <c r="B171" i="18"/>
  <c r="A171" i="18" s="1"/>
  <c r="F171" i="18"/>
  <c r="D172" i="17"/>
  <c r="S169" i="22"/>
  <c r="U167" i="23"/>
  <c r="T168" i="23"/>
  <c r="U171" i="15"/>
  <c r="T172" i="15"/>
  <c r="E168" i="25"/>
  <c r="T170" i="20"/>
  <c r="D167" i="28"/>
  <c r="T167" i="26"/>
  <c r="U170" i="19" l="1"/>
  <c r="T169" i="23"/>
  <c r="T167" i="27"/>
  <c r="T170" i="21"/>
  <c r="B173" i="16"/>
  <c r="A173" i="16" s="1"/>
  <c r="F173" i="16"/>
  <c r="B167" i="28"/>
  <c r="A167" i="28" s="1"/>
  <c r="F167" i="28"/>
  <c r="E171" i="20"/>
  <c r="B171" i="19"/>
  <c r="A171" i="19" s="1"/>
  <c r="F171" i="19"/>
  <c r="I169" i="24"/>
  <c r="D169" i="24"/>
  <c r="B172" i="17"/>
  <c r="A172" i="17" s="1"/>
  <c r="F172" i="17"/>
  <c r="B186" i="29"/>
  <c r="A186" i="29" s="1"/>
  <c r="F186" i="29"/>
  <c r="M169" i="23"/>
  <c r="K170" i="23" s="1"/>
  <c r="L169" i="23"/>
  <c r="J170" i="23" s="1"/>
  <c r="M168" i="25"/>
  <c r="K169" i="25" s="1"/>
  <c r="L168" i="25"/>
  <c r="J169" i="25" s="1"/>
  <c r="D169" i="25" s="1"/>
  <c r="B167" i="27"/>
  <c r="A167" i="27" s="1"/>
  <c r="F167" i="27"/>
  <c r="L167" i="28"/>
  <c r="J168" i="28" s="1"/>
  <c r="M167" i="28"/>
  <c r="K168" i="28" s="1"/>
  <c r="E168" i="28" s="1"/>
  <c r="B171" i="20"/>
  <c r="A171" i="20" s="1"/>
  <c r="F171" i="20"/>
  <c r="L173" i="15"/>
  <c r="J174" i="15" s="1"/>
  <c r="M173" i="15"/>
  <c r="K174" i="15" s="1"/>
  <c r="L170" i="21"/>
  <c r="J171" i="21" s="1"/>
  <c r="D171" i="21" s="1"/>
  <c r="M170" i="21"/>
  <c r="K171" i="21" s="1"/>
  <c r="E169" i="24"/>
  <c r="S168" i="25"/>
  <c r="E170" i="22"/>
  <c r="S172" i="17"/>
  <c r="S186" i="29"/>
  <c r="E174" i="11"/>
  <c r="S173" i="15"/>
  <c r="I168" i="26"/>
  <c r="D168" i="26"/>
  <c r="S167" i="28"/>
  <c r="L171" i="19"/>
  <c r="J172" i="19" s="1"/>
  <c r="D172" i="19" s="1"/>
  <c r="M171" i="19"/>
  <c r="K172" i="19" s="1"/>
  <c r="I173" i="16"/>
  <c r="I172" i="18"/>
  <c r="U168" i="22"/>
  <c r="T169" i="22"/>
  <c r="D172" i="18"/>
  <c r="M186" i="29"/>
  <c r="K187" i="29" s="1"/>
  <c r="L186" i="29"/>
  <c r="J187" i="29" s="1"/>
  <c r="D187" i="29" s="1"/>
  <c r="E173" i="16"/>
  <c r="B169" i="23"/>
  <c r="A169" i="23" s="1"/>
  <c r="F169" i="23"/>
  <c r="I174" i="11"/>
  <c r="D174" i="11"/>
  <c r="B168" i="25"/>
  <c r="A168" i="25" s="1"/>
  <c r="F168" i="25"/>
  <c r="I171" i="20"/>
  <c r="E168" i="26"/>
  <c r="L167" i="27"/>
  <c r="J168" i="27" s="1"/>
  <c r="D168" i="27" s="1"/>
  <c r="M167" i="27"/>
  <c r="K168" i="27" s="1"/>
  <c r="M172" i="17"/>
  <c r="K173" i="17" s="1"/>
  <c r="E173" i="17" s="1"/>
  <c r="L172" i="17"/>
  <c r="J173" i="17" s="1"/>
  <c r="E172" i="18"/>
  <c r="I170" i="22"/>
  <c r="D170" i="22"/>
  <c r="B170" i="21"/>
  <c r="A170" i="21" s="1"/>
  <c r="F170" i="21"/>
  <c r="S173" i="17" l="1"/>
  <c r="T173" i="17" s="1"/>
  <c r="B171" i="21"/>
  <c r="A171" i="21" s="1"/>
  <c r="F171" i="21"/>
  <c r="M170" i="22"/>
  <c r="K171" i="22" s="1"/>
  <c r="E171" i="22" s="1"/>
  <c r="L170" i="22"/>
  <c r="J171" i="22" s="1"/>
  <c r="B169" i="25"/>
  <c r="A169" i="25" s="1"/>
  <c r="F169" i="25"/>
  <c r="S173" i="16"/>
  <c r="I171" i="21"/>
  <c r="B187" i="29"/>
  <c r="A187" i="29" s="1"/>
  <c r="F187" i="29"/>
  <c r="S171" i="20"/>
  <c r="S172" i="18"/>
  <c r="E172" i="19"/>
  <c r="M168" i="26"/>
  <c r="K169" i="26" s="1"/>
  <c r="E169" i="26" s="1"/>
  <c r="L168" i="26"/>
  <c r="J169" i="26" s="1"/>
  <c r="D169" i="26" s="1"/>
  <c r="S169" i="24"/>
  <c r="B168" i="27"/>
  <c r="A168" i="27" s="1"/>
  <c r="F168" i="27"/>
  <c r="I170" i="23"/>
  <c r="B169" i="24"/>
  <c r="A169" i="24" s="1"/>
  <c r="F169" i="24"/>
  <c r="B172" i="19"/>
  <c r="A172" i="19" s="1"/>
  <c r="F172" i="19"/>
  <c r="B170" i="22"/>
  <c r="A170" i="22" s="1"/>
  <c r="F170" i="22"/>
  <c r="I168" i="27"/>
  <c r="L171" i="20"/>
  <c r="J172" i="20" s="1"/>
  <c r="M171" i="20"/>
  <c r="K172" i="20" s="1"/>
  <c r="E172" i="20" s="1"/>
  <c r="B174" i="11"/>
  <c r="A174" i="11" s="1"/>
  <c r="F174" i="11"/>
  <c r="D170" i="23"/>
  <c r="I187" i="29"/>
  <c r="M172" i="18"/>
  <c r="K173" i="18" s="1"/>
  <c r="E173" i="18" s="1"/>
  <c r="L172" i="18"/>
  <c r="J173" i="18" s="1"/>
  <c r="D173" i="18" s="1"/>
  <c r="I172" i="19"/>
  <c r="T167" i="28"/>
  <c r="U166" i="28"/>
  <c r="E174" i="15"/>
  <c r="T186" i="29"/>
  <c r="U185" i="29"/>
  <c r="S170" i="22"/>
  <c r="I174" i="15"/>
  <c r="D174" i="15"/>
  <c r="E170" i="23"/>
  <c r="L174" i="11"/>
  <c r="J175" i="11" s="1"/>
  <c r="M174" i="11"/>
  <c r="K175" i="11" s="1"/>
  <c r="E175" i="11" s="1"/>
  <c r="B172" i="18"/>
  <c r="A172" i="18" s="1"/>
  <c r="F172" i="18"/>
  <c r="L173" i="16"/>
  <c r="J174" i="16" s="1"/>
  <c r="M173" i="16"/>
  <c r="K174" i="16" s="1"/>
  <c r="E174" i="16" s="1"/>
  <c r="S174" i="11"/>
  <c r="T168" i="25"/>
  <c r="U167" i="25"/>
  <c r="E168" i="27"/>
  <c r="S168" i="28"/>
  <c r="U167" i="28" s="1"/>
  <c r="T172" i="17"/>
  <c r="U171" i="17"/>
  <c r="I173" i="17"/>
  <c r="S168" i="26"/>
  <c r="B168" i="26"/>
  <c r="A168" i="26" s="1"/>
  <c r="F168" i="26"/>
  <c r="T173" i="15"/>
  <c r="U172" i="15"/>
  <c r="E187" i="29"/>
  <c r="E169" i="25"/>
  <c r="E171" i="21"/>
  <c r="I168" i="28"/>
  <c r="I169" i="25"/>
  <c r="D173" i="17"/>
  <c r="M169" i="24"/>
  <c r="K170" i="24" s="1"/>
  <c r="E170" i="24" s="1"/>
  <c r="L169" i="24"/>
  <c r="J170" i="24" s="1"/>
  <c r="D170" i="24" s="1"/>
  <c r="D168" i="28"/>
  <c r="U172" i="17" l="1"/>
  <c r="S172" i="20"/>
  <c r="U171" i="20" s="1"/>
  <c r="B168" i="28"/>
  <c r="A168" i="28" s="1"/>
  <c r="F168" i="28"/>
  <c r="S169" i="26"/>
  <c r="U168" i="26" s="1"/>
  <c r="S175" i="11"/>
  <c r="I175" i="11"/>
  <c r="L172" i="19"/>
  <c r="J173" i="19" s="1"/>
  <c r="M172" i="19"/>
  <c r="K173" i="19" s="1"/>
  <c r="E173" i="19" s="1"/>
  <c r="S172" i="19"/>
  <c r="S174" i="16"/>
  <c r="U173" i="16" s="1"/>
  <c r="M169" i="25"/>
  <c r="K170" i="25" s="1"/>
  <c r="E170" i="25" s="1"/>
  <c r="L169" i="25"/>
  <c r="J170" i="25" s="1"/>
  <c r="B169" i="26"/>
  <c r="A169" i="26" s="1"/>
  <c r="F169" i="26"/>
  <c r="B173" i="18"/>
  <c r="A173" i="18" s="1"/>
  <c r="F173" i="18"/>
  <c r="B174" i="15"/>
  <c r="A174" i="15" s="1"/>
  <c r="F174" i="15"/>
  <c r="I173" i="18"/>
  <c r="B170" i="23"/>
  <c r="A170" i="23" s="1"/>
  <c r="F170" i="23"/>
  <c r="T169" i="24"/>
  <c r="U168" i="24"/>
  <c r="T173" i="16"/>
  <c r="U172" i="16"/>
  <c r="I171" i="22"/>
  <c r="S169" i="25"/>
  <c r="S168" i="27"/>
  <c r="S170" i="23"/>
  <c r="S174" i="15"/>
  <c r="I172" i="20"/>
  <c r="D172" i="20"/>
  <c r="D171" i="22"/>
  <c r="I169" i="26"/>
  <c r="U171" i="18"/>
  <c r="T172" i="18"/>
  <c r="S171" i="21"/>
  <c r="S171" i="22"/>
  <c r="U170" i="22" s="1"/>
  <c r="M187" i="29"/>
  <c r="K188" i="29" s="1"/>
  <c r="L187" i="29"/>
  <c r="J188" i="29" s="1"/>
  <c r="L168" i="27"/>
  <c r="J169" i="27" s="1"/>
  <c r="M168" i="27"/>
  <c r="K169" i="27" s="1"/>
  <c r="E169" i="27" s="1"/>
  <c r="B170" i="24"/>
  <c r="A170" i="24" s="1"/>
  <c r="F170" i="24"/>
  <c r="S170" i="24"/>
  <c r="U170" i="20"/>
  <c r="T171" i="20"/>
  <c r="I170" i="24"/>
  <c r="T168" i="26"/>
  <c r="U167" i="26"/>
  <c r="U173" i="11"/>
  <c r="T174" i="11"/>
  <c r="U169" i="22"/>
  <c r="T170" i="22"/>
  <c r="T168" i="28"/>
  <c r="B173" i="17"/>
  <c r="A173" i="17" s="1"/>
  <c r="F173" i="17"/>
  <c r="M168" i="28"/>
  <c r="K169" i="28" s="1"/>
  <c r="L168" i="28"/>
  <c r="J169" i="28" s="1"/>
  <c r="D169" i="28" s="1"/>
  <c r="S187" i="29"/>
  <c r="M173" i="17"/>
  <c r="K174" i="17" s="1"/>
  <c r="L173" i="17"/>
  <c r="J174" i="17" s="1"/>
  <c r="D174" i="17" s="1"/>
  <c r="I174" i="16"/>
  <c r="D174" i="16"/>
  <c r="L174" i="15"/>
  <c r="J175" i="15" s="1"/>
  <c r="M174" i="15"/>
  <c r="K175" i="15" s="1"/>
  <c r="D175" i="11"/>
  <c r="L170" i="23"/>
  <c r="J171" i="23" s="1"/>
  <c r="D171" i="23" s="1"/>
  <c r="M170" i="23"/>
  <c r="K171" i="23" s="1"/>
  <c r="E171" i="23" s="1"/>
  <c r="S173" i="18"/>
  <c r="L171" i="21"/>
  <c r="J172" i="21" s="1"/>
  <c r="M171" i="21"/>
  <c r="K172" i="21" s="1"/>
  <c r="T172" i="20" l="1"/>
  <c r="T171" i="22"/>
  <c r="T169" i="26"/>
  <c r="S171" i="23"/>
  <c r="T171" i="23" s="1"/>
  <c r="I172" i="21"/>
  <c r="D172" i="21"/>
  <c r="I175" i="15"/>
  <c r="T187" i="29"/>
  <c r="U186" i="29"/>
  <c r="S169" i="27"/>
  <c r="T169" i="27" s="1"/>
  <c r="B171" i="23"/>
  <c r="A171" i="23" s="1"/>
  <c r="F171" i="23"/>
  <c r="I173" i="19"/>
  <c r="D173" i="19"/>
  <c r="I174" i="17"/>
  <c r="I169" i="28"/>
  <c r="M169" i="26"/>
  <c r="K170" i="26" s="1"/>
  <c r="L169" i="26"/>
  <c r="J170" i="26" s="1"/>
  <c r="M172" i="20"/>
  <c r="K173" i="20" s="1"/>
  <c r="L172" i="20"/>
  <c r="J173" i="20" s="1"/>
  <c r="D173" i="20" s="1"/>
  <c r="U167" i="27"/>
  <c r="T168" i="27"/>
  <c r="T174" i="16"/>
  <c r="T170" i="24"/>
  <c r="D175" i="15"/>
  <c r="I170" i="25"/>
  <c r="D170" i="25"/>
  <c r="S173" i="19"/>
  <c r="U172" i="19" s="1"/>
  <c r="B175" i="11"/>
  <c r="A175" i="11" s="1"/>
  <c r="F175" i="11"/>
  <c r="B174" i="16"/>
  <c r="A174" i="16" s="1"/>
  <c r="F174" i="16"/>
  <c r="E174" i="17"/>
  <c r="E169" i="28"/>
  <c r="U174" i="11"/>
  <c r="I169" i="27"/>
  <c r="D169" i="27"/>
  <c r="T173" i="18"/>
  <c r="B171" i="22"/>
  <c r="A171" i="22" s="1"/>
  <c r="F171" i="22"/>
  <c r="T170" i="23"/>
  <c r="U169" i="23"/>
  <c r="S170" i="25"/>
  <c r="T170" i="25" s="1"/>
  <c r="L171" i="22"/>
  <c r="J172" i="22" s="1"/>
  <c r="M171" i="22"/>
  <c r="K172" i="22" s="1"/>
  <c r="U169" i="24"/>
  <c r="U171" i="19"/>
  <c r="T172" i="19"/>
  <c r="L175" i="11"/>
  <c r="J176" i="11" s="1"/>
  <c r="M175" i="11"/>
  <c r="K176" i="11" s="1"/>
  <c r="L174" i="16"/>
  <c r="J175" i="16" s="1"/>
  <c r="M174" i="16"/>
  <c r="K175" i="16" s="1"/>
  <c r="B174" i="17"/>
  <c r="A174" i="17" s="1"/>
  <c r="F174" i="17"/>
  <c r="T171" i="21"/>
  <c r="U170" i="21"/>
  <c r="T174" i="15"/>
  <c r="U173" i="15"/>
  <c r="B169" i="28"/>
  <c r="A169" i="28" s="1"/>
  <c r="F169" i="28"/>
  <c r="I171" i="23"/>
  <c r="E188" i="29"/>
  <c r="T175" i="11"/>
  <c r="M170" i="24"/>
  <c r="K171" i="24" s="1"/>
  <c r="L170" i="24"/>
  <c r="J171" i="24" s="1"/>
  <c r="I188" i="29"/>
  <c r="D188" i="29"/>
  <c r="E172" i="21"/>
  <c r="U172" i="18"/>
  <c r="B172" i="20"/>
  <c r="A172" i="20" s="1"/>
  <c r="F172" i="20"/>
  <c r="E175" i="15"/>
  <c r="U168" i="25"/>
  <c r="T169" i="25"/>
  <c r="L173" i="18"/>
  <c r="J174" i="18" s="1"/>
  <c r="M173" i="18"/>
  <c r="K174" i="18" s="1"/>
  <c r="U170" i="23" l="1"/>
  <c r="U169" i="25"/>
  <c r="I171" i="24"/>
  <c r="D171" i="24"/>
  <c r="I176" i="11"/>
  <c r="I172" i="22"/>
  <c r="D172" i="22"/>
  <c r="B175" i="15"/>
  <c r="A175" i="15" s="1"/>
  <c r="F175" i="15"/>
  <c r="E173" i="20"/>
  <c r="M172" i="21"/>
  <c r="K173" i="21" s="1"/>
  <c r="E173" i="21" s="1"/>
  <c r="L172" i="21"/>
  <c r="J173" i="21" s="1"/>
  <c r="E171" i="24"/>
  <c r="I175" i="16"/>
  <c r="B169" i="27"/>
  <c r="A169" i="27" s="1"/>
  <c r="F169" i="27"/>
  <c r="S169" i="28"/>
  <c r="D176" i="11"/>
  <c r="B170" i="25"/>
  <c r="A170" i="25" s="1"/>
  <c r="F170" i="25"/>
  <c r="I170" i="26"/>
  <c r="D170" i="26"/>
  <c r="L169" i="28"/>
  <c r="J170" i="28" s="1"/>
  <c r="M169" i="28"/>
  <c r="K170" i="28" s="1"/>
  <c r="E170" i="28" s="1"/>
  <c r="I174" i="18"/>
  <c r="D174" i="18"/>
  <c r="D175" i="16"/>
  <c r="U168" i="27"/>
  <c r="E170" i="26"/>
  <c r="B173" i="19"/>
  <c r="A173" i="19" s="1"/>
  <c r="F173" i="19"/>
  <c r="L175" i="15"/>
  <c r="J176" i="15" s="1"/>
  <c r="M175" i="15"/>
  <c r="K176" i="15" s="1"/>
  <c r="E176" i="15" s="1"/>
  <c r="S172" i="21"/>
  <c r="E175" i="16"/>
  <c r="L173" i="19"/>
  <c r="J174" i="19" s="1"/>
  <c r="D174" i="19" s="1"/>
  <c r="M173" i="19"/>
  <c r="K174" i="19" s="1"/>
  <c r="E174" i="18"/>
  <c r="B173" i="20"/>
  <c r="A173" i="20" s="1"/>
  <c r="F173" i="20"/>
  <c r="B188" i="29"/>
  <c r="A188" i="29" s="1"/>
  <c r="F188" i="29"/>
  <c r="S175" i="15"/>
  <c r="M188" i="29"/>
  <c r="K189" i="29" s="1"/>
  <c r="L188" i="29"/>
  <c r="J189" i="29" s="1"/>
  <c r="D189" i="29" s="1"/>
  <c r="S188" i="29"/>
  <c r="L171" i="23"/>
  <c r="J172" i="23" s="1"/>
  <c r="M171" i="23"/>
  <c r="K172" i="23" s="1"/>
  <c r="E176" i="11"/>
  <c r="T173" i="19"/>
  <c r="E172" i="22"/>
  <c r="L169" i="27"/>
  <c r="J170" i="27" s="1"/>
  <c r="M169" i="27"/>
  <c r="K170" i="27" s="1"/>
  <c r="S174" i="17"/>
  <c r="L170" i="25"/>
  <c r="J171" i="25" s="1"/>
  <c r="M170" i="25"/>
  <c r="K171" i="25" s="1"/>
  <c r="I173" i="20"/>
  <c r="M174" i="17"/>
  <c r="K175" i="17" s="1"/>
  <c r="L174" i="17"/>
  <c r="J175" i="17" s="1"/>
  <c r="B172" i="21"/>
  <c r="A172" i="21" s="1"/>
  <c r="F172" i="21"/>
  <c r="B174" i="19" l="1"/>
  <c r="A174" i="19" s="1"/>
  <c r="F174" i="19"/>
  <c r="S176" i="15"/>
  <c r="U175" i="15" s="1"/>
  <c r="B189" i="29"/>
  <c r="A189" i="29" s="1"/>
  <c r="F189" i="29"/>
  <c r="E171" i="25"/>
  <c r="I176" i="15"/>
  <c r="I170" i="28"/>
  <c r="D170" i="28"/>
  <c r="S170" i="28"/>
  <c r="T170" i="28" s="1"/>
  <c r="M176" i="11"/>
  <c r="K177" i="11" s="1"/>
  <c r="E177" i="11" s="1"/>
  <c r="L176" i="11"/>
  <c r="J177" i="11" s="1"/>
  <c r="D177" i="11" s="1"/>
  <c r="I171" i="25"/>
  <c r="I170" i="27"/>
  <c r="S176" i="11"/>
  <c r="U187" i="29"/>
  <c r="T188" i="29"/>
  <c r="U174" i="15"/>
  <c r="T175" i="15"/>
  <c r="S174" i="18"/>
  <c r="S173" i="21"/>
  <c r="T173" i="21" s="1"/>
  <c r="B170" i="26"/>
  <c r="A170" i="26" s="1"/>
  <c r="F170" i="26"/>
  <c r="D171" i="25"/>
  <c r="U168" i="28"/>
  <c r="T169" i="28"/>
  <c r="I173" i="21"/>
  <c r="B171" i="24"/>
  <c r="A171" i="24" s="1"/>
  <c r="F171" i="24"/>
  <c r="D173" i="21"/>
  <c r="E175" i="17"/>
  <c r="S172" i="22"/>
  <c r="E189" i="29"/>
  <c r="T172" i="21"/>
  <c r="U171" i="21"/>
  <c r="B174" i="18"/>
  <c r="A174" i="18" s="1"/>
  <c r="F174" i="18"/>
  <c r="M175" i="16"/>
  <c r="K176" i="16" s="1"/>
  <c r="E176" i="16" s="1"/>
  <c r="L175" i="16"/>
  <c r="J176" i="16" s="1"/>
  <c r="D176" i="16" s="1"/>
  <c r="D176" i="15"/>
  <c r="L172" i="22"/>
  <c r="J173" i="22" s="1"/>
  <c r="D173" i="22" s="1"/>
  <c r="M172" i="22"/>
  <c r="K173" i="22" s="1"/>
  <c r="E173" i="22" s="1"/>
  <c r="I175" i="17"/>
  <c r="D175" i="17"/>
  <c r="E170" i="27"/>
  <c r="I172" i="23"/>
  <c r="D172" i="23"/>
  <c r="I174" i="19"/>
  <c r="S170" i="26"/>
  <c r="B172" i="22"/>
  <c r="A172" i="22" s="1"/>
  <c r="F172" i="22"/>
  <c r="M173" i="20"/>
  <c r="K174" i="20" s="1"/>
  <c r="E174" i="20" s="1"/>
  <c r="L173" i="20"/>
  <c r="J174" i="20" s="1"/>
  <c r="U173" i="17"/>
  <c r="T174" i="17"/>
  <c r="E172" i="23"/>
  <c r="I189" i="29"/>
  <c r="E174" i="19"/>
  <c r="S175" i="16"/>
  <c r="B175" i="16"/>
  <c r="A175" i="16" s="1"/>
  <c r="F175" i="16"/>
  <c r="M174" i="18"/>
  <c r="K175" i="18" s="1"/>
  <c r="L174" i="18"/>
  <c r="J175" i="18" s="1"/>
  <c r="D175" i="18" s="1"/>
  <c r="M170" i="26"/>
  <c r="K171" i="26" s="1"/>
  <c r="L170" i="26"/>
  <c r="J171" i="26" s="1"/>
  <c r="B176" i="11"/>
  <c r="A176" i="11" s="1"/>
  <c r="F176" i="11"/>
  <c r="D170" i="27"/>
  <c r="S171" i="24"/>
  <c r="S173" i="20"/>
  <c r="L171" i="24"/>
  <c r="J172" i="24" s="1"/>
  <c r="D172" i="24" s="1"/>
  <c r="M171" i="24"/>
  <c r="K172" i="24" s="1"/>
  <c r="U169" i="28" l="1"/>
  <c r="U172" i="21"/>
  <c r="B177" i="11"/>
  <c r="A177" i="11" s="1"/>
  <c r="F177" i="11"/>
  <c r="B172" i="24"/>
  <c r="A172" i="24" s="1"/>
  <c r="F172" i="24"/>
  <c r="S177" i="11"/>
  <c r="T177" i="11" s="1"/>
  <c r="S174" i="20"/>
  <c r="T174" i="20" s="1"/>
  <c r="M172" i="23"/>
  <c r="K173" i="23" s="1"/>
  <c r="E173" i="23" s="1"/>
  <c r="L172" i="23"/>
  <c r="J173" i="23" s="1"/>
  <c r="D173" i="23" s="1"/>
  <c r="B176" i="15"/>
  <c r="A176" i="15" s="1"/>
  <c r="F176" i="15"/>
  <c r="L170" i="27"/>
  <c r="J171" i="27" s="1"/>
  <c r="D171" i="27" s="1"/>
  <c r="M170" i="27"/>
  <c r="K171" i="27" s="1"/>
  <c r="E171" i="27" s="1"/>
  <c r="B170" i="28"/>
  <c r="A170" i="28" s="1"/>
  <c r="F170" i="28"/>
  <c r="U172" i="20"/>
  <c r="T173" i="20"/>
  <c r="B173" i="22"/>
  <c r="A173" i="22" s="1"/>
  <c r="F173" i="22"/>
  <c r="S170" i="27"/>
  <c r="T172" i="22"/>
  <c r="U171" i="22"/>
  <c r="B176" i="16"/>
  <c r="A176" i="16" s="1"/>
  <c r="F176" i="16"/>
  <c r="U174" i="16"/>
  <c r="T175" i="16"/>
  <c r="L189" i="29"/>
  <c r="J190" i="29" s="1"/>
  <c r="M189" i="29"/>
  <c r="K190" i="29" s="1"/>
  <c r="E190" i="29" s="1"/>
  <c r="U169" i="26"/>
  <c r="T170" i="26"/>
  <c r="B172" i="23"/>
  <c r="A172" i="23" s="1"/>
  <c r="F172" i="23"/>
  <c r="I176" i="16"/>
  <c r="S175" i="17"/>
  <c r="T176" i="11"/>
  <c r="U175" i="11"/>
  <c r="M171" i="25"/>
  <c r="K172" i="25" s="1"/>
  <c r="L171" i="25"/>
  <c r="J172" i="25" s="1"/>
  <c r="D172" i="25" s="1"/>
  <c r="L170" i="28"/>
  <c r="J171" i="28" s="1"/>
  <c r="D171" i="28" s="1"/>
  <c r="M170" i="28"/>
  <c r="K171" i="28" s="1"/>
  <c r="S171" i="25"/>
  <c r="B170" i="27"/>
  <c r="A170" i="27" s="1"/>
  <c r="F170" i="27"/>
  <c r="I171" i="26"/>
  <c r="M174" i="19"/>
  <c r="K175" i="19" s="1"/>
  <c r="E175" i="19" s="1"/>
  <c r="L174" i="19"/>
  <c r="J175" i="19" s="1"/>
  <c r="S173" i="22"/>
  <c r="U172" i="22" s="1"/>
  <c r="L173" i="21"/>
  <c r="J174" i="21" s="1"/>
  <c r="D174" i="21" s="1"/>
  <c r="M173" i="21"/>
  <c r="K174" i="21" s="1"/>
  <c r="U173" i="18"/>
  <c r="T174" i="18"/>
  <c r="I177" i="11"/>
  <c r="L176" i="15"/>
  <c r="J177" i="15" s="1"/>
  <c r="M176" i="15"/>
  <c r="K177" i="15" s="1"/>
  <c r="S176" i="16"/>
  <c r="I174" i="20"/>
  <c r="D174" i="20"/>
  <c r="L175" i="17"/>
  <c r="J176" i="17" s="1"/>
  <c r="D176" i="17" s="1"/>
  <c r="M175" i="17"/>
  <c r="K176" i="17" s="1"/>
  <c r="E176" i="17" s="1"/>
  <c r="B175" i="18"/>
  <c r="A175" i="18" s="1"/>
  <c r="F175" i="18"/>
  <c r="B171" i="25"/>
  <c r="A171" i="25" s="1"/>
  <c r="F171" i="25"/>
  <c r="E172" i="24"/>
  <c r="I172" i="24"/>
  <c r="T171" i="24"/>
  <c r="U170" i="24"/>
  <c r="I175" i="18"/>
  <c r="S174" i="19"/>
  <c r="S172" i="23"/>
  <c r="E171" i="26"/>
  <c r="B175" i="17"/>
  <c r="A175" i="17" s="1"/>
  <c r="F175" i="17"/>
  <c r="I173" i="22"/>
  <c r="S189" i="29"/>
  <c r="B173" i="21"/>
  <c r="A173" i="21" s="1"/>
  <c r="F173" i="21"/>
  <c r="D171" i="26"/>
  <c r="E175" i="18"/>
  <c r="T176" i="15"/>
  <c r="U173" i="20" l="1"/>
  <c r="T173" i="22"/>
  <c r="S173" i="23"/>
  <c r="U172" i="23" s="1"/>
  <c r="S190" i="29"/>
  <c r="S175" i="18"/>
  <c r="E174" i="21"/>
  <c r="I175" i="19"/>
  <c r="D175" i="19"/>
  <c r="T171" i="25"/>
  <c r="U170" i="25"/>
  <c r="U175" i="16"/>
  <c r="B171" i="28"/>
  <c r="A171" i="28" s="1"/>
  <c r="F171" i="28"/>
  <c r="B171" i="26"/>
  <c r="A171" i="26" s="1"/>
  <c r="F171" i="26"/>
  <c r="S171" i="26"/>
  <c r="I177" i="15"/>
  <c r="B171" i="27"/>
  <c r="A171" i="27" s="1"/>
  <c r="F171" i="27"/>
  <c r="B173" i="23"/>
  <c r="A173" i="23" s="1"/>
  <c r="F173" i="23"/>
  <c r="I190" i="29"/>
  <c r="D190" i="29"/>
  <c r="D177" i="15"/>
  <c r="U188" i="29"/>
  <c r="T189" i="29"/>
  <c r="S172" i="24"/>
  <c r="M174" i="20"/>
  <c r="K175" i="20" s="1"/>
  <c r="L174" i="20"/>
  <c r="J175" i="20" s="1"/>
  <c r="D175" i="20" s="1"/>
  <c r="I171" i="28"/>
  <c r="L176" i="16"/>
  <c r="J177" i="16" s="1"/>
  <c r="M176" i="16"/>
  <c r="K177" i="16" s="1"/>
  <c r="S171" i="27"/>
  <c r="T171" i="27" s="1"/>
  <c r="B174" i="21"/>
  <c r="A174" i="21" s="1"/>
  <c r="F174" i="21"/>
  <c r="S175" i="19"/>
  <c r="T175" i="19" s="1"/>
  <c r="B174" i="20"/>
  <c r="A174" i="20" s="1"/>
  <c r="F174" i="20"/>
  <c r="E177" i="15"/>
  <c r="S176" i="17"/>
  <c r="U175" i="17" s="1"/>
  <c r="L173" i="22"/>
  <c r="J174" i="22" s="1"/>
  <c r="M173" i="22"/>
  <c r="K174" i="22" s="1"/>
  <c r="T174" i="19"/>
  <c r="U173" i="19"/>
  <c r="L172" i="24"/>
  <c r="J173" i="24" s="1"/>
  <c r="M172" i="24"/>
  <c r="K173" i="24" s="1"/>
  <c r="B172" i="25"/>
  <c r="A172" i="25" s="1"/>
  <c r="F172" i="25"/>
  <c r="I174" i="21"/>
  <c r="E171" i="28"/>
  <c r="T176" i="16"/>
  <c r="B176" i="17"/>
  <c r="A176" i="17" s="1"/>
  <c r="F176" i="17"/>
  <c r="U171" i="23"/>
  <c r="T172" i="23"/>
  <c r="M175" i="18"/>
  <c r="K176" i="18" s="1"/>
  <c r="L175" i="18"/>
  <c r="J176" i="18" s="1"/>
  <c r="I176" i="17"/>
  <c r="M177" i="11"/>
  <c r="K178" i="11" s="1"/>
  <c r="L177" i="11"/>
  <c r="J178" i="11" s="1"/>
  <c r="L171" i="26"/>
  <c r="J172" i="26" s="1"/>
  <c r="D172" i="26" s="1"/>
  <c r="M171" i="26"/>
  <c r="K172" i="26" s="1"/>
  <c r="E172" i="26" s="1"/>
  <c r="E172" i="25"/>
  <c r="I172" i="25"/>
  <c r="U176" i="11"/>
  <c r="T175" i="17"/>
  <c r="U174" i="17"/>
  <c r="T170" i="27"/>
  <c r="U169" i="27"/>
  <c r="I171" i="27"/>
  <c r="I173" i="23"/>
  <c r="T173" i="23" l="1"/>
  <c r="T176" i="17"/>
  <c r="U174" i="19"/>
  <c r="U170" i="27"/>
  <c r="S172" i="26"/>
  <c r="T172" i="26" s="1"/>
  <c r="I178" i="11"/>
  <c r="D178" i="11"/>
  <c r="I174" i="22"/>
  <c r="D174" i="22"/>
  <c r="E175" i="20"/>
  <c r="L177" i="15"/>
  <c r="J178" i="15" s="1"/>
  <c r="M177" i="15"/>
  <c r="K178" i="15" s="1"/>
  <c r="E178" i="15" s="1"/>
  <c r="B172" i="26"/>
  <c r="A172" i="26" s="1"/>
  <c r="F172" i="26"/>
  <c r="M175" i="19"/>
  <c r="K176" i="19" s="1"/>
  <c r="L175" i="19"/>
  <c r="J176" i="19" s="1"/>
  <c r="D176" i="19" s="1"/>
  <c r="L173" i="23"/>
  <c r="J174" i="23" s="1"/>
  <c r="M173" i="23"/>
  <c r="K174" i="23" s="1"/>
  <c r="I172" i="26"/>
  <c r="M174" i="21"/>
  <c r="K175" i="21" s="1"/>
  <c r="E175" i="21" s="1"/>
  <c r="L174" i="21"/>
  <c r="J175" i="21" s="1"/>
  <c r="S174" i="21"/>
  <c r="L171" i="27"/>
  <c r="J172" i="27" s="1"/>
  <c r="M171" i="27"/>
  <c r="K172" i="27" s="1"/>
  <c r="M172" i="25"/>
  <c r="K173" i="25" s="1"/>
  <c r="L172" i="25"/>
  <c r="J173" i="25" s="1"/>
  <c r="M176" i="17"/>
  <c r="K177" i="17" s="1"/>
  <c r="L176" i="17"/>
  <c r="J177" i="17" s="1"/>
  <c r="S171" i="28"/>
  <c r="M171" i="28"/>
  <c r="K172" i="28" s="1"/>
  <c r="E172" i="28" s="1"/>
  <c r="L171" i="28"/>
  <c r="J172" i="28" s="1"/>
  <c r="S172" i="25"/>
  <c r="E174" i="22"/>
  <c r="B175" i="20"/>
  <c r="A175" i="20" s="1"/>
  <c r="F175" i="20"/>
  <c r="E177" i="16"/>
  <c r="I175" i="20"/>
  <c r="T172" i="24"/>
  <c r="U171" i="24"/>
  <c r="T190" i="29"/>
  <c r="L190" i="29"/>
  <c r="J191" i="29" s="1"/>
  <c r="D191" i="29" s="1"/>
  <c r="M190" i="29"/>
  <c r="K191" i="29" s="1"/>
  <c r="I176" i="18"/>
  <c r="D176" i="18"/>
  <c r="S177" i="15"/>
  <c r="I177" i="16"/>
  <c r="D177" i="16"/>
  <c r="B177" i="15"/>
  <c r="A177" i="15" s="1"/>
  <c r="F177" i="15"/>
  <c r="E178" i="11"/>
  <c r="B190" i="29"/>
  <c r="A190" i="29" s="1"/>
  <c r="F190" i="29"/>
  <c r="E176" i="18"/>
  <c r="I173" i="24"/>
  <c r="D173" i="24"/>
  <c r="E173" i="24"/>
  <c r="U189" i="29"/>
  <c r="U170" i="26"/>
  <c r="T171" i="26"/>
  <c r="B175" i="19"/>
  <c r="A175" i="19" s="1"/>
  <c r="F175" i="19"/>
  <c r="U174" i="18"/>
  <c r="T175" i="18"/>
  <c r="U171" i="26" l="1"/>
  <c r="S172" i="28"/>
  <c r="U171" i="28" s="1"/>
  <c r="S175" i="21"/>
  <c r="U174" i="21" s="1"/>
  <c r="B191" i="29"/>
  <c r="A191" i="29" s="1"/>
  <c r="F191" i="29"/>
  <c r="B177" i="16"/>
  <c r="A177" i="16" s="1"/>
  <c r="F177" i="16"/>
  <c r="U170" i="28"/>
  <c r="T171" i="28"/>
  <c r="U173" i="21"/>
  <c r="T174" i="21"/>
  <c r="I178" i="15"/>
  <c r="L178" i="11"/>
  <c r="J179" i="11" s="1"/>
  <c r="D179" i="11" s="1"/>
  <c r="M178" i="11"/>
  <c r="K179" i="11" s="1"/>
  <c r="E179" i="11" s="1"/>
  <c r="B176" i="18"/>
  <c r="A176" i="18" s="1"/>
  <c r="F176" i="18"/>
  <c r="E172" i="27"/>
  <c r="L172" i="26"/>
  <c r="J173" i="26" s="1"/>
  <c r="M172" i="26"/>
  <c r="K173" i="26" s="1"/>
  <c r="S175" i="20"/>
  <c r="S176" i="18"/>
  <c r="D178" i="15"/>
  <c r="L177" i="16"/>
  <c r="J178" i="16" s="1"/>
  <c r="M177" i="16"/>
  <c r="K178" i="16" s="1"/>
  <c r="E178" i="16" s="1"/>
  <c r="I191" i="29"/>
  <c r="S177" i="16"/>
  <c r="B176" i="19"/>
  <c r="A176" i="19" s="1"/>
  <c r="F176" i="19"/>
  <c r="B173" i="24"/>
  <c r="A173" i="24" s="1"/>
  <c r="F173" i="24"/>
  <c r="S178" i="11"/>
  <c r="S178" i="15"/>
  <c r="T178" i="15" s="1"/>
  <c r="L176" i="18"/>
  <c r="J177" i="18" s="1"/>
  <c r="M176" i="18"/>
  <c r="K177" i="18" s="1"/>
  <c r="E177" i="18" s="1"/>
  <c r="S174" i="22"/>
  <c r="I172" i="28"/>
  <c r="D172" i="28"/>
  <c r="I173" i="25"/>
  <c r="D173" i="25"/>
  <c r="I174" i="23"/>
  <c r="D174" i="23"/>
  <c r="E176" i="19"/>
  <c r="B174" i="22"/>
  <c r="A174" i="22" s="1"/>
  <c r="F174" i="22"/>
  <c r="U176" i="15"/>
  <c r="T177" i="15"/>
  <c r="L173" i="24"/>
  <c r="J174" i="24" s="1"/>
  <c r="D174" i="24" s="1"/>
  <c r="M173" i="24"/>
  <c r="K174" i="24" s="1"/>
  <c r="E191" i="29"/>
  <c r="M175" i="20"/>
  <c r="K176" i="20" s="1"/>
  <c r="E176" i="20" s="1"/>
  <c r="L175" i="20"/>
  <c r="J176" i="20" s="1"/>
  <c r="E173" i="25"/>
  <c r="I177" i="17"/>
  <c r="D177" i="17"/>
  <c r="I175" i="21"/>
  <c r="D175" i="21"/>
  <c r="M174" i="22"/>
  <c r="K175" i="22" s="1"/>
  <c r="E175" i="22" s="1"/>
  <c r="L174" i="22"/>
  <c r="J175" i="22" s="1"/>
  <c r="S173" i="24"/>
  <c r="T172" i="25"/>
  <c r="U171" i="25"/>
  <c r="E177" i="17"/>
  <c r="I172" i="27"/>
  <c r="D172" i="27"/>
  <c r="E174" i="23"/>
  <c r="I176" i="19"/>
  <c r="B178" i="11"/>
  <c r="A178" i="11" s="1"/>
  <c r="F178" i="11"/>
  <c r="T172" i="28" l="1"/>
  <c r="U177" i="15"/>
  <c r="S179" i="11"/>
  <c r="U178" i="11" s="1"/>
  <c r="S191" i="29"/>
  <c r="M172" i="28"/>
  <c r="K173" i="28" s="1"/>
  <c r="L172" i="28"/>
  <c r="J173" i="28" s="1"/>
  <c r="D173" i="28" s="1"/>
  <c r="I177" i="18"/>
  <c r="U174" i="20"/>
  <c r="T175" i="20"/>
  <c r="L178" i="15"/>
  <c r="J179" i="15" s="1"/>
  <c r="D179" i="15" s="1"/>
  <c r="M178" i="15"/>
  <c r="K179" i="15" s="1"/>
  <c r="I175" i="22"/>
  <c r="S173" i="25"/>
  <c r="L174" i="23"/>
  <c r="J175" i="23" s="1"/>
  <c r="D175" i="23" s="1"/>
  <c r="M174" i="23"/>
  <c r="K175" i="23" s="1"/>
  <c r="E175" i="23" s="1"/>
  <c r="S175" i="22"/>
  <c r="T175" i="22" s="1"/>
  <c r="B178" i="15"/>
  <c r="A178" i="15" s="1"/>
  <c r="F178" i="15"/>
  <c r="S176" i="20"/>
  <c r="T176" i="20" s="1"/>
  <c r="B172" i="27"/>
  <c r="A172" i="27" s="1"/>
  <c r="F172" i="27"/>
  <c r="B177" i="17"/>
  <c r="A177" i="17" s="1"/>
  <c r="F177" i="17"/>
  <c r="B179" i="11"/>
  <c r="A179" i="11" s="1"/>
  <c r="F179" i="11"/>
  <c r="S174" i="23"/>
  <c r="E174" i="24"/>
  <c r="B175" i="21"/>
  <c r="A175" i="21" s="1"/>
  <c r="F175" i="21"/>
  <c r="I174" i="24"/>
  <c r="D175" i="22"/>
  <c r="B173" i="25"/>
  <c r="A173" i="25" s="1"/>
  <c r="F173" i="25"/>
  <c r="S178" i="16"/>
  <c r="U177" i="16" s="1"/>
  <c r="U175" i="18"/>
  <c r="T176" i="18"/>
  <c r="I173" i="26"/>
  <c r="D173" i="26"/>
  <c r="D177" i="18"/>
  <c r="T175" i="21"/>
  <c r="L172" i="27"/>
  <c r="J173" i="27" s="1"/>
  <c r="M172" i="27"/>
  <c r="K173" i="27" s="1"/>
  <c r="U172" i="24"/>
  <c r="T173" i="24"/>
  <c r="M177" i="17"/>
  <c r="K178" i="17" s="1"/>
  <c r="E178" i="17" s="1"/>
  <c r="L177" i="17"/>
  <c r="J178" i="17" s="1"/>
  <c r="D178" i="17" s="1"/>
  <c r="B174" i="23"/>
  <c r="A174" i="23" s="1"/>
  <c r="F174" i="23"/>
  <c r="T178" i="11"/>
  <c r="U177" i="11"/>
  <c r="U176" i="16"/>
  <c r="T177" i="16"/>
  <c r="I178" i="16"/>
  <c r="S172" i="27"/>
  <c r="S177" i="17"/>
  <c r="L175" i="21"/>
  <c r="J176" i="21" s="1"/>
  <c r="M175" i="21"/>
  <c r="K176" i="21" s="1"/>
  <c r="M173" i="25"/>
  <c r="K174" i="25" s="1"/>
  <c r="E174" i="25" s="1"/>
  <c r="L173" i="25"/>
  <c r="J174" i="25" s="1"/>
  <c r="D174" i="25" s="1"/>
  <c r="M191" i="29"/>
  <c r="K192" i="29" s="1"/>
  <c r="L191" i="29"/>
  <c r="J192" i="29" s="1"/>
  <c r="M176" i="19"/>
  <c r="K177" i="19" s="1"/>
  <c r="E177" i="19" s="1"/>
  <c r="L176" i="19"/>
  <c r="J177" i="19" s="1"/>
  <c r="I176" i="20"/>
  <c r="D176" i="20"/>
  <c r="S176" i="19"/>
  <c r="B172" i="28"/>
  <c r="A172" i="28" s="1"/>
  <c r="F172" i="28"/>
  <c r="U173" i="22"/>
  <c r="T174" i="22"/>
  <c r="B174" i="24"/>
  <c r="A174" i="24" s="1"/>
  <c r="F174" i="24"/>
  <c r="S177" i="18"/>
  <c r="U176" i="18" s="1"/>
  <c r="E173" i="26"/>
  <c r="I179" i="11"/>
  <c r="D178" i="16"/>
  <c r="T179" i="11" l="1"/>
  <c r="T177" i="18"/>
  <c r="S177" i="19"/>
  <c r="T177" i="19" s="1"/>
  <c r="B175" i="23"/>
  <c r="A175" i="23" s="1"/>
  <c r="F175" i="23"/>
  <c r="B173" i="26"/>
  <c r="A173" i="26" s="1"/>
  <c r="F173" i="26"/>
  <c r="S178" i="17"/>
  <c r="U177" i="17" s="1"/>
  <c r="I173" i="27"/>
  <c r="M173" i="26"/>
  <c r="K174" i="26" s="1"/>
  <c r="E174" i="26" s="1"/>
  <c r="L173" i="26"/>
  <c r="J174" i="26" s="1"/>
  <c r="D174" i="26" s="1"/>
  <c r="D173" i="27"/>
  <c r="U172" i="25"/>
  <c r="T173" i="25"/>
  <c r="L177" i="18"/>
  <c r="J178" i="18" s="1"/>
  <c r="D178" i="18" s="1"/>
  <c r="M177" i="18"/>
  <c r="K178" i="18" s="1"/>
  <c r="L179" i="11"/>
  <c r="J180" i="11" s="1"/>
  <c r="M179" i="11"/>
  <c r="K180" i="11" s="1"/>
  <c r="L178" i="16"/>
  <c r="J179" i="16" s="1"/>
  <c r="D179" i="16" s="1"/>
  <c r="M178" i="16"/>
  <c r="K179" i="16" s="1"/>
  <c r="T178" i="16"/>
  <c r="I178" i="17"/>
  <c r="B175" i="22"/>
  <c r="A175" i="22" s="1"/>
  <c r="F175" i="22"/>
  <c r="S175" i="23"/>
  <c r="U174" i="23" s="1"/>
  <c r="B179" i="15"/>
  <c r="A179" i="15" s="1"/>
  <c r="F179" i="15"/>
  <c r="E179" i="15"/>
  <c r="I173" i="28"/>
  <c r="B178" i="16"/>
  <c r="A178" i="16" s="1"/>
  <c r="F178" i="16"/>
  <c r="I177" i="19"/>
  <c r="D177" i="19"/>
  <c r="I176" i="21"/>
  <c r="T172" i="27"/>
  <c r="U171" i="27"/>
  <c r="B174" i="25"/>
  <c r="A174" i="25" s="1"/>
  <c r="F174" i="25"/>
  <c r="L174" i="24"/>
  <c r="J175" i="24" s="1"/>
  <c r="M174" i="24"/>
  <c r="K175" i="24" s="1"/>
  <c r="E175" i="24" s="1"/>
  <c r="S174" i="25"/>
  <c r="E192" i="29"/>
  <c r="B173" i="28"/>
  <c r="A173" i="28" s="1"/>
  <c r="F173" i="28"/>
  <c r="B176" i="20"/>
  <c r="A176" i="20" s="1"/>
  <c r="F176" i="20"/>
  <c r="I174" i="25"/>
  <c r="S174" i="24"/>
  <c r="B178" i="17"/>
  <c r="A178" i="17" s="1"/>
  <c r="F178" i="17"/>
  <c r="T191" i="29"/>
  <c r="U190" i="29"/>
  <c r="U176" i="17"/>
  <c r="T177" i="17"/>
  <c r="S173" i="26"/>
  <c r="U174" i="22"/>
  <c r="U175" i="19"/>
  <c r="T176" i="19"/>
  <c r="L176" i="20"/>
  <c r="J177" i="20" s="1"/>
  <c r="M176" i="20"/>
  <c r="K177" i="20" s="1"/>
  <c r="I192" i="29"/>
  <c r="D192" i="29"/>
  <c r="E176" i="21"/>
  <c r="E173" i="27"/>
  <c r="B177" i="18"/>
  <c r="A177" i="18" s="1"/>
  <c r="F177" i="18"/>
  <c r="D176" i="21"/>
  <c r="T174" i="23"/>
  <c r="U173" i="23"/>
  <c r="I175" i="23"/>
  <c r="M175" i="22"/>
  <c r="K176" i="22" s="1"/>
  <c r="L175" i="22"/>
  <c r="J176" i="22" s="1"/>
  <c r="D176" i="22" s="1"/>
  <c r="I179" i="15"/>
  <c r="U175" i="20"/>
  <c r="E173" i="28"/>
  <c r="U176" i="19" l="1"/>
  <c r="T175" i="23"/>
  <c r="S174" i="26"/>
  <c r="T174" i="26" s="1"/>
  <c r="L179" i="15"/>
  <c r="J180" i="15" s="1"/>
  <c r="M179" i="15"/>
  <c r="K180" i="15" s="1"/>
  <c r="E180" i="15" s="1"/>
  <c r="E177" i="20"/>
  <c r="U172" i="26"/>
  <c r="T173" i="26"/>
  <c r="B176" i="22"/>
  <c r="A176" i="22" s="1"/>
  <c r="F176" i="22"/>
  <c r="B173" i="27"/>
  <c r="A173" i="27" s="1"/>
  <c r="F173" i="27"/>
  <c r="B192" i="29"/>
  <c r="A192" i="29" s="1"/>
  <c r="F192" i="29"/>
  <c r="U173" i="24"/>
  <c r="T174" i="24"/>
  <c r="I180" i="11"/>
  <c r="D180" i="11"/>
  <c r="B178" i="18"/>
  <c r="A178" i="18" s="1"/>
  <c r="F178" i="18"/>
  <c r="S176" i="21"/>
  <c r="M192" i="29"/>
  <c r="K193" i="29" s="1"/>
  <c r="E193" i="29" s="1"/>
  <c r="L192" i="29"/>
  <c r="J193" i="29" s="1"/>
  <c r="D193" i="29" s="1"/>
  <c r="T178" i="17"/>
  <c r="M174" i="25"/>
  <c r="K175" i="25" s="1"/>
  <c r="L174" i="25"/>
  <c r="J175" i="25" s="1"/>
  <c r="B177" i="19"/>
  <c r="A177" i="19" s="1"/>
  <c r="F177" i="19"/>
  <c r="B179" i="16"/>
  <c r="A179" i="16" s="1"/>
  <c r="F179" i="16"/>
  <c r="S179" i="15"/>
  <c r="M178" i="17"/>
  <c r="K179" i="17" s="1"/>
  <c r="L178" i="17"/>
  <c r="J179" i="17" s="1"/>
  <c r="I178" i="18"/>
  <c r="U173" i="25"/>
  <c r="I174" i="26"/>
  <c r="S173" i="28"/>
  <c r="M175" i="23"/>
  <c r="K176" i="23" s="1"/>
  <c r="L175" i="23"/>
  <c r="J176" i="23" s="1"/>
  <c r="S175" i="24"/>
  <c r="U174" i="24" s="1"/>
  <c r="I175" i="24"/>
  <c r="D175" i="24"/>
  <c r="E180" i="11"/>
  <c r="B174" i="26"/>
  <c r="A174" i="26" s="1"/>
  <c r="F174" i="26"/>
  <c r="I176" i="22"/>
  <c r="B176" i="21"/>
  <c r="A176" i="21" s="1"/>
  <c r="F176" i="21"/>
  <c r="I177" i="20"/>
  <c r="D177" i="20"/>
  <c r="L177" i="19"/>
  <c r="J178" i="19" s="1"/>
  <c r="D178" i="19" s="1"/>
  <c r="M177" i="19"/>
  <c r="K178" i="19" s="1"/>
  <c r="E179" i="16"/>
  <c r="E176" i="22"/>
  <c r="S173" i="27"/>
  <c r="S192" i="29"/>
  <c r="L176" i="21"/>
  <c r="J177" i="21" s="1"/>
  <c r="M176" i="21"/>
  <c r="K177" i="21" s="1"/>
  <c r="E177" i="21" s="1"/>
  <c r="L173" i="28"/>
  <c r="J174" i="28" s="1"/>
  <c r="M173" i="28"/>
  <c r="K174" i="28" s="1"/>
  <c r="E174" i="28" s="1"/>
  <c r="I179" i="16"/>
  <c r="E178" i="18"/>
  <c r="T174" i="25"/>
  <c r="M173" i="27"/>
  <c r="K174" i="27" s="1"/>
  <c r="L173" i="27"/>
  <c r="J174" i="27" s="1"/>
  <c r="U173" i="26" l="1"/>
  <c r="B178" i="19"/>
  <c r="A178" i="19" s="1"/>
  <c r="F178" i="19"/>
  <c r="S193" i="29"/>
  <c r="T193" i="29" s="1"/>
  <c r="S174" i="28"/>
  <c r="T174" i="28" s="1"/>
  <c r="I177" i="21"/>
  <c r="I175" i="25"/>
  <c r="D175" i="25"/>
  <c r="L180" i="11"/>
  <c r="J181" i="11" s="1"/>
  <c r="D181" i="11" s="1"/>
  <c r="M180" i="11"/>
  <c r="K181" i="11" s="1"/>
  <c r="B177" i="20"/>
  <c r="A177" i="20" s="1"/>
  <c r="F177" i="20"/>
  <c r="L175" i="24"/>
  <c r="J176" i="24" s="1"/>
  <c r="M175" i="24"/>
  <c r="K176" i="24" s="1"/>
  <c r="M174" i="26"/>
  <c r="K175" i="26" s="1"/>
  <c r="L174" i="26"/>
  <c r="J175" i="26" s="1"/>
  <c r="S177" i="21"/>
  <c r="U176" i="21" s="1"/>
  <c r="I180" i="15"/>
  <c r="D180" i="15"/>
  <c r="T192" i="29"/>
  <c r="U191" i="29"/>
  <c r="E179" i="17"/>
  <c r="U175" i="21"/>
  <c r="T176" i="21"/>
  <c r="B180" i="11"/>
  <c r="A180" i="11" s="1"/>
  <c r="F180" i="11"/>
  <c r="B193" i="29"/>
  <c r="A193" i="29" s="1"/>
  <c r="F193" i="29"/>
  <c r="S177" i="20"/>
  <c r="I174" i="27"/>
  <c r="U172" i="27"/>
  <c r="T173" i="27"/>
  <c r="I178" i="19"/>
  <c r="M176" i="22"/>
  <c r="K177" i="22" s="1"/>
  <c r="E177" i="22" s="1"/>
  <c r="L176" i="22"/>
  <c r="J177" i="22" s="1"/>
  <c r="I176" i="23"/>
  <c r="D176" i="23"/>
  <c r="S180" i="15"/>
  <c r="U179" i="15" s="1"/>
  <c r="S176" i="22"/>
  <c r="S179" i="16"/>
  <c r="D177" i="21"/>
  <c r="S180" i="11"/>
  <c r="E176" i="23"/>
  <c r="I179" i="17"/>
  <c r="D179" i="17"/>
  <c r="E175" i="25"/>
  <c r="L179" i="16"/>
  <c r="J180" i="16" s="1"/>
  <c r="M179" i="16"/>
  <c r="K180" i="16" s="1"/>
  <c r="E180" i="16" s="1"/>
  <c r="I174" i="28"/>
  <c r="D174" i="28"/>
  <c r="S178" i="18"/>
  <c r="E174" i="27"/>
  <c r="E178" i="19"/>
  <c r="M177" i="20"/>
  <c r="K178" i="20" s="1"/>
  <c r="L177" i="20"/>
  <c r="J178" i="20" s="1"/>
  <c r="B175" i="24"/>
  <c r="A175" i="24" s="1"/>
  <c r="F175" i="24"/>
  <c r="U172" i="28"/>
  <c r="T173" i="28"/>
  <c r="L178" i="18"/>
  <c r="J179" i="18" s="1"/>
  <c r="M178" i="18"/>
  <c r="K179" i="18" s="1"/>
  <c r="T179" i="15"/>
  <c r="U178" i="15"/>
  <c r="I193" i="29"/>
  <c r="T175" i="24"/>
  <c r="D174" i="27"/>
  <c r="U192" i="29" l="1"/>
  <c r="T177" i="21"/>
  <c r="S180" i="16"/>
  <c r="U179" i="16" s="1"/>
  <c r="S177" i="22"/>
  <c r="U176" i="22" s="1"/>
  <c r="T178" i="18"/>
  <c r="U177" i="18"/>
  <c r="B179" i="17"/>
  <c r="A179" i="17" s="1"/>
  <c r="F179" i="17"/>
  <c r="I177" i="22"/>
  <c r="D177" i="22"/>
  <c r="B181" i="11"/>
  <c r="A181" i="11" s="1"/>
  <c r="F181" i="11"/>
  <c r="B180" i="15"/>
  <c r="A180" i="15" s="1"/>
  <c r="F180" i="15"/>
  <c r="I176" i="24"/>
  <c r="M193" i="29"/>
  <c r="K194" i="29" s="1"/>
  <c r="L193" i="29"/>
  <c r="J194" i="29" s="1"/>
  <c r="S174" i="27"/>
  <c r="B174" i="28"/>
  <c r="A174" i="28" s="1"/>
  <c r="F174" i="28"/>
  <c r="M179" i="17"/>
  <c r="K180" i="17" s="1"/>
  <c r="L179" i="17"/>
  <c r="J180" i="17" s="1"/>
  <c r="U178" i="16"/>
  <c r="T179" i="16"/>
  <c r="B176" i="23"/>
  <c r="A176" i="23" s="1"/>
  <c r="F176" i="23"/>
  <c r="I175" i="26"/>
  <c r="D175" i="26"/>
  <c r="M175" i="25"/>
  <c r="K176" i="25" s="1"/>
  <c r="E176" i="25" s="1"/>
  <c r="L175" i="25"/>
  <c r="J176" i="25" s="1"/>
  <c r="B174" i="27"/>
  <c r="A174" i="27" s="1"/>
  <c r="F174" i="27"/>
  <c r="U173" i="28"/>
  <c r="S175" i="25"/>
  <c r="E181" i="11"/>
  <c r="I179" i="18"/>
  <c r="D179" i="18"/>
  <c r="D176" i="24"/>
  <c r="S178" i="19"/>
  <c r="E179" i="18"/>
  <c r="M174" i="28"/>
  <c r="K175" i="28" s="1"/>
  <c r="L174" i="28"/>
  <c r="J175" i="28" s="1"/>
  <c r="S176" i="23"/>
  <c r="B177" i="21"/>
  <c r="A177" i="21" s="1"/>
  <c r="F177" i="21"/>
  <c r="M176" i="23"/>
  <c r="K177" i="23" s="1"/>
  <c r="L176" i="23"/>
  <c r="J177" i="23" s="1"/>
  <c r="L178" i="19"/>
  <c r="J179" i="19" s="1"/>
  <c r="M178" i="19"/>
  <c r="K179" i="19" s="1"/>
  <c r="E179" i="19" s="1"/>
  <c r="U176" i="20"/>
  <c r="T177" i="20"/>
  <c r="E176" i="24"/>
  <c r="B175" i="25"/>
  <c r="A175" i="25" s="1"/>
  <c r="D176" i="25"/>
  <c r="F175" i="25"/>
  <c r="M177" i="21"/>
  <c r="K178" i="21" s="1"/>
  <c r="L177" i="21"/>
  <c r="J178" i="21" s="1"/>
  <c r="T180" i="15"/>
  <c r="I178" i="20"/>
  <c r="I180" i="16"/>
  <c r="D180" i="16"/>
  <c r="U179" i="11"/>
  <c r="T180" i="11"/>
  <c r="L174" i="27"/>
  <c r="J175" i="27" s="1"/>
  <c r="M174" i="27"/>
  <c r="K175" i="27" s="1"/>
  <c r="E175" i="27" s="1"/>
  <c r="T176" i="22"/>
  <c r="U175" i="22"/>
  <c r="E178" i="20"/>
  <c r="S179" i="17"/>
  <c r="L180" i="15"/>
  <c r="J181" i="15" s="1"/>
  <c r="D181" i="15" s="1"/>
  <c r="M180" i="15"/>
  <c r="K181" i="15" s="1"/>
  <c r="E175" i="26"/>
  <c r="D178" i="20"/>
  <c r="I181" i="11"/>
  <c r="T180" i="16" l="1"/>
  <c r="S179" i="19"/>
  <c r="U178" i="19" s="1"/>
  <c r="S176" i="25"/>
  <c r="T176" i="25" s="1"/>
  <c r="L181" i="11"/>
  <c r="J182" i="11" s="1"/>
  <c r="M181" i="11"/>
  <c r="K182" i="11" s="1"/>
  <c r="E182" i="11" s="1"/>
  <c r="S178" i="20"/>
  <c r="I175" i="27"/>
  <c r="T175" i="25"/>
  <c r="U174" i="25"/>
  <c r="L175" i="26"/>
  <c r="J176" i="26" s="1"/>
  <c r="M175" i="26"/>
  <c r="K176" i="26" s="1"/>
  <c r="E176" i="26" s="1"/>
  <c r="I180" i="17"/>
  <c r="E194" i="29"/>
  <c r="B181" i="15"/>
  <c r="A181" i="15" s="1"/>
  <c r="F181" i="15"/>
  <c r="B178" i="20"/>
  <c r="A178" i="20" s="1"/>
  <c r="F178" i="20"/>
  <c r="I179" i="19"/>
  <c r="D179" i="19"/>
  <c r="I175" i="28"/>
  <c r="L179" i="18"/>
  <c r="J180" i="18" s="1"/>
  <c r="M179" i="18"/>
  <c r="K180" i="18" s="1"/>
  <c r="S175" i="27"/>
  <c r="U174" i="27" s="1"/>
  <c r="B177" i="22"/>
  <c r="A177" i="22" s="1"/>
  <c r="F177" i="22"/>
  <c r="D180" i="17"/>
  <c r="S175" i="26"/>
  <c r="E180" i="17"/>
  <c r="B180" i="16"/>
  <c r="A180" i="16" s="1"/>
  <c r="F180" i="16"/>
  <c r="S176" i="24"/>
  <c r="I177" i="23"/>
  <c r="E175" i="28"/>
  <c r="S181" i="11"/>
  <c r="T179" i="17"/>
  <c r="U178" i="17"/>
  <c r="T177" i="22"/>
  <c r="E177" i="23"/>
  <c r="S179" i="18"/>
  <c r="B179" i="18"/>
  <c r="A179" i="18" s="1"/>
  <c r="F179" i="18"/>
  <c r="I176" i="25"/>
  <c r="D175" i="28"/>
  <c r="I194" i="29"/>
  <c r="D194" i="29"/>
  <c r="L177" i="22"/>
  <c r="J178" i="22" s="1"/>
  <c r="M177" i="22"/>
  <c r="K178" i="22" s="1"/>
  <c r="E181" i="15"/>
  <c r="L180" i="16"/>
  <c r="J181" i="16" s="1"/>
  <c r="D181" i="16" s="1"/>
  <c r="M180" i="16"/>
  <c r="K181" i="16" s="1"/>
  <c r="B176" i="25"/>
  <c r="A176" i="25" s="1"/>
  <c r="F176" i="25"/>
  <c r="T176" i="23"/>
  <c r="U175" i="23"/>
  <c r="I181" i="15"/>
  <c r="M178" i="20"/>
  <c r="K179" i="20" s="1"/>
  <c r="L178" i="20"/>
  <c r="J179" i="20" s="1"/>
  <c r="D179" i="20" s="1"/>
  <c r="I178" i="21"/>
  <c r="D178" i="21"/>
  <c r="U177" i="19"/>
  <c r="T178" i="19"/>
  <c r="D175" i="27"/>
  <c r="E178" i="21"/>
  <c r="B176" i="24"/>
  <c r="A176" i="24" s="1"/>
  <c r="F176" i="24"/>
  <c r="B175" i="26"/>
  <c r="A175" i="26" s="1"/>
  <c r="F175" i="26"/>
  <c r="D177" i="23"/>
  <c r="T174" i="27"/>
  <c r="U173" i="27"/>
  <c r="M176" i="24"/>
  <c r="K177" i="24" s="1"/>
  <c r="E177" i="24" s="1"/>
  <c r="L176" i="24"/>
  <c r="J177" i="24" s="1"/>
  <c r="D177" i="24" s="1"/>
  <c r="T179" i="19" l="1"/>
  <c r="T175" i="27"/>
  <c r="L178" i="21"/>
  <c r="J179" i="21" s="1"/>
  <c r="D179" i="21" s="1"/>
  <c r="M178" i="21"/>
  <c r="K179" i="21" s="1"/>
  <c r="E179" i="21" s="1"/>
  <c r="S181" i="15"/>
  <c r="B194" i="29"/>
  <c r="A194" i="29" s="1"/>
  <c r="F194" i="29"/>
  <c r="S182" i="11"/>
  <c r="T182" i="11" s="1"/>
  <c r="B181" i="16"/>
  <c r="A181" i="16" s="1"/>
  <c r="F181" i="16"/>
  <c r="B179" i="19"/>
  <c r="A179" i="19" s="1"/>
  <c r="F179" i="19"/>
  <c r="B179" i="20"/>
  <c r="A179" i="20" s="1"/>
  <c r="F179" i="20"/>
  <c r="I176" i="26"/>
  <c r="B177" i="24"/>
  <c r="A177" i="24" s="1"/>
  <c r="F177" i="24"/>
  <c r="B175" i="27"/>
  <c r="A175" i="27" s="1"/>
  <c r="F175" i="27"/>
  <c r="I179" i="20"/>
  <c r="L176" i="25"/>
  <c r="J177" i="25" s="1"/>
  <c r="M176" i="25"/>
  <c r="K177" i="25" s="1"/>
  <c r="I180" i="18"/>
  <c r="E178" i="22"/>
  <c r="M194" i="29"/>
  <c r="K195" i="29" s="1"/>
  <c r="L194" i="29"/>
  <c r="J195" i="29" s="1"/>
  <c r="D195" i="29" s="1"/>
  <c r="U178" i="18"/>
  <c r="T179" i="18"/>
  <c r="S178" i="21"/>
  <c r="I181" i="16"/>
  <c r="I178" i="22"/>
  <c r="B175" i="28"/>
  <c r="A175" i="28" s="1"/>
  <c r="F175" i="28"/>
  <c r="D180" i="18"/>
  <c r="S177" i="23"/>
  <c r="U180" i="11"/>
  <c r="T181" i="11"/>
  <c r="S176" i="26"/>
  <c r="U175" i="26" s="1"/>
  <c r="D178" i="22"/>
  <c r="L175" i="28"/>
  <c r="J176" i="28" s="1"/>
  <c r="M175" i="28"/>
  <c r="K176" i="28" s="1"/>
  <c r="E176" i="28" s="1"/>
  <c r="S194" i="29"/>
  <c r="E195" i="29"/>
  <c r="U175" i="25"/>
  <c r="E179" i="20"/>
  <c r="B177" i="23"/>
  <c r="A177" i="23" s="1"/>
  <c r="F177" i="23"/>
  <c r="M181" i="15"/>
  <c r="K182" i="15" s="1"/>
  <c r="E182" i="15" s="1"/>
  <c r="L181" i="15"/>
  <c r="J182" i="15" s="1"/>
  <c r="L177" i="23"/>
  <c r="J178" i="23" s="1"/>
  <c r="M177" i="23"/>
  <c r="K178" i="23" s="1"/>
  <c r="E178" i="23" s="1"/>
  <c r="T175" i="26"/>
  <c r="U174" i="26"/>
  <c r="T178" i="20"/>
  <c r="U177" i="20"/>
  <c r="E180" i="18"/>
  <c r="S175" i="28"/>
  <c r="S177" i="24"/>
  <c r="T177" i="24" s="1"/>
  <c r="B180" i="17"/>
  <c r="A180" i="17" s="1"/>
  <c r="F180" i="17"/>
  <c r="I177" i="24"/>
  <c r="D176" i="26"/>
  <c r="B178" i="21"/>
  <c r="A178" i="21" s="1"/>
  <c r="F178" i="21"/>
  <c r="E181" i="16"/>
  <c r="U175" i="24"/>
  <c r="T176" i="24"/>
  <c r="S180" i="17"/>
  <c r="L179" i="19"/>
  <c r="J180" i="19" s="1"/>
  <c r="M179" i="19"/>
  <c r="K180" i="19" s="1"/>
  <c r="L180" i="17"/>
  <c r="J181" i="17" s="1"/>
  <c r="M180" i="17"/>
  <c r="K181" i="17" s="1"/>
  <c r="L175" i="27"/>
  <c r="J176" i="27" s="1"/>
  <c r="D176" i="27" s="1"/>
  <c r="M175" i="27"/>
  <c r="K176" i="27" s="1"/>
  <c r="I182" i="11"/>
  <c r="D182" i="11"/>
  <c r="T176" i="26" l="1"/>
  <c r="B195" i="29"/>
  <c r="A195" i="29" s="1"/>
  <c r="F195" i="29"/>
  <c r="B176" i="27"/>
  <c r="A176" i="27" s="1"/>
  <c r="F176" i="27"/>
  <c r="B182" i="11"/>
  <c r="A182" i="11" s="1"/>
  <c r="F182" i="11"/>
  <c r="I180" i="19"/>
  <c r="I178" i="23"/>
  <c r="I176" i="28"/>
  <c r="S178" i="23"/>
  <c r="T178" i="23" s="1"/>
  <c r="S182" i="15"/>
  <c r="U181" i="15" s="1"/>
  <c r="S181" i="16"/>
  <c r="S180" i="18"/>
  <c r="B178" i="22"/>
  <c r="A178" i="22" s="1"/>
  <c r="F178" i="22"/>
  <c r="I177" i="25"/>
  <c r="D177" i="25"/>
  <c r="S179" i="20"/>
  <c r="T194" i="29"/>
  <c r="U193" i="29"/>
  <c r="B180" i="18"/>
  <c r="A180" i="18" s="1"/>
  <c r="F180" i="18"/>
  <c r="S179" i="21"/>
  <c r="U178" i="21" s="1"/>
  <c r="D180" i="19"/>
  <c r="I176" i="27"/>
  <c r="U179" i="17"/>
  <c r="T180" i="17"/>
  <c r="L177" i="24"/>
  <c r="J178" i="24" s="1"/>
  <c r="M177" i="24"/>
  <c r="K178" i="24" s="1"/>
  <c r="T175" i="28"/>
  <c r="U174" i="28"/>
  <c r="D178" i="23"/>
  <c r="D176" i="28"/>
  <c r="E177" i="25"/>
  <c r="B179" i="21"/>
  <c r="A179" i="21" s="1"/>
  <c r="F179" i="21"/>
  <c r="I182" i="15"/>
  <c r="D182" i="15"/>
  <c r="S195" i="29"/>
  <c r="U194" i="29" s="1"/>
  <c r="U176" i="23"/>
  <c r="T177" i="23"/>
  <c r="L181" i="16"/>
  <c r="J182" i="16" s="1"/>
  <c r="M181" i="16"/>
  <c r="K182" i="16" s="1"/>
  <c r="I195" i="29"/>
  <c r="L176" i="26"/>
  <c r="J177" i="26" s="1"/>
  <c r="D177" i="26" s="1"/>
  <c r="M176" i="26"/>
  <c r="K177" i="26" s="1"/>
  <c r="T181" i="15"/>
  <c r="U180" i="15"/>
  <c r="L182" i="11"/>
  <c r="J183" i="11" s="1"/>
  <c r="D183" i="11" s="1"/>
  <c r="M182" i="11"/>
  <c r="K183" i="11" s="1"/>
  <c r="I181" i="17"/>
  <c r="B176" i="26"/>
  <c r="A176" i="26" s="1"/>
  <c r="F176" i="26"/>
  <c r="E176" i="27"/>
  <c r="E180" i="19"/>
  <c r="E181" i="17"/>
  <c r="U176" i="24"/>
  <c r="D181" i="17"/>
  <c r="S176" i="28"/>
  <c r="T176" i="28" s="1"/>
  <c r="U181" i="11"/>
  <c r="L178" i="22"/>
  <c r="J179" i="22" s="1"/>
  <c r="M178" i="22"/>
  <c r="K179" i="22" s="1"/>
  <c r="E179" i="22" s="1"/>
  <c r="T178" i="21"/>
  <c r="U177" i="21"/>
  <c r="S178" i="22"/>
  <c r="M180" i="18"/>
  <c r="K181" i="18" s="1"/>
  <c r="E181" i="18" s="1"/>
  <c r="L180" i="18"/>
  <c r="J181" i="18" s="1"/>
  <c r="D181" i="18" s="1"/>
  <c r="M179" i="20"/>
  <c r="K180" i="20" s="1"/>
  <c r="E180" i="20" s="1"/>
  <c r="L179" i="20"/>
  <c r="J180" i="20" s="1"/>
  <c r="I179" i="21"/>
  <c r="T195" i="29" l="1"/>
  <c r="T182" i="15"/>
  <c r="B177" i="26"/>
  <c r="A177" i="26" s="1"/>
  <c r="F177" i="26"/>
  <c r="S180" i="20"/>
  <c r="T180" i="20" s="1"/>
  <c r="B181" i="18"/>
  <c r="A181" i="18" s="1"/>
  <c r="F181" i="18"/>
  <c r="I180" i="20"/>
  <c r="D180" i="20"/>
  <c r="S179" i="22"/>
  <c r="U178" i="22" s="1"/>
  <c r="S180" i="19"/>
  <c r="I182" i="16"/>
  <c r="D182" i="16"/>
  <c r="E178" i="24"/>
  <c r="U180" i="16"/>
  <c r="T181" i="16"/>
  <c r="M178" i="23"/>
  <c r="K179" i="23" s="1"/>
  <c r="L178" i="23"/>
  <c r="J179" i="23" s="1"/>
  <c r="D179" i="23" s="1"/>
  <c r="T178" i="22"/>
  <c r="U177" i="22"/>
  <c r="B181" i="17"/>
  <c r="A181" i="17" s="1"/>
  <c r="F181" i="17"/>
  <c r="I178" i="24"/>
  <c r="D178" i="24"/>
  <c r="B180" i="19"/>
  <c r="A180" i="19" s="1"/>
  <c r="F180" i="19"/>
  <c r="S181" i="18"/>
  <c r="U180" i="18" s="1"/>
  <c r="S176" i="27"/>
  <c r="I183" i="11"/>
  <c r="L195" i="29"/>
  <c r="J196" i="29" s="1"/>
  <c r="M195" i="29"/>
  <c r="K196" i="29" s="1"/>
  <c r="B176" i="28"/>
  <c r="A176" i="28" s="1"/>
  <c r="F176" i="28"/>
  <c r="T180" i="18"/>
  <c r="U179" i="18"/>
  <c r="M176" i="28"/>
  <c r="K177" i="28" s="1"/>
  <c r="L176" i="28"/>
  <c r="J177" i="28" s="1"/>
  <c r="L180" i="19"/>
  <c r="J181" i="19" s="1"/>
  <c r="D181" i="19" s="1"/>
  <c r="M180" i="19"/>
  <c r="K181" i="19" s="1"/>
  <c r="E181" i="19" s="1"/>
  <c r="I177" i="26"/>
  <c r="S177" i="25"/>
  <c r="B183" i="11"/>
  <c r="A183" i="11" s="1"/>
  <c r="F183" i="11"/>
  <c r="T179" i="21"/>
  <c r="E183" i="11"/>
  <c r="L182" i="15"/>
  <c r="J183" i="15" s="1"/>
  <c r="D183" i="15" s="1"/>
  <c r="M182" i="15"/>
  <c r="K183" i="15" s="1"/>
  <c r="L177" i="25"/>
  <c r="J178" i="25" s="1"/>
  <c r="D178" i="25" s="1"/>
  <c r="M177" i="25"/>
  <c r="K178" i="25" s="1"/>
  <c r="I181" i="18"/>
  <c r="M179" i="21"/>
  <c r="K180" i="21" s="1"/>
  <c r="L179" i="21"/>
  <c r="J180" i="21" s="1"/>
  <c r="I179" i="22"/>
  <c r="S181" i="17"/>
  <c r="L181" i="17"/>
  <c r="J182" i="17" s="1"/>
  <c r="M181" i="17"/>
  <c r="K182" i="17" s="1"/>
  <c r="E177" i="26"/>
  <c r="U177" i="23"/>
  <c r="B182" i="15"/>
  <c r="A182" i="15" s="1"/>
  <c r="F182" i="15"/>
  <c r="B178" i="23"/>
  <c r="A178" i="23" s="1"/>
  <c r="F178" i="23"/>
  <c r="U175" i="28"/>
  <c r="M176" i="27"/>
  <c r="K177" i="27" s="1"/>
  <c r="E177" i="27" s="1"/>
  <c r="L176" i="27"/>
  <c r="J177" i="27" s="1"/>
  <c r="U178" i="20"/>
  <c r="T179" i="20"/>
  <c r="B177" i="25"/>
  <c r="A177" i="25" s="1"/>
  <c r="F177" i="25"/>
  <c r="D179" i="22"/>
  <c r="E182" i="16"/>
  <c r="U179" i="20" l="1"/>
  <c r="T181" i="18"/>
  <c r="T179" i="22"/>
  <c r="S177" i="27"/>
  <c r="U176" i="27" s="1"/>
  <c r="B181" i="19"/>
  <c r="A181" i="19" s="1"/>
  <c r="F181" i="19"/>
  <c r="M177" i="26"/>
  <c r="K178" i="26" s="1"/>
  <c r="E178" i="26" s="1"/>
  <c r="L177" i="26"/>
  <c r="J178" i="26" s="1"/>
  <c r="B180" i="20"/>
  <c r="A180" i="20" s="1"/>
  <c r="F180" i="20"/>
  <c r="B178" i="25"/>
  <c r="A178" i="25" s="1"/>
  <c r="F178" i="25"/>
  <c r="I182" i="17"/>
  <c r="M179" i="22"/>
  <c r="K180" i="22" s="1"/>
  <c r="L179" i="22"/>
  <c r="J180" i="22" s="1"/>
  <c r="D180" i="22" s="1"/>
  <c r="E178" i="25"/>
  <c r="I177" i="28"/>
  <c r="L183" i="11"/>
  <c r="J184" i="11" s="1"/>
  <c r="M183" i="11"/>
  <c r="K184" i="11" s="1"/>
  <c r="E184" i="11" s="1"/>
  <c r="B178" i="24"/>
  <c r="A178" i="24" s="1"/>
  <c r="F178" i="24"/>
  <c r="D182" i="17"/>
  <c r="B182" i="16"/>
  <c r="A182" i="16" s="1"/>
  <c r="F182" i="16"/>
  <c r="U179" i="19"/>
  <c r="T180" i="19"/>
  <c r="S182" i="16"/>
  <c r="S177" i="26"/>
  <c r="E182" i="17"/>
  <c r="E177" i="28"/>
  <c r="B179" i="22"/>
  <c r="A179" i="22" s="1"/>
  <c r="F179" i="22"/>
  <c r="I177" i="27"/>
  <c r="D177" i="27"/>
  <c r="B179" i="23"/>
  <c r="A179" i="23" s="1"/>
  <c r="F179" i="23"/>
  <c r="U180" i="17"/>
  <c r="T181" i="17"/>
  <c r="I180" i="21"/>
  <c r="D180" i="21"/>
  <c r="L181" i="18"/>
  <c r="J182" i="18" s="1"/>
  <c r="M181" i="18"/>
  <c r="K182" i="18" s="1"/>
  <c r="I183" i="15"/>
  <c r="I196" i="29"/>
  <c r="D196" i="29"/>
  <c r="I179" i="23"/>
  <c r="S178" i="24"/>
  <c r="L182" i="16"/>
  <c r="J183" i="16" s="1"/>
  <c r="M182" i="16"/>
  <c r="K183" i="16" s="1"/>
  <c r="E183" i="16" s="1"/>
  <c r="E180" i="21"/>
  <c r="S183" i="11"/>
  <c r="I181" i="19"/>
  <c r="E179" i="23"/>
  <c r="S181" i="19"/>
  <c r="U180" i="19" s="1"/>
  <c r="I178" i="25"/>
  <c r="B183" i="15"/>
  <c r="A183" i="15" s="1"/>
  <c r="F183" i="15"/>
  <c r="E183" i="15"/>
  <c r="U176" i="25"/>
  <c r="T177" i="25"/>
  <c r="D177" i="28"/>
  <c r="E196" i="29"/>
  <c r="U175" i="27"/>
  <c r="T176" i="27"/>
  <c r="L178" i="24"/>
  <c r="J179" i="24" s="1"/>
  <c r="M178" i="24"/>
  <c r="K179" i="24" s="1"/>
  <c r="E179" i="24" s="1"/>
  <c r="M180" i="20"/>
  <c r="K181" i="20" s="1"/>
  <c r="L180" i="20"/>
  <c r="J181" i="20" s="1"/>
  <c r="T177" i="27" l="1"/>
  <c r="B180" i="22"/>
  <c r="A180" i="22" s="1"/>
  <c r="F180" i="22"/>
  <c r="I181" i="20"/>
  <c r="S180" i="21"/>
  <c r="L179" i="23"/>
  <c r="J180" i="23" s="1"/>
  <c r="M179" i="23"/>
  <c r="K180" i="23" s="1"/>
  <c r="E180" i="23" s="1"/>
  <c r="I182" i="18"/>
  <c r="D182" i="18"/>
  <c r="S178" i="26"/>
  <c r="T178" i="26" s="1"/>
  <c r="I184" i="11"/>
  <c r="D184" i="11"/>
  <c r="D181" i="20"/>
  <c r="M181" i="19"/>
  <c r="K182" i="19" s="1"/>
  <c r="L181" i="19"/>
  <c r="J182" i="19" s="1"/>
  <c r="B196" i="29"/>
  <c r="A196" i="29" s="1"/>
  <c r="F196" i="29"/>
  <c r="B180" i="21"/>
  <c r="A180" i="21" s="1"/>
  <c r="F180" i="21"/>
  <c r="S177" i="28"/>
  <c r="T177" i="26"/>
  <c r="U176" i="26"/>
  <c r="B177" i="28"/>
  <c r="A177" i="28" s="1"/>
  <c r="F177" i="28"/>
  <c r="S184" i="11"/>
  <c r="T184" i="11" s="1"/>
  <c r="I179" i="24"/>
  <c r="S183" i="15"/>
  <c r="L178" i="25"/>
  <c r="J179" i="25" s="1"/>
  <c r="M178" i="25"/>
  <c r="K179" i="25" s="1"/>
  <c r="U182" i="11"/>
  <c r="T183" i="11"/>
  <c r="L196" i="29"/>
  <c r="J197" i="29" s="1"/>
  <c r="D197" i="29" s="1"/>
  <c r="M196" i="29"/>
  <c r="K197" i="29" s="1"/>
  <c r="E197" i="29" s="1"/>
  <c r="E182" i="18"/>
  <c r="L180" i="21"/>
  <c r="J181" i="21" s="1"/>
  <c r="M180" i="21"/>
  <c r="K181" i="21" s="1"/>
  <c r="E181" i="21" s="1"/>
  <c r="B177" i="27"/>
  <c r="A177" i="27" s="1"/>
  <c r="F177" i="27"/>
  <c r="S182" i="17"/>
  <c r="T182" i="16"/>
  <c r="U181" i="16"/>
  <c r="B182" i="17"/>
  <c r="A182" i="17" s="1"/>
  <c r="F182" i="17"/>
  <c r="S178" i="25"/>
  <c r="M182" i="17"/>
  <c r="K183" i="17" s="1"/>
  <c r="E183" i="17" s="1"/>
  <c r="L182" i="17"/>
  <c r="J183" i="17" s="1"/>
  <c r="D183" i="17" s="1"/>
  <c r="S196" i="29"/>
  <c r="I183" i="16"/>
  <c r="I180" i="22"/>
  <c r="E181" i="20"/>
  <c r="S179" i="24"/>
  <c r="L177" i="27"/>
  <c r="J178" i="27" s="1"/>
  <c r="M177" i="27"/>
  <c r="K178" i="27" s="1"/>
  <c r="D183" i="16"/>
  <c r="E180" i="22"/>
  <c r="S179" i="23"/>
  <c r="T178" i="24"/>
  <c r="U177" i="24"/>
  <c r="L183" i="15"/>
  <c r="J184" i="15" s="1"/>
  <c r="M183" i="15"/>
  <c r="K184" i="15" s="1"/>
  <c r="S183" i="16"/>
  <c r="T181" i="19"/>
  <c r="D179" i="24"/>
  <c r="L177" i="28"/>
  <c r="J178" i="28" s="1"/>
  <c r="D178" i="28" s="1"/>
  <c r="M177" i="28"/>
  <c r="K178" i="28" s="1"/>
  <c r="I178" i="26"/>
  <c r="D178" i="26"/>
  <c r="U177" i="26" l="1"/>
  <c r="U183" i="11"/>
  <c r="B178" i="28"/>
  <c r="A178" i="28" s="1"/>
  <c r="F178" i="28"/>
  <c r="B183" i="17"/>
  <c r="A183" i="17" s="1"/>
  <c r="F183" i="17"/>
  <c r="S183" i="17"/>
  <c r="B178" i="26"/>
  <c r="A178" i="26" s="1"/>
  <c r="F178" i="26"/>
  <c r="S180" i="23"/>
  <c r="T180" i="23" s="1"/>
  <c r="L183" i="16"/>
  <c r="J184" i="16" s="1"/>
  <c r="M183" i="16"/>
  <c r="K184" i="16" s="1"/>
  <c r="U181" i="17"/>
  <c r="T182" i="17"/>
  <c r="L179" i="24"/>
  <c r="J180" i="24" s="1"/>
  <c r="M179" i="24"/>
  <c r="K180" i="24" s="1"/>
  <c r="L184" i="11"/>
  <c r="J185" i="11" s="1"/>
  <c r="D185" i="11" s="1"/>
  <c r="M184" i="11"/>
  <c r="K185" i="11" s="1"/>
  <c r="U178" i="24"/>
  <c r="S197" i="29"/>
  <c r="I179" i="25"/>
  <c r="D179" i="25"/>
  <c r="B181" i="20"/>
  <c r="A181" i="20" s="1"/>
  <c r="F181" i="20"/>
  <c r="M182" i="18"/>
  <c r="K183" i="18" s="1"/>
  <c r="L182" i="18"/>
  <c r="J183" i="18" s="1"/>
  <c r="D183" i="18" s="1"/>
  <c r="L178" i="26"/>
  <c r="J179" i="26" s="1"/>
  <c r="M178" i="26"/>
  <c r="K179" i="26" s="1"/>
  <c r="I184" i="15"/>
  <c r="D184" i="15"/>
  <c r="T179" i="24"/>
  <c r="I178" i="27"/>
  <c r="M180" i="22"/>
  <c r="K181" i="22" s="1"/>
  <c r="L180" i="22"/>
  <c r="J181" i="22" s="1"/>
  <c r="E179" i="25"/>
  <c r="I197" i="29"/>
  <c r="T179" i="23"/>
  <c r="U178" i="23"/>
  <c r="S181" i="20"/>
  <c r="U177" i="25"/>
  <c r="T178" i="25"/>
  <c r="U182" i="16"/>
  <c r="D178" i="27"/>
  <c r="S182" i="18"/>
  <c r="E183" i="18"/>
  <c r="T183" i="15"/>
  <c r="U182" i="15"/>
  <c r="E178" i="28"/>
  <c r="I182" i="19"/>
  <c r="D182" i="19"/>
  <c r="B182" i="18"/>
  <c r="A182" i="18" s="1"/>
  <c r="F182" i="18"/>
  <c r="I180" i="23"/>
  <c r="D180" i="23"/>
  <c r="I178" i="28"/>
  <c r="B183" i="16"/>
  <c r="A183" i="16" s="1"/>
  <c r="F183" i="16"/>
  <c r="I183" i="17"/>
  <c r="T177" i="28"/>
  <c r="U176" i="28"/>
  <c r="E182" i="19"/>
  <c r="S181" i="21"/>
  <c r="T181" i="21" s="1"/>
  <c r="D180" i="24"/>
  <c r="B179" i="24"/>
  <c r="A179" i="24" s="1"/>
  <c r="F179" i="24"/>
  <c r="E178" i="27"/>
  <c r="B197" i="29"/>
  <c r="A197" i="29" s="1"/>
  <c r="F197" i="29"/>
  <c r="U179" i="21"/>
  <c r="T180" i="21"/>
  <c r="S180" i="22"/>
  <c r="T196" i="29"/>
  <c r="U195" i="29"/>
  <c r="T183" i="16"/>
  <c r="I181" i="21"/>
  <c r="E184" i="15"/>
  <c r="D181" i="21"/>
  <c r="B184" i="11"/>
  <c r="A184" i="11" s="1"/>
  <c r="F184" i="11"/>
  <c r="L181" i="20"/>
  <c r="J182" i="20" s="1"/>
  <c r="D182" i="20" s="1"/>
  <c r="M181" i="20"/>
  <c r="K182" i="20" s="1"/>
  <c r="U180" i="21" l="1"/>
  <c r="B185" i="11"/>
  <c r="A185" i="11" s="1"/>
  <c r="F185" i="11"/>
  <c r="L180" i="23"/>
  <c r="J181" i="23" s="1"/>
  <c r="D181" i="23" s="1"/>
  <c r="M180" i="23"/>
  <c r="K181" i="23" s="1"/>
  <c r="I181" i="22"/>
  <c r="D181" i="22"/>
  <c r="E179" i="26"/>
  <c r="E184" i="16"/>
  <c r="U196" i="29"/>
  <c r="S182" i="19"/>
  <c r="M178" i="28"/>
  <c r="K179" i="28" s="1"/>
  <c r="E179" i="28" s="1"/>
  <c r="L178" i="28"/>
  <c r="J179" i="28" s="1"/>
  <c r="I179" i="26"/>
  <c r="M179" i="25"/>
  <c r="K180" i="25" s="1"/>
  <c r="E180" i="25" s="1"/>
  <c r="L179" i="25"/>
  <c r="J180" i="25" s="1"/>
  <c r="D180" i="25" s="1"/>
  <c r="E180" i="24"/>
  <c r="I184" i="16"/>
  <c r="D179" i="26"/>
  <c r="B181" i="21"/>
  <c r="A181" i="21" s="1"/>
  <c r="F181" i="21"/>
  <c r="T197" i="29"/>
  <c r="S178" i="27"/>
  <c r="D184" i="16"/>
  <c r="I182" i="20"/>
  <c r="S184" i="15"/>
  <c r="E181" i="22"/>
  <c r="S178" i="28"/>
  <c r="U181" i="18"/>
  <c r="T182" i="18"/>
  <c r="U180" i="20"/>
  <c r="T181" i="20"/>
  <c r="S179" i="25"/>
  <c r="M178" i="27"/>
  <c r="K179" i="27" s="1"/>
  <c r="L178" i="27"/>
  <c r="J179" i="27" s="1"/>
  <c r="D179" i="27" s="1"/>
  <c r="L184" i="15"/>
  <c r="J185" i="15" s="1"/>
  <c r="D185" i="15" s="1"/>
  <c r="M184" i="15"/>
  <c r="K185" i="15" s="1"/>
  <c r="E185" i="15" s="1"/>
  <c r="B179" i="25"/>
  <c r="A179" i="25" s="1"/>
  <c r="F179" i="25"/>
  <c r="E185" i="11"/>
  <c r="U182" i="17"/>
  <c r="U179" i="22"/>
  <c r="T180" i="22"/>
  <c r="M183" i="17"/>
  <c r="K184" i="17" s="1"/>
  <c r="L183" i="17"/>
  <c r="J184" i="17" s="1"/>
  <c r="B182" i="19"/>
  <c r="A182" i="19" s="1"/>
  <c r="F182" i="19"/>
  <c r="B178" i="27"/>
  <c r="A178" i="27" s="1"/>
  <c r="F178" i="27"/>
  <c r="I185" i="11"/>
  <c r="L181" i="21"/>
  <c r="J182" i="21" s="1"/>
  <c r="M181" i="21"/>
  <c r="K182" i="21" s="1"/>
  <c r="M182" i="19"/>
  <c r="K183" i="19" s="1"/>
  <c r="E183" i="19" s="1"/>
  <c r="L182" i="19"/>
  <c r="J183" i="19" s="1"/>
  <c r="B184" i="15"/>
  <c r="A184" i="15" s="1"/>
  <c r="F184" i="15"/>
  <c r="B182" i="20"/>
  <c r="A182" i="20" s="1"/>
  <c r="F182" i="20"/>
  <c r="B180" i="24"/>
  <c r="A180" i="24" s="1"/>
  <c r="F180" i="24"/>
  <c r="B180" i="23"/>
  <c r="A180" i="23" s="1"/>
  <c r="F180" i="23"/>
  <c r="B183" i="18"/>
  <c r="A183" i="18" s="1"/>
  <c r="F183" i="18"/>
  <c r="S183" i="18"/>
  <c r="T183" i="18" s="1"/>
  <c r="E182" i="20"/>
  <c r="U179" i="23"/>
  <c r="M197" i="29"/>
  <c r="K198" i="29" s="1"/>
  <c r="L197" i="29"/>
  <c r="J198" i="29" s="1"/>
  <c r="I183" i="18"/>
  <c r="I180" i="24"/>
  <c r="T183" i="17"/>
  <c r="B180" i="25" l="1"/>
  <c r="A180" i="25" s="1"/>
  <c r="F180" i="25"/>
  <c r="L183" i="18"/>
  <c r="J184" i="18" s="1"/>
  <c r="M183" i="18"/>
  <c r="K184" i="18" s="1"/>
  <c r="B185" i="15"/>
  <c r="A185" i="15" s="1"/>
  <c r="F185" i="15"/>
  <c r="S185" i="15"/>
  <c r="T185" i="15" s="1"/>
  <c r="M179" i="26"/>
  <c r="K180" i="26" s="1"/>
  <c r="E180" i="26" s="1"/>
  <c r="L179" i="26"/>
  <c r="J180" i="26" s="1"/>
  <c r="D180" i="26" s="1"/>
  <c r="I198" i="29"/>
  <c r="D198" i="29"/>
  <c r="I182" i="21"/>
  <c r="M185" i="11"/>
  <c r="K186" i="11" s="1"/>
  <c r="L185" i="11"/>
  <c r="J186" i="11" s="1"/>
  <c r="E184" i="17"/>
  <c r="S180" i="25"/>
  <c r="U179" i="25" s="1"/>
  <c r="U181" i="19"/>
  <c r="T182" i="19"/>
  <c r="S184" i="16"/>
  <c r="L181" i="22"/>
  <c r="J182" i="22" s="1"/>
  <c r="D182" i="22" s="1"/>
  <c r="M181" i="22"/>
  <c r="K182" i="22" s="1"/>
  <c r="E182" i="22" s="1"/>
  <c r="M180" i="24"/>
  <c r="K181" i="24" s="1"/>
  <c r="E181" i="24" s="1"/>
  <c r="L180" i="24"/>
  <c r="J181" i="24" s="1"/>
  <c r="E198" i="29"/>
  <c r="I183" i="19"/>
  <c r="D183" i="19"/>
  <c r="B181" i="23"/>
  <c r="A181" i="23" s="1"/>
  <c r="F181" i="23"/>
  <c r="B179" i="27"/>
  <c r="A179" i="27" s="1"/>
  <c r="F179" i="27"/>
  <c r="S185" i="11"/>
  <c r="I179" i="27"/>
  <c r="U177" i="28"/>
  <c r="T178" i="28"/>
  <c r="S181" i="22"/>
  <c r="L182" i="20"/>
  <c r="J183" i="20" s="1"/>
  <c r="M182" i="20"/>
  <c r="K183" i="20" s="1"/>
  <c r="S180" i="24"/>
  <c r="B181" i="22"/>
  <c r="A181" i="22" s="1"/>
  <c r="F181" i="22"/>
  <c r="I181" i="23"/>
  <c r="S182" i="20"/>
  <c r="E182" i="21"/>
  <c r="I184" i="17"/>
  <c r="D184" i="17"/>
  <c r="S179" i="28"/>
  <c r="U178" i="28" s="1"/>
  <c r="B184" i="16"/>
  <c r="A184" i="16" s="1"/>
  <c r="F184" i="16"/>
  <c r="B179" i="26"/>
  <c r="A179" i="26" s="1"/>
  <c r="F179" i="26"/>
  <c r="S183" i="19"/>
  <c r="T183" i="19" s="1"/>
  <c r="T184" i="15"/>
  <c r="U183" i="15"/>
  <c r="E179" i="27"/>
  <c r="I180" i="25"/>
  <c r="S179" i="26"/>
  <c r="I185" i="15"/>
  <c r="T179" i="25"/>
  <c r="U178" i="25"/>
  <c r="U182" i="18"/>
  <c r="U177" i="27"/>
  <c r="T178" i="27"/>
  <c r="D182" i="21"/>
  <c r="L184" i="16"/>
  <c r="J185" i="16" s="1"/>
  <c r="M184" i="16"/>
  <c r="K185" i="16" s="1"/>
  <c r="E185" i="16" s="1"/>
  <c r="I179" i="28"/>
  <c r="D179" i="28"/>
  <c r="E181" i="23"/>
  <c r="S181" i="23" l="1"/>
  <c r="B182" i="21"/>
  <c r="A182" i="21" s="1"/>
  <c r="F182" i="21"/>
  <c r="T182" i="20"/>
  <c r="U181" i="20"/>
  <c r="B182" i="22"/>
  <c r="A182" i="22" s="1"/>
  <c r="F182" i="22"/>
  <c r="S182" i="22"/>
  <c r="U181" i="22" s="1"/>
  <c r="U184" i="11"/>
  <c r="T185" i="11"/>
  <c r="L179" i="27"/>
  <c r="J180" i="27" s="1"/>
  <c r="M179" i="27"/>
  <c r="K180" i="27" s="1"/>
  <c r="I181" i="24"/>
  <c r="D181" i="24"/>
  <c r="M198" i="29"/>
  <c r="K199" i="29" s="1"/>
  <c r="E199" i="29" s="1"/>
  <c r="L198" i="29"/>
  <c r="J199" i="29" s="1"/>
  <c r="D199" i="29" s="1"/>
  <c r="S179" i="27"/>
  <c r="I185" i="16"/>
  <c r="L185" i="15"/>
  <c r="J186" i="15" s="1"/>
  <c r="M185" i="15"/>
  <c r="K186" i="15" s="1"/>
  <c r="T179" i="26"/>
  <c r="U178" i="26"/>
  <c r="B180" i="26"/>
  <c r="A180" i="26" s="1"/>
  <c r="F180" i="26"/>
  <c r="E183" i="20"/>
  <c r="S181" i="24"/>
  <c r="T181" i="24" s="1"/>
  <c r="T181" i="22"/>
  <c r="U180" i="22"/>
  <c r="T179" i="28"/>
  <c r="E186" i="11"/>
  <c r="S198" i="29"/>
  <c r="I186" i="11"/>
  <c r="D186" i="11"/>
  <c r="B198" i="29"/>
  <c r="A198" i="29" s="1"/>
  <c r="F198" i="29"/>
  <c r="I184" i="18"/>
  <c r="D184" i="18"/>
  <c r="M179" i="28"/>
  <c r="K180" i="28" s="1"/>
  <c r="L179" i="28"/>
  <c r="J180" i="28" s="1"/>
  <c r="D180" i="28" s="1"/>
  <c r="L184" i="17"/>
  <c r="J185" i="17" s="1"/>
  <c r="D185" i="17" s="1"/>
  <c r="M184" i="17"/>
  <c r="K185" i="17" s="1"/>
  <c r="U179" i="24"/>
  <c r="T180" i="24"/>
  <c r="B183" i="19"/>
  <c r="A183" i="19" s="1"/>
  <c r="F183" i="19"/>
  <c r="I182" i="22"/>
  <c r="T180" i="25"/>
  <c r="M180" i="25"/>
  <c r="K181" i="25" s="1"/>
  <c r="L180" i="25"/>
  <c r="J181" i="25" s="1"/>
  <c r="S182" i="21"/>
  <c r="S185" i="16"/>
  <c r="T185" i="16" s="1"/>
  <c r="S184" i="17"/>
  <c r="B179" i="28"/>
  <c r="A179" i="28" s="1"/>
  <c r="F179" i="28"/>
  <c r="S180" i="26"/>
  <c r="U179" i="26" s="1"/>
  <c r="U184" i="15"/>
  <c r="D185" i="16"/>
  <c r="B184" i="17"/>
  <c r="A184" i="17" s="1"/>
  <c r="F184" i="17"/>
  <c r="M181" i="23"/>
  <c r="K182" i="23" s="1"/>
  <c r="L181" i="23"/>
  <c r="J182" i="23" s="1"/>
  <c r="I183" i="20"/>
  <c r="D183" i="20"/>
  <c r="L183" i="19"/>
  <c r="J184" i="19" s="1"/>
  <c r="M183" i="19"/>
  <c r="K184" i="19" s="1"/>
  <c r="U183" i="16"/>
  <c r="T184" i="16"/>
  <c r="U182" i="19"/>
  <c r="L182" i="21"/>
  <c r="J183" i="21" s="1"/>
  <c r="D183" i="21" s="1"/>
  <c r="M182" i="21"/>
  <c r="K183" i="21" s="1"/>
  <c r="I180" i="26"/>
  <c r="E184" i="18"/>
  <c r="T182" i="22" l="1"/>
  <c r="T180" i="26"/>
  <c r="B183" i="20"/>
  <c r="A183" i="20" s="1"/>
  <c r="F183" i="20"/>
  <c r="B185" i="16"/>
  <c r="A185" i="16" s="1"/>
  <c r="F185" i="16"/>
  <c r="U183" i="17"/>
  <c r="T184" i="17"/>
  <c r="U181" i="21"/>
  <c r="T182" i="21"/>
  <c r="E181" i="25"/>
  <c r="L182" i="22"/>
  <c r="J183" i="22" s="1"/>
  <c r="M182" i="22"/>
  <c r="K183" i="22" s="1"/>
  <c r="E180" i="28"/>
  <c r="B186" i="11"/>
  <c r="A186" i="11" s="1"/>
  <c r="F186" i="11"/>
  <c r="S199" i="29"/>
  <c r="T199" i="29" s="1"/>
  <c r="L180" i="26"/>
  <c r="J181" i="26" s="1"/>
  <c r="M180" i="26"/>
  <c r="K181" i="26" s="1"/>
  <c r="B180" i="28"/>
  <c r="A180" i="28" s="1"/>
  <c r="F180" i="28"/>
  <c r="B184" i="18"/>
  <c r="A184" i="18" s="1"/>
  <c r="F184" i="18"/>
  <c r="U197" i="29"/>
  <c r="T198" i="29"/>
  <c r="M185" i="16"/>
  <c r="K186" i="16" s="1"/>
  <c r="L185" i="16"/>
  <c r="J186" i="16" s="1"/>
  <c r="D186" i="16" s="1"/>
  <c r="B181" i="24"/>
  <c r="A181" i="24" s="1"/>
  <c r="F181" i="24"/>
  <c r="I180" i="27"/>
  <c r="D180" i="27"/>
  <c r="E184" i="19"/>
  <c r="I185" i="17"/>
  <c r="B199" i="29"/>
  <c r="A199" i="29" s="1"/>
  <c r="F199" i="29"/>
  <c r="L186" i="11"/>
  <c r="J187" i="11" s="1"/>
  <c r="M186" i="11"/>
  <c r="K187" i="11" s="1"/>
  <c r="S186" i="11"/>
  <c r="S183" i="20"/>
  <c r="E186" i="15"/>
  <c r="E180" i="27"/>
  <c r="E182" i="23"/>
  <c r="B183" i="21"/>
  <c r="A183" i="21" s="1"/>
  <c r="F183" i="21"/>
  <c r="S184" i="18"/>
  <c r="L183" i="20"/>
  <c r="J184" i="20" s="1"/>
  <c r="M183" i="20"/>
  <c r="K184" i="20" s="1"/>
  <c r="B185" i="17"/>
  <c r="A185" i="17" s="1"/>
  <c r="F185" i="17"/>
  <c r="I183" i="21"/>
  <c r="U184" i="16"/>
  <c r="I184" i="19"/>
  <c r="I182" i="23"/>
  <c r="D182" i="23"/>
  <c r="E185" i="17"/>
  <c r="E183" i="21"/>
  <c r="I181" i="25"/>
  <c r="D181" i="25"/>
  <c r="D184" i="19"/>
  <c r="U180" i="24"/>
  <c r="I180" i="28"/>
  <c r="M184" i="18"/>
  <c r="K185" i="18" s="1"/>
  <c r="L184" i="18"/>
  <c r="J185" i="18" s="1"/>
  <c r="D185" i="18" s="1"/>
  <c r="I186" i="15"/>
  <c r="D186" i="15"/>
  <c r="U178" i="27"/>
  <c r="T179" i="27"/>
  <c r="I199" i="29"/>
  <c r="L181" i="24"/>
  <c r="J182" i="24" s="1"/>
  <c r="M181" i="24"/>
  <c r="K182" i="24" s="1"/>
  <c r="T181" i="23"/>
  <c r="U180" i="23"/>
  <c r="U198" i="29" l="1"/>
  <c r="I182" i="24"/>
  <c r="B181" i="25"/>
  <c r="A181" i="25" s="1"/>
  <c r="F181" i="25"/>
  <c r="S185" i="17"/>
  <c r="T184" i="18"/>
  <c r="U183" i="18"/>
  <c r="S182" i="23"/>
  <c r="T183" i="20"/>
  <c r="U182" i="20"/>
  <c r="E186" i="16"/>
  <c r="B185" i="18"/>
  <c r="A185" i="18" s="1"/>
  <c r="F185" i="18"/>
  <c r="M186" i="15"/>
  <c r="K187" i="15" s="1"/>
  <c r="E187" i="15" s="1"/>
  <c r="L186" i="15"/>
  <c r="J187" i="15" s="1"/>
  <c r="D187" i="15" s="1"/>
  <c r="L180" i="28"/>
  <c r="J181" i="28" s="1"/>
  <c r="M180" i="28"/>
  <c r="K181" i="28" s="1"/>
  <c r="E181" i="28" s="1"/>
  <c r="L182" i="23"/>
  <c r="J183" i="23" s="1"/>
  <c r="D183" i="23" s="1"/>
  <c r="M182" i="23"/>
  <c r="K183" i="23" s="1"/>
  <c r="I184" i="20"/>
  <c r="S180" i="27"/>
  <c r="E184" i="20"/>
  <c r="I187" i="11"/>
  <c r="B180" i="27"/>
  <c r="A180" i="27" s="1"/>
  <c r="F180" i="27"/>
  <c r="D182" i="24"/>
  <c r="D187" i="11"/>
  <c r="E183" i="22"/>
  <c r="L199" i="29"/>
  <c r="J200" i="29" s="1"/>
  <c r="M199" i="29"/>
  <c r="K200" i="29" s="1"/>
  <c r="I185" i="18"/>
  <c r="L181" i="25"/>
  <c r="J182" i="25" s="1"/>
  <c r="D182" i="25" s="1"/>
  <c r="M181" i="25"/>
  <c r="K182" i="25" s="1"/>
  <c r="E182" i="25" s="1"/>
  <c r="M183" i="21"/>
  <c r="K184" i="21" s="1"/>
  <c r="L183" i="21"/>
  <c r="J184" i="21" s="1"/>
  <c r="S186" i="15"/>
  <c r="E187" i="11"/>
  <c r="L185" i="17"/>
  <c r="J186" i="17" s="1"/>
  <c r="M185" i="17"/>
  <c r="K186" i="17" s="1"/>
  <c r="E186" i="17" s="1"/>
  <c r="E181" i="26"/>
  <c r="I183" i="22"/>
  <c r="D183" i="22"/>
  <c r="B186" i="16"/>
  <c r="A186" i="16" s="1"/>
  <c r="F186" i="16"/>
  <c r="D184" i="20"/>
  <c r="E182" i="24"/>
  <c r="B186" i="15"/>
  <c r="A186" i="15" s="1"/>
  <c r="F186" i="15"/>
  <c r="B184" i="19"/>
  <c r="A184" i="19" s="1"/>
  <c r="F184" i="19"/>
  <c r="S183" i="21"/>
  <c r="B182" i="23"/>
  <c r="A182" i="23" s="1"/>
  <c r="F182" i="23"/>
  <c r="M184" i="19"/>
  <c r="K185" i="19" s="1"/>
  <c r="E185" i="19" s="1"/>
  <c r="L184" i="19"/>
  <c r="J185" i="19" s="1"/>
  <c r="E185" i="18"/>
  <c r="T186" i="11"/>
  <c r="U185" i="11"/>
  <c r="S184" i="19"/>
  <c r="L180" i="27"/>
  <c r="J181" i="27" s="1"/>
  <c r="D181" i="27" s="1"/>
  <c r="M180" i="27"/>
  <c r="K181" i="27" s="1"/>
  <c r="I186" i="16"/>
  <c r="I181" i="26"/>
  <c r="D181" i="26"/>
  <c r="S180" i="28"/>
  <c r="S181" i="25"/>
  <c r="S181" i="28" l="1"/>
  <c r="U180" i="28" s="1"/>
  <c r="B181" i="26"/>
  <c r="A181" i="26" s="1"/>
  <c r="F181" i="26"/>
  <c r="U183" i="19"/>
  <c r="T184" i="19"/>
  <c r="T183" i="21"/>
  <c r="U182" i="21"/>
  <c r="S182" i="24"/>
  <c r="L183" i="22"/>
  <c r="J184" i="22" s="1"/>
  <c r="M183" i="22"/>
  <c r="K184" i="22" s="1"/>
  <c r="E184" i="22" s="1"/>
  <c r="I186" i="17"/>
  <c r="D186" i="17"/>
  <c r="I184" i="21"/>
  <c r="D184" i="21"/>
  <c r="S183" i="22"/>
  <c r="L187" i="11"/>
  <c r="J188" i="11" s="1"/>
  <c r="D188" i="11" s="1"/>
  <c r="M187" i="11"/>
  <c r="K188" i="11" s="1"/>
  <c r="B182" i="25"/>
  <c r="A182" i="25" s="1"/>
  <c r="F182" i="25"/>
  <c r="T180" i="28"/>
  <c r="U179" i="28"/>
  <c r="S185" i="18"/>
  <c r="B183" i="23"/>
  <c r="A183" i="23" s="1"/>
  <c r="F183" i="23"/>
  <c r="S181" i="26"/>
  <c r="S187" i="11"/>
  <c r="M185" i="18"/>
  <c r="K186" i="18" s="1"/>
  <c r="L185" i="18"/>
  <c r="J186" i="18" s="1"/>
  <c r="B181" i="27"/>
  <c r="A181" i="27" s="1"/>
  <c r="F181" i="27"/>
  <c r="S184" i="20"/>
  <c r="L184" i="20"/>
  <c r="J185" i="20" s="1"/>
  <c r="D185" i="20" s="1"/>
  <c r="M184" i="20"/>
  <c r="K185" i="20" s="1"/>
  <c r="I181" i="28"/>
  <c r="D181" i="28"/>
  <c r="S186" i="17"/>
  <c r="U185" i="17" s="1"/>
  <c r="S182" i="25"/>
  <c r="U181" i="25" s="1"/>
  <c r="M181" i="26"/>
  <c r="K182" i="26" s="1"/>
  <c r="L181" i="26"/>
  <c r="J182" i="26" s="1"/>
  <c r="D182" i="26" s="1"/>
  <c r="I181" i="27"/>
  <c r="I185" i="19"/>
  <c r="D185" i="19"/>
  <c r="B187" i="15"/>
  <c r="A187" i="15" s="1"/>
  <c r="F187" i="15"/>
  <c r="B184" i="20"/>
  <c r="A184" i="20" s="1"/>
  <c r="F184" i="20"/>
  <c r="B183" i="22"/>
  <c r="A183" i="22" s="1"/>
  <c r="F183" i="22"/>
  <c r="S187" i="15"/>
  <c r="T187" i="15" s="1"/>
  <c r="E200" i="29"/>
  <c r="B187" i="11"/>
  <c r="A187" i="11" s="1"/>
  <c r="F187" i="11"/>
  <c r="E181" i="27"/>
  <c r="I187" i="15"/>
  <c r="E183" i="23"/>
  <c r="U184" i="17"/>
  <c r="T185" i="17"/>
  <c r="U180" i="25"/>
  <c r="T181" i="25"/>
  <c r="L186" i="16"/>
  <c r="J187" i="16" s="1"/>
  <c r="M186" i="16"/>
  <c r="K187" i="16" s="1"/>
  <c r="E187" i="16" s="1"/>
  <c r="S185" i="19"/>
  <c r="U184" i="19" s="1"/>
  <c r="E184" i="21"/>
  <c r="T186" i="15"/>
  <c r="U185" i="15"/>
  <c r="I182" i="25"/>
  <c r="I200" i="29"/>
  <c r="D200" i="29"/>
  <c r="B182" i="24"/>
  <c r="A182" i="24" s="1"/>
  <c r="F182" i="24"/>
  <c r="U179" i="27"/>
  <c r="T180" i="27"/>
  <c r="I183" i="23"/>
  <c r="S186" i="16"/>
  <c r="U181" i="23"/>
  <c r="T182" i="23"/>
  <c r="L182" i="24"/>
  <c r="J183" i="24" s="1"/>
  <c r="M182" i="24"/>
  <c r="K183" i="24" s="1"/>
  <c r="E183" i="24" s="1"/>
  <c r="T181" i="28" l="1"/>
  <c r="U186" i="15"/>
  <c r="T182" i="25"/>
  <c r="B182" i="26"/>
  <c r="A182" i="26" s="1"/>
  <c r="F182" i="26"/>
  <c r="S183" i="24"/>
  <c r="M181" i="28"/>
  <c r="K182" i="28" s="1"/>
  <c r="L181" i="28"/>
  <c r="J182" i="28" s="1"/>
  <c r="D182" i="28" s="1"/>
  <c r="I186" i="18"/>
  <c r="D186" i="18"/>
  <c r="I184" i="22"/>
  <c r="S187" i="16"/>
  <c r="T187" i="16" s="1"/>
  <c r="M182" i="25"/>
  <c r="K183" i="25" s="1"/>
  <c r="L182" i="25"/>
  <c r="J183" i="25" s="1"/>
  <c r="S183" i="23"/>
  <c r="S200" i="29"/>
  <c r="B184" i="21"/>
  <c r="A184" i="21" s="1"/>
  <c r="F184" i="21"/>
  <c r="M186" i="17"/>
  <c r="K187" i="17" s="1"/>
  <c r="L186" i="17"/>
  <c r="J187" i="17" s="1"/>
  <c r="D187" i="17" s="1"/>
  <c r="T186" i="16"/>
  <c r="U185" i="16"/>
  <c r="B185" i="20"/>
  <c r="A185" i="20" s="1"/>
  <c r="F185" i="20"/>
  <c r="B181" i="28"/>
  <c r="A181" i="28" s="1"/>
  <c r="F181" i="28"/>
  <c r="I185" i="20"/>
  <c r="U180" i="26"/>
  <c r="T181" i="26"/>
  <c r="E186" i="18"/>
  <c r="I188" i="11"/>
  <c r="T182" i="24"/>
  <c r="U181" i="24"/>
  <c r="T185" i="19"/>
  <c r="I183" i="24"/>
  <c r="I187" i="16"/>
  <c r="D187" i="16"/>
  <c r="I182" i="26"/>
  <c r="T184" i="20"/>
  <c r="U183" i="20"/>
  <c r="T187" i="11"/>
  <c r="U186" i="11"/>
  <c r="T183" i="22"/>
  <c r="U182" i="22"/>
  <c r="B186" i="17"/>
  <c r="A186" i="17" s="1"/>
  <c r="F186" i="17"/>
  <c r="M183" i="23"/>
  <c r="K184" i="23" s="1"/>
  <c r="E184" i="23" s="1"/>
  <c r="L183" i="23"/>
  <c r="J184" i="23" s="1"/>
  <c r="B200" i="29"/>
  <c r="A200" i="29" s="1"/>
  <c r="F200" i="29"/>
  <c r="S181" i="27"/>
  <c r="M185" i="19"/>
  <c r="K186" i="19" s="1"/>
  <c r="L185" i="19"/>
  <c r="J186" i="19" s="1"/>
  <c r="D186" i="19" s="1"/>
  <c r="E182" i="26"/>
  <c r="D183" i="24"/>
  <c r="L200" i="29"/>
  <c r="J201" i="29" s="1"/>
  <c r="M200" i="29"/>
  <c r="K201" i="29" s="1"/>
  <c r="S184" i="21"/>
  <c r="T186" i="17"/>
  <c r="L187" i="15"/>
  <c r="J188" i="15" s="1"/>
  <c r="M187" i="15"/>
  <c r="K188" i="15" s="1"/>
  <c r="B188" i="11"/>
  <c r="A188" i="11" s="1"/>
  <c r="F188" i="11"/>
  <c r="D184" i="22"/>
  <c r="B185" i="19"/>
  <c r="A185" i="19" s="1"/>
  <c r="F185" i="19"/>
  <c r="M181" i="27"/>
  <c r="K182" i="27" s="1"/>
  <c r="L181" i="27"/>
  <c r="J182" i="27" s="1"/>
  <c r="E185" i="20"/>
  <c r="E188" i="11"/>
  <c r="U184" i="18"/>
  <c r="T185" i="18"/>
  <c r="S184" i="22"/>
  <c r="M184" i="21"/>
  <c r="K185" i="21" s="1"/>
  <c r="L184" i="21"/>
  <c r="J185" i="21" s="1"/>
  <c r="D185" i="21" s="1"/>
  <c r="S184" i="23" l="1"/>
  <c r="U183" i="23" s="1"/>
  <c r="B187" i="17"/>
  <c r="A187" i="17" s="1"/>
  <c r="F187" i="17"/>
  <c r="T184" i="21"/>
  <c r="U183" i="21"/>
  <c r="L187" i="16"/>
  <c r="J188" i="16" s="1"/>
  <c r="D188" i="16" s="1"/>
  <c r="M187" i="16"/>
  <c r="K188" i="16" s="1"/>
  <c r="B186" i="18"/>
  <c r="A186" i="18" s="1"/>
  <c r="F186" i="18"/>
  <c r="B186" i="19"/>
  <c r="A186" i="19" s="1"/>
  <c r="F186" i="19"/>
  <c r="L188" i="11"/>
  <c r="J189" i="11" s="1"/>
  <c r="M188" i="11"/>
  <c r="K189" i="11" s="1"/>
  <c r="E189" i="11" s="1"/>
  <c r="U182" i="23"/>
  <c r="T183" i="23"/>
  <c r="I185" i="21"/>
  <c r="S188" i="11"/>
  <c r="I182" i="27"/>
  <c r="D182" i="27"/>
  <c r="I201" i="29"/>
  <c r="I186" i="19"/>
  <c r="T181" i="27"/>
  <c r="U180" i="27"/>
  <c r="D201" i="29"/>
  <c r="U183" i="22"/>
  <c r="B187" i="16"/>
  <c r="A187" i="16" s="1"/>
  <c r="F187" i="16"/>
  <c r="L183" i="24"/>
  <c r="J184" i="24" s="1"/>
  <c r="D184" i="24" s="1"/>
  <c r="M183" i="24"/>
  <c r="K184" i="24" s="1"/>
  <c r="U182" i="24"/>
  <c r="S186" i="18"/>
  <c r="B182" i="28"/>
  <c r="A182" i="28" s="1"/>
  <c r="F182" i="28"/>
  <c r="E187" i="17"/>
  <c r="E201" i="29"/>
  <c r="I183" i="25"/>
  <c r="D183" i="25"/>
  <c r="L186" i="18"/>
  <c r="J187" i="18" s="1"/>
  <c r="M186" i="18"/>
  <c r="K187" i="18" s="1"/>
  <c r="I188" i="15"/>
  <c r="D188" i="15"/>
  <c r="L185" i="20"/>
  <c r="J186" i="20" s="1"/>
  <c r="M185" i="20"/>
  <c r="K186" i="20" s="1"/>
  <c r="E186" i="20" s="1"/>
  <c r="B185" i="21"/>
  <c r="A185" i="21" s="1"/>
  <c r="F185" i="21"/>
  <c r="E182" i="28"/>
  <c r="S182" i="26"/>
  <c r="L182" i="26"/>
  <c r="J183" i="26" s="1"/>
  <c r="M182" i="26"/>
  <c r="K183" i="26" s="1"/>
  <c r="I187" i="17"/>
  <c r="S185" i="20"/>
  <c r="B184" i="22"/>
  <c r="A184" i="22" s="1"/>
  <c r="F184" i="22"/>
  <c r="E188" i="15"/>
  <c r="E185" i="21"/>
  <c r="B183" i="24"/>
  <c r="A183" i="24" s="1"/>
  <c r="F183" i="24"/>
  <c r="E186" i="19"/>
  <c r="E182" i="27"/>
  <c r="I184" i="23"/>
  <c r="D184" i="23"/>
  <c r="T184" i="22"/>
  <c r="T183" i="24"/>
  <c r="U186" i="16"/>
  <c r="U199" i="29"/>
  <c r="T200" i="29"/>
  <c r="E183" i="25"/>
  <c r="L184" i="22"/>
  <c r="J185" i="22" s="1"/>
  <c r="M184" i="22"/>
  <c r="K185" i="22" s="1"/>
  <c r="I182" i="28"/>
  <c r="T184" i="23" l="1"/>
  <c r="I187" i="18"/>
  <c r="B188" i="16"/>
  <c r="A188" i="16" s="1"/>
  <c r="F188" i="16"/>
  <c r="B182" i="27"/>
  <c r="A182" i="27" s="1"/>
  <c r="F182" i="27"/>
  <c r="L182" i="28"/>
  <c r="J183" i="28" s="1"/>
  <c r="M182" i="28"/>
  <c r="K183" i="28" s="1"/>
  <c r="E183" i="28" s="1"/>
  <c r="B184" i="23"/>
  <c r="A184" i="23" s="1"/>
  <c r="F184" i="23"/>
  <c r="B184" i="24"/>
  <c r="A184" i="24" s="1"/>
  <c r="F184" i="24"/>
  <c r="S186" i="20"/>
  <c r="T186" i="20" s="1"/>
  <c r="I183" i="26"/>
  <c r="D183" i="26"/>
  <c r="L188" i="15"/>
  <c r="J189" i="15" s="1"/>
  <c r="M188" i="15"/>
  <c r="K189" i="15" s="1"/>
  <c r="E189" i="15" s="1"/>
  <c r="E184" i="24"/>
  <c r="E185" i="22"/>
  <c r="I185" i="22"/>
  <c r="L184" i="23"/>
  <c r="J185" i="23" s="1"/>
  <c r="M184" i="23"/>
  <c r="K185" i="23" s="1"/>
  <c r="S188" i="15"/>
  <c r="U181" i="26"/>
  <c r="T182" i="26"/>
  <c r="U185" i="18"/>
  <c r="T186" i="18"/>
  <c r="B201" i="29"/>
  <c r="A201" i="29" s="1"/>
  <c r="F201" i="29"/>
  <c r="M201" i="29"/>
  <c r="K202" i="29" s="1"/>
  <c r="E202" i="29" s="1"/>
  <c r="L201" i="29"/>
  <c r="J202" i="29" s="1"/>
  <c r="D202" i="29" s="1"/>
  <c r="S189" i="11"/>
  <c r="T189" i="11" s="1"/>
  <c r="I188" i="16"/>
  <c r="S183" i="25"/>
  <c r="S182" i="27"/>
  <c r="S182" i="28"/>
  <c r="B188" i="15"/>
  <c r="A188" i="15" s="1"/>
  <c r="F188" i="15"/>
  <c r="S201" i="29"/>
  <c r="T188" i="11"/>
  <c r="U187" i="11"/>
  <c r="I189" i="11"/>
  <c r="D189" i="11"/>
  <c r="D187" i="18"/>
  <c r="S186" i="19"/>
  <c r="B183" i="25"/>
  <c r="A183" i="25" s="1"/>
  <c r="F183" i="25"/>
  <c r="S187" i="17"/>
  <c r="L186" i="19"/>
  <c r="J187" i="19" s="1"/>
  <c r="M186" i="19"/>
  <c r="K187" i="19" s="1"/>
  <c r="S185" i="21"/>
  <c r="D185" i="22"/>
  <c r="T185" i="20"/>
  <c r="U184" i="20"/>
  <c r="L187" i="17"/>
  <c r="J188" i="17" s="1"/>
  <c r="M187" i="17"/>
  <c r="K188" i="17" s="1"/>
  <c r="E183" i="26"/>
  <c r="I186" i="20"/>
  <c r="D186" i="20"/>
  <c r="M183" i="25"/>
  <c r="K184" i="25" s="1"/>
  <c r="E184" i="25" s="1"/>
  <c r="L183" i="25"/>
  <c r="J184" i="25" s="1"/>
  <c r="D184" i="25" s="1"/>
  <c r="E187" i="18"/>
  <c r="I184" i="24"/>
  <c r="M182" i="27"/>
  <c r="K183" i="27" s="1"/>
  <c r="L182" i="27"/>
  <c r="J183" i="27" s="1"/>
  <c r="D183" i="27" s="1"/>
  <c r="L185" i="21"/>
  <c r="J186" i="21" s="1"/>
  <c r="M185" i="21"/>
  <c r="K186" i="21" s="1"/>
  <c r="E188" i="16"/>
  <c r="U188" i="11" l="1"/>
  <c r="U185" i="20"/>
  <c r="S202" i="29"/>
  <c r="T202" i="29" s="1"/>
  <c r="B183" i="27"/>
  <c r="A183" i="27" s="1"/>
  <c r="F183" i="27"/>
  <c r="B184" i="25"/>
  <c r="A184" i="25" s="1"/>
  <c r="F184" i="25"/>
  <c r="L184" i="24"/>
  <c r="J185" i="24" s="1"/>
  <c r="M184" i="24"/>
  <c r="K185" i="24" s="1"/>
  <c r="E185" i="24" s="1"/>
  <c r="E188" i="17"/>
  <c r="S183" i="28"/>
  <c r="T183" i="28" s="1"/>
  <c r="S184" i="25"/>
  <c r="T184" i="25" s="1"/>
  <c r="I185" i="23"/>
  <c r="S188" i="16"/>
  <c r="S187" i="18"/>
  <c r="I188" i="17"/>
  <c r="D188" i="17"/>
  <c r="T183" i="25"/>
  <c r="U182" i="25"/>
  <c r="S189" i="15"/>
  <c r="U188" i="15" s="1"/>
  <c r="S184" i="24"/>
  <c r="I183" i="28"/>
  <c r="D183" i="28"/>
  <c r="M187" i="18"/>
  <c r="K188" i="18" s="1"/>
  <c r="E188" i="18" s="1"/>
  <c r="L187" i="18"/>
  <c r="J188" i="18" s="1"/>
  <c r="M186" i="20"/>
  <c r="K187" i="20" s="1"/>
  <c r="L186" i="20"/>
  <c r="J187" i="20" s="1"/>
  <c r="D187" i="20" s="1"/>
  <c r="B185" i="22"/>
  <c r="A185" i="22" s="1"/>
  <c r="F185" i="22"/>
  <c r="I187" i="19"/>
  <c r="D187" i="19"/>
  <c r="E187" i="19"/>
  <c r="L189" i="11"/>
  <c r="J190" i="11" s="1"/>
  <c r="D190" i="11" s="1"/>
  <c r="M189" i="11"/>
  <c r="K190" i="11" s="1"/>
  <c r="E183" i="27"/>
  <c r="S183" i="26"/>
  <c r="E186" i="21"/>
  <c r="T187" i="17"/>
  <c r="U186" i="17"/>
  <c r="B187" i="18"/>
  <c r="A187" i="18" s="1"/>
  <c r="D188" i="18"/>
  <c r="F187" i="18"/>
  <c r="U181" i="27"/>
  <c r="T182" i="27"/>
  <c r="L188" i="16"/>
  <c r="J189" i="16" s="1"/>
  <c r="M188" i="16"/>
  <c r="K189" i="16" s="1"/>
  <c r="I202" i="29"/>
  <c r="E185" i="23"/>
  <c r="S185" i="22"/>
  <c r="L183" i="26"/>
  <c r="J184" i="26" s="1"/>
  <c r="M183" i="26"/>
  <c r="K184" i="26" s="1"/>
  <c r="E184" i="26" s="1"/>
  <c r="I186" i="21"/>
  <c r="D186" i="21"/>
  <c r="B186" i="20"/>
  <c r="A186" i="20" s="1"/>
  <c r="F186" i="20"/>
  <c r="U184" i="21"/>
  <c r="T185" i="21"/>
  <c r="B189" i="11"/>
  <c r="A189" i="11" s="1"/>
  <c r="F189" i="11"/>
  <c r="T201" i="29"/>
  <c r="U200" i="29"/>
  <c r="I189" i="15"/>
  <c r="I183" i="27"/>
  <c r="T186" i="19"/>
  <c r="U185" i="19"/>
  <c r="U181" i="28"/>
  <c r="T182" i="28"/>
  <c r="L185" i="22"/>
  <c r="J186" i="22" s="1"/>
  <c r="D186" i="22" s="1"/>
  <c r="M185" i="22"/>
  <c r="K186" i="22" s="1"/>
  <c r="E186" i="22" s="1"/>
  <c r="B183" i="26"/>
  <c r="A183" i="26" s="1"/>
  <c r="F183" i="26"/>
  <c r="I184" i="25"/>
  <c r="D189" i="15"/>
  <c r="B202" i="29"/>
  <c r="A202" i="29" s="1"/>
  <c r="F202" i="29"/>
  <c r="T188" i="15"/>
  <c r="U187" i="15"/>
  <c r="D185" i="23"/>
  <c r="U201" i="29" l="1"/>
  <c r="U182" i="28"/>
  <c r="T189" i="15"/>
  <c r="L183" i="27"/>
  <c r="J184" i="27" s="1"/>
  <c r="M183" i="27"/>
  <c r="K184" i="27" s="1"/>
  <c r="B187" i="20"/>
  <c r="A187" i="20" s="1"/>
  <c r="F187" i="20"/>
  <c r="S186" i="22"/>
  <c r="U185" i="22" s="1"/>
  <c r="S184" i="26"/>
  <c r="T184" i="26" s="1"/>
  <c r="S188" i="18"/>
  <c r="T188" i="18" s="1"/>
  <c r="T185" i="22"/>
  <c r="U184" i="22"/>
  <c r="T183" i="26"/>
  <c r="U182" i="26"/>
  <c r="I188" i="18"/>
  <c r="T184" i="24"/>
  <c r="U183" i="24"/>
  <c r="U186" i="18"/>
  <c r="T187" i="18"/>
  <c r="I186" i="22"/>
  <c r="M189" i="15"/>
  <c r="K190" i="15" s="1"/>
  <c r="L189" i="15"/>
  <c r="J190" i="15" s="1"/>
  <c r="D190" i="15" s="1"/>
  <c r="I184" i="26"/>
  <c r="S185" i="23"/>
  <c r="B189" i="15"/>
  <c r="A189" i="15" s="1"/>
  <c r="F189" i="15"/>
  <c r="D184" i="26"/>
  <c r="I189" i="16"/>
  <c r="D189" i="16"/>
  <c r="S186" i="21"/>
  <c r="S187" i="19"/>
  <c r="E187" i="20"/>
  <c r="B183" i="28"/>
  <c r="A183" i="28" s="1"/>
  <c r="F183" i="28"/>
  <c r="M188" i="17"/>
  <c r="K189" i="17" s="1"/>
  <c r="E189" i="17" s="1"/>
  <c r="L188" i="17"/>
  <c r="J189" i="17" s="1"/>
  <c r="D189" i="17" s="1"/>
  <c r="E189" i="16"/>
  <c r="S188" i="17"/>
  <c r="L186" i="21"/>
  <c r="J187" i="21" s="1"/>
  <c r="D187" i="21" s="1"/>
  <c r="M186" i="21"/>
  <c r="K187" i="21" s="1"/>
  <c r="S183" i="27"/>
  <c r="B187" i="19"/>
  <c r="A187" i="19" s="1"/>
  <c r="F187" i="19"/>
  <c r="S185" i="24"/>
  <c r="U184" i="24" s="1"/>
  <c r="B185" i="23"/>
  <c r="A185" i="23" s="1"/>
  <c r="F185" i="23"/>
  <c r="M184" i="25"/>
  <c r="K185" i="25" s="1"/>
  <c r="L184" i="25"/>
  <c r="J185" i="25" s="1"/>
  <c r="B190" i="11"/>
  <c r="A190" i="11" s="1"/>
  <c r="F190" i="11"/>
  <c r="L202" i="29"/>
  <c r="J203" i="29" s="1"/>
  <c r="M202" i="29"/>
  <c r="K203" i="29" s="1"/>
  <c r="B188" i="18"/>
  <c r="A188" i="18" s="1"/>
  <c r="F188" i="18"/>
  <c r="E190" i="11"/>
  <c r="B186" i="22"/>
  <c r="A186" i="22" s="1"/>
  <c r="F186" i="22"/>
  <c r="L183" i="28"/>
  <c r="J184" i="28" s="1"/>
  <c r="D184" i="28" s="1"/>
  <c r="M183" i="28"/>
  <c r="K184" i="28" s="1"/>
  <c r="B188" i="17"/>
  <c r="A188" i="17" s="1"/>
  <c r="F188" i="17"/>
  <c r="B186" i="21"/>
  <c r="A186" i="21" s="1"/>
  <c r="F186" i="21"/>
  <c r="I190" i="11"/>
  <c r="M187" i="19"/>
  <c r="K188" i="19" s="1"/>
  <c r="L187" i="19"/>
  <c r="J188" i="19" s="1"/>
  <c r="D188" i="19" s="1"/>
  <c r="I187" i="20"/>
  <c r="U183" i="25"/>
  <c r="U187" i="16"/>
  <c r="T188" i="16"/>
  <c r="M185" i="23"/>
  <c r="K186" i="23" s="1"/>
  <c r="E186" i="23" s="1"/>
  <c r="L185" i="23"/>
  <c r="J186" i="23" s="1"/>
  <c r="I185" i="24"/>
  <c r="D185" i="24"/>
  <c r="U183" i="26" l="1"/>
  <c r="U187" i="18"/>
  <c r="B184" i="28"/>
  <c r="A184" i="28" s="1"/>
  <c r="F184" i="28"/>
  <c r="B188" i="19"/>
  <c r="A188" i="19" s="1"/>
  <c r="F188" i="19"/>
  <c r="I186" i="23"/>
  <c r="L187" i="20"/>
  <c r="J188" i="20" s="1"/>
  <c r="M187" i="20"/>
  <c r="K188" i="20" s="1"/>
  <c r="E185" i="25"/>
  <c r="T188" i="17"/>
  <c r="U187" i="17"/>
  <c r="B190" i="15"/>
  <c r="A190" i="15" s="1"/>
  <c r="F190" i="15"/>
  <c r="S186" i="23"/>
  <c r="T186" i="23" s="1"/>
  <c r="E203" i="29"/>
  <c r="S189" i="16"/>
  <c r="S187" i="20"/>
  <c r="E190" i="15"/>
  <c r="B187" i="21"/>
  <c r="A187" i="21" s="1"/>
  <c r="F187" i="21"/>
  <c r="D186" i="23"/>
  <c r="I187" i="21"/>
  <c r="B185" i="24"/>
  <c r="A185" i="24" s="1"/>
  <c r="F185" i="24"/>
  <c r="E184" i="28"/>
  <c r="I185" i="25"/>
  <c r="D185" i="25"/>
  <c r="E184" i="27"/>
  <c r="S189" i="17"/>
  <c r="E188" i="19"/>
  <c r="B189" i="16"/>
  <c r="A189" i="16" s="1"/>
  <c r="F189" i="16"/>
  <c r="L184" i="26"/>
  <c r="J185" i="26" s="1"/>
  <c r="D185" i="26" s="1"/>
  <c r="M184" i="26"/>
  <c r="K185" i="26" s="1"/>
  <c r="M186" i="22"/>
  <c r="K187" i="22" s="1"/>
  <c r="L186" i="22"/>
  <c r="J187" i="22" s="1"/>
  <c r="T185" i="24"/>
  <c r="L190" i="11"/>
  <c r="J191" i="11" s="1"/>
  <c r="M190" i="11"/>
  <c r="K191" i="11" s="1"/>
  <c r="E191" i="11" s="1"/>
  <c r="I184" i="28"/>
  <c r="S190" i="11"/>
  <c r="T183" i="27"/>
  <c r="U182" i="27"/>
  <c r="T187" i="19"/>
  <c r="U186" i="19"/>
  <c r="I190" i="15"/>
  <c r="L185" i="24"/>
  <c r="J186" i="24" s="1"/>
  <c r="M185" i="24"/>
  <c r="K186" i="24" s="1"/>
  <c r="I188" i="19"/>
  <c r="B189" i="17"/>
  <c r="A189" i="17" s="1"/>
  <c r="F189" i="17"/>
  <c r="E187" i="21"/>
  <c r="M189" i="16"/>
  <c r="K190" i="16" s="1"/>
  <c r="E190" i="16" s="1"/>
  <c r="L189" i="16"/>
  <c r="J190" i="16" s="1"/>
  <c r="D190" i="16" s="1"/>
  <c r="U184" i="23"/>
  <c r="T185" i="23"/>
  <c r="I203" i="29"/>
  <c r="D203" i="29"/>
  <c r="I189" i="17"/>
  <c r="T186" i="21"/>
  <c r="U185" i="21"/>
  <c r="B184" i="26"/>
  <c r="A184" i="26" s="1"/>
  <c r="F184" i="26"/>
  <c r="M188" i="18"/>
  <c r="K189" i="18" s="1"/>
  <c r="L188" i="18"/>
  <c r="J189" i="18" s="1"/>
  <c r="T186" i="22"/>
  <c r="I184" i="27"/>
  <c r="D184" i="27"/>
  <c r="U185" i="23" l="1"/>
  <c r="E189" i="18"/>
  <c r="B190" i="16"/>
  <c r="A190" i="16" s="1"/>
  <c r="F190" i="16"/>
  <c r="U186" i="20"/>
  <c r="T187" i="20"/>
  <c r="L189" i="17"/>
  <c r="J190" i="17" s="1"/>
  <c r="M189" i="17"/>
  <c r="K190" i="17" s="1"/>
  <c r="L188" i="19"/>
  <c r="J189" i="19" s="1"/>
  <c r="M188" i="19"/>
  <c r="K189" i="19" s="1"/>
  <c r="E189" i="19" s="1"/>
  <c r="M184" i="28"/>
  <c r="K185" i="28" s="1"/>
  <c r="E185" i="28" s="1"/>
  <c r="L184" i="28"/>
  <c r="J185" i="28" s="1"/>
  <c r="E185" i="26"/>
  <c r="S190" i="16"/>
  <c r="T190" i="16" s="1"/>
  <c r="B185" i="26"/>
  <c r="A185" i="26" s="1"/>
  <c r="F185" i="26"/>
  <c r="E186" i="24"/>
  <c r="S188" i="19"/>
  <c r="S184" i="27"/>
  <c r="M187" i="21"/>
  <c r="K188" i="21" s="1"/>
  <c r="L187" i="21"/>
  <c r="J188" i="21" s="1"/>
  <c r="B184" i="27"/>
  <c r="A184" i="27" s="1"/>
  <c r="F184" i="27"/>
  <c r="I189" i="18"/>
  <c r="D189" i="18"/>
  <c r="L203" i="29"/>
  <c r="J204" i="29" s="1"/>
  <c r="M203" i="29"/>
  <c r="K204" i="29" s="1"/>
  <c r="E204" i="29" s="1"/>
  <c r="S187" i="21"/>
  <c r="I186" i="24"/>
  <c r="U189" i="11"/>
  <c r="T190" i="11"/>
  <c r="I191" i="11"/>
  <c r="D191" i="11"/>
  <c r="I187" i="22"/>
  <c r="D187" i="22"/>
  <c r="L185" i="25"/>
  <c r="J186" i="25" s="1"/>
  <c r="D186" i="25" s="1"/>
  <c r="M185" i="25"/>
  <c r="K186" i="25" s="1"/>
  <c r="D186" i="24"/>
  <c r="B186" i="23"/>
  <c r="A186" i="23" s="1"/>
  <c r="F186" i="23"/>
  <c r="E188" i="20"/>
  <c r="S203" i="29"/>
  <c r="S185" i="25"/>
  <c r="L184" i="27"/>
  <c r="J185" i="27" s="1"/>
  <c r="D185" i="27" s="1"/>
  <c r="M184" i="27"/>
  <c r="K185" i="27" s="1"/>
  <c r="E187" i="22"/>
  <c r="S184" i="28"/>
  <c r="M186" i="23"/>
  <c r="K187" i="23" s="1"/>
  <c r="L186" i="23"/>
  <c r="J187" i="23" s="1"/>
  <c r="D187" i="23" s="1"/>
  <c r="I190" i="16"/>
  <c r="L190" i="15"/>
  <c r="J191" i="15" s="1"/>
  <c r="M190" i="15"/>
  <c r="K191" i="15" s="1"/>
  <c r="E191" i="15" s="1"/>
  <c r="B185" i="25"/>
  <c r="A185" i="25" s="1"/>
  <c r="F185" i="25"/>
  <c r="S190" i="15"/>
  <c r="T189" i="17"/>
  <c r="B203" i="29"/>
  <c r="A203" i="29" s="1"/>
  <c r="D204" i="29"/>
  <c r="F203" i="29"/>
  <c r="S191" i="11"/>
  <c r="U190" i="11" s="1"/>
  <c r="I185" i="26"/>
  <c r="U189" i="16"/>
  <c r="U188" i="16"/>
  <c r="T189" i="16"/>
  <c r="U188" i="17"/>
  <c r="I188" i="20"/>
  <c r="D188" i="20"/>
  <c r="S204" i="29" l="1"/>
  <c r="T204" i="29" s="1"/>
  <c r="B187" i="23"/>
  <c r="A187" i="23" s="1"/>
  <c r="F187" i="23"/>
  <c r="S185" i="28"/>
  <c r="T185" i="28" s="1"/>
  <c r="B185" i="27"/>
  <c r="A185" i="27" s="1"/>
  <c r="F185" i="27"/>
  <c r="B186" i="25"/>
  <c r="A186" i="25" s="1"/>
  <c r="F186" i="25"/>
  <c r="B188" i="20"/>
  <c r="A188" i="20" s="1"/>
  <c r="F188" i="20"/>
  <c r="U183" i="28"/>
  <c r="T184" i="28"/>
  <c r="L189" i="18"/>
  <c r="J190" i="18" s="1"/>
  <c r="D190" i="18" s="1"/>
  <c r="M189" i="18"/>
  <c r="K190" i="18" s="1"/>
  <c r="E190" i="18" s="1"/>
  <c r="I188" i="21"/>
  <c r="D188" i="21"/>
  <c r="U187" i="19"/>
  <c r="T188" i="19"/>
  <c r="I185" i="28"/>
  <c r="D185" i="28"/>
  <c r="L185" i="26"/>
  <c r="J186" i="26" s="1"/>
  <c r="M185" i="26"/>
  <c r="K186" i="26" s="1"/>
  <c r="B204" i="29"/>
  <c r="A204" i="29" s="1"/>
  <c r="F204" i="29"/>
  <c r="S187" i="22"/>
  <c r="B191" i="11"/>
  <c r="A191" i="11" s="1"/>
  <c r="F191" i="11"/>
  <c r="I204" i="29"/>
  <c r="I190" i="17"/>
  <c r="D190" i="17"/>
  <c r="S189" i="18"/>
  <c r="L188" i="20"/>
  <c r="J189" i="20" s="1"/>
  <c r="D189" i="20" s="1"/>
  <c r="M188" i="20"/>
  <c r="K189" i="20" s="1"/>
  <c r="E187" i="23"/>
  <c r="T185" i="25"/>
  <c r="U184" i="25"/>
  <c r="B187" i="22"/>
  <c r="A187" i="22" s="1"/>
  <c r="F187" i="22"/>
  <c r="E188" i="21"/>
  <c r="B189" i="18"/>
  <c r="A189" i="18" s="1"/>
  <c r="F189" i="18"/>
  <c r="S188" i="20"/>
  <c r="B186" i="24"/>
  <c r="A186" i="24" s="1"/>
  <c r="F186" i="24"/>
  <c r="M191" i="11"/>
  <c r="K192" i="11" s="1"/>
  <c r="L191" i="11"/>
  <c r="J192" i="11" s="1"/>
  <c r="D192" i="11" s="1"/>
  <c r="T191" i="11"/>
  <c r="T187" i="21"/>
  <c r="U186" i="21"/>
  <c r="E185" i="27"/>
  <c r="S186" i="24"/>
  <c r="I189" i="19"/>
  <c r="D189" i="19"/>
  <c r="S191" i="15"/>
  <c r="U190" i="15" s="1"/>
  <c r="M190" i="16"/>
  <c r="K191" i="16" s="1"/>
  <c r="L190" i="16"/>
  <c r="J191" i="16" s="1"/>
  <c r="I185" i="27"/>
  <c r="M187" i="22"/>
  <c r="K188" i="22" s="1"/>
  <c r="L187" i="22"/>
  <c r="J188" i="22" s="1"/>
  <c r="E190" i="17"/>
  <c r="U189" i="15"/>
  <c r="T190" i="15"/>
  <c r="I187" i="23"/>
  <c r="E186" i="25"/>
  <c r="I186" i="25"/>
  <c r="L186" i="24"/>
  <c r="J187" i="24" s="1"/>
  <c r="M186" i="24"/>
  <c r="K187" i="24" s="1"/>
  <c r="E187" i="24" s="1"/>
  <c r="S189" i="19"/>
  <c r="T189" i="19" s="1"/>
  <c r="I191" i="15"/>
  <c r="D191" i="15"/>
  <c r="T203" i="29"/>
  <c r="U202" i="29"/>
  <c r="U183" i="27"/>
  <c r="T184" i="27"/>
  <c r="S185" i="26"/>
  <c r="U203" i="29" l="1"/>
  <c r="T191" i="15"/>
  <c r="S190" i="18"/>
  <c r="T190" i="18" s="1"/>
  <c r="T185" i="26"/>
  <c r="U184" i="26"/>
  <c r="I187" i="24"/>
  <c r="T188" i="20"/>
  <c r="U187" i="20"/>
  <c r="T189" i="18"/>
  <c r="U188" i="18"/>
  <c r="M185" i="28"/>
  <c r="K186" i="28" s="1"/>
  <c r="L185" i="28"/>
  <c r="J186" i="28" s="1"/>
  <c r="D186" i="28" s="1"/>
  <c r="B191" i="15"/>
  <c r="A191" i="15" s="1"/>
  <c r="F191" i="15"/>
  <c r="L187" i="23"/>
  <c r="J188" i="23" s="1"/>
  <c r="M187" i="23"/>
  <c r="K188" i="23" s="1"/>
  <c r="E188" i="23" s="1"/>
  <c r="I188" i="22"/>
  <c r="B189" i="19"/>
  <c r="A189" i="19" s="1"/>
  <c r="F189" i="19"/>
  <c r="B190" i="18"/>
  <c r="A190" i="18" s="1"/>
  <c r="F190" i="18"/>
  <c r="I190" i="18"/>
  <c r="B189" i="20"/>
  <c r="A189" i="20" s="1"/>
  <c r="F189" i="20"/>
  <c r="L186" i="25"/>
  <c r="J187" i="25" s="1"/>
  <c r="M186" i="25"/>
  <c r="K187" i="25" s="1"/>
  <c r="S190" i="17"/>
  <c r="S187" i="24"/>
  <c r="T187" i="24" s="1"/>
  <c r="I189" i="20"/>
  <c r="E186" i="26"/>
  <c r="S186" i="25"/>
  <c r="L189" i="19"/>
  <c r="J190" i="19" s="1"/>
  <c r="M189" i="19"/>
  <c r="K190" i="19" s="1"/>
  <c r="U185" i="24"/>
  <c r="T186" i="24"/>
  <c r="E192" i="11"/>
  <c r="E189" i="20"/>
  <c r="S188" i="21"/>
  <c r="S187" i="23"/>
  <c r="L190" i="17"/>
  <c r="J191" i="17" s="1"/>
  <c r="D191" i="17" s="1"/>
  <c r="M190" i="17"/>
  <c r="K191" i="17" s="1"/>
  <c r="E191" i="17" s="1"/>
  <c r="U186" i="22"/>
  <c r="T187" i="22"/>
  <c r="U188" i="19"/>
  <c r="M188" i="21"/>
  <c r="K189" i="21" s="1"/>
  <c r="E189" i="21" s="1"/>
  <c r="L188" i="21"/>
  <c r="J189" i="21" s="1"/>
  <c r="D189" i="21" s="1"/>
  <c r="L185" i="27"/>
  <c r="J186" i="27" s="1"/>
  <c r="M185" i="27"/>
  <c r="K186" i="27" s="1"/>
  <c r="S185" i="27"/>
  <c r="B192" i="11"/>
  <c r="A192" i="11" s="1"/>
  <c r="F192" i="11"/>
  <c r="I191" i="16"/>
  <c r="D191" i="16"/>
  <c r="D187" i="24"/>
  <c r="D188" i="22"/>
  <c r="B190" i="17"/>
  <c r="A190" i="17" s="1"/>
  <c r="F190" i="17"/>
  <c r="I186" i="26"/>
  <c r="D186" i="26"/>
  <c r="B188" i="21"/>
  <c r="A188" i="21" s="1"/>
  <c r="F188" i="21"/>
  <c r="M191" i="15"/>
  <c r="K192" i="15" s="1"/>
  <c r="L191" i="15"/>
  <c r="J192" i="15" s="1"/>
  <c r="E191" i="16"/>
  <c r="I192" i="11"/>
  <c r="M204" i="29"/>
  <c r="K205" i="29" s="1"/>
  <c r="L204" i="29"/>
  <c r="J205" i="29" s="1"/>
  <c r="E188" i="22"/>
  <c r="B185" i="28"/>
  <c r="A185" i="28" s="1"/>
  <c r="F185" i="28"/>
  <c r="U184" i="28"/>
  <c r="U189" i="18" l="1"/>
  <c r="U186" i="24"/>
  <c r="S191" i="17"/>
  <c r="U190" i="17" s="1"/>
  <c r="B191" i="17"/>
  <c r="A191" i="17" s="1"/>
  <c r="F191" i="17"/>
  <c r="B186" i="28"/>
  <c r="A186" i="28" s="1"/>
  <c r="F186" i="28"/>
  <c r="I192" i="15"/>
  <c r="U186" i="23"/>
  <c r="T187" i="23"/>
  <c r="I188" i="23"/>
  <c r="D188" i="23"/>
  <c r="S188" i="22"/>
  <c r="M192" i="11"/>
  <c r="K193" i="11" s="1"/>
  <c r="E193" i="11" s="1"/>
  <c r="L192" i="11"/>
  <c r="J193" i="11" s="1"/>
  <c r="B189" i="21"/>
  <c r="A189" i="21" s="1"/>
  <c r="F189" i="21"/>
  <c r="M186" i="26"/>
  <c r="K187" i="26" s="1"/>
  <c r="E187" i="26" s="1"/>
  <c r="L186" i="26"/>
  <c r="J187" i="26" s="1"/>
  <c r="D187" i="26" s="1"/>
  <c r="L191" i="16"/>
  <c r="J192" i="16" s="1"/>
  <c r="M191" i="16"/>
  <c r="K192" i="16" s="1"/>
  <c r="E192" i="16" s="1"/>
  <c r="I186" i="27"/>
  <c r="D186" i="27"/>
  <c r="S189" i="21"/>
  <c r="T189" i="21" s="1"/>
  <c r="S186" i="26"/>
  <c r="L190" i="18"/>
  <c r="J191" i="18" s="1"/>
  <c r="M190" i="18"/>
  <c r="K191" i="18" s="1"/>
  <c r="E186" i="28"/>
  <c r="S191" i="16"/>
  <c r="E205" i="29"/>
  <c r="B186" i="26"/>
  <c r="A186" i="26" s="1"/>
  <c r="F186" i="26"/>
  <c r="B191" i="16"/>
  <c r="A191" i="16" s="1"/>
  <c r="F191" i="16"/>
  <c r="T185" i="27"/>
  <c r="U184" i="27"/>
  <c r="S188" i="23"/>
  <c r="U187" i="23" s="1"/>
  <c r="S189" i="20"/>
  <c r="I190" i="19"/>
  <c r="U185" i="25"/>
  <c r="T186" i="25"/>
  <c r="L189" i="20"/>
  <c r="J190" i="20" s="1"/>
  <c r="M189" i="20"/>
  <c r="K190" i="20" s="1"/>
  <c r="E190" i="20" s="1"/>
  <c r="D190" i="19"/>
  <c r="S192" i="11"/>
  <c r="T190" i="17"/>
  <c r="U189" i="17"/>
  <c r="I186" i="28"/>
  <c r="M187" i="24"/>
  <c r="K188" i="24" s="1"/>
  <c r="L187" i="24"/>
  <c r="J188" i="24" s="1"/>
  <c r="D188" i="24" s="1"/>
  <c r="E192" i="15"/>
  <c r="B188" i="22"/>
  <c r="A188" i="22" s="1"/>
  <c r="F188" i="22"/>
  <c r="I205" i="29"/>
  <c r="D205" i="29"/>
  <c r="B187" i="24"/>
  <c r="A187" i="24" s="1"/>
  <c r="F187" i="24"/>
  <c r="E186" i="27"/>
  <c r="I189" i="21"/>
  <c r="I191" i="17"/>
  <c r="T188" i="21"/>
  <c r="U187" i="21"/>
  <c r="E190" i="19"/>
  <c r="E187" i="25"/>
  <c r="I187" i="25"/>
  <c r="D187" i="25"/>
  <c r="M188" i="22"/>
  <c r="K189" i="22" s="1"/>
  <c r="E189" i="22" s="1"/>
  <c r="L188" i="22"/>
  <c r="J189" i="22" s="1"/>
  <c r="D189" i="22" s="1"/>
  <c r="D192" i="15"/>
  <c r="U188" i="21" l="1"/>
  <c r="S190" i="20"/>
  <c r="U189" i="20" s="1"/>
  <c r="B189" i="22"/>
  <c r="A189" i="22" s="1"/>
  <c r="F189" i="22"/>
  <c r="L187" i="25"/>
  <c r="J188" i="25" s="1"/>
  <c r="D188" i="25" s="1"/>
  <c r="M187" i="25"/>
  <c r="K188" i="25" s="1"/>
  <c r="B205" i="29"/>
  <c r="A205" i="29" s="1"/>
  <c r="F205" i="29"/>
  <c r="T192" i="11"/>
  <c r="U191" i="11"/>
  <c r="S187" i="26"/>
  <c r="T187" i="26" s="1"/>
  <c r="I192" i="16"/>
  <c r="S189" i="22"/>
  <c r="T189" i="22" s="1"/>
  <c r="L188" i="23"/>
  <c r="J189" i="23" s="1"/>
  <c r="D189" i="23" s="1"/>
  <c r="M188" i="23"/>
  <c r="K189" i="23" s="1"/>
  <c r="S192" i="15"/>
  <c r="U188" i="20"/>
  <c r="T189" i="20"/>
  <c r="T191" i="16"/>
  <c r="U190" i="16"/>
  <c r="T186" i="26"/>
  <c r="U185" i="26"/>
  <c r="I187" i="26"/>
  <c r="U187" i="22"/>
  <c r="T188" i="22"/>
  <c r="M192" i="15"/>
  <c r="K193" i="15" s="1"/>
  <c r="E193" i="15" s="1"/>
  <c r="L192" i="15"/>
  <c r="J193" i="15" s="1"/>
  <c r="D193" i="15" s="1"/>
  <c r="S190" i="19"/>
  <c r="M189" i="21"/>
  <c r="K190" i="21" s="1"/>
  <c r="L189" i="21"/>
  <c r="J190" i="21" s="1"/>
  <c r="B188" i="24"/>
  <c r="A188" i="24" s="1"/>
  <c r="F188" i="24"/>
  <c r="T191" i="17"/>
  <c r="B192" i="15"/>
  <c r="A192" i="15" s="1"/>
  <c r="F192" i="15"/>
  <c r="I188" i="24"/>
  <c r="S193" i="11"/>
  <c r="U192" i="11" s="1"/>
  <c r="B190" i="19"/>
  <c r="A190" i="19" s="1"/>
  <c r="F190" i="19"/>
  <c r="L190" i="19"/>
  <c r="J191" i="19" s="1"/>
  <c r="M190" i="19"/>
  <c r="K191" i="19" s="1"/>
  <c r="S205" i="29"/>
  <c r="S186" i="28"/>
  <c r="T188" i="23"/>
  <c r="I189" i="22"/>
  <c r="S186" i="27"/>
  <c r="E188" i="24"/>
  <c r="B186" i="27"/>
  <c r="A186" i="27" s="1"/>
  <c r="F186" i="27"/>
  <c r="S187" i="25"/>
  <c r="L191" i="17"/>
  <c r="J192" i="17" s="1"/>
  <c r="M191" i="17"/>
  <c r="K192" i="17" s="1"/>
  <c r="I190" i="20"/>
  <c r="D190" i="20"/>
  <c r="B187" i="26"/>
  <c r="A187" i="26" s="1"/>
  <c r="F187" i="26"/>
  <c r="E191" i="18"/>
  <c r="L186" i="27"/>
  <c r="J187" i="27" s="1"/>
  <c r="D187" i="27" s="1"/>
  <c r="M186" i="27"/>
  <c r="K187" i="27" s="1"/>
  <c r="E187" i="27" s="1"/>
  <c r="B187" i="25"/>
  <c r="A187" i="25" s="1"/>
  <c r="F187" i="25"/>
  <c r="M205" i="29"/>
  <c r="K206" i="29" s="1"/>
  <c r="L205" i="29"/>
  <c r="J206" i="29" s="1"/>
  <c r="L186" i="28"/>
  <c r="J187" i="28" s="1"/>
  <c r="M186" i="28"/>
  <c r="K187" i="28" s="1"/>
  <c r="D192" i="16"/>
  <c r="S192" i="16"/>
  <c r="I191" i="18"/>
  <c r="D191" i="18"/>
  <c r="I193" i="11"/>
  <c r="D193" i="11"/>
  <c r="B188" i="23"/>
  <c r="A188" i="23" s="1"/>
  <c r="F188" i="23"/>
  <c r="T190" i="20" l="1"/>
  <c r="T193" i="11"/>
  <c r="S187" i="27"/>
  <c r="U186" i="27" s="1"/>
  <c r="B188" i="25"/>
  <c r="A188" i="25" s="1"/>
  <c r="F188" i="25"/>
  <c r="B193" i="11"/>
  <c r="A193" i="11" s="1"/>
  <c r="F193" i="11"/>
  <c r="B190" i="20"/>
  <c r="A190" i="20" s="1"/>
  <c r="F190" i="20"/>
  <c r="B187" i="27"/>
  <c r="A187" i="27" s="1"/>
  <c r="F187" i="27"/>
  <c r="L189" i="22"/>
  <c r="J190" i="22" s="1"/>
  <c r="M189" i="22"/>
  <c r="K190" i="22" s="1"/>
  <c r="U204" i="29"/>
  <c r="T205" i="29"/>
  <c r="M188" i="24"/>
  <c r="K189" i="24" s="1"/>
  <c r="E189" i="24" s="1"/>
  <c r="L188" i="24"/>
  <c r="J189" i="24" s="1"/>
  <c r="I190" i="21"/>
  <c r="D190" i="21"/>
  <c r="B192" i="16"/>
  <c r="A192" i="16" s="1"/>
  <c r="F192" i="16"/>
  <c r="I191" i="19"/>
  <c r="E190" i="21"/>
  <c r="M187" i="26"/>
  <c r="K188" i="26" s="1"/>
  <c r="L187" i="26"/>
  <c r="J188" i="26" s="1"/>
  <c r="T192" i="16"/>
  <c r="B189" i="23"/>
  <c r="A189" i="23" s="1"/>
  <c r="F189" i="23"/>
  <c r="L193" i="11"/>
  <c r="J194" i="11" s="1"/>
  <c r="D194" i="11" s="1"/>
  <c r="M193" i="11"/>
  <c r="K194" i="11" s="1"/>
  <c r="M191" i="18"/>
  <c r="K192" i="18" s="1"/>
  <c r="E192" i="18" s="1"/>
  <c r="L191" i="18"/>
  <c r="J192" i="18" s="1"/>
  <c r="D192" i="18" s="1"/>
  <c r="I187" i="27"/>
  <c r="M190" i="20"/>
  <c r="K191" i="20" s="1"/>
  <c r="L190" i="20"/>
  <c r="J191" i="20" s="1"/>
  <c r="D191" i="20" s="1"/>
  <c r="E188" i="25"/>
  <c r="I187" i="28"/>
  <c r="D187" i="28"/>
  <c r="S191" i="18"/>
  <c r="E192" i="17"/>
  <c r="S188" i="24"/>
  <c r="T186" i="28"/>
  <c r="U185" i="28"/>
  <c r="D191" i="19"/>
  <c r="E191" i="19"/>
  <c r="U191" i="15"/>
  <c r="T192" i="15"/>
  <c r="B191" i="18"/>
  <c r="A191" i="18" s="1"/>
  <c r="F191" i="18"/>
  <c r="I206" i="29"/>
  <c r="I192" i="17"/>
  <c r="D192" i="17"/>
  <c r="U191" i="16"/>
  <c r="T187" i="25"/>
  <c r="U186" i="25"/>
  <c r="E206" i="29"/>
  <c r="U186" i="26"/>
  <c r="E189" i="23"/>
  <c r="I188" i="25"/>
  <c r="T186" i="27"/>
  <c r="U185" i="27"/>
  <c r="E187" i="28"/>
  <c r="B193" i="15"/>
  <c r="A193" i="15" s="1"/>
  <c r="F193" i="15"/>
  <c r="U189" i="19"/>
  <c r="T190" i="19"/>
  <c r="I193" i="15"/>
  <c r="U188" i="22"/>
  <c r="S193" i="15"/>
  <c r="I189" i="23"/>
  <c r="M192" i="16"/>
  <c r="K193" i="16" s="1"/>
  <c r="L192" i="16"/>
  <c r="J193" i="16" s="1"/>
  <c r="D206" i="29"/>
  <c r="T187" i="27" l="1"/>
  <c r="B192" i="18"/>
  <c r="A192" i="18" s="1"/>
  <c r="F192" i="18"/>
  <c r="B191" i="20"/>
  <c r="A191" i="20" s="1"/>
  <c r="F191" i="20"/>
  <c r="S206" i="29"/>
  <c r="T193" i="15"/>
  <c r="S189" i="24"/>
  <c r="T189" i="24" s="1"/>
  <c r="L187" i="28"/>
  <c r="J188" i="28" s="1"/>
  <c r="D188" i="28" s="1"/>
  <c r="M187" i="28"/>
  <c r="K188" i="28" s="1"/>
  <c r="E194" i="11"/>
  <c r="B194" i="11"/>
  <c r="A194" i="11" s="1"/>
  <c r="F194" i="11"/>
  <c r="S189" i="23"/>
  <c r="B192" i="17"/>
  <c r="A192" i="17" s="1"/>
  <c r="F192" i="17"/>
  <c r="U187" i="24"/>
  <c r="T188" i="24"/>
  <c r="S188" i="25"/>
  <c r="I194" i="11"/>
  <c r="E190" i="22"/>
  <c r="B206" i="29"/>
  <c r="A206" i="29" s="1"/>
  <c r="F206" i="29"/>
  <c r="M189" i="23"/>
  <c r="K190" i="23" s="1"/>
  <c r="L189" i="23"/>
  <c r="J190" i="23" s="1"/>
  <c r="I193" i="16"/>
  <c r="L193" i="15"/>
  <c r="J194" i="15" s="1"/>
  <c r="M193" i="15"/>
  <c r="K194" i="15" s="1"/>
  <c r="M192" i="17"/>
  <c r="K193" i="17" s="1"/>
  <c r="E193" i="17" s="1"/>
  <c r="L192" i="17"/>
  <c r="J193" i="17" s="1"/>
  <c r="U192" i="15"/>
  <c r="B191" i="19"/>
  <c r="A191" i="19" s="1"/>
  <c r="F191" i="19"/>
  <c r="E191" i="20"/>
  <c r="E188" i="26"/>
  <c r="L191" i="19"/>
  <c r="J192" i="19" s="1"/>
  <c r="D192" i="19" s="1"/>
  <c r="M191" i="19"/>
  <c r="K192" i="19" s="1"/>
  <c r="E192" i="19" s="1"/>
  <c r="B190" i="21"/>
  <c r="A190" i="21" s="1"/>
  <c r="F190" i="21"/>
  <c r="E193" i="16"/>
  <c r="M188" i="25"/>
  <c r="K189" i="25" s="1"/>
  <c r="E189" i="25" s="1"/>
  <c r="L188" i="25"/>
  <c r="J189" i="25" s="1"/>
  <c r="S192" i="18"/>
  <c r="U191" i="18" s="1"/>
  <c r="L187" i="27"/>
  <c r="J188" i="27" s="1"/>
  <c r="M187" i="27"/>
  <c r="K188" i="27" s="1"/>
  <c r="S190" i="21"/>
  <c r="S187" i="28"/>
  <c r="M206" i="29"/>
  <c r="K207" i="29" s="1"/>
  <c r="E207" i="29" s="1"/>
  <c r="L206" i="29"/>
  <c r="J207" i="29" s="1"/>
  <c r="U190" i="18"/>
  <c r="T191" i="18"/>
  <c r="M190" i="21"/>
  <c r="K191" i="21" s="1"/>
  <c r="E191" i="21" s="1"/>
  <c r="L190" i="21"/>
  <c r="J191" i="21" s="1"/>
  <c r="D191" i="21" s="1"/>
  <c r="S191" i="19"/>
  <c r="S192" i="17"/>
  <c r="B187" i="28"/>
  <c r="A187" i="28" s="1"/>
  <c r="F187" i="28"/>
  <c r="I191" i="20"/>
  <c r="I192" i="18"/>
  <c r="I188" i="26"/>
  <c r="D188" i="26"/>
  <c r="D193" i="16"/>
  <c r="I189" i="24"/>
  <c r="D189" i="24"/>
  <c r="I190" i="22"/>
  <c r="D190" i="22"/>
  <c r="U188" i="24" l="1"/>
  <c r="S207" i="29"/>
  <c r="T207" i="29" s="1"/>
  <c r="B188" i="26"/>
  <c r="A188" i="26" s="1"/>
  <c r="F188" i="26"/>
  <c r="B188" i="28"/>
  <c r="A188" i="28" s="1"/>
  <c r="F188" i="28"/>
  <c r="S191" i="21"/>
  <c r="T191" i="21" s="1"/>
  <c r="B191" i="21"/>
  <c r="A191" i="21" s="1"/>
  <c r="F191" i="21"/>
  <c r="S189" i="25"/>
  <c r="U188" i="25" s="1"/>
  <c r="U189" i="21"/>
  <c r="T190" i="21"/>
  <c r="I193" i="17"/>
  <c r="E190" i="23"/>
  <c r="I188" i="28"/>
  <c r="L189" i="24"/>
  <c r="J190" i="24" s="1"/>
  <c r="M189" i="24"/>
  <c r="K190" i="24" s="1"/>
  <c r="L188" i="26"/>
  <c r="J189" i="26" s="1"/>
  <c r="M188" i="26"/>
  <c r="K189" i="26" s="1"/>
  <c r="E189" i="26" s="1"/>
  <c r="S193" i="17"/>
  <c r="T193" i="17" s="1"/>
  <c r="M190" i="22"/>
  <c r="K191" i="22" s="1"/>
  <c r="E191" i="22" s="1"/>
  <c r="L190" i="22"/>
  <c r="J191" i="22" s="1"/>
  <c r="D191" i="22" s="1"/>
  <c r="B193" i="16"/>
  <c r="A193" i="16" s="1"/>
  <c r="F193" i="16"/>
  <c r="U191" i="17"/>
  <c r="T192" i="17"/>
  <c r="T187" i="28"/>
  <c r="U186" i="28"/>
  <c r="I188" i="27"/>
  <c r="D188" i="27"/>
  <c r="I192" i="19"/>
  <c r="S191" i="20"/>
  <c r="E194" i="15"/>
  <c r="I190" i="23"/>
  <c r="D190" i="23"/>
  <c r="M194" i="11"/>
  <c r="K195" i="11" s="1"/>
  <c r="L194" i="11"/>
  <c r="J195" i="11" s="1"/>
  <c r="D193" i="17"/>
  <c r="B189" i="24"/>
  <c r="A189" i="24" s="1"/>
  <c r="F189" i="24"/>
  <c r="M192" i="18"/>
  <c r="K193" i="18" s="1"/>
  <c r="L192" i="18"/>
  <c r="J193" i="18" s="1"/>
  <c r="S192" i="19"/>
  <c r="T192" i="19" s="1"/>
  <c r="I207" i="29"/>
  <c r="S193" i="16"/>
  <c r="S188" i="26"/>
  <c r="I194" i="15"/>
  <c r="D194" i="15"/>
  <c r="S190" i="22"/>
  <c r="B190" i="22"/>
  <c r="A190" i="22" s="1"/>
  <c r="F190" i="22"/>
  <c r="T191" i="19"/>
  <c r="U190" i="19"/>
  <c r="T188" i="25"/>
  <c r="U187" i="25"/>
  <c r="L191" i="20"/>
  <c r="J192" i="20" s="1"/>
  <c r="M191" i="20"/>
  <c r="K192" i="20" s="1"/>
  <c r="I191" i="21"/>
  <c r="T192" i="18"/>
  <c r="E188" i="28"/>
  <c r="E188" i="27"/>
  <c r="I189" i="25"/>
  <c r="D189" i="25"/>
  <c r="B192" i="19"/>
  <c r="A192" i="19" s="1"/>
  <c r="F192" i="19"/>
  <c r="M193" i="16"/>
  <c r="K194" i="16" s="1"/>
  <c r="L193" i="16"/>
  <c r="J194" i="16" s="1"/>
  <c r="D194" i="16" s="1"/>
  <c r="D207" i="29"/>
  <c r="T189" i="23"/>
  <c r="U188" i="23"/>
  <c r="S194" i="11"/>
  <c r="U206" i="29"/>
  <c r="U205" i="29"/>
  <c r="T206" i="29"/>
  <c r="U190" i="21" l="1"/>
  <c r="U191" i="19"/>
  <c r="B207" i="29"/>
  <c r="A207" i="29" s="1"/>
  <c r="F207" i="29"/>
  <c r="B189" i="25"/>
  <c r="A189" i="25" s="1"/>
  <c r="F189" i="25"/>
  <c r="M191" i="21"/>
  <c r="K192" i="21" s="1"/>
  <c r="L191" i="21"/>
  <c r="J192" i="21" s="1"/>
  <c r="B194" i="15"/>
  <c r="A194" i="15" s="1"/>
  <c r="F194" i="15"/>
  <c r="M207" i="29"/>
  <c r="K208" i="29" s="1"/>
  <c r="L207" i="29"/>
  <c r="J208" i="29" s="1"/>
  <c r="D208" i="29" s="1"/>
  <c r="M188" i="27"/>
  <c r="K189" i="27" s="1"/>
  <c r="L188" i="27"/>
  <c r="J189" i="27" s="1"/>
  <c r="D189" i="27" s="1"/>
  <c r="E190" i="24"/>
  <c r="S188" i="28"/>
  <c r="B190" i="23"/>
  <c r="A190" i="23" s="1"/>
  <c r="F190" i="23"/>
  <c r="L192" i="19"/>
  <c r="J193" i="19" s="1"/>
  <c r="M192" i="19"/>
  <c r="K193" i="19" s="1"/>
  <c r="L193" i="17"/>
  <c r="J194" i="17" s="1"/>
  <c r="D194" i="17" s="1"/>
  <c r="M193" i="17"/>
  <c r="K194" i="17" s="1"/>
  <c r="E195" i="11"/>
  <c r="T194" i="11"/>
  <c r="U193" i="11"/>
  <c r="S188" i="27"/>
  <c r="B191" i="22"/>
  <c r="A191" i="22" s="1"/>
  <c r="F191" i="22"/>
  <c r="T190" i="22"/>
  <c r="U189" i="22"/>
  <c r="S189" i="26"/>
  <c r="T189" i="26" s="1"/>
  <c r="I193" i="18"/>
  <c r="D193" i="18"/>
  <c r="I195" i="11"/>
  <c r="D195" i="11"/>
  <c r="T191" i="20"/>
  <c r="U190" i="20"/>
  <c r="B188" i="27"/>
  <c r="A188" i="27" s="1"/>
  <c r="F188" i="27"/>
  <c r="I189" i="26"/>
  <c r="M188" i="28"/>
  <c r="K189" i="28" s="1"/>
  <c r="L188" i="28"/>
  <c r="J189" i="28" s="1"/>
  <c r="D189" i="26"/>
  <c r="T188" i="26"/>
  <c r="U187" i="26"/>
  <c r="E193" i="18"/>
  <c r="S194" i="15"/>
  <c r="B194" i="16"/>
  <c r="A194" i="16" s="1"/>
  <c r="F194" i="16"/>
  <c r="S190" i="23"/>
  <c r="I194" i="16"/>
  <c r="T193" i="16"/>
  <c r="U192" i="16"/>
  <c r="I190" i="24"/>
  <c r="L189" i="25"/>
  <c r="J190" i="25" s="1"/>
  <c r="M189" i="25"/>
  <c r="K190" i="25" s="1"/>
  <c r="I192" i="20"/>
  <c r="D192" i="20"/>
  <c r="T189" i="25"/>
  <c r="S191" i="22"/>
  <c r="L194" i="15"/>
  <c r="J195" i="15" s="1"/>
  <c r="M194" i="15"/>
  <c r="K195" i="15" s="1"/>
  <c r="E194" i="16"/>
  <c r="D190" i="24"/>
  <c r="B193" i="17"/>
  <c r="A193" i="17" s="1"/>
  <c r="F193" i="17"/>
  <c r="L190" i="23"/>
  <c r="J191" i="23" s="1"/>
  <c r="M190" i="23"/>
  <c r="K191" i="23" s="1"/>
  <c r="E192" i="20"/>
  <c r="U192" i="17"/>
  <c r="I191" i="22"/>
  <c r="U188" i="26" l="1"/>
  <c r="L191" i="22"/>
  <c r="J192" i="22" s="1"/>
  <c r="M191" i="22"/>
  <c r="K192" i="22" s="1"/>
  <c r="E190" i="25"/>
  <c r="E195" i="15"/>
  <c r="I189" i="28"/>
  <c r="D189" i="28"/>
  <c r="E192" i="21"/>
  <c r="B192" i="20"/>
  <c r="A192" i="20" s="1"/>
  <c r="F192" i="20"/>
  <c r="L193" i="18"/>
  <c r="J194" i="18" s="1"/>
  <c r="D194" i="18" s="1"/>
  <c r="M193" i="18"/>
  <c r="K194" i="18" s="1"/>
  <c r="E194" i="18" s="1"/>
  <c r="S190" i="24"/>
  <c r="S194" i="16"/>
  <c r="M194" i="16"/>
  <c r="K195" i="16" s="1"/>
  <c r="E195" i="16" s="1"/>
  <c r="L194" i="16"/>
  <c r="J195" i="16" s="1"/>
  <c r="T190" i="23"/>
  <c r="U189" i="23"/>
  <c r="T194" i="15"/>
  <c r="U193" i="15"/>
  <c r="B189" i="26"/>
  <c r="A189" i="26" s="1"/>
  <c r="F189" i="26"/>
  <c r="M189" i="26"/>
  <c r="K190" i="26" s="1"/>
  <c r="L189" i="26"/>
  <c r="J190" i="26" s="1"/>
  <c r="B193" i="18"/>
  <c r="A193" i="18" s="1"/>
  <c r="F193" i="18"/>
  <c r="T191" i="22"/>
  <c r="E189" i="27"/>
  <c r="I194" i="17"/>
  <c r="I193" i="19"/>
  <c r="D193" i="19"/>
  <c r="E189" i="28"/>
  <c r="I189" i="27"/>
  <c r="E208" i="29"/>
  <c r="I192" i="21"/>
  <c r="D192" i="21"/>
  <c r="I191" i="23"/>
  <c r="B190" i="24"/>
  <c r="A190" i="24" s="1"/>
  <c r="F190" i="24"/>
  <c r="L190" i="24"/>
  <c r="J191" i="24" s="1"/>
  <c r="M190" i="24"/>
  <c r="K191" i="24" s="1"/>
  <c r="B195" i="11"/>
  <c r="A195" i="11" s="1"/>
  <c r="F195" i="11"/>
  <c r="T188" i="27"/>
  <c r="U187" i="27"/>
  <c r="U187" i="28"/>
  <c r="T188" i="28"/>
  <c r="I195" i="15"/>
  <c r="I190" i="25"/>
  <c r="S193" i="18"/>
  <c r="S195" i="11"/>
  <c r="D191" i="23"/>
  <c r="D195" i="15"/>
  <c r="B208" i="29"/>
  <c r="A208" i="29" s="1"/>
  <c r="F208" i="29"/>
  <c r="S192" i="20"/>
  <c r="B194" i="17"/>
  <c r="A194" i="17" s="1"/>
  <c r="F194" i="17"/>
  <c r="L192" i="20"/>
  <c r="J193" i="20" s="1"/>
  <c r="D193" i="20" s="1"/>
  <c r="M192" i="20"/>
  <c r="K193" i="20" s="1"/>
  <c r="E191" i="23"/>
  <c r="B189" i="27"/>
  <c r="A189" i="27" s="1"/>
  <c r="F189" i="27"/>
  <c r="M195" i="11"/>
  <c r="K196" i="11" s="1"/>
  <c r="L195" i="11"/>
  <c r="J196" i="11" s="1"/>
  <c r="U190" i="22"/>
  <c r="E194" i="17"/>
  <c r="E193" i="19"/>
  <c r="I208" i="29"/>
  <c r="D190" i="25"/>
  <c r="S194" i="18" l="1"/>
  <c r="T194" i="18" s="1"/>
  <c r="B191" i="23"/>
  <c r="A191" i="23" s="1"/>
  <c r="F191" i="23"/>
  <c r="M195" i="15"/>
  <c r="K196" i="15" s="1"/>
  <c r="E196" i="15" s="1"/>
  <c r="L195" i="15"/>
  <c r="J196" i="15" s="1"/>
  <c r="D196" i="15" s="1"/>
  <c r="L192" i="21"/>
  <c r="J193" i="21" s="1"/>
  <c r="M192" i="21"/>
  <c r="K193" i="21" s="1"/>
  <c r="E193" i="21" s="1"/>
  <c r="I195" i="16"/>
  <c r="D195" i="16"/>
  <c r="T190" i="24"/>
  <c r="U189" i="24"/>
  <c r="L189" i="28"/>
  <c r="J190" i="28" s="1"/>
  <c r="M189" i="28"/>
  <c r="K190" i="28" s="1"/>
  <c r="E190" i="28" s="1"/>
  <c r="M208" i="29"/>
  <c r="K209" i="29" s="1"/>
  <c r="L208" i="29"/>
  <c r="J209" i="29" s="1"/>
  <c r="L190" i="25"/>
  <c r="J191" i="25" s="1"/>
  <c r="D191" i="25" s="1"/>
  <c r="M190" i="25"/>
  <c r="K191" i="25" s="1"/>
  <c r="I191" i="24"/>
  <c r="L189" i="27"/>
  <c r="J190" i="27" s="1"/>
  <c r="M189" i="27"/>
  <c r="K190" i="27" s="1"/>
  <c r="E190" i="27" s="1"/>
  <c r="T194" i="16"/>
  <c r="U193" i="16"/>
  <c r="B193" i="20"/>
  <c r="A193" i="20" s="1"/>
  <c r="F193" i="20"/>
  <c r="E192" i="22"/>
  <c r="B190" i="25"/>
  <c r="A190" i="25" s="1"/>
  <c r="F190" i="25"/>
  <c r="I196" i="11"/>
  <c r="U191" i="20"/>
  <c r="T192" i="20"/>
  <c r="B195" i="15"/>
  <c r="A195" i="15" s="1"/>
  <c r="F195" i="15"/>
  <c r="D191" i="24"/>
  <c r="B192" i="21"/>
  <c r="A192" i="21" s="1"/>
  <c r="F192" i="21"/>
  <c r="B193" i="19"/>
  <c r="A193" i="19" s="1"/>
  <c r="F193" i="19"/>
  <c r="M194" i="17"/>
  <c r="K195" i="17" s="1"/>
  <c r="E195" i="17" s="1"/>
  <c r="L194" i="17"/>
  <c r="J195" i="17" s="1"/>
  <c r="I190" i="26"/>
  <c r="E191" i="24"/>
  <c r="S192" i="21"/>
  <c r="S194" i="17"/>
  <c r="S191" i="23"/>
  <c r="U193" i="18"/>
  <c r="T193" i="18"/>
  <c r="U192" i="18"/>
  <c r="S189" i="27"/>
  <c r="E190" i="26"/>
  <c r="S195" i="16"/>
  <c r="U194" i="16" s="1"/>
  <c r="E196" i="11"/>
  <c r="L193" i="19"/>
  <c r="J194" i="19" s="1"/>
  <c r="D194" i="19" s="1"/>
  <c r="M193" i="19"/>
  <c r="K194" i="19" s="1"/>
  <c r="E194" i="19" s="1"/>
  <c r="B194" i="18"/>
  <c r="A194" i="18" s="1"/>
  <c r="F194" i="18"/>
  <c r="S195" i="15"/>
  <c r="S193" i="19"/>
  <c r="I193" i="20"/>
  <c r="E193" i="20"/>
  <c r="U194" i="11"/>
  <c r="T195" i="11"/>
  <c r="D196" i="11"/>
  <c r="L191" i="23"/>
  <c r="J192" i="23" s="1"/>
  <c r="M191" i="23"/>
  <c r="K192" i="23" s="1"/>
  <c r="E192" i="23" s="1"/>
  <c r="S208" i="29"/>
  <c r="E209" i="29"/>
  <c r="S189" i="28"/>
  <c r="D190" i="26"/>
  <c r="I194" i="18"/>
  <c r="B189" i="28"/>
  <c r="A189" i="28" s="1"/>
  <c r="F189" i="28"/>
  <c r="S190" i="25"/>
  <c r="E191" i="25"/>
  <c r="I192" i="22"/>
  <c r="D192" i="22"/>
  <c r="B192" i="22" l="1"/>
  <c r="A192" i="22" s="1"/>
  <c r="F192" i="22"/>
  <c r="L194" i="18"/>
  <c r="J195" i="18" s="1"/>
  <c r="M194" i="18"/>
  <c r="K195" i="18" s="1"/>
  <c r="I192" i="23"/>
  <c r="M193" i="20"/>
  <c r="K194" i="20" s="1"/>
  <c r="E194" i="20" s="1"/>
  <c r="L193" i="20"/>
  <c r="J194" i="20" s="1"/>
  <c r="S190" i="26"/>
  <c r="S192" i="23"/>
  <c r="U191" i="23" s="1"/>
  <c r="L190" i="26"/>
  <c r="J191" i="26" s="1"/>
  <c r="D191" i="26" s="1"/>
  <c r="M190" i="26"/>
  <c r="K191" i="26" s="1"/>
  <c r="I190" i="27"/>
  <c r="D190" i="27"/>
  <c r="I190" i="28"/>
  <c r="B196" i="11"/>
  <c r="A196" i="11" s="1"/>
  <c r="F196" i="11"/>
  <c r="S194" i="19"/>
  <c r="T194" i="19" s="1"/>
  <c r="U190" i="23"/>
  <c r="T191" i="23"/>
  <c r="I195" i="17"/>
  <c r="D195" i="17"/>
  <c r="B191" i="24"/>
  <c r="A191" i="24" s="1"/>
  <c r="F191" i="24"/>
  <c r="B195" i="16"/>
  <c r="A195" i="16" s="1"/>
  <c r="F195" i="16"/>
  <c r="I193" i="21"/>
  <c r="S191" i="25"/>
  <c r="U190" i="25" s="1"/>
  <c r="D190" i="28"/>
  <c r="S190" i="28"/>
  <c r="U189" i="28" s="1"/>
  <c r="T195" i="15"/>
  <c r="U194" i="15"/>
  <c r="I194" i="19"/>
  <c r="S190" i="27"/>
  <c r="U189" i="27" s="1"/>
  <c r="U193" i="17"/>
  <c r="T194" i="17"/>
  <c r="D193" i="21"/>
  <c r="B196" i="15"/>
  <c r="A196" i="15" s="1"/>
  <c r="F196" i="15"/>
  <c r="M195" i="16"/>
  <c r="K196" i="16" s="1"/>
  <c r="L195" i="16"/>
  <c r="J196" i="16" s="1"/>
  <c r="D196" i="16" s="1"/>
  <c r="I196" i="15"/>
  <c r="U189" i="25"/>
  <c r="T190" i="25"/>
  <c r="U188" i="28"/>
  <c r="T189" i="28"/>
  <c r="S196" i="15"/>
  <c r="S196" i="11"/>
  <c r="S193" i="21"/>
  <c r="T193" i="21" s="1"/>
  <c r="B194" i="19"/>
  <c r="A194" i="19" s="1"/>
  <c r="F194" i="19"/>
  <c r="B191" i="25"/>
  <c r="A191" i="25" s="1"/>
  <c r="F191" i="25"/>
  <c r="I191" i="25"/>
  <c r="S209" i="29"/>
  <c r="U208" i="29" s="1"/>
  <c r="U191" i="21"/>
  <c r="T192" i="21"/>
  <c r="I209" i="29"/>
  <c r="D209" i="29"/>
  <c r="L192" i="22"/>
  <c r="J193" i="22" s="1"/>
  <c r="M192" i="22"/>
  <c r="K193" i="22" s="1"/>
  <c r="E193" i="22" s="1"/>
  <c r="B190" i="26"/>
  <c r="A190" i="26" s="1"/>
  <c r="F190" i="26"/>
  <c r="T208" i="29"/>
  <c r="U207" i="29"/>
  <c r="S193" i="20"/>
  <c r="T193" i="19"/>
  <c r="U192" i="19"/>
  <c r="T189" i="27"/>
  <c r="U188" i="27"/>
  <c r="S195" i="17"/>
  <c r="U194" i="17" s="1"/>
  <c r="S191" i="24"/>
  <c r="M196" i="11"/>
  <c r="K197" i="11" s="1"/>
  <c r="E197" i="11" s="1"/>
  <c r="L196" i="11"/>
  <c r="J197" i="11" s="1"/>
  <c r="S192" i="22"/>
  <c r="T195" i="16"/>
  <c r="M191" i="24"/>
  <c r="K192" i="24" s="1"/>
  <c r="E192" i="24" s="1"/>
  <c r="L191" i="24"/>
  <c r="J192" i="24" s="1"/>
  <c r="D192" i="24" s="1"/>
  <c r="D192" i="23"/>
  <c r="U193" i="19" l="1"/>
  <c r="T192" i="23"/>
  <c r="T190" i="28"/>
  <c r="U192" i="21"/>
  <c r="S197" i="11"/>
  <c r="T197" i="11" s="1"/>
  <c r="S192" i="24"/>
  <c r="I197" i="11"/>
  <c r="L191" i="25"/>
  <c r="J192" i="25" s="1"/>
  <c r="M191" i="25"/>
  <c r="K192" i="25" s="1"/>
  <c r="B192" i="23"/>
  <c r="A192" i="23" s="1"/>
  <c r="F192" i="23"/>
  <c r="I191" i="26"/>
  <c r="I192" i="24"/>
  <c r="T192" i="22"/>
  <c r="U191" i="22"/>
  <c r="S194" i="20"/>
  <c r="U193" i="20" s="1"/>
  <c r="L209" i="29"/>
  <c r="J210" i="29" s="1"/>
  <c r="D210" i="29" s="1"/>
  <c r="M209" i="29"/>
  <c r="K210" i="29" s="1"/>
  <c r="T191" i="25"/>
  <c r="I196" i="16"/>
  <c r="B193" i="21"/>
  <c r="A193" i="21" s="1"/>
  <c r="F193" i="21"/>
  <c r="M194" i="19"/>
  <c r="K195" i="19" s="1"/>
  <c r="L194" i="19"/>
  <c r="J195" i="19" s="1"/>
  <c r="U195" i="15"/>
  <c r="B190" i="28"/>
  <c r="A190" i="28" s="1"/>
  <c r="F190" i="28"/>
  <c r="M193" i="21"/>
  <c r="K194" i="21" s="1"/>
  <c r="L193" i="21"/>
  <c r="J194" i="21" s="1"/>
  <c r="L190" i="27"/>
  <c r="J191" i="27" s="1"/>
  <c r="D191" i="27" s="1"/>
  <c r="M190" i="27"/>
  <c r="K191" i="27" s="1"/>
  <c r="I195" i="18"/>
  <c r="D195" i="18"/>
  <c r="T191" i="24"/>
  <c r="U190" i="24"/>
  <c r="I193" i="22"/>
  <c r="E196" i="16"/>
  <c r="B192" i="24"/>
  <c r="A192" i="24" s="1"/>
  <c r="F192" i="24"/>
  <c r="M195" i="17"/>
  <c r="K196" i="17" s="1"/>
  <c r="L195" i="17"/>
  <c r="J196" i="17" s="1"/>
  <c r="D196" i="17" s="1"/>
  <c r="D197" i="11"/>
  <c r="M190" i="28"/>
  <c r="K191" i="28" s="1"/>
  <c r="L190" i="28"/>
  <c r="J191" i="28" s="1"/>
  <c r="E191" i="26"/>
  <c r="M192" i="23"/>
  <c r="K193" i="23" s="1"/>
  <c r="L192" i="23"/>
  <c r="J193" i="23" s="1"/>
  <c r="D193" i="23" s="1"/>
  <c r="B191" i="26"/>
  <c r="A191" i="26" s="1"/>
  <c r="F191" i="26"/>
  <c r="B209" i="29"/>
  <c r="A209" i="29" s="1"/>
  <c r="F209" i="29"/>
  <c r="B196" i="16"/>
  <c r="A196" i="16" s="1"/>
  <c r="F196" i="16"/>
  <c r="B190" i="27"/>
  <c r="A190" i="27" s="1"/>
  <c r="F190" i="27"/>
  <c r="U189" i="26"/>
  <c r="T190" i="26"/>
  <c r="S193" i="22"/>
  <c r="T190" i="27"/>
  <c r="T193" i="20"/>
  <c r="U192" i="20"/>
  <c r="T209" i="29"/>
  <c r="T196" i="11"/>
  <c r="U195" i="11"/>
  <c r="M196" i="15"/>
  <c r="K197" i="15" s="1"/>
  <c r="L196" i="15"/>
  <c r="J197" i="15" s="1"/>
  <c r="T195" i="17"/>
  <c r="T196" i="15"/>
  <c r="B195" i="17"/>
  <c r="A195" i="17" s="1"/>
  <c r="F195" i="17"/>
  <c r="I194" i="20"/>
  <c r="D194" i="20"/>
  <c r="E195" i="18"/>
  <c r="D193" i="22"/>
  <c r="T194" i="20" l="1"/>
  <c r="B196" i="17"/>
  <c r="A196" i="17" s="1"/>
  <c r="F196" i="17"/>
  <c r="M196" i="16"/>
  <c r="K197" i="16" s="1"/>
  <c r="E197" i="16" s="1"/>
  <c r="L196" i="16"/>
  <c r="J197" i="16" s="1"/>
  <c r="M192" i="24"/>
  <c r="K193" i="24" s="1"/>
  <c r="L192" i="24"/>
  <c r="J193" i="24" s="1"/>
  <c r="I191" i="28"/>
  <c r="S196" i="16"/>
  <c r="U191" i="24"/>
  <c r="E194" i="21"/>
  <c r="U192" i="22"/>
  <c r="L194" i="20"/>
  <c r="J195" i="20" s="1"/>
  <c r="D195" i="20" s="1"/>
  <c r="M194" i="20"/>
  <c r="K195" i="20" s="1"/>
  <c r="S195" i="18"/>
  <c r="E193" i="23"/>
  <c r="B197" i="11"/>
  <c r="A197" i="11" s="1"/>
  <c r="F197" i="11"/>
  <c r="I191" i="27"/>
  <c r="D191" i="28"/>
  <c r="E195" i="19"/>
  <c r="I210" i="29"/>
  <c r="E192" i="25"/>
  <c r="B210" i="29"/>
  <c r="A210" i="29" s="1"/>
  <c r="F210" i="29"/>
  <c r="S191" i="26"/>
  <c r="I196" i="17"/>
  <c r="B195" i="18"/>
  <c r="A195" i="18" s="1"/>
  <c r="F195" i="18"/>
  <c r="I194" i="21"/>
  <c r="B193" i="23"/>
  <c r="A193" i="23" s="1"/>
  <c r="F193" i="23"/>
  <c r="I192" i="25"/>
  <c r="D192" i="25"/>
  <c r="B194" i="20"/>
  <c r="A194" i="20" s="1"/>
  <c r="F194" i="20"/>
  <c r="I197" i="15"/>
  <c r="D197" i="15"/>
  <c r="E196" i="17"/>
  <c r="M193" i="22"/>
  <c r="K194" i="22" s="1"/>
  <c r="L193" i="22"/>
  <c r="J194" i="22" s="1"/>
  <c r="L197" i="11"/>
  <c r="J198" i="11" s="1"/>
  <c r="M197" i="11"/>
  <c r="K198" i="11" s="1"/>
  <c r="B193" i="22"/>
  <c r="A193" i="22" s="1"/>
  <c r="D194" i="22"/>
  <c r="F193" i="22"/>
  <c r="E197" i="15"/>
  <c r="U196" i="11"/>
  <c r="B191" i="27"/>
  <c r="A191" i="27" s="1"/>
  <c r="F191" i="27"/>
  <c r="I193" i="23"/>
  <c r="E191" i="28"/>
  <c r="T192" i="24"/>
  <c r="L195" i="18"/>
  <c r="J196" i="18" s="1"/>
  <c r="M195" i="18"/>
  <c r="K196" i="18" s="1"/>
  <c r="E196" i="18" s="1"/>
  <c r="E191" i="27"/>
  <c r="I195" i="19"/>
  <c r="D195" i="19"/>
  <c r="D194" i="21"/>
  <c r="E210" i="29"/>
  <c r="T193" i="22"/>
  <c r="M191" i="26"/>
  <c r="K192" i="26" s="1"/>
  <c r="E192" i="26" s="1"/>
  <c r="L191" i="26"/>
  <c r="J192" i="26" s="1"/>
  <c r="S192" i="26" l="1"/>
  <c r="U191" i="26" s="1"/>
  <c r="S196" i="18"/>
  <c r="U195" i="18" s="1"/>
  <c r="S191" i="27"/>
  <c r="I194" i="22"/>
  <c r="B195" i="20"/>
  <c r="A195" i="20" s="1"/>
  <c r="F195" i="20"/>
  <c r="U190" i="26"/>
  <c r="T191" i="26"/>
  <c r="S195" i="19"/>
  <c r="S193" i="23"/>
  <c r="E195" i="20"/>
  <c r="S197" i="16"/>
  <c r="T197" i="16" s="1"/>
  <c r="I197" i="16"/>
  <c r="D197" i="16"/>
  <c r="I192" i="26"/>
  <c r="D192" i="26"/>
  <c r="B195" i="19"/>
  <c r="A195" i="19" s="1"/>
  <c r="F195" i="19"/>
  <c r="S191" i="28"/>
  <c r="M194" i="21"/>
  <c r="K195" i="21" s="1"/>
  <c r="E195" i="21" s="1"/>
  <c r="L194" i="21"/>
  <c r="J195" i="21" s="1"/>
  <c r="D195" i="21" s="1"/>
  <c r="I195" i="20"/>
  <c r="T196" i="16"/>
  <c r="U195" i="16"/>
  <c r="L195" i="19"/>
  <c r="J196" i="19" s="1"/>
  <c r="M195" i="19"/>
  <c r="K196" i="19" s="1"/>
  <c r="I196" i="18"/>
  <c r="I198" i="11"/>
  <c r="D196" i="18"/>
  <c r="L210" i="29"/>
  <c r="J211" i="29" s="1"/>
  <c r="M210" i="29"/>
  <c r="K211" i="29" s="1"/>
  <c r="M191" i="28"/>
  <c r="K192" i="28" s="1"/>
  <c r="E192" i="28" s="1"/>
  <c r="L191" i="28"/>
  <c r="J192" i="28" s="1"/>
  <c r="D192" i="28" s="1"/>
  <c r="E193" i="24"/>
  <c r="B194" i="21"/>
  <c r="A194" i="21" s="1"/>
  <c r="F194" i="21"/>
  <c r="M193" i="23"/>
  <c r="K194" i="23" s="1"/>
  <c r="E194" i="23" s="1"/>
  <c r="L193" i="23"/>
  <c r="J194" i="23" s="1"/>
  <c r="B194" i="22"/>
  <c r="A194" i="22" s="1"/>
  <c r="F194" i="22"/>
  <c r="B197" i="15"/>
  <c r="A197" i="15" s="1"/>
  <c r="F197" i="15"/>
  <c r="M192" i="25"/>
  <c r="K193" i="25" s="1"/>
  <c r="E193" i="25" s="1"/>
  <c r="L192" i="25"/>
  <c r="J193" i="25" s="1"/>
  <c r="D193" i="25" s="1"/>
  <c r="S192" i="25"/>
  <c r="L191" i="27"/>
  <c r="J192" i="27" s="1"/>
  <c r="M191" i="27"/>
  <c r="K192" i="27" s="1"/>
  <c r="E192" i="27" s="1"/>
  <c r="S197" i="15"/>
  <c r="E194" i="22"/>
  <c r="S194" i="21"/>
  <c r="S210" i="29"/>
  <c r="E198" i="11"/>
  <c r="S196" i="17"/>
  <c r="L197" i="15"/>
  <c r="J198" i="15" s="1"/>
  <c r="D198" i="15" s="1"/>
  <c r="M197" i="15"/>
  <c r="K198" i="15" s="1"/>
  <c r="E198" i="15" s="1"/>
  <c r="B192" i="25"/>
  <c r="A192" i="25" s="1"/>
  <c r="F192" i="25"/>
  <c r="M196" i="17"/>
  <c r="K197" i="17" s="1"/>
  <c r="E197" i="17" s="1"/>
  <c r="L196" i="17"/>
  <c r="J197" i="17" s="1"/>
  <c r="B191" i="28"/>
  <c r="A191" i="28" s="1"/>
  <c r="F191" i="28"/>
  <c r="D198" i="11"/>
  <c r="U194" i="18"/>
  <c r="T195" i="18"/>
  <c r="I193" i="24"/>
  <c r="D193" i="24"/>
  <c r="T192" i="26" l="1"/>
  <c r="T196" i="18"/>
  <c r="U196" i="16"/>
  <c r="S198" i="15"/>
  <c r="U197" i="15" s="1"/>
  <c r="B193" i="25"/>
  <c r="A193" i="25" s="1"/>
  <c r="F193" i="25"/>
  <c r="S192" i="28"/>
  <c r="T192" i="28" s="1"/>
  <c r="S197" i="17"/>
  <c r="B198" i="15"/>
  <c r="A198" i="15" s="1"/>
  <c r="F198" i="15"/>
  <c r="S192" i="27"/>
  <c r="T192" i="27" s="1"/>
  <c r="S193" i="25"/>
  <c r="T193" i="25" s="1"/>
  <c r="B195" i="21"/>
  <c r="A195" i="21" s="1"/>
  <c r="F195" i="21"/>
  <c r="S194" i="23"/>
  <c r="U193" i="23" s="1"/>
  <c r="B192" i="28"/>
  <c r="A192" i="28" s="1"/>
  <c r="F192" i="28"/>
  <c r="I192" i="27"/>
  <c r="D192" i="27"/>
  <c r="I196" i="19"/>
  <c r="M197" i="16"/>
  <c r="K198" i="16" s="1"/>
  <c r="L197" i="16"/>
  <c r="J198" i="16" s="1"/>
  <c r="D198" i="16" s="1"/>
  <c r="L193" i="24"/>
  <c r="J194" i="24" s="1"/>
  <c r="D194" i="24" s="1"/>
  <c r="M193" i="24"/>
  <c r="K194" i="24" s="1"/>
  <c r="E194" i="24" s="1"/>
  <c r="S195" i="21"/>
  <c r="T195" i="21" s="1"/>
  <c r="I211" i="29"/>
  <c r="D211" i="29"/>
  <c r="D196" i="19"/>
  <c r="M192" i="26"/>
  <c r="K193" i="26" s="1"/>
  <c r="L192" i="26"/>
  <c r="J193" i="26" s="1"/>
  <c r="D193" i="26" s="1"/>
  <c r="M194" i="22"/>
  <c r="K195" i="22" s="1"/>
  <c r="L194" i="22"/>
  <c r="J195" i="22" s="1"/>
  <c r="B198" i="11"/>
  <c r="A198" i="11" s="1"/>
  <c r="F198" i="11"/>
  <c r="I197" i="17"/>
  <c r="D197" i="17"/>
  <c r="U195" i="17"/>
  <c r="T196" i="17"/>
  <c r="E211" i="29"/>
  <c r="T194" i="21"/>
  <c r="U193" i="21"/>
  <c r="U196" i="15"/>
  <c r="T197" i="15"/>
  <c r="T192" i="25"/>
  <c r="U191" i="25"/>
  <c r="I192" i="28"/>
  <c r="B196" i="18"/>
  <c r="A196" i="18" s="1"/>
  <c r="F196" i="18"/>
  <c r="M196" i="18"/>
  <c r="K197" i="18" s="1"/>
  <c r="L196" i="18"/>
  <c r="J197" i="18" s="1"/>
  <c r="D197" i="18" s="1"/>
  <c r="B197" i="16"/>
  <c r="A197" i="16" s="1"/>
  <c r="F197" i="16"/>
  <c r="U192" i="23"/>
  <c r="T193" i="23"/>
  <c r="I198" i="15"/>
  <c r="S193" i="24"/>
  <c r="M198" i="11"/>
  <c r="K199" i="11" s="1"/>
  <c r="E199" i="11" s="1"/>
  <c r="L198" i="11"/>
  <c r="J199" i="11" s="1"/>
  <c r="D199" i="11" s="1"/>
  <c r="I195" i="21"/>
  <c r="U194" i="19"/>
  <c r="T195" i="19"/>
  <c r="B193" i="24"/>
  <c r="A193" i="24" s="1"/>
  <c r="F193" i="24"/>
  <c r="S198" i="11"/>
  <c r="U209" i="29"/>
  <c r="T210" i="29"/>
  <c r="S194" i="22"/>
  <c r="I193" i="25"/>
  <c r="I194" i="23"/>
  <c r="D194" i="23"/>
  <c r="M195" i="20"/>
  <c r="K196" i="20" s="1"/>
  <c r="E196" i="20" s="1"/>
  <c r="L195" i="20"/>
  <c r="J196" i="20" s="1"/>
  <c r="T191" i="28"/>
  <c r="U190" i="28"/>
  <c r="B192" i="26"/>
  <c r="A192" i="26" s="1"/>
  <c r="F192" i="26"/>
  <c r="S195" i="20"/>
  <c r="E196" i="19"/>
  <c r="U190" i="27"/>
  <c r="T191" i="27"/>
  <c r="U194" i="21" l="1"/>
  <c r="T198" i="15"/>
  <c r="U192" i="25"/>
  <c r="U191" i="27"/>
  <c r="U191" i="28"/>
  <c r="B198" i="16"/>
  <c r="A198" i="16" s="1"/>
  <c r="F198" i="16"/>
  <c r="B197" i="18"/>
  <c r="A197" i="18" s="1"/>
  <c r="F197" i="18"/>
  <c r="B193" i="26"/>
  <c r="A193" i="26" s="1"/>
  <c r="F193" i="26"/>
  <c r="M193" i="25"/>
  <c r="K194" i="25" s="1"/>
  <c r="L193" i="25"/>
  <c r="J194" i="25" s="1"/>
  <c r="S194" i="24"/>
  <c r="T194" i="24" s="1"/>
  <c r="E197" i="18"/>
  <c r="S196" i="20"/>
  <c r="T196" i="20" s="1"/>
  <c r="I196" i="20"/>
  <c r="D196" i="20"/>
  <c r="S199" i="11"/>
  <c r="U198" i="11" s="1"/>
  <c r="M195" i="21"/>
  <c r="K196" i="21" s="1"/>
  <c r="L195" i="21"/>
  <c r="J196" i="21" s="1"/>
  <c r="M198" i="15"/>
  <c r="K199" i="15" s="1"/>
  <c r="L198" i="15"/>
  <c r="J199" i="15" s="1"/>
  <c r="T194" i="23"/>
  <c r="M192" i="28"/>
  <c r="K193" i="28" s="1"/>
  <c r="L192" i="28"/>
  <c r="J193" i="28" s="1"/>
  <c r="U196" i="17"/>
  <c r="I193" i="26"/>
  <c r="B211" i="29"/>
  <c r="A211" i="29" s="1"/>
  <c r="F211" i="29"/>
  <c r="E198" i="16"/>
  <c r="B192" i="27"/>
  <c r="A192" i="27" s="1"/>
  <c r="F192" i="27"/>
  <c r="T198" i="11"/>
  <c r="U197" i="11"/>
  <c r="B194" i="24"/>
  <c r="A194" i="24" s="1"/>
  <c r="F194" i="24"/>
  <c r="I199" i="11"/>
  <c r="S211" i="29"/>
  <c r="T197" i="17"/>
  <c r="E193" i="26"/>
  <c r="T195" i="20"/>
  <c r="U194" i="20"/>
  <c r="T194" i="22"/>
  <c r="U193" i="22"/>
  <c r="L197" i="17"/>
  <c r="J198" i="17" s="1"/>
  <c r="D198" i="17" s="1"/>
  <c r="M197" i="17"/>
  <c r="K198" i="17" s="1"/>
  <c r="I198" i="16"/>
  <c r="B194" i="23"/>
  <c r="A194" i="23" s="1"/>
  <c r="F194" i="23"/>
  <c r="U192" i="24"/>
  <c r="T193" i="24"/>
  <c r="S196" i="19"/>
  <c r="M194" i="23"/>
  <c r="K195" i="23" s="1"/>
  <c r="L194" i="23"/>
  <c r="J195" i="23" s="1"/>
  <c r="D195" i="23" s="1"/>
  <c r="E195" i="22"/>
  <c r="I197" i="18"/>
  <c r="B197" i="17"/>
  <c r="A197" i="17" s="1"/>
  <c r="F197" i="17"/>
  <c r="B199" i="11"/>
  <c r="A199" i="11" s="1"/>
  <c r="F199" i="11"/>
  <c r="I195" i="22"/>
  <c r="D195" i="22"/>
  <c r="B196" i="19"/>
  <c r="A196" i="19" s="1"/>
  <c r="F196" i="19"/>
  <c r="L211" i="29"/>
  <c r="J212" i="29" s="1"/>
  <c r="M211" i="29"/>
  <c r="K212" i="29" s="1"/>
  <c r="E212" i="29" s="1"/>
  <c r="I194" i="24"/>
  <c r="L196" i="19"/>
  <c r="J197" i="19" s="1"/>
  <c r="M196" i="19"/>
  <c r="K197" i="19" s="1"/>
  <c r="L192" i="27"/>
  <c r="J193" i="27" s="1"/>
  <c r="M192" i="27"/>
  <c r="K193" i="27" s="1"/>
  <c r="U195" i="20" l="1"/>
  <c r="T199" i="11"/>
  <c r="S212" i="29"/>
  <c r="T212" i="29" s="1"/>
  <c r="B198" i="17"/>
  <c r="A198" i="17" s="1"/>
  <c r="F198" i="17"/>
  <c r="E197" i="19"/>
  <c r="M199" i="11"/>
  <c r="K200" i="11" s="1"/>
  <c r="L199" i="11"/>
  <c r="J200" i="11" s="1"/>
  <c r="E193" i="28"/>
  <c r="B196" i="20"/>
  <c r="A196" i="20" s="1"/>
  <c r="F196" i="20"/>
  <c r="I212" i="29"/>
  <c r="B195" i="22"/>
  <c r="A195" i="22" s="1"/>
  <c r="F195" i="22"/>
  <c r="S195" i="22"/>
  <c r="U193" i="24"/>
  <c r="I198" i="17"/>
  <c r="S198" i="16"/>
  <c r="L193" i="26"/>
  <c r="J194" i="26" s="1"/>
  <c r="M193" i="26"/>
  <c r="K194" i="26" s="1"/>
  <c r="E196" i="21"/>
  <c r="S197" i="18"/>
  <c r="I194" i="25"/>
  <c r="D194" i="25"/>
  <c r="E193" i="27"/>
  <c r="I195" i="23"/>
  <c r="L198" i="16"/>
  <c r="J199" i="16" s="1"/>
  <c r="M198" i="16"/>
  <c r="K199" i="16" s="1"/>
  <c r="E199" i="16" s="1"/>
  <c r="D212" i="29"/>
  <c r="I199" i="15"/>
  <c r="D199" i="15"/>
  <c r="M196" i="20"/>
  <c r="K197" i="20" s="1"/>
  <c r="L196" i="20"/>
  <c r="J197" i="20" s="1"/>
  <c r="E194" i="25"/>
  <c r="E198" i="17"/>
  <c r="I196" i="21"/>
  <c r="D196" i="21"/>
  <c r="I197" i="19"/>
  <c r="T196" i="19"/>
  <c r="U195" i="19"/>
  <c r="I193" i="27"/>
  <c r="L194" i="24"/>
  <c r="J195" i="24" s="1"/>
  <c r="M194" i="24"/>
  <c r="K195" i="24" s="1"/>
  <c r="D197" i="19"/>
  <c r="M195" i="22"/>
  <c r="K196" i="22" s="1"/>
  <c r="L195" i="22"/>
  <c r="J196" i="22" s="1"/>
  <c r="M197" i="18"/>
  <c r="K198" i="18" s="1"/>
  <c r="E198" i="18" s="1"/>
  <c r="L197" i="18"/>
  <c r="J198" i="18" s="1"/>
  <c r="E195" i="23"/>
  <c r="B195" i="23"/>
  <c r="A195" i="23" s="1"/>
  <c r="F195" i="23"/>
  <c r="S193" i="26"/>
  <c r="T211" i="29"/>
  <c r="U210" i="29"/>
  <c r="D193" i="27"/>
  <c r="I193" i="28"/>
  <c r="D193" i="28"/>
  <c r="E199" i="15"/>
  <c r="U211" i="29" l="1"/>
  <c r="S199" i="16"/>
  <c r="U198" i="16" s="1"/>
  <c r="S199" i="15"/>
  <c r="S194" i="25"/>
  <c r="B199" i="15"/>
  <c r="A199" i="15" s="1"/>
  <c r="F199" i="15"/>
  <c r="S193" i="27"/>
  <c r="S197" i="19"/>
  <c r="B193" i="27"/>
  <c r="A193" i="27" s="1"/>
  <c r="F193" i="27"/>
  <c r="I198" i="18"/>
  <c r="D198" i="18"/>
  <c r="L193" i="27"/>
  <c r="J194" i="27" s="1"/>
  <c r="D194" i="27" s="1"/>
  <c r="M193" i="27"/>
  <c r="K194" i="27" s="1"/>
  <c r="E194" i="27" s="1"/>
  <c r="L193" i="28"/>
  <c r="J194" i="28" s="1"/>
  <c r="D194" i="28" s="1"/>
  <c r="M193" i="28"/>
  <c r="K194" i="28" s="1"/>
  <c r="U192" i="26"/>
  <c r="T193" i="26"/>
  <c r="S195" i="23"/>
  <c r="I196" i="22"/>
  <c r="I195" i="24"/>
  <c r="D195" i="24"/>
  <c r="L197" i="19"/>
  <c r="J198" i="19" s="1"/>
  <c r="D198" i="19" s="1"/>
  <c r="M197" i="19"/>
  <c r="K198" i="19" s="1"/>
  <c r="E197" i="20"/>
  <c r="B212" i="29"/>
  <c r="A212" i="29" s="1"/>
  <c r="F212" i="29"/>
  <c r="M195" i="23"/>
  <c r="K196" i="23" s="1"/>
  <c r="L195" i="23"/>
  <c r="J196" i="23" s="1"/>
  <c r="S196" i="21"/>
  <c r="D196" i="22"/>
  <c r="E200" i="11"/>
  <c r="L196" i="21"/>
  <c r="J197" i="21" s="1"/>
  <c r="M196" i="21"/>
  <c r="K197" i="21" s="1"/>
  <c r="M194" i="25"/>
  <c r="K195" i="25" s="1"/>
  <c r="E195" i="25" s="1"/>
  <c r="L194" i="25"/>
  <c r="J195" i="25" s="1"/>
  <c r="D195" i="25" s="1"/>
  <c r="U197" i="16"/>
  <c r="T198" i="16"/>
  <c r="E196" i="22"/>
  <c r="S193" i="28"/>
  <c r="B197" i="19"/>
  <c r="A197" i="19" s="1"/>
  <c r="F197" i="19"/>
  <c r="S198" i="17"/>
  <c r="I199" i="16"/>
  <c r="D199" i="16"/>
  <c r="S198" i="18"/>
  <c r="T198" i="18" s="1"/>
  <c r="U194" i="22"/>
  <c r="T195" i="22"/>
  <c r="B193" i="28"/>
  <c r="A193" i="28" s="1"/>
  <c r="F193" i="28"/>
  <c r="E194" i="26"/>
  <c r="E195" i="24"/>
  <c r="B196" i="21"/>
  <c r="A196" i="21" s="1"/>
  <c r="F196" i="21"/>
  <c r="I197" i="20"/>
  <c r="M199" i="15"/>
  <c r="K200" i="15" s="1"/>
  <c r="E200" i="15" s="1"/>
  <c r="L199" i="15"/>
  <c r="J200" i="15" s="1"/>
  <c r="D200" i="15" s="1"/>
  <c r="B194" i="25"/>
  <c r="A194" i="25" s="1"/>
  <c r="F194" i="25"/>
  <c r="U196" i="18"/>
  <c r="T197" i="18"/>
  <c r="I194" i="26"/>
  <c r="D194" i="26"/>
  <c r="M198" i="17"/>
  <c r="K199" i="17" s="1"/>
  <c r="E199" i="17" s="1"/>
  <c r="L198" i="17"/>
  <c r="J199" i="17" s="1"/>
  <c r="M212" i="29"/>
  <c r="K213" i="29" s="1"/>
  <c r="L212" i="29"/>
  <c r="J213" i="29" s="1"/>
  <c r="D197" i="20"/>
  <c r="I200" i="11"/>
  <c r="D200" i="11"/>
  <c r="T199" i="16" l="1"/>
  <c r="U197" i="18"/>
  <c r="B200" i="15"/>
  <c r="A200" i="15" s="1"/>
  <c r="F200" i="15"/>
  <c r="S200" i="15"/>
  <c r="L197" i="20"/>
  <c r="J198" i="20" s="1"/>
  <c r="D198" i="20" s="1"/>
  <c r="M197" i="20"/>
  <c r="K198" i="20" s="1"/>
  <c r="E198" i="20" s="1"/>
  <c r="B198" i="19"/>
  <c r="A198" i="19" s="1"/>
  <c r="F198" i="19"/>
  <c r="B194" i="27"/>
  <c r="A194" i="27" s="1"/>
  <c r="F194" i="27"/>
  <c r="T199" i="15"/>
  <c r="U198" i="15"/>
  <c r="I199" i="17"/>
  <c r="D199" i="17"/>
  <c r="B194" i="28"/>
  <c r="A194" i="28" s="1"/>
  <c r="F194" i="28"/>
  <c r="I197" i="21"/>
  <c r="B200" i="11"/>
  <c r="A200" i="11" s="1"/>
  <c r="F200" i="11"/>
  <c r="I213" i="29"/>
  <c r="B194" i="26"/>
  <c r="A194" i="26" s="1"/>
  <c r="F194" i="26"/>
  <c r="S194" i="26"/>
  <c r="U192" i="28"/>
  <c r="T193" i="28"/>
  <c r="S200" i="11"/>
  <c r="T196" i="21"/>
  <c r="U195" i="21"/>
  <c r="D213" i="29"/>
  <c r="L195" i="24"/>
  <c r="J196" i="24" s="1"/>
  <c r="M195" i="24"/>
  <c r="K196" i="24" s="1"/>
  <c r="E196" i="24" s="1"/>
  <c r="T195" i="23"/>
  <c r="U194" i="23"/>
  <c r="I194" i="27"/>
  <c r="U196" i="19"/>
  <c r="T197" i="19"/>
  <c r="E213" i="29"/>
  <c r="B195" i="25"/>
  <c r="A195" i="25" s="1"/>
  <c r="F195" i="25"/>
  <c r="S195" i="24"/>
  <c r="M199" i="16"/>
  <c r="K200" i="16" s="1"/>
  <c r="L199" i="16"/>
  <c r="J200" i="16" s="1"/>
  <c r="S196" i="22"/>
  <c r="I196" i="23"/>
  <c r="D196" i="23"/>
  <c r="I198" i="19"/>
  <c r="B198" i="18"/>
  <c r="A198" i="18" s="1"/>
  <c r="F198" i="18"/>
  <c r="S194" i="27"/>
  <c r="U193" i="27" s="1"/>
  <c r="L200" i="11"/>
  <c r="J201" i="11" s="1"/>
  <c r="M200" i="11"/>
  <c r="K201" i="11" s="1"/>
  <c r="M194" i="26"/>
  <c r="K195" i="26" s="1"/>
  <c r="E195" i="26" s="1"/>
  <c r="L194" i="26"/>
  <c r="J195" i="26" s="1"/>
  <c r="D195" i="26" s="1"/>
  <c r="I200" i="15"/>
  <c r="S199" i="17"/>
  <c r="I195" i="25"/>
  <c r="B196" i="22"/>
  <c r="A196" i="22" s="1"/>
  <c r="F196" i="22"/>
  <c r="S197" i="20"/>
  <c r="B195" i="24"/>
  <c r="A195" i="24" s="1"/>
  <c r="F195" i="24"/>
  <c r="L196" i="22"/>
  <c r="J197" i="22" s="1"/>
  <c r="M196" i="22"/>
  <c r="K197" i="22" s="1"/>
  <c r="E197" i="22" s="1"/>
  <c r="I194" i="28"/>
  <c r="U192" i="27"/>
  <c r="T193" i="27"/>
  <c r="S195" i="25"/>
  <c r="U194" i="25" s="1"/>
  <c r="B197" i="20"/>
  <c r="A197" i="20" s="1"/>
  <c r="F197" i="20"/>
  <c r="D197" i="21"/>
  <c r="B199" i="16"/>
  <c r="A199" i="16" s="1"/>
  <c r="F199" i="16"/>
  <c r="T198" i="17"/>
  <c r="U197" i="17"/>
  <c r="E194" i="28"/>
  <c r="E197" i="21"/>
  <c r="E196" i="23"/>
  <c r="L198" i="18"/>
  <c r="J199" i="18" s="1"/>
  <c r="D199" i="18" s="1"/>
  <c r="M198" i="18"/>
  <c r="K199" i="18" s="1"/>
  <c r="E198" i="19"/>
  <c r="U193" i="25"/>
  <c r="T194" i="25"/>
  <c r="T194" i="27" l="1"/>
  <c r="S196" i="24"/>
  <c r="U195" i="24" s="1"/>
  <c r="S197" i="22"/>
  <c r="T197" i="22" s="1"/>
  <c r="S196" i="23"/>
  <c r="S198" i="20"/>
  <c r="T198" i="20" s="1"/>
  <c r="M198" i="19"/>
  <c r="K199" i="19" s="1"/>
  <c r="E199" i="19" s="1"/>
  <c r="L198" i="19"/>
  <c r="J199" i="19" s="1"/>
  <c r="I200" i="16"/>
  <c r="I196" i="24"/>
  <c r="T200" i="11"/>
  <c r="U199" i="11"/>
  <c r="B195" i="26"/>
  <c r="A195" i="26" s="1"/>
  <c r="F195" i="26"/>
  <c r="M197" i="21"/>
  <c r="K198" i="21" s="1"/>
  <c r="E198" i="21" s="1"/>
  <c r="L197" i="21"/>
  <c r="J198" i="21" s="1"/>
  <c r="S197" i="21"/>
  <c r="D200" i="16"/>
  <c r="T197" i="20"/>
  <c r="U196" i="20"/>
  <c r="I201" i="11"/>
  <c r="E200" i="16"/>
  <c r="S195" i="26"/>
  <c r="T195" i="26" s="1"/>
  <c r="D201" i="11"/>
  <c r="L199" i="17"/>
  <c r="J200" i="17" s="1"/>
  <c r="D200" i="17" s="1"/>
  <c r="M199" i="17"/>
  <c r="K200" i="17" s="1"/>
  <c r="T200" i="15"/>
  <c r="I199" i="18"/>
  <c r="U198" i="17"/>
  <c r="M194" i="28"/>
  <c r="K195" i="28" s="1"/>
  <c r="E195" i="28" s="1"/>
  <c r="L194" i="28"/>
  <c r="J195" i="28" s="1"/>
  <c r="D196" i="24"/>
  <c r="I195" i="26"/>
  <c r="B196" i="23"/>
  <c r="A196" i="23" s="1"/>
  <c r="F196" i="23"/>
  <c r="L194" i="27"/>
  <c r="J195" i="27" s="1"/>
  <c r="M194" i="27"/>
  <c r="K195" i="27" s="1"/>
  <c r="B213" i="29"/>
  <c r="A213" i="29" s="1"/>
  <c r="F213" i="29"/>
  <c r="T194" i="26"/>
  <c r="U193" i="26"/>
  <c r="U199" i="15"/>
  <c r="I198" i="20"/>
  <c r="S198" i="19"/>
  <c r="I197" i="22"/>
  <c r="D197" i="22"/>
  <c r="M196" i="23"/>
  <c r="K197" i="23" s="1"/>
  <c r="E197" i="23" s="1"/>
  <c r="L196" i="23"/>
  <c r="J197" i="23" s="1"/>
  <c r="D197" i="23" s="1"/>
  <c r="B199" i="17"/>
  <c r="A199" i="17" s="1"/>
  <c r="F199" i="17"/>
  <c r="E199" i="18"/>
  <c r="L200" i="15"/>
  <c r="J201" i="15" s="1"/>
  <c r="M200" i="15"/>
  <c r="K201" i="15" s="1"/>
  <c r="B199" i="18"/>
  <c r="A199" i="18" s="1"/>
  <c r="F199" i="18"/>
  <c r="T195" i="25"/>
  <c r="S194" i="28"/>
  <c r="T199" i="17"/>
  <c r="B197" i="21"/>
  <c r="A197" i="21" s="1"/>
  <c r="F197" i="21"/>
  <c r="B198" i="20"/>
  <c r="A198" i="20" s="1"/>
  <c r="F198" i="20"/>
  <c r="L195" i="25"/>
  <c r="J196" i="25" s="1"/>
  <c r="M195" i="25"/>
  <c r="K196" i="25" s="1"/>
  <c r="U195" i="22"/>
  <c r="T196" i="22"/>
  <c r="T196" i="24"/>
  <c r="T195" i="24"/>
  <c r="U194" i="24"/>
  <c r="S213" i="29"/>
  <c r="E201" i="11"/>
  <c r="M213" i="29"/>
  <c r="K214" i="29" s="1"/>
  <c r="E214" i="29" s="1"/>
  <c r="L213" i="29"/>
  <c r="J214" i="29" s="1"/>
  <c r="S197" i="23" l="1"/>
  <c r="T197" i="23" s="1"/>
  <c r="S214" i="29"/>
  <c r="U213" i="29" s="1"/>
  <c r="I196" i="25"/>
  <c r="D196" i="25"/>
  <c r="I201" i="15"/>
  <c r="D201" i="15"/>
  <c r="B197" i="22"/>
  <c r="A197" i="22" s="1"/>
  <c r="F197" i="22"/>
  <c r="L198" i="20"/>
  <c r="J199" i="20" s="1"/>
  <c r="M198" i="20"/>
  <c r="K199" i="20" s="1"/>
  <c r="B196" i="24"/>
  <c r="A196" i="24" s="1"/>
  <c r="F196" i="24"/>
  <c r="E200" i="17"/>
  <c r="S198" i="21"/>
  <c r="U197" i="21" s="1"/>
  <c r="M200" i="16"/>
  <c r="K201" i="16" s="1"/>
  <c r="E201" i="16" s="1"/>
  <c r="L200" i="16"/>
  <c r="J201" i="16" s="1"/>
  <c r="D201" i="16" s="1"/>
  <c r="S195" i="28"/>
  <c r="T195" i="28" s="1"/>
  <c r="S199" i="18"/>
  <c r="E195" i="27"/>
  <c r="L199" i="18"/>
  <c r="J200" i="18" s="1"/>
  <c r="M199" i="18"/>
  <c r="K200" i="18" s="1"/>
  <c r="E200" i="18" s="1"/>
  <c r="I200" i="17"/>
  <c r="S200" i="16"/>
  <c r="U197" i="20"/>
  <c r="T197" i="21"/>
  <c r="U196" i="21"/>
  <c r="I199" i="19"/>
  <c r="D199" i="19"/>
  <c r="I214" i="29"/>
  <c r="U196" i="22"/>
  <c r="U193" i="28"/>
  <c r="T194" i="28"/>
  <c r="I197" i="23"/>
  <c r="M197" i="22"/>
  <c r="K198" i="22" s="1"/>
  <c r="L197" i="22"/>
  <c r="J198" i="22" s="1"/>
  <c r="D198" i="22" s="1"/>
  <c r="T198" i="19"/>
  <c r="U197" i="19"/>
  <c r="I195" i="27"/>
  <c r="D195" i="27"/>
  <c r="B201" i="11"/>
  <c r="A201" i="11" s="1"/>
  <c r="F201" i="11"/>
  <c r="L196" i="24"/>
  <c r="J197" i="24" s="1"/>
  <c r="M196" i="24"/>
  <c r="K197" i="24" s="1"/>
  <c r="S201" i="11"/>
  <c r="B200" i="17"/>
  <c r="A200" i="17" s="1"/>
  <c r="F200" i="17"/>
  <c r="B197" i="23"/>
  <c r="A197" i="23" s="1"/>
  <c r="F197" i="23"/>
  <c r="I198" i="21"/>
  <c r="S199" i="19"/>
  <c r="U194" i="26"/>
  <c r="I195" i="28"/>
  <c r="D195" i="28"/>
  <c r="T214" i="29"/>
  <c r="U212" i="29"/>
  <c r="T213" i="29"/>
  <c r="E196" i="25"/>
  <c r="D198" i="21"/>
  <c r="E201" i="15"/>
  <c r="D214" i="29"/>
  <c r="M195" i="26"/>
  <c r="K196" i="26" s="1"/>
  <c r="L195" i="26"/>
  <c r="J196" i="26" s="1"/>
  <c r="M201" i="11"/>
  <c r="K202" i="11" s="1"/>
  <c r="L201" i="11"/>
  <c r="J202" i="11" s="1"/>
  <c r="B200" i="16"/>
  <c r="A200" i="16" s="1"/>
  <c r="F200" i="16"/>
  <c r="T196" i="23"/>
  <c r="U195" i="23"/>
  <c r="U196" i="23" l="1"/>
  <c r="U194" i="28"/>
  <c r="T198" i="21"/>
  <c r="S201" i="16"/>
  <c r="T201" i="16" s="1"/>
  <c r="S196" i="25"/>
  <c r="E197" i="24"/>
  <c r="L195" i="27"/>
  <c r="J196" i="27" s="1"/>
  <c r="D196" i="27" s="1"/>
  <c r="M195" i="27"/>
  <c r="K196" i="27" s="1"/>
  <c r="E196" i="27" s="1"/>
  <c r="M197" i="23"/>
  <c r="K198" i="23" s="1"/>
  <c r="L197" i="23"/>
  <c r="J198" i="23" s="1"/>
  <c r="I200" i="18"/>
  <c r="D200" i="18"/>
  <c r="S200" i="18"/>
  <c r="T200" i="18" s="1"/>
  <c r="B196" i="25"/>
  <c r="A196" i="25" s="1"/>
  <c r="F196" i="25"/>
  <c r="I196" i="26"/>
  <c r="D196" i="26"/>
  <c r="E202" i="11"/>
  <c r="I202" i="11"/>
  <c r="B214" i="29"/>
  <c r="A214" i="29" s="1"/>
  <c r="F214" i="29"/>
  <c r="B198" i="21"/>
  <c r="A198" i="21" s="1"/>
  <c r="F198" i="21"/>
  <c r="B195" i="28"/>
  <c r="A195" i="28" s="1"/>
  <c r="F195" i="28"/>
  <c r="D202" i="11"/>
  <c r="U198" i="19"/>
  <c r="L214" i="29"/>
  <c r="J215" i="29" s="1"/>
  <c r="M214" i="29"/>
  <c r="K215" i="29" s="1"/>
  <c r="U198" i="18"/>
  <c r="T199" i="18"/>
  <c r="I201" i="16"/>
  <c r="S200" i="17"/>
  <c r="L201" i="15"/>
  <c r="J202" i="15" s="1"/>
  <c r="D202" i="15" s="1"/>
  <c r="M201" i="15"/>
  <c r="K202" i="15" s="1"/>
  <c r="L198" i="21"/>
  <c r="J199" i="21" s="1"/>
  <c r="D199" i="21" s="1"/>
  <c r="M198" i="21"/>
  <c r="K199" i="21" s="1"/>
  <c r="T199" i="19"/>
  <c r="L199" i="19"/>
  <c r="J200" i="19" s="1"/>
  <c r="M199" i="19"/>
  <c r="K200" i="19" s="1"/>
  <c r="T200" i="16"/>
  <c r="U199" i="16"/>
  <c r="E199" i="20"/>
  <c r="B198" i="22"/>
  <c r="A198" i="22" s="1"/>
  <c r="F198" i="22"/>
  <c r="B201" i="16"/>
  <c r="A201" i="16" s="1"/>
  <c r="F201" i="16"/>
  <c r="S201" i="15"/>
  <c r="L195" i="28"/>
  <c r="J196" i="28" s="1"/>
  <c r="M195" i="28"/>
  <c r="K196" i="28" s="1"/>
  <c r="I197" i="24"/>
  <c r="I198" i="22"/>
  <c r="S195" i="27"/>
  <c r="I199" i="20"/>
  <c r="D199" i="20"/>
  <c r="B201" i="15"/>
  <c r="A201" i="15" s="1"/>
  <c r="F201" i="15"/>
  <c r="E196" i="26"/>
  <c r="T201" i="11"/>
  <c r="U200" i="11"/>
  <c r="B195" i="27"/>
  <c r="A195" i="27" s="1"/>
  <c r="F195" i="27"/>
  <c r="E198" i="22"/>
  <c r="B199" i="19"/>
  <c r="A199" i="19" s="1"/>
  <c r="F199" i="19"/>
  <c r="L200" i="17"/>
  <c r="J201" i="17" s="1"/>
  <c r="M200" i="17"/>
  <c r="K201" i="17" s="1"/>
  <c r="D197" i="24"/>
  <c r="M196" i="25"/>
  <c r="K197" i="25" s="1"/>
  <c r="L196" i="25"/>
  <c r="J197" i="25" s="1"/>
  <c r="D197" i="25" s="1"/>
  <c r="U200" i="16" l="1"/>
  <c r="U199" i="18"/>
  <c r="B199" i="21"/>
  <c r="A199" i="21" s="1"/>
  <c r="F199" i="21"/>
  <c r="B197" i="24"/>
  <c r="A197" i="24" s="1"/>
  <c r="F197" i="24"/>
  <c r="B202" i="15"/>
  <c r="A202" i="15" s="1"/>
  <c r="F202" i="15"/>
  <c r="T195" i="27"/>
  <c r="U194" i="27"/>
  <c r="M197" i="24"/>
  <c r="K198" i="24" s="1"/>
  <c r="E198" i="24" s="1"/>
  <c r="L197" i="24"/>
  <c r="J198" i="24" s="1"/>
  <c r="E200" i="19"/>
  <c r="T200" i="17"/>
  <c r="U199" i="17"/>
  <c r="B196" i="26"/>
  <c r="A196" i="26" s="1"/>
  <c r="F196" i="26"/>
  <c r="B197" i="25"/>
  <c r="A197" i="25" s="1"/>
  <c r="F197" i="25"/>
  <c r="E198" i="23"/>
  <c r="S196" i="26"/>
  <c r="S199" i="20"/>
  <c r="I200" i="19"/>
  <c r="I215" i="29"/>
  <c r="M202" i="11"/>
  <c r="K203" i="11" s="1"/>
  <c r="L202" i="11"/>
  <c r="J203" i="11" s="1"/>
  <c r="D203" i="11" s="1"/>
  <c r="I197" i="25"/>
  <c r="D200" i="19"/>
  <c r="B199" i="20"/>
  <c r="A199" i="20" s="1"/>
  <c r="F199" i="20"/>
  <c r="M198" i="22"/>
  <c r="K199" i="22" s="1"/>
  <c r="L198" i="22"/>
  <c r="J199" i="22" s="1"/>
  <c r="I196" i="28"/>
  <c r="I202" i="15"/>
  <c r="M201" i="16"/>
  <c r="K202" i="16" s="1"/>
  <c r="L201" i="16"/>
  <c r="J202" i="16" s="1"/>
  <c r="D196" i="28"/>
  <c r="M196" i="26"/>
  <c r="K197" i="26" s="1"/>
  <c r="E197" i="26" s="1"/>
  <c r="L196" i="26"/>
  <c r="J197" i="26" s="1"/>
  <c r="D197" i="26" s="1"/>
  <c r="L200" i="18"/>
  <c r="J201" i="18" s="1"/>
  <c r="D201" i="18" s="1"/>
  <c r="M200" i="18"/>
  <c r="K201" i="18" s="1"/>
  <c r="I196" i="27"/>
  <c r="I201" i="17"/>
  <c r="D201" i="17"/>
  <c r="S198" i="22"/>
  <c r="L199" i="20"/>
  <c r="J200" i="20" s="1"/>
  <c r="M199" i="20"/>
  <c r="K200" i="20" s="1"/>
  <c r="U200" i="15"/>
  <c r="T201" i="15"/>
  <c r="I199" i="21"/>
  <c r="E215" i="29"/>
  <c r="B200" i="18"/>
  <c r="A200" i="18" s="1"/>
  <c r="F200" i="18"/>
  <c r="T196" i="25"/>
  <c r="U195" i="25"/>
  <c r="E196" i="28"/>
  <c r="B196" i="27"/>
  <c r="A196" i="27" s="1"/>
  <c r="F196" i="27"/>
  <c r="S196" i="27"/>
  <c r="T196" i="27" s="1"/>
  <c r="E202" i="15"/>
  <c r="E199" i="21"/>
  <c r="E201" i="17"/>
  <c r="B202" i="11"/>
  <c r="A202" i="11" s="1"/>
  <c r="F202" i="11"/>
  <c r="D215" i="29"/>
  <c r="S202" i="11"/>
  <c r="I198" i="23"/>
  <c r="D198" i="23"/>
  <c r="S197" i="24"/>
  <c r="E197" i="25"/>
  <c r="S197" i="25" l="1"/>
  <c r="S201" i="17"/>
  <c r="B201" i="17"/>
  <c r="A201" i="17" s="1"/>
  <c r="F201" i="17"/>
  <c r="I200" i="20"/>
  <c r="I197" i="26"/>
  <c r="B198" i="23"/>
  <c r="A198" i="23" s="1"/>
  <c r="F198" i="23"/>
  <c r="T202" i="11"/>
  <c r="U201" i="11"/>
  <c r="S202" i="15"/>
  <c r="S196" i="28"/>
  <c r="M199" i="21"/>
  <c r="K200" i="21" s="1"/>
  <c r="E200" i="21" s="1"/>
  <c r="L199" i="21"/>
  <c r="J200" i="21" s="1"/>
  <c r="U197" i="22"/>
  <c r="T198" i="22"/>
  <c r="B196" i="28"/>
  <c r="A196" i="28" s="1"/>
  <c r="F196" i="28"/>
  <c r="L202" i="15"/>
  <c r="J203" i="15" s="1"/>
  <c r="M202" i="15"/>
  <c r="K203" i="15" s="1"/>
  <c r="E203" i="15" s="1"/>
  <c r="B200" i="19"/>
  <c r="A200" i="19" s="1"/>
  <c r="F200" i="19"/>
  <c r="I203" i="11"/>
  <c r="T199" i="20"/>
  <c r="U198" i="20"/>
  <c r="B215" i="29"/>
  <c r="A215" i="29" s="1"/>
  <c r="F215" i="29"/>
  <c r="S215" i="29"/>
  <c r="M196" i="27"/>
  <c r="K197" i="27" s="1"/>
  <c r="L196" i="27"/>
  <c r="J197" i="27" s="1"/>
  <c r="I202" i="16"/>
  <c r="D202" i="16"/>
  <c r="S197" i="26"/>
  <c r="U196" i="26" s="1"/>
  <c r="B197" i="26"/>
  <c r="A197" i="26" s="1"/>
  <c r="F197" i="26"/>
  <c r="I198" i="24"/>
  <c r="S198" i="24"/>
  <c r="T198" i="24" s="1"/>
  <c r="M198" i="23"/>
  <c r="K199" i="23" s="1"/>
  <c r="L198" i="23"/>
  <c r="J199" i="23" s="1"/>
  <c r="S199" i="21"/>
  <c r="E201" i="18"/>
  <c r="E202" i="16"/>
  <c r="L196" i="28"/>
  <c r="J197" i="28" s="1"/>
  <c r="M196" i="28"/>
  <c r="K197" i="28" s="1"/>
  <c r="D200" i="20"/>
  <c r="M197" i="25"/>
  <c r="K198" i="25" s="1"/>
  <c r="L197" i="25"/>
  <c r="J198" i="25" s="1"/>
  <c r="M200" i="19"/>
  <c r="K201" i="19" s="1"/>
  <c r="E201" i="19" s="1"/>
  <c r="L200" i="19"/>
  <c r="J201" i="19" s="1"/>
  <c r="D201" i="19" s="1"/>
  <c r="T196" i="26"/>
  <c r="U195" i="26"/>
  <c r="U195" i="27"/>
  <c r="U196" i="24"/>
  <c r="T197" i="24"/>
  <c r="E203" i="11"/>
  <c r="B203" i="11"/>
  <c r="A203" i="11" s="1"/>
  <c r="F203" i="11"/>
  <c r="B201" i="18"/>
  <c r="A201" i="18" s="1"/>
  <c r="F201" i="18"/>
  <c r="E199" i="22"/>
  <c r="M201" i="17"/>
  <c r="K202" i="17" s="1"/>
  <c r="L201" i="17"/>
  <c r="J202" i="17" s="1"/>
  <c r="D202" i="17" s="1"/>
  <c r="I201" i="18"/>
  <c r="I199" i="22"/>
  <c r="D199" i="22"/>
  <c r="L215" i="29"/>
  <c r="J216" i="29" s="1"/>
  <c r="M215" i="29"/>
  <c r="K216" i="29" s="1"/>
  <c r="E216" i="29" s="1"/>
  <c r="E200" i="20"/>
  <c r="S198" i="23"/>
  <c r="S200" i="19"/>
  <c r="D198" i="24"/>
  <c r="U197" i="24" l="1"/>
  <c r="T197" i="26"/>
  <c r="B198" i="24"/>
  <c r="A198" i="24" s="1"/>
  <c r="F198" i="24"/>
  <c r="B199" i="22"/>
  <c r="A199" i="22" s="1"/>
  <c r="F199" i="22"/>
  <c r="S199" i="22"/>
  <c r="I198" i="25"/>
  <c r="D198" i="25"/>
  <c r="S216" i="29"/>
  <c r="U215" i="29" s="1"/>
  <c r="B201" i="19"/>
  <c r="A201" i="19" s="1"/>
  <c r="F201" i="19"/>
  <c r="S203" i="15"/>
  <c r="T203" i="15" s="1"/>
  <c r="S201" i="19"/>
  <c r="T201" i="19" s="1"/>
  <c r="S202" i="16"/>
  <c r="E199" i="23"/>
  <c r="I216" i="29"/>
  <c r="S203" i="11"/>
  <c r="S201" i="18"/>
  <c r="I199" i="23"/>
  <c r="D216" i="29"/>
  <c r="U195" i="28"/>
  <c r="T196" i="28"/>
  <c r="D199" i="23"/>
  <c r="E202" i="17"/>
  <c r="U197" i="23"/>
  <c r="T198" i="23"/>
  <c r="L201" i="18"/>
  <c r="J202" i="18" s="1"/>
  <c r="M201" i="18"/>
  <c r="K202" i="18" s="1"/>
  <c r="I197" i="28"/>
  <c r="M198" i="24"/>
  <c r="K199" i="24" s="1"/>
  <c r="L198" i="24"/>
  <c r="J199" i="24" s="1"/>
  <c r="L202" i="16"/>
  <c r="J203" i="16" s="1"/>
  <c r="D203" i="16" s="1"/>
  <c r="M202" i="16"/>
  <c r="K203" i="16" s="1"/>
  <c r="E203" i="16" s="1"/>
  <c r="I203" i="15"/>
  <c r="D203" i="15"/>
  <c r="I200" i="21"/>
  <c r="D200" i="21"/>
  <c r="M200" i="20"/>
  <c r="K201" i="20" s="1"/>
  <c r="E201" i="20" s="1"/>
  <c r="L200" i="20"/>
  <c r="J201" i="20" s="1"/>
  <c r="D201" i="20" s="1"/>
  <c r="T201" i="17"/>
  <c r="U200" i="17"/>
  <c r="S200" i="20"/>
  <c r="S200" i="21"/>
  <c r="T200" i="21" s="1"/>
  <c r="I197" i="27"/>
  <c r="D197" i="27"/>
  <c r="U214" i="29"/>
  <c r="T215" i="29"/>
  <c r="U201" i="15"/>
  <c r="T202" i="15"/>
  <c r="B202" i="17"/>
  <c r="A202" i="17" s="1"/>
  <c r="F202" i="17"/>
  <c r="E198" i="25"/>
  <c r="T200" i="19"/>
  <c r="U199" i="19"/>
  <c r="L199" i="22"/>
  <c r="J200" i="22" s="1"/>
  <c r="M199" i="22"/>
  <c r="K200" i="22" s="1"/>
  <c r="E200" i="22" s="1"/>
  <c r="I202" i="17"/>
  <c r="I201" i="19"/>
  <c r="B200" i="20"/>
  <c r="A200" i="20" s="1"/>
  <c r="F200" i="20"/>
  <c r="U198" i="21"/>
  <c r="T199" i="21"/>
  <c r="B202" i="16"/>
  <c r="A202" i="16" s="1"/>
  <c r="F202" i="16"/>
  <c r="E197" i="27"/>
  <c r="M203" i="11"/>
  <c r="K204" i="11" s="1"/>
  <c r="E204" i="11" s="1"/>
  <c r="L203" i="11"/>
  <c r="J204" i="11" s="1"/>
  <c r="D197" i="28"/>
  <c r="E197" i="28"/>
  <c r="M197" i="26"/>
  <c r="K198" i="26" s="1"/>
  <c r="L197" i="26"/>
  <c r="J198" i="26" s="1"/>
  <c r="U196" i="25"/>
  <c r="T197" i="25"/>
  <c r="T216" i="29" l="1"/>
  <c r="U202" i="15"/>
  <c r="U199" i="21"/>
  <c r="U200" i="19"/>
  <c r="S200" i="22"/>
  <c r="T200" i="22" s="1"/>
  <c r="B201" i="20"/>
  <c r="A201" i="20" s="1"/>
  <c r="F201" i="20"/>
  <c r="M197" i="27"/>
  <c r="K198" i="27" s="1"/>
  <c r="E198" i="27" s="1"/>
  <c r="L197" i="27"/>
  <c r="J198" i="27" s="1"/>
  <c r="D198" i="27" s="1"/>
  <c r="B200" i="21"/>
  <c r="A200" i="21" s="1"/>
  <c r="F200" i="21"/>
  <c r="E202" i="18"/>
  <c r="L216" i="29"/>
  <c r="J217" i="29" s="1"/>
  <c r="D217" i="29" s="1"/>
  <c r="M216" i="29"/>
  <c r="K217" i="29" s="1"/>
  <c r="M202" i="17"/>
  <c r="K203" i="17" s="1"/>
  <c r="E203" i="17" s="1"/>
  <c r="L202" i="17"/>
  <c r="J203" i="17" s="1"/>
  <c r="S198" i="25"/>
  <c r="U199" i="20"/>
  <c r="T200" i="20"/>
  <c r="E198" i="26"/>
  <c r="B203" i="16"/>
  <c r="A203" i="16" s="1"/>
  <c r="F203" i="16"/>
  <c r="L201" i="19"/>
  <c r="J202" i="19" s="1"/>
  <c r="M201" i="19"/>
  <c r="K202" i="19" s="1"/>
  <c r="I200" i="22"/>
  <c r="B203" i="15"/>
  <c r="A203" i="15" s="1"/>
  <c r="F203" i="15"/>
  <c r="I203" i="16"/>
  <c r="B199" i="23"/>
  <c r="A199" i="23" s="1"/>
  <c r="F199" i="23"/>
  <c r="L199" i="23"/>
  <c r="J200" i="23" s="1"/>
  <c r="D200" i="23" s="1"/>
  <c r="M199" i="23"/>
  <c r="K200" i="23" s="1"/>
  <c r="S197" i="28"/>
  <c r="S197" i="27"/>
  <c r="S201" i="20"/>
  <c r="T201" i="20" s="1"/>
  <c r="L203" i="15"/>
  <c r="J204" i="15" s="1"/>
  <c r="M203" i="15"/>
  <c r="K204" i="15" s="1"/>
  <c r="I199" i="24"/>
  <c r="S204" i="11"/>
  <c r="U203" i="11" s="1"/>
  <c r="S203" i="16"/>
  <c r="U202" i="16" s="1"/>
  <c r="B198" i="25"/>
  <c r="A198" i="25" s="1"/>
  <c r="F198" i="25"/>
  <c r="U198" i="22"/>
  <c r="T199" i="22"/>
  <c r="B197" i="28"/>
  <c r="A197" i="28" s="1"/>
  <c r="F197" i="28"/>
  <c r="E199" i="24"/>
  <c r="I202" i="18"/>
  <c r="D202" i="18"/>
  <c r="B216" i="29"/>
  <c r="A216" i="29" s="1"/>
  <c r="F216" i="29"/>
  <c r="T201" i="18"/>
  <c r="U200" i="18"/>
  <c r="U202" i="11"/>
  <c r="T203" i="11"/>
  <c r="S199" i="23"/>
  <c r="T202" i="16"/>
  <c r="U201" i="16"/>
  <c r="D199" i="24"/>
  <c r="I198" i="26"/>
  <c r="D198" i="26"/>
  <c r="I204" i="11"/>
  <c r="D204" i="11"/>
  <c r="B197" i="27"/>
  <c r="A197" i="27" s="1"/>
  <c r="F197" i="27"/>
  <c r="I201" i="20"/>
  <c r="L200" i="21"/>
  <c r="J201" i="21" s="1"/>
  <c r="M200" i="21"/>
  <c r="K201" i="21" s="1"/>
  <c r="L197" i="28"/>
  <c r="J198" i="28" s="1"/>
  <c r="M197" i="28"/>
  <c r="K198" i="28" s="1"/>
  <c r="E198" i="28" s="1"/>
  <c r="S202" i="17"/>
  <c r="M198" i="25"/>
  <c r="K199" i="25" s="1"/>
  <c r="L198" i="25"/>
  <c r="J199" i="25" s="1"/>
  <c r="D200" i="22"/>
  <c r="T203" i="16" l="1"/>
  <c r="U199" i="22"/>
  <c r="U200" i="20"/>
  <c r="I198" i="28"/>
  <c r="B217" i="29"/>
  <c r="A217" i="29" s="1"/>
  <c r="F217" i="29"/>
  <c r="D198" i="28"/>
  <c r="I204" i="15"/>
  <c r="S198" i="26"/>
  <c r="I203" i="17"/>
  <c r="D203" i="17"/>
  <c r="I199" i="25"/>
  <c r="L201" i="20"/>
  <c r="J202" i="20" s="1"/>
  <c r="M201" i="20"/>
  <c r="K202" i="20" s="1"/>
  <c r="U198" i="23"/>
  <c r="T199" i="23"/>
  <c r="D204" i="15"/>
  <c r="L200" i="22"/>
  <c r="J201" i="22" s="1"/>
  <c r="D201" i="22" s="1"/>
  <c r="M200" i="22"/>
  <c r="K201" i="22" s="1"/>
  <c r="I198" i="27"/>
  <c r="U201" i="17"/>
  <c r="T202" i="17"/>
  <c r="E201" i="21"/>
  <c r="L204" i="11"/>
  <c r="J205" i="11" s="1"/>
  <c r="D205" i="11" s="1"/>
  <c r="M204" i="11"/>
  <c r="K205" i="11" s="1"/>
  <c r="B199" i="24"/>
  <c r="A199" i="24" s="1"/>
  <c r="F199" i="24"/>
  <c r="E200" i="23"/>
  <c r="B202" i="18"/>
  <c r="A202" i="18" s="1"/>
  <c r="F202" i="18"/>
  <c r="M199" i="24"/>
  <c r="K200" i="24" s="1"/>
  <c r="E200" i="24" s="1"/>
  <c r="L199" i="24"/>
  <c r="J200" i="24" s="1"/>
  <c r="D200" i="24" s="1"/>
  <c r="U196" i="28"/>
  <c r="T197" i="28"/>
  <c r="I200" i="23"/>
  <c r="E202" i="19"/>
  <c r="E199" i="25"/>
  <c r="E217" i="29"/>
  <c r="B200" i="22"/>
  <c r="A200" i="22" s="1"/>
  <c r="F200" i="22"/>
  <c r="B204" i="11"/>
  <c r="A204" i="11" s="1"/>
  <c r="F204" i="11"/>
  <c r="L202" i="18"/>
  <c r="J203" i="18" s="1"/>
  <c r="D203" i="18" s="1"/>
  <c r="M202" i="18"/>
  <c r="K203" i="18" s="1"/>
  <c r="T197" i="27"/>
  <c r="U196" i="27"/>
  <c r="B200" i="23"/>
  <c r="A200" i="23" s="1"/>
  <c r="F200" i="23"/>
  <c r="S202" i="18"/>
  <c r="S203" i="17"/>
  <c r="T203" i="17" s="1"/>
  <c r="B198" i="27"/>
  <c r="A198" i="27" s="1"/>
  <c r="F198" i="27"/>
  <c r="L198" i="26"/>
  <c r="J199" i="26" s="1"/>
  <c r="M198" i="26"/>
  <c r="K199" i="26" s="1"/>
  <c r="T204" i="11"/>
  <c r="S199" i="24"/>
  <c r="S198" i="28"/>
  <c r="T198" i="28" s="1"/>
  <c r="I201" i="21"/>
  <c r="B198" i="26"/>
  <c r="A198" i="26" s="1"/>
  <c r="F198" i="26"/>
  <c r="D199" i="25"/>
  <c r="E204" i="15"/>
  <c r="S198" i="27"/>
  <c r="U197" i="27" s="1"/>
  <c r="M203" i="16"/>
  <c r="K204" i="16" s="1"/>
  <c r="L203" i="16"/>
  <c r="J204" i="16" s="1"/>
  <c r="I202" i="19"/>
  <c r="D202" i="19"/>
  <c r="T198" i="25"/>
  <c r="U197" i="25"/>
  <c r="I217" i="29"/>
  <c r="D201" i="21"/>
  <c r="S200" i="24" l="1"/>
  <c r="T200" i="24" s="1"/>
  <c r="B205" i="11"/>
  <c r="A205" i="11" s="1"/>
  <c r="F205" i="11"/>
  <c r="S199" i="25"/>
  <c r="B203" i="18"/>
  <c r="A203" i="18" s="1"/>
  <c r="F203" i="18"/>
  <c r="S201" i="21"/>
  <c r="L198" i="27"/>
  <c r="J199" i="27" s="1"/>
  <c r="M198" i="27"/>
  <c r="K199" i="27" s="1"/>
  <c r="S204" i="15"/>
  <c r="U198" i="24"/>
  <c r="T199" i="24"/>
  <c r="B201" i="21"/>
  <c r="A201" i="21" s="1"/>
  <c r="F201" i="21"/>
  <c r="L202" i="19"/>
  <c r="J203" i="19" s="1"/>
  <c r="D203" i="19" s="1"/>
  <c r="M202" i="19"/>
  <c r="K203" i="19" s="1"/>
  <c r="B199" i="25"/>
  <c r="A199" i="25" s="1"/>
  <c r="F199" i="25"/>
  <c r="U201" i="18"/>
  <c r="T202" i="18"/>
  <c r="U197" i="28"/>
  <c r="I200" i="24"/>
  <c r="I205" i="11"/>
  <c r="I201" i="22"/>
  <c r="I202" i="20"/>
  <c r="D202" i="20"/>
  <c r="L204" i="15"/>
  <c r="J205" i="15" s="1"/>
  <c r="D205" i="15" s="1"/>
  <c r="M204" i="15"/>
  <c r="K205" i="15" s="1"/>
  <c r="E205" i="15" s="1"/>
  <c r="M201" i="21"/>
  <c r="K202" i="21" s="1"/>
  <c r="L201" i="21"/>
  <c r="J202" i="21" s="1"/>
  <c r="D202" i="21" s="1"/>
  <c r="I199" i="26"/>
  <c r="B201" i="22"/>
  <c r="A201" i="22" s="1"/>
  <c r="F201" i="22"/>
  <c r="L200" i="23"/>
  <c r="J201" i="23" s="1"/>
  <c r="M200" i="23"/>
  <c r="K201" i="23" s="1"/>
  <c r="B200" i="24"/>
  <c r="A200" i="24" s="1"/>
  <c r="F200" i="24"/>
  <c r="B204" i="15"/>
  <c r="A204" i="15" s="1"/>
  <c r="F204" i="15"/>
  <c r="M203" i="17"/>
  <c r="K204" i="17" s="1"/>
  <c r="L203" i="17"/>
  <c r="J204" i="17" s="1"/>
  <c r="D204" i="17" s="1"/>
  <c r="L217" i="29"/>
  <c r="J218" i="29" s="1"/>
  <c r="M217" i="29"/>
  <c r="K218" i="29" s="1"/>
  <c r="E218" i="29" s="1"/>
  <c r="I204" i="16"/>
  <c r="D204" i="16"/>
  <c r="D199" i="26"/>
  <c r="S202" i="19"/>
  <c r="U202" i="17"/>
  <c r="M199" i="25"/>
  <c r="K200" i="25" s="1"/>
  <c r="E200" i="25" s="1"/>
  <c r="L199" i="25"/>
  <c r="J200" i="25" s="1"/>
  <c r="D200" i="25" s="1"/>
  <c r="E199" i="26"/>
  <c r="B198" i="28"/>
  <c r="A198" i="28" s="1"/>
  <c r="F198" i="28"/>
  <c r="B202" i="19"/>
  <c r="A202" i="19" s="1"/>
  <c r="F202" i="19"/>
  <c r="E204" i="16"/>
  <c r="E203" i="18"/>
  <c r="T198" i="27"/>
  <c r="I203" i="18"/>
  <c r="S217" i="29"/>
  <c r="S200" i="23"/>
  <c r="E205" i="11"/>
  <c r="E201" i="22"/>
  <c r="E202" i="20"/>
  <c r="B203" i="17"/>
  <c r="A203" i="17" s="1"/>
  <c r="F203" i="17"/>
  <c r="T198" i="26"/>
  <c r="U197" i="26"/>
  <c r="M198" i="28"/>
  <c r="K199" i="28" s="1"/>
  <c r="L198" i="28"/>
  <c r="J199" i="28" s="1"/>
  <c r="D199" i="28" s="1"/>
  <c r="U199" i="24" l="1"/>
  <c r="S218" i="29"/>
  <c r="T218" i="29" s="1"/>
  <c r="S205" i="15"/>
  <c r="T205" i="15" s="1"/>
  <c r="B200" i="25"/>
  <c r="A200" i="25" s="1"/>
  <c r="F200" i="25"/>
  <c r="B202" i="21"/>
  <c r="A202" i="21" s="1"/>
  <c r="F202" i="21"/>
  <c r="S203" i="18"/>
  <c r="B199" i="26"/>
  <c r="A199" i="26" s="1"/>
  <c r="F199" i="26"/>
  <c r="I201" i="23"/>
  <c r="D201" i="23"/>
  <c r="L201" i="22"/>
  <c r="J202" i="22" s="1"/>
  <c r="M201" i="22"/>
  <c r="K202" i="22" s="1"/>
  <c r="U203" i="15"/>
  <c r="T204" i="15"/>
  <c r="S200" i="25"/>
  <c r="U199" i="25" s="1"/>
  <c r="S201" i="22"/>
  <c r="E203" i="19"/>
  <c r="I218" i="29"/>
  <c r="D218" i="29"/>
  <c r="E199" i="28"/>
  <c r="S202" i="20"/>
  <c r="S205" i="11"/>
  <c r="B199" i="28"/>
  <c r="A199" i="28" s="1"/>
  <c r="F199" i="28"/>
  <c r="M204" i="16"/>
  <c r="K205" i="16" s="1"/>
  <c r="E205" i="16" s="1"/>
  <c r="L204" i="16"/>
  <c r="J205" i="16" s="1"/>
  <c r="D205" i="16" s="1"/>
  <c r="E204" i="17"/>
  <c r="I205" i="15"/>
  <c r="E202" i="21"/>
  <c r="U216" i="29"/>
  <c r="T217" i="29"/>
  <c r="B203" i="19"/>
  <c r="A203" i="19" s="1"/>
  <c r="F203" i="19"/>
  <c r="B202" i="20"/>
  <c r="A202" i="20" s="1"/>
  <c r="F202" i="20"/>
  <c r="M200" i="24"/>
  <c r="K201" i="24" s="1"/>
  <c r="L200" i="24"/>
  <c r="J201" i="24" s="1"/>
  <c r="U200" i="21"/>
  <c r="T201" i="21"/>
  <c r="B204" i="17"/>
  <c r="A204" i="17" s="1"/>
  <c r="F204" i="17"/>
  <c r="T200" i="23"/>
  <c r="U199" i="23"/>
  <c r="S204" i="16"/>
  <c r="S199" i="26"/>
  <c r="B204" i="16"/>
  <c r="A204" i="16" s="1"/>
  <c r="F204" i="16"/>
  <c r="B205" i="15"/>
  <c r="A205" i="15" s="1"/>
  <c r="F205" i="15"/>
  <c r="M199" i="26"/>
  <c r="K200" i="26" s="1"/>
  <c r="E200" i="26" s="1"/>
  <c r="L199" i="26"/>
  <c r="J200" i="26" s="1"/>
  <c r="L202" i="20"/>
  <c r="J203" i="20" s="1"/>
  <c r="D203" i="20" s="1"/>
  <c r="M202" i="20"/>
  <c r="K203" i="20" s="1"/>
  <c r="I203" i="19"/>
  <c r="E199" i="27"/>
  <c r="T199" i="25"/>
  <c r="U198" i="25"/>
  <c r="I199" i="28"/>
  <c r="E201" i="23"/>
  <c r="M203" i="18"/>
  <c r="K204" i="18" s="1"/>
  <c r="L203" i="18"/>
  <c r="J204" i="18" s="1"/>
  <c r="I200" i="25"/>
  <c r="T202" i="19"/>
  <c r="U201" i="19"/>
  <c r="I204" i="17"/>
  <c r="I202" i="21"/>
  <c r="L205" i="11"/>
  <c r="J206" i="11" s="1"/>
  <c r="M205" i="11"/>
  <c r="K206" i="11" s="1"/>
  <c r="I199" i="27"/>
  <c r="D199" i="27"/>
  <c r="U217" i="29" l="1"/>
  <c r="T200" i="25"/>
  <c r="S200" i="26"/>
  <c r="U199" i="26" s="1"/>
  <c r="B199" i="27"/>
  <c r="A199" i="27" s="1"/>
  <c r="F199" i="27"/>
  <c r="I204" i="18"/>
  <c r="D204" i="18"/>
  <c r="M203" i="19"/>
  <c r="K204" i="19" s="1"/>
  <c r="E204" i="19" s="1"/>
  <c r="L203" i="19"/>
  <c r="J204" i="19" s="1"/>
  <c r="S204" i="17"/>
  <c r="S199" i="28"/>
  <c r="I202" i="22"/>
  <c r="D202" i="22"/>
  <c r="B205" i="16"/>
  <c r="A205" i="16" s="1"/>
  <c r="F205" i="16"/>
  <c r="M202" i="21"/>
  <c r="K203" i="21" s="1"/>
  <c r="L202" i="21"/>
  <c r="J203" i="21" s="1"/>
  <c r="M200" i="25"/>
  <c r="K201" i="25" s="1"/>
  <c r="L200" i="25"/>
  <c r="J201" i="25" s="1"/>
  <c r="I200" i="26"/>
  <c r="E201" i="24"/>
  <c r="S202" i="21"/>
  <c r="U201" i="20"/>
  <c r="T202" i="20"/>
  <c r="T201" i="22"/>
  <c r="U200" i="22"/>
  <c r="L201" i="23"/>
  <c r="J202" i="23" s="1"/>
  <c r="M201" i="23"/>
  <c r="K202" i="23" s="1"/>
  <c r="E202" i="23" s="1"/>
  <c r="E204" i="18"/>
  <c r="I206" i="11"/>
  <c r="D206" i="11"/>
  <c r="L199" i="28"/>
  <c r="J200" i="28" s="1"/>
  <c r="M199" i="28"/>
  <c r="K200" i="28" s="1"/>
  <c r="U198" i="26"/>
  <c r="T199" i="26"/>
  <c r="U204" i="11"/>
  <c r="T205" i="11"/>
  <c r="M218" i="29"/>
  <c r="K219" i="29" s="1"/>
  <c r="L218" i="29"/>
  <c r="J219" i="29" s="1"/>
  <c r="D219" i="29" s="1"/>
  <c r="T203" i="18"/>
  <c r="U202" i="18"/>
  <c r="M204" i="17"/>
  <c r="K205" i="17" s="1"/>
  <c r="E205" i="17" s="1"/>
  <c r="L204" i="17"/>
  <c r="J205" i="17" s="1"/>
  <c r="S199" i="27"/>
  <c r="S205" i="16"/>
  <c r="T205" i="16" s="1"/>
  <c r="B203" i="20"/>
  <c r="A203" i="20" s="1"/>
  <c r="F203" i="20"/>
  <c r="M205" i="15"/>
  <c r="K206" i="15" s="1"/>
  <c r="L205" i="15"/>
  <c r="J206" i="15" s="1"/>
  <c r="E206" i="11"/>
  <c r="S203" i="19"/>
  <c r="U204" i="15"/>
  <c r="B201" i="23"/>
  <c r="A201" i="23" s="1"/>
  <c r="F201" i="23"/>
  <c r="L199" i="27"/>
  <c r="J200" i="27" s="1"/>
  <c r="D200" i="27" s="1"/>
  <c r="M199" i="27"/>
  <c r="K200" i="27" s="1"/>
  <c r="E200" i="27" s="1"/>
  <c r="S201" i="23"/>
  <c r="I203" i="20"/>
  <c r="T204" i="16"/>
  <c r="U203" i="16"/>
  <c r="I201" i="24"/>
  <c r="D201" i="24"/>
  <c r="I205" i="16"/>
  <c r="E203" i="20"/>
  <c r="B218" i="29"/>
  <c r="A218" i="29" s="1"/>
  <c r="F218" i="29"/>
  <c r="E202" i="22"/>
  <c r="D200" i="26"/>
  <c r="T200" i="26" l="1"/>
  <c r="U204" i="16"/>
  <c r="B200" i="27"/>
  <c r="A200" i="27" s="1"/>
  <c r="F200" i="27"/>
  <c r="S202" i="22"/>
  <c r="S206" i="11"/>
  <c r="I202" i="23"/>
  <c r="T202" i="21"/>
  <c r="U201" i="21"/>
  <c r="S205" i="17"/>
  <c r="L201" i="24"/>
  <c r="J202" i="24" s="1"/>
  <c r="D202" i="24" s="1"/>
  <c r="M201" i="24"/>
  <c r="K202" i="24" s="1"/>
  <c r="E202" i="24" s="1"/>
  <c r="D202" i="23"/>
  <c r="I206" i="15"/>
  <c r="D206" i="15"/>
  <c r="S200" i="27"/>
  <c r="S201" i="24"/>
  <c r="I201" i="25"/>
  <c r="D201" i="25"/>
  <c r="M202" i="22"/>
  <c r="K203" i="22" s="1"/>
  <c r="L202" i="22"/>
  <c r="J203" i="22" s="1"/>
  <c r="D203" i="22" s="1"/>
  <c r="T204" i="17"/>
  <c r="U203" i="17"/>
  <c r="B219" i="29"/>
  <c r="A219" i="29" s="1"/>
  <c r="F219" i="29"/>
  <c r="M205" i="16"/>
  <c r="K206" i="16" s="1"/>
  <c r="L205" i="16"/>
  <c r="J206" i="16" s="1"/>
  <c r="S204" i="19"/>
  <c r="U203" i="19" s="1"/>
  <c r="E206" i="15"/>
  <c r="I205" i="17"/>
  <c r="D205" i="17"/>
  <c r="I219" i="29"/>
  <c r="I200" i="28"/>
  <c r="D200" i="28"/>
  <c r="S204" i="18"/>
  <c r="E201" i="25"/>
  <c r="E200" i="28"/>
  <c r="I204" i="19"/>
  <c r="D204" i="19"/>
  <c r="M204" i="18"/>
  <c r="K205" i="18" s="1"/>
  <c r="E205" i="18" s="1"/>
  <c r="L204" i="18"/>
  <c r="J205" i="18" s="1"/>
  <c r="D205" i="18" s="1"/>
  <c r="S203" i="20"/>
  <c r="S202" i="23"/>
  <c r="T199" i="27"/>
  <c r="U198" i="27"/>
  <c r="L206" i="11"/>
  <c r="J207" i="11" s="1"/>
  <c r="D207" i="11" s="1"/>
  <c r="M206" i="11"/>
  <c r="K207" i="11" s="1"/>
  <c r="L200" i="26"/>
  <c r="J201" i="26" s="1"/>
  <c r="M200" i="26"/>
  <c r="K201" i="26" s="1"/>
  <c r="B204" i="18"/>
  <c r="A204" i="18" s="1"/>
  <c r="F204" i="18"/>
  <c r="T201" i="23"/>
  <c r="U200" i="23"/>
  <c r="B200" i="26"/>
  <c r="A200" i="26" s="1"/>
  <c r="F200" i="26"/>
  <c r="B201" i="24"/>
  <c r="A201" i="24" s="1"/>
  <c r="F201" i="24"/>
  <c r="L203" i="20"/>
  <c r="J204" i="20" s="1"/>
  <c r="M203" i="20"/>
  <c r="K204" i="20" s="1"/>
  <c r="I200" i="27"/>
  <c r="U202" i="19"/>
  <c r="T203" i="19"/>
  <c r="E219" i="29"/>
  <c r="B206" i="11"/>
  <c r="A206" i="11" s="1"/>
  <c r="F206" i="11"/>
  <c r="E203" i="21"/>
  <c r="I203" i="21"/>
  <c r="D203" i="21"/>
  <c r="B202" i="22"/>
  <c r="A202" i="22" s="1"/>
  <c r="F202" i="22"/>
  <c r="T199" i="28"/>
  <c r="U198" i="28"/>
  <c r="T204" i="19" l="1"/>
  <c r="S205" i="18"/>
  <c r="T205" i="18" s="1"/>
  <c r="S203" i="21"/>
  <c r="I201" i="26"/>
  <c r="S200" i="28"/>
  <c r="L205" i="17"/>
  <c r="J206" i="17" s="1"/>
  <c r="D206" i="17" s="1"/>
  <c r="M205" i="17"/>
  <c r="K206" i="17" s="1"/>
  <c r="S202" i="24"/>
  <c r="T202" i="24" s="1"/>
  <c r="B202" i="23"/>
  <c r="A202" i="23" s="1"/>
  <c r="F202" i="23"/>
  <c r="I204" i="20"/>
  <c r="D204" i="20"/>
  <c r="B205" i="18"/>
  <c r="A205" i="18" s="1"/>
  <c r="F205" i="18"/>
  <c r="L203" i="21"/>
  <c r="J204" i="21" s="1"/>
  <c r="D204" i="21" s="1"/>
  <c r="M203" i="21"/>
  <c r="K204" i="21" s="1"/>
  <c r="E204" i="21" s="1"/>
  <c r="B207" i="11"/>
  <c r="A207" i="11" s="1"/>
  <c r="F207" i="11"/>
  <c r="L200" i="27"/>
  <c r="J201" i="27" s="1"/>
  <c r="M200" i="27"/>
  <c r="K201" i="27" s="1"/>
  <c r="B202" i="24"/>
  <c r="A202" i="24" s="1"/>
  <c r="F202" i="24"/>
  <c r="T202" i="23"/>
  <c r="E201" i="26"/>
  <c r="I205" i="18"/>
  <c r="M204" i="19"/>
  <c r="K205" i="19" s="1"/>
  <c r="L204" i="19"/>
  <c r="J205" i="19" s="1"/>
  <c r="D205" i="19" s="1"/>
  <c r="L200" i="28"/>
  <c r="J201" i="28" s="1"/>
  <c r="M200" i="28"/>
  <c r="K201" i="28" s="1"/>
  <c r="E206" i="16"/>
  <c r="I203" i="22"/>
  <c r="L201" i="25"/>
  <c r="J202" i="25" s="1"/>
  <c r="M201" i="25"/>
  <c r="K202" i="25" s="1"/>
  <c r="E202" i="25" s="1"/>
  <c r="M206" i="15"/>
  <c r="K207" i="15" s="1"/>
  <c r="E207" i="15" s="1"/>
  <c r="L206" i="15"/>
  <c r="J207" i="15" s="1"/>
  <c r="D207" i="15" s="1"/>
  <c r="U201" i="22"/>
  <c r="T202" i="22"/>
  <c r="B203" i="22"/>
  <c r="A203" i="22" s="1"/>
  <c r="F203" i="22"/>
  <c r="T204" i="18"/>
  <c r="U203" i="18"/>
  <c r="T206" i="11"/>
  <c r="U205" i="11"/>
  <c r="B203" i="21"/>
  <c r="A203" i="21" s="1"/>
  <c r="F203" i="21"/>
  <c r="S219" i="29"/>
  <c r="T200" i="27"/>
  <c r="E204" i="20"/>
  <c r="B204" i="19"/>
  <c r="A204" i="19" s="1"/>
  <c r="F204" i="19"/>
  <c r="S201" i="25"/>
  <c r="B200" i="28"/>
  <c r="A200" i="28" s="1"/>
  <c r="F200" i="28"/>
  <c r="M219" i="29"/>
  <c r="K220" i="29" s="1"/>
  <c r="L219" i="29"/>
  <c r="J220" i="29" s="1"/>
  <c r="S206" i="15"/>
  <c r="T205" i="17"/>
  <c r="B201" i="25"/>
  <c r="A201" i="25" s="1"/>
  <c r="F201" i="25"/>
  <c r="T201" i="24"/>
  <c r="U200" i="24"/>
  <c r="B206" i="15"/>
  <c r="A206" i="15" s="1"/>
  <c r="F206" i="15"/>
  <c r="E207" i="11"/>
  <c r="D201" i="26"/>
  <c r="U201" i="23"/>
  <c r="I207" i="11"/>
  <c r="U199" i="27"/>
  <c r="T203" i="20"/>
  <c r="U202" i="20"/>
  <c r="B205" i="17"/>
  <c r="A205" i="17" s="1"/>
  <c r="F205" i="17"/>
  <c r="I206" i="16"/>
  <c r="D206" i="16"/>
  <c r="U204" i="17"/>
  <c r="I202" i="24"/>
  <c r="M202" i="23"/>
  <c r="K203" i="23" s="1"/>
  <c r="L202" i="23"/>
  <c r="J203" i="23" s="1"/>
  <c r="E203" i="22"/>
  <c r="U204" i="18" l="1"/>
  <c r="U201" i="24"/>
  <c r="S204" i="21"/>
  <c r="U203" i="21" s="1"/>
  <c r="S207" i="11"/>
  <c r="S202" i="25"/>
  <c r="T202" i="25" s="1"/>
  <c r="S206" i="16"/>
  <c r="E201" i="27"/>
  <c r="E203" i="23"/>
  <c r="B206" i="17"/>
  <c r="A206" i="17" s="1"/>
  <c r="F206" i="17"/>
  <c r="S207" i="15"/>
  <c r="U206" i="15" s="1"/>
  <c r="T201" i="25"/>
  <c r="U200" i="25"/>
  <c r="S203" i="22"/>
  <c r="M202" i="24"/>
  <c r="K203" i="24" s="1"/>
  <c r="L202" i="24"/>
  <c r="J203" i="24" s="1"/>
  <c r="B201" i="26"/>
  <c r="A201" i="26" s="1"/>
  <c r="F201" i="26"/>
  <c r="B207" i="15"/>
  <c r="A207" i="15" s="1"/>
  <c r="F207" i="15"/>
  <c r="I220" i="29"/>
  <c r="D220" i="29"/>
  <c r="B205" i="19"/>
  <c r="A205" i="19" s="1"/>
  <c r="F205" i="19"/>
  <c r="B204" i="21"/>
  <c r="A204" i="21" s="1"/>
  <c r="F204" i="21"/>
  <c r="L203" i="22"/>
  <c r="J204" i="22" s="1"/>
  <c r="M203" i="22"/>
  <c r="K204" i="22" s="1"/>
  <c r="E204" i="22" s="1"/>
  <c r="E205" i="19"/>
  <c r="I206" i="17"/>
  <c r="I203" i="23"/>
  <c r="E220" i="29"/>
  <c r="M204" i="20"/>
  <c r="K205" i="20" s="1"/>
  <c r="E205" i="20" s="1"/>
  <c r="L204" i="20"/>
  <c r="J205" i="20" s="1"/>
  <c r="D205" i="20" s="1"/>
  <c r="E201" i="28"/>
  <c r="U202" i="21"/>
  <c r="T203" i="21"/>
  <c r="B206" i="16"/>
  <c r="A206" i="16" s="1"/>
  <c r="F206" i="16"/>
  <c r="L207" i="11"/>
  <c r="J208" i="11" s="1"/>
  <c r="M207" i="11"/>
  <c r="K208" i="11" s="1"/>
  <c r="E208" i="11" s="1"/>
  <c r="S204" i="20"/>
  <c r="U218" i="29"/>
  <c r="T219" i="29"/>
  <c r="I202" i="25"/>
  <c r="I201" i="28"/>
  <c r="L205" i="18"/>
  <c r="J206" i="18" s="1"/>
  <c r="M205" i="18"/>
  <c r="K206" i="18" s="1"/>
  <c r="I201" i="27"/>
  <c r="D201" i="27"/>
  <c r="U199" i="28"/>
  <c r="T200" i="28"/>
  <c r="L201" i="26"/>
  <c r="J202" i="26" s="1"/>
  <c r="M201" i="26"/>
  <c r="K202" i="26" s="1"/>
  <c r="E202" i="26" s="1"/>
  <c r="M206" i="16"/>
  <c r="K207" i="16" s="1"/>
  <c r="L206" i="16"/>
  <c r="J207" i="16" s="1"/>
  <c r="D207" i="16" s="1"/>
  <c r="D202" i="25"/>
  <c r="T206" i="15"/>
  <c r="U205" i="15"/>
  <c r="D201" i="28"/>
  <c r="I207" i="15"/>
  <c r="I205" i="19"/>
  <c r="S201" i="26"/>
  <c r="I204" i="21"/>
  <c r="B204" i="20"/>
  <c r="A204" i="20" s="1"/>
  <c r="F204" i="20"/>
  <c r="D203" i="23"/>
  <c r="E206" i="17"/>
  <c r="T204" i="21" l="1"/>
  <c r="T207" i="15"/>
  <c r="U201" i="25"/>
  <c r="B207" i="16"/>
  <c r="A207" i="16" s="1"/>
  <c r="F207" i="16"/>
  <c r="S208" i="11"/>
  <c r="T208" i="11" s="1"/>
  <c r="S206" i="17"/>
  <c r="S202" i="26"/>
  <c r="U201" i="26" s="1"/>
  <c r="S205" i="20"/>
  <c r="T205" i="20" s="1"/>
  <c r="L206" i="17"/>
  <c r="J207" i="17" s="1"/>
  <c r="M206" i="17"/>
  <c r="K207" i="17" s="1"/>
  <c r="E207" i="17" s="1"/>
  <c r="S201" i="27"/>
  <c r="L201" i="28"/>
  <c r="J202" i="28" s="1"/>
  <c r="D202" i="28" s="1"/>
  <c r="M201" i="28"/>
  <c r="K202" i="28" s="1"/>
  <c r="E202" i="28" s="1"/>
  <c r="U203" i="20"/>
  <c r="T204" i="20"/>
  <c r="L205" i="19"/>
  <c r="J206" i="19" s="1"/>
  <c r="M205" i="19"/>
  <c r="K206" i="19" s="1"/>
  <c r="E206" i="19" s="1"/>
  <c r="B202" i="25"/>
  <c r="A202" i="25" s="1"/>
  <c r="F202" i="25"/>
  <c r="I202" i="26"/>
  <c r="B201" i="27"/>
  <c r="A201" i="27" s="1"/>
  <c r="F201" i="27"/>
  <c r="I206" i="18"/>
  <c r="D206" i="18"/>
  <c r="L202" i="25"/>
  <c r="J203" i="25" s="1"/>
  <c r="D203" i="25" s="1"/>
  <c r="M202" i="25"/>
  <c r="K203" i="25" s="1"/>
  <c r="I208" i="11"/>
  <c r="D208" i="11"/>
  <c r="S201" i="28"/>
  <c r="S220" i="29"/>
  <c r="D202" i="26"/>
  <c r="T203" i="22"/>
  <c r="U202" i="22"/>
  <c r="U205" i="16"/>
  <c r="T206" i="16"/>
  <c r="B205" i="20"/>
  <c r="A205" i="20" s="1"/>
  <c r="F205" i="20"/>
  <c r="I207" i="16"/>
  <c r="I205" i="20"/>
  <c r="I204" i="22"/>
  <c r="D204" i="22"/>
  <c r="B220" i="29"/>
  <c r="A220" i="29" s="1"/>
  <c r="F220" i="29"/>
  <c r="S204" i="22"/>
  <c r="T204" i="22" s="1"/>
  <c r="T207" i="11"/>
  <c r="U206" i="11"/>
  <c r="T201" i="26"/>
  <c r="U200" i="26"/>
  <c r="M207" i="15"/>
  <c r="K208" i="15" s="1"/>
  <c r="L207" i="15"/>
  <c r="J208" i="15" s="1"/>
  <c r="M201" i="27"/>
  <c r="K202" i="27" s="1"/>
  <c r="E202" i="27" s="1"/>
  <c r="L201" i="27"/>
  <c r="J202" i="27" s="1"/>
  <c r="D202" i="27" s="1"/>
  <c r="S205" i="19"/>
  <c r="I203" i="24"/>
  <c r="D203" i="24"/>
  <c r="B203" i="23"/>
  <c r="A203" i="23" s="1"/>
  <c r="F203" i="23"/>
  <c r="M204" i="21"/>
  <c r="K205" i="21" s="1"/>
  <c r="L204" i="21"/>
  <c r="J205" i="21" s="1"/>
  <c r="B201" i="28"/>
  <c r="A201" i="28" s="1"/>
  <c r="F201" i="28"/>
  <c r="E206" i="18"/>
  <c r="M203" i="23"/>
  <c r="K204" i="23" s="1"/>
  <c r="L203" i="23"/>
  <c r="J204" i="23" s="1"/>
  <c r="M220" i="29"/>
  <c r="K221" i="29" s="1"/>
  <c r="L220" i="29"/>
  <c r="J221" i="29" s="1"/>
  <c r="D221" i="29" s="1"/>
  <c r="E203" i="24"/>
  <c r="S203" i="23"/>
  <c r="E207" i="16"/>
  <c r="U207" i="11" l="1"/>
  <c r="T202" i="26"/>
  <c r="U203" i="22"/>
  <c r="U204" i="20"/>
  <c r="B221" i="29"/>
  <c r="A221" i="29" s="1"/>
  <c r="F221" i="29"/>
  <c r="B203" i="24"/>
  <c r="A203" i="24" s="1"/>
  <c r="F203" i="24"/>
  <c r="I208" i="15"/>
  <c r="D208" i="15"/>
  <c r="U219" i="29"/>
  <c r="T220" i="29"/>
  <c r="B206" i="18"/>
  <c r="A206" i="18" s="1"/>
  <c r="F206" i="18"/>
  <c r="I206" i="19"/>
  <c r="D206" i="19"/>
  <c r="S202" i="27"/>
  <c r="U201" i="27" s="1"/>
  <c r="S207" i="17"/>
  <c r="U206" i="17" s="1"/>
  <c r="S207" i="16"/>
  <c r="B202" i="28"/>
  <c r="A202" i="28" s="1"/>
  <c r="F202" i="28"/>
  <c r="U202" i="23"/>
  <c r="T203" i="23"/>
  <c r="I205" i="21"/>
  <c r="D205" i="21"/>
  <c r="S206" i="19"/>
  <c r="U205" i="19" s="1"/>
  <c r="B204" i="22"/>
  <c r="A204" i="22" s="1"/>
  <c r="F204" i="22"/>
  <c r="M205" i="20"/>
  <c r="K206" i="20" s="1"/>
  <c r="L205" i="20"/>
  <c r="J206" i="20" s="1"/>
  <c r="E221" i="29"/>
  <c r="B208" i="11"/>
  <c r="A208" i="11" s="1"/>
  <c r="F208" i="11"/>
  <c r="I203" i="25"/>
  <c r="M202" i="26"/>
  <c r="K203" i="26" s="1"/>
  <c r="L202" i="26"/>
  <c r="J203" i="26" s="1"/>
  <c r="D203" i="26" s="1"/>
  <c r="I207" i="17"/>
  <c r="D207" i="17"/>
  <c r="I221" i="29"/>
  <c r="E205" i="21"/>
  <c r="T205" i="19"/>
  <c r="U204" i="19"/>
  <c r="B202" i="27"/>
  <c r="A202" i="27" s="1"/>
  <c r="F202" i="27"/>
  <c r="S206" i="18"/>
  <c r="E208" i="15"/>
  <c r="M204" i="22"/>
  <c r="K205" i="22" s="1"/>
  <c r="L204" i="22"/>
  <c r="J205" i="22" s="1"/>
  <c r="L207" i="16"/>
  <c r="J208" i="16" s="1"/>
  <c r="M207" i="16"/>
  <c r="K208" i="16" s="1"/>
  <c r="B202" i="26"/>
  <c r="A202" i="26" s="1"/>
  <c r="F202" i="26"/>
  <c r="S202" i="28"/>
  <c r="U201" i="28" s="1"/>
  <c r="M208" i="11"/>
  <c r="K209" i="11" s="1"/>
  <c r="L208" i="11"/>
  <c r="J209" i="11" s="1"/>
  <c r="B203" i="25"/>
  <c r="A203" i="25" s="1"/>
  <c r="F203" i="25"/>
  <c r="U200" i="27"/>
  <c r="T201" i="27"/>
  <c r="U205" i="17"/>
  <c r="T206" i="17"/>
  <c r="E204" i="23"/>
  <c r="S203" i="24"/>
  <c r="I204" i="23"/>
  <c r="D204" i="23"/>
  <c r="L203" i="24"/>
  <c r="J204" i="24" s="1"/>
  <c r="M203" i="24"/>
  <c r="K204" i="24" s="1"/>
  <c r="I202" i="27"/>
  <c r="T201" i="28"/>
  <c r="U200" i="28"/>
  <c r="E203" i="25"/>
  <c r="M206" i="18"/>
  <c r="K207" i="18" s="1"/>
  <c r="E207" i="18" s="1"/>
  <c r="L206" i="18"/>
  <c r="J207" i="18" s="1"/>
  <c r="D207" i="18" s="1"/>
  <c r="I202" i="28"/>
  <c r="T207" i="17" l="1"/>
  <c r="T202" i="28"/>
  <c r="T206" i="19"/>
  <c r="T202" i="27"/>
  <c r="S203" i="25"/>
  <c r="B204" i="23"/>
  <c r="A204" i="23" s="1"/>
  <c r="F204" i="23"/>
  <c r="I209" i="11"/>
  <c r="I208" i="16"/>
  <c r="D208" i="16"/>
  <c r="L205" i="21"/>
  <c r="J206" i="21" s="1"/>
  <c r="M205" i="21"/>
  <c r="K206" i="21" s="1"/>
  <c r="E206" i="21" s="1"/>
  <c r="B207" i="18"/>
  <c r="A207" i="18" s="1"/>
  <c r="F207" i="18"/>
  <c r="L208" i="15"/>
  <c r="J209" i="15" s="1"/>
  <c r="D209" i="15" s="1"/>
  <c r="M208" i="15"/>
  <c r="K209" i="15" s="1"/>
  <c r="E209" i="15" s="1"/>
  <c r="M202" i="28"/>
  <c r="K203" i="28" s="1"/>
  <c r="L202" i="28"/>
  <c r="J203" i="28" s="1"/>
  <c r="M202" i="27"/>
  <c r="K203" i="27" s="1"/>
  <c r="L202" i="27"/>
  <c r="J203" i="27" s="1"/>
  <c r="I205" i="22"/>
  <c r="S207" i="18"/>
  <c r="T207" i="18" s="1"/>
  <c r="S221" i="29"/>
  <c r="I204" i="24"/>
  <c r="E204" i="24"/>
  <c r="S208" i="15"/>
  <c r="E203" i="26"/>
  <c r="D209" i="11"/>
  <c r="E206" i="20"/>
  <c r="U206" i="16"/>
  <c r="T207" i="16"/>
  <c r="D204" i="24"/>
  <c r="U202" i="24"/>
  <c r="T203" i="24"/>
  <c r="M207" i="17"/>
  <c r="K208" i="17" s="1"/>
  <c r="L207" i="17"/>
  <c r="J208" i="17" s="1"/>
  <c r="D208" i="17" s="1"/>
  <c r="B206" i="19"/>
  <c r="A206" i="19" s="1"/>
  <c r="F206" i="19"/>
  <c r="S204" i="23"/>
  <c r="E209" i="11"/>
  <c r="B203" i="26"/>
  <c r="A203" i="26" s="1"/>
  <c r="F203" i="26"/>
  <c r="L221" i="29"/>
  <c r="J222" i="29" s="1"/>
  <c r="M221" i="29"/>
  <c r="K222" i="29" s="1"/>
  <c r="E222" i="29" s="1"/>
  <c r="L203" i="25"/>
  <c r="J204" i="25" s="1"/>
  <c r="M203" i="25"/>
  <c r="K204" i="25" s="1"/>
  <c r="I207" i="18"/>
  <c r="L204" i="23"/>
  <c r="J205" i="23" s="1"/>
  <c r="M204" i="23"/>
  <c r="K205" i="23" s="1"/>
  <c r="E205" i="23" s="1"/>
  <c r="E205" i="22"/>
  <c r="U205" i="18"/>
  <c r="T206" i="18"/>
  <c r="S205" i="21"/>
  <c r="B207" i="17"/>
  <c r="A207" i="17" s="1"/>
  <c r="F207" i="17"/>
  <c r="I203" i="26"/>
  <c r="I206" i="20"/>
  <c r="D206" i="20"/>
  <c r="D205" i="22"/>
  <c r="B205" i="21"/>
  <c r="A205" i="21" s="1"/>
  <c r="F205" i="21"/>
  <c r="E208" i="16"/>
  <c r="L206" i="19"/>
  <c r="J207" i="19" s="1"/>
  <c r="M206" i="19"/>
  <c r="K207" i="19" s="1"/>
  <c r="B208" i="15"/>
  <c r="A208" i="15" s="1"/>
  <c r="F208" i="15"/>
  <c r="U206" i="18" l="1"/>
  <c r="I207" i="19"/>
  <c r="L206" i="20"/>
  <c r="J207" i="20" s="1"/>
  <c r="D207" i="20" s="1"/>
  <c r="M206" i="20"/>
  <c r="K207" i="20" s="1"/>
  <c r="E207" i="20" s="1"/>
  <c r="S209" i="15"/>
  <c r="T209" i="15" s="1"/>
  <c r="S222" i="29"/>
  <c r="U221" i="29" s="1"/>
  <c r="I203" i="28"/>
  <c r="D203" i="28"/>
  <c r="I206" i="21"/>
  <c r="B209" i="15"/>
  <c r="A209" i="15" s="1"/>
  <c r="F209" i="15"/>
  <c r="S208" i="16"/>
  <c r="L203" i="26"/>
  <c r="J204" i="26" s="1"/>
  <c r="M203" i="26"/>
  <c r="K204" i="26" s="1"/>
  <c r="E204" i="26" s="1"/>
  <c r="I204" i="25"/>
  <c r="D204" i="25"/>
  <c r="S205" i="23"/>
  <c r="U204" i="23" s="1"/>
  <c r="U207" i="15"/>
  <c r="T208" i="15"/>
  <c r="S204" i="24"/>
  <c r="L205" i="22"/>
  <c r="J206" i="22" s="1"/>
  <c r="D206" i="22" s="1"/>
  <c r="M205" i="22"/>
  <c r="K206" i="22" s="1"/>
  <c r="B208" i="16"/>
  <c r="A208" i="16" s="1"/>
  <c r="F208" i="16"/>
  <c r="E204" i="25"/>
  <c r="E207" i="19"/>
  <c r="D206" i="21"/>
  <c r="T205" i="21"/>
  <c r="U204" i="21"/>
  <c r="I205" i="23"/>
  <c r="I222" i="29"/>
  <c r="D222" i="29"/>
  <c r="S209" i="11"/>
  <c r="E208" i="17"/>
  <c r="S206" i="20"/>
  <c r="L204" i="24"/>
  <c r="J205" i="24" s="1"/>
  <c r="D205" i="24" s="1"/>
  <c r="M204" i="24"/>
  <c r="K205" i="24" s="1"/>
  <c r="E205" i="24" s="1"/>
  <c r="E203" i="27"/>
  <c r="I209" i="15"/>
  <c r="L208" i="16"/>
  <c r="J209" i="16" s="1"/>
  <c r="M208" i="16"/>
  <c r="K209" i="16" s="1"/>
  <c r="D205" i="23"/>
  <c r="B208" i="17"/>
  <c r="A208" i="17" s="1"/>
  <c r="F208" i="17"/>
  <c r="S205" i="22"/>
  <c r="D207" i="19"/>
  <c r="B204" i="24"/>
  <c r="A204" i="24" s="1"/>
  <c r="F204" i="24"/>
  <c r="B205" i="22"/>
  <c r="A205" i="22" s="1"/>
  <c r="F205" i="22"/>
  <c r="M207" i="18"/>
  <c r="K208" i="18" s="1"/>
  <c r="L207" i="18"/>
  <c r="J208" i="18" s="1"/>
  <c r="B209" i="11"/>
  <c r="A209" i="11" s="1"/>
  <c r="F209" i="11"/>
  <c r="T222" i="29"/>
  <c r="U220" i="29"/>
  <c r="T221" i="29"/>
  <c r="E203" i="28"/>
  <c r="M209" i="11"/>
  <c r="K210" i="11" s="1"/>
  <c r="L209" i="11"/>
  <c r="J210" i="11" s="1"/>
  <c r="D210" i="11" s="1"/>
  <c r="B206" i="20"/>
  <c r="A206" i="20" s="1"/>
  <c r="F206" i="20"/>
  <c r="S206" i="21"/>
  <c r="U205" i="21" s="1"/>
  <c r="U203" i="23"/>
  <c r="T204" i="23"/>
  <c r="I208" i="17"/>
  <c r="S203" i="26"/>
  <c r="I203" i="27"/>
  <c r="D203" i="27"/>
  <c r="U202" i="25"/>
  <c r="T203" i="25"/>
  <c r="T205" i="23" l="1"/>
  <c r="T206" i="21"/>
  <c r="U208" i="15"/>
  <c r="S205" i="24"/>
  <c r="U204" i="24" s="1"/>
  <c r="B210" i="11"/>
  <c r="A210" i="11" s="1"/>
  <c r="F210" i="11"/>
  <c r="B203" i="27"/>
  <c r="A203" i="27" s="1"/>
  <c r="F203" i="27"/>
  <c r="S204" i="26"/>
  <c r="T204" i="26" s="1"/>
  <c r="S203" i="28"/>
  <c r="S207" i="20"/>
  <c r="U206" i="20" s="1"/>
  <c r="U203" i="24"/>
  <c r="T204" i="24"/>
  <c r="I208" i="18"/>
  <c r="D208" i="18"/>
  <c r="B207" i="19"/>
  <c r="A207" i="19" s="1"/>
  <c r="F207" i="19"/>
  <c r="I209" i="16"/>
  <c r="S203" i="27"/>
  <c r="S208" i="17"/>
  <c r="E209" i="16"/>
  <c r="M203" i="28"/>
  <c r="K204" i="28" s="1"/>
  <c r="E204" i="28" s="1"/>
  <c r="L203" i="28"/>
  <c r="J204" i="28" s="1"/>
  <c r="M207" i="19"/>
  <c r="K208" i="19" s="1"/>
  <c r="E208" i="19" s="1"/>
  <c r="L207" i="19"/>
  <c r="J208" i="19" s="1"/>
  <c r="D208" i="19" s="1"/>
  <c r="U202" i="26"/>
  <c r="T203" i="26"/>
  <c r="B205" i="24"/>
  <c r="A205" i="24" s="1"/>
  <c r="F205" i="24"/>
  <c r="T205" i="22"/>
  <c r="U204" i="22"/>
  <c r="B205" i="23"/>
  <c r="A205" i="23" s="1"/>
  <c r="F205" i="23"/>
  <c r="U205" i="20"/>
  <c r="T206" i="20"/>
  <c r="E210" i="11"/>
  <c r="M222" i="29"/>
  <c r="K223" i="29" s="1"/>
  <c r="L222" i="29"/>
  <c r="J223" i="29" s="1"/>
  <c r="D223" i="29" s="1"/>
  <c r="S207" i="19"/>
  <c r="D209" i="16"/>
  <c r="B204" i="25"/>
  <c r="A204" i="25" s="1"/>
  <c r="F204" i="25"/>
  <c r="I204" i="26"/>
  <c r="D204" i="26"/>
  <c r="B203" i="28"/>
  <c r="A203" i="28" s="1"/>
  <c r="F203" i="28"/>
  <c r="B207" i="20"/>
  <c r="A207" i="20" s="1"/>
  <c r="F207" i="20"/>
  <c r="B206" i="22"/>
  <c r="A206" i="22" s="1"/>
  <c r="F206" i="22"/>
  <c r="M209" i="15"/>
  <c r="K210" i="15" s="1"/>
  <c r="L209" i="15"/>
  <c r="J210" i="15" s="1"/>
  <c r="T209" i="11"/>
  <c r="U208" i="11"/>
  <c r="T208" i="16"/>
  <c r="U207" i="16"/>
  <c r="I207" i="20"/>
  <c r="B222" i="29"/>
  <c r="A222" i="29" s="1"/>
  <c r="F222" i="29"/>
  <c r="M205" i="23"/>
  <c r="K206" i="23" s="1"/>
  <c r="L205" i="23"/>
  <c r="J206" i="23" s="1"/>
  <c r="D206" i="23" s="1"/>
  <c r="S204" i="25"/>
  <c r="L204" i="25"/>
  <c r="J205" i="25" s="1"/>
  <c r="D205" i="25" s="1"/>
  <c r="M204" i="25"/>
  <c r="K205" i="25" s="1"/>
  <c r="E205" i="25" s="1"/>
  <c r="L203" i="27"/>
  <c r="J204" i="27" s="1"/>
  <c r="D204" i="27" s="1"/>
  <c r="M203" i="27"/>
  <c r="K204" i="27" s="1"/>
  <c r="L208" i="17"/>
  <c r="J209" i="17" s="1"/>
  <c r="M208" i="17"/>
  <c r="K209" i="17" s="1"/>
  <c r="E209" i="17" s="1"/>
  <c r="I210" i="11"/>
  <c r="E208" i="18"/>
  <c r="E206" i="22"/>
  <c r="I205" i="24"/>
  <c r="B206" i="21"/>
  <c r="A206" i="21" s="1"/>
  <c r="F206" i="21"/>
  <c r="I206" i="22"/>
  <c r="L206" i="21"/>
  <c r="J207" i="21" s="1"/>
  <c r="D207" i="21" s="1"/>
  <c r="M206" i="21"/>
  <c r="K207" i="21" s="1"/>
  <c r="T205" i="24" l="1"/>
  <c r="U203" i="26"/>
  <c r="B205" i="25"/>
  <c r="A205" i="25" s="1"/>
  <c r="F205" i="25"/>
  <c r="B208" i="19"/>
  <c r="A208" i="19" s="1"/>
  <c r="F208" i="19"/>
  <c r="S204" i="28"/>
  <c r="T204" i="28" s="1"/>
  <c r="S206" i="22"/>
  <c r="I209" i="17"/>
  <c r="D209" i="17"/>
  <c r="S205" i="25"/>
  <c r="U204" i="25" s="1"/>
  <c r="M207" i="20"/>
  <c r="K208" i="20" s="1"/>
  <c r="L207" i="20"/>
  <c r="J208" i="20" s="1"/>
  <c r="S209" i="17"/>
  <c r="T209" i="17" s="1"/>
  <c r="B204" i="27"/>
  <c r="A204" i="27" s="1"/>
  <c r="F204" i="27"/>
  <c r="I207" i="21"/>
  <c r="S208" i="18"/>
  <c r="I206" i="23"/>
  <c r="L204" i="26"/>
  <c r="J205" i="26" s="1"/>
  <c r="D205" i="26" s="1"/>
  <c r="M204" i="26"/>
  <c r="K205" i="26" s="1"/>
  <c r="B209" i="16"/>
  <c r="A209" i="16" s="1"/>
  <c r="F209" i="16"/>
  <c r="T208" i="17"/>
  <c r="U207" i="17"/>
  <c r="B208" i="18"/>
  <c r="A208" i="18" s="1"/>
  <c r="F208" i="18"/>
  <c r="L205" i="24"/>
  <c r="J206" i="24" s="1"/>
  <c r="M205" i="24"/>
  <c r="K206" i="24" s="1"/>
  <c r="M210" i="11"/>
  <c r="K211" i="11" s="1"/>
  <c r="L210" i="11"/>
  <c r="J211" i="11" s="1"/>
  <c r="U203" i="25"/>
  <c r="T204" i="25"/>
  <c r="B204" i="26"/>
  <c r="A204" i="26" s="1"/>
  <c r="F204" i="26"/>
  <c r="T207" i="19"/>
  <c r="U206" i="19"/>
  <c r="U202" i="27"/>
  <c r="T203" i="27"/>
  <c r="L208" i="18"/>
  <c r="J209" i="18" s="1"/>
  <c r="D209" i="18" s="1"/>
  <c r="M208" i="18"/>
  <c r="K209" i="18" s="1"/>
  <c r="E209" i="18" s="1"/>
  <c r="E207" i="21"/>
  <c r="B207" i="21"/>
  <c r="A207" i="21" s="1"/>
  <c r="F207" i="21"/>
  <c r="B223" i="29"/>
  <c r="A223" i="29" s="1"/>
  <c r="F223" i="29"/>
  <c r="I223" i="29"/>
  <c r="B206" i="23"/>
  <c r="A206" i="23" s="1"/>
  <c r="F206" i="23"/>
  <c r="I204" i="28"/>
  <c r="T203" i="28"/>
  <c r="U202" i="28"/>
  <c r="I210" i="15"/>
  <c r="D210" i="15"/>
  <c r="D204" i="28"/>
  <c r="E223" i="29"/>
  <c r="L209" i="16"/>
  <c r="J210" i="16" s="1"/>
  <c r="M209" i="16"/>
  <c r="K210" i="16" s="1"/>
  <c r="M206" i="22"/>
  <c r="K207" i="22" s="1"/>
  <c r="E207" i="22" s="1"/>
  <c r="L206" i="22"/>
  <c r="J207" i="22" s="1"/>
  <c r="I204" i="27"/>
  <c r="I205" i="25"/>
  <c r="E206" i="23"/>
  <c r="E210" i="15"/>
  <c r="S208" i="19"/>
  <c r="T208" i="19" s="1"/>
  <c r="S210" i="11"/>
  <c r="T207" i="20"/>
  <c r="I208" i="19"/>
  <c r="S209" i="16"/>
  <c r="E204" i="27"/>
  <c r="U203" i="28" l="1"/>
  <c r="B209" i="18"/>
  <c r="A209" i="18" s="1"/>
  <c r="F209" i="18"/>
  <c r="S209" i="18"/>
  <c r="U208" i="18" s="1"/>
  <c r="L208" i="19"/>
  <c r="J209" i="19" s="1"/>
  <c r="M208" i="19"/>
  <c r="K209" i="19" s="1"/>
  <c r="L209" i="17"/>
  <c r="J210" i="17" s="1"/>
  <c r="D210" i="17" s="1"/>
  <c r="M209" i="17"/>
  <c r="K210" i="17" s="1"/>
  <c r="E210" i="16"/>
  <c r="I210" i="16"/>
  <c r="I205" i="26"/>
  <c r="S207" i="22"/>
  <c r="U206" i="22" s="1"/>
  <c r="U208" i="16"/>
  <c r="T209" i="16"/>
  <c r="U209" i="11"/>
  <c r="T210" i="11"/>
  <c r="L205" i="25"/>
  <c r="J206" i="25" s="1"/>
  <c r="M205" i="25"/>
  <c r="K206" i="25" s="1"/>
  <c r="S223" i="29"/>
  <c r="L204" i="28"/>
  <c r="J205" i="28" s="1"/>
  <c r="M204" i="28"/>
  <c r="K205" i="28" s="1"/>
  <c r="S207" i="21"/>
  <c r="I206" i="24"/>
  <c r="D206" i="24"/>
  <c r="U208" i="17"/>
  <c r="L206" i="23"/>
  <c r="J207" i="23" s="1"/>
  <c r="M206" i="23"/>
  <c r="K207" i="23" s="1"/>
  <c r="E208" i="20"/>
  <c r="S204" i="27"/>
  <c r="S206" i="23"/>
  <c r="M210" i="15"/>
  <c r="K211" i="15" s="1"/>
  <c r="E211" i="15" s="1"/>
  <c r="L210" i="15"/>
  <c r="J211" i="15" s="1"/>
  <c r="D211" i="15" s="1"/>
  <c r="M223" i="29"/>
  <c r="K224" i="29" s="1"/>
  <c r="L223" i="29"/>
  <c r="J224" i="29" s="1"/>
  <c r="I211" i="11"/>
  <c r="D211" i="11"/>
  <c r="E205" i="26"/>
  <c r="L207" i="21"/>
  <c r="J208" i="21" s="1"/>
  <c r="M207" i="21"/>
  <c r="K208" i="21" s="1"/>
  <c r="L204" i="27"/>
  <c r="J205" i="27" s="1"/>
  <c r="M204" i="27"/>
  <c r="K205" i="27" s="1"/>
  <c r="B204" i="28"/>
  <c r="A204" i="28" s="1"/>
  <c r="F204" i="28"/>
  <c r="B205" i="26"/>
  <c r="A205" i="26" s="1"/>
  <c r="F205" i="26"/>
  <c r="E211" i="11"/>
  <c r="S210" i="15"/>
  <c r="I207" i="22"/>
  <c r="D207" i="22"/>
  <c r="B210" i="15"/>
  <c r="A210" i="15" s="1"/>
  <c r="F210" i="15"/>
  <c r="I209" i="18"/>
  <c r="U207" i="19"/>
  <c r="T205" i="25"/>
  <c r="E206" i="24"/>
  <c r="D210" i="16"/>
  <c r="T208" i="18"/>
  <c r="U207" i="18"/>
  <c r="I208" i="20"/>
  <c r="D208" i="20"/>
  <c r="B209" i="17"/>
  <c r="A209" i="17" s="1"/>
  <c r="F209" i="17"/>
  <c r="T206" i="22"/>
  <c r="U205" i="22"/>
  <c r="T209" i="18" l="1"/>
  <c r="U205" i="23"/>
  <c r="T206" i="23"/>
  <c r="S210" i="16"/>
  <c r="B208" i="20"/>
  <c r="A208" i="20" s="1"/>
  <c r="F208" i="20"/>
  <c r="S206" i="24"/>
  <c r="U209" i="15"/>
  <c r="T210" i="15"/>
  <c r="B211" i="11"/>
  <c r="A211" i="11" s="1"/>
  <c r="F211" i="11"/>
  <c r="E207" i="23"/>
  <c r="I207" i="23"/>
  <c r="D207" i="23"/>
  <c r="I205" i="28"/>
  <c r="I209" i="19"/>
  <c r="D209" i="19"/>
  <c r="B210" i="17"/>
  <c r="A210" i="17" s="1"/>
  <c r="F210" i="17"/>
  <c r="M208" i="20"/>
  <c r="K209" i="20" s="1"/>
  <c r="L208" i="20"/>
  <c r="J209" i="20" s="1"/>
  <c r="D209" i="20" s="1"/>
  <c r="M207" i="22"/>
  <c r="K208" i="22" s="1"/>
  <c r="L207" i="22"/>
  <c r="J208" i="22" s="1"/>
  <c r="S211" i="11"/>
  <c r="D205" i="28"/>
  <c r="S205" i="26"/>
  <c r="M211" i="11"/>
  <c r="K212" i="11" s="1"/>
  <c r="L211" i="11"/>
  <c r="J212" i="11" s="1"/>
  <c r="B206" i="24"/>
  <c r="A206" i="24" s="1"/>
  <c r="F206" i="24"/>
  <c r="T207" i="21"/>
  <c r="U206" i="21"/>
  <c r="U222" i="29"/>
  <c r="T223" i="29"/>
  <c r="B210" i="16"/>
  <c r="A210" i="16" s="1"/>
  <c r="F210" i="16"/>
  <c r="B211" i="15"/>
  <c r="A211" i="15" s="1"/>
  <c r="F211" i="15"/>
  <c r="I224" i="29"/>
  <c r="D224" i="29"/>
  <c r="T204" i="27"/>
  <c r="U203" i="27"/>
  <c r="E205" i="28"/>
  <c r="M205" i="26"/>
  <c r="K206" i="26" s="1"/>
  <c r="L205" i="26"/>
  <c r="J206" i="26" s="1"/>
  <c r="E209" i="19"/>
  <c r="T207" i="22"/>
  <c r="E205" i="27"/>
  <c r="L206" i="24"/>
  <c r="J207" i="24" s="1"/>
  <c r="D207" i="24" s="1"/>
  <c r="M206" i="24"/>
  <c r="K207" i="24" s="1"/>
  <c r="E207" i="24" s="1"/>
  <c r="E206" i="25"/>
  <c r="E210" i="17"/>
  <c r="M209" i="18"/>
  <c r="K210" i="18" s="1"/>
  <c r="L209" i="18"/>
  <c r="J210" i="18" s="1"/>
  <c r="B207" i="22"/>
  <c r="A207" i="22" s="1"/>
  <c r="F207" i="22"/>
  <c r="S211" i="15"/>
  <c r="U210" i="15" s="1"/>
  <c r="I205" i="27"/>
  <c r="D205" i="27"/>
  <c r="I208" i="21"/>
  <c r="D208" i="21"/>
  <c r="I211" i="15"/>
  <c r="S208" i="20"/>
  <c r="E208" i="21"/>
  <c r="E224" i="29"/>
  <c r="I206" i="25"/>
  <c r="D206" i="25"/>
  <c r="M210" i="16"/>
  <c r="K211" i="16" s="1"/>
  <c r="L210" i="16"/>
  <c r="J211" i="16" s="1"/>
  <c r="I210" i="17"/>
  <c r="T211" i="15" l="1"/>
  <c r="B207" i="24"/>
  <c r="A207" i="24" s="1"/>
  <c r="F207" i="24"/>
  <c r="S224" i="29"/>
  <c r="E206" i="26"/>
  <c r="U210" i="11"/>
  <c r="T211" i="11"/>
  <c r="B209" i="19"/>
  <c r="A209" i="19" s="1"/>
  <c r="F209" i="19"/>
  <c r="B209" i="20"/>
  <c r="A209" i="20" s="1"/>
  <c r="F209" i="20"/>
  <c r="S208" i="21"/>
  <c r="B205" i="27"/>
  <c r="A205" i="27" s="1"/>
  <c r="F205" i="27"/>
  <c r="I210" i="18"/>
  <c r="D210" i="18"/>
  <c r="S209" i="19"/>
  <c r="I208" i="22"/>
  <c r="S207" i="24"/>
  <c r="U206" i="24" s="1"/>
  <c r="I211" i="16"/>
  <c r="T208" i="20"/>
  <c r="U207" i="20"/>
  <c r="M205" i="27"/>
  <c r="K206" i="27" s="1"/>
  <c r="L205" i="27"/>
  <c r="J206" i="27" s="1"/>
  <c r="D208" i="22"/>
  <c r="S210" i="17"/>
  <c r="I206" i="26"/>
  <c r="D206" i="26"/>
  <c r="B224" i="29"/>
  <c r="A224" i="29" s="1"/>
  <c r="F224" i="29"/>
  <c r="D211" i="16"/>
  <c r="E212" i="11"/>
  <c r="I209" i="20"/>
  <c r="L205" i="28"/>
  <c r="J206" i="28" s="1"/>
  <c r="M205" i="28"/>
  <c r="K206" i="28" s="1"/>
  <c r="E206" i="28" s="1"/>
  <c r="L207" i="23"/>
  <c r="J208" i="23" s="1"/>
  <c r="D208" i="23" s="1"/>
  <c r="M207" i="23"/>
  <c r="K208" i="23" s="1"/>
  <c r="E208" i="23" s="1"/>
  <c r="T210" i="16"/>
  <c r="U209" i="16"/>
  <c r="L208" i="21"/>
  <c r="J209" i="21" s="1"/>
  <c r="D209" i="21" s="1"/>
  <c r="M208" i="21"/>
  <c r="K209" i="21" s="1"/>
  <c r="E209" i="21" s="1"/>
  <c r="I207" i="24"/>
  <c r="S207" i="23"/>
  <c r="B206" i="25"/>
  <c r="A206" i="25" s="1"/>
  <c r="F206" i="25"/>
  <c r="M211" i="15"/>
  <c r="K212" i="15" s="1"/>
  <c r="L211" i="15"/>
  <c r="J212" i="15" s="1"/>
  <c r="S206" i="25"/>
  <c r="S205" i="27"/>
  <c r="S205" i="28"/>
  <c r="M224" i="29"/>
  <c r="K225" i="29" s="1"/>
  <c r="L224" i="29"/>
  <c r="J225" i="29" s="1"/>
  <c r="D225" i="29" s="1"/>
  <c r="T205" i="26"/>
  <c r="U204" i="26"/>
  <c r="B207" i="23"/>
  <c r="A207" i="23" s="1"/>
  <c r="F207" i="23"/>
  <c r="M210" i="17"/>
  <c r="K211" i="17" s="1"/>
  <c r="E211" i="17" s="1"/>
  <c r="L210" i="17"/>
  <c r="J211" i="17" s="1"/>
  <c r="L206" i="25"/>
  <c r="J207" i="25" s="1"/>
  <c r="M206" i="25"/>
  <c r="K207" i="25" s="1"/>
  <c r="E207" i="25" s="1"/>
  <c r="E209" i="20"/>
  <c r="B208" i="21"/>
  <c r="A208" i="21" s="1"/>
  <c r="F208" i="21"/>
  <c r="E210" i="18"/>
  <c r="I212" i="11"/>
  <c r="B205" i="28"/>
  <c r="A205" i="28" s="1"/>
  <c r="F205" i="28"/>
  <c r="E208" i="22"/>
  <c r="L209" i="19"/>
  <c r="J210" i="19" s="1"/>
  <c r="M209" i="19"/>
  <c r="K210" i="19" s="1"/>
  <c r="D212" i="11"/>
  <c r="U205" i="24"/>
  <c r="T206" i="24"/>
  <c r="E211" i="16"/>
  <c r="B225" i="29" l="1"/>
  <c r="A225" i="29" s="1"/>
  <c r="F225" i="29"/>
  <c r="M212" i="11"/>
  <c r="K213" i="11" s="1"/>
  <c r="E213" i="11" s="1"/>
  <c r="L212" i="11"/>
  <c r="J213" i="11" s="1"/>
  <c r="D213" i="11" s="1"/>
  <c r="I207" i="25"/>
  <c r="S207" i="25"/>
  <c r="U206" i="25" s="1"/>
  <c r="I212" i="15"/>
  <c r="D212" i="15"/>
  <c r="E210" i="19"/>
  <c r="S209" i="21"/>
  <c r="T209" i="21" s="1"/>
  <c r="S206" i="26"/>
  <c r="I210" i="19"/>
  <c r="I211" i="17"/>
  <c r="D211" i="17"/>
  <c r="S206" i="28"/>
  <c r="T206" i="25"/>
  <c r="U205" i="25"/>
  <c r="S208" i="23"/>
  <c r="U207" i="23" s="1"/>
  <c r="L209" i="20"/>
  <c r="J210" i="20" s="1"/>
  <c r="M209" i="20"/>
  <c r="K210" i="20" s="1"/>
  <c r="E210" i="20" s="1"/>
  <c r="B206" i="26"/>
  <c r="A206" i="26" s="1"/>
  <c r="F206" i="26"/>
  <c r="S211" i="17"/>
  <c r="U210" i="17" s="1"/>
  <c r="U208" i="19"/>
  <c r="T209" i="19"/>
  <c r="U207" i="21"/>
  <c r="T208" i="21"/>
  <c r="B212" i="11"/>
  <c r="A212" i="11" s="1"/>
  <c r="F212" i="11"/>
  <c r="U204" i="27"/>
  <c r="T205" i="27"/>
  <c r="D207" i="25"/>
  <c r="I209" i="21"/>
  <c r="S212" i="11"/>
  <c r="M206" i="26"/>
  <c r="K207" i="26" s="1"/>
  <c r="L206" i="26"/>
  <c r="J207" i="26" s="1"/>
  <c r="B208" i="22"/>
  <c r="A208" i="22" s="1"/>
  <c r="F208" i="22"/>
  <c r="L211" i="16"/>
  <c r="J212" i="16" s="1"/>
  <c r="D212" i="16" s="1"/>
  <c r="M211" i="16"/>
  <c r="K212" i="16" s="1"/>
  <c r="E212" i="16" s="1"/>
  <c r="M208" i="22"/>
  <c r="K209" i="22" s="1"/>
  <c r="E209" i="22" s="1"/>
  <c r="L208" i="22"/>
  <c r="J209" i="22" s="1"/>
  <c r="D209" i="22" s="1"/>
  <c r="U223" i="29"/>
  <c r="T224" i="29"/>
  <c r="B209" i="21"/>
  <c r="A209" i="21" s="1"/>
  <c r="F209" i="21"/>
  <c r="B208" i="23"/>
  <c r="A208" i="23" s="1"/>
  <c r="F208" i="23"/>
  <c r="U204" i="28"/>
  <c r="T205" i="28"/>
  <c r="I206" i="28"/>
  <c r="I206" i="27"/>
  <c r="L210" i="18"/>
  <c r="J211" i="18" s="1"/>
  <c r="D211" i="18" s="1"/>
  <c r="M210" i="18"/>
  <c r="K211" i="18" s="1"/>
  <c r="T207" i="24"/>
  <c r="D206" i="28"/>
  <c r="S210" i="18"/>
  <c r="E212" i="15"/>
  <c r="L207" i="24"/>
  <c r="J208" i="24" s="1"/>
  <c r="M207" i="24"/>
  <c r="K208" i="24" s="1"/>
  <c r="B211" i="16"/>
  <c r="A211" i="16" s="1"/>
  <c r="F211" i="16"/>
  <c r="S211" i="16"/>
  <c r="S208" i="22"/>
  <c r="S209" i="20"/>
  <c r="I225" i="29"/>
  <c r="E206" i="27"/>
  <c r="U206" i="23"/>
  <c r="T207" i="23"/>
  <c r="I208" i="23"/>
  <c r="U209" i="17"/>
  <c r="T210" i="17"/>
  <c r="B210" i="18"/>
  <c r="A210" i="18" s="1"/>
  <c r="F210" i="18"/>
  <c r="D206" i="27"/>
  <c r="D210" i="19"/>
  <c r="E225" i="29"/>
  <c r="U208" i="21" l="1"/>
  <c r="T207" i="25"/>
  <c r="T208" i="23"/>
  <c r="T211" i="17"/>
  <c r="S212" i="16"/>
  <c r="T212" i="16" s="1"/>
  <c r="S225" i="29"/>
  <c r="S209" i="22"/>
  <c r="T209" i="22" s="1"/>
  <c r="B207" i="25"/>
  <c r="A207" i="25" s="1"/>
  <c r="F207" i="25"/>
  <c r="B213" i="11"/>
  <c r="A213" i="11" s="1"/>
  <c r="F213" i="11"/>
  <c r="I210" i="20"/>
  <c r="D210" i="20"/>
  <c r="S206" i="27"/>
  <c r="B212" i="16"/>
  <c r="A212" i="16" s="1"/>
  <c r="F212" i="16"/>
  <c r="I208" i="24"/>
  <c r="D208" i="24"/>
  <c r="U209" i="18"/>
  <c r="T210" i="18"/>
  <c r="I211" i="18"/>
  <c r="M206" i="27"/>
  <c r="K207" i="27" s="1"/>
  <c r="E207" i="27" s="1"/>
  <c r="L206" i="27"/>
  <c r="J207" i="27" s="1"/>
  <c r="D207" i="27" s="1"/>
  <c r="I212" i="16"/>
  <c r="I207" i="26"/>
  <c r="D207" i="26"/>
  <c r="B211" i="17"/>
  <c r="A211" i="17" s="1"/>
  <c r="F211" i="17"/>
  <c r="L210" i="19"/>
  <c r="J211" i="19" s="1"/>
  <c r="D211" i="19" s="1"/>
  <c r="M210" i="19"/>
  <c r="K211" i="19" s="1"/>
  <c r="M212" i="15"/>
  <c r="K213" i="15" s="1"/>
  <c r="E213" i="15" s="1"/>
  <c r="L212" i="15"/>
  <c r="J213" i="15" s="1"/>
  <c r="M207" i="25"/>
  <c r="K208" i="25" s="1"/>
  <c r="L207" i="25"/>
  <c r="J208" i="25" s="1"/>
  <c r="B206" i="27"/>
  <c r="A206" i="27" s="1"/>
  <c r="F206" i="27"/>
  <c r="T209" i="20"/>
  <c r="U208" i="20"/>
  <c r="T211" i="16"/>
  <c r="U210" i="16"/>
  <c r="S212" i="15"/>
  <c r="B206" i="28"/>
  <c r="A206" i="28" s="1"/>
  <c r="F206" i="28"/>
  <c r="U205" i="28"/>
  <c r="I209" i="22"/>
  <c r="M209" i="21"/>
  <c r="K210" i="21" s="1"/>
  <c r="L209" i="21"/>
  <c r="J210" i="21" s="1"/>
  <c r="E207" i="26"/>
  <c r="S210" i="19"/>
  <c r="I213" i="11"/>
  <c r="B211" i="18"/>
  <c r="A211" i="18" s="1"/>
  <c r="F211" i="18"/>
  <c r="E208" i="24"/>
  <c r="E211" i="18"/>
  <c r="U211" i="11"/>
  <c r="T212" i="11"/>
  <c r="B210" i="19"/>
  <c r="A210" i="19" s="1"/>
  <c r="F210" i="19"/>
  <c r="S210" i="20"/>
  <c r="T210" i="20" s="1"/>
  <c r="L208" i="23"/>
  <c r="J209" i="23" s="1"/>
  <c r="M208" i="23"/>
  <c r="K209" i="23" s="1"/>
  <c r="M225" i="29"/>
  <c r="K226" i="29" s="1"/>
  <c r="E226" i="29" s="1"/>
  <c r="L225" i="29"/>
  <c r="J226" i="29" s="1"/>
  <c r="T208" i="22"/>
  <c r="U207" i="22"/>
  <c r="L206" i="28"/>
  <c r="J207" i="28" s="1"/>
  <c r="M206" i="28"/>
  <c r="K207" i="28" s="1"/>
  <c r="T206" i="28"/>
  <c r="B209" i="22"/>
  <c r="A209" i="22" s="1"/>
  <c r="F209" i="22"/>
  <c r="S213" i="11"/>
  <c r="M211" i="17"/>
  <c r="K212" i="17" s="1"/>
  <c r="L211" i="17"/>
  <c r="J212" i="17" s="1"/>
  <c r="U205" i="26"/>
  <c r="T206" i="26"/>
  <c r="B212" i="15"/>
  <c r="A212" i="15" s="1"/>
  <c r="F212" i="15"/>
  <c r="U208" i="22" l="1"/>
  <c r="U211" i="16"/>
  <c r="I207" i="28"/>
  <c r="I209" i="23"/>
  <c r="D209" i="23"/>
  <c r="T213" i="11"/>
  <c r="S208" i="24"/>
  <c r="T210" i="19"/>
  <c r="U209" i="19"/>
  <c r="I213" i="15"/>
  <c r="L208" i="24"/>
  <c r="J209" i="24" s="1"/>
  <c r="D209" i="24" s="1"/>
  <c r="M208" i="24"/>
  <c r="K209" i="24" s="1"/>
  <c r="B210" i="20"/>
  <c r="A210" i="20" s="1"/>
  <c r="F210" i="20"/>
  <c r="I226" i="29"/>
  <c r="D226" i="29"/>
  <c r="U212" i="11"/>
  <c r="E210" i="21"/>
  <c r="I211" i="19"/>
  <c r="M212" i="16"/>
  <c r="K213" i="16" s="1"/>
  <c r="L212" i="16"/>
  <c r="J213" i="16" s="1"/>
  <c r="L211" i="18"/>
  <c r="J212" i="18" s="1"/>
  <c r="M211" i="18"/>
  <c r="K212" i="18" s="1"/>
  <c r="E212" i="18" s="1"/>
  <c r="T206" i="27"/>
  <c r="U205" i="27"/>
  <c r="T225" i="29"/>
  <c r="U224" i="29"/>
  <c r="L213" i="11"/>
  <c r="J214" i="11" s="1"/>
  <c r="M213" i="11"/>
  <c r="K214" i="11" s="1"/>
  <c r="T212" i="15"/>
  <c r="U211" i="15"/>
  <c r="U209" i="20"/>
  <c r="I208" i="25"/>
  <c r="I207" i="27"/>
  <c r="B208" i="24"/>
  <c r="A208" i="24" s="1"/>
  <c r="F208" i="24"/>
  <c r="M210" i="20"/>
  <c r="K211" i="20" s="1"/>
  <c r="L210" i="20"/>
  <c r="J211" i="20" s="1"/>
  <c r="E212" i="17"/>
  <c r="B211" i="19"/>
  <c r="A211" i="19" s="1"/>
  <c r="F211" i="19"/>
  <c r="I210" i="21"/>
  <c r="D210" i="21"/>
  <c r="L209" i="22"/>
  <c r="J210" i="22" s="1"/>
  <c r="M209" i="22"/>
  <c r="K210" i="22" s="1"/>
  <c r="B207" i="27"/>
  <c r="A207" i="27" s="1"/>
  <c r="F207" i="27"/>
  <c r="S207" i="27"/>
  <c r="T207" i="27" s="1"/>
  <c r="S226" i="29"/>
  <c r="U225" i="29" s="1"/>
  <c r="D213" i="15"/>
  <c r="S207" i="26"/>
  <c r="S213" i="15"/>
  <c r="T213" i="15" s="1"/>
  <c r="B207" i="26"/>
  <c r="A207" i="26" s="1"/>
  <c r="F207" i="26"/>
  <c r="I212" i="17"/>
  <c r="E207" i="28"/>
  <c r="E209" i="23"/>
  <c r="S211" i="18"/>
  <c r="E211" i="19"/>
  <c r="D207" i="28"/>
  <c r="E208" i="25"/>
  <c r="D212" i="17"/>
  <c r="M207" i="26"/>
  <c r="K208" i="26" s="1"/>
  <c r="L207" i="26"/>
  <c r="J208" i="26" s="1"/>
  <c r="D208" i="25"/>
  <c r="T226" i="29" l="1"/>
  <c r="U206" i="27"/>
  <c r="S208" i="25"/>
  <c r="S207" i="28"/>
  <c r="E211" i="20"/>
  <c r="I213" i="16"/>
  <c r="D213" i="16"/>
  <c r="B209" i="23"/>
  <c r="A209" i="23" s="1"/>
  <c r="F209" i="23"/>
  <c r="T211" i="18"/>
  <c r="U210" i="18"/>
  <c r="E210" i="22"/>
  <c r="S212" i="17"/>
  <c r="L207" i="27"/>
  <c r="J208" i="27" s="1"/>
  <c r="M207" i="27"/>
  <c r="K208" i="27" s="1"/>
  <c r="B208" i="25"/>
  <c r="A208" i="25" s="1"/>
  <c r="F208" i="25"/>
  <c r="B212" i="17"/>
  <c r="A212" i="17" s="1"/>
  <c r="F212" i="17"/>
  <c r="S211" i="19"/>
  <c r="M212" i="17"/>
  <c r="K213" i="17" s="1"/>
  <c r="E213" i="17" s="1"/>
  <c r="L212" i="17"/>
  <c r="J213" i="17" s="1"/>
  <c r="T207" i="26"/>
  <c r="U206" i="26"/>
  <c r="B210" i="21"/>
  <c r="A210" i="21" s="1"/>
  <c r="F210" i="21"/>
  <c r="I211" i="20"/>
  <c r="L208" i="25"/>
  <c r="J209" i="25" s="1"/>
  <c r="M208" i="25"/>
  <c r="K209" i="25" s="1"/>
  <c r="U212" i="15"/>
  <c r="I212" i="18"/>
  <c r="D212" i="18"/>
  <c r="L211" i="19"/>
  <c r="J212" i="19" s="1"/>
  <c r="M211" i="19"/>
  <c r="K212" i="19" s="1"/>
  <c r="E212" i="19" s="1"/>
  <c r="B226" i="29"/>
  <c r="A226" i="29" s="1"/>
  <c r="F226" i="29"/>
  <c r="D211" i="20"/>
  <c r="S212" i="18"/>
  <c r="B213" i="15"/>
  <c r="A213" i="15" s="1"/>
  <c r="F213" i="15"/>
  <c r="S210" i="21"/>
  <c r="L213" i="15"/>
  <c r="J214" i="15" s="1"/>
  <c r="M213" i="15"/>
  <c r="K214" i="15" s="1"/>
  <c r="M207" i="28"/>
  <c r="K208" i="28" s="1"/>
  <c r="L207" i="28"/>
  <c r="J208" i="28" s="1"/>
  <c r="D208" i="28" s="1"/>
  <c r="I208" i="26"/>
  <c r="D208" i="26"/>
  <c r="L210" i="21"/>
  <c r="J211" i="21" s="1"/>
  <c r="D211" i="21" s="1"/>
  <c r="M210" i="21"/>
  <c r="K211" i="21" s="1"/>
  <c r="E211" i="21" s="1"/>
  <c r="E214" i="11"/>
  <c r="E213" i="16"/>
  <c r="L226" i="29"/>
  <c r="J227" i="29" s="1"/>
  <c r="D227" i="29" s="1"/>
  <c r="M226" i="29"/>
  <c r="K227" i="29" s="1"/>
  <c r="E209" i="24"/>
  <c r="M209" i="23"/>
  <c r="K210" i="23" s="1"/>
  <c r="L209" i="23"/>
  <c r="J210" i="23" s="1"/>
  <c r="B207" i="28"/>
  <c r="A207" i="28" s="1"/>
  <c r="F207" i="28"/>
  <c r="S209" i="23"/>
  <c r="E208" i="26"/>
  <c r="I210" i="22"/>
  <c r="D210" i="22"/>
  <c r="B209" i="24"/>
  <c r="A209" i="24" s="1"/>
  <c r="F209" i="24"/>
  <c r="I214" i="11"/>
  <c r="D214" i="11"/>
  <c r="I209" i="24"/>
  <c r="T208" i="24"/>
  <c r="U207" i="24"/>
  <c r="M209" i="24" l="1"/>
  <c r="K210" i="24" s="1"/>
  <c r="E210" i="24" s="1"/>
  <c r="L209" i="24"/>
  <c r="J210" i="24" s="1"/>
  <c r="B210" i="22"/>
  <c r="A210" i="22" s="1"/>
  <c r="F210" i="22"/>
  <c r="E227" i="29"/>
  <c r="B212" i="18"/>
  <c r="A212" i="18" s="1"/>
  <c r="F212" i="18"/>
  <c r="L213" i="16"/>
  <c r="J214" i="16" s="1"/>
  <c r="D214" i="16" s="1"/>
  <c r="M213" i="16"/>
  <c r="K214" i="16" s="1"/>
  <c r="E214" i="16" s="1"/>
  <c r="L210" i="22"/>
  <c r="J211" i="22" s="1"/>
  <c r="D211" i="22" s="1"/>
  <c r="M210" i="22"/>
  <c r="K211" i="22" s="1"/>
  <c r="E211" i="22" s="1"/>
  <c r="B208" i="28"/>
  <c r="A208" i="28" s="1"/>
  <c r="F208" i="28"/>
  <c r="I227" i="29"/>
  <c r="U208" i="23"/>
  <c r="T209" i="23"/>
  <c r="I211" i="21"/>
  <c r="I208" i="28"/>
  <c r="S211" i="21"/>
  <c r="U210" i="21" s="1"/>
  <c r="I212" i="19"/>
  <c r="D212" i="19"/>
  <c r="L211" i="20"/>
  <c r="J212" i="20" s="1"/>
  <c r="D212" i="20" s="1"/>
  <c r="M211" i="20"/>
  <c r="K212" i="20" s="1"/>
  <c r="E212" i="20" s="1"/>
  <c r="S212" i="19"/>
  <c r="U211" i="19" s="1"/>
  <c r="E208" i="27"/>
  <c r="S210" i="22"/>
  <c r="E208" i="28"/>
  <c r="L214" i="11"/>
  <c r="J215" i="11" s="1"/>
  <c r="D215" i="11" s="1"/>
  <c r="M214" i="11"/>
  <c r="K215" i="11" s="1"/>
  <c r="I210" i="23"/>
  <c r="S214" i="11"/>
  <c r="B208" i="26"/>
  <c r="A208" i="26" s="1"/>
  <c r="F208" i="26"/>
  <c r="T210" i="21"/>
  <c r="U209" i="21"/>
  <c r="B227" i="29"/>
  <c r="A227" i="29" s="1"/>
  <c r="F227" i="29"/>
  <c r="T211" i="19"/>
  <c r="U210" i="19"/>
  <c r="I208" i="27"/>
  <c r="D208" i="27"/>
  <c r="D210" i="23"/>
  <c r="U206" i="28"/>
  <c r="T207" i="28"/>
  <c r="S208" i="26"/>
  <c r="E214" i="15"/>
  <c r="I209" i="25"/>
  <c r="B211" i="21"/>
  <c r="A211" i="21" s="1"/>
  <c r="F211" i="21"/>
  <c r="I213" i="17"/>
  <c r="D209" i="25"/>
  <c r="S213" i="17"/>
  <c r="U212" i="17" s="1"/>
  <c r="U211" i="18"/>
  <c r="S211" i="20"/>
  <c r="E209" i="25"/>
  <c r="B214" i="11"/>
  <c r="A214" i="11" s="1"/>
  <c r="F214" i="11"/>
  <c r="E210" i="23"/>
  <c r="S209" i="24"/>
  <c r="S213" i="16"/>
  <c r="L208" i="26"/>
  <c r="J209" i="26" s="1"/>
  <c r="D209" i="26" s="1"/>
  <c r="M208" i="26"/>
  <c r="K209" i="26" s="1"/>
  <c r="I214" i="15"/>
  <c r="D214" i="15"/>
  <c r="B211" i="20"/>
  <c r="A211" i="20" s="1"/>
  <c r="F211" i="20"/>
  <c r="L212" i="18"/>
  <c r="J213" i="18" s="1"/>
  <c r="M212" i="18"/>
  <c r="K213" i="18" s="1"/>
  <c r="D213" i="17"/>
  <c r="U211" i="17"/>
  <c r="T212" i="17"/>
  <c r="T212" i="18"/>
  <c r="B213" i="16"/>
  <c r="A213" i="16" s="1"/>
  <c r="F213" i="16"/>
  <c r="U207" i="25"/>
  <c r="T208" i="25"/>
  <c r="T211" i="21" l="1"/>
  <c r="T212" i="19"/>
  <c r="B211" i="22"/>
  <c r="A211" i="22" s="1"/>
  <c r="F211" i="22"/>
  <c r="M209" i="25"/>
  <c r="K210" i="25" s="1"/>
  <c r="E210" i="25" s="1"/>
  <c r="L209" i="25"/>
  <c r="J210" i="25" s="1"/>
  <c r="D210" i="25" s="1"/>
  <c r="L210" i="23"/>
  <c r="J211" i="23" s="1"/>
  <c r="D211" i="23" s="1"/>
  <c r="M210" i="23"/>
  <c r="K211" i="23" s="1"/>
  <c r="E211" i="23" s="1"/>
  <c r="B212" i="19"/>
  <c r="A212" i="19" s="1"/>
  <c r="F212" i="19"/>
  <c r="L211" i="21"/>
  <c r="J212" i="21" s="1"/>
  <c r="M211" i="21"/>
  <c r="K212" i="21" s="1"/>
  <c r="S227" i="29"/>
  <c r="B213" i="17"/>
  <c r="A213" i="17" s="1"/>
  <c r="F213" i="17"/>
  <c r="I209" i="26"/>
  <c r="U210" i="20"/>
  <c r="T211" i="20"/>
  <c r="T208" i="26"/>
  <c r="U207" i="26"/>
  <c r="T210" i="22"/>
  <c r="U209" i="22"/>
  <c r="T213" i="17"/>
  <c r="E213" i="18"/>
  <c r="B212" i="20"/>
  <c r="A212" i="20" s="1"/>
  <c r="F212" i="20"/>
  <c r="M214" i="15"/>
  <c r="K215" i="15" s="1"/>
  <c r="E215" i="15" s="1"/>
  <c r="L214" i="15"/>
  <c r="J215" i="15" s="1"/>
  <c r="D215" i="15" s="1"/>
  <c r="S214" i="16"/>
  <c r="U213" i="16" s="1"/>
  <c r="S210" i="23"/>
  <c r="S209" i="25"/>
  <c r="B208" i="27"/>
  <c r="A208" i="27" s="1"/>
  <c r="F208" i="27"/>
  <c r="S208" i="28"/>
  <c r="I212" i="20"/>
  <c r="L227" i="29"/>
  <c r="J228" i="29" s="1"/>
  <c r="M227" i="29"/>
  <c r="K228" i="29" s="1"/>
  <c r="I214" i="16"/>
  <c r="I213" i="18"/>
  <c r="U212" i="16"/>
  <c r="T213" i="16"/>
  <c r="S212" i="20"/>
  <c r="U211" i="20" s="1"/>
  <c r="E209" i="26"/>
  <c r="L208" i="27"/>
  <c r="J209" i="27" s="1"/>
  <c r="M208" i="27"/>
  <c r="K209" i="27" s="1"/>
  <c r="B209" i="26"/>
  <c r="A209" i="26" s="1"/>
  <c r="F209" i="26"/>
  <c r="S211" i="22"/>
  <c r="T211" i="22" s="1"/>
  <c r="B214" i="15"/>
  <c r="A214" i="15" s="1"/>
  <c r="F214" i="15"/>
  <c r="S210" i="24"/>
  <c r="T210" i="24" s="1"/>
  <c r="B215" i="11"/>
  <c r="A215" i="11" s="1"/>
  <c r="F215" i="11"/>
  <c r="B209" i="25"/>
  <c r="A209" i="25" s="1"/>
  <c r="F209" i="25"/>
  <c r="S214" i="15"/>
  <c r="U213" i="11"/>
  <c r="T214" i="11"/>
  <c r="I211" i="22"/>
  <c r="D213" i="18"/>
  <c r="I210" i="24"/>
  <c r="D210" i="24"/>
  <c r="B214" i="16"/>
  <c r="A214" i="16" s="1"/>
  <c r="F214" i="16"/>
  <c r="U208" i="24"/>
  <c r="T209" i="24"/>
  <c r="L213" i="17"/>
  <c r="J214" i="17" s="1"/>
  <c r="D214" i="17" s="1"/>
  <c r="M213" i="17"/>
  <c r="K214" i="17" s="1"/>
  <c r="B210" i="23"/>
  <c r="A210" i="23" s="1"/>
  <c r="F210" i="23"/>
  <c r="E215" i="11"/>
  <c r="I215" i="11"/>
  <c r="S208" i="27"/>
  <c r="L212" i="19"/>
  <c r="J213" i="19" s="1"/>
  <c r="M212" i="19"/>
  <c r="K213" i="19" s="1"/>
  <c r="L208" i="28"/>
  <c r="J209" i="28" s="1"/>
  <c r="M208" i="28"/>
  <c r="K209" i="28" s="1"/>
  <c r="U209" i="24" l="1"/>
  <c r="B214" i="17"/>
  <c r="A214" i="17" s="1"/>
  <c r="F214" i="17"/>
  <c r="B211" i="23"/>
  <c r="A211" i="23" s="1"/>
  <c r="F211" i="23"/>
  <c r="E213" i="19"/>
  <c r="I228" i="29"/>
  <c r="D228" i="29"/>
  <c r="S210" i="25"/>
  <c r="U209" i="25" s="1"/>
  <c r="U226" i="29"/>
  <c r="T227" i="29"/>
  <c r="I213" i="19"/>
  <c r="S215" i="15"/>
  <c r="T215" i="15" s="1"/>
  <c r="M214" i="16"/>
  <c r="K215" i="16" s="1"/>
  <c r="L214" i="16"/>
  <c r="J215" i="16" s="1"/>
  <c r="U208" i="25"/>
  <c r="T209" i="25"/>
  <c r="U210" i="22"/>
  <c r="T212" i="20"/>
  <c r="D213" i="19"/>
  <c r="I210" i="25"/>
  <c r="L215" i="11"/>
  <c r="J216" i="11" s="1"/>
  <c r="M215" i="11"/>
  <c r="K216" i="11" s="1"/>
  <c r="L210" i="24"/>
  <c r="J211" i="24" s="1"/>
  <c r="D211" i="24" s="1"/>
  <c r="M210" i="24"/>
  <c r="K211" i="24" s="1"/>
  <c r="U213" i="15"/>
  <c r="T214" i="15"/>
  <c r="I209" i="27"/>
  <c r="L212" i="20"/>
  <c r="J213" i="20" s="1"/>
  <c r="M212" i="20"/>
  <c r="K213" i="20" s="1"/>
  <c r="D209" i="27"/>
  <c r="S211" i="23"/>
  <c r="U210" i="23" s="1"/>
  <c r="I215" i="15"/>
  <c r="E212" i="21"/>
  <c r="U207" i="27"/>
  <c r="T208" i="27"/>
  <c r="I214" i="17"/>
  <c r="B210" i="24"/>
  <c r="A210" i="24" s="1"/>
  <c r="F210" i="24"/>
  <c r="B210" i="25"/>
  <c r="A210" i="25" s="1"/>
  <c r="F210" i="25"/>
  <c r="B215" i="15"/>
  <c r="A215" i="15" s="1"/>
  <c r="F215" i="15"/>
  <c r="L213" i="18"/>
  <c r="J214" i="18" s="1"/>
  <c r="M213" i="18"/>
  <c r="K214" i="18" s="1"/>
  <c r="E214" i="18" s="1"/>
  <c r="U207" i="28"/>
  <c r="T208" i="28"/>
  <c r="I211" i="23"/>
  <c r="M211" i="22"/>
  <c r="K212" i="22" s="1"/>
  <c r="L211" i="22"/>
  <c r="J212" i="22" s="1"/>
  <c r="T214" i="16"/>
  <c r="I209" i="28"/>
  <c r="D209" i="28"/>
  <c r="E209" i="27"/>
  <c r="S215" i="11"/>
  <c r="E214" i="17"/>
  <c r="B213" i="18"/>
  <c r="A213" i="18" s="1"/>
  <c r="F213" i="18"/>
  <c r="S209" i="26"/>
  <c r="E209" i="28"/>
  <c r="U209" i="23"/>
  <c r="T210" i="23"/>
  <c r="S213" i="18"/>
  <c r="M209" i="26"/>
  <c r="K210" i="26" s="1"/>
  <c r="L209" i="26"/>
  <c r="J210" i="26" s="1"/>
  <c r="E228" i="29"/>
  <c r="I212" i="21"/>
  <c r="D212" i="21"/>
  <c r="T211" i="23" l="1"/>
  <c r="U214" i="15"/>
  <c r="S209" i="28"/>
  <c r="B209" i="28"/>
  <c r="A209" i="28" s="1"/>
  <c r="F209" i="28"/>
  <c r="I214" i="18"/>
  <c r="B211" i="24"/>
  <c r="A211" i="24" s="1"/>
  <c r="F211" i="24"/>
  <c r="E213" i="20"/>
  <c r="M213" i="19"/>
  <c r="K214" i="19" s="1"/>
  <c r="E214" i="19" s="1"/>
  <c r="L213" i="19"/>
  <c r="J214" i="19" s="1"/>
  <c r="D214" i="19" s="1"/>
  <c r="M212" i="21"/>
  <c r="K213" i="21" s="1"/>
  <c r="E213" i="21" s="1"/>
  <c r="L212" i="21"/>
  <c r="J213" i="21" s="1"/>
  <c r="S214" i="18"/>
  <c r="T214" i="18" s="1"/>
  <c r="D214" i="18"/>
  <c r="I212" i="22"/>
  <c r="D212" i="22"/>
  <c r="I213" i="20"/>
  <c r="D213" i="20"/>
  <c r="B212" i="21"/>
  <c r="A212" i="21" s="1"/>
  <c r="F212" i="21"/>
  <c r="I210" i="26"/>
  <c r="D210" i="26"/>
  <c r="T209" i="26"/>
  <c r="U208" i="26"/>
  <c r="S214" i="17"/>
  <c r="S209" i="27"/>
  <c r="L214" i="17"/>
  <c r="J215" i="17" s="1"/>
  <c r="M214" i="17"/>
  <c r="K215" i="17" s="1"/>
  <c r="E215" i="17" s="1"/>
  <c r="L215" i="15"/>
  <c r="J216" i="15" s="1"/>
  <c r="M215" i="15"/>
  <c r="K216" i="15" s="1"/>
  <c r="B209" i="27"/>
  <c r="A209" i="27" s="1"/>
  <c r="F209" i="27"/>
  <c r="L209" i="27"/>
  <c r="J210" i="27" s="1"/>
  <c r="D210" i="27" s="1"/>
  <c r="M209" i="27"/>
  <c r="K210" i="27" s="1"/>
  <c r="I211" i="24"/>
  <c r="S213" i="19"/>
  <c r="M211" i="23"/>
  <c r="K212" i="23" s="1"/>
  <c r="L211" i="23"/>
  <c r="J212" i="23" s="1"/>
  <c r="M210" i="25"/>
  <c r="K211" i="25" s="1"/>
  <c r="L210" i="25"/>
  <c r="J211" i="25" s="1"/>
  <c r="I215" i="16"/>
  <c r="D215" i="16"/>
  <c r="B228" i="29"/>
  <c r="A228" i="29" s="1"/>
  <c r="F228" i="29"/>
  <c r="E216" i="11"/>
  <c r="S212" i="21"/>
  <c r="I216" i="11"/>
  <c r="D216" i="11"/>
  <c r="B213" i="19"/>
  <c r="A213" i="19" s="1"/>
  <c r="F213" i="19"/>
  <c r="E215" i="16"/>
  <c r="S228" i="29"/>
  <c r="T213" i="18"/>
  <c r="U212" i="18"/>
  <c r="E210" i="26"/>
  <c r="T215" i="11"/>
  <c r="U214" i="11"/>
  <c r="L209" i="28"/>
  <c r="J210" i="28" s="1"/>
  <c r="M209" i="28"/>
  <c r="K210" i="28" s="1"/>
  <c r="E210" i="28" s="1"/>
  <c r="E212" i="22"/>
  <c r="E211" i="24"/>
  <c r="T210" i="25"/>
  <c r="L228" i="29"/>
  <c r="J229" i="29" s="1"/>
  <c r="D229" i="29" s="1"/>
  <c r="M228" i="29"/>
  <c r="K229" i="29" s="1"/>
  <c r="B210" i="27" l="1"/>
  <c r="A210" i="27" s="1"/>
  <c r="F210" i="27"/>
  <c r="S212" i="22"/>
  <c r="S210" i="26"/>
  <c r="U211" i="21"/>
  <c r="T212" i="21"/>
  <c r="I211" i="25"/>
  <c r="D211" i="25"/>
  <c r="I215" i="17"/>
  <c r="D215" i="17"/>
  <c r="L210" i="26"/>
  <c r="J211" i="26" s="1"/>
  <c r="D211" i="26" s="1"/>
  <c r="M210" i="26"/>
  <c r="K211" i="26" s="1"/>
  <c r="E211" i="26" s="1"/>
  <c r="S210" i="28"/>
  <c r="T210" i="28" s="1"/>
  <c r="U227" i="29"/>
  <c r="T228" i="29"/>
  <c r="S216" i="11"/>
  <c r="E211" i="25"/>
  <c r="I210" i="28"/>
  <c r="U213" i="18"/>
  <c r="S215" i="16"/>
  <c r="S213" i="21"/>
  <c r="U212" i="21" s="1"/>
  <c r="B229" i="29"/>
  <c r="A229" i="29" s="1"/>
  <c r="F229" i="29"/>
  <c r="L215" i="16"/>
  <c r="J216" i="16" s="1"/>
  <c r="D216" i="16" s="1"/>
  <c r="M215" i="16"/>
  <c r="K216" i="16" s="1"/>
  <c r="E212" i="23"/>
  <c r="L211" i="24"/>
  <c r="J212" i="24" s="1"/>
  <c r="M211" i="24"/>
  <c r="K212" i="24" s="1"/>
  <c r="E212" i="24" s="1"/>
  <c r="T209" i="27"/>
  <c r="U208" i="27"/>
  <c r="B212" i="22"/>
  <c r="A212" i="22" s="1"/>
  <c r="F212" i="22"/>
  <c r="I214" i="19"/>
  <c r="S211" i="24"/>
  <c r="B216" i="11"/>
  <c r="A216" i="11" s="1"/>
  <c r="F216" i="11"/>
  <c r="S214" i="19"/>
  <c r="U213" i="19" s="1"/>
  <c r="S215" i="17"/>
  <c r="U214" i="17" s="1"/>
  <c r="B213" i="20"/>
  <c r="A213" i="20" s="1"/>
  <c r="F213" i="20"/>
  <c r="L214" i="18"/>
  <c r="J215" i="18" s="1"/>
  <c r="M214" i="18"/>
  <c r="K215" i="18" s="1"/>
  <c r="B215" i="16"/>
  <c r="A215" i="16" s="1"/>
  <c r="F215" i="16"/>
  <c r="U212" i="19"/>
  <c r="T213" i="19"/>
  <c r="I210" i="27"/>
  <c r="E216" i="15"/>
  <c r="U213" i="17"/>
  <c r="T214" i="17"/>
  <c r="M212" i="22"/>
  <c r="K213" i="22" s="1"/>
  <c r="L212" i="22"/>
  <c r="J213" i="22" s="1"/>
  <c r="I213" i="21"/>
  <c r="T209" i="28"/>
  <c r="U208" i="28"/>
  <c r="I229" i="29"/>
  <c r="E229" i="29"/>
  <c r="B214" i="19"/>
  <c r="A214" i="19" s="1"/>
  <c r="F214" i="19"/>
  <c r="M216" i="11"/>
  <c r="K217" i="11" s="1"/>
  <c r="E217" i="11" s="1"/>
  <c r="L216" i="11"/>
  <c r="J217" i="11" s="1"/>
  <c r="I212" i="23"/>
  <c r="D212" i="23"/>
  <c r="I216" i="15"/>
  <c r="D216" i="15"/>
  <c r="E210" i="27"/>
  <c r="B210" i="26"/>
  <c r="A210" i="26" s="1"/>
  <c r="F210" i="26"/>
  <c r="D213" i="21"/>
  <c r="M213" i="20"/>
  <c r="K214" i="20" s="1"/>
  <c r="L213" i="20"/>
  <c r="J214" i="20" s="1"/>
  <c r="B214" i="18"/>
  <c r="A214" i="18" s="1"/>
  <c r="F214" i="18"/>
  <c r="S213" i="20"/>
  <c r="D210" i="28"/>
  <c r="T215" i="17" l="1"/>
  <c r="T214" i="19"/>
  <c r="B216" i="16"/>
  <c r="A216" i="16" s="1"/>
  <c r="F216" i="16"/>
  <c r="I214" i="20"/>
  <c r="I213" i="22"/>
  <c r="T211" i="24"/>
  <c r="U210" i="24"/>
  <c r="I212" i="24"/>
  <c r="D212" i="24"/>
  <c r="S211" i="26"/>
  <c r="T211" i="26" s="1"/>
  <c r="B210" i="28"/>
  <c r="A210" i="28" s="1"/>
  <c r="F210" i="28"/>
  <c r="L216" i="15"/>
  <c r="J217" i="15" s="1"/>
  <c r="D217" i="15" s="1"/>
  <c r="M216" i="15"/>
  <c r="K217" i="15" s="1"/>
  <c r="E217" i="15" s="1"/>
  <c r="U209" i="28"/>
  <c r="U212" i="20"/>
  <c r="T213" i="20"/>
  <c r="B216" i="15"/>
  <c r="A216" i="15" s="1"/>
  <c r="F216" i="15"/>
  <c r="M213" i="21"/>
  <c r="K214" i="21" s="1"/>
  <c r="L213" i="21"/>
  <c r="J214" i="21" s="1"/>
  <c r="D214" i="21" s="1"/>
  <c r="I215" i="18"/>
  <c r="S212" i="24"/>
  <c r="U211" i="24" s="1"/>
  <c r="T215" i="16"/>
  <c r="U214" i="16"/>
  <c r="S211" i="25"/>
  <c r="L215" i="17"/>
  <c r="J216" i="17" s="1"/>
  <c r="M215" i="17"/>
  <c r="K216" i="17" s="1"/>
  <c r="L211" i="25"/>
  <c r="J212" i="25" s="1"/>
  <c r="D212" i="25" s="1"/>
  <c r="M211" i="25"/>
  <c r="K212" i="25" s="1"/>
  <c r="T212" i="22"/>
  <c r="U211" i="22"/>
  <c r="B211" i="26"/>
  <c r="A211" i="26" s="1"/>
  <c r="F211" i="26"/>
  <c r="M212" i="23"/>
  <c r="K213" i="23" s="1"/>
  <c r="E213" i="23" s="1"/>
  <c r="L212" i="23"/>
  <c r="J213" i="23" s="1"/>
  <c r="D213" i="23" s="1"/>
  <c r="D213" i="22"/>
  <c r="I216" i="16"/>
  <c r="I211" i="26"/>
  <c r="I217" i="11"/>
  <c r="M229" i="29"/>
  <c r="K230" i="29" s="1"/>
  <c r="E230" i="29" s="1"/>
  <c r="L229" i="29"/>
  <c r="J230" i="29" s="1"/>
  <c r="L210" i="27"/>
  <c r="J211" i="27" s="1"/>
  <c r="M210" i="27"/>
  <c r="K211" i="27" s="1"/>
  <c r="E211" i="27" s="1"/>
  <c r="D217" i="11"/>
  <c r="M214" i="19"/>
  <c r="K215" i="19" s="1"/>
  <c r="L214" i="19"/>
  <c r="J215" i="19" s="1"/>
  <c r="S212" i="23"/>
  <c r="S217" i="11"/>
  <c r="U216" i="11" s="1"/>
  <c r="B215" i="17"/>
  <c r="A215" i="17" s="1"/>
  <c r="F215" i="17"/>
  <c r="B211" i="25"/>
  <c r="A211" i="25" s="1"/>
  <c r="F211" i="25"/>
  <c r="T210" i="26"/>
  <c r="U209" i="26"/>
  <c r="E214" i="20"/>
  <c r="D215" i="18"/>
  <c r="B213" i="21"/>
  <c r="A213" i="21" s="1"/>
  <c r="F213" i="21"/>
  <c r="S210" i="27"/>
  <c r="B212" i="23"/>
  <c r="A212" i="23" s="1"/>
  <c r="F212" i="23"/>
  <c r="S229" i="29"/>
  <c r="S216" i="15"/>
  <c r="E215" i="18"/>
  <c r="D214" i="20"/>
  <c r="E216" i="16"/>
  <c r="L210" i="28"/>
  <c r="J211" i="28" s="1"/>
  <c r="D211" i="28" s="1"/>
  <c r="M210" i="28"/>
  <c r="K211" i="28" s="1"/>
  <c r="U215" i="11"/>
  <c r="T216" i="11"/>
  <c r="T213" i="21"/>
  <c r="E213" i="22"/>
  <c r="U210" i="26" l="1"/>
  <c r="T217" i="11"/>
  <c r="S230" i="29"/>
  <c r="U229" i="29" s="1"/>
  <c r="B213" i="23"/>
  <c r="A213" i="23" s="1"/>
  <c r="F213" i="23"/>
  <c r="E211" i="28"/>
  <c r="S211" i="27"/>
  <c r="T211" i="27" s="1"/>
  <c r="L211" i="26"/>
  <c r="J212" i="26" s="1"/>
  <c r="M211" i="26"/>
  <c r="K212" i="26" s="1"/>
  <c r="I216" i="17"/>
  <c r="B211" i="28"/>
  <c r="A211" i="28" s="1"/>
  <c r="F211" i="28"/>
  <c r="I211" i="28"/>
  <c r="B214" i="20"/>
  <c r="A214" i="20" s="1"/>
  <c r="F214" i="20"/>
  <c r="B215" i="18"/>
  <c r="A215" i="18" s="1"/>
  <c r="F215" i="18"/>
  <c r="S213" i="23"/>
  <c r="U212" i="23" s="1"/>
  <c r="B217" i="11"/>
  <c r="A217" i="11" s="1"/>
  <c r="F217" i="11"/>
  <c r="L215" i="18"/>
  <c r="J216" i="18" s="1"/>
  <c r="M215" i="18"/>
  <c r="K216" i="18" s="1"/>
  <c r="E216" i="18" s="1"/>
  <c r="B217" i="15"/>
  <c r="A217" i="15" s="1"/>
  <c r="F217" i="15"/>
  <c r="I217" i="15"/>
  <c r="S213" i="22"/>
  <c r="S216" i="16"/>
  <c r="S215" i="18"/>
  <c r="S214" i="20"/>
  <c r="T212" i="23"/>
  <c r="U211" i="23"/>
  <c r="M217" i="11"/>
  <c r="K218" i="11" s="1"/>
  <c r="L217" i="11"/>
  <c r="J218" i="11" s="1"/>
  <c r="L216" i="16"/>
  <c r="J217" i="16" s="1"/>
  <c r="M216" i="16"/>
  <c r="K217" i="16" s="1"/>
  <c r="E217" i="16" s="1"/>
  <c r="I212" i="25"/>
  <c r="U210" i="25"/>
  <c r="T211" i="25"/>
  <c r="I214" i="21"/>
  <c r="B212" i="24"/>
  <c r="A212" i="24" s="1"/>
  <c r="F212" i="24"/>
  <c r="L213" i="22"/>
  <c r="J214" i="22" s="1"/>
  <c r="D214" i="22" s="1"/>
  <c r="M213" i="22"/>
  <c r="K214" i="22" s="1"/>
  <c r="E214" i="22" s="1"/>
  <c r="S217" i="15"/>
  <c r="U216" i="15" s="1"/>
  <c r="B212" i="25"/>
  <c r="A212" i="25" s="1"/>
  <c r="F212" i="25"/>
  <c r="E215" i="19"/>
  <c r="I213" i="23"/>
  <c r="M212" i="24"/>
  <c r="K213" i="24" s="1"/>
  <c r="L212" i="24"/>
  <c r="J213" i="24" s="1"/>
  <c r="U215" i="15"/>
  <c r="T216" i="15"/>
  <c r="U209" i="27"/>
  <c r="T210" i="27"/>
  <c r="I211" i="27"/>
  <c r="D211" i="27"/>
  <c r="T229" i="29"/>
  <c r="U228" i="29"/>
  <c r="B214" i="21"/>
  <c r="A214" i="21" s="1"/>
  <c r="F214" i="21"/>
  <c r="D216" i="17"/>
  <c r="I215" i="19"/>
  <c r="D215" i="19"/>
  <c r="I230" i="29"/>
  <c r="D230" i="29"/>
  <c r="B213" i="22"/>
  <c r="A213" i="22" s="1"/>
  <c r="F213" i="22"/>
  <c r="E216" i="17"/>
  <c r="E212" i="25"/>
  <c r="E214" i="21"/>
  <c r="T212" i="24"/>
  <c r="M214" i="20"/>
  <c r="K215" i="20" s="1"/>
  <c r="L214" i="20"/>
  <c r="J215" i="20" s="1"/>
  <c r="T230" i="29" l="1"/>
  <c r="U210" i="27"/>
  <c r="T217" i="15"/>
  <c r="L230" i="29"/>
  <c r="J231" i="29" s="1"/>
  <c r="D231" i="29" s="1"/>
  <c r="M230" i="29"/>
  <c r="K231" i="29" s="1"/>
  <c r="L215" i="19"/>
  <c r="J216" i="19" s="1"/>
  <c r="D216" i="19" s="1"/>
  <c r="M215" i="19"/>
  <c r="K216" i="19" s="1"/>
  <c r="E216" i="19" s="1"/>
  <c r="T213" i="22"/>
  <c r="U212" i="22"/>
  <c r="S211" i="28"/>
  <c r="S212" i="25"/>
  <c r="I213" i="24"/>
  <c r="D213" i="24"/>
  <c r="B230" i="29"/>
  <c r="A230" i="29" s="1"/>
  <c r="F230" i="29"/>
  <c r="S215" i="19"/>
  <c r="I214" i="22"/>
  <c r="U214" i="18"/>
  <c r="T215" i="18"/>
  <c r="S214" i="22"/>
  <c r="T214" i="22" s="1"/>
  <c r="I216" i="18"/>
  <c r="D216" i="18"/>
  <c r="E212" i="26"/>
  <c r="I215" i="20"/>
  <c r="L211" i="27"/>
  <c r="J212" i="27" s="1"/>
  <c r="D212" i="27" s="1"/>
  <c r="M211" i="27"/>
  <c r="K212" i="27" s="1"/>
  <c r="M214" i="21"/>
  <c r="K215" i="21" s="1"/>
  <c r="L214" i="21"/>
  <c r="J215" i="21" s="1"/>
  <c r="I217" i="16"/>
  <c r="D217" i="16"/>
  <c r="S216" i="18"/>
  <c r="I212" i="26"/>
  <c r="D212" i="26"/>
  <c r="S214" i="21"/>
  <c r="B214" i="22"/>
  <c r="A214" i="22" s="1"/>
  <c r="F214" i="22"/>
  <c r="B216" i="17"/>
  <c r="A216" i="17" s="1"/>
  <c r="F216" i="17"/>
  <c r="L213" i="23"/>
  <c r="J214" i="23" s="1"/>
  <c r="M213" i="23"/>
  <c r="K214" i="23" s="1"/>
  <c r="I218" i="11"/>
  <c r="E215" i="20"/>
  <c r="S217" i="16"/>
  <c r="T217" i="16" s="1"/>
  <c r="L211" i="28"/>
  <c r="J212" i="28" s="1"/>
  <c r="M211" i="28"/>
  <c r="K212" i="28" s="1"/>
  <c r="E212" i="28" s="1"/>
  <c r="S216" i="17"/>
  <c r="B215" i="19"/>
  <c r="A215" i="19" s="1"/>
  <c r="F215" i="19"/>
  <c r="B211" i="27"/>
  <c r="A211" i="27" s="1"/>
  <c r="F211" i="27"/>
  <c r="E213" i="24"/>
  <c r="L212" i="25"/>
  <c r="J213" i="25" s="1"/>
  <c r="M212" i="25"/>
  <c r="K213" i="25" s="1"/>
  <c r="E218" i="11"/>
  <c r="T213" i="23"/>
  <c r="T214" i="20"/>
  <c r="U213" i="20"/>
  <c r="T216" i="16"/>
  <c r="U215" i="16"/>
  <c r="L217" i="15"/>
  <c r="J218" i="15" s="1"/>
  <c r="M217" i="15"/>
  <c r="K218" i="15" s="1"/>
  <c r="D218" i="11"/>
  <c r="D215" i="20"/>
  <c r="L216" i="17"/>
  <c r="J217" i="17" s="1"/>
  <c r="D217" i="17" s="1"/>
  <c r="M216" i="17"/>
  <c r="K217" i="17" s="1"/>
  <c r="E217" i="17" s="1"/>
  <c r="U216" i="16" l="1"/>
  <c r="B216" i="19"/>
  <c r="A216" i="19" s="1"/>
  <c r="F216" i="19"/>
  <c r="S217" i="17"/>
  <c r="U216" i="17" s="1"/>
  <c r="I218" i="15"/>
  <c r="D218" i="15"/>
  <c r="I212" i="28"/>
  <c r="D212" i="28"/>
  <c r="M216" i="18"/>
  <c r="K217" i="18" s="1"/>
  <c r="L216" i="18"/>
  <c r="J217" i="18" s="1"/>
  <c r="D217" i="18" s="1"/>
  <c r="B218" i="11"/>
  <c r="A218" i="11" s="1"/>
  <c r="F218" i="11"/>
  <c r="I213" i="25"/>
  <c r="D213" i="25"/>
  <c r="U215" i="18"/>
  <c r="L213" i="24"/>
  <c r="J214" i="24" s="1"/>
  <c r="D214" i="24" s="1"/>
  <c r="M213" i="24"/>
  <c r="K214" i="24" s="1"/>
  <c r="I217" i="17"/>
  <c r="E218" i="15"/>
  <c r="S213" i="24"/>
  <c r="I214" i="23"/>
  <c r="D214" i="23"/>
  <c r="T214" i="21"/>
  <c r="U213" i="21"/>
  <c r="M217" i="16"/>
  <c r="K218" i="16" s="1"/>
  <c r="L217" i="16"/>
  <c r="J218" i="16" s="1"/>
  <c r="D218" i="16" s="1"/>
  <c r="I212" i="27"/>
  <c r="T215" i="19"/>
  <c r="U214" i="19"/>
  <c r="B213" i="24"/>
  <c r="A213" i="24" s="1"/>
  <c r="F213" i="24"/>
  <c r="T212" i="25"/>
  <c r="U211" i="25"/>
  <c r="B215" i="20"/>
  <c r="A215" i="20" s="1"/>
  <c r="F215" i="20"/>
  <c r="U215" i="17"/>
  <c r="T216" i="17"/>
  <c r="B212" i="26"/>
  <c r="A212" i="26" s="1"/>
  <c r="F212" i="26"/>
  <c r="I215" i="21"/>
  <c r="D215" i="21"/>
  <c r="S212" i="26"/>
  <c r="I216" i="19"/>
  <c r="S215" i="20"/>
  <c r="B217" i="17"/>
  <c r="A217" i="17" s="1"/>
  <c r="F217" i="17"/>
  <c r="B217" i="16"/>
  <c r="A217" i="16" s="1"/>
  <c r="F217" i="16"/>
  <c r="M215" i="20"/>
  <c r="K216" i="20" s="1"/>
  <c r="L215" i="20"/>
  <c r="J216" i="20" s="1"/>
  <c r="D216" i="20" s="1"/>
  <c r="M214" i="22"/>
  <c r="K215" i="22" s="1"/>
  <c r="L214" i="22"/>
  <c r="J215" i="22" s="1"/>
  <c r="B231" i="29"/>
  <c r="A231" i="29" s="1"/>
  <c r="F231" i="29"/>
  <c r="S212" i="28"/>
  <c r="T212" i="28" s="1"/>
  <c r="E231" i="29"/>
  <c r="S218" i="11"/>
  <c r="B212" i="27"/>
  <c r="A212" i="27" s="1"/>
  <c r="F212" i="27"/>
  <c r="L218" i="11"/>
  <c r="J219" i="11" s="1"/>
  <c r="D219" i="11" s="1"/>
  <c r="M218" i="11"/>
  <c r="K219" i="11" s="1"/>
  <c r="E214" i="23"/>
  <c r="E215" i="21"/>
  <c r="L212" i="26"/>
  <c r="J213" i="26" s="1"/>
  <c r="M212" i="26"/>
  <c r="K213" i="26" s="1"/>
  <c r="E212" i="27"/>
  <c r="B216" i="18"/>
  <c r="A216" i="18" s="1"/>
  <c r="F216" i="18"/>
  <c r="T216" i="18"/>
  <c r="S216" i="19"/>
  <c r="T216" i="19" s="1"/>
  <c r="E213" i="25"/>
  <c r="T211" i="28"/>
  <c r="U210" i="28"/>
  <c r="U213" i="22"/>
  <c r="I231" i="29"/>
  <c r="T217" i="17" l="1"/>
  <c r="B217" i="18"/>
  <c r="A217" i="18" s="1"/>
  <c r="F217" i="18"/>
  <c r="L212" i="27"/>
  <c r="J213" i="27" s="1"/>
  <c r="M212" i="27"/>
  <c r="K213" i="27" s="1"/>
  <c r="E213" i="27" s="1"/>
  <c r="T213" i="24"/>
  <c r="U212" i="24"/>
  <c r="S231" i="29"/>
  <c r="B218" i="16"/>
  <c r="A218" i="16" s="1"/>
  <c r="F218" i="16"/>
  <c r="L216" i="19"/>
  <c r="J217" i="19" s="1"/>
  <c r="M216" i="19"/>
  <c r="K217" i="19" s="1"/>
  <c r="I218" i="16"/>
  <c r="B219" i="11"/>
  <c r="A219" i="11" s="1"/>
  <c r="F219" i="11"/>
  <c r="M212" i="28"/>
  <c r="K213" i="28" s="1"/>
  <c r="L212" i="28"/>
  <c r="J213" i="28" s="1"/>
  <c r="M231" i="29"/>
  <c r="K232" i="29" s="1"/>
  <c r="E232" i="29" s="1"/>
  <c r="L231" i="29"/>
  <c r="J232" i="29" s="1"/>
  <c r="U211" i="28"/>
  <c r="S214" i="23"/>
  <c r="E219" i="11"/>
  <c r="T215" i="20"/>
  <c r="U214" i="20"/>
  <c r="T212" i="26"/>
  <c r="U211" i="26"/>
  <c r="B214" i="23"/>
  <c r="A214" i="23" s="1"/>
  <c r="F214" i="23"/>
  <c r="E214" i="24"/>
  <c r="M213" i="25"/>
  <c r="K214" i="25" s="1"/>
  <c r="E214" i="25" s="1"/>
  <c r="L213" i="25"/>
  <c r="J214" i="25" s="1"/>
  <c r="D214" i="25" s="1"/>
  <c r="I217" i="18"/>
  <c r="B212" i="28"/>
  <c r="A212" i="28" s="1"/>
  <c r="F212" i="28"/>
  <c r="B218" i="15"/>
  <c r="A218" i="15" s="1"/>
  <c r="F218" i="15"/>
  <c r="I215" i="22"/>
  <c r="D215" i="22"/>
  <c r="B215" i="21"/>
  <c r="A215" i="21" s="1"/>
  <c r="F215" i="21"/>
  <c r="L217" i="17"/>
  <c r="J218" i="17" s="1"/>
  <c r="M217" i="17"/>
  <c r="K218" i="17" s="1"/>
  <c r="E217" i="18"/>
  <c r="S213" i="25"/>
  <c r="I213" i="26"/>
  <c r="E215" i="22"/>
  <c r="D213" i="26"/>
  <c r="B216" i="20"/>
  <c r="A216" i="20" s="1"/>
  <c r="F216" i="20"/>
  <c r="B214" i="24"/>
  <c r="A214" i="24" s="1"/>
  <c r="F214" i="24"/>
  <c r="M214" i="23"/>
  <c r="K215" i="23" s="1"/>
  <c r="E215" i="23" s="1"/>
  <c r="L214" i="23"/>
  <c r="J215" i="23" s="1"/>
  <c r="S218" i="15"/>
  <c r="B213" i="25"/>
  <c r="A213" i="25" s="1"/>
  <c r="F213" i="25"/>
  <c r="M218" i="15"/>
  <c r="K219" i="15" s="1"/>
  <c r="L218" i="15"/>
  <c r="J219" i="15" s="1"/>
  <c r="S212" i="27"/>
  <c r="S215" i="21"/>
  <c r="I219" i="11"/>
  <c r="U217" i="11"/>
  <c r="T218" i="11"/>
  <c r="I216" i="20"/>
  <c r="E216" i="20"/>
  <c r="E213" i="26"/>
  <c r="M215" i="21"/>
  <c r="K216" i="21" s="1"/>
  <c r="L215" i="21"/>
  <c r="J216" i="21" s="1"/>
  <c r="D216" i="21" s="1"/>
  <c r="U215" i="19"/>
  <c r="E218" i="16"/>
  <c r="I214" i="24"/>
  <c r="S214" i="24" l="1"/>
  <c r="S218" i="16"/>
  <c r="L216" i="20"/>
  <c r="J217" i="20" s="1"/>
  <c r="M216" i="20"/>
  <c r="K217" i="20" s="1"/>
  <c r="U214" i="21"/>
  <c r="T215" i="21"/>
  <c r="E219" i="15"/>
  <c r="S214" i="25"/>
  <c r="T214" i="25" s="1"/>
  <c r="I218" i="17"/>
  <c r="D218" i="17"/>
  <c r="B215" i="22"/>
  <c r="A215" i="22" s="1"/>
  <c r="F215" i="22"/>
  <c r="S213" i="26"/>
  <c r="S213" i="27"/>
  <c r="T213" i="27" s="1"/>
  <c r="T218" i="15"/>
  <c r="U217" i="15"/>
  <c r="S217" i="18"/>
  <c r="M217" i="18"/>
  <c r="K218" i="18" s="1"/>
  <c r="E218" i="18" s="1"/>
  <c r="L217" i="18"/>
  <c r="J218" i="18" s="1"/>
  <c r="S219" i="11"/>
  <c r="I213" i="28"/>
  <c r="E217" i="19"/>
  <c r="S216" i="20"/>
  <c r="M219" i="11"/>
  <c r="K220" i="11" s="1"/>
  <c r="L219" i="11"/>
  <c r="J220" i="11" s="1"/>
  <c r="T212" i="27"/>
  <c r="U211" i="27"/>
  <c r="B214" i="25"/>
  <c r="A214" i="25" s="1"/>
  <c r="F214" i="25"/>
  <c r="I215" i="23"/>
  <c r="B213" i="26"/>
  <c r="A213" i="26" s="1"/>
  <c r="F213" i="26"/>
  <c r="M213" i="26"/>
  <c r="K214" i="26" s="1"/>
  <c r="E214" i="26" s="1"/>
  <c r="L213" i="26"/>
  <c r="J214" i="26" s="1"/>
  <c r="D214" i="26" s="1"/>
  <c r="B216" i="21"/>
  <c r="A216" i="21" s="1"/>
  <c r="F216" i="21"/>
  <c r="L215" i="22"/>
  <c r="J216" i="22" s="1"/>
  <c r="D216" i="22" s="1"/>
  <c r="M215" i="22"/>
  <c r="K216" i="22" s="1"/>
  <c r="D213" i="28"/>
  <c r="I214" i="25"/>
  <c r="D215" i="23"/>
  <c r="S215" i="23"/>
  <c r="U214" i="23" s="1"/>
  <c r="E213" i="28"/>
  <c r="I217" i="19"/>
  <c r="D217" i="19"/>
  <c r="S232" i="29"/>
  <c r="U231" i="29" s="1"/>
  <c r="I213" i="27"/>
  <c r="D213" i="27"/>
  <c r="L214" i="24"/>
  <c r="J215" i="24" s="1"/>
  <c r="M214" i="24"/>
  <c r="K215" i="24" s="1"/>
  <c r="I216" i="21"/>
  <c r="E216" i="21"/>
  <c r="I219" i="15"/>
  <c r="S215" i="22"/>
  <c r="U212" i="25"/>
  <c r="T213" i="25"/>
  <c r="E218" i="17"/>
  <c r="D219" i="15"/>
  <c r="U213" i="23"/>
  <c r="T214" i="23"/>
  <c r="I232" i="29"/>
  <c r="D232" i="29"/>
  <c r="M218" i="16"/>
  <c r="K219" i="16" s="1"/>
  <c r="E219" i="16" s="1"/>
  <c r="L218" i="16"/>
  <c r="J219" i="16" s="1"/>
  <c r="T231" i="29"/>
  <c r="U230" i="29"/>
  <c r="T232" i="29" l="1"/>
  <c r="U213" i="25"/>
  <c r="T215" i="23"/>
  <c r="L232" i="29"/>
  <c r="J233" i="29" s="1"/>
  <c r="D233" i="29" s="1"/>
  <c r="M232" i="29"/>
  <c r="K233" i="29" s="1"/>
  <c r="S218" i="17"/>
  <c r="B213" i="27"/>
  <c r="A213" i="27" s="1"/>
  <c r="F213" i="27"/>
  <c r="S213" i="28"/>
  <c r="B215" i="23"/>
  <c r="A215" i="23" s="1"/>
  <c r="F215" i="23"/>
  <c r="B214" i="26"/>
  <c r="A214" i="26" s="1"/>
  <c r="F214" i="26"/>
  <c r="S217" i="19"/>
  <c r="E220" i="11"/>
  <c r="S218" i="18"/>
  <c r="U217" i="18" s="1"/>
  <c r="S214" i="26"/>
  <c r="U213" i="26" s="1"/>
  <c r="T218" i="16"/>
  <c r="U217" i="16"/>
  <c r="I219" i="16"/>
  <c r="D219" i="16"/>
  <c r="M219" i="15"/>
  <c r="K220" i="15" s="1"/>
  <c r="E220" i="15" s="1"/>
  <c r="L219" i="15"/>
  <c r="J220" i="15" s="1"/>
  <c r="L216" i="21"/>
  <c r="J217" i="21" s="1"/>
  <c r="M216" i="21"/>
  <c r="K217" i="21" s="1"/>
  <c r="E217" i="21" s="1"/>
  <c r="B217" i="19"/>
  <c r="A217" i="19" s="1"/>
  <c r="F217" i="19"/>
  <c r="I216" i="22"/>
  <c r="I214" i="26"/>
  <c r="U212" i="27"/>
  <c r="E217" i="20"/>
  <c r="U218" i="11"/>
  <c r="T219" i="11"/>
  <c r="T217" i="18"/>
  <c r="U216" i="18"/>
  <c r="T213" i="26"/>
  <c r="U212" i="26"/>
  <c r="B218" i="17"/>
  <c r="A218" i="17" s="1"/>
  <c r="F218" i="17"/>
  <c r="I217" i="20"/>
  <c r="D217" i="20"/>
  <c r="E216" i="22"/>
  <c r="M213" i="27"/>
  <c r="K214" i="27" s="1"/>
  <c r="L213" i="27"/>
  <c r="J214" i="27" s="1"/>
  <c r="D214" i="27" s="1"/>
  <c r="L214" i="25"/>
  <c r="J215" i="25" s="1"/>
  <c r="M214" i="25"/>
  <c r="K215" i="25" s="1"/>
  <c r="U215" i="20"/>
  <c r="T216" i="20"/>
  <c r="I218" i="18"/>
  <c r="D218" i="18"/>
  <c r="S219" i="15"/>
  <c r="E215" i="24"/>
  <c r="B232" i="29"/>
  <c r="A232" i="29" s="1"/>
  <c r="F232" i="29"/>
  <c r="B219" i="15"/>
  <c r="A219" i="15" s="1"/>
  <c r="F219" i="15"/>
  <c r="T215" i="22"/>
  <c r="U214" i="22"/>
  <c r="S216" i="21"/>
  <c r="I215" i="24"/>
  <c r="D215" i="24"/>
  <c r="L217" i="19"/>
  <c r="J218" i="19" s="1"/>
  <c r="D218" i="19" s="1"/>
  <c r="M217" i="19"/>
  <c r="K218" i="19" s="1"/>
  <c r="B213" i="28"/>
  <c r="A213" i="28" s="1"/>
  <c r="F213" i="28"/>
  <c r="L215" i="23"/>
  <c r="J216" i="23" s="1"/>
  <c r="M215" i="23"/>
  <c r="K216" i="23" s="1"/>
  <c r="I220" i="11"/>
  <c r="D220" i="11"/>
  <c r="M213" i="28"/>
  <c r="K214" i="28" s="1"/>
  <c r="E214" i="28" s="1"/>
  <c r="L213" i="28"/>
  <c r="J214" i="28" s="1"/>
  <c r="B216" i="22"/>
  <c r="A216" i="22" s="1"/>
  <c r="F216" i="22"/>
  <c r="M218" i="17"/>
  <c r="K219" i="17" s="1"/>
  <c r="E219" i="17" s="1"/>
  <c r="L218" i="17"/>
  <c r="J219" i="17" s="1"/>
  <c r="S219" i="16"/>
  <c r="U213" i="24"/>
  <c r="T214" i="24"/>
  <c r="T214" i="26" l="1"/>
  <c r="B214" i="27"/>
  <c r="A214" i="27" s="1"/>
  <c r="F214" i="27"/>
  <c r="S214" i="28"/>
  <c r="I216" i="23"/>
  <c r="T216" i="21"/>
  <c r="U215" i="21"/>
  <c r="L218" i="18"/>
  <c r="J219" i="18" s="1"/>
  <c r="D219" i="18" s="1"/>
  <c r="M218" i="18"/>
  <c r="K219" i="18" s="1"/>
  <c r="L214" i="26"/>
  <c r="J215" i="26" s="1"/>
  <c r="M214" i="26"/>
  <c r="K215" i="26" s="1"/>
  <c r="I220" i="15"/>
  <c r="T219" i="16"/>
  <c r="T217" i="19"/>
  <c r="U216" i="19"/>
  <c r="B233" i="29"/>
  <c r="A233" i="29" s="1"/>
  <c r="F233" i="29"/>
  <c r="B217" i="20"/>
  <c r="A217" i="20" s="1"/>
  <c r="F217" i="20"/>
  <c r="U212" i="28"/>
  <c r="T213" i="28"/>
  <c r="T218" i="17"/>
  <c r="U217" i="17"/>
  <c r="I219" i="17"/>
  <c r="I214" i="28"/>
  <c r="M220" i="11"/>
  <c r="K221" i="11" s="1"/>
  <c r="E221" i="11" s="1"/>
  <c r="L220" i="11"/>
  <c r="J221" i="11" s="1"/>
  <c r="D214" i="28"/>
  <c r="L215" i="24"/>
  <c r="J216" i="24" s="1"/>
  <c r="D216" i="24" s="1"/>
  <c r="M215" i="24"/>
  <c r="K216" i="24" s="1"/>
  <c r="D220" i="15"/>
  <c r="B218" i="18"/>
  <c r="A218" i="18" s="1"/>
  <c r="F218" i="18"/>
  <c r="E215" i="25"/>
  <c r="M216" i="22"/>
  <c r="K217" i="22" s="1"/>
  <c r="E217" i="22" s="1"/>
  <c r="L216" i="22"/>
  <c r="J217" i="22" s="1"/>
  <c r="B219" i="16"/>
  <c r="A219" i="16" s="1"/>
  <c r="F219" i="16"/>
  <c r="S220" i="11"/>
  <c r="E233" i="29"/>
  <c r="B220" i="11"/>
  <c r="A220" i="11" s="1"/>
  <c r="F220" i="11"/>
  <c r="B215" i="24"/>
  <c r="A215" i="24" s="1"/>
  <c r="F215" i="24"/>
  <c r="S220" i="15"/>
  <c r="T220" i="15" s="1"/>
  <c r="I214" i="27"/>
  <c r="B218" i="19"/>
  <c r="A218" i="19" s="1"/>
  <c r="F218" i="19"/>
  <c r="M219" i="16"/>
  <c r="K220" i="16" s="1"/>
  <c r="L219" i="16"/>
  <c r="J220" i="16" s="1"/>
  <c r="S219" i="17"/>
  <c r="T219" i="17" s="1"/>
  <c r="U218" i="15"/>
  <c r="T219" i="15"/>
  <c r="E214" i="27"/>
  <c r="S217" i="20"/>
  <c r="E216" i="23"/>
  <c r="I218" i="19"/>
  <c r="S217" i="21"/>
  <c r="U216" i="21" s="1"/>
  <c r="S215" i="24"/>
  <c r="I215" i="25"/>
  <c r="D215" i="25"/>
  <c r="S216" i="22"/>
  <c r="L217" i="20"/>
  <c r="J218" i="20" s="1"/>
  <c r="M217" i="20"/>
  <c r="K218" i="20" s="1"/>
  <c r="E218" i="20" s="1"/>
  <c r="D219" i="17"/>
  <c r="T218" i="18"/>
  <c r="I217" i="21"/>
  <c r="D217" i="21"/>
  <c r="U218" i="16"/>
  <c r="E218" i="19"/>
  <c r="D216" i="23"/>
  <c r="I233" i="29"/>
  <c r="M233" i="29" l="1"/>
  <c r="K234" i="29" s="1"/>
  <c r="E234" i="29" s="1"/>
  <c r="L233" i="29"/>
  <c r="J234" i="29" s="1"/>
  <c r="M217" i="21"/>
  <c r="K218" i="21" s="1"/>
  <c r="L217" i="21"/>
  <c r="J218" i="21" s="1"/>
  <c r="D218" i="21" s="1"/>
  <c r="S216" i="23"/>
  <c r="B216" i="24"/>
  <c r="A216" i="24" s="1"/>
  <c r="F216" i="24"/>
  <c r="T220" i="11"/>
  <c r="U219" i="11"/>
  <c r="B220" i="15"/>
  <c r="A220" i="15" s="1"/>
  <c r="F220" i="15"/>
  <c r="I215" i="26"/>
  <c r="D215" i="26"/>
  <c r="S217" i="22"/>
  <c r="T217" i="22" s="1"/>
  <c r="S233" i="29"/>
  <c r="I217" i="22"/>
  <c r="D217" i="22"/>
  <c r="U218" i="17"/>
  <c r="U215" i="22"/>
  <c r="T216" i="22"/>
  <c r="I220" i="16"/>
  <c r="D220" i="16"/>
  <c r="B219" i="18"/>
  <c r="A219" i="18" s="1"/>
  <c r="F219" i="18"/>
  <c r="I216" i="24"/>
  <c r="L219" i="17"/>
  <c r="J220" i="17" s="1"/>
  <c r="D220" i="17" s="1"/>
  <c r="M219" i="17"/>
  <c r="K220" i="17" s="1"/>
  <c r="T214" i="28"/>
  <c r="L220" i="15"/>
  <c r="J221" i="15" s="1"/>
  <c r="D221" i="15" s="1"/>
  <c r="M220" i="15"/>
  <c r="K221" i="15" s="1"/>
  <c r="I219" i="18"/>
  <c r="I218" i="20"/>
  <c r="S218" i="20"/>
  <c r="T218" i="20" s="1"/>
  <c r="M214" i="27"/>
  <c r="K215" i="27" s="1"/>
  <c r="L214" i="27"/>
  <c r="J215" i="27" s="1"/>
  <c r="B214" i="28"/>
  <c r="A214" i="28" s="1"/>
  <c r="F214" i="28"/>
  <c r="M216" i="23"/>
  <c r="K217" i="23" s="1"/>
  <c r="E217" i="23" s="1"/>
  <c r="L216" i="23"/>
  <c r="J217" i="23" s="1"/>
  <c r="D217" i="23" s="1"/>
  <c r="B216" i="23"/>
  <c r="A216" i="23" s="1"/>
  <c r="F216" i="23"/>
  <c r="M215" i="25"/>
  <c r="K216" i="25" s="1"/>
  <c r="E216" i="25" s="1"/>
  <c r="L215" i="25"/>
  <c r="J216" i="25" s="1"/>
  <c r="U216" i="20"/>
  <c r="T217" i="20"/>
  <c r="I221" i="11"/>
  <c r="U213" i="28"/>
  <c r="E219" i="18"/>
  <c r="T217" i="21"/>
  <c r="S218" i="19"/>
  <c r="B217" i="21"/>
  <c r="A217" i="21" s="1"/>
  <c r="F217" i="21"/>
  <c r="B219" i="17"/>
  <c r="A219" i="17" s="1"/>
  <c r="F219" i="17"/>
  <c r="E216" i="24"/>
  <c r="S214" i="27"/>
  <c r="B215" i="25"/>
  <c r="A215" i="25" s="1"/>
  <c r="F215" i="25"/>
  <c r="U214" i="24"/>
  <c r="T215" i="24"/>
  <c r="L218" i="19"/>
  <c r="J219" i="19" s="1"/>
  <c r="M218" i="19"/>
  <c r="K219" i="19" s="1"/>
  <c r="U219" i="15"/>
  <c r="E220" i="16"/>
  <c r="D221" i="11"/>
  <c r="S221" i="11"/>
  <c r="U220" i="11" s="1"/>
  <c r="S215" i="25"/>
  <c r="L214" i="28"/>
  <c r="J215" i="28" s="1"/>
  <c r="D215" i="28" s="1"/>
  <c r="M214" i="28"/>
  <c r="K215" i="28" s="1"/>
  <c r="D218" i="20"/>
  <c r="E215" i="26"/>
  <c r="U216" i="22" l="1"/>
  <c r="B220" i="17"/>
  <c r="A220" i="17" s="1"/>
  <c r="F220" i="17"/>
  <c r="B215" i="28"/>
  <c r="A215" i="28" s="1"/>
  <c r="F215" i="28"/>
  <c r="B218" i="21"/>
  <c r="A218" i="21" s="1"/>
  <c r="F218" i="21"/>
  <c r="S217" i="23"/>
  <c r="T217" i="23" s="1"/>
  <c r="B221" i="11"/>
  <c r="A221" i="11" s="1"/>
  <c r="F221" i="11"/>
  <c r="S216" i="24"/>
  <c r="T218" i="19"/>
  <c r="U217" i="19"/>
  <c r="M219" i="18"/>
  <c r="K220" i="18" s="1"/>
  <c r="E220" i="18" s="1"/>
  <c r="L219" i="18"/>
  <c r="J220" i="18" s="1"/>
  <c r="L216" i="24"/>
  <c r="J217" i="24" s="1"/>
  <c r="M216" i="24"/>
  <c r="K217" i="24" s="1"/>
  <c r="E217" i="24" s="1"/>
  <c r="B217" i="22"/>
  <c r="A217" i="22" s="1"/>
  <c r="F217" i="22"/>
  <c r="T215" i="25"/>
  <c r="U214" i="25"/>
  <c r="I219" i="19"/>
  <c r="D219" i="19"/>
  <c r="E221" i="15"/>
  <c r="L220" i="16"/>
  <c r="J221" i="16" s="1"/>
  <c r="D221" i="16" s="1"/>
  <c r="M220" i="16"/>
  <c r="K221" i="16" s="1"/>
  <c r="E221" i="16" s="1"/>
  <c r="B215" i="26"/>
  <c r="A215" i="26" s="1"/>
  <c r="F215" i="26"/>
  <c r="E218" i="21"/>
  <c r="E215" i="27"/>
  <c r="S219" i="18"/>
  <c r="L221" i="11"/>
  <c r="J222" i="11" s="1"/>
  <c r="M221" i="11"/>
  <c r="K222" i="11" s="1"/>
  <c r="I217" i="23"/>
  <c r="M218" i="20"/>
  <c r="K219" i="20" s="1"/>
  <c r="L218" i="20"/>
  <c r="J219" i="20" s="1"/>
  <c r="D219" i="20" s="1"/>
  <c r="I221" i="15"/>
  <c r="L217" i="22"/>
  <c r="J218" i="22" s="1"/>
  <c r="D218" i="22" s="1"/>
  <c r="M217" i="22"/>
  <c r="K218" i="22" s="1"/>
  <c r="T221" i="11"/>
  <c r="I234" i="29"/>
  <c r="D234" i="29"/>
  <c r="S216" i="25"/>
  <c r="T216" i="25" s="1"/>
  <c r="B217" i="23"/>
  <c r="A217" i="23" s="1"/>
  <c r="F217" i="23"/>
  <c r="E220" i="17"/>
  <c r="U232" i="29"/>
  <c r="T233" i="29"/>
  <c r="I218" i="21"/>
  <c r="B218" i="20"/>
  <c r="A218" i="20" s="1"/>
  <c r="F218" i="20"/>
  <c r="S220" i="16"/>
  <c r="I216" i="25"/>
  <c r="I220" i="17"/>
  <c r="B220" i="16"/>
  <c r="A220" i="16" s="1"/>
  <c r="F220" i="16"/>
  <c r="B221" i="15"/>
  <c r="A221" i="15" s="1"/>
  <c r="F221" i="15"/>
  <c r="E215" i="28"/>
  <c r="S215" i="26"/>
  <c r="I215" i="28"/>
  <c r="D216" i="25"/>
  <c r="T214" i="27"/>
  <c r="U213" i="27"/>
  <c r="E219" i="19"/>
  <c r="U217" i="20"/>
  <c r="I215" i="27"/>
  <c r="D215" i="27"/>
  <c r="S234" i="29"/>
  <c r="U233" i="29" s="1"/>
  <c r="M215" i="26"/>
  <c r="K216" i="26" s="1"/>
  <c r="L215" i="26"/>
  <c r="J216" i="26" s="1"/>
  <c r="D216" i="26" s="1"/>
  <c r="T216" i="23"/>
  <c r="U215" i="23"/>
  <c r="U216" i="23" l="1"/>
  <c r="B216" i="25"/>
  <c r="A216" i="25" s="1"/>
  <c r="F216" i="25"/>
  <c r="B221" i="16"/>
  <c r="A221" i="16" s="1"/>
  <c r="F221" i="16"/>
  <c r="B219" i="20"/>
  <c r="A219" i="20" s="1"/>
  <c r="F219" i="20"/>
  <c r="S220" i="17"/>
  <c r="B234" i="29"/>
  <c r="A234" i="29" s="1"/>
  <c r="F234" i="29"/>
  <c r="S217" i="24"/>
  <c r="S215" i="28"/>
  <c r="L221" i="15"/>
  <c r="J222" i="15" s="1"/>
  <c r="M221" i="15"/>
  <c r="K222" i="15" s="1"/>
  <c r="S220" i="18"/>
  <c r="U219" i="18" s="1"/>
  <c r="B216" i="26"/>
  <c r="A216" i="26" s="1"/>
  <c r="F216" i="26"/>
  <c r="I220" i="18"/>
  <c r="D220" i="18"/>
  <c r="U215" i="24"/>
  <c r="T216" i="24"/>
  <c r="I216" i="26"/>
  <c r="B215" i="27"/>
  <c r="A215" i="27" s="1"/>
  <c r="F215" i="27"/>
  <c r="M215" i="28"/>
  <c r="K216" i="28" s="1"/>
  <c r="L215" i="28"/>
  <c r="J216" i="28" s="1"/>
  <c r="L220" i="17"/>
  <c r="J221" i="17" s="1"/>
  <c r="M220" i="17"/>
  <c r="K221" i="17" s="1"/>
  <c r="E221" i="17" s="1"/>
  <c r="S221" i="16"/>
  <c r="T221" i="16" s="1"/>
  <c r="L234" i="29"/>
  <c r="J235" i="29" s="1"/>
  <c r="M234" i="29"/>
  <c r="K235" i="29" s="1"/>
  <c r="E218" i="22"/>
  <c r="I219" i="20"/>
  <c r="T219" i="18"/>
  <c r="U218" i="18"/>
  <c r="S218" i="21"/>
  <c r="U214" i="26"/>
  <c r="T215" i="26"/>
  <c r="M216" i="25"/>
  <c r="K217" i="25" s="1"/>
  <c r="L216" i="25"/>
  <c r="J217" i="25" s="1"/>
  <c r="I222" i="11"/>
  <c r="I221" i="16"/>
  <c r="I217" i="24"/>
  <c r="D217" i="24"/>
  <c r="T220" i="16"/>
  <c r="U219" i="16"/>
  <c r="L217" i="23"/>
  <c r="J218" i="23" s="1"/>
  <c r="M217" i="23"/>
  <c r="K218" i="23" s="1"/>
  <c r="S221" i="15"/>
  <c r="B219" i="19"/>
  <c r="A219" i="19" s="1"/>
  <c r="F219" i="19"/>
  <c r="B218" i="22"/>
  <c r="A218" i="22" s="1"/>
  <c r="F218" i="22"/>
  <c r="L215" i="27"/>
  <c r="J216" i="27" s="1"/>
  <c r="D216" i="27" s="1"/>
  <c r="M215" i="27"/>
  <c r="K216" i="27" s="1"/>
  <c r="E216" i="27" s="1"/>
  <c r="S219" i="19"/>
  <c r="E216" i="26"/>
  <c r="M218" i="21"/>
  <c r="K219" i="21" s="1"/>
  <c r="E219" i="21" s="1"/>
  <c r="L218" i="21"/>
  <c r="J219" i="21" s="1"/>
  <c r="T234" i="29"/>
  <c r="I218" i="22"/>
  <c r="E219" i="20"/>
  <c r="E222" i="11"/>
  <c r="S215" i="27"/>
  <c r="M219" i="19"/>
  <c r="K220" i="19" s="1"/>
  <c r="L219" i="19"/>
  <c r="J220" i="19" s="1"/>
  <c r="D220" i="19" s="1"/>
  <c r="U215" i="25"/>
  <c r="D222" i="11"/>
  <c r="U220" i="16" l="1"/>
  <c r="T220" i="18"/>
  <c r="I217" i="25"/>
  <c r="I235" i="29"/>
  <c r="B220" i="18"/>
  <c r="A220" i="18" s="1"/>
  <c r="F220" i="18"/>
  <c r="M218" i="22"/>
  <c r="K219" i="22" s="1"/>
  <c r="E219" i="22" s="1"/>
  <c r="L218" i="22"/>
  <c r="J219" i="22" s="1"/>
  <c r="T219" i="19"/>
  <c r="U218" i="19"/>
  <c r="E218" i="23"/>
  <c r="B217" i="24"/>
  <c r="A217" i="24" s="1"/>
  <c r="F217" i="24"/>
  <c r="M221" i="16"/>
  <c r="K222" i="16" s="1"/>
  <c r="L221" i="16"/>
  <c r="J222" i="16" s="1"/>
  <c r="I216" i="28"/>
  <c r="D216" i="28"/>
  <c r="S216" i="27"/>
  <c r="T216" i="27" s="1"/>
  <c r="S219" i="20"/>
  <c r="I218" i="23"/>
  <c r="D218" i="23"/>
  <c r="L222" i="11"/>
  <c r="J223" i="11" s="1"/>
  <c r="M222" i="11"/>
  <c r="K223" i="11" s="1"/>
  <c r="E223" i="11" s="1"/>
  <c r="T218" i="21"/>
  <c r="U217" i="21"/>
  <c r="U216" i="24"/>
  <c r="M220" i="18"/>
  <c r="K221" i="18" s="1"/>
  <c r="L220" i="18"/>
  <c r="J221" i="18" s="1"/>
  <c r="T215" i="28"/>
  <c r="U214" i="28"/>
  <c r="T220" i="17"/>
  <c r="U219" i="17"/>
  <c r="D217" i="25"/>
  <c r="B222" i="11"/>
  <c r="A222" i="11" s="1"/>
  <c r="F222" i="11"/>
  <c r="S222" i="11"/>
  <c r="E220" i="19"/>
  <c r="T221" i="15"/>
  <c r="U220" i="15"/>
  <c r="M219" i="20"/>
  <c r="K220" i="20" s="1"/>
  <c r="E220" i="20" s="1"/>
  <c r="L219" i="20"/>
  <c r="J220" i="20" s="1"/>
  <c r="I221" i="17"/>
  <c r="D221" i="17"/>
  <c r="I219" i="21"/>
  <c r="D219" i="21"/>
  <c r="B220" i="19"/>
  <c r="A220" i="19" s="1"/>
  <c r="F220" i="19"/>
  <c r="E217" i="25"/>
  <c r="S219" i="21"/>
  <c r="U218" i="21" s="1"/>
  <c r="S218" i="22"/>
  <c r="B216" i="27"/>
  <c r="A216" i="27" s="1"/>
  <c r="F216" i="27"/>
  <c r="I222" i="15"/>
  <c r="D222" i="15"/>
  <c r="S221" i="17"/>
  <c r="T221" i="17" s="1"/>
  <c r="I220" i="19"/>
  <c r="U214" i="27"/>
  <c r="T215" i="27"/>
  <c r="S216" i="26"/>
  <c r="I216" i="27"/>
  <c r="E222" i="15"/>
  <c r="L217" i="24"/>
  <c r="J218" i="24" s="1"/>
  <c r="D218" i="24" s="1"/>
  <c r="M217" i="24"/>
  <c r="K218" i="24" s="1"/>
  <c r="E235" i="29"/>
  <c r="L216" i="26"/>
  <c r="J217" i="26" s="1"/>
  <c r="M216" i="26"/>
  <c r="K217" i="26" s="1"/>
  <c r="E217" i="26" s="1"/>
  <c r="T217" i="24"/>
  <c r="E216" i="28"/>
  <c r="D235" i="29"/>
  <c r="U215" i="27" l="1"/>
  <c r="T219" i="21"/>
  <c r="B218" i="24"/>
  <c r="A218" i="24" s="1"/>
  <c r="F218" i="24"/>
  <c r="S220" i="20"/>
  <c r="S217" i="26"/>
  <c r="T217" i="26" s="1"/>
  <c r="S219" i="22"/>
  <c r="T219" i="22" s="1"/>
  <c r="S217" i="25"/>
  <c r="I220" i="20"/>
  <c r="D220" i="20"/>
  <c r="B217" i="25"/>
  <c r="A217" i="25" s="1"/>
  <c r="F217" i="25"/>
  <c r="I223" i="11"/>
  <c r="E222" i="16"/>
  <c r="B235" i="29"/>
  <c r="A235" i="29" s="1"/>
  <c r="F235" i="29"/>
  <c r="S235" i="29"/>
  <c r="S222" i="15"/>
  <c r="U217" i="22"/>
  <c r="T218" i="22"/>
  <c r="B219" i="21"/>
  <c r="A219" i="21" s="1"/>
  <c r="F219" i="21"/>
  <c r="B221" i="17"/>
  <c r="A221" i="17" s="1"/>
  <c r="F221" i="17"/>
  <c r="I221" i="18"/>
  <c r="B218" i="23"/>
  <c r="A218" i="23" s="1"/>
  <c r="F218" i="23"/>
  <c r="D221" i="18"/>
  <c r="S216" i="28"/>
  <c r="L216" i="27"/>
  <c r="J217" i="27" s="1"/>
  <c r="M216" i="27"/>
  <c r="K217" i="27" s="1"/>
  <c r="B222" i="15"/>
  <c r="A222" i="15" s="1"/>
  <c r="F222" i="15"/>
  <c r="S220" i="19"/>
  <c r="D223" i="11"/>
  <c r="E221" i="18"/>
  <c r="L216" i="28"/>
  <c r="J217" i="28" s="1"/>
  <c r="M216" i="28"/>
  <c r="K217" i="28" s="1"/>
  <c r="E217" i="28" s="1"/>
  <c r="I219" i="22"/>
  <c r="D219" i="22"/>
  <c r="M217" i="25"/>
  <c r="K218" i="25" s="1"/>
  <c r="E218" i="25" s="1"/>
  <c r="L217" i="25"/>
  <c r="J218" i="25" s="1"/>
  <c r="D218" i="25" s="1"/>
  <c r="I218" i="24"/>
  <c r="M222" i="15"/>
  <c r="K223" i="15" s="1"/>
  <c r="E223" i="15" s="1"/>
  <c r="L222" i="15"/>
  <c r="J223" i="15" s="1"/>
  <c r="S223" i="11"/>
  <c r="U222" i="11" s="1"/>
  <c r="B216" i="28"/>
  <c r="A216" i="28" s="1"/>
  <c r="F216" i="28"/>
  <c r="S218" i="23"/>
  <c r="U215" i="26"/>
  <c r="T216" i="26"/>
  <c r="I217" i="26"/>
  <c r="D217" i="26"/>
  <c r="E218" i="24"/>
  <c r="L220" i="19"/>
  <c r="J221" i="19" s="1"/>
  <c r="M220" i="19"/>
  <c r="K221" i="19" s="1"/>
  <c r="E221" i="19" s="1"/>
  <c r="L219" i="21"/>
  <c r="J220" i="21" s="1"/>
  <c r="D220" i="21" s="1"/>
  <c r="M219" i="21"/>
  <c r="K220" i="21" s="1"/>
  <c r="L221" i="17"/>
  <c r="J222" i="17" s="1"/>
  <c r="M221" i="17"/>
  <c r="K222" i="17" s="1"/>
  <c r="U221" i="11"/>
  <c r="T222" i="11"/>
  <c r="U220" i="17"/>
  <c r="L218" i="23"/>
  <c r="J219" i="23" s="1"/>
  <c r="M218" i="23"/>
  <c r="K219" i="23" s="1"/>
  <c r="U218" i="20"/>
  <c r="T219" i="20"/>
  <c r="I222" i="16"/>
  <c r="D222" i="16"/>
  <c r="L235" i="29"/>
  <c r="J236" i="29" s="1"/>
  <c r="D236" i="29" s="1"/>
  <c r="M235" i="29"/>
  <c r="K236" i="29" s="1"/>
  <c r="E236" i="29" s="1"/>
  <c r="U216" i="26" l="1"/>
  <c r="U218" i="22"/>
  <c r="S236" i="29"/>
  <c r="U235" i="29" s="1"/>
  <c r="I217" i="28"/>
  <c r="S221" i="19"/>
  <c r="U220" i="19" s="1"/>
  <c r="S217" i="28"/>
  <c r="U216" i="28" s="1"/>
  <c r="B218" i="25"/>
  <c r="A218" i="25" s="1"/>
  <c r="F218" i="25"/>
  <c r="M220" i="20"/>
  <c r="K221" i="20" s="1"/>
  <c r="L220" i="20"/>
  <c r="J221" i="20" s="1"/>
  <c r="D221" i="20" s="1"/>
  <c r="E220" i="21"/>
  <c r="B217" i="26"/>
  <c r="A217" i="26" s="1"/>
  <c r="F217" i="26"/>
  <c r="T220" i="19"/>
  <c r="U219" i="19"/>
  <c r="T216" i="28"/>
  <c r="U215" i="28"/>
  <c r="B236" i="29"/>
  <c r="A236" i="29" s="1"/>
  <c r="F236" i="29"/>
  <c r="S218" i="25"/>
  <c r="U217" i="25" s="1"/>
  <c r="I236" i="29"/>
  <c r="M222" i="16"/>
  <c r="K223" i="16" s="1"/>
  <c r="E223" i="16" s="1"/>
  <c r="L222" i="16"/>
  <c r="J223" i="16" s="1"/>
  <c r="D223" i="16" s="1"/>
  <c r="U219" i="20"/>
  <c r="T223" i="11"/>
  <c r="I220" i="21"/>
  <c r="I221" i="19"/>
  <c r="D221" i="19"/>
  <c r="D217" i="28"/>
  <c r="I223" i="15"/>
  <c r="I218" i="25"/>
  <c r="L219" i="22"/>
  <c r="J220" i="22" s="1"/>
  <c r="M219" i="22"/>
  <c r="K220" i="22" s="1"/>
  <c r="I217" i="27"/>
  <c r="D217" i="27"/>
  <c r="B221" i="18"/>
  <c r="A221" i="18" s="1"/>
  <c r="F221" i="18"/>
  <c r="M223" i="11"/>
  <c r="K224" i="11" s="1"/>
  <c r="L223" i="11"/>
  <c r="J224" i="11" s="1"/>
  <c r="D224" i="11" s="1"/>
  <c r="B220" i="20"/>
  <c r="A220" i="20" s="1"/>
  <c r="F220" i="20"/>
  <c r="U216" i="25"/>
  <c r="T217" i="25"/>
  <c r="B222" i="16"/>
  <c r="A222" i="16" s="1"/>
  <c r="F222" i="16"/>
  <c r="I219" i="23"/>
  <c r="I222" i="17"/>
  <c r="U217" i="23"/>
  <c r="T218" i="23"/>
  <c r="M218" i="24"/>
  <c r="K219" i="24" s="1"/>
  <c r="E219" i="24" s="1"/>
  <c r="L218" i="24"/>
  <c r="J219" i="24" s="1"/>
  <c r="B219" i="22"/>
  <c r="A219" i="22" s="1"/>
  <c r="F219" i="22"/>
  <c r="B220" i="21"/>
  <c r="A220" i="21" s="1"/>
  <c r="F220" i="21"/>
  <c r="S223" i="15"/>
  <c r="U222" i="15" s="1"/>
  <c r="T220" i="20"/>
  <c r="S221" i="18"/>
  <c r="E217" i="27"/>
  <c r="D219" i="23"/>
  <c r="D222" i="17"/>
  <c r="U221" i="15"/>
  <c r="T222" i="15"/>
  <c r="E222" i="17"/>
  <c r="S218" i="24"/>
  <c r="M217" i="26"/>
  <c r="K218" i="26" s="1"/>
  <c r="L217" i="26"/>
  <c r="J218" i="26" s="1"/>
  <c r="D218" i="26" s="1"/>
  <c r="E219" i="23"/>
  <c r="B223" i="11"/>
  <c r="A223" i="11" s="1"/>
  <c r="F223" i="11"/>
  <c r="D223" i="15"/>
  <c r="L221" i="18"/>
  <c r="J222" i="18" s="1"/>
  <c r="M221" i="18"/>
  <c r="K222" i="18" s="1"/>
  <c r="E222" i="18" s="1"/>
  <c r="U234" i="29"/>
  <c r="T235" i="29"/>
  <c r="S222" i="16"/>
  <c r="T236" i="29" l="1"/>
  <c r="T221" i="19"/>
  <c r="T218" i="25"/>
  <c r="T217" i="28"/>
  <c r="T223" i="15"/>
  <c r="B218" i="26"/>
  <c r="A218" i="26" s="1"/>
  <c r="F218" i="26"/>
  <c r="S222" i="18"/>
  <c r="U221" i="16"/>
  <c r="T222" i="16"/>
  <c r="B217" i="27"/>
  <c r="A217" i="27" s="1"/>
  <c r="F217" i="27"/>
  <c r="L223" i="15"/>
  <c r="J224" i="15" s="1"/>
  <c r="M223" i="15"/>
  <c r="K224" i="15" s="1"/>
  <c r="E221" i="20"/>
  <c r="B224" i="11"/>
  <c r="A224" i="11" s="1"/>
  <c r="F224" i="11"/>
  <c r="I219" i="24"/>
  <c r="D219" i="24"/>
  <c r="B223" i="16"/>
  <c r="A223" i="16" s="1"/>
  <c r="F223" i="16"/>
  <c r="B217" i="28"/>
  <c r="A217" i="28" s="1"/>
  <c r="F217" i="28"/>
  <c r="L217" i="28"/>
  <c r="J218" i="28" s="1"/>
  <c r="D218" i="28" s="1"/>
  <c r="M217" i="28"/>
  <c r="K218" i="28" s="1"/>
  <c r="I222" i="18"/>
  <c r="S219" i="23"/>
  <c r="T218" i="24"/>
  <c r="U217" i="24"/>
  <c r="B222" i="17"/>
  <c r="A222" i="17" s="1"/>
  <c r="F222" i="17"/>
  <c r="D222" i="18"/>
  <c r="L217" i="27"/>
  <c r="J218" i="27" s="1"/>
  <c r="D218" i="27" s="1"/>
  <c r="M217" i="27"/>
  <c r="K218" i="27" s="1"/>
  <c r="E218" i="27" s="1"/>
  <c r="B221" i="19"/>
  <c r="A221" i="19" s="1"/>
  <c r="F221" i="19"/>
  <c r="M220" i="21"/>
  <c r="K221" i="21" s="1"/>
  <c r="L220" i="21"/>
  <c r="J221" i="21" s="1"/>
  <c r="E218" i="26"/>
  <c r="S217" i="27"/>
  <c r="M222" i="17"/>
  <c r="K223" i="17" s="1"/>
  <c r="L222" i="17"/>
  <c r="J223" i="17" s="1"/>
  <c r="D223" i="17" s="1"/>
  <c r="E224" i="11"/>
  <c r="I220" i="22"/>
  <c r="L221" i="19"/>
  <c r="J222" i="19" s="1"/>
  <c r="M221" i="19"/>
  <c r="K222" i="19" s="1"/>
  <c r="S219" i="24"/>
  <c r="U218" i="24" s="1"/>
  <c r="M219" i="23"/>
  <c r="K220" i="23" s="1"/>
  <c r="L219" i="23"/>
  <c r="J220" i="23" s="1"/>
  <c r="B221" i="20"/>
  <c r="A221" i="20" s="1"/>
  <c r="F221" i="20"/>
  <c r="M218" i="25"/>
  <c r="K219" i="25" s="1"/>
  <c r="L218" i="25"/>
  <c r="J219" i="25" s="1"/>
  <c r="I223" i="16"/>
  <c r="S223" i="16"/>
  <c r="T223" i="16" s="1"/>
  <c r="B223" i="15"/>
  <c r="A223" i="15" s="1"/>
  <c r="D224" i="15"/>
  <c r="F223" i="15"/>
  <c r="I218" i="26"/>
  <c r="S222" i="17"/>
  <c r="B219" i="23"/>
  <c r="A219" i="23" s="1"/>
  <c r="F219" i="23"/>
  <c r="U220" i="18"/>
  <c r="T221" i="18"/>
  <c r="D220" i="22"/>
  <c r="I224" i="11"/>
  <c r="E220" i="22"/>
  <c r="M236" i="29"/>
  <c r="K237" i="29" s="1"/>
  <c r="L236" i="29"/>
  <c r="J237" i="29" s="1"/>
  <c r="S220" i="21"/>
  <c r="I221" i="20"/>
  <c r="T219" i="24" l="1"/>
  <c r="L218" i="26"/>
  <c r="J219" i="26" s="1"/>
  <c r="M218" i="26"/>
  <c r="K219" i="26" s="1"/>
  <c r="E219" i="26" s="1"/>
  <c r="I220" i="23"/>
  <c r="I221" i="21"/>
  <c r="D221" i="21"/>
  <c r="B223" i="17"/>
  <c r="A223" i="17" s="1"/>
  <c r="F223" i="17"/>
  <c r="M219" i="24"/>
  <c r="K220" i="24" s="1"/>
  <c r="L219" i="24"/>
  <c r="J220" i="24" s="1"/>
  <c r="D220" i="24" s="1"/>
  <c r="S221" i="20"/>
  <c r="L221" i="20"/>
  <c r="J222" i="20" s="1"/>
  <c r="M221" i="20"/>
  <c r="K222" i="20" s="1"/>
  <c r="E222" i="20" s="1"/>
  <c r="M224" i="11"/>
  <c r="K225" i="11" s="1"/>
  <c r="L224" i="11"/>
  <c r="J225" i="11" s="1"/>
  <c r="T222" i="18"/>
  <c r="S224" i="11"/>
  <c r="L222" i="18"/>
  <c r="J223" i="18" s="1"/>
  <c r="M222" i="18"/>
  <c r="K223" i="18" s="1"/>
  <c r="B218" i="28"/>
  <c r="A218" i="28" s="1"/>
  <c r="F218" i="28"/>
  <c r="E221" i="21"/>
  <c r="B220" i="22"/>
  <c r="A220" i="22" s="1"/>
  <c r="F220" i="22"/>
  <c r="U221" i="18"/>
  <c r="E223" i="17"/>
  <c r="L223" i="16"/>
  <c r="J224" i="16" s="1"/>
  <c r="M223" i="16"/>
  <c r="K224" i="16" s="1"/>
  <c r="I222" i="19"/>
  <c r="U216" i="27"/>
  <c r="T217" i="27"/>
  <c r="I218" i="27"/>
  <c r="E220" i="23"/>
  <c r="E218" i="28"/>
  <c r="B219" i="24"/>
  <c r="A219" i="24" s="1"/>
  <c r="F219" i="24"/>
  <c r="E224" i="15"/>
  <c r="U222" i="16"/>
  <c r="I237" i="29"/>
  <c r="D237" i="29"/>
  <c r="E219" i="25"/>
  <c r="M220" i="22"/>
  <c r="K221" i="22" s="1"/>
  <c r="E221" i="22" s="1"/>
  <c r="L220" i="22"/>
  <c r="J221" i="22" s="1"/>
  <c r="D221" i="22" s="1"/>
  <c r="E237" i="29"/>
  <c r="D220" i="23"/>
  <c r="E222" i="19"/>
  <c r="S218" i="27"/>
  <c r="U217" i="27" s="1"/>
  <c r="B218" i="27"/>
  <c r="A218" i="27" s="1"/>
  <c r="F218" i="27"/>
  <c r="S220" i="22"/>
  <c r="U219" i="21"/>
  <c r="T220" i="21"/>
  <c r="T222" i="17"/>
  <c r="U221" i="17"/>
  <c r="B224" i="15"/>
  <c r="A224" i="15" s="1"/>
  <c r="F224" i="15"/>
  <c r="I219" i="25"/>
  <c r="D219" i="25"/>
  <c r="I223" i="17"/>
  <c r="S218" i="26"/>
  <c r="D222" i="19"/>
  <c r="B222" i="18"/>
  <c r="A222" i="18" s="1"/>
  <c r="F222" i="18"/>
  <c r="T219" i="23"/>
  <c r="U218" i="23"/>
  <c r="I218" i="28"/>
  <c r="I224" i="15"/>
  <c r="T218" i="27" l="1"/>
  <c r="B221" i="22"/>
  <c r="A221" i="22" s="1"/>
  <c r="F221" i="22"/>
  <c r="S222" i="20"/>
  <c r="L219" i="25"/>
  <c r="J220" i="25" s="1"/>
  <c r="D220" i="25" s="1"/>
  <c r="M219" i="25"/>
  <c r="K220" i="25" s="1"/>
  <c r="E220" i="25" s="1"/>
  <c r="S220" i="23"/>
  <c r="S221" i="21"/>
  <c r="U223" i="11"/>
  <c r="T224" i="11"/>
  <c r="B221" i="21"/>
  <c r="A221" i="21" s="1"/>
  <c r="F221" i="21"/>
  <c r="L218" i="28"/>
  <c r="J219" i="28" s="1"/>
  <c r="M218" i="28"/>
  <c r="K219" i="28" s="1"/>
  <c r="B222" i="19"/>
  <c r="A222" i="19" s="1"/>
  <c r="F222" i="19"/>
  <c r="B237" i="29"/>
  <c r="A237" i="29" s="1"/>
  <c r="F237" i="29"/>
  <c r="S224" i="15"/>
  <c r="I223" i="18"/>
  <c r="L220" i="23"/>
  <c r="J221" i="23" s="1"/>
  <c r="D221" i="23" s="1"/>
  <c r="M220" i="23"/>
  <c r="K221" i="23" s="1"/>
  <c r="S219" i="26"/>
  <c r="U218" i="26" s="1"/>
  <c r="B219" i="25"/>
  <c r="A219" i="25" s="1"/>
  <c r="F219" i="25"/>
  <c r="B220" i="23"/>
  <c r="A220" i="23" s="1"/>
  <c r="F220" i="23"/>
  <c r="S218" i="28"/>
  <c r="L218" i="27"/>
  <c r="J219" i="27" s="1"/>
  <c r="M218" i="27"/>
  <c r="K219" i="27" s="1"/>
  <c r="I222" i="20"/>
  <c r="D222" i="20"/>
  <c r="T221" i="20"/>
  <c r="U220" i="20"/>
  <c r="S221" i="22"/>
  <c r="U220" i="22" s="1"/>
  <c r="S222" i="19"/>
  <c r="I224" i="16"/>
  <c r="D224" i="16"/>
  <c r="E223" i="18"/>
  <c r="E220" i="24"/>
  <c r="M223" i="17"/>
  <c r="K224" i="17" s="1"/>
  <c r="E224" i="17" s="1"/>
  <c r="L223" i="17"/>
  <c r="J224" i="17" s="1"/>
  <c r="U219" i="22"/>
  <c r="T220" i="22"/>
  <c r="I221" i="22"/>
  <c r="B220" i="24"/>
  <c r="A220" i="24" s="1"/>
  <c r="F220" i="24"/>
  <c r="M221" i="21"/>
  <c r="K222" i="21" s="1"/>
  <c r="E222" i="21" s="1"/>
  <c r="L221" i="21"/>
  <c r="J222" i="21" s="1"/>
  <c r="M224" i="15"/>
  <c r="K225" i="15" s="1"/>
  <c r="L224" i="15"/>
  <c r="J225" i="15" s="1"/>
  <c r="D223" i="18"/>
  <c r="U217" i="26"/>
  <c r="T218" i="26"/>
  <c r="S237" i="29"/>
  <c r="S219" i="25"/>
  <c r="M237" i="29"/>
  <c r="K238" i="29" s="1"/>
  <c r="E238" i="29" s="1"/>
  <c r="L237" i="29"/>
  <c r="J238" i="29" s="1"/>
  <c r="D238" i="29" s="1"/>
  <c r="L222" i="19"/>
  <c r="J223" i="19" s="1"/>
  <c r="D223" i="19" s="1"/>
  <c r="M222" i="19"/>
  <c r="K223" i="19" s="1"/>
  <c r="E224" i="16"/>
  <c r="S223" i="17"/>
  <c r="E225" i="11"/>
  <c r="I225" i="11"/>
  <c r="D225" i="11"/>
  <c r="I220" i="24"/>
  <c r="I219" i="26"/>
  <c r="D219" i="26"/>
  <c r="T221" i="22" l="1"/>
  <c r="T219" i="26"/>
  <c r="B223" i="19"/>
  <c r="A223" i="19" s="1"/>
  <c r="F223" i="19"/>
  <c r="U222" i="17"/>
  <c r="T223" i="17"/>
  <c r="S220" i="25"/>
  <c r="U219" i="25" s="1"/>
  <c r="L221" i="22"/>
  <c r="J222" i="22" s="1"/>
  <c r="M221" i="22"/>
  <c r="K222" i="22" s="1"/>
  <c r="B224" i="16"/>
  <c r="A224" i="16" s="1"/>
  <c r="F224" i="16"/>
  <c r="I219" i="27"/>
  <c r="D219" i="27"/>
  <c r="E225" i="15"/>
  <c r="S224" i="17"/>
  <c r="T224" i="17" s="1"/>
  <c r="U218" i="25"/>
  <c r="T219" i="25"/>
  <c r="I222" i="21"/>
  <c r="T218" i="28"/>
  <c r="U217" i="28"/>
  <c r="I221" i="23"/>
  <c r="S222" i="21"/>
  <c r="U221" i="21" s="1"/>
  <c r="S224" i="16"/>
  <c r="S238" i="29"/>
  <c r="U237" i="29" s="1"/>
  <c r="B223" i="18"/>
  <c r="A223" i="18" s="1"/>
  <c r="F223" i="18"/>
  <c r="S223" i="18"/>
  <c r="M224" i="16"/>
  <c r="K225" i="16" s="1"/>
  <c r="E225" i="16" s="1"/>
  <c r="L224" i="16"/>
  <c r="J225" i="16" s="1"/>
  <c r="T222" i="20"/>
  <c r="M222" i="20"/>
  <c r="K223" i="20" s="1"/>
  <c r="L222" i="20"/>
  <c r="J223" i="20" s="1"/>
  <c r="E219" i="28"/>
  <c r="L223" i="18"/>
  <c r="J224" i="18" s="1"/>
  <c r="D224" i="18" s="1"/>
  <c r="M223" i="18"/>
  <c r="K224" i="18" s="1"/>
  <c r="U220" i="21"/>
  <c r="T221" i="21"/>
  <c r="I220" i="25"/>
  <c r="B225" i="11"/>
  <c r="A225" i="11" s="1"/>
  <c r="F225" i="11"/>
  <c r="U221" i="19"/>
  <c r="T222" i="19"/>
  <c r="B222" i="20"/>
  <c r="A222" i="20" s="1"/>
  <c r="F222" i="20"/>
  <c r="B238" i="29"/>
  <c r="A238" i="29" s="1"/>
  <c r="F238" i="29"/>
  <c r="T220" i="23"/>
  <c r="U219" i="23"/>
  <c r="L219" i="26"/>
  <c r="J220" i="26" s="1"/>
  <c r="D220" i="26" s="1"/>
  <c r="M219" i="26"/>
  <c r="K220" i="26" s="1"/>
  <c r="I223" i="19"/>
  <c r="I224" i="17"/>
  <c r="D224" i="17"/>
  <c r="B221" i="23"/>
  <c r="A221" i="23" s="1"/>
  <c r="F221" i="23"/>
  <c r="B220" i="25"/>
  <c r="A220" i="25" s="1"/>
  <c r="F220" i="25"/>
  <c r="T224" i="15"/>
  <c r="U223" i="15"/>
  <c r="I219" i="28"/>
  <c r="D219" i="28"/>
  <c r="L225" i="11"/>
  <c r="J226" i="11" s="1"/>
  <c r="D226" i="11" s="1"/>
  <c r="M225" i="11"/>
  <c r="K226" i="11" s="1"/>
  <c r="E226" i="11" s="1"/>
  <c r="I238" i="29"/>
  <c r="B219" i="26"/>
  <c r="A219" i="26" s="1"/>
  <c r="F219" i="26"/>
  <c r="M220" i="24"/>
  <c r="K221" i="24" s="1"/>
  <c r="E221" i="24" s="1"/>
  <c r="L220" i="24"/>
  <c r="J221" i="24" s="1"/>
  <c r="S225" i="11"/>
  <c r="U236" i="29"/>
  <c r="T237" i="29"/>
  <c r="I225" i="15"/>
  <c r="D225" i="15"/>
  <c r="S220" i="24"/>
  <c r="E223" i="19"/>
  <c r="U221" i="20"/>
  <c r="E219" i="27"/>
  <c r="D222" i="21"/>
  <c r="E221" i="23"/>
  <c r="T238" i="29" l="1"/>
  <c r="T222" i="21"/>
  <c r="B219" i="28"/>
  <c r="A219" i="28" s="1"/>
  <c r="F219" i="28"/>
  <c r="M223" i="19"/>
  <c r="K224" i="19" s="1"/>
  <c r="E224" i="19" s="1"/>
  <c r="L223" i="19"/>
  <c r="J224" i="19" s="1"/>
  <c r="M220" i="25"/>
  <c r="K221" i="25" s="1"/>
  <c r="L220" i="25"/>
  <c r="J221" i="25" s="1"/>
  <c r="I223" i="20"/>
  <c r="B224" i="18"/>
  <c r="A224" i="18" s="1"/>
  <c r="F224" i="18"/>
  <c r="E222" i="22"/>
  <c r="S223" i="19"/>
  <c r="D223" i="20"/>
  <c r="B226" i="11"/>
  <c r="A226" i="11" s="1"/>
  <c r="F226" i="11"/>
  <c r="I225" i="16"/>
  <c r="T224" i="16"/>
  <c r="U223" i="16"/>
  <c r="S219" i="27"/>
  <c r="M225" i="15"/>
  <c r="K226" i="15" s="1"/>
  <c r="E226" i="15" s="1"/>
  <c r="L225" i="15"/>
  <c r="J226" i="15" s="1"/>
  <c r="D226" i="15" s="1"/>
  <c r="I221" i="24"/>
  <c r="D221" i="24"/>
  <c r="I226" i="11"/>
  <c r="E220" i="26"/>
  <c r="I224" i="18"/>
  <c r="B219" i="27"/>
  <c r="A219" i="27" s="1"/>
  <c r="F219" i="27"/>
  <c r="D225" i="16"/>
  <c r="B225" i="15"/>
  <c r="A225" i="15" s="1"/>
  <c r="F225" i="15"/>
  <c r="S226" i="11"/>
  <c r="T226" i="11" s="1"/>
  <c r="L238" i="29"/>
  <c r="J239" i="29" s="1"/>
  <c r="M238" i="29"/>
  <c r="K239" i="29" s="1"/>
  <c r="T223" i="18"/>
  <c r="U222" i="18"/>
  <c r="S225" i="16"/>
  <c r="M219" i="27"/>
  <c r="K220" i="27" s="1"/>
  <c r="E220" i="27" s="1"/>
  <c r="L219" i="27"/>
  <c r="J220" i="27" s="1"/>
  <c r="D220" i="27" s="1"/>
  <c r="T225" i="11"/>
  <c r="U224" i="11"/>
  <c r="B220" i="26"/>
  <c r="A220" i="26" s="1"/>
  <c r="F220" i="26"/>
  <c r="L219" i="28"/>
  <c r="J220" i="28" s="1"/>
  <c r="M219" i="28"/>
  <c r="K220" i="28" s="1"/>
  <c r="E220" i="28" s="1"/>
  <c r="B224" i="17"/>
  <c r="A224" i="17" s="1"/>
  <c r="F224" i="17"/>
  <c r="E223" i="20"/>
  <c r="L221" i="23"/>
  <c r="J222" i="23" s="1"/>
  <c r="M221" i="23"/>
  <c r="K222" i="23" s="1"/>
  <c r="S225" i="15"/>
  <c r="I222" i="22"/>
  <c r="D222" i="22"/>
  <c r="S221" i="23"/>
  <c r="U219" i="24"/>
  <c r="T220" i="24"/>
  <c r="B222" i="21"/>
  <c r="A222" i="21" s="1"/>
  <c r="F222" i="21"/>
  <c r="S221" i="24"/>
  <c r="U220" i="24" s="1"/>
  <c r="L224" i="17"/>
  <c r="J225" i="17" s="1"/>
  <c r="D225" i="17" s="1"/>
  <c r="M224" i="17"/>
  <c r="K225" i="17" s="1"/>
  <c r="I220" i="26"/>
  <c r="S219" i="28"/>
  <c r="E224" i="18"/>
  <c r="M222" i="21"/>
  <c r="K223" i="21" s="1"/>
  <c r="L222" i="21"/>
  <c r="J223" i="21" s="1"/>
  <c r="D223" i="21" s="1"/>
  <c r="T220" i="25"/>
  <c r="U223" i="17"/>
  <c r="U225" i="11" l="1"/>
  <c r="T221" i="24"/>
  <c r="B225" i="17"/>
  <c r="A225" i="17" s="1"/>
  <c r="F225" i="17"/>
  <c r="S220" i="27"/>
  <c r="S220" i="28"/>
  <c r="T220" i="28" s="1"/>
  <c r="T225" i="15"/>
  <c r="U224" i="15"/>
  <c r="B226" i="15"/>
  <c r="A226" i="15" s="1"/>
  <c r="F226" i="15"/>
  <c r="S224" i="18"/>
  <c r="I220" i="28"/>
  <c r="T219" i="27"/>
  <c r="U218" i="27"/>
  <c r="L225" i="16"/>
  <c r="J226" i="16" s="1"/>
  <c r="D226" i="16" s="1"/>
  <c r="M225" i="16"/>
  <c r="K226" i="16" s="1"/>
  <c r="T223" i="19"/>
  <c r="U222" i="19"/>
  <c r="I221" i="25"/>
  <c r="D221" i="25"/>
  <c r="E223" i="21"/>
  <c r="E225" i="17"/>
  <c r="E222" i="23"/>
  <c r="L222" i="22"/>
  <c r="J223" i="22" s="1"/>
  <c r="D223" i="22" s="1"/>
  <c r="M222" i="22"/>
  <c r="K223" i="22" s="1"/>
  <c r="E223" i="22" s="1"/>
  <c r="I222" i="23"/>
  <c r="D222" i="23"/>
  <c r="B225" i="16"/>
  <c r="A225" i="16" s="1"/>
  <c r="F225" i="16"/>
  <c r="M224" i="18"/>
  <c r="K225" i="18" s="1"/>
  <c r="L224" i="18"/>
  <c r="J225" i="18" s="1"/>
  <c r="L226" i="11"/>
  <c r="J227" i="11" s="1"/>
  <c r="M226" i="11"/>
  <c r="K227" i="11" s="1"/>
  <c r="I226" i="15"/>
  <c r="T225" i="16"/>
  <c r="B223" i="20"/>
  <c r="A223" i="20" s="1"/>
  <c r="F223" i="20"/>
  <c r="S222" i="22"/>
  <c r="E221" i="25"/>
  <c r="D220" i="28"/>
  <c r="B223" i="21"/>
  <c r="A223" i="21" s="1"/>
  <c r="F223" i="21"/>
  <c r="B222" i="22"/>
  <c r="A222" i="22" s="1"/>
  <c r="F222" i="22"/>
  <c r="I239" i="29"/>
  <c r="D239" i="29"/>
  <c r="B220" i="27"/>
  <c r="A220" i="27" s="1"/>
  <c r="F220" i="27"/>
  <c r="S224" i="19"/>
  <c r="U223" i="19" s="1"/>
  <c r="L223" i="20"/>
  <c r="J224" i="20" s="1"/>
  <c r="M223" i="20"/>
  <c r="K224" i="20" s="1"/>
  <c r="E224" i="20" s="1"/>
  <c r="I223" i="21"/>
  <c r="L220" i="26"/>
  <c r="J221" i="26" s="1"/>
  <c r="M220" i="26"/>
  <c r="K221" i="26" s="1"/>
  <c r="E221" i="26" s="1"/>
  <c r="L221" i="24"/>
  <c r="J222" i="24" s="1"/>
  <c r="D222" i="24" s="1"/>
  <c r="M221" i="24"/>
  <c r="K222" i="24" s="1"/>
  <c r="U218" i="28"/>
  <c r="T219" i="28"/>
  <c r="I225" i="17"/>
  <c r="T221" i="23"/>
  <c r="U220" i="23"/>
  <c r="S226" i="15"/>
  <c r="U225" i="15" s="1"/>
  <c r="S223" i="20"/>
  <c r="I220" i="27"/>
  <c r="E239" i="29"/>
  <c r="S220" i="26"/>
  <c r="B221" i="24"/>
  <c r="A221" i="24" s="1"/>
  <c r="F221" i="24"/>
  <c r="U224" i="16"/>
  <c r="I224" i="19"/>
  <c r="D224" i="19"/>
  <c r="I221" i="26" l="1"/>
  <c r="D221" i="26"/>
  <c r="S222" i="23"/>
  <c r="S221" i="26"/>
  <c r="T221" i="26" s="1"/>
  <c r="E222" i="24"/>
  <c r="B220" i="28"/>
  <c r="A220" i="28" s="1"/>
  <c r="F220" i="28"/>
  <c r="B226" i="16"/>
  <c r="A226" i="16" s="1"/>
  <c r="F226" i="16"/>
  <c r="L221" i="25"/>
  <c r="J222" i="25" s="1"/>
  <c r="D222" i="25" s="1"/>
  <c r="M221" i="25"/>
  <c r="K222" i="25" s="1"/>
  <c r="U219" i="26"/>
  <c r="T220" i="26"/>
  <c r="I222" i="24"/>
  <c r="M223" i="21"/>
  <c r="K224" i="21" s="1"/>
  <c r="L223" i="21"/>
  <c r="J224" i="21" s="1"/>
  <c r="B239" i="29"/>
  <c r="A239" i="29" s="1"/>
  <c r="F239" i="29"/>
  <c r="S221" i="25"/>
  <c r="L226" i="15"/>
  <c r="J227" i="15" s="1"/>
  <c r="M226" i="15"/>
  <c r="K227" i="15" s="1"/>
  <c r="I225" i="18"/>
  <c r="D225" i="18"/>
  <c r="E226" i="16"/>
  <c r="U219" i="27"/>
  <c r="U222" i="20"/>
  <c r="T223" i="20"/>
  <c r="M225" i="17"/>
  <c r="K226" i="17" s="1"/>
  <c r="E226" i="17" s="1"/>
  <c r="L225" i="17"/>
  <c r="J226" i="17" s="1"/>
  <c r="I224" i="20"/>
  <c r="L239" i="29"/>
  <c r="J240" i="29" s="1"/>
  <c r="M239" i="29"/>
  <c r="K240" i="29" s="1"/>
  <c r="E240" i="29" s="1"/>
  <c r="B223" i="22"/>
  <c r="A223" i="22" s="1"/>
  <c r="F223" i="22"/>
  <c r="S223" i="22"/>
  <c r="T223" i="22" s="1"/>
  <c r="E227" i="11"/>
  <c r="U223" i="18"/>
  <c r="T224" i="18"/>
  <c r="B224" i="19"/>
  <c r="A224" i="19" s="1"/>
  <c r="F224" i="19"/>
  <c r="L220" i="27"/>
  <c r="J221" i="27" s="1"/>
  <c r="M220" i="27"/>
  <c r="K221" i="27" s="1"/>
  <c r="U221" i="22"/>
  <c r="T222" i="22"/>
  <c r="I227" i="11"/>
  <c r="D227" i="11"/>
  <c r="L222" i="23"/>
  <c r="J223" i="23" s="1"/>
  <c r="D223" i="23" s="1"/>
  <c r="M222" i="23"/>
  <c r="K223" i="23" s="1"/>
  <c r="S223" i="21"/>
  <c r="T224" i="19"/>
  <c r="M220" i="28"/>
  <c r="K221" i="28" s="1"/>
  <c r="L220" i="28"/>
  <c r="J221" i="28" s="1"/>
  <c r="M224" i="19"/>
  <c r="K225" i="19" s="1"/>
  <c r="L224" i="19"/>
  <c r="J225" i="19" s="1"/>
  <c r="D225" i="19" s="1"/>
  <c r="B222" i="24"/>
  <c r="A222" i="24" s="1"/>
  <c r="F222" i="24"/>
  <c r="S239" i="29"/>
  <c r="S224" i="20"/>
  <c r="U223" i="20" s="1"/>
  <c r="U219" i="28"/>
  <c r="D224" i="20"/>
  <c r="B222" i="23"/>
  <c r="A222" i="23" s="1"/>
  <c r="F222" i="23"/>
  <c r="I223" i="22"/>
  <c r="S225" i="17"/>
  <c r="B221" i="25"/>
  <c r="A221" i="25" s="1"/>
  <c r="F221" i="25"/>
  <c r="I226" i="16"/>
  <c r="T220" i="27"/>
  <c r="E225" i="18"/>
  <c r="T226" i="15"/>
  <c r="U220" i="26" l="1"/>
  <c r="E225" i="19"/>
  <c r="I221" i="27"/>
  <c r="D221" i="27"/>
  <c r="S227" i="11"/>
  <c r="E227" i="15"/>
  <c r="T222" i="23"/>
  <c r="U221" i="23"/>
  <c r="B223" i="23"/>
  <c r="A223" i="23" s="1"/>
  <c r="F223" i="23"/>
  <c r="I223" i="23"/>
  <c r="B225" i="18"/>
  <c r="A225" i="18" s="1"/>
  <c r="F225" i="18"/>
  <c r="L222" i="24"/>
  <c r="J223" i="24" s="1"/>
  <c r="M222" i="24"/>
  <c r="K223" i="24" s="1"/>
  <c r="E223" i="24" s="1"/>
  <c r="S222" i="24"/>
  <c r="B222" i="25"/>
  <c r="A222" i="25" s="1"/>
  <c r="F222" i="25"/>
  <c r="B227" i="11"/>
  <c r="A227" i="11" s="1"/>
  <c r="F227" i="11"/>
  <c r="B225" i="19"/>
  <c r="A225" i="19" s="1"/>
  <c r="F225" i="19"/>
  <c r="S226" i="16"/>
  <c r="E222" i="25"/>
  <c r="I222" i="25"/>
  <c r="S226" i="17"/>
  <c r="T226" i="17" s="1"/>
  <c r="B224" i="20"/>
  <c r="A224" i="20" s="1"/>
  <c r="F224" i="20"/>
  <c r="E221" i="28"/>
  <c r="M227" i="11"/>
  <c r="K228" i="11" s="1"/>
  <c r="L227" i="11"/>
  <c r="J228" i="11" s="1"/>
  <c r="I240" i="29"/>
  <c r="S225" i="18"/>
  <c r="T225" i="17"/>
  <c r="U224" i="17"/>
  <c r="M224" i="20"/>
  <c r="K225" i="20" s="1"/>
  <c r="L224" i="20"/>
  <c r="J225" i="20" s="1"/>
  <c r="D225" i="20" s="1"/>
  <c r="I227" i="15"/>
  <c r="D227" i="15"/>
  <c r="D240" i="29"/>
  <c r="B221" i="26"/>
  <c r="A221" i="26" s="1"/>
  <c r="F221" i="26"/>
  <c r="S240" i="29"/>
  <c r="U239" i="29" s="1"/>
  <c r="E224" i="21"/>
  <c r="L226" i="16"/>
  <c r="J227" i="16" s="1"/>
  <c r="M226" i="16"/>
  <c r="K227" i="16" s="1"/>
  <c r="L223" i="22"/>
  <c r="J224" i="22" s="1"/>
  <c r="M223" i="22"/>
  <c r="K224" i="22" s="1"/>
  <c r="U238" i="29"/>
  <c r="T239" i="29"/>
  <c r="I225" i="19"/>
  <c r="I221" i="28"/>
  <c r="T223" i="21"/>
  <c r="U222" i="21"/>
  <c r="U222" i="22"/>
  <c r="E221" i="27"/>
  <c r="I226" i="17"/>
  <c r="D226" i="17"/>
  <c r="T224" i="20"/>
  <c r="L225" i="18"/>
  <c r="J226" i="18" s="1"/>
  <c r="D226" i="18" s="1"/>
  <c r="M225" i="18"/>
  <c r="K226" i="18" s="1"/>
  <c r="T221" i="25"/>
  <c r="U220" i="25"/>
  <c r="I224" i="21"/>
  <c r="D224" i="21"/>
  <c r="D221" i="28"/>
  <c r="E223" i="23"/>
  <c r="M221" i="26"/>
  <c r="K222" i="26" s="1"/>
  <c r="L221" i="26"/>
  <c r="J222" i="26" s="1"/>
  <c r="U225" i="17" l="1"/>
  <c r="T240" i="29"/>
  <c r="B226" i="18"/>
  <c r="A226" i="18" s="1"/>
  <c r="F226" i="18"/>
  <c r="I223" i="24"/>
  <c r="D223" i="24"/>
  <c r="L223" i="23"/>
  <c r="J224" i="23" s="1"/>
  <c r="M223" i="23"/>
  <c r="K224" i="23" s="1"/>
  <c r="E224" i="23" s="1"/>
  <c r="L221" i="27"/>
  <c r="J222" i="27" s="1"/>
  <c r="D222" i="27" s="1"/>
  <c r="M221" i="27"/>
  <c r="K222" i="27" s="1"/>
  <c r="S221" i="27"/>
  <c r="M221" i="28"/>
  <c r="K222" i="28" s="1"/>
  <c r="E222" i="28" s="1"/>
  <c r="L221" i="28"/>
  <c r="J222" i="28" s="1"/>
  <c r="D222" i="28" s="1"/>
  <c r="I224" i="22"/>
  <c r="D224" i="22"/>
  <c r="M227" i="15"/>
  <c r="K228" i="15" s="1"/>
  <c r="E228" i="15" s="1"/>
  <c r="L227" i="15"/>
  <c r="J228" i="15" s="1"/>
  <c r="S221" i="28"/>
  <c r="T222" i="24"/>
  <c r="U221" i="24"/>
  <c r="S227" i="15"/>
  <c r="B221" i="28"/>
  <c r="A221" i="28" s="1"/>
  <c r="F221" i="28"/>
  <c r="B240" i="29"/>
  <c r="A240" i="29" s="1"/>
  <c r="F240" i="29"/>
  <c r="I225" i="20"/>
  <c r="U224" i="18"/>
  <c r="T225" i="18"/>
  <c r="M240" i="29"/>
  <c r="K241" i="29" s="1"/>
  <c r="L240" i="29"/>
  <c r="J241" i="29" s="1"/>
  <c r="S222" i="25"/>
  <c r="B221" i="27"/>
  <c r="A221" i="27" s="1"/>
  <c r="F221" i="27"/>
  <c r="S225" i="19"/>
  <c r="E224" i="22"/>
  <c r="S224" i="21"/>
  <c r="B225" i="20"/>
  <c r="A225" i="20" s="1"/>
  <c r="F225" i="20"/>
  <c r="U225" i="16"/>
  <c r="T226" i="16"/>
  <c r="S223" i="24"/>
  <c r="U222" i="24" s="1"/>
  <c r="E228" i="11"/>
  <c r="I222" i="26"/>
  <c r="L224" i="21"/>
  <c r="J225" i="21" s="1"/>
  <c r="D225" i="21" s="1"/>
  <c r="M224" i="21"/>
  <c r="K225" i="21" s="1"/>
  <c r="E225" i="21" s="1"/>
  <c r="B226" i="17"/>
  <c r="A226" i="17" s="1"/>
  <c r="F226" i="17"/>
  <c r="D222" i="26"/>
  <c r="L222" i="25"/>
  <c r="J223" i="25" s="1"/>
  <c r="M222" i="25"/>
  <c r="K223" i="25" s="1"/>
  <c r="E223" i="25" s="1"/>
  <c r="T227" i="11"/>
  <c r="U226" i="11"/>
  <c r="E222" i="26"/>
  <c r="S223" i="23"/>
  <c r="B224" i="21"/>
  <c r="A224" i="21" s="1"/>
  <c r="F224" i="21"/>
  <c r="I226" i="18"/>
  <c r="L226" i="17"/>
  <c r="J227" i="17" s="1"/>
  <c r="D227" i="17" s="1"/>
  <c r="M226" i="17"/>
  <c r="K227" i="17" s="1"/>
  <c r="L225" i="19"/>
  <c r="J226" i="19" s="1"/>
  <c r="M225" i="19"/>
  <c r="K226" i="19" s="1"/>
  <c r="E226" i="19" s="1"/>
  <c r="I227" i="16"/>
  <c r="D227" i="16"/>
  <c r="B227" i="15"/>
  <c r="A227" i="15" s="1"/>
  <c r="F227" i="15"/>
  <c r="E225" i="20"/>
  <c r="E226" i="18"/>
  <c r="I228" i="11"/>
  <c r="E227" i="16"/>
  <c r="D228" i="11"/>
  <c r="T223" i="24" l="1"/>
  <c r="S226" i="19"/>
  <c r="U225" i="19" s="1"/>
  <c r="B222" i="28"/>
  <c r="A222" i="28" s="1"/>
  <c r="F222" i="28"/>
  <c r="S223" i="25"/>
  <c r="T223" i="25" s="1"/>
  <c r="S227" i="16"/>
  <c r="B225" i="21"/>
  <c r="A225" i="21" s="1"/>
  <c r="F225" i="21"/>
  <c r="U226" i="15"/>
  <c r="T227" i="15"/>
  <c r="I228" i="15"/>
  <c r="U220" i="27"/>
  <c r="T221" i="27"/>
  <c r="B227" i="16"/>
  <c r="A227" i="16" s="1"/>
  <c r="F227" i="16"/>
  <c r="L226" i="18"/>
  <c r="J227" i="18" s="1"/>
  <c r="M226" i="18"/>
  <c r="K227" i="18" s="1"/>
  <c r="B227" i="17"/>
  <c r="A227" i="17" s="1"/>
  <c r="F227" i="17"/>
  <c r="S225" i="21"/>
  <c r="U224" i="21" s="1"/>
  <c r="L225" i="20"/>
  <c r="J226" i="20" s="1"/>
  <c r="M225" i="20"/>
  <c r="K226" i="20" s="1"/>
  <c r="E226" i="20" s="1"/>
  <c r="M228" i="11"/>
  <c r="K229" i="11" s="1"/>
  <c r="L228" i="11"/>
  <c r="J229" i="11" s="1"/>
  <c r="D229" i="11" s="1"/>
  <c r="U222" i="23"/>
  <c r="T223" i="23"/>
  <c r="I223" i="25"/>
  <c r="D223" i="25"/>
  <c r="M222" i="26"/>
  <c r="K223" i="26" s="1"/>
  <c r="E223" i="26" s="1"/>
  <c r="L222" i="26"/>
  <c r="J223" i="26" s="1"/>
  <c r="D223" i="26" s="1"/>
  <c r="T224" i="21"/>
  <c r="U223" i="21"/>
  <c r="U224" i="19"/>
  <c r="T225" i="19"/>
  <c r="I241" i="29"/>
  <c r="U220" i="28"/>
  <c r="T221" i="28"/>
  <c r="B224" i="22"/>
  <c r="A224" i="22" s="1"/>
  <c r="F224" i="22"/>
  <c r="I222" i="27"/>
  <c r="S225" i="20"/>
  <c r="I225" i="21"/>
  <c r="B222" i="27"/>
  <c r="A222" i="27" s="1"/>
  <c r="F222" i="27"/>
  <c r="L224" i="22"/>
  <c r="J225" i="22" s="1"/>
  <c r="M224" i="22"/>
  <c r="K225" i="22" s="1"/>
  <c r="I224" i="23"/>
  <c r="D224" i="23"/>
  <c r="I226" i="19"/>
  <c r="D226" i="19"/>
  <c r="S224" i="23"/>
  <c r="U223" i="23" s="1"/>
  <c r="S228" i="15"/>
  <c r="I222" i="28"/>
  <c r="B223" i="24"/>
  <c r="A223" i="24" s="1"/>
  <c r="F223" i="24"/>
  <c r="E227" i="17"/>
  <c r="B228" i="11"/>
  <c r="A228" i="11" s="1"/>
  <c r="F228" i="11"/>
  <c r="S226" i="18"/>
  <c r="D228" i="15"/>
  <c r="L227" i="16"/>
  <c r="J228" i="16" s="1"/>
  <c r="M227" i="16"/>
  <c r="K228" i="16" s="1"/>
  <c r="I227" i="17"/>
  <c r="S222" i="26"/>
  <c r="B222" i="26"/>
  <c r="A222" i="26" s="1"/>
  <c r="F222" i="26"/>
  <c r="S228" i="11"/>
  <c r="S224" i="22"/>
  <c r="U221" i="25"/>
  <c r="T222" i="25"/>
  <c r="E241" i="29"/>
  <c r="D241" i="29"/>
  <c r="S222" i="28"/>
  <c r="T222" i="28" s="1"/>
  <c r="E222" i="27"/>
  <c r="L223" i="24"/>
  <c r="J224" i="24" s="1"/>
  <c r="M223" i="24"/>
  <c r="K224" i="24" s="1"/>
  <c r="U222" i="25" l="1"/>
  <c r="T226" i="19"/>
  <c r="I228" i="16"/>
  <c r="M226" i="19"/>
  <c r="K227" i="19" s="1"/>
  <c r="L226" i="19"/>
  <c r="J227" i="19" s="1"/>
  <c r="D227" i="19" s="1"/>
  <c r="U226" i="16"/>
  <c r="T227" i="16"/>
  <c r="S222" i="27"/>
  <c r="B223" i="26"/>
  <c r="A223" i="26" s="1"/>
  <c r="F223" i="26"/>
  <c r="B229" i="11"/>
  <c r="A229" i="11" s="1"/>
  <c r="F229" i="11"/>
  <c r="B224" i="23"/>
  <c r="A224" i="23" s="1"/>
  <c r="F224" i="23"/>
  <c r="U224" i="20"/>
  <c r="T225" i="20"/>
  <c r="E224" i="24"/>
  <c r="T228" i="11"/>
  <c r="U227" i="11"/>
  <c r="L227" i="17"/>
  <c r="J228" i="17" s="1"/>
  <c r="M227" i="17"/>
  <c r="K228" i="17" s="1"/>
  <c r="E227" i="18"/>
  <c r="B226" i="19"/>
  <c r="A226" i="19" s="1"/>
  <c r="F226" i="19"/>
  <c r="M225" i="21"/>
  <c r="K226" i="21" s="1"/>
  <c r="L225" i="21"/>
  <c r="J226" i="21" s="1"/>
  <c r="I223" i="26"/>
  <c r="M223" i="25"/>
  <c r="K224" i="25" s="1"/>
  <c r="L223" i="25"/>
  <c r="J224" i="25" s="1"/>
  <c r="D224" i="25" s="1"/>
  <c r="I227" i="18"/>
  <c r="D227" i="18"/>
  <c r="U227" i="15"/>
  <c r="B241" i="29"/>
  <c r="A241" i="29" s="1"/>
  <c r="F241" i="29"/>
  <c r="U223" i="22"/>
  <c r="T224" i="22"/>
  <c r="T222" i="26"/>
  <c r="U221" i="26"/>
  <c r="M222" i="28"/>
  <c r="K223" i="28" s="1"/>
  <c r="L222" i="28"/>
  <c r="J223" i="28" s="1"/>
  <c r="S226" i="20"/>
  <c r="B223" i="25"/>
  <c r="A223" i="25" s="1"/>
  <c r="F223" i="25"/>
  <c r="S241" i="29"/>
  <c r="E229" i="11"/>
  <c r="B228" i="15"/>
  <c r="A228" i="15" s="1"/>
  <c r="F228" i="15"/>
  <c r="I225" i="22"/>
  <c r="M241" i="29"/>
  <c r="K242" i="29" s="1"/>
  <c r="L241" i="29"/>
  <c r="J242" i="29" s="1"/>
  <c r="D242" i="29" s="1"/>
  <c r="T225" i="21"/>
  <c r="T224" i="23"/>
  <c r="D228" i="16"/>
  <c r="I224" i="24"/>
  <c r="E225" i="22"/>
  <c r="S223" i="26"/>
  <c r="U225" i="18"/>
  <c r="T226" i="18"/>
  <c r="S227" i="17"/>
  <c r="D224" i="24"/>
  <c r="M224" i="23"/>
  <c r="K225" i="23" s="1"/>
  <c r="L224" i="23"/>
  <c r="J225" i="23" s="1"/>
  <c r="D225" i="23" s="1"/>
  <c r="M222" i="27"/>
  <c r="K223" i="27" s="1"/>
  <c r="L222" i="27"/>
  <c r="J223" i="27" s="1"/>
  <c r="D225" i="22"/>
  <c r="U221" i="28"/>
  <c r="I229" i="11"/>
  <c r="I226" i="20"/>
  <c r="D226" i="20"/>
  <c r="L228" i="15"/>
  <c r="J229" i="15" s="1"/>
  <c r="M228" i="15"/>
  <c r="K229" i="15" s="1"/>
  <c r="T228" i="15"/>
  <c r="E228" i="16"/>
  <c r="B225" i="23" l="1"/>
  <c r="A225" i="23" s="1"/>
  <c r="F225" i="23"/>
  <c r="I229" i="15"/>
  <c r="E225" i="23"/>
  <c r="S229" i="11"/>
  <c r="L227" i="18"/>
  <c r="J228" i="18" s="1"/>
  <c r="D228" i="18" s="1"/>
  <c r="M227" i="18"/>
  <c r="K228" i="18" s="1"/>
  <c r="E228" i="18" s="1"/>
  <c r="T226" i="20"/>
  <c r="B226" i="20"/>
  <c r="A226" i="20" s="1"/>
  <c r="F226" i="20"/>
  <c r="I223" i="27"/>
  <c r="D223" i="27"/>
  <c r="B224" i="25"/>
  <c r="A224" i="25" s="1"/>
  <c r="F224" i="25"/>
  <c r="L223" i="26"/>
  <c r="J224" i="26" s="1"/>
  <c r="M223" i="26"/>
  <c r="K224" i="26" s="1"/>
  <c r="I228" i="17"/>
  <c r="D228" i="17"/>
  <c r="E228" i="17"/>
  <c r="M225" i="22"/>
  <c r="K226" i="22" s="1"/>
  <c r="L225" i="22"/>
  <c r="J226" i="22" s="1"/>
  <c r="D226" i="22" s="1"/>
  <c r="D229" i="15"/>
  <c r="E242" i="29"/>
  <c r="I223" i="28"/>
  <c r="D223" i="28"/>
  <c r="U222" i="26"/>
  <c r="B227" i="18"/>
  <c r="A227" i="18" s="1"/>
  <c r="F227" i="18"/>
  <c r="I224" i="25"/>
  <c r="I226" i="21"/>
  <c r="D226" i="21"/>
  <c r="S224" i="24"/>
  <c r="E223" i="27"/>
  <c r="I227" i="19"/>
  <c r="B225" i="22"/>
  <c r="A225" i="22" s="1"/>
  <c r="F225" i="22"/>
  <c r="B228" i="16"/>
  <c r="A228" i="16" s="1"/>
  <c r="F228" i="16"/>
  <c r="S228" i="16"/>
  <c r="M229" i="11"/>
  <c r="K230" i="11" s="1"/>
  <c r="E230" i="11" s="1"/>
  <c r="L229" i="11"/>
  <c r="J230" i="11" s="1"/>
  <c r="B224" i="24"/>
  <c r="A224" i="24" s="1"/>
  <c r="F224" i="24"/>
  <c r="T241" i="29"/>
  <c r="U240" i="29"/>
  <c r="B242" i="29"/>
  <c r="A242" i="29" s="1"/>
  <c r="F242" i="29"/>
  <c r="B227" i="19"/>
  <c r="A227" i="19" s="1"/>
  <c r="F227" i="19"/>
  <c r="E229" i="15"/>
  <c r="M226" i="20"/>
  <c r="K227" i="20" s="1"/>
  <c r="L226" i="20"/>
  <c r="J227" i="20" s="1"/>
  <c r="D227" i="20" s="1"/>
  <c r="I225" i="23"/>
  <c r="T227" i="17"/>
  <c r="U226" i="17"/>
  <c r="S225" i="22"/>
  <c r="L224" i="24"/>
  <c r="J225" i="24" s="1"/>
  <c r="M224" i="24"/>
  <c r="K225" i="24" s="1"/>
  <c r="I242" i="29"/>
  <c r="E223" i="28"/>
  <c r="T223" i="26"/>
  <c r="E224" i="25"/>
  <c r="E226" i="21"/>
  <c r="S227" i="18"/>
  <c r="U225" i="20"/>
  <c r="T222" i="27"/>
  <c r="U221" i="27"/>
  <c r="E227" i="19"/>
  <c r="M228" i="16"/>
  <c r="K229" i="16" s="1"/>
  <c r="L228" i="16"/>
  <c r="J229" i="16" s="1"/>
  <c r="S230" i="11" l="1"/>
  <c r="U229" i="11" s="1"/>
  <c r="B227" i="20"/>
  <c r="A227" i="20" s="1"/>
  <c r="F227" i="20"/>
  <c r="L227" i="19"/>
  <c r="J228" i="19" s="1"/>
  <c r="M227" i="19"/>
  <c r="K228" i="19" s="1"/>
  <c r="E228" i="19" s="1"/>
  <c r="B226" i="21"/>
  <c r="A226" i="21" s="1"/>
  <c r="F226" i="21"/>
  <c r="M224" i="25"/>
  <c r="K225" i="25" s="1"/>
  <c r="L224" i="25"/>
  <c r="J225" i="25" s="1"/>
  <c r="S242" i="29"/>
  <c r="B228" i="17"/>
  <c r="A228" i="17" s="1"/>
  <c r="F228" i="17"/>
  <c r="I224" i="26"/>
  <c r="D224" i="26"/>
  <c r="B223" i="27"/>
  <c r="A223" i="27" s="1"/>
  <c r="F223" i="27"/>
  <c r="I229" i="16"/>
  <c r="S223" i="28"/>
  <c r="S229" i="15"/>
  <c r="D229" i="16"/>
  <c r="B226" i="22"/>
  <c r="A226" i="22" s="1"/>
  <c r="F226" i="22"/>
  <c r="E225" i="24"/>
  <c r="M226" i="21"/>
  <c r="K227" i="21" s="1"/>
  <c r="E227" i="21" s="1"/>
  <c r="L226" i="21"/>
  <c r="J227" i="21" s="1"/>
  <c r="B228" i="18"/>
  <c r="A228" i="18" s="1"/>
  <c r="F228" i="18"/>
  <c r="I226" i="22"/>
  <c r="S228" i="17"/>
  <c r="M228" i="17"/>
  <c r="K229" i="17" s="1"/>
  <c r="L228" i="17"/>
  <c r="J229" i="17" s="1"/>
  <c r="L223" i="27"/>
  <c r="J224" i="27" s="1"/>
  <c r="D224" i="27" s="1"/>
  <c r="M223" i="27"/>
  <c r="K224" i="27" s="1"/>
  <c r="E224" i="27" s="1"/>
  <c r="M229" i="15"/>
  <c r="K230" i="15" s="1"/>
  <c r="E230" i="15" s="1"/>
  <c r="L229" i="15"/>
  <c r="J230" i="15" s="1"/>
  <c r="S228" i="18"/>
  <c r="T228" i="18" s="1"/>
  <c r="S224" i="25"/>
  <c r="I225" i="24"/>
  <c r="L225" i="23"/>
  <c r="J226" i="23" s="1"/>
  <c r="M225" i="23"/>
  <c r="K226" i="23" s="1"/>
  <c r="E226" i="23" s="1"/>
  <c r="D225" i="24"/>
  <c r="E229" i="16"/>
  <c r="T224" i="24"/>
  <c r="U223" i="24"/>
  <c r="L223" i="28"/>
  <c r="J224" i="28" s="1"/>
  <c r="D224" i="28" s="1"/>
  <c r="M223" i="28"/>
  <c r="K224" i="28" s="1"/>
  <c r="E224" i="28" s="1"/>
  <c r="E224" i="26"/>
  <c r="S225" i="23"/>
  <c r="S227" i="19"/>
  <c r="U226" i="18"/>
  <c r="T227" i="18"/>
  <c r="L242" i="29"/>
  <c r="J243" i="29" s="1"/>
  <c r="M242" i="29"/>
  <c r="K243" i="29" s="1"/>
  <c r="E226" i="22"/>
  <c r="I227" i="20"/>
  <c r="U227" i="16"/>
  <c r="T228" i="16"/>
  <c r="S226" i="21"/>
  <c r="U224" i="22"/>
  <c r="T225" i="22"/>
  <c r="E227" i="20"/>
  <c r="I230" i="11"/>
  <c r="D230" i="11"/>
  <c r="S223" i="27"/>
  <c r="B223" i="28"/>
  <c r="A223" i="28" s="1"/>
  <c r="F223" i="28"/>
  <c r="B229" i="15"/>
  <c r="A229" i="15" s="1"/>
  <c r="F229" i="15"/>
  <c r="I228" i="18"/>
  <c r="T229" i="11"/>
  <c r="U228" i="11"/>
  <c r="T230" i="11" l="1"/>
  <c r="U227" i="18"/>
  <c r="S230" i="15"/>
  <c r="U229" i="15" s="1"/>
  <c r="B224" i="27"/>
  <c r="A224" i="27" s="1"/>
  <c r="F224" i="27"/>
  <c r="B230" i="11"/>
  <c r="A230" i="11" s="1"/>
  <c r="F230" i="11"/>
  <c r="I224" i="28"/>
  <c r="U223" i="25"/>
  <c r="T224" i="25"/>
  <c r="I229" i="17"/>
  <c r="D229" i="17"/>
  <c r="I225" i="25"/>
  <c r="D225" i="25"/>
  <c r="S226" i="22"/>
  <c r="T227" i="19"/>
  <c r="U226" i="19"/>
  <c r="I227" i="21"/>
  <c r="S224" i="27"/>
  <c r="U223" i="27" s="1"/>
  <c r="U225" i="21"/>
  <c r="T226" i="21"/>
  <c r="S226" i="23"/>
  <c r="T226" i="23" s="1"/>
  <c r="B225" i="24"/>
  <c r="A225" i="24" s="1"/>
  <c r="F225" i="24"/>
  <c r="M225" i="24"/>
  <c r="K226" i="24" s="1"/>
  <c r="E226" i="24" s="1"/>
  <c r="L225" i="24"/>
  <c r="J226" i="24" s="1"/>
  <c r="D226" i="24" s="1"/>
  <c r="E229" i="17"/>
  <c r="T229" i="15"/>
  <c r="U228" i="15"/>
  <c r="L224" i="26"/>
  <c r="J225" i="26" s="1"/>
  <c r="M224" i="26"/>
  <c r="K225" i="26" s="1"/>
  <c r="E243" i="29"/>
  <c r="I228" i="19"/>
  <c r="D228" i="19"/>
  <c r="B224" i="28"/>
  <c r="A224" i="28" s="1"/>
  <c r="F224" i="28"/>
  <c r="L227" i="20"/>
  <c r="J228" i="20" s="1"/>
  <c r="M227" i="20"/>
  <c r="K228" i="20" s="1"/>
  <c r="E228" i="20" s="1"/>
  <c r="S228" i="19"/>
  <c r="T228" i="19" s="1"/>
  <c r="S224" i="26"/>
  <c r="I226" i="23"/>
  <c r="D226" i="23"/>
  <c r="I230" i="15"/>
  <c r="S224" i="28"/>
  <c r="U223" i="28" s="1"/>
  <c r="B224" i="26"/>
  <c r="A224" i="26" s="1"/>
  <c r="F224" i="26"/>
  <c r="D230" i="15"/>
  <c r="L230" i="11"/>
  <c r="J231" i="11" s="1"/>
  <c r="D231" i="11" s="1"/>
  <c r="M230" i="11"/>
  <c r="K231" i="11" s="1"/>
  <c r="S227" i="21"/>
  <c r="T227" i="21" s="1"/>
  <c r="S229" i="16"/>
  <c r="L226" i="22"/>
  <c r="J227" i="22" s="1"/>
  <c r="M226" i="22"/>
  <c r="K227" i="22" s="1"/>
  <c r="E227" i="22" s="1"/>
  <c r="U222" i="28"/>
  <c r="T223" i="28"/>
  <c r="M228" i="18"/>
  <c r="K229" i="18" s="1"/>
  <c r="L228" i="18"/>
  <c r="J229" i="18" s="1"/>
  <c r="T223" i="27"/>
  <c r="U222" i="27"/>
  <c r="S227" i="20"/>
  <c r="I243" i="29"/>
  <c r="D243" i="29"/>
  <c r="U224" i="23"/>
  <c r="T225" i="23"/>
  <c r="E225" i="25"/>
  <c r="I224" i="27"/>
  <c r="T228" i="17"/>
  <c r="U227" i="17"/>
  <c r="S225" i="24"/>
  <c r="B229" i="16"/>
  <c r="A229" i="16" s="1"/>
  <c r="F229" i="16"/>
  <c r="L229" i="16"/>
  <c r="J230" i="16" s="1"/>
  <c r="M229" i="16"/>
  <c r="K230" i="16" s="1"/>
  <c r="E230" i="16" s="1"/>
  <c r="T242" i="29"/>
  <c r="U241" i="29"/>
  <c r="D227" i="21"/>
  <c r="T230" i="15" l="1"/>
  <c r="U227" i="19"/>
  <c r="T224" i="28"/>
  <c r="B226" i="24"/>
  <c r="A226" i="24" s="1"/>
  <c r="F226" i="24"/>
  <c r="S226" i="24"/>
  <c r="U225" i="24" s="1"/>
  <c r="S227" i="22"/>
  <c r="U226" i="22" s="1"/>
  <c r="S230" i="16"/>
  <c r="U229" i="16" s="1"/>
  <c r="L224" i="27"/>
  <c r="J225" i="27" s="1"/>
  <c r="M224" i="27"/>
  <c r="K225" i="27" s="1"/>
  <c r="B243" i="29"/>
  <c r="A243" i="29" s="1"/>
  <c r="F243" i="29"/>
  <c r="I227" i="22"/>
  <c r="D227" i="22"/>
  <c r="B230" i="15"/>
  <c r="A230" i="15" s="1"/>
  <c r="F230" i="15"/>
  <c r="I228" i="20"/>
  <c r="D228" i="20"/>
  <c r="B228" i="19"/>
  <c r="A228" i="19" s="1"/>
  <c r="F228" i="19"/>
  <c r="I230" i="16"/>
  <c r="M226" i="23"/>
  <c r="K227" i="23" s="1"/>
  <c r="L226" i="23"/>
  <c r="J227" i="23" s="1"/>
  <c r="D227" i="23" s="1"/>
  <c r="I225" i="26"/>
  <c r="U226" i="21"/>
  <c r="M229" i="17"/>
  <c r="K230" i="17" s="1"/>
  <c r="E230" i="17" s="1"/>
  <c r="L229" i="17"/>
  <c r="J230" i="17" s="1"/>
  <c r="M243" i="29"/>
  <c r="K244" i="29" s="1"/>
  <c r="E244" i="29" s="1"/>
  <c r="L243" i="29"/>
  <c r="J244" i="29" s="1"/>
  <c r="E229" i="18"/>
  <c r="E231" i="11"/>
  <c r="D225" i="26"/>
  <c r="L228" i="19"/>
  <c r="J229" i="19" s="1"/>
  <c r="M228" i="19"/>
  <c r="K229" i="19" s="1"/>
  <c r="L225" i="25"/>
  <c r="J226" i="25" s="1"/>
  <c r="D226" i="25" s="1"/>
  <c r="M225" i="25"/>
  <c r="K226" i="25" s="1"/>
  <c r="L224" i="28"/>
  <c r="J225" i="28" s="1"/>
  <c r="M224" i="28"/>
  <c r="K225" i="28" s="1"/>
  <c r="U226" i="20"/>
  <c r="T227" i="20"/>
  <c r="B226" i="23"/>
  <c r="A226" i="23" s="1"/>
  <c r="F226" i="23"/>
  <c r="T224" i="26"/>
  <c r="U223" i="26"/>
  <c r="L227" i="21"/>
  <c r="J228" i="21" s="1"/>
  <c r="D228" i="21" s="1"/>
  <c r="M227" i="21"/>
  <c r="K228" i="21" s="1"/>
  <c r="B225" i="25"/>
  <c r="A225" i="25" s="1"/>
  <c r="F225" i="25"/>
  <c r="T225" i="24"/>
  <c r="U224" i="24"/>
  <c r="S225" i="25"/>
  <c r="I229" i="18"/>
  <c r="D229" i="18"/>
  <c r="B231" i="11"/>
  <c r="A231" i="11" s="1"/>
  <c r="F231" i="11"/>
  <c r="B227" i="21"/>
  <c r="A227" i="21" s="1"/>
  <c r="F227" i="21"/>
  <c r="D230" i="16"/>
  <c r="U225" i="23"/>
  <c r="S228" i="20"/>
  <c r="T224" i="27"/>
  <c r="U228" i="16"/>
  <c r="T229" i="16"/>
  <c r="I231" i="11"/>
  <c r="L230" i="15"/>
  <c r="J231" i="15" s="1"/>
  <c r="D231" i="15" s="1"/>
  <c r="M230" i="15"/>
  <c r="K231" i="15" s="1"/>
  <c r="E225" i="26"/>
  <c r="S243" i="29"/>
  <c r="S229" i="17"/>
  <c r="I226" i="24"/>
  <c r="U225" i="22"/>
  <c r="T226" i="22"/>
  <c r="B229" i="17"/>
  <c r="A229" i="17" s="1"/>
  <c r="F229" i="17"/>
  <c r="T230" i="16" l="1"/>
  <c r="T227" i="22"/>
  <c r="T226" i="24"/>
  <c r="U228" i="17"/>
  <c r="T229" i="17"/>
  <c r="L231" i="11"/>
  <c r="J232" i="11" s="1"/>
  <c r="M231" i="11"/>
  <c r="K232" i="11" s="1"/>
  <c r="E232" i="11" s="1"/>
  <c r="B228" i="21"/>
  <c r="A228" i="21" s="1"/>
  <c r="F228" i="21"/>
  <c r="I228" i="21"/>
  <c r="B227" i="23"/>
  <c r="A227" i="23" s="1"/>
  <c r="F227" i="23"/>
  <c r="T228" i="20"/>
  <c r="I229" i="19"/>
  <c r="I244" i="29"/>
  <c r="B231" i="15"/>
  <c r="A231" i="15" s="1"/>
  <c r="F231" i="15"/>
  <c r="E225" i="27"/>
  <c r="S244" i="29"/>
  <c r="U243" i="29" s="1"/>
  <c r="I225" i="27"/>
  <c r="D225" i="27"/>
  <c r="L226" i="24"/>
  <c r="J227" i="24" s="1"/>
  <c r="M226" i="24"/>
  <c r="K227" i="24" s="1"/>
  <c r="I231" i="15"/>
  <c r="B230" i="16"/>
  <c r="A230" i="16" s="1"/>
  <c r="F230" i="16"/>
  <c r="E226" i="25"/>
  <c r="I230" i="17"/>
  <c r="D230" i="17"/>
  <c r="S230" i="17"/>
  <c r="T230" i="17" s="1"/>
  <c r="B229" i="18"/>
  <c r="A229" i="18" s="1"/>
  <c r="F229" i="18"/>
  <c r="T225" i="25"/>
  <c r="U224" i="25"/>
  <c r="E228" i="21"/>
  <c r="E225" i="28"/>
  <c r="E229" i="19"/>
  <c r="B225" i="26"/>
  <c r="A225" i="26" s="1"/>
  <c r="F225" i="26"/>
  <c r="I227" i="23"/>
  <c r="S225" i="26"/>
  <c r="I225" i="28"/>
  <c r="D225" i="28"/>
  <c r="S231" i="11"/>
  <c r="E227" i="23"/>
  <c r="B228" i="20"/>
  <c r="A228" i="20" s="1"/>
  <c r="F228" i="20"/>
  <c r="M227" i="22"/>
  <c r="K228" i="22" s="1"/>
  <c r="L227" i="22"/>
  <c r="J228" i="22" s="1"/>
  <c r="D228" i="22" s="1"/>
  <c r="E231" i="15"/>
  <c r="M229" i="18"/>
  <c r="K230" i="18" s="1"/>
  <c r="E230" i="18" s="1"/>
  <c r="L229" i="18"/>
  <c r="J230" i="18" s="1"/>
  <c r="D230" i="18" s="1"/>
  <c r="B226" i="25"/>
  <c r="A226" i="25" s="1"/>
  <c r="F226" i="25"/>
  <c r="U227" i="20"/>
  <c r="T243" i="29"/>
  <c r="U242" i="29"/>
  <c r="I226" i="25"/>
  <c r="S229" i="18"/>
  <c r="L225" i="26"/>
  <c r="J226" i="26" s="1"/>
  <c r="D226" i="26" s="1"/>
  <c r="M225" i="26"/>
  <c r="K226" i="26" s="1"/>
  <c r="L230" i="16"/>
  <c r="J231" i="16" s="1"/>
  <c r="D231" i="16" s="1"/>
  <c r="M230" i="16"/>
  <c r="K231" i="16" s="1"/>
  <c r="D229" i="19"/>
  <c r="M228" i="20"/>
  <c r="K229" i="20" s="1"/>
  <c r="L228" i="20"/>
  <c r="J229" i="20" s="1"/>
  <c r="B227" i="22"/>
  <c r="A227" i="22" s="1"/>
  <c r="F227" i="22"/>
  <c r="D244" i="29"/>
  <c r="B231" i="16" l="1"/>
  <c r="A231" i="16" s="1"/>
  <c r="F231" i="16"/>
  <c r="I229" i="20"/>
  <c r="T229" i="18"/>
  <c r="U228" i="18"/>
  <c r="S225" i="28"/>
  <c r="S226" i="25"/>
  <c r="L225" i="28"/>
  <c r="J226" i="28" s="1"/>
  <c r="D226" i="28" s="1"/>
  <c r="M225" i="28"/>
  <c r="K226" i="28" s="1"/>
  <c r="E226" i="28" s="1"/>
  <c r="M227" i="23"/>
  <c r="K228" i="23" s="1"/>
  <c r="E228" i="23" s="1"/>
  <c r="L227" i="23"/>
  <c r="J228" i="23" s="1"/>
  <c r="B230" i="18"/>
  <c r="A230" i="18" s="1"/>
  <c r="F230" i="18"/>
  <c r="B229" i="19"/>
  <c r="A229" i="19" s="1"/>
  <c r="F229" i="19"/>
  <c r="M226" i="25"/>
  <c r="K227" i="25" s="1"/>
  <c r="L226" i="25"/>
  <c r="J227" i="25" s="1"/>
  <c r="I230" i="18"/>
  <c r="I228" i="22"/>
  <c r="D229" i="20"/>
  <c r="T231" i="11"/>
  <c r="U230" i="11"/>
  <c r="E226" i="26"/>
  <c r="S229" i="19"/>
  <c r="S228" i="21"/>
  <c r="E227" i="24"/>
  <c r="L225" i="27"/>
  <c r="J226" i="27" s="1"/>
  <c r="D226" i="27" s="1"/>
  <c r="M225" i="27"/>
  <c r="K226" i="27" s="1"/>
  <c r="E226" i="27" s="1"/>
  <c r="S225" i="27"/>
  <c r="L229" i="19"/>
  <c r="J230" i="19" s="1"/>
  <c r="M229" i="19"/>
  <c r="K230" i="19" s="1"/>
  <c r="B244" i="29"/>
  <c r="A244" i="29" s="1"/>
  <c r="F244" i="29"/>
  <c r="I231" i="16"/>
  <c r="S231" i="15"/>
  <c r="B226" i="26"/>
  <c r="A226" i="26" s="1"/>
  <c r="F226" i="26"/>
  <c r="B225" i="27"/>
  <c r="A225" i="27" s="1"/>
  <c r="F225" i="27"/>
  <c r="L244" i="29"/>
  <c r="J245" i="29" s="1"/>
  <c r="D245" i="29" s="1"/>
  <c r="M244" i="29"/>
  <c r="K245" i="29" s="1"/>
  <c r="E229" i="20"/>
  <c r="S232" i="11"/>
  <c r="B230" i="17"/>
  <c r="A230" i="17" s="1"/>
  <c r="F230" i="17"/>
  <c r="L231" i="15"/>
  <c r="J232" i="15" s="1"/>
  <c r="M231" i="15"/>
  <c r="K232" i="15" s="1"/>
  <c r="E232" i="15" s="1"/>
  <c r="B228" i="22"/>
  <c r="A228" i="22" s="1"/>
  <c r="F228" i="22"/>
  <c r="I226" i="26"/>
  <c r="T244" i="29"/>
  <c r="E231" i="16"/>
  <c r="S230" i="18"/>
  <c r="U229" i="18" s="1"/>
  <c r="E228" i="22"/>
  <c r="S227" i="23"/>
  <c r="B225" i="28"/>
  <c r="A225" i="28" s="1"/>
  <c r="F225" i="28"/>
  <c r="U224" i="26"/>
  <c r="T225" i="26"/>
  <c r="L230" i="17"/>
  <c r="J231" i="17" s="1"/>
  <c r="D231" i="17" s="1"/>
  <c r="M230" i="17"/>
  <c r="K231" i="17" s="1"/>
  <c r="I227" i="24"/>
  <c r="D227" i="24"/>
  <c r="M228" i="21"/>
  <c r="K229" i="21" s="1"/>
  <c r="E229" i="21" s="1"/>
  <c r="L228" i="21"/>
  <c r="J229" i="21" s="1"/>
  <c r="I232" i="11"/>
  <c r="D232" i="11"/>
  <c r="U229" i="17"/>
  <c r="B245" i="29" l="1"/>
  <c r="A245" i="29" s="1"/>
  <c r="F245" i="29"/>
  <c r="B226" i="28"/>
  <c r="A226" i="28" s="1"/>
  <c r="F226" i="28"/>
  <c r="S232" i="15"/>
  <c r="U231" i="15" s="1"/>
  <c r="S226" i="27"/>
  <c r="U225" i="27" s="1"/>
  <c r="M232" i="11"/>
  <c r="K233" i="11" s="1"/>
  <c r="L232" i="11"/>
  <c r="J233" i="11" s="1"/>
  <c r="S228" i="23"/>
  <c r="U227" i="23" s="1"/>
  <c r="T229" i="19"/>
  <c r="U228" i="19"/>
  <c r="S226" i="28"/>
  <c r="U225" i="28" s="1"/>
  <c r="I229" i="21"/>
  <c r="D229" i="21"/>
  <c r="S228" i="22"/>
  <c r="B231" i="17"/>
  <c r="A231" i="17" s="1"/>
  <c r="F231" i="17"/>
  <c r="U230" i="15"/>
  <c r="T231" i="15"/>
  <c r="S229" i="21"/>
  <c r="T229" i="21" s="1"/>
  <c r="U231" i="11"/>
  <c r="T225" i="28"/>
  <c r="U224" i="28"/>
  <c r="B232" i="11"/>
  <c r="A232" i="11" s="1"/>
  <c r="F232" i="11"/>
  <c r="E231" i="17"/>
  <c r="S231" i="16"/>
  <c r="M226" i="26"/>
  <c r="K227" i="26" s="1"/>
  <c r="L226" i="26"/>
  <c r="J227" i="26" s="1"/>
  <c r="B226" i="27"/>
  <c r="A226" i="27" s="1"/>
  <c r="F226" i="27"/>
  <c r="I230" i="19"/>
  <c r="T228" i="21"/>
  <c r="U227" i="21"/>
  <c r="B227" i="24"/>
  <c r="A227" i="24" s="1"/>
  <c r="F227" i="24"/>
  <c r="I231" i="17"/>
  <c r="T227" i="23"/>
  <c r="U226" i="23"/>
  <c r="I232" i="15"/>
  <c r="D232" i="15"/>
  <c r="E245" i="29"/>
  <c r="M231" i="16"/>
  <c r="K232" i="16" s="1"/>
  <c r="L231" i="16"/>
  <c r="J232" i="16" s="1"/>
  <c r="S227" i="24"/>
  <c r="E230" i="19"/>
  <c r="I227" i="25"/>
  <c r="D227" i="25"/>
  <c r="T226" i="25"/>
  <c r="U225" i="25"/>
  <c r="L229" i="20"/>
  <c r="J230" i="20" s="1"/>
  <c r="D230" i="20" s="1"/>
  <c r="M229" i="20"/>
  <c r="K230" i="20" s="1"/>
  <c r="E230" i="20" s="1"/>
  <c r="M227" i="24"/>
  <c r="K228" i="24" s="1"/>
  <c r="L227" i="24"/>
  <c r="J228" i="24" s="1"/>
  <c r="D228" i="24" s="1"/>
  <c r="I245" i="29"/>
  <c r="T225" i="27"/>
  <c r="U224" i="27"/>
  <c r="T232" i="11"/>
  <c r="L228" i="22"/>
  <c r="J229" i="22" s="1"/>
  <c r="M228" i="22"/>
  <c r="K229" i="22" s="1"/>
  <c r="E229" i="22" s="1"/>
  <c r="I226" i="28"/>
  <c r="S229" i="20"/>
  <c r="S226" i="26"/>
  <c r="M230" i="18"/>
  <c r="K231" i="18" s="1"/>
  <c r="L230" i="18"/>
  <c r="J231" i="18" s="1"/>
  <c r="I228" i="23"/>
  <c r="D228" i="23"/>
  <c r="T230" i="18"/>
  <c r="I226" i="27"/>
  <c r="B229" i="20"/>
  <c r="A229" i="20" s="1"/>
  <c r="F229" i="20"/>
  <c r="D230" i="19"/>
  <c r="E227" i="25"/>
  <c r="T228" i="23" l="1"/>
  <c r="T226" i="28"/>
  <c r="U228" i="21"/>
  <c r="T226" i="27"/>
  <c r="B228" i="24"/>
  <c r="A228" i="24" s="1"/>
  <c r="F228" i="24"/>
  <c r="I229" i="22"/>
  <c r="D229" i="22"/>
  <c r="S230" i="19"/>
  <c r="L232" i="15"/>
  <c r="J233" i="15" s="1"/>
  <c r="D233" i="15" s="1"/>
  <c r="M232" i="15"/>
  <c r="K233" i="15" s="1"/>
  <c r="L230" i="19"/>
  <c r="J231" i="19" s="1"/>
  <c r="D231" i="19" s="1"/>
  <c r="M230" i="19"/>
  <c r="K231" i="19" s="1"/>
  <c r="M229" i="21"/>
  <c r="K230" i="21" s="1"/>
  <c r="L229" i="21"/>
  <c r="J230" i="21" s="1"/>
  <c r="D230" i="21" s="1"/>
  <c r="I233" i="11"/>
  <c r="L226" i="27"/>
  <c r="J227" i="27" s="1"/>
  <c r="M226" i="27"/>
  <c r="K227" i="27" s="1"/>
  <c r="E231" i="18"/>
  <c r="B227" i="25"/>
  <c r="A227" i="25" s="1"/>
  <c r="F227" i="25"/>
  <c r="E228" i="24"/>
  <c r="T228" i="22"/>
  <c r="U227" i="22"/>
  <c r="S227" i="25"/>
  <c r="E227" i="26"/>
  <c r="M226" i="28"/>
  <c r="K227" i="28" s="1"/>
  <c r="L226" i="28"/>
  <c r="J227" i="28" s="1"/>
  <c r="T227" i="24"/>
  <c r="U226" i="24"/>
  <c r="T231" i="16"/>
  <c r="U230" i="16"/>
  <c r="B229" i="21"/>
  <c r="A229" i="21" s="1"/>
  <c r="F229" i="21"/>
  <c r="B230" i="19"/>
  <c r="A230" i="19" s="1"/>
  <c r="F230" i="19"/>
  <c r="I231" i="18"/>
  <c r="D231" i="18"/>
  <c r="I228" i="24"/>
  <c r="I227" i="26"/>
  <c r="D227" i="26"/>
  <c r="S231" i="17"/>
  <c r="S229" i="22"/>
  <c r="B228" i="23"/>
  <c r="A228" i="23" s="1"/>
  <c r="F228" i="23"/>
  <c r="S230" i="20"/>
  <c r="U229" i="20" s="1"/>
  <c r="S245" i="29"/>
  <c r="E233" i="11"/>
  <c r="B230" i="20"/>
  <c r="A230" i="20" s="1"/>
  <c r="F230" i="20"/>
  <c r="T229" i="20"/>
  <c r="U228" i="20"/>
  <c r="M228" i="23"/>
  <c r="K229" i="23" s="1"/>
  <c r="L228" i="23"/>
  <c r="J229" i="23" s="1"/>
  <c r="U225" i="26"/>
  <c r="T226" i="26"/>
  <c r="M245" i="29"/>
  <c r="K246" i="29" s="1"/>
  <c r="E246" i="29" s="1"/>
  <c r="L245" i="29"/>
  <c r="J246" i="29" s="1"/>
  <c r="I230" i="20"/>
  <c r="L227" i="25"/>
  <c r="J228" i="25" s="1"/>
  <c r="D228" i="25" s="1"/>
  <c r="M227" i="25"/>
  <c r="K228" i="25" s="1"/>
  <c r="I232" i="16"/>
  <c r="D232" i="16"/>
  <c r="B232" i="15"/>
  <c r="A232" i="15" s="1"/>
  <c r="F232" i="15"/>
  <c r="M231" i="17"/>
  <c r="K232" i="17" s="1"/>
  <c r="E232" i="17" s="1"/>
  <c r="L231" i="17"/>
  <c r="J232" i="17" s="1"/>
  <c r="E232" i="16"/>
  <c r="D233" i="11"/>
  <c r="T232" i="15"/>
  <c r="T230" i="20" l="1"/>
  <c r="L228" i="24"/>
  <c r="J229" i="24" s="1"/>
  <c r="M228" i="24"/>
  <c r="K229" i="24" s="1"/>
  <c r="T229" i="22"/>
  <c r="S231" i="18"/>
  <c r="L229" i="22"/>
  <c r="J230" i="22" s="1"/>
  <c r="M229" i="22"/>
  <c r="K230" i="22" s="1"/>
  <c r="S232" i="16"/>
  <c r="L232" i="16"/>
  <c r="J233" i="16" s="1"/>
  <c r="M232" i="16"/>
  <c r="K233" i="16" s="1"/>
  <c r="E233" i="16" s="1"/>
  <c r="T245" i="29"/>
  <c r="U244" i="29"/>
  <c r="S232" i="17"/>
  <c r="T232" i="17" s="1"/>
  <c r="B231" i="18"/>
  <c r="A231" i="18" s="1"/>
  <c r="F231" i="18"/>
  <c r="S227" i="26"/>
  <c r="U228" i="22"/>
  <c r="M233" i="11"/>
  <c r="K234" i="11" s="1"/>
  <c r="E234" i="11" s="1"/>
  <c r="L233" i="11"/>
  <c r="J234" i="11" s="1"/>
  <c r="U229" i="19"/>
  <c r="T230" i="19"/>
  <c r="I232" i="17"/>
  <c r="D232" i="17"/>
  <c r="S233" i="11"/>
  <c r="T231" i="17"/>
  <c r="U230" i="17"/>
  <c r="E228" i="25"/>
  <c r="E227" i="27"/>
  <c r="I230" i="21"/>
  <c r="E233" i="15"/>
  <c r="B229" i="22"/>
  <c r="A229" i="22" s="1"/>
  <c r="F229" i="22"/>
  <c r="B233" i="11"/>
  <c r="A233" i="11" s="1"/>
  <c r="F233" i="11"/>
  <c r="M230" i="20"/>
  <c r="K231" i="20" s="1"/>
  <c r="L230" i="20"/>
  <c r="J231" i="20" s="1"/>
  <c r="S246" i="29"/>
  <c r="U245" i="29" s="1"/>
  <c r="B230" i="21"/>
  <c r="A230" i="21" s="1"/>
  <c r="F230" i="21"/>
  <c r="E227" i="28"/>
  <c r="E231" i="19"/>
  <c r="B233" i="15"/>
  <c r="A233" i="15" s="1"/>
  <c r="F233" i="15"/>
  <c r="I229" i="23"/>
  <c r="D229" i="23"/>
  <c r="L227" i="26"/>
  <c r="J228" i="26" s="1"/>
  <c r="M227" i="26"/>
  <c r="K228" i="26" s="1"/>
  <c r="E228" i="26" s="1"/>
  <c r="B231" i="19"/>
  <c r="A231" i="19" s="1"/>
  <c r="F231" i="19"/>
  <c r="B228" i="25"/>
  <c r="A228" i="25" s="1"/>
  <c r="F228" i="25"/>
  <c r="I231" i="19"/>
  <c r="I246" i="29"/>
  <c r="D246" i="29"/>
  <c r="E229" i="23"/>
  <c r="B232" i="16"/>
  <c r="A232" i="16" s="1"/>
  <c r="F232" i="16"/>
  <c r="I228" i="25"/>
  <c r="B227" i="26"/>
  <c r="A227" i="26" s="1"/>
  <c r="F227" i="26"/>
  <c r="L231" i="18"/>
  <c r="J232" i="18" s="1"/>
  <c r="M231" i="18"/>
  <c r="K232" i="18" s="1"/>
  <c r="I227" i="28"/>
  <c r="D227" i="28"/>
  <c r="T227" i="25"/>
  <c r="U226" i="25"/>
  <c r="S228" i="24"/>
  <c r="I227" i="27"/>
  <c r="D227" i="27"/>
  <c r="E230" i="21"/>
  <c r="I233" i="15"/>
  <c r="U231" i="17" l="1"/>
  <c r="T246" i="29"/>
  <c r="B227" i="27"/>
  <c r="A227" i="27" s="1"/>
  <c r="F227" i="27"/>
  <c r="M231" i="19"/>
  <c r="K232" i="19" s="1"/>
  <c r="E232" i="19" s="1"/>
  <c r="L231" i="19"/>
  <c r="J232" i="19" s="1"/>
  <c r="I228" i="26"/>
  <c r="S227" i="27"/>
  <c r="M232" i="17"/>
  <c r="K233" i="17" s="1"/>
  <c r="L232" i="17"/>
  <c r="J233" i="17" s="1"/>
  <c r="D233" i="17" s="1"/>
  <c r="T227" i="26"/>
  <c r="U226" i="26"/>
  <c r="I230" i="22"/>
  <c r="M233" i="15"/>
  <c r="K234" i="15" s="1"/>
  <c r="L233" i="15"/>
  <c r="J234" i="15" s="1"/>
  <c r="B227" i="28"/>
  <c r="A227" i="28" s="1"/>
  <c r="F227" i="28"/>
  <c r="B229" i="23"/>
  <c r="A229" i="23" s="1"/>
  <c r="F229" i="23"/>
  <c r="S227" i="28"/>
  <c r="E231" i="20"/>
  <c r="S228" i="26"/>
  <c r="T228" i="26" s="1"/>
  <c r="S233" i="16"/>
  <c r="U232" i="16" s="1"/>
  <c r="I229" i="24"/>
  <c r="D229" i="24"/>
  <c r="M227" i="27"/>
  <c r="K228" i="27" s="1"/>
  <c r="L227" i="27"/>
  <c r="J228" i="27" s="1"/>
  <c r="D228" i="27" s="1"/>
  <c r="S229" i="23"/>
  <c r="M246" i="29"/>
  <c r="K247" i="29" s="1"/>
  <c r="L246" i="29"/>
  <c r="J247" i="29" s="1"/>
  <c r="D247" i="29" s="1"/>
  <c r="D230" i="22"/>
  <c r="S228" i="25"/>
  <c r="B232" i="17"/>
  <c r="A232" i="17" s="1"/>
  <c r="F232" i="17"/>
  <c r="U231" i="16"/>
  <c r="T232" i="16"/>
  <c r="E232" i="18"/>
  <c r="T228" i="24"/>
  <c r="U227" i="24"/>
  <c r="B246" i="29"/>
  <c r="A246" i="29" s="1"/>
  <c r="F246" i="29"/>
  <c r="I231" i="20"/>
  <c r="D231" i="20"/>
  <c r="S233" i="15"/>
  <c r="T233" i="11"/>
  <c r="U232" i="11"/>
  <c r="I233" i="16"/>
  <c r="I232" i="18"/>
  <c r="M228" i="25"/>
  <c r="K229" i="25" s="1"/>
  <c r="L228" i="25"/>
  <c r="J229" i="25" s="1"/>
  <c r="I234" i="11"/>
  <c r="T231" i="18"/>
  <c r="U230" i="18"/>
  <c r="S230" i="21"/>
  <c r="E229" i="24"/>
  <c r="L227" i="28"/>
  <c r="J228" i="28" s="1"/>
  <c r="M227" i="28"/>
  <c r="K228" i="28" s="1"/>
  <c r="E228" i="28" s="1"/>
  <c r="D228" i="26"/>
  <c r="D233" i="16"/>
  <c r="L229" i="23"/>
  <c r="J230" i="23" s="1"/>
  <c r="M229" i="23"/>
  <c r="K230" i="23" s="1"/>
  <c r="S231" i="19"/>
  <c r="D234" i="11"/>
  <c r="L230" i="21"/>
  <c r="J231" i="21" s="1"/>
  <c r="M230" i="21"/>
  <c r="K231" i="21" s="1"/>
  <c r="S234" i="11"/>
  <c r="U233" i="11" s="1"/>
  <c r="D232" i="18"/>
  <c r="E230" i="22"/>
  <c r="T233" i="16" l="1"/>
  <c r="S228" i="28"/>
  <c r="U227" i="28" s="1"/>
  <c r="B228" i="27"/>
  <c r="A228" i="27" s="1"/>
  <c r="F228" i="27"/>
  <c r="U229" i="21"/>
  <c r="T230" i="21"/>
  <c r="U232" i="15"/>
  <c r="T233" i="15"/>
  <c r="B233" i="17"/>
  <c r="A233" i="17" s="1"/>
  <c r="F233" i="17"/>
  <c r="T229" i="23"/>
  <c r="U228" i="23"/>
  <c r="I230" i="23"/>
  <c r="T234" i="11"/>
  <c r="B247" i="29"/>
  <c r="A247" i="29" s="1"/>
  <c r="F247" i="29"/>
  <c r="I247" i="29"/>
  <c r="B232" i="18"/>
  <c r="A232" i="18" s="1"/>
  <c r="F232" i="18"/>
  <c r="I231" i="21"/>
  <c r="D231" i="21"/>
  <c r="S232" i="19"/>
  <c r="T232" i="19" s="1"/>
  <c r="I228" i="28"/>
  <c r="M233" i="16"/>
  <c r="K234" i="16" s="1"/>
  <c r="L233" i="16"/>
  <c r="J234" i="16" s="1"/>
  <c r="E229" i="25"/>
  <c r="E247" i="29"/>
  <c r="S231" i="20"/>
  <c r="D228" i="28"/>
  <c r="E228" i="27"/>
  <c r="I232" i="19"/>
  <c r="D232" i="19"/>
  <c r="B228" i="26"/>
  <c r="A228" i="26" s="1"/>
  <c r="F228" i="26"/>
  <c r="I229" i="25"/>
  <c r="D229" i="25"/>
  <c r="B230" i="22"/>
  <c r="A230" i="22" s="1"/>
  <c r="F230" i="22"/>
  <c r="L229" i="24"/>
  <c r="J230" i="24" s="1"/>
  <c r="D230" i="24" s="1"/>
  <c r="M229" i="24"/>
  <c r="K230" i="24" s="1"/>
  <c r="E230" i="24" s="1"/>
  <c r="T227" i="28"/>
  <c r="U226" i="28"/>
  <c r="I234" i="15"/>
  <c r="D234" i="15"/>
  <c r="I233" i="17"/>
  <c r="E231" i="21"/>
  <c r="B231" i="20"/>
  <c r="A231" i="20" s="1"/>
  <c r="F231" i="20"/>
  <c r="I228" i="27"/>
  <c r="E233" i="17"/>
  <c r="M228" i="26"/>
  <c r="K229" i="26" s="1"/>
  <c r="L228" i="26"/>
  <c r="J229" i="26" s="1"/>
  <c r="S230" i="22"/>
  <c r="B234" i="11"/>
  <c r="A234" i="11" s="1"/>
  <c r="F234" i="11"/>
  <c r="T231" i="19"/>
  <c r="U230" i="19"/>
  <c r="B233" i="16"/>
  <c r="A233" i="16" s="1"/>
  <c r="F233" i="16"/>
  <c r="S229" i="24"/>
  <c r="M234" i="11"/>
  <c r="K235" i="11" s="1"/>
  <c r="L234" i="11"/>
  <c r="J235" i="11" s="1"/>
  <c r="M232" i="18"/>
  <c r="K233" i="18" s="1"/>
  <c r="L232" i="18"/>
  <c r="J233" i="18" s="1"/>
  <c r="E234" i="15"/>
  <c r="L231" i="20"/>
  <c r="J232" i="20" s="1"/>
  <c r="D232" i="20" s="1"/>
  <c r="M231" i="20"/>
  <c r="K232" i="20" s="1"/>
  <c r="S232" i="18"/>
  <c r="U227" i="25"/>
  <c r="T228" i="25"/>
  <c r="E230" i="23"/>
  <c r="B229" i="24"/>
  <c r="A229" i="24" s="1"/>
  <c r="F229" i="24"/>
  <c r="D230" i="23"/>
  <c r="L230" i="22"/>
  <c r="J231" i="22" s="1"/>
  <c r="D231" i="22" s="1"/>
  <c r="M230" i="22"/>
  <c r="K231" i="22" s="1"/>
  <c r="E231" i="22" s="1"/>
  <c r="U227" i="26"/>
  <c r="U226" i="27"/>
  <c r="T227" i="27"/>
  <c r="T228" i="28" l="1"/>
  <c r="U231" i="19"/>
  <c r="B230" i="23"/>
  <c r="A230" i="23" s="1"/>
  <c r="F230" i="23"/>
  <c r="B230" i="24"/>
  <c r="A230" i="24" s="1"/>
  <c r="F230" i="24"/>
  <c r="T232" i="18"/>
  <c r="U231" i="18"/>
  <c r="S230" i="24"/>
  <c r="S233" i="17"/>
  <c r="B232" i="20"/>
  <c r="A232" i="20" s="1"/>
  <c r="F232" i="20"/>
  <c r="L234" i="15"/>
  <c r="J235" i="15" s="1"/>
  <c r="D235" i="15" s="1"/>
  <c r="M234" i="15"/>
  <c r="K235" i="15" s="1"/>
  <c r="E235" i="15" s="1"/>
  <c r="B231" i="22"/>
  <c r="A231" i="22" s="1"/>
  <c r="F231" i="22"/>
  <c r="M232" i="19"/>
  <c r="K233" i="19" s="1"/>
  <c r="L232" i="19"/>
  <c r="J233" i="19" s="1"/>
  <c r="S229" i="25"/>
  <c r="T230" i="22"/>
  <c r="U229" i="22"/>
  <c r="L233" i="17"/>
  <c r="J234" i="17" s="1"/>
  <c r="M233" i="17"/>
  <c r="K234" i="17" s="1"/>
  <c r="E234" i="17" s="1"/>
  <c r="I234" i="16"/>
  <c r="S230" i="23"/>
  <c r="I232" i="20"/>
  <c r="I235" i="11"/>
  <c r="D235" i="11"/>
  <c r="I229" i="26"/>
  <c r="L228" i="27"/>
  <c r="J229" i="27" s="1"/>
  <c r="M228" i="27"/>
  <c r="K229" i="27" s="1"/>
  <c r="E229" i="27" s="1"/>
  <c r="S231" i="21"/>
  <c r="B234" i="15"/>
  <c r="A234" i="15" s="1"/>
  <c r="F234" i="15"/>
  <c r="I230" i="24"/>
  <c r="B229" i="25"/>
  <c r="A229" i="25" s="1"/>
  <c r="F229" i="25"/>
  <c r="B232" i="19"/>
  <c r="A232" i="19" s="1"/>
  <c r="F232" i="19"/>
  <c r="B228" i="28"/>
  <c r="A228" i="28" s="1"/>
  <c r="F228" i="28"/>
  <c r="S247" i="29"/>
  <c r="E234" i="16"/>
  <c r="L247" i="29"/>
  <c r="J248" i="29" s="1"/>
  <c r="M247" i="29"/>
  <c r="K248" i="29" s="1"/>
  <c r="I233" i="18"/>
  <c r="S231" i="22"/>
  <c r="T231" i="22" s="1"/>
  <c r="M229" i="25"/>
  <c r="K230" i="25" s="1"/>
  <c r="E230" i="25" s="1"/>
  <c r="L229" i="25"/>
  <c r="J230" i="25" s="1"/>
  <c r="D230" i="25" s="1"/>
  <c r="U230" i="20"/>
  <c r="T231" i="20"/>
  <c r="M228" i="28"/>
  <c r="K229" i="28" s="1"/>
  <c r="L228" i="28"/>
  <c r="J229" i="28" s="1"/>
  <c r="D229" i="28" s="1"/>
  <c r="T229" i="24"/>
  <c r="U228" i="24"/>
  <c r="S228" i="27"/>
  <c r="M231" i="21"/>
  <c r="K232" i="21" s="1"/>
  <c r="L231" i="21"/>
  <c r="J232" i="21" s="1"/>
  <c r="D232" i="21" s="1"/>
  <c r="L230" i="23"/>
  <c r="J231" i="23" s="1"/>
  <c r="M230" i="23"/>
  <c r="K231" i="23" s="1"/>
  <c r="E231" i="23" s="1"/>
  <c r="I231" i="22"/>
  <c r="E233" i="18"/>
  <c r="S234" i="15"/>
  <c r="E235" i="11"/>
  <c r="D234" i="16"/>
  <c r="E229" i="26"/>
  <c r="D229" i="26"/>
  <c r="E232" i="20"/>
  <c r="B231" i="21"/>
  <c r="A231" i="21" s="1"/>
  <c r="F231" i="21"/>
  <c r="D233" i="18"/>
  <c r="S234" i="17" l="1"/>
  <c r="T234" i="17" s="1"/>
  <c r="S231" i="23"/>
  <c r="U230" i="23" s="1"/>
  <c r="B229" i="28"/>
  <c r="A229" i="28" s="1"/>
  <c r="F229" i="28"/>
  <c r="S230" i="25"/>
  <c r="T230" i="25" s="1"/>
  <c r="T234" i="15"/>
  <c r="U233" i="15"/>
  <c r="L233" i="18"/>
  <c r="J234" i="18" s="1"/>
  <c r="D234" i="18" s="1"/>
  <c r="M233" i="18"/>
  <c r="K234" i="18" s="1"/>
  <c r="E234" i="18" s="1"/>
  <c r="B230" i="25"/>
  <c r="A230" i="25" s="1"/>
  <c r="F230" i="25"/>
  <c r="U230" i="21"/>
  <c r="T231" i="21"/>
  <c r="I234" i="17"/>
  <c r="D234" i="17"/>
  <c r="I233" i="19"/>
  <c r="B233" i="18"/>
  <c r="A233" i="18" s="1"/>
  <c r="F233" i="18"/>
  <c r="S232" i="20"/>
  <c r="S235" i="15"/>
  <c r="T235" i="15" s="1"/>
  <c r="S229" i="27"/>
  <c r="T229" i="27" s="1"/>
  <c r="S234" i="16"/>
  <c r="E233" i="19"/>
  <c r="S235" i="11"/>
  <c r="I231" i="23"/>
  <c r="T228" i="27"/>
  <c r="U227" i="27"/>
  <c r="U229" i="24"/>
  <c r="E229" i="28"/>
  <c r="I248" i="29"/>
  <c r="D248" i="29"/>
  <c r="I229" i="27"/>
  <c r="D229" i="27"/>
  <c r="L235" i="11"/>
  <c r="J236" i="11" s="1"/>
  <c r="D236" i="11" s="1"/>
  <c r="M235" i="11"/>
  <c r="K236" i="11" s="1"/>
  <c r="E236" i="11" s="1"/>
  <c r="L234" i="16"/>
  <c r="J235" i="16" s="1"/>
  <c r="D235" i="16" s="1"/>
  <c r="M234" i="16"/>
  <c r="K235" i="16" s="1"/>
  <c r="I235" i="15"/>
  <c r="D231" i="23"/>
  <c r="M231" i="22"/>
  <c r="K232" i="22" s="1"/>
  <c r="L231" i="22"/>
  <c r="J232" i="22" s="1"/>
  <c r="U246" i="29"/>
  <c r="T247" i="29"/>
  <c r="M232" i="20"/>
  <c r="K233" i="20" s="1"/>
  <c r="E233" i="20" s="1"/>
  <c r="L232" i="20"/>
  <c r="J233" i="20" s="1"/>
  <c r="B234" i="16"/>
  <c r="A234" i="16" s="1"/>
  <c r="F234" i="16"/>
  <c r="I229" i="28"/>
  <c r="D233" i="19"/>
  <c r="B235" i="15"/>
  <c r="A235" i="15" s="1"/>
  <c r="F235" i="15"/>
  <c r="B235" i="11"/>
  <c r="A235" i="11" s="1"/>
  <c r="F235" i="11"/>
  <c r="B229" i="26"/>
  <c r="A229" i="26" s="1"/>
  <c r="F229" i="26"/>
  <c r="S233" i="18"/>
  <c r="B232" i="21"/>
  <c r="A232" i="21" s="1"/>
  <c r="F232" i="21"/>
  <c r="S229" i="26"/>
  <c r="I232" i="21"/>
  <c r="T230" i="24"/>
  <c r="I230" i="25"/>
  <c r="E248" i="29"/>
  <c r="M230" i="24"/>
  <c r="K231" i="24" s="1"/>
  <c r="L230" i="24"/>
  <c r="J231" i="24" s="1"/>
  <c r="E232" i="21"/>
  <c r="L229" i="26"/>
  <c r="J230" i="26" s="1"/>
  <c r="D230" i="26" s="1"/>
  <c r="M229" i="26"/>
  <c r="K230" i="26" s="1"/>
  <c r="E230" i="26" s="1"/>
  <c r="U229" i="23"/>
  <c r="T230" i="23"/>
  <c r="U230" i="22"/>
  <c r="T229" i="25"/>
  <c r="U228" i="25"/>
  <c r="U232" i="17"/>
  <c r="T233" i="17"/>
  <c r="U233" i="17" l="1"/>
  <c r="U228" i="27"/>
  <c r="U234" i="15"/>
  <c r="S236" i="11"/>
  <c r="U235" i="11" s="1"/>
  <c r="S234" i="18"/>
  <c r="T234" i="18" s="1"/>
  <c r="I231" i="24"/>
  <c r="D231" i="24"/>
  <c r="M229" i="28"/>
  <c r="K230" i="28" s="1"/>
  <c r="L229" i="28"/>
  <c r="J230" i="28" s="1"/>
  <c r="I232" i="22"/>
  <c r="D232" i="22"/>
  <c r="I236" i="11"/>
  <c r="U233" i="16"/>
  <c r="T234" i="16"/>
  <c r="L234" i="17"/>
  <c r="J235" i="17" s="1"/>
  <c r="M234" i="17"/>
  <c r="K235" i="17" s="1"/>
  <c r="I233" i="20"/>
  <c r="D233" i="20"/>
  <c r="L248" i="29"/>
  <c r="J249" i="29" s="1"/>
  <c r="D249" i="29" s="1"/>
  <c r="M248" i="29"/>
  <c r="K249" i="29" s="1"/>
  <c r="I234" i="18"/>
  <c r="I230" i="26"/>
  <c r="S248" i="29"/>
  <c r="M232" i="21"/>
  <c r="K233" i="21" s="1"/>
  <c r="E233" i="21" s="1"/>
  <c r="L232" i="21"/>
  <c r="J233" i="21" s="1"/>
  <c r="T233" i="18"/>
  <c r="U232" i="18"/>
  <c r="B231" i="23"/>
  <c r="A231" i="23" s="1"/>
  <c r="F231" i="23"/>
  <c r="I235" i="16"/>
  <c r="T232" i="20"/>
  <c r="U231" i="20"/>
  <c r="B234" i="17"/>
  <c r="A234" i="17" s="1"/>
  <c r="F234" i="17"/>
  <c r="S230" i="26"/>
  <c r="U229" i="26" s="1"/>
  <c r="B230" i="26"/>
  <c r="A230" i="26" s="1"/>
  <c r="F230" i="26"/>
  <c r="B236" i="11"/>
  <c r="A236" i="11" s="1"/>
  <c r="F236" i="11"/>
  <c r="B248" i="29"/>
  <c r="A248" i="29" s="1"/>
  <c r="F248" i="29"/>
  <c r="S233" i="19"/>
  <c r="B234" i="18"/>
  <c r="A234" i="18" s="1"/>
  <c r="F234" i="18"/>
  <c r="E231" i="24"/>
  <c r="U228" i="26"/>
  <c r="T229" i="26"/>
  <c r="B233" i="19"/>
  <c r="A233" i="19" s="1"/>
  <c r="F233" i="19"/>
  <c r="E232" i="22"/>
  <c r="B229" i="27"/>
  <c r="A229" i="27" s="1"/>
  <c r="F229" i="27"/>
  <c r="S229" i="28"/>
  <c r="L231" i="23"/>
  <c r="J232" i="23" s="1"/>
  <c r="M231" i="23"/>
  <c r="K232" i="23" s="1"/>
  <c r="S233" i="20"/>
  <c r="U232" i="20" s="1"/>
  <c r="L233" i="19"/>
  <c r="J234" i="19" s="1"/>
  <c r="M233" i="19"/>
  <c r="K234" i="19" s="1"/>
  <c r="U229" i="25"/>
  <c r="T231" i="23"/>
  <c r="S232" i="21"/>
  <c r="M230" i="25"/>
  <c r="K231" i="25" s="1"/>
  <c r="L230" i="25"/>
  <c r="J231" i="25" s="1"/>
  <c r="B235" i="16"/>
  <c r="A235" i="16" s="1"/>
  <c r="F235" i="16"/>
  <c r="M235" i="15"/>
  <c r="K236" i="15" s="1"/>
  <c r="L235" i="15"/>
  <c r="J236" i="15" s="1"/>
  <c r="M229" i="27"/>
  <c r="K230" i="27" s="1"/>
  <c r="L229" i="27"/>
  <c r="J230" i="27" s="1"/>
  <c r="D230" i="27" s="1"/>
  <c r="U234" i="11"/>
  <c r="T235" i="11"/>
  <c r="E235" i="16"/>
  <c r="T236" i="11" l="1"/>
  <c r="T230" i="26"/>
  <c r="I232" i="23"/>
  <c r="T233" i="19"/>
  <c r="U232" i="19"/>
  <c r="M234" i="18"/>
  <c r="K235" i="18" s="1"/>
  <c r="L234" i="18"/>
  <c r="J235" i="18" s="1"/>
  <c r="E235" i="17"/>
  <c r="I235" i="17"/>
  <c r="B231" i="24"/>
  <c r="A231" i="24" s="1"/>
  <c r="F231" i="24"/>
  <c r="I236" i="15"/>
  <c r="D236" i="15"/>
  <c r="U231" i="21"/>
  <c r="T232" i="21"/>
  <c r="T229" i="28"/>
  <c r="U228" i="28"/>
  <c r="S232" i="22"/>
  <c r="B249" i="29"/>
  <c r="A249" i="29" s="1"/>
  <c r="F249" i="29"/>
  <c r="D232" i="23"/>
  <c r="I249" i="29"/>
  <c r="L233" i="20"/>
  <c r="J234" i="20" s="1"/>
  <c r="D234" i="20" s="1"/>
  <c r="M233" i="20"/>
  <c r="K234" i="20" s="1"/>
  <c r="L232" i="22"/>
  <c r="J233" i="22" s="1"/>
  <c r="D233" i="22" s="1"/>
  <c r="M232" i="22"/>
  <c r="K233" i="22" s="1"/>
  <c r="E233" i="22" s="1"/>
  <c r="E230" i="27"/>
  <c r="E231" i="25"/>
  <c r="I234" i="19"/>
  <c r="B230" i="27"/>
  <c r="A230" i="27" s="1"/>
  <c r="F230" i="27"/>
  <c r="L235" i="16"/>
  <c r="J236" i="16" s="1"/>
  <c r="M235" i="16"/>
  <c r="K236" i="16" s="1"/>
  <c r="E236" i="16" s="1"/>
  <c r="U247" i="29"/>
  <c r="T248" i="29"/>
  <c r="B233" i="20"/>
  <c r="A233" i="20" s="1"/>
  <c r="F233" i="20"/>
  <c r="B232" i="22"/>
  <c r="A232" i="22" s="1"/>
  <c r="F232" i="22"/>
  <c r="S233" i="21"/>
  <c r="T233" i="21" s="1"/>
  <c r="E230" i="28"/>
  <c r="D234" i="19"/>
  <c r="I233" i="21"/>
  <c r="D233" i="21"/>
  <c r="M230" i="26"/>
  <c r="K231" i="26" s="1"/>
  <c r="L230" i="26"/>
  <c r="J231" i="26" s="1"/>
  <c r="S235" i="16"/>
  <c r="I230" i="27"/>
  <c r="E236" i="15"/>
  <c r="I231" i="25"/>
  <c r="D231" i="25"/>
  <c r="E232" i="23"/>
  <c r="S231" i="24"/>
  <c r="E234" i="19"/>
  <c r="D235" i="17"/>
  <c r="T233" i="20"/>
  <c r="U233" i="18"/>
  <c r="E249" i="29"/>
  <c r="M236" i="11"/>
  <c r="K237" i="11" s="1"/>
  <c r="L236" i="11"/>
  <c r="J237" i="11" s="1"/>
  <c r="I230" i="28"/>
  <c r="D230" i="28"/>
  <c r="M231" i="24"/>
  <c r="K232" i="24" s="1"/>
  <c r="L231" i="24"/>
  <c r="J232" i="24" s="1"/>
  <c r="D232" i="24" s="1"/>
  <c r="T231" i="24" l="1"/>
  <c r="U230" i="24"/>
  <c r="E231" i="26"/>
  <c r="I234" i="20"/>
  <c r="S233" i="22"/>
  <c r="U232" i="22" s="1"/>
  <c r="I235" i="18"/>
  <c r="D235" i="18"/>
  <c r="I232" i="24"/>
  <c r="L230" i="28"/>
  <c r="J231" i="28" s="1"/>
  <c r="M230" i="28"/>
  <c r="K231" i="28" s="1"/>
  <c r="E231" i="28" s="1"/>
  <c r="S230" i="28"/>
  <c r="S231" i="25"/>
  <c r="U231" i="22"/>
  <c r="T232" i="22"/>
  <c r="E235" i="18"/>
  <c r="I237" i="11"/>
  <c r="D237" i="11"/>
  <c r="S234" i="19"/>
  <c r="M231" i="25"/>
  <c r="K232" i="25" s="1"/>
  <c r="E232" i="25" s="1"/>
  <c r="L231" i="25"/>
  <c r="J232" i="25" s="1"/>
  <c r="D232" i="25" s="1"/>
  <c r="L230" i="27"/>
  <c r="J231" i="27" s="1"/>
  <c r="M230" i="27"/>
  <c r="K231" i="27" s="1"/>
  <c r="E231" i="27" s="1"/>
  <c r="B233" i="22"/>
  <c r="A233" i="22" s="1"/>
  <c r="F233" i="22"/>
  <c r="I233" i="22"/>
  <c r="M249" i="29"/>
  <c r="K250" i="29" s="1"/>
  <c r="E250" i="29" s="1"/>
  <c r="L249" i="29"/>
  <c r="J250" i="29" s="1"/>
  <c r="M236" i="15"/>
  <c r="K237" i="15" s="1"/>
  <c r="E237" i="15" s="1"/>
  <c r="L236" i="15"/>
  <c r="J237" i="15" s="1"/>
  <c r="D237" i="15" s="1"/>
  <c r="M235" i="17"/>
  <c r="K236" i="17" s="1"/>
  <c r="L235" i="17"/>
  <c r="J236" i="17" s="1"/>
  <c r="D236" i="17" s="1"/>
  <c r="S235" i="17"/>
  <c r="S249" i="29"/>
  <c r="B231" i="25"/>
  <c r="A231" i="25" s="1"/>
  <c r="F231" i="25"/>
  <c r="T235" i="16"/>
  <c r="U234" i="16"/>
  <c r="B234" i="19"/>
  <c r="A234" i="19" s="1"/>
  <c r="F234" i="19"/>
  <c r="B234" i="20"/>
  <c r="A234" i="20" s="1"/>
  <c r="F234" i="20"/>
  <c r="M234" i="19"/>
  <c r="K235" i="19" s="1"/>
  <c r="E235" i="19" s="1"/>
  <c r="L234" i="19"/>
  <c r="J235" i="19" s="1"/>
  <c r="B232" i="23"/>
  <c r="A232" i="23" s="1"/>
  <c r="F232" i="23"/>
  <c r="B236" i="15"/>
  <c r="A236" i="15" s="1"/>
  <c r="F236" i="15"/>
  <c r="B232" i="24"/>
  <c r="A232" i="24" s="1"/>
  <c r="F232" i="24"/>
  <c r="S232" i="23"/>
  <c r="B233" i="21"/>
  <c r="A233" i="21" s="1"/>
  <c r="F233" i="21"/>
  <c r="B230" i="28"/>
  <c r="A230" i="28" s="1"/>
  <c r="F230" i="28"/>
  <c r="E237" i="11"/>
  <c r="B235" i="17"/>
  <c r="A235" i="17" s="1"/>
  <c r="F235" i="17"/>
  <c r="E232" i="24"/>
  <c r="S236" i="15"/>
  <c r="S236" i="16"/>
  <c r="U235" i="16" s="1"/>
  <c r="I231" i="26"/>
  <c r="D231" i="26"/>
  <c r="L233" i="21"/>
  <c r="J234" i="21" s="1"/>
  <c r="M233" i="21"/>
  <c r="K234" i="21" s="1"/>
  <c r="I236" i="16"/>
  <c r="D236" i="16"/>
  <c r="S230" i="27"/>
  <c r="E234" i="20"/>
  <c r="U232" i="21"/>
  <c r="L232" i="23"/>
  <c r="J233" i="23" s="1"/>
  <c r="M232" i="23"/>
  <c r="K233" i="23" s="1"/>
  <c r="E233" i="23" s="1"/>
  <c r="T233" i="22" l="1"/>
  <c r="B236" i="17"/>
  <c r="A236" i="17" s="1"/>
  <c r="F236" i="17"/>
  <c r="S233" i="23"/>
  <c r="U232" i="23" s="1"/>
  <c r="S231" i="27"/>
  <c r="T231" i="27" s="1"/>
  <c r="I234" i="21"/>
  <c r="S232" i="24"/>
  <c r="S237" i="11"/>
  <c r="B237" i="15"/>
  <c r="A237" i="15" s="1"/>
  <c r="F237" i="15"/>
  <c r="S250" i="29"/>
  <c r="U249" i="29" s="1"/>
  <c r="I250" i="29"/>
  <c r="D250" i="29"/>
  <c r="S235" i="19"/>
  <c r="U234" i="19" s="1"/>
  <c r="S232" i="25"/>
  <c r="T232" i="25" s="1"/>
  <c r="T230" i="27"/>
  <c r="U229" i="27"/>
  <c r="B231" i="26"/>
  <c r="A231" i="26" s="1"/>
  <c r="F231" i="26"/>
  <c r="T234" i="19"/>
  <c r="U233" i="19"/>
  <c r="S234" i="20"/>
  <c r="B236" i="16"/>
  <c r="A236" i="16" s="1"/>
  <c r="F236" i="16"/>
  <c r="T236" i="15"/>
  <c r="U235" i="15"/>
  <c r="B232" i="25"/>
  <c r="A232" i="25" s="1"/>
  <c r="F232" i="25"/>
  <c r="E236" i="17"/>
  <c r="I237" i="15"/>
  <c r="I232" i="25"/>
  <c r="B237" i="11"/>
  <c r="A237" i="11" s="1"/>
  <c r="F237" i="11"/>
  <c r="U229" i="28"/>
  <c r="T230" i="28"/>
  <c r="M232" i="24"/>
  <c r="K233" i="24" s="1"/>
  <c r="L232" i="24"/>
  <c r="J233" i="24" s="1"/>
  <c r="S231" i="26"/>
  <c r="I233" i="23"/>
  <c r="M236" i="16"/>
  <c r="K237" i="16" s="1"/>
  <c r="L236" i="16"/>
  <c r="J237" i="16" s="1"/>
  <c r="D234" i="21"/>
  <c r="I236" i="17"/>
  <c r="L237" i="11"/>
  <c r="J238" i="11" s="1"/>
  <c r="M237" i="11"/>
  <c r="K238" i="11" s="1"/>
  <c r="I231" i="28"/>
  <c r="I235" i="19"/>
  <c r="T249" i="29"/>
  <c r="U248" i="29"/>
  <c r="I231" i="27"/>
  <c r="D231" i="27"/>
  <c r="S235" i="18"/>
  <c r="S231" i="28"/>
  <c r="T231" i="28" s="1"/>
  <c r="M235" i="18"/>
  <c r="K236" i="18" s="1"/>
  <c r="L235" i="18"/>
  <c r="J236" i="18" s="1"/>
  <c r="D236" i="18" s="1"/>
  <c r="M234" i="20"/>
  <c r="K235" i="20" s="1"/>
  <c r="L234" i="20"/>
  <c r="J235" i="20" s="1"/>
  <c r="E234" i="21"/>
  <c r="M231" i="26"/>
  <c r="K232" i="26" s="1"/>
  <c r="E232" i="26" s="1"/>
  <c r="L231" i="26"/>
  <c r="J232" i="26" s="1"/>
  <c r="D232" i="26" s="1"/>
  <c r="S237" i="15"/>
  <c r="U236" i="15" s="1"/>
  <c r="D231" i="28"/>
  <c r="T232" i="23"/>
  <c r="U231" i="23"/>
  <c r="D233" i="23"/>
  <c r="D235" i="19"/>
  <c r="T236" i="16"/>
  <c r="T235" i="17"/>
  <c r="U234" i="17"/>
  <c r="M233" i="22"/>
  <c r="K234" i="22" s="1"/>
  <c r="L233" i="22"/>
  <c r="J234" i="22" s="1"/>
  <c r="T231" i="25"/>
  <c r="U230" i="25"/>
  <c r="B235" i="18"/>
  <c r="A235" i="18" s="1"/>
  <c r="F235" i="18"/>
  <c r="T250" i="29" l="1"/>
  <c r="T235" i="19"/>
  <c r="U230" i="27"/>
  <c r="T237" i="15"/>
  <c r="S232" i="26"/>
  <c r="U231" i="26" s="1"/>
  <c r="B231" i="28"/>
  <c r="A231" i="28" s="1"/>
  <c r="F231" i="28"/>
  <c r="I235" i="20"/>
  <c r="D235" i="20"/>
  <c r="B231" i="27"/>
  <c r="A231" i="27" s="1"/>
  <c r="F231" i="27"/>
  <c r="I237" i="16"/>
  <c r="L237" i="15"/>
  <c r="J238" i="15" s="1"/>
  <c r="M237" i="15"/>
  <c r="K238" i="15" s="1"/>
  <c r="M234" i="21"/>
  <c r="K235" i="21" s="1"/>
  <c r="E235" i="21" s="1"/>
  <c r="L234" i="21"/>
  <c r="J235" i="21" s="1"/>
  <c r="M235" i="19"/>
  <c r="K236" i="19" s="1"/>
  <c r="L235" i="19"/>
  <c r="J236" i="19" s="1"/>
  <c r="D236" i="19" s="1"/>
  <c r="E237" i="16"/>
  <c r="B232" i="26"/>
  <c r="A232" i="26" s="1"/>
  <c r="F232" i="26"/>
  <c r="E233" i="24"/>
  <c r="I236" i="18"/>
  <c r="T235" i="18"/>
  <c r="U234" i="18"/>
  <c r="L231" i="27"/>
  <c r="J232" i="27" s="1"/>
  <c r="M231" i="27"/>
  <c r="K232" i="27" s="1"/>
  <c r="M236" i="17"/>
  <c r="K237" i="17" s="1"/>
  <c r="L236" i="17"/>
  <c r="J237" i="17" s="1"/>
  <c r="L232" i="25"/>
  <c r="J233" i="25" s="1"/>
  <c r="M232" i="25"/>
  <c r="K233" i="25" s="1"/>
  <c r="U233" i="20"/>
  <c r="T234" i="20"/>
  <c r="U231" i="24"/>
  <c r="T232" i="24"/>
  <c r="I233" i="24"/>
  <c r="D233" i="24"/>
  <c r="T237" i="11"/>
  <c r="U236" i="11"/>
  <c r="S234" i="21"/>
  <c r="L231" i="28"/>
  <c r="J232" i="28" s="1"/>
  <c r="D232" i="28" s="1"/>
  <c r="M231" i="28"/>
  <c r="K232" i="28" s="1"/>
  <c r="U230" i="26"/>
  <c r="T231" i="26"/>
  <c r="U230" i="28"/>
  <c r="S236" i="17"/>
  <c r="E235" i="20"/>
  <c r="L250" i="29"/>
  <c r="J251" i="29" s="1"/>
  <c r="D251" i="29" s="1"/>
  <c r="M250" i="29"/>
  <c r="K251" i="29" s="1"/>
  <c r="B236" i="18"/>
  <c r="A236" i="18" s="1"/>
  <c r="F236" i="18"/>
  <c r="I234" i="22"/>
  <c r="D234" i="22"/>
  <c r="B235" i="19"/>
  <c r="A235" i="19" s="1"/>
  <c r="F235" i="19"/>
  <c r="U231" i="25"/>
  <c r="E234" i="22"/>
  <c r="B233" i="23"/>
  <c r="A233" i="23" s="1"/>
  <c r="F233" i="23"/>
  <c r="T233" i="23"/>
  <c r="I232" i="26"/>
  <c r="E236" i="18"/>
  <c r="I238" i="11"/>
  <c r="B234" i="21"/>
  <c r="A234" i="21" s="1"/>
  <c r="F234" i="21"/>
  <c r="M233" i="23"/>
  <c r="K234" i="23" s="1"/>
  <c r="L233" i="23"/>
  <c r="J234" i="23" s="1"/>
  <c r="D234" i="23" s="1"/>
  <c r="D238" i="11"/>
  <c r="D237" i="16"/>
  <c r="B250" i="29"/>
  <c r="A250" i="29" s="1"/>
  <c r="F250" i="29"/>
  <c r="E238" i="11"/>
  <c r="T232" i="26" l="1"/>
  <c r="B232" i="28"/>
  <c r="A232" i="28" s="1"/>
  <c r="F232" i="28"/>
  <c r="B236" i="19"/>
  <c r="A236" i="19" s="1"/>
  <c r="F236" i="19"/>
  <c r="B251" i="29"/>
  <c r="A251" i="29" s="1"/>
  <c r="F251" i="29"/>
  <c r="B234" i="23"/>
  <c r="A234" i="23" s="1"/>
  <c r="F234" i="23"/>
  <c r="I235" i="21"/>
  <c r="B238" i="11"/>
  <c r="A238" i="11" s="1"/>
  <c r="F238" i="11"/>
  <c r="S236" i="18"/>
  <c r="S234" i="22"/>
  <c r="B234" i="22"/>
  <c r="A234" i="22" s="1"/>
  <c r="F234" i="22"/>
  <c r="S235" i="20"/>
  <c r="E232" i="28"/>
  <c r="E233" i="25"/>
  <c r="M236" i="18"/>
  <c r="K237" i="18" s="1"/>
  <c r="E237" i="18" s="1"/>
  <c r="L236" i="18"/>
  <c r="J237" i="18" s="1"/>
  <c r="E234" i="23"/>
  <c r="M238" i="11"/>
  <c r="K239" i="11" s="1"/>
  <c r="E239" i="11" s="1"/>
  <c r="L238" i="11"/>
  <c r="J239" i="11" s="1"/>
  <c r="D239" i="11" s="1"/>
  <c r="L232" i="26"/>
  <c r="J233" i="26" s="1"/>
  <c r="M232" i="26"/>
  <c r="K233" i="26" s="1"/>
  <c r="L234" i="22"/>
  <c r="J235" i="22" s="1"/>
  <c r="D235" i="22" s="1"/>
  <c r="M234" i="22"/>
  <c r="K235" i="22" s="1"/>
  <c r="E251" i="29"/>
  <c r="T236" i="17"/>
  <c r="U235" i="17"/>
  <c r="L233" i="24"/>
  <c r="J234" i="24" s="1"/>
  <c r="D234" i="24" s="1"/>
  <c r="M233" i="24"/>
  <c r="K234" i="24" s="1"/>
  <c r="E234" i="24" s="1"/>
  <c r="I237" i="17"/>
  <c r="D237" i="17"/>
  <c r="I232" i="27"/>
  <c r="S237" i="16"/>
  <c r="M237" i="16"/>
  <c r="K238" i="16" s="1"/>
  <c r="E238" i="16" s="1"/>
  <c r="L237" i="16"/>
  <c r="J238" i="16" s="1"/>
  <c r="D238" i="16" s="1"/>
  <c r="B235" i="20"/>
  <c r="A235" i="20" s="1"/>
  <c r="F235" i="20"/>
  <c r="B237" i="16"/>
  <c r="A237" i="16" s="1"/>
  <c r="F237" i="16"/>
  <c r="I251" i="29"/>
  <c r="E238" i="15"/>
  <c r="D235" i="21"/>
  <c r="S235" i="21"/>
  <c r="U234" i="21" s="1"/>
  <c r="B233" i="24"/>
  <c r="A233" i="24" s="1"/>
  <c r="F233" i="24"/>
  <c r="I236" i="19"/>
  <c r="I238" i="15"/>
  <c r="D238" i="15"/>
  <c r="M235" i="20"/>
  <c r="K236" i="20" s="1"/>
  <c r="E236" i="20" s="1"/>
  <c r="L235" i="20"/>
  <c r="J236" i="20" s="1"/>
  <c r="D236" i="20" s="1"/>
  <c r="S238" i="11"/>
  <c r="I234" i="23"/>
  <c r="E237" i="17"/>
  <c r="I232" i="28"/>
  <c r="T234" i="21"/>
  <c r="U233" i="21"/>
  <c r="I233" i="25"/>
  <c r="D233" i="25"/>
  <c r="E232" i="27"/>
  <c r="S233" i="24"/>
  <c r="E236" i="19"/>
  <c r="D232" i="27"/>
  <c r="B234" i="24" l="1"/>
  <c r="A234" i="24" s="1"/>
  <c r="F234" i="24"/>
  <c r="S236" i="20"/>
  <c r="T236" i="20" s="1"/>
  <c r="S237" i="18"/>
  <c r="U236" i="18" s="1"/>
  <c r="B235" i="22"/>
  <c r="A235" i="22" s="1"/>
  <c r="F235" i="22"/>
  <c r="B233" i="25"/>
  <c r="A233" i="25" s="1"/>
  <c r="F233" i="25"/>
  <c r="M232" i="28"/>
  <c r="K233" i="28" s="1"/>
  <c r="E233" i="28" s="1"/>
  <c r="L232" i="28"/>
  <c r="J233" i="28" s="1"/>
  <c r="B238" i="15"/>
  <c r="A238" i="15" s="1"/>
  <c r="F238" i="15"/>
  <c r="B237" i="17"/>
  <c r="A237" i="17" s="1"/>
  <c r="F237" i="17"/>
  <c r="S232" i="28"/>
  <c r="T234" i="22"/>
  <c r="U233" i="22"/>
  <c r="B232" i="27"/>
  <c r="A232" i="27" s="1"/>
  <c r="F232" i="27"/>
  <c r="T238" i="11"/>
  <c r="U237" i="11"/>
  <c r="B236" i="20"/>
  <c r="A236" i="20" s="1"/>
  <c r="F236" i="20"/>
  <c r="S251" i="29"/>
  <c r="S234" i="23"/>
  <c r="S236" i="19"/>
  <c r="S232" i="27"/>
  <c r="L233" i="25"/>
  <c r="J234" i="25" s="1"/>
  <c r="D234" i="25" s="1"/>
  <c r="M233" i="25"/>
  <c r="K234" i="25" s="1"/>
  <c r="E234" i="25" s="1"/>
  <c r="T235" i="21"/>
  <c r="I236" i="20"/>
  <c r="M238" i="15"/>
  <c r="K239" i="15" s="1"/>
  <c r="E239" i="15" s="1"/>
  <c r="L238" i="15"/>
  <c r="J239" i="15" s="1"/>
  <c r="B235" i="21"/>
  <c r="A235" i="21" s="1"/>
  <c r="F235" i="21"/>
  <c r="I238" i="16"/>
  <c r="M232" i="27"/>
  <c r="K233" i="27" s="1"/>
  <c r="E233" i="27" s="1"/>
  <c r="L232" i="27"/>
  <c r="J233" i="27" s="1"/>
  <c r="L237" i="17"/>
  <c r="J238" i="17" s="1"/>
  <c r="D238" i="17" s="1"/>
  <c r="M237" i="17"/>
  <c r="K238" i="17" s="1"/>
  <c r="I233" i="26"/>
  <c r="D233" i="26"/>
  <c r="S233" i="25"/>
  <c r="S234" i="24"/>
  <c r="T234" i="24" s="1"/>
  <c r="S239" i="11"/>
  <c r="U238" i="11" s="1"/>
  <c r="L236" i="19"/>
  <c r="J237" i="19" s="1"/>
  <c r="M236" i="19"/>
  <c r="K237" i="19" s="1"/>
  <c r="S238" i="16"/>
  <c r="I234" i="24"/>
  <c r="I235" i="22"/>
  <c r="I237" i="18"/>
  <c r="D237" i="18"/>
  <c r="B239" i="11"/>
  <c r="A239" i="11" s="1"/>
  <c r="F239" i="11"/>
  <c r="U232" i="24"/>
  <c r="T233" i="24"/>
  <c r="S237" i="17"/>
  <c r="B238" i="16"/>
  <c r="A238" i="16" s="1"/>
  <c r="F238" i="16"/>
  <c r="U236" i="16"/>
  <c r="T237" i="16"/>
  <c r="E233" i="26"/>
  <c r="T236" i="18"/>
  <c r="U235" i="18"/>
  <c r="M234" i="23"/>
  <c r="K235" i="23" s="1"/>
  <c r="L234" i="23"/>
  <c r="J235" i="23" s="1"/>
  <c r="S238" i="15"/>
  <c r="M251" i="29"/>
  <c r="K252" i="29" s="1"/>
  <c r="E252" i="29" s="1"/>
  <c r="L251" i="29"/>
  <c r="J252" i="29" s="1"/>
  <c r="I239" i="11"/>
  <c r="T235" i="20"/>
  <c r="U234" i="20"/>
  <c r="E235" i="22"/>
  <c r="L235" i="21"/>
  <c r="J236" i="21" s="1"/>
  <c r="M235" i="21"/>
  <c r="K236" i="21" s="1"/>
  <c r="U233" i="24" l="1"/>
  <c r="T237" i="18"/>
  <c r="S252" i="29"/>
  <c r="U251" i="29" s="1"/>
  <c r="S235" i="22"/>
  <c r="T237" i="17"/>
  <c r="U236" i="17"/>
  <c r="B237" i="18"/>
  <c r="A237" i="18" s="1"/>
  <c r="F237" i="18"/>
  <c r="L238" i="16"/>
  <c r="J239" i="16" s="1"/>
  <c r="M238" i="16"/>
  <c r="K239" i="16" s="1"/>
  <c r="T232" i="27"/>
  <c r="U231" i="27"/>
  <c r="S233" i="28"/>
  <c r="T233" i="28" s="1"/>
  <c r="U237" i="15"/>
  <c r="T238" i="15"/>
  <c r="I238" i="17"/>
  <c r="I239" i="15"/>
  <c r="S233" i="27"/>
  <c r="U232" i="27" s="1"/>
  <c r="E236" i="21"/>
  <c r="S233" i="26"/>
  <c r="U237" i="16"/>
  <c r="M237" i="18"/>
  <c r="K238" i="18" s="1"/>
  <c r="L237" i="18"/>
  <c r="J238" i="18" s="1"/>
  <c r="D238" i="18" s="1"/>
  <c r="L234" i="24"/>
  <c r="J235" i="24" s="1"/>
  <c r="M234" i="24"/>
  <c r="K235" i="24" s="1"/>
  <c r="I237" i="19"/>
  <c r="D237" i="19"/>
  <c r="I233" i="27"/>
  <c r="E237" i="19"/>
  <c r="D233" i="27"/>
  <c r="S239" i="15"/>
  <c r="T239" i="15" s="1"/>
  <c r="M235" i="22"/>
  <c r="K236" i="22" s="1"/>
  <c r="L235" i="22"/>
  <c r="J236" i="22" s="1"/>
  <c r="U232" i="25"/>
  <c r="T233" i="25"/>
  <c r="M236" i="20"/>
  <c r="K237" i="20" s="1"/>
  <c r="L236" i="20"/>
  <c r="J237" i="20" s="1"/>
  <c r="E235" i="23"/>
  <c r="B238" i="17"/>
  <c r="A238" i="17" s="1"/>
  <c r="F238" i="17"/>
  <c r="B234" i="25"/>
  <c r="A234" i="25" s="1"/>
  <c r="F234" i="25"/>
  <c r="L239" i="11"/>
  <c r="J240" i="11" s="1"/>
  <c r="M239" i="11"/>
  <c r="K240" i="11" s="1"/>
  <c r="B233" i="26"/>
  <c r="A233" i="26" s="1"/>
  <c r="F233" i="26"/>
  <c r="U233" i="23"/>
  <c r="T234" i="23"/>
  <c r="T232" i="28"/>
  <c r="U231" i="28"/>
  <c r="I233" i="28"/>
  <c r="D233" i="28"/>
  <c r="I252" i="29"/>
  <c r="D252" i="29"/>
  <c r="I236" i="21"/>
  <c r="U235" i="20"/>
  <c r="I235" i="23"/>
  <c r="D235" i="23"/>
  <c r="T238" i="16"/>
  <c r="E238" i="17"/>
  <c r="S234" i="25"/>
  <c r="U233" i="25" s="1"/>
  <c r="M233" i="26"/>
  <c r="K234" i="26" s="1"/>
  <c r="E234" i="26" s="1"/>
  <c r="L233" i="26"/>
  <c r="J234" i="26" s="1"/>
  <c r="D236" i="21"/>
  <c r="I234" i="25"/>
  <c r="T236" i="19"/>
  <c r="U235" i="19"/>
  <c r="U250" i="29"/>
  <c r="T251" i="29"/>
  <c r="T239" i="11"/>
  <c r="D239" i="15"/>
  <c r="T252" i="29" l="1"/>
  <c r="U232" i="28"/>
  <c r="S234" i="26"/>
  <c r="U233" i="26" s="1"/>
  <c r="B239" i="15"/>
  <c r="A239" i="15" s="1"/>
  <c r="F239" i="15"/>
  <c r="E240" i="11"/>
  <c r="E238" i="18"/>
  <c r="L239" i="15"/>
  <c r="J240" i="15" s="1"/>
  <c r="D240" i="15" s="1"/>
  <c r="M239" i="15"/>
  <c r="K240" i="15" s="1"/>
  <c r="I239" i="16"/>
  <c r="D239" i="16"/>
  <c r="L252" i="29"/>
  <c r="J253" i="29" s="1"/>
  <c r="D253" i="29" s="1"/>
  <c r="M252" i="29"/>
  <c r="K253" i="29" s="1"/>
  <c r="I240" i="11"/>
  <c r="D240" i="11"/>
  <c r="E235" i="24"/>
  <c r="B238" i="18"/>
  <c r="A238" i="18" s="1"/>
  <c r="F238" i="18"/>
  <c r="I234" i="26"/>
  <c r="S238" i="17"/>
  <c r="M235" i="23"/>
  <c r="K236" i="23" s="1"/>
  <c r="E236" i="23" s="1"/>
  <c r="L235" i="23"/>
  <c r="J236" i="23" s="1"/>
  <c r="D236" i="23" s="1"/>
  <c r="L236" i="21"/>
  <c r="J237" i="21" s="1"/>
  <c r="M236" i="21"/>
  <c r="K237" i="21" s="1"/>
  <c r="E237" i="21" s="1"/>
  <c r="B233" i="28"/>
  <c r="A233" i="28" s="1"/>
  <c r="F233" i="28"/>
  <c r="D234" i="26"/>
  <c r="S235" i="23"/>
  <c r="B233" i="27"/>
  <c r="A233" i="27" s="1"/>
  <c r="F233" i="27"/>
  <c r="B237" i="19"/>
  <c r="A237" i="19" s="1"/>
  <c r="F237" i="19"/>
  <c r="I235" i="24"/>
  <c r="D235" i="24"/>
  <c r="T233" i="27"/>
  <c r="B236" i="21"/>
  <c r="A236" i="21" s="1"/>
  <c r="F236" i="21"/>
  <c r="B235" i="23"/>
  <c r="A235" i="23" s="1"/>
  <c r="F235" i="23"/>
  <c r="E237" i="20"/>
  <c r="M237" i="19"/>
  <c r="K238" i="19" s="1"/>
  <c r="L237" i="19"/>
  <c r="J238" i="19" s="1"/>
  <c r="D238" i="19" s="1"/>
  <c r="S236" i="21"/>
  <c r="E236" i="22"/>
  <c r="U234" i="22"/>
  <c r="T235" i="22"/>
  <c r="M234" i="25"/>
  <c r="K235" i="25" s="1"/>
  <c r="L234" i="25"/>
  <c r="J235" i="25" s="1"/>
  <c r="B252" i="29"/>
  <c r="A252" i="29" s="1"/>
  <c r="F252" i="29"/>
  <c r="M233" i="28"/>
  <c r="K234" i="28" s="1"/>
  <c r="L233" i="28"/>
  <c r="J234" i="28" s="1"/>
  <c r="D234" i="28" s="1"/>
  <c r="I237" i="20"/>
  <c r="D237" i="20"/>
  <c r="T234" i="25"/>
  <c r="I236" i="22"/>
  <c r="D236" i="22"/>
  <c r="S237" i="19"/>
  <c r="M233" i="27"/>
  <c r="K234" i="27" s="1"/>
  <c r="L233" i="27"/>
  <c r="J234" i="27" s="1"/>
  <c r="D234" i="27" s="1"/>
  <c r="I238" i="18"/>
  <c r="T233" i="26"/>
  <c r="U232" i="26"/>
  <c r="M238" i="17"/>
  <c r="K239" i="17" s="1"/>
  <c r="L238" i="17"/>
  <c r="J239" i="17" s="1"/>
  <c r="U238" i="15"/>
  <c r="E239" i="16"/>
  <c r="T234" i="26" l="1"/>
  <c r="B253" i="29"/>
  <c r="A253" i="29" s="1"/>
  <c r="F253" i="29"/>
  <c r="B238" i="19"/>
  <c r="A238" i="19" s="1"/>
  <c r="F238" i="19"/>
  <c r="S239" i="16"/>
  <c r="E234" i="27"/>
  <c r="S236" i="22"/>
  <c r="L235" i="24"/>
  <c r="J236" i="24" s="1"/>
  <c r="D236" i="24" s="1"/>
  <c r="M235" i="24"/>
  <c r="K236" i="24" s="1"/>
  <c r="E236" i="24" s="1"/>
  <c r="I237" i="21"/>
  <c r="E240" i="15"/>
  <c r="M236" i="22"/>
  <c r="K237" i="22" s="1"/>
  <c r="L236" i="22"/>
  <c r="J237" i="22" s="1"/>
  <c r="D237" i="22" s="1"/>
  <c r="S237" i="21"/>
  <c r="U236" i="21" s="1"/>
  <c r="B236" i="23"/>
  <c r="A236" i="23" s="1"/>
  <c r="F236" i="23"/>
  <c r="T235" i="23"/>
  <c r="U234" i="23"/>
  <c r="I236" i="23"/>
  <c r="B239" i="16"/>
  <c r="A239" i="16" s="1"/>
  <c r="F239" i="16"/>
  <c r="S240" i="11"/>
  <c r="M238" i="18"/>
  <c r="K239" i="18" s="1"/>
  <c r="E239" i="18" s="1"/>
  <c r="L238" i="18"/>
  <c r="J239" i="18" s="1"/>
  <c r="U236" i="19"/>
  <c r="T237" i="19"/>
  <c r="I234" i="28"/>
  <c r="U235" i="21"/>
  <c r="T236" i="21"/>
  <c r="B235" i="24"/>
  <c r="A235" i="24" s="1"/>
  <c r="F235" i="24"/>
  <c r="S236" i="23"/>
  <c r="T236" i="23" s="1"/>
  <c r="L234" i="26"/>
  <c r="J235" i="26" s="1"/>
  <c r="M234" i="26"/>
  <c r="K235" i="26" s="1"/>
  <c r="S235" i="24"/>
  <c r="M240" i="11"/>
  <c r="K241" i="11" s="1"/>
  <c r="E241" i="11" s="1"/>
  <c r="L240" i="11"/>
  <c r="J241" i="11" s="1"/>
  <c r="D241" i="11" s="1"/>
  <c r="S238" i="18"/>
  <c r="L237" i="20"/>
  <c r="J238" i="20" s="1"/>
  <c r="M237" i="20"/>
  <c r="K238" i="20" s="1"/>
  <c r="E238" i="20" s="1"/>
  <c r="I235" i="25"/>
  <c r="D235" i="25"/>
  <c r="E239" i="17"/>
  <c r="B240" i="11"/>
  <c r="A240" i="11" s="1"/>
  <c r="F240" i="11"/>
  <c r="I253" i="29"/>
  <c r="B240" i="15"/>
  <c r="A240" i="15" s="1"/>
  <c r="F240" i="15"/>
  <c r="E238" i="19"/>
  <c r="E235" i="25"/>
  <c r="S237" i="20"/>
  <c r="B234" i="27"/>
  <c r="A234" i="27" s="1"/>
  <c r="F234" i="27"/>
  <c r="B234" i="28"/>
  <c r="A234" i="28" s="1"/>
  <c r="F234" i="28"/>
  <c r="I240" i="15"/>
  <c r="I239" i="17"/>
  <c r="D239" i="17"/>
  <c r="I234" i="27"/>
  <c r="B236" i="22"/>
  <c r="A236" i="22" s="1"/>
  <c r="F236" i="22"/>
  <c r="B237" i="20"/>
  <c r="A237" i="20" s="1"/>
  <c r="F237" i="20"/>
  <c r="E234" i="28"/>
  <c r="I238" i="19"/>
  <c r="D237" i="21"/>
  <c r="B234" i="26"/>
  <c r="A234" i="26" s="1"/>
  <c r="F234" i="26"/>
  <c r="T238" i="17"/>
  <c r="U237" i="17"/>
  <c r="E253" i="29"/>
  <c r="M239" i="16"/>
  <c r="K240" i="16" s="1"/>
  <c r="E240" i="16" s="1"/>
  <c r="L239" i="16"/>
  <c r="J240" i="16" s="1"/>
  <c r="T237" i="21" l="1"/>
  <c r="U235" i="23"/>
  <c r="B237" i="22"/>
  <c r="A237" i="22" s="1"/>
  <c r="F237" i="22"/>
  <c r="S234" i="28"/>
  <c r="B241" i="11"/>
  <c r="A241" i="11" s="1"/>
  <c r="F241" i="11"/>
  <c r="B235" i="25"/>
  <c r="A235" i="25" s="1"/>
  <c r="F235" i="25"/>
  <c r="I241" i="11"/>
  <c r="T236" i="22"/>
  <c r="U235" i="22"/>
  <c r="T239" i="16"/>
  <c r="U238" i="16"/>
  <c r="I240" i="16"/>
  <c r="B237" i="21"/>
  <c r="A237" i="21" s="1"/>
  <c r="F237" i="21"/>
  <c r="S238" i="20"/>
  <c r="T238" i="20" s="1"/>
  <c r="I235" i="26"/>
  <c r="T240" i="11"/>
  <c r="U239" i="11"/>
  <c r="E237" i="22"/>
  <c r="B239" i="17"/>
  <c r="A239" i="17" s="1"/>
  <c r="F239" i="17"/>
  <c r="M240" i="15"/>
  <c r="K241" i="15" s="1"/>
  <c r="E241" i="15" s="1"/>
  <c r="L240" i="15"/>
  <c r="J241" i="15" s="1"/>
  <c r="T237" i="20"/>
  <c r="U236" i="20"/>
  <c r="S239" i="17"/>
  <c r="M235" i="25"/>
  <c r="K236" i="25" s="1"/>
  <c r="E236" i="25" s="1"/>
  <c r="L235" i="25"/>
  <c r="J236" i="25" s="1"/>
  <c r="S239" i="18"/>
  <c r="T239" i="18" s="1"/>
  <c r="S236" i="24"/>
  <c r="T236" i="24" s="1"/>
  <c r="B236" i="24"/>
  <c r="A236" i="24" s="1"/>
  <c r="F236" i="24"/>
  <c r="I239" i="18"/>
  <c r="D239" i="18"/>
  <c r="L236" i="23"/>
  <c r="J237" i="23" s="1"/>
  <c r="M236" i="23"/>
  <c r="K237" i="23" s="1"/>
  <c r="S240" i="15"/>
  <c r="S234" i="27"/>
  <c r="I238" i="20"/>
  <c r="E235" i="26"/>
  <c r="S241" i="11"/>
  <c r="I237" i="22"/>
  <c r="L234" i="27"/>
  <c r="J235" i="27" s="1"/>
  <c r="M234" i="27"/>
  <c r="K235" i="27" s="1"/>
  <c r="E235" i="27" s="1"/>
  <c r="S238" i="19"/>
  <c r="M253" i="29"/>
  <c r="K254" i="29" s="1"/>
  <c r="L253" i="29"/>
  <c r="J254" i="29" s="1"/>
  <c r="M234" i="28"/>
  <c r="K235" i="28" s="1"/>
  <c r="L234" i="28"/>
  <c r="J235" i="28" s="1"/>
  <c r="M237" i="21"/>
  <c r="K238" i="21" s="1"/>
  <c r="L237" i="21"/>
  <c r="J238" i="21" s="1"/>
  <c r="D238" i="21" s="1"/>
  <c r="S240" i="16"/>
  <c r="U239" i="16" s="1"/>
  <c r="S253" i="29"/>
  <c r="D235" i="26"/>
  <c r="L238" i="19"/>
  <c r="J239" i="19" s="1"/>
  <c r="M238" i="19"/>
  <c r="K239" i="19" s="1"/>
  <c r="E239" i="19" s="1"/>
  <c r="D238" i="20"/>
  <c r="L239" i="17"/>
  <c r="J240" i="17" s="1"/>
  <c r="M239" i="17"/>
  <c r="K240" i="17" s="1"/>
  <c r="S235" i="25"/>
  <c r="U237" i="18"/>
  <c r="T238" i="18"/>
  <c r="U234" i="24"/>
  <c r="T235" i="24"/>
  <c r="D240" i="16"/>
  <c r="I236" i="24"/>
  <c r="U235" i="24" l="1"/>
  <c r="I239" i="19"/>
  <c r="D239" i="19"/>
  <c r="L238" i="20"/>
  <c r="J239" i="20" s="1"/>
  <c r="D239" i="20" s="1"/>
  <c r="M238" i="20"/>
  <c r="K239" i="20" s="1"/>
  <c r="B239" i="18"/>
  <c r="A239" i="18" s="1"/>
  <c r="F239" i="18"/>
  <c r="S237" i="22"/>
  <c r="U240" i="11"/>
  <c r="B238" i="21"/>
  <c r="A238" i="21" s="1"/>
  <c r="F238" i="21"/>
  <c r="U233" i="28"/>
  <c r="T234" i="28"/>
  <c r="I240" i="17"/>
  <c r="S235" i="26"/>
  <c r="S241" i="15"/>
  <c r="U240" i="15" s="1"/>
  <c r="D240" i="17"/>
  <c r="T240" i="16"/>
  <c r="S236" i="25"/>
  <c r="U235" i="25" s="1"/>
  <c r="B238" i="20"/>
  <c r="A238" i="20" s="1"/>
  <c r="F238" i="20"/>
  <c r="E254" i="29"/>
  <c r="I238" i="21"/>
  <c r="U237" i="19"/>
  <c r="T238" i="19"/>
  <c r="L237" i="22"/>
  <c r="J238" i="22" s="1"/>
  <c r="M237" i="22"/>
  <c r="K238" i="22" s="1"/>
  <c r="E238" i="22" s="1"/>
  <c r="T234" i="27"/>
  <c r="U233" i="27"/>
  <c r="E237" i="23"/>
  <c r="L239" i="18"/>
  <c r="J240" i="18" s="1"/>
  <c r="D240" i="18" s="1"/>
  <c r="M239" i="18"/>
  <c r="K240" i="18" s="1"/>
  <c r="I236" i="25"/>
  <c r="I241" i="15"/>
  <c r="D241" i="15"/>
  <c r="M240" i="16"/>
  <c r="K241" i="16" s="1"/>
  <c r="L240" i="16"/>
  <c r="J241" i="16" s="1"/>
  <c r="D241" i="16" s="1"/>
  <c r="D236" i="25"/>
  <c r="I235" i="28"/>
  <c r="D235" i="28"/>
  <c r="I235" i="27"/>
  <c r="D235" i="27"/>
  <c r="T240" i="15"/>
  <c r="U239" i="15"/>
  <c r="E240" i="17"/>
  <c r="L241" i="11"/>
  <c r="J242" i="11" s="1"/>
  <c r="M241" i="11"/>
  <c r="K242" i="11" s="1"/>
  <c r="B240" i="16"/>
  <c r="A240" i="16" s="1"/>
  <c r="F240" i="16"/>
  <c r="B235" i="26"/>
  <c r="A235" i="26" s="1"/>
  <c r="F235" i="26"/>
  <c r="S239" i="19"/>
  <c r="S235" i="27"/>
  <c r="T235" i="27" s="1"/>
  <c r="U238" i="17"/>
  <c r="T239" i="17"/>
  <c r="U237" i="20"/>
  <c r="T241" i="11"/>
  <c r="L236" i="24"/>
  <c r="J237" i="24" s="1"/>
  <c r="M236" i="24"/>
  <c r="K237" i="24" s="1"/>
  <c r="U238" i="18"/>
  <c r="U234" i="25"/>
  <c r="T235" i="25"/>
  <c r="U252" i="29"/>
  <c r="T253" i="29"/>
  <c r="E238" i="21"/>
  <c r="I254" i="29"/>
  <c r="D254" i="29"/>
  <c r="I237" i="23"/>
  <c r="D237" i="23"/>
  <c r="M235" i="26"/>
  <c r="K236" i="26" s="1"/>
  <c r="E236" i="26" s="1"/>
  <c r="L235" i="26"/>
  <c r="J236" i="26" s="1"/>
  <c r="D236" i="26" s="1"/>
  <c r="E235" i="28"/>
  <c r="T241" i="15" l="1"/>
  <c r="T236" i="25"/>
  <c r="U234" i="27"/>
  <c r="B236" i="26"/>
  <c r="A236" i="26" s="1"/>
  <c r="F236" i="26"/>
  <c r="B240" i="18"/>
  <c r="A240" i="18" s="1"/>
  <c r="F240" i="18"/>
  <c r="M235" i="27"/>
  <c r="K236" i="27" s="1"/>
  <c r="L235" i="27"/>
  <c r="J236" i="27" s="1"/>
  <c r="D236" i="27" s="1"/>
  <c r="B239" i="20"/>
  <c r="A239" i="20" s="1"/>
  <c r="F239" i="20"/>
  <c r="S236" i="26"/>
  <c r="T236" i="26" s="1"/>
  <c r="L254" i="29"/>
  <c r="J255" i="29" s="1"/>
  <c r="M254" i="29"/>
  <c r="K255" i="29" s="1"/>
  <c r="L236" i="25"/>
  <c r="J237" i="25" s="1"/>
  <c r="D237" i="25" s="1"/>
  <c r="M236" i="25"/>
  <c r="K237" i="25" s="1"/>
  <c r="L238" i="21"/>
  <c r="J239" i="21" s="1"/>
  <c r="M238" i="21"/>
  <c r="K239" i="21" s="1"/>
  <c r="E239" i="21" s="1"/>
  <c r="B240" i="17"/>
  <c r="A240" i="17" s="1"/>
  <c r="F240" i="17"/>
  <c r="B239" i="19"/>
  <c r="A239" i="19" s="1"/>
  <c r="F239" i="19"/>
  <c r="S238" i="21"/>
  <c r="E237" i="24"/>
  <c r="E242" i="11"/>
  <c r="S240" i="17"/>
  <c r="B235" i="28"/>
  <c r="A235" i="28" s="1"/>
  <c r="F235" i="28"/>
  <c r="B236" i="25"/>
  <c r="A236" i="25" s="1"/>
  <c r="F236" i="25"/>
  <c r="E240" i="18"/>
  <c r="U238" i="19"/>
  <c r="S254" i="29"/>
  <c r="E255" i="29"/>
  <c r="T237" i="22"/>
  <c r="U236" i="22"/>
  <c r="S235" i="28"/>
  <c r="B241" i="16"/>
  <c r="A241" i="16" s="1"/>
  <c r="F241" i="16"/>
  <c r="E241" i="16"/>
  <c r="S237" i="23"/>
  <c r="E239" i="20"/>
  <c r="I236" i="26"/>
  <c r="L237" i="23"/>
  <c r="J238" i="23" s="1"/>
  <c r="M237" i="23"/>
  <c r="K238" i="23" s="1"/>
  <c r="B241" i="15"/>
  <c r="A241" i="15" s="1"/>
  <c r="F241" i="15"/>
  <c r="U234" i="26"/>
  <c r="T235" i="26"/>
  <c r="S238" i="22"/>
  <c r="I239" i="20"/>
  <c r="B237" i="23"/>
  <c r="A237" i="23" s="1"/>
  <c r="F237" i="23"/>
  <c r="B254" i="29"/>
  <c r="A254" i="29" s="1"/>
  <c r="D255" i="29"/>
  <c r="F254" i="29"/>
  <c r="I237" i="24"/>
  <c r="D237" i="24"/>
  <c r="I242" i="11"/>
  <c r="D242" i="11"/>
  <c r="B235" i="27"/>
  <c r="A235" i="27" s="1"/>
  <c r="F235" i="27"/>
  <c r="M235" i="28"/>
  <c r="K236" i="28" s="1"/>
  <c r="E236" i="28" s="1"/>
  <c r="L235" i="28"/>
  <c r="J236" i="28" s="1"/>
  <c r="I241" i="16"/>
  <c r="L241" i="15"/>
  <c r="J242" i="15" s="1"/>
  <c r="D242" i="15" s="1"/>
  <c r="M241" i="15"/>
  <c r="K242" i="15" s="1"/>
  <c r="I240" i="18"/>
  <c r="I238" i="22"/>
  <c r="D238" i="22"/>
  <c r="T239" i="19"/>
  <c r="L240" i="17"/>
  <c r="J241" i="17" s="1"/>
  <c r="M240" i="17"/>
  <c r="K241" i="17" s="1"/>
  <c r="E241" i="17" s="1"/>
  <c r="L239" i="19"/>
  <c r="J240" i="19" s="1"/>
  <c r="M239" i="19"/>
  <c r="K240" i="19" s="1"/>
  <c r="U235" i="26" l="1"/>
  <c r="B242" i="15"/>
  <c r="A242" i="15" s="1"/>
  <c r="F242" i="15"/>
  <c r="B238" i="22"/>
  <c r="A238" i="22" s="1"/>
  <c r="F238" i="22"/>
  <c r="M241" i="16"/>
  <c r="K242" i="16" s="1"/>
  <c r="E242" i="16" s="1"/>
  <c r="L241" i="16"/>
  <c r="J242" i="16" s="1"/>
  <c r="M242" i="11"/>
  <c r="K243" i="11" s="1"/>
  <c r="E243" i="11" s="1"/>
  <c r="L242" i="11"/>
  <c r="J243" i="11" s="1"/>
  <c r="D243" i="11" s="1"/>
  <c r="S239" i="20"/>
  <c r="S241" i="16"/>
  <c r="B237" i="25"/>
  <c r="A237" i="25" s="1"/>
  <c r="F237" i="25"/>
  <c r="E242" i="15"/>
  <c r="M237" i="24"/>
  <c r="K238" i="24" s="1"/>
  <c r="E238" i="24" s="1"/>
  <c r="L237" i="24"/>
  <c r="J238" i="24" s="1"/>
  <c r="D238" i="24" s="1"/>
  <c r="I238" i="23"/>
  <c r="S236" i="28"/>
  <c r="U235" i="28" s="1"/>
  <c r="S255" i="29"/>
  <c r="T255" i="29" s="1"/>
  <c r="E236" i="27"/>
  <c r="I240" i="19"/>
  <c r="L238" i="22"/>
  <c r="J239" i="22" s="1"/>
  <c r="M238" i="22"/>
  <c r="K239" i="22" s="1"/>
  <c r="B242" i="11"/>
  <c r="A242" i="11" s="1"/>
  <c r="F242" i="11"/>
  <c r="D238" i="23"/>
  <c r="M239" i="20"/>
  <c r="K240" i="20" s="1"/>
  <c r="L239" i="20"/>
  <c r="J240" i="20" s="1"/>
  <c r="L236" i="26"/>
  <c r="J237" i="26" s="1"/>
  <c r="M236" i="26"/>
  <c r="K237" i="26" s="1"/>
  <c r="T237" i="23"/>
  <c r="U236" i="23"/>
  <c r="T235" i="28"/>
  <c r="U234" i="28"/>
  <c r="U237" i="22"/>
  <c r="U253" i="29"/>
  <c r="T254" i="29"/>
  <c r="T240" i="17"/>
  <c r="U239" i="17"/>
  <c r="D240" i="19"/>
  <c r="I237" i="25"/>
  <c r="I255" i="29"/>
  <c r="I241" i="17"/>
  <c r="L240" i="18"/>
  <c r="J241" i="18" s="1"/>
  <c r="M240" i="18"/>
  <c r="K241" i="18" s="1"/>
  <c r="E241" i="18" s="1"/>
  <c r="B236" i="27"/>
  <c r="A236" i="27" s="1"/>
  <c r="F236" i="27"/>
  <c r="U237" i="21"/>
  <c r="T238" i="21"/>
  <c r="I239" i="21"/>
  <c r="D239" i="21"/>
  <c r="I236" i="27"/>
  <c r="E240" i="19"/>
  <c r="I236" i="28"/>
  <c r="T238" i="22"/>
  <c r="S240" i="18"/>
  <c r="S241" i="17"/>
  <c r="S237" i="24"/>
  <c r="D241" i="17"/>
  <c r="E237" i="25"/>
  <c r="I242" i="15"/>
  <c r="B237" i="24"/>
  <c r="A237" i="24" s="1"/>
  <c r="F237" i="24"/>
  <c r="B255" i="29"/>
  <c r="A255" i="29" s="1"/>
  <c r="F255" i="29"/>
  <c r="E238" i="23"/>
  <c r="D236" i="28"/>
  <c r="S242" i="11"/>
  <c r="S239" i="21"/>
  <c r="T239" i="21" s="1"/>
  <c r="S238" i="23" l="1"/>
  <c r="L236" i="27"/>
  <c r="J237" i="27" s="1"/>
  <c r="M236" i="27"/>
  <c r="K237" i="27" s="1"/>
  <c r="E237" i="27" s="1"/>
  <c r="L241" i="17"/>
  <c r="J242" i="17" s="1"/>
  <c r="D242" i="17" s="1"/>
  <c r="M241" i="17"/>
  <c r="K242" i="17" s="1"/>
  <c r="I237" i="26"/>
  <c r="D237" i="26"/>
  <c r="E239" i="22"/>
  <c r="S242" i="16"/>
  <c r="U241" i="16" s="1"/>
  <c r="S243" i="11"/>
  <c r="U242" i="11" s="1"/>
  <c r="B238" i="24"/>
  <c r="A238" i="24" s="1"/>
  <c r="F238" i="24"/>
  <c r="S238" i="24"/>
  <c r="U237" i="24" s="1"/>
  <c r="L236" i="28"/>
  <c r="J237" i="28" s="1"/>
  <c r="D237" i="28" s="1"/>
  <c r="M236" i="28"/>
  <c r="K237" i="28" s="1"/>
  <c r="M255" i="29"/>
  <c r="K256" i="29" s="1"/>
  <c r="L255" i="29"/>
  <c r="J256" i="29" s="1"/>
  <c r="U240" i="17"/>
  <c r="I239" i="22"/>
  <c r="T241" i="16"/>
  <c r="U240" i="16"/>
  <c r="U236" i="24"/>
  <c r="T237" i="24"/>
  <c r="T240" i="18"/>
  <c r="U239" i="18"/>
  <c r="S240" i="19"/>
  <c r="B239" i="21"/>
  <c r="A239" i="21" s="1"/>
  <c r="F239" i="21"/>
  <c r="I241" i="18"/>
  <c r="D241" i="18"/>
  <c r="T236" i="28"/>
  <c r="E240" i="20"/>
  <c r="I243" i="11"/>
  <c r="B241" i="17"/>
  <c r="A241" i="17" s="1"/>
  <c r="F241" i="17"/>
  <c r="M239" i="21"/>
  <c r="K240" i="21" s="1"/>
  <c r="L239" i="21"/>
  <c r="J240" i="21" s="1"/>
  <c r="D240" i="21" s="1"/>
  <c r="L237" i="25"/>
  <c r="J238" i="25" s="1"/>
  <c r="M237" i="25"/>
  <c r="K238" i="25" s="1"/>
  <c r="E238" i="25" s="1"/>
  <c r="T241" i="17"/>
  <c r="S236" i="27"/>
  <c r="L238" i="23"/>
  <c r="J239" i="23" s="1"/>
  <c r="M238" i="23"/>
  <c r="K239" i="23" s="1"/>
  <c r="E239" i="23" s="1"/>
  <c r="I242" i="16"/>
  <c r="D242" i="16"/>
  <c r="M242" i="15"/>
  <c r="K243" i="15" s="1"/>
  <c r="E243" i="15" s="1"/>
  <c r="L242" i="15"/>
  <c r="J243" i="15" s="1"/>
  <c r="S241" i="18"/>
  <c r="B240" i="19"/>
  <c r="A240" i="19" s="1"/>
  <c r="F240" i="19"/>
  <c r="U254" i="29"/>
  <c r="I240" i="20"/>
  <c r="D240" i="20"/>
  <c r="B243" i="11"/>
  <c r="A243" i="11" s="1"/>
  <c r="F243" i="11"/>
  <c r="I238" i="24"/>
  <c r="T242" i="11"/>
  <c r="U241" i="11"/>
  <c r="S237" i="25"/>
  <c r="B236" i="28"/>
  <c r="A236" i="28" s="1"/>
  <c r="F236" i="28"/>
  <c r="U238" i="21"/>
  <c r="E237" i="26"/>
  <c r="B238" i="23"/>
  <c r="A238" i="23" s="1"/>
  <c r="F238" i="23"/>
  <c r="M240" i="19"/>
  <c r="K241" i="19" s="1"/>
  <c r="E241" i="19" s="1"/>
  <c r="L240" i="19"/>
  <c r="J241" i="19" s="1"/>
  <c r="S242" i="15"/>
  <c r="T239" i="20"/>
  <c r="U238" i="20"/>
  <c r="D239" i="22"/>
  <c r="T243" i="11" l="1"/>
  <c r="T238" i="24"/>
  <c r="S241" i="19"/>
  <c r="T241" i="19" s="1"/>
  <c r="S239" i="23"/>
  <c r="U238" i="23" s="1"/>
  <c r="S238" i="25"/>
  <c r="T238" i="25" s="1"/>
  <c r="L238" i="24"/>
  <c r="J239" i="24" s="1"/>
  <c r="M238" i="24"/>
  <c r="K239" i="24" s="1"/>
  <c r="B240" i="20"/>
  <c r="A240" i="20" s="1"/>
  <c r="F240" i="20"/>
  <c r="I239" i="23"/>
  <c r="B240" i="21"/>
  <c r="A240" i="21" s="1"/>
  <c r="F240" i="21"/>
  <c r="E242" i="17"/>
  <c r="B239" i="22"/>
  <c r="A239" i="22" s="1"/>
  <c r="F239" i="22"/>
  <c r="D239" i="23"/>
  <c r="T237" i="25"/>
  <c r="U236" i="25"/>
  <c r="I238" i="25"/>
  <c r="D238" i="25"/>
  <c r="E256" i="29"/>
  <c r="B237" i="26"/>
  <c r="A237" i="26" s="1"/>
  <c r="F237" i="26"/>
  <c r="I242" i="17"/>
  <c r="S237" i="26"/>
  <c r="M240" i="20"/>
  <c r="K241" i="20" s="1"/>
  <c r="E241" i="20" s="1"/>
  <c r="L240" i="20"/>
  <c r="J241" i="20" s="1"/>
  <c r="I243" i="15"/>
  <c r="D243" i="15"/>
  <c r="M242" i="16"/>
  <c r="K243" i="16" s="1"/>
  <c r="L242" i="16"/>
  <c r="J243" i="16" s="1"/>
  <c r="S237" i="27"/>
  <c r="T237" i="27" s="1"/>
  <c r="I240" i="21"/>
  <c r="M243" i="11"/>
  <c r="K244" i="11" s="1"/>
  <c r="L243" i="11"/>
  <c r="J244" i="11" s="1"/>
  <c r="U240" i="18"/>
  <c r="M239" i="22"/>
  <c r="K240" i="22" s="1"/>
  <c r="E240" i="22" s="1"/>
  <c r="L239" i="22"/>
  <c r="J240" i="22" s="1"/>
  <c r="E237" i="28"/>
  <c r="L237" i="26"/>
  <c r="J238" i="26" s="1"/>
  <c r="D238" i="26" s="1"/>
  <c r="M237" i="26"/>
  <c r="K238" i="26" s="1"/>
  <c r="E238" i="26" s="1"/>
  <c r="T242" i="15"/>
  <c r="U241" i="15"/>
  <c r="B242" i="16"/>
  <c r="A242" i="16" s="1"/>
  <c r="F242" i="16"/>
  <c r="L241" i="18"/>
  <c r="J242" i="18" s="1"/>
  <c r="M241" i="18"/>
  <c r="K242" i="18" s="1"/>
  <c r="I256" i="29"/>
  <c r="D256" i="29"/>
  <c r="I241" i="19"/>
  <c r="D241" i="19"/>
  <c r="U235" i="27"/>
  <c r="T236" i="27"/>
  <c r="B242" i="17"/>
  <c r="A242" i="17" s="1"/>
  <c r="F242" i="17"/>
  <c r="U239" i="19"/>
  <c r="T240" i="19"/>
  <c r="T241" i="18"/>
  <c r="T242" i="16"/>
  <c r="B237" i="28"/>
  <c r="A237" i="28" s="1"/>
  <c r="F237" i="28"/>
  <c r="S243" i="15"/>
  <c r="U242" i="15" s="1"/>
  <c r="E240" i="21"/>
  <c r="S240" i="20"/>
  <c r="B241" i="18"/>
  <c r="A241" i="18" s="1"/>
  <c r="F241" i="18"/>
  <c r="I237" i="28"/>
  <c r="S239" i="22"/>
  <c r="I237" i="27"/>
  <c r="D237" i="27"/>
  <c r="T238" i="23"/>
  <c r="U237" i="23"/>
  <c r="U237" i="25" l="1"/>
  <c r="U236" i="27"/>
  <c r="T239" i="23"/>
  <c r="U240" i="19"/>
  <c r="S241" i="20"/>
  <c r="T241" i="20" s="1"/>
  <c r="I242" i="18"/>
  <c r="I240" i="22"/>
  <c r="S238" i="26"/>
  <c r="E239" i="24"/>
  <c r="M241" i="19"/>
  <c r="K242" i="19" s="1"/>
  <c r="L241" i="19"/>
  <c r="J242" i="19" s="1"/>
  <c r="I243" i="16"/>
  <c r="B238" i="26"/>
  <c r="A238" i="26" s="1"/>
  <c r="F238" i="26"/>
  <c r="B238" i="25"/>
  <c r="A238" i="25" s="1"/>
  <c r="F238" i="25"/>
  <c r="I239" i="24"/>
  <c r="D239" i="24"/>
  <c r="D242" i="18"/>
  <c r="S237" i="28"/>
  <c r="E243" i="16"/>
  <c r="I241" i="20"/>
  <c r="B239" i="23"/>
  <c r="A239" i="23" s="1"/>
  <c r="F239" i="23"/>
  <c r="S242" i="17"/>
  <c r="D241" i="20"/>
  <c r="L237" i="27"/>
  <c r="J238" i="27" s="1"/>
  <c r="D238" i="27" s="1"/>
  <c r="M237" i="27"/>
  <c r="K238" i="27" s="1"/>
  <c r="B256" i="29"/>
  <c r="A256" i="29" s="1"/>
  <c r="F256" i="29"/>
  <c r="E244" i="11"/>
  <c r="M243" i="15"/>
  <c r="K244" i="15" s="1"/>
  <c r="L243" i="15"/>
  <c r="J244" i="15" s="1"/>
  <c r="D240" i="22"/>
  <c r="M239" i="23"/>
  <c r="K240" i="23" s="1"/>
  <c r="L239" i="23"/>
  <c r="J240" i="23" s="1"/>
  <c r="D240" i="23" s="1"/>
  <c r="S240" i="22"/>
  <c r="T240" i="22" s="1"/>
  <c r="U239" i="20"/>
  <c r="T240" i="20"/>
  <c r="L256" i="29"/>
  <c r="J257" i="29" s="1"/>
  <c r="D257" i="29" s="1"/>
  <c r="M256" i="29"/>
  <c r="K257" i="29" s="1"/>
  <c r="E257" i="29" s="1"/>
  <c r="L240" i="21"/>
  <c r="J241" i="21" s="1"/>
  <c r="M240" i="21"/>
  <c r="K241" i="21" s="1"/>
  <c r="T237" i="26"/>
  <c r="U236" i="26"/>
  <c r="B237" i="27"/>
  <c r="A237" i="27" s="1"/>
  <c r="F237" i="27"/>
  <c r="T239" i="22"/>
  <c r="U238" i="22"/>
  <c r="S240" i="21"/>
  <c r="M237" i="28"/>
  <c r="K238" i="28" s="1"/>
  <c r="E238" i="28" s="1"/>
  <c r="L237" i="28"/>
  <c r="J238" i="28" s="1"/>
  <c r="B241" i="19"/>
  <c r="A241" i="19" s="1"/>
  <c r="F241" i="19"/>
  <c r="E242" i="18"/>
  <c r="D243" i="16"/>
  <c r="T243" i="15"/>
  <c r="I238" i="26"/>
  <c r="I244" i="11"/>
  <c r="D244" i="11"/>
  <c r="B243" i="15"/>
  <c r="A243" i="15" s="1"/>
  <c r="F243" i="15"/>
  <c r="M242" i="17"/>
  <c r="K243" i="17" s="1"/>
  <c r="L242" i="17"/>
  <c r="J243" i="17" s="1"/>
  <c r="S256" i="29"/>
  <c r="M238" i="25"/>
  <c r="K239" i="25" s="1"/>
  <c r="L238" i="25"/>
  <c r="J239" i="25" s="1"/>
  <c r="D239" i="25" s="1"/>
  <c r="U240" i="20" l="1"/>
  <c r="U239" i="22"/>
  <c r="B257" i="29"/>
  <c r="A257" i="29" s="1"/>
  <c r="F257" i="29"/>
  <c r="S238" i="28"/>
  <c r="E238" i="27"/>
  <c r="B240" i="23"/>
  <c r="A240" i="23" s="1"/>
  <c r="F240" i="23"/>
  <c r="B239" i="24"/>
  <c r="A239" i="24" s="1"/>
  <c r="F239" i="24"/>
  <c r="S257" i="29"/>
  <c r="T257" i="29" s="1"/>
  <c r="B243" i="16"/>
  <c r="A243" i="16" s="1"/>
  <c r="F243" i="16"/>
  <c r="E241" i="21"/>
  <c r="I244" i="15"/>
  <c r="I238" i="27"/>
  <c r="U241" i="17"/>
  <c r="T242" i="17"/>
  <c r="U255" i="29"/>
  <c r="T256" i="29"/>
  <c r="S242" i="18"/>
  <c r="T240" i="21"/>
  <c r="U239" i="21"/>
  <c r="T238" i="26"/>
  <c r="I240" i="23"/>
  <c r="E244" i="15"/>
  <c r="E243" i="17"/>
  <c r="L239" i="24"/>
  <c r="J240" i="24" s="1"/>
  <c r="D240" i="24" s="1"/>
  <c r="M239" i="24"/>
  <c r="K240" i="24" s="1"/>
  <c r="E240" i="24" s="1"/>
  <c r="L243" i="16"/>
  <c r="J244" i="16" s="1"/>
  <c r="M243" i="16"/>
  <c r="K244" i="16" s="1"/>
  <c r="E244" i="16" s="1"/>
  <c r="S239" i="24"/>
  <c r="E239" i="25"/>
  <c r="B238" i="27"/>
  <c r="A238" i="27" s="1"/>
  <c r="F238" i="27"/>
  <c r="B240" i="22"/>
  <c r="A240" i="22" s="1"/>
  <c r="F240" i="22"/>
  <c r="B241" i="20"/>
  <c r="A241" i="20" s="1"/>
  <c r="F241" i="20"/>
  <c r="S243" i="16"/>
  <c r="B239" i="25"/>
  <c r="A239" i="25" s="1"/>
  <c r="F239" i="25"/>
  <c r="I242" i="19"/>
  <c r="L244" i="11"/>
  <c r="J245" i="11" s="1"/>
  <c r="M244" i="11"/>
  <c r="K245" i="11" s="1"/>
  <c r="E245" i="11" s="1"/>
  <c r="D242" i="19"/>
  <c r="I241" i="21"/>
  <c r="D241" i="21"/>
  <c r="E242" i="19"/>
  <c r="L242" i="18"/>
  <c r="J243" i="18" s="1"/>
  <c r="D243" i="18" s="1"/>
  <c r="M242" i="18"/>
  <c r="K243" i="18" s="1"/>
  <c r="I239" i="25"/>
  <c r="I243" i="17"/>
  <c r="D243" i="17"/>
  <c r="D244" i="15"/>
  <c r="B244" i="11"/>
  <c r="A244" i="11" s="1"/>
  <c r="F244" i="11"/>
  <c r="M238" i="26"/>
  <c r="K239" i="26" s="1"/>
  <c r="L238" i="26"/>
  <c r="J239" i="26" s="1"/>
  <c r="I238" i="28"/>
  <c r="D238" i="28"/>
  <c r="U237" i="26"/>
  <c r="I257" i="29"/>
  <c r="E240" i="23"/>
  <c r="S244" i="11"/>
  <c r="M241" i="20"/>
  <c r="K242" i="20" s="1"/>
  <c r="L241" i="20"/>
  <c r="J242" i="20" s="1"/>
  <c r="T237" i="28"/>
  <c r="U236" i="28"/>
  <c r="B242" i="18"/>
  <c r="A242" i="18" s="1"/>
  <c r="F242" i="18"/>
  <c r="L240" i="22"/>
  <c r="J241" i="22" s="1"/>
  <c r="M240" i="22"/>
  <c r="K241" i="22" s="1"/>
  <c r="B243" i="18" l="1"/>
  <c r="A243" i="18" s="1"/>
  <c r="F243" i="18"/>
  <c r="B240" i="24"/>
  <c r="A240" i="24" s="1"/>
  <c r="F240" i="24"/>
  <c r="S245" i="11"/>
  <c r="I241" i="22"/>
  <c r="I242" i="20"/>
  <c r="I239" i="26"/>
  <c r="D239" i="26"/>
  <c r="L243" i="17"/>
  <c r="J244" i="17" s="1"/>
  <c r="M243" i="17"/>
  <c r="K244" i="17" s="1"/>
  <c r="E244" i="17" s="1"/>
  <c r="S244" i="16"/>
  <c r="U243" i="16" s="1"/>
  <c r="M238" i="27"/>
  <c r="K239" i="27" s="1"/>
  <c r="E239" i="27" s="1"/>
  <c r="L238" i="27"/>
  <c r="J239" i="27" s="1"/>
  <c r="E242" i="20"/>
  <c r="E239" i="26"/>
  <c r="S242" i="19"/>
  <c r="B241" i="21"/>
  <c r="A241" i="21" s="1"/>
  <c r="F241" i="21"/>
  <c r="U242" i="16"/>
  <c r="T243" i="16"/>
  <c r="I244" i="16"/>
  <c r="M244" i="15"/>
  <c r="K245" i="15" s="1"/>
  <c r="E245" i="15" s="1"/>
  <c r="L244" i="15"/>
  <c r="J245" i="15" s="1"/>
  <c r="D245" i="15" s="1"/>
  <c r="B243" i="17"/>
  <c r="A243" i="17" s="1"/>
  <c r="F243" i="17"/>
  <c r="L239" i="25"/>
  <c r="J240" i="25" s="1"/>
  <c r="M239" i="25"/>
  <c r="K240" i="25" s="1"/>
  <c r="E240" i="25" s="1"/>
  <c r="I245" i="11"/>
  <c r="D241" i="22"/>
  <c r="U238" i="24"/>
  <c r="T239" i="24"/>
  <c r="S240" i="23"/>
  <c r="I243" i="18"/>
  <c r="B242" i="19"/>
  <c r="A242" i="19" s="1"/>
  <c r="F242" i="19"/>
  <c r="S239" i="25"/>
  <c r="S243" i="17"/>
  <c r="U241" i="18"/>
  <c r="T242" i="18"/>
  <c r="B238" i="28"/>
  <c r="A238" i="28" s="1"/>
  <c r="F238" i="28"/>
  <c r="B244" i="15"/>
  <c r="A244" i="15" s="1"/>
  <c r="F244" i="15"/>
  <c r="S244" i="15"/>
  <c r="D244" i="16"/>
  <c r="U237" i="28"/>
  <c r="E241" i="22"/>
  <c r="T238" i="28"/>
  <c r="T244" i="11"/>
  <c r="U243" i="11"/>
  <c r="M257" i="29"/>
  <c r="K258" i="29" s="1"/>
  <c r="L257" i="29"/>
  <c r="J258" i="29" s="1"/>
  <c r="M238" i="28"/>
  <c r="K239" i="28" s="1"/>
  <c r="L238" i="28"/>
  <c r="J239" i="28" s="1"/>
  <c r="D239" i="28" s="1"/>
  <c r="D245" i="11"/>
  <c r="L241" i="21"/>
  <c r="J242" i="21" s="1"/>
  <c r="D242" i="21" s="1"/>
  <c r="M241" i="21"/>
  <c r="K242" i="21" s="1"/>
  <c r="E242" i="21" s="1"/>
  <c r="L242" i="19"/>
  <c r="J243" i="19" s="1"/>
  <c r="M242" i="19"/>
  <c r="K243" i="19" s="1"/>
  <c r="E243" i="19" s="1"/>
  <c r="D242" i="20"/>
  <c r="S240" i="24"/>
  <c r="T240" i="24" s="1"/>
  <c r="I240" i="24"/>
  <c r="L240" i="23"/>
  <c r="J241" i="23" s="1"/>
  <c r="M240" i="23"/>
  <c r="K241" i="23" s="1"/>
  <c r="E243" i="18"/>
  <c r="U256" i="29"/>
  <c r="S241" i="21"/>
  <c r="S238" i="27"/>
  <c r="T244" i="16" l="1"/>
  <c r="B242" i="21"/>
  <c r="A242" i="21" s="1"/>
  <c r="F242" i="21"/>
  <c r="S239" i="27"/>
  <c r="U238" i="27" s="1"/>
  <c r="B242" i="20"/>
  <c r="A242" i="20" s="1"/>
  <c r="F242" i="20"/>
  <c r="E239" i="28"/>
  <c r="S241" i="22"/>
  <c r="B239" i="28"/>
  <c r="A239" i="28" s="1"/>
  <c r="F239" i="28"/>
  <c r="M244" i="16"/>
  <c r="K245" i="16" s="1"/>
  <c r="L244" i="16"/>
  <c r="J245" i="16" s="1"/>
  <c r="D245" i="16" s="1"/>
  <c r="S243" i="19"/>
  <c r="I244" i="17"/>
  <c r="U237" i="27"/>
  <c r="T238" i="27"/>
  <c r="U244" i="11"/>
  <c r="S244" i="17"/>
  <c r="T244" i="17" s="1"/>
  <c r="L243" i="18"/>
  <c r="J244" i="18" s="1"/>
  <c r="M243" i="18"/>
  <c r="K244" i="18" s="1"/>
  <c r="E244" i="18" s="1"/>
  <c r="B241" i="22"/>
  <c r="A241" i="22" s="1"/>
  <c r="F241" i="22"/>
  <c r="I245" i="15"/>
  <c r="S242" i="21"/>
  <c r="U241" i="21" s="1"/>
  <c r="I243" i="19"/>
  <c r="B245" i="11"/>
  <c r="A245" i="11" s="1"/>
  <c r="F245" i="11"/>
  <c r="E258" i="29"/>
  <c r="T245" i="11"/>
  <c r="T243" i="17"/>
  <c r="U242" i="17"/>
  <c r="D243" i="19"/>
  <c r="T240" i="23"/>
  <c r="U239" i="23"/>
  <c r="S239" i="26"/>
  <c r="I239" i="27"/>
  <c r="D239" i="27"/>
  <c r="M241" i="22"/>
  <c r="K242" i="22" s="1"/>
  <c r="L241" i="22"/>
  <c r="J242" i="22" s="1"/>
  <c r="D242" i="22" s="1"/>
  <c r="I242" i="21"/>
  <c r="S245" i="15"/>
  <c r="B245" i="15"/>
  <c r="A245" i="15" s="1"/>
  <c r="F245" i="15"/>
  <c r="S240" i="25"/>
  <c r="U239" i="25" s="1"/>
  <c r="S242" i="20"/>
  <c r="M242" i="20"/>
  <c r="K243" i="20" s="1"/>
  <c r="E243" i="20" s="1"/>
  <c r="L242" i="20"/>
  <c r="J243" i="20" s="1"/>
  <c r="D243" i="20" s="1"/>
  <c r="S243" i="18"/>
  <c r="L240" i="24"/>
  <c r="J241" i="24" s="1"/>
  <c r="M240" i="24"/>
  <c r="K241" i="24" s="1"/>
  <c r="I258" i="29"/>
  <c r="D258" i="29"/>
  <c r="U243" i="15"/>
  <c r="T244" i="15"/>
  <c r="I240" i="25"/>
  <c r="D240" i="25"/>
  <c r="U241" i="19"/>
  <c r="T242" i="19"/>
  <c r="B239" i="26"/>
  <c r="A239" i="26" s="1"/>
  <c r="F239" i="26"/>
  <c r="U240" i="21"/>
  <c r="T241" i="21"/>
  <c r="I241" i="23"/>
  <c r="D241" i="23"/>
  <c r="I239" i="28"/>
  <c r="B244" i="16"/>
  <c r="A244" i="16" s="1"/>
  <c r="F244" i="16"/>
  <c r="U238" i="25"/>
  <c r="T239" i="25"/>
  <c r="E241" i="23"/>
  <c r="U239" i="24"/>
  <c r="L245" i="11"/>
  <c r="J246" i="11" s="1"/>
  <c r="D246" i="11" s="1"/>
  <c r="M245" i="11"/>
  <c r="K246" i="11" s="1"/>
  <c r="D244" i="17"/>
  <c r="L239" i="26"/>
  <c r="J240" i="26" s="1"/>
  <c r="M239" i="26"/>
  <c r="K240" i="26" s="1"/>
  <c r="U243" i="17" l="1"/>
  <c r="T240" i="25"/>
  <c r="B246" i="11"/>
  <c r="A246" i="11" s="1"/>
  <c r="F246" i="11"/>
  <c r="M241" i="23"/>
  <c r="K242" i="23" s="1"/>
  <c r="E242" i="23" s="1"/>
  <c r="L241" i="23"/>
  <c r="J242" i="23" s="1"/>
  <c r="D242" i="23" s="1"/>
  <c r="S243" i="20"/>
  <c r="U242" i="20" s="1"/>
  <c r="S241" i="23"/>
  <c r="L258" i="29"/>
  <c r="J259" i="29" s="1"/>
  <c r="D259" i="29" s="1"/>
  <c r="M258" i="29"/>
  <c r="K259" i="29" s="1"/>
  <c r="U241" i="20"/>
  <c r="T242" i="20"/>
  <c r="M243" i="19"/>
  <c r="K244" i="19" s="1"/>
  <c r="L243" i="19"/>
  <c r="J244" i="19" s="1"/>
  <c r="D244" i="19" s="1"/>
  <c r="U240" i="22"/>
  <c r="T241" i="22"/>
  <c r="B243" i="20"/>
  <c r="A243" i="20" s="1"/>
  <c r="F243" i="20"/>
  <c r="E246" i="11"/>
  <c r="T243" i="19"/>
  <c r="L240" i="25"/>
  <c r="J241" i="25" s="1"/>
  <c r="D241" i="25" s="1"/>
  <c r="M240" i="25"/>
  <c r="K241" i="25" s="1"/>
  <c r="T245" i="15"/>
  <c r="E241" i="24"/>
  <c r="I243" i="20"/>
  <c r="L242" i="21"/>
  <c r="J243" i="21" s="1"/>
  <c r="M242" i="21"/>
  <c r="K243" i="21" s="1"/>
  <c r="E240" i="26"/>
  <c r="M245" i="15"/>
  <c r="K246" i="15" s="1"/>
  <c r="L245" i="15"/>
  <c r="J246" i="15" s="1"/>
  <c r="I245" i="16"/>
  <c r="S239" i="28"/>
  <c r="B240" i="25"/>
  <c r="A240" i="25" s="1"/>
  <c r="F240" i="25"/>
  <c r="U242" i="18"/>
  <c r="T243" i="18"/>
  <c r="B242" i="22"/>
  <c r="A242" i="22" s="1"/>
  <c r="F242" i="22"/>
  <c r="E242" i="22"/>
  <c r="B244" i="17"/>
  <c r="A244" i="17" s="1"/>
  <c r="F244" i="17"/>
  <c r="U244" i="15"/>
  <c r="S244" i="18"/>
  <c r="M239" i="27"/>
  <c r="K240" i="27" s="1"/>
  <c r="L239" i="27"/>
  <c r="J240" i="27" s="1"/>
  <c r="B243" i="19"/>
  <c r="A243" i="19" s="1"/>
  <c r="F243" i="19"/>
  <c r="I240" i="26"/>
  <c r="L239" i="28"/>
  <c r="J240" i="28" s="1"/>
  <c r="M239" i="28"/>
  <c r="K240" i="28" s="1"/>
  <c r="B241" i="23"/>
  <c r="A241" i="23" s="1"/>
  <c r="F241" i="23"/>
  <c r="I246" i="11"/>
  <c r="B245" i="16"/>
  <c r="A245" i="16" s="1"/>
  <c r="F245" i="16"/>
  <c r="T242" i="21"/>
  <c r="D240" i="26"/>
  <c r="U242" i="19"/>
  <c r="B258" i="29"/>
  <c r="A258" i="29" s="1"/>
  <c r="F258" i="29"/>
  <c r="I241" i="24"/>
  <c r="D241" i="24"/>
  <c r="I242" i="22"/>
  <c r="B239" i="27"/>
  <c r="A239" i="27" s="1"/>
  <c r="F239" i="27"/>
  <c r="U238" i="26"/>
  <c r="T239" i="26"/>
  <c r="E259" i="29"/>
  <c r="S258" i="29"/>
  <c r="I244" i="18"/>
  <c r="D244" i="18"/>
  <c r="T239" i="27"/>
  <c r="L244" i="17"/>
  <c r="J245" i="17" s="1"/>
  <c r="M244" i="17"/>
  <c r="K245" i="17" s="1"/>
  <c r="E245" i="16"/>
  <c r="T243" i="20" l="1"/>
  <c r="S242" i="23"/>
  <c r="U241" i="23" s="1"/>
  <c r="S259" i="29"/>
  <c r="T259" i="29" s="1"/>
  <c r="L242" i="22"/>
  <c r="J243" i="22" s="1"/>
  <c r="M242" i="22"/>
  <c r="K243" i="22" s="1"/>
  <c r="E243" i="22" s="1"/>
  <c r="B240" i="26"/>
  <c r="A240" i="26" s="1"/>
  <c r="F240" i="26"/>
  <c r="B242" i="23"/>
  <c r="A242" i="23" s="1"/>
  <c r="F242" i="23"/>
  <c r="U238" i="28"/>
  <c r="T239" i="28"/>
  <c r="I243" i="21"/>
  <c r="D243" i="21"/>
  <c r="E245" i="17"/>
  <c r="B259" i="29"/>
  <c r="A259" i="29" s="1"/>
  <c r="F259" i="29"/>
  <c r="I240" i="27"/>
  <c r="E246" i="15"/>
  <c r="I245" i="17"/>
  <c r="E240" i="27"/>
  <c r="T244" i="18"/>
  <c r="M245" i="16"/>
  <c r="K246" i="16" s="1"/>
  <c r="E246" i="16" s="1"/>
  <c r="L245" i="16"/>
  <c r="J246" i="16" s="1"/>
  <c r="S240" i="26"/>
  <c r="L243" i="20"/>
  <c r="J244" i="20" s="1"/>
  <c r="M243" i="20"/>
  <c r="K244" i="20" s="1"/>
  <c r="E241" i="25"/>
  <c r="I244" i="19"/>
  <c r="B244" i="18"/>
  <c r="A244" i="18" s="1"/>
  <c r="F244" i="18"/>
  <c r="I246" i="15"/>
  <c r="D246" i="15"/>
  <c r="B241" i="24"/>
  <c r="A241" i="24" s="1"/>
  <c r="F241" i="24"/>
  <c r="M246" i="11"/>
  <c r="K247" i="11" s="1"/>
  <c r="E247" i="11" s="1"/>
  <c r="L246" i="11"/>
  <c r="J247" i="11" s="1"/>
  <c r="M240" i="26"/>
  <c r="K241" i="26" s="1"/>
  <c r="L240" i="26"/>
  <c r="J241" i="26" s="1"/>
  <c r="D241" i="26" s="1"/>
  <c r="B241" i="25"/>
  <c r="A241" i="25" s="1"/>
  <c r="F241" i="25"/>
  <c r="S246" i="11"/>
  <c r="I259" i="29"/>
  <c r="L244" i="18"/>
  <c r="J245" i="18" s="1"/>
  <c r="M244" i="18"/>
  <c r="K245" i="18" s="1"/>
  <c r="S245" i="16"/>
  <c r="T258" i="29"/>
  <c r="U257" i="29"/>
  <c r="D240" i="27"/>
  <c r="L241" i="24"/>
  <c r="J242" i="24" s="1"/>
  <c r="M241" i="24"/>
  <c r="K242" i="24" s="1"/>
  <c r="E242" i="24" s="1"/>
  <c r="I240" i="28"/>
  <c r="D240" i="28"/>
  <c r="B244" i="19"/>
  <c r="A244" i="19" s="1"/>
  <c r="F244" i="19"/>
  <c r="D245" i="17"/>
  <c r="S242" i="22"/>
  <c r="U243" i="18"/>
  <c r="E240" i="28"/>
  <c r="E243" i="21"/>
  <c r="S241" i="24"/>
  <c r="I241" i="25"/>
  <c r="E244" i="19"/>
  <c r="T241" i="23"/>
  <c r="U240" i="23"/>
  <c r="I242" i="23"/>
  <c r="T242" i="23" l="1"/>
  <c r="U258" i="29"/>
  <c r="S242" i="24"/>
  <c r="U241" i="24" s="1"/>
  <c r="B245" i="17"/>
  <c r="A245" i="17" s="1"/>
  <c r="F245" i="17"/>
  <c r="I242" i="24"/>
  <c r="E245" i="18"/>
  <c r="L245" i="17"/>
  <c r="J246" i="17" s="1"/>
  <c r="D246" i="17" s="1"/>
  <c r="M245" i="17"/>
  <c r="K246" i="17" s="1"/>
  <c r="E246" i="17" s="1"/>
  <c r="S245" i="17"/>
  <c r="B241" i="26"/>
  <c r="A241" i="26" s="1"/>
  <c r="F241" i="26"/>
  <c r="B240" i="27"/>
  <c r="A240" i="27" s="1"/>
  <c r="F240" i="27"/>
  <c r="I245" i="18"/>
  <c r="D245" i="18"/>
  <c r="I246" i="16"/>
  <c r="D246" i="16"/>
  <c r="S246" i="15"/>
  <c r="S243" i="21"/>
  <c r="S243" i="22"/>
  <c r="T243" i="22" s="1"/>
  <c r="L240" i="28"/>
  <c r="J241" i="28" s="1"/>
  <c r="M240" i="28"/>
  <c r="K241" i="28" s="1"/>
  <c r="S246" i="16"/>
  <c r="U245" i="16" s="1"/>
  <c r="D242" i="24"/>
  <c r="M244" i="19"/>
  <c r="K245" i="19" s="1"/>
  <c r="E245" i="19" s="1"/>
  <c r="L244" i="19"/>
  <c r="J245" i="19" s="1"/>
  <c r="I244" i="20"/>
  <c r="D244" i="20"/>
  <c r="S244" i="19"/>
  <c r="S240" i="28"/>
  <c r="B240" i="28"/>
  <c r="A240" i="28" s="1"/>
  <c r="F240" i="28"/>
  <c r="S247" i="11"/>
  <c r="T240" i="26"/>
  <c r="U239" i="26"/>
  <c r="S240" i="27"/>
  <c r="M240" i="27"/>
  <c r="K241" i="27" s="1"/>
  <c r="L240" i="27"/>
  <c r="J241" i="27" s="1"/>
  <c r="U240" i="24"/>
  <c r="T241" i="24"/>
  <c r="T246" i="11"/>
  <c r="U245" i="11"/>
  <c r="I241" i="26"/>
  <c r="B246" i="15"/>
  <c r="A246" i="15" s="1"/>
  <c r="F246" i="15"/>
  <c r="E244" i="20"/>
  <c r="L243" i="21"/>
  <c r="J244" i="21" s="1"/>
  <c r="M243" i="21"/>
  <c r="K244" i="21" s="1"/>
  <c r="E244" i="21" s="1"/>
  <c r="L242" i="23"/>
  <c r="J243" i="23" s="1"/>
  <c r="M242" i="23"/>
  <c r="K243" i="23" s="1"/>
  <c r="L241" i="25"/>
  <c r="J242" i="25" s="1"/>
  <c r="M241" i="25"/>
  <c r="K242" i="25" s="1"/>
  <c r="E242" i="25" s="1"/>
  <c r="T242" i="22"/>
  <c r="U241" i="22"/>
  <c r="T245" i="16"/>
  <c r="U244" i="16"/>
  <c r="L259" i="29"/>
  <c r="J260" i="29" s="1"/>
  <c r="M259" i="29"/>
  <c r="K260" i="29" s="1"/>
  <c r="I247" i="11"/>
  <c r="D247" i="11"/>
  <c r="L246" i="15"/>
  <c r="J247" i="15" s="1"/>
  <c r="D247" i="15" s="1"/>
  <c r="M246" i="15"/>
  <c r="K247" i="15" s="1"/>
  <c r="E247" i="15" s="1"/>
  <c r="S241" i="25"/>
  <c r="E241" i="26"/>
  <c r="B243" i="21"/>
  <c r="A243" i="21" s="1"/>
  <c r="F243" i="21"/>
  <c r="I243" i="22"/>
  <c r="D243" i="22"/>
  <c r="T242" i="24" l="1"/>
  <c r="U242" i="22"/>
  <c r="T246" i="16"/>
  <c r="S246" i="17"/>
  <c r="T246" i="17" s="1"/>
  <c r="B247" i="15"/>
  <c r="A247" i="15" s="1"/>
  <c r="F247" i="15"/>
  <c r="S241" i="26"/>
  <c r="E260" i="29"/>
  <c r="I244" i="21"/>
  <c r="S247" i="15"/>
  <c r="T247" i="15" s="1"/>
  <c r="S242" i="25"/>
  <c r="U241" i="25" s="1"/>
  <c r="I260" i="29"/>
  <c r="D260" i="29"/>
  <c r="M244" i="20"/>
  <c r="K245" i="20" s="1"/>
  <c r="L244" i="20"/>
  <c r="J245" i="20" s="1"/>
  <c r="D245" i="20" s="1"/>
  <c r="I241" i="28"/>
  <c r="U245" i="15"/>
  <c r="T246" i="15"/>
  <c r="B243" i="22"/>
  <c r="A243" i="22" s="1"/>
  <c r="F243" i="22"/>
  <c r="D244" i="21"/>
  <c r="U240" i="25"/>
  <c r="T241" i="25"/>
  <c r="M247" i="11"/>
  <c r="K248" i="11" s="1"/>
  <c r="L247" i="11"/>
  <c r="J248" i="11" s="1"/>
  <c r="D248" i="11" s="1"/>
  <c r="I243" i="23"/>
  <c r="D243" i="23"/>
  <c r="U246" i="11"/>
  <c r="E241" i="27"/>
  <c r="E241" i="28"/>
  <c r="I245" i="19"/>
  <c r="D245" i="19"/>
  <c r="B246" i="16"/>
  <c r="A246" i="16" s="1"/>
  <c r="F246" i="16"/>
  <c r="M242" i="24"/>
  <c r="K243" i="24" s="1"/>
  <c r="L242" i="24"/>
  <c r="J243" i="24" s="1"/>
  <c r="D243" i="24" s="1"/>
  <c r="M243" i="22"/>
  <c r="K244" i="22" s="1"/>
  <c r="L243" i="22"/>
  <c r="J244" i="22" s="1"/>
  <c r="I247" i="15"/>
  <c r="I242" i="25"/>
  <c r="D242" i="25"/>
  <c r="I241" i="27"/>
  <c r="T244" i="19"/>
  <c r="U243" i="19"/>
  <c r="B242" i="24"/>
  <c r="A242" i="24" s="1"/>
  <c r="F242" i="24"/>
  <c r="S244" i="21"/>
  <c r="T244" i="21" s="1"/>
  <c r="L246" i="16"/>
  <c r="J247" i="16" s="1"/>
  <c r="D247" i="16" s="1"/>
  <c r="M246" i="16"/>
  <c r="K247" i="16" s="1"/>
  <c r="B246" i="17"/>
  <c r="A246" i="17" s="1"/>
  <c r="F246" i="17"/>
  <c r="B247" i="11"/>
  <c r="A247" i="11" s="1"/>
  <c r="F247" i="11"/>
  <c r="E243" i="23"/>
  <c r="S244" i="20"/>
  <c r="T240" i="28"/>
  <c r="U239" i="28"/>
  <c r="T243" i="21"/>
  <c r="U242" i="21"/>
  <c r="B245" i="18"/>
  <c r="A245" i="18" s="1"/>
  <c r="F245" i="18"/>
  <c r="D241" i="27"/>
  <c r="I246" i="17"/>
  <c r="L241" i="26"/>
  <c r="J242" i="26" s="1"/>
  <c r="M241" i="26"/>
  <c r="K242" i="26" s="1"/>
  <c r="T247" i="11"/>
  <c r="U239" i="27"/>
  <c r="T240" i="27"/>
  <c r="D241" i="28"/>
  <c r="S245" i="19"/>
  <c r="T245" i="19" s="1"/>
  <c r="B244" i="20"/>
  <c r="A244" i="20" s="1"/>
  <c r="F244" i="20"/>
  <c r="L245" i="18"/>
  <c r="J246" i="18" s="1"/>
  <c r="D246" i="18" s="1"/>
  <c r="M245" i="18"/>
  <c r="K246" i="18" s="1"/>
  <c r="E246" i="18" s="1"/>
  <c r="T245" i="17"/>
  <c r="U244" i="17"/>
  <c r="S245" i="18"/>
  <c r="U243" i="21" l="1"/>
  <c r="U245" i="17"/>
  <c r="U246" i="15"/>
  <c r="T242" i="25"/>
  <c r="B245" i="20"/>
  <c r="A245" i="20" s="1"/>
  <c r="F245" i="20"/>
  <c r="I244" i="22"/>
  <c r="T245" i="18"/>
  <c r="U244" i="18"/>
  <c r="B246" i="18"/>
  <c r="A246" i="18" s="1"/>
  <c r="F246" i="18"/>
  <c r="M242" i="25"/>
  <c r="K243" i="25" s="1"/>
  <c r="L242" i="25"/>
  <c r="J243" i="25" s="1"/>
  <c r="D243" i="25" s="1"/>
  <c r="B247" i="16"/>
  <c r="A247" i="16" s="1"/>
  <c r="F247" i="16"/>
  <c r="B243" i="23"/>
  <c r="A243" i="23" s="1"/>
  <c r="F243" i="23"/>
  <c r="E242" i="26"/>
  <c r="B241" i="28"/>
  <c r="A241" i="28" s="1"/>
  <c r="F241" i="28"/>
  <c r="M246" i="17"/>
  <c r="K247" i="17" s="1"/>
  <c r="L246" i="17"/>
  <c r="J247" i="17" s="1"/>
  <c r="E247" i="16"/>
  <c r="L241" i="27"/>
  <c r="J242" i="27" s="1"/>
  <c r="M241" i="27"/>
  <c r="K242" i="27" s="1"/>
  <c r="I243" i="24"/>
  <c r="S241" i="28"/>
  <c r="B244" i="21"/>
  <c r="A244" i="21" s="1"/>
  <c r="F244" i="21"/>
  <c r="L244" i="21"/>
  <c r="J245" i="21" s="1"/>
  <c r="M244" i="21"/>
  <c r="K245" i="21" s="1"/>
  <c r="U240" i="26"/>
  <c r="T241" i="26"/>
  <c r="S246" i="18"/>
  <c r="U245" i="18" s="1"/>
  <c r="U243" i="20"/>
  <c r="T244" i="20"/>
  <c r="B248" i="11"/>
  <c r="A248" i="11" s="1"/>
  <c r="F248" i="11"/>
  <c r="I248" i="11"/>
  <c r="D244" i="22"/>
  <c r="I245" i="20"/>
  <c r="I242" i="26"/>
  <c r="D242" i="26"/>
  <c r="S243" i="23"/>
  <c r="E244" i="22"/>
  <c r="L245" i="19"/>
  <c r="J246" i="19" s="1"/>
  <c r="D246" i="19" s="1"/>
  <c r="M245" i="19"/>
  <c r="K246" i="19" s="1"/>
  <c r="E248" i="11"/>
  <c r="B260" i="29"/>
  <c r="A260" i="29" s="1"/>
  <c r="F260" i="29"/>
  <c r="I246" i="18"/>
  <c r="B241" i="27"/>
  <c r="A241" i="27" s="1"/>
  <c r="F241" i="27"/>
  <c r="E245" i="20"/>
  <c r="I247" i="16"/>
  <c r="B243" i="24"/>
  <c r="A243" i="24" s="1"/>
  <c r="F243" i="24"/>
  <c r="U244" i="19"/>
  <c r="B242" i="25"/>
  <c r="A242" i="25" s="1"/>
  <c r="F242" i="25"/>
  <c r="L247" i="15"/>
  <c r="J248" i="15" s="1"/>
  <c r="M247" i="15"/>
  <c r="K248" i="15" s="1"/>
  <c r="E243" i="24"/>
  <c r="B245" i="19"/>
  <c r="A245" i="19" s="1"/>
  <c r="F245" i="19"/>
  <c r="S241" i="27"/>
  <c r="L243" i="23"/>
  <c r="J244" i="23" s="1"/>
  <c r="M243" i="23"/>
  <c r="K244" i="23" s="1"/>
  <c r="L241" i="28"/>
  <c r="J242" i="28" s="1"/>
  <c r="M241" i="28"/>
  <c r="K242" i="28" s="1"/>
  <c r="E242" i="28" s="1"/>
  <c r="L260" i="29"/>
  <c r="J261" i="29" s="1"/>
  <c r="D261" i="29" s="1"/>
  <c r="M260" i="29"/>
  <c r="K261" i="29" s="1"/>
  <c r="E261" i="29" s="1"/>
  <c r="S260" i="29"/>
  <c r="S261" i="29" l="1"/>
  <c r="U260" i="29" s="1"/>
  <c r="B243" i="25"/>
  <c r="A243" i="25" s="1"/>
  <c r="F243" i="25"/>
  <c r="S245" i="20"/>
  <c r="E246" i="19"/>
  <c r="B242" i="26"/>
  <c r="A242" i="26" s="1"/>
  <c r="F242" i="26"/>
  <c r="M245" i="20"/>
  <c r="K246" i="20" s="1"/>
  <c r="L245" i="20"/>
  <c r="J246" i="20" s="1"/>
  <c r="S242" i="28"/>
  <c r="T242" i="28" s="1"/>
  <c r="E243" i="25"/>
  <c r="I261" i="29"/>
  <c r="B246" i="19"/>
  <c r="A246" i="19" s="1"/>
  <c r="F246" i="19"/>
  <c r="B244" i="22"/>
  <c r="A244" i="22" s="1"/>
  <c r="F244" i="22"/>
  <c r="E245" i="21"/>
  <c r="I242" i="27"/>
  <c r="S242" i="26"/>
  <c r="D242" i="27"/>
  <c r="S248" i="11"/>
  <c r="S244" i="22"/>
  <c r="E244" i="23"/>
  <c r="M242" i="26"/>
  <c r="K243" i="26" s="1"/>
  <c r="E243" i="26" s="1"/>
  <c r="L242" i="26"/>
  <c r="J243" i="26" s="1"/>
  <c r="D243" i="26" s="1"/>
  <c r="I245" i="21"/>
  <c r="D245" i="21"/>
  <c r="M243" i="24"/>
  <c r="K244" i="24" s="1"/>
  <c r="E244" i="24" s="1"/>
  <c r="L243" i="24"/>
  <c r="J244" i="24" s="1"/>
  <c r="S247" i="16"/>
  <c r="B261" i="29"/>
  <c r="A261" i="29" s="1"/>
  <c r="F261" i="29"/>
  <c r="I247" i="17"/>
  <c r="D247" i="17"/>
  <c r="T246" i="18"/>
  <c r="I244" i="23"/>
  <c r="E248" i="15"/>
  <c r="M246" i="18"/>
  <c r="K247" i="18" s="1"/>
  <c r="L246" i="18"/>
  <c r="J247" i="18" s="1"/>
  <c r="I246" i="19"/>
  <c r="U240" i="28"/>
  <c r="T241" i="28"/>
  <c r="E247" i="17"/>
  <c r="E242" i="27"/>
  <c r="I248" i="15"/>
  <c r="D248" i="15"/>
  <c r="T260" i="29"/>
  <c r="U259" i="29"/>
  <c r="I242" i="28"/>
  <c r="T241" i="27"/>
  <c r="U240" i="27"/>
  <c r="S243" i="24"/>
  <c r="M247" i="16"/>
  <c r="K248" i="16" s="1"/>
  <c r="L247" i="16"/>
  <c r="J248" i="16" s="1"/>
  <c r="T243" i="23"/>
  <c r="U242" i="23"/>
  <c r="M248" i="11"/>
  <c r="K249" i="11" s="1"/>
  <c r="E249" i="11" s="1"/>
  <c r="L248" i="11"/>
  <c r="J249" i="11" s="1"/>
  <c r="D242" i="28"/>
  <c r="D244" i="23"/>
  <c r="I243" i="25"/>
  <c r="L244" i="22"/>
  <c r="J245" i="22" s="1"/>
  <c r="M244" i="22"/>
  <c r="K245" i="22" s="1"/>
  <c r="E245" i="22" s="1"/>
  <c r="U241" i="28" l="1"/>
  <c r="S249" i="11"/>
  <c r="U248" i="11" s="1"/>
  <c r="B243" i="26"/>
  <c r="A243" i="26" s="1"/>
  <c r="F243" i="26"/>
  <c r="I245" i="22"/>
  <c r="M242" i="28"/>
  <c r="K243" i="28" s="1"/>
  <c r="L242" i="28"/>
  <c r="J243" i="28" s="1"/>
  <c r="D243" i="28" s="1"/>
  <c r="S242" i="27"/>
  <c r="T247" i="16"/>
  <c r="U246" i="16"/>
  <c r="S244" i="23"/>
  <c r="I246" i="20"/>
  <c r="D246" i="20"/>
  <c r="T245" i="20"/>
  <c r="U244" i="20"/>
  <c r="I249" i="11"/>
  <c r="D249" i="11"/>
  <c r="U242" i="24"/>
  <c r="T243" i="24"/>
  <c r="L246" i="19"/>
  <c r="J247" i="19" s="1"/>
  <c r="M246" i="19"/>
  <c r="K247" i="19" s="1"/>
  <c r="E247" i="19" s="1"/>
  <c r="B247" i="17"/>
  <c r="A247" i="17" s="1"/>
  <c r="F247" i="17"/>
  <c r="I244" i="24"/>
  <c r="D244" i="24"/>
  <c r="S245" i="22"/>
  <c r="T245" i="22" s="1"/>
  <c r="L242" i="27"/>
  <c r="J243" i="27" s="1"/>
  <c r="M242" i="27"/>
  <c r="K243" i="27" s="1"/>
  <c r="E243" i="27" s="1"/>
  <c r="D245" i="22"/>
  <c r="S246" i="19"/>
  <c r="B244" i="23"/>
  <c r="A244" i="23" s="1"/>
  <c r="F244" i="23"/>
  <c r="I248" i="16"/>
  <c r="D248" i="16"/>
  <c r="T261" i="29"/>
  <c r="M248" i="15"/>
  <c r="K249" i="15" s="1"/>
  <c r="E249" i="15" s="1"/>
  <c r="L248" i="15"/>
  <c r="J249" i="15" s="1"/>
  <c r="E247" i="18"/>
  <c r="L244" i="23"/>
  <c r="J245" i="23" s="1"/>
  <c r="M244" i="23"/>
  <c r="K245" i="23" s="1"/>
  <c r="L247" i="17"/>
  <c r="J248" i="17" s="1"/>
  <c r="D248" i="17" s="1"/>
  <c r="M247" i="17"/>
  <c r="K248" i="17" s="1"/>
  <c r="E248" i="17" s="1"/>
  <c r="E248" i="16"/>
  <c r="B245" i="21"/>
  <c r="A245" i="21" s="1"/>
  <c r="F245" i="21"/>
  <c r="U241" i="26"/>
  <c r="T242" i="26"/>
  <c r="M261" i="29"/>
  <c r="K262" i="29" s="1"/>
  <c r="L261" i="29"/>
  <c r="J262" i="29" s="1"/>
  <c r="E246" i="20"/>
  <c r="B242" i="28"/>
  <c r="A242" i="28" s="1"/>
  <c r="F242" i="28"/>
  <c r="S248" i="15"/>
  <c r="T248" i="11"/>
  <c r="U247" i="11"/>
  <c r="S243" i="25"/>
  <c r="L243" i="25"/>
  <c r="J244" i="25" s="1"/>
  <c r="M243" i="25"/>
  <c r="K244" i="25" s="1"/>
  <c r="E244" i="25" s="1"/>
  <c r="B248" i="15"/>
  <c r="A248" i="15" s="1"/>
  <c r="F248" i="15"/>
  <c r="L245" i="21"/>
  <c r="J246" i="21" s="1"/>
  <c r="D246" i="21" s="1"/>
  <c r="M245" i="21"/>
  <c r="K246" i="21" s="1"/>
  <c r="B242" i="27"/>
  <c r="A242" i="27" s="1"/>
  <c r="F242" i="27"/>
  <c r="S244" i="24"/>
  <c r="T244" i="24" s="1"/>
  <c r="S247" i="17"/>
  <c r="I247" i="18"/>
  <c r="D247" i="18"/>
  <c r="I243" i="26"/>
  <c r="T244" i="22"/>
  <c r="U243" i="22"/>
  <c r="S243" i="26"/>
  <c r="T243" i="26" s="1"/>
  <c r="S245" i="21"/>
  <c r="U244" i="22" l="1"/>
  <c r="T249" i="11"/>
  <c r="S243" i="27"/>
  <c r="T243" i="27" s="1"/>
  <c r="S244" i="25"/>
  <c r="T244" i="25" s="1"/>
  <c r="B243" i="28"/>
  <c r="A243" i="28" s="1"/>
  <c r="F243" i="28"/>
  <c r="S247" i="19"/>
  <c r="B244" i="24"/>
  <c r="A244" i="24" s="1"/>
  <c r="F244" i="24"/>
  <c r="U246" i="17"/>
  <c r="T247" i="17"/>
  <c r="S248" i="16"/>
  <c r="I243" i="27"/>
  <c r="M246" i="20"/>
  <c r="K247" i="20" s="1"/>
  <c r="E247" i="20" s="1"/>
  <c r="L246" i="20"/>
  <c r="J247" i="20" s="1"/>
  <c r="D247" i="20" s="1"/>
  <c r="T242" i="27"/>
  <c r="U241" i="27"/>
  <c r="D243" i="27"/>
  <c r="I244" i="25"/>
  <c r="D244" i="25"/>
  <c r="T248" i="15"/>
  <c r="U247" i="15"/>
  <c r="S246" i="20"/>
  <c r="S247" i="18"/>
  <c r="M244" i="24"/>
  <c r="K245" i="24" s="1"/>
  <c r="L244" i="24"/>
  <c r="J245" i="24" s="1"/>
  <c r="E245" i="23"/>
  <c r="I243" i="28"/>
  <c r="L245" i="22"/>
  <c r="J246" i="22" s="1"/>
  <c r="D246" i="22" s="1"/>
  <c r="M245" i="22"/>
  <c r="K246" i="22" s="1"/>
  <c r="S248" i="17"/>
  <c r="E262" i="29"/>
  <c r="B246" i="21"/>
  <c r="A246" i="21" s="1"/>
  <c r="F246" i="21"/>
  <c r="I249" i="15"/>
  <c r="B248" i="17"/>
  <c r="A248" i="17" s="1"/>
  <c r="F248" i="17"/>
  <c r="B249" i="11"/>
  <c r="A249" i="11" s="1"/>
  <c r="F249" i="11"/>
  <c r="B247" i="18"/>
  <c r="A247" i="18" s="1"/>
  <c r="F247" i="18"/>
  <c r="I246" i="21"/>
  <c r="S249" i="15"/>
  <c r="T249" i="15" s="1"/>
  <c r="I245" i="23"/>
  <c r="M248" i="16"/>
  <c r="K249" i="16" s="1"/>
  <c r="L248" i="16"/>
  <c r="J249" i="16" s="1"/>
  <c r="D249" i="16" s="1"/>
  <c r="T246" i="19"/>
  <c r="U245" i="19"/>
  <c r="M249" i="11"/>
  <c r="K250" i="11" s="1"/>
  <c r="L249" i="11"/>
  <c r="J250" i="11" s="1"/>
  <c r="E246" i="21"/>
  <c r="T245" i="21"/>
  <c r="U244" i="21"/>
  <c r="M243" i="26"/>
  <c r="K244" i="26" s="1"/>
  <c r="L243" i="26"/>
  <c r="J244" i="26" s="1"/>
  <c r="M247" i="18"/>
  <c r="K248" i="18" s="1"/>
  <c r="L247" i="18"/>
  <c r="J248" i="18" s="1"/>
  <c r="D249" i="15"/>
  <c r="U242" i="25"/>
  <c r="T243" i="25"/>
  <c r="I262" i="29"/>
  <c r="D262" i="29"/>
  <c r="U242" i="26"/>
  <c r="I248" i="17"/>
  <c r="B248" i="16"/>
  <c r="A248" i="16" s="1"/>
  <c r="F248" i="16"/>
  <c r="D245" i="23"/>
  <c r="B245" i="22"/>
  <c r="A245" i="22" s="1"/>
  <c r="F245" i="22"/>
  <c r="I247" i="19"/>
  <c r="D247" i="19"/>
  <c r="U243" i="24"/>
  <c r="B246" i="20"/>
  <c r="A246" i="20" s="1"/>
  <c r="F246" i="20"/>
  <c r="U243" i="23"/>
  <c r="T244" i="23"/>
  <c r="E243" i="28"/>
  <c r="U242" i="27" l="1"/>
  <c r="B249" i="16"/>
  <c r="A249" i="16" s="1"/>
  <c r="F249" i="16"/>
  <c r="B247" i="19"/>
  <c r="A247" i="19" s="1"/>
  <c r="F247" i="19"/>
  <c r="E244" i="26"/>
  <c r="L243" i="28"/>
  <c r="J244" i="28" s="1"/>
  <c r="M243" i="28"/>
  <c r="K244" i="28" s="1"/>
  <c r="E244" i="28" s="1"/>
  <c r="T246" i="20"/>
  <c r="U245" i="20"/>
  <c r="M244" i="25"/>
  <c r="K245" i="25" s="1"/>
  <c r="L244" i="25"/>
  <c r="J245" i="25" s="1"/>
  <c r="L243" i="27"/>
  <c r="J244" i="27" s="1"/>
  <c r="D244" i="27" s="1"/>
  <c r="M243" i="27"/>
  <c r="K244" i="27" s="1"/>
  <c r="M248" i="17"/>
  <c r="K249" i="17" s="1"/>
  <c r="L248" i="17"/>
  <c r="J249" i="17" s="1"/>
  <c r="I248" i="18"/>
  <c r="S246" i="21"/>
  <c r="E246" i="22"/>
  <c r="S245" i="23"/>
  <c r="S247" i="20"/>
  <c r="U246" i="20" s="1"/>
  <c r="M247" i="19"/>
  <c r="K248" i="19" s="1"/>
  <c r="L247" i="19"/>
  <c r="J248" i="19" s="1"/>
  <c r="B249" i="15"/>
  <c r="A249" i="15" s="1"/>
  <c r="F249" i="15"/>
  <c r="I250" i="11"/>
  <c r="T247" i="19"/>
  <c r="L245" i="23"/>
  <c r="J246" i="23" s="1"/>
  <c r="D246" i="23" s="1"/>
  <c r="M245" i="23"/>
  <c r="K246" i="23" s="1"/>
  <c r="E246" i="23" s="1"/>
  <c r="M246" i="21"/>
  <c r="K247" i="21" s="1"/>
  <c r="E247" i="21" s="1"/>
  <c r="L246" i="21"/>
  <c r="J247" i="21" s="1"/>
  <c r="D250" i="11"/>
  <c r="I246" i="22"/>
  <c r="E248" i="18"/>
  <c r="B244" i="25"/>
  <c r="A244" i="25" s="1"/>
  <c r="F244" i="25"/>
  <c r="I247" i="20"/>
  <c r="B245" i="23"/>
  <c r="A245" i="23" s="1"/>
  <c r="F245" i="23"/>
  <c r="I249" i="16"/>
  <c r="E245" i="24"/>
  <c r="U247" i="16"/>
  <c r="T248" i="16"/>
  <c r="T248" i="17"/>
  <c r="B247" i="20"/>
  <c r="A247" i="20" s="1"/>
  <c r="F247" i="20"/>
  <c r="L262" i="29"/>
  <c r="J263" i="29" s="1"/>
  <c r="D263" i="29" s="1"/>
  <c r="M262" i="29"/>
  <c r="K263" i="29" s="1"/>
  <c r="E263" i="29" s="1"/>
  <c r="U243" i="25"/>
  <c r="D248" i="18"/>
  <c r="M249" i="15"/>
  <c r="K250" i="15" s="1"/>
  <c r="L249" i="15"/>
  <c r="J250" i="15" s="1"/>
  <c r="D250" i="15" s="1"/>
  <c r="S262" i="29"/>
  <c r="U246" i="18"/>
  <c r="T247" i="18"/>
  <c r="U248" i="15"/>
  <c r="B243" i="27"/>
  <c r="A243" i="27" s="1"/>
  <c r="F243" i="27"/>
  <c r="U247" i="17"/>
  <c r="S243" i="28"/>
  <c r="B246" i="22"/>
  <c r="A246" i="22" s="1"/>
  <c r="F246" i="22"/>
  <c r="B262" i="29"/>
  <c r="A262" i="29" s="1"/>
  <c r="F262" i="29"/>
  <c r="I244" i="26"/>
  <c r="D244" i="26"/>
  <c r="E250" i="11"/>
  <c r="U246" i="19"/>
  <c r="I245" i="24"/>
  <c r="E249" i="16"/>
  <c r="D245" i="24"/>
  <c r="S247" i="21" l="1"/>
  <c r="T247" i="21" s="1"/>
  <c r="L245" i="24"/>
  <c r="J246" i="24" s="1"/>
  <c r="M245" i="24"/>
  <c r="K246" i="24" s="1"/>
  <c r="E246" i="24" s="1"/>
  <c r="B263" i="29"/>
  <c r="A263" i="29" s="1"/>
  <c r="F263" i="29"/>
  <c r="S263" i="29"/>
  <c r="B248" i="18"/>
  <c r="A248" i="18" s="1"/>
  <c r="F248" i="18"/>
  <c r="L247" i="20"/>
  <c r="J248" i="20" s="1"/>
  <c r="M247" i="20"/>
  <c r="K248" i="20" s="1"/>
  <c r="S248" i="18"/>
  <c r="E248" i="19"/>
  <c r="I245" i="25"/>
  <c r="S244" i="26"/>
  <c r="S249" i="16"/>
  <c r="B244" i="27"/>
  <c r="A244" i="27" s="1"/>
  <c r="F244" i="27"/>
  <c r="I263" i="29"/>
  <c r="B250" i="15"/>
  <c r="A250" i="15" s="1"/>
  <c r="F250" i="15"/>
  <c r="E245" i="25"/>
  <c r="M244" i="26"/>
  <c r="K245" i="26" s="1"/>
  <c r="L244" i="26"/>
  <c r="J245" i="26" s="1"/>
  <c r="S244" i="28"/>
  <c r="U243" i="28" s="1"/>
  <c r="I250" i="15"/>
  <c r="S245" i="24"/>
  <c r="L249" i="16"/>
  <c r="J250" i="16" s="1"/>
  <c r="M249" i="16"/>
  <c r="K250" i="16" s="1"/>
  <c r="B246" i="23"/>
  <c r="A246" i="23" s="1"/>
  <c r="F246" i="23"/>
  <c r="D245" i="25"/>
  <c r="L246" i="22"/>
  <c r="J247" i="22" s="1"/>
  <c r="M246" i="22"/>
  <c r="K247" i="22" s="1"/>
  <c r="E247" i="22" s="1"/>
  <c r="L250" i="11"/>
  <c r="J251" i="11" s="1"/>
  <c r="M250" i="11"/>
  <c r="K251" i="11" s="1"/>
  <c r="E251" i="11" s="1"/>
  <c r="U244" i="23"/>
  <c r="T245" i="23"/>
  <c r="I249" i="17"/>
  <c r="D249" i="17"/>
  <c r="E244" i="27"/>
  <c r="B245" i="24"/>
  <c r="A245" i="24" s="1"/>
  <c r="F245" i="24"/>
  <c r="B244" i="26"/>
  <c r="A244" i="26" s="1"/>
  <c r="F244" i="26"/>
  <c r="I247" i="21"/>
  <c r="D247" i="21"/>
  <c r="T247" i="20"/>
  <c r="U242" i="28"/>
  <c r="T243" i="28"/>
  <c r="T262" i="29"/>
  <c r="U261" i="29"/>
  <c r="S246" i="23"/>
  <c r="T246" i="23" s="1"/>
  <c r="M248" i="18"/>
  <c r="K249" i="18" s="1"/>
  <c r="E249" i="18" s="1"/>
  <c r="L248" i="18"/>
  <c r="J249" i="18" s="1"/>
  <c r="D249" i="18" s="1"/>
  <c r="S250" i="11"/>
  <c r="E250" i="15"/>
  <c r="B250" i="11"/>
  <c r="A250" i="11" s="1"/>
  <c r="F250" i="11"/>
  <c r="I246" i="23"/>
  <c r="I248" i="19"/>
  <c r="S246" i="22"/>
  <c r="T246" i="21"/>
  <c r="U245" i="21"/>
  <c r="E249" i="17"/>
  <c r="I244" i="27"/>
  <c r="I244" i="28"/>
  <c r="D244" i="28"/>
  <c r="D248" i="19"/>
  <c r="U246" i="21" l="1"/>
  <c r="T244" i="28"/>
  <c r="U245" i="23"/>
  <c r="S246" i="24"/>
  <c r="U245" i="24" s="1"/>
  <c r="S249" i="18"/>
  <c r="T249" i="18" s="1"/>
  <c r="S249" i="17"/>
  <c r="I245" i="26"/>
  <c r="U248" i="16"/>
  <c r="T249" i="16"/>
  <c r="M244" i="28"/>
  <c r="K245" i="28" s="1"/>
  <c r="L244" i="28"/>
  <c r="J245" i="28" s="1"/>
  <c r="D245" i="28" s="1"/>
  <c r="U249" i="11"/>
  <c r="T250" i="11"/>
  <c r="D245" i="26"/>
  <c r="U247" i="18"/>
  <c r="T248" i="18"/>
  <c r="S251" i="11"/>
  <c r="U262" i="29"/>
  <c r="S244" i="27"/>
  <c r="M249" i="17"/>
  <c r="K250" i="17" s="1"/>
  <c r="E250" i="17" s="1"/>
  <c r="L249" i="17"/>
  <c r="J250" i="17" s="1"/>
  <c r="D250" i="17" s="1"/>
  <c r="S245" i="25"/>
  <c r="U243" i="26"/>
  <c r="T244" i="26"/>
  <c r="S248" i="19"/>
  <c r="E248" i="20"/>
  <c r="B249" i="17"/>
  <c r="A249" i="17" s="1"/>
  <c r="F249" i="17"/>
  <c r="I251" i="11"/>
  <c r="B245" i="25"/>
  <c r="A245" i="25" s="1"/>
  <c r="F245" i="25"/>
  <c r="L263" i="29"/>
  <c r="J264" i="29" s="1"/>
  <c r="M263" i="29"/>
  <c r="K264" i="29" s="1"/>
  <c r="L248" i="19"/>
  <c r="J249" i="19" s="1"/>
  <c r="D249" i="19" s="1"/>
  <c r="M248" i="19"/>
  <c r="K249" i="19" s="1"/>
  <c r="D251" i="11"/>
  <c r="M247" i="21"/>
  <c r="K248" i="21" s="1"/>
  <c r="L247" i="21"/>
  <c r="J248" i="21" s="1"/>
  <c r="I250" i="16"/>
  <c r="D250" i="16"/>
  <c r="L250" i="15"/>
  <c r="J251" i="15" s="1"/>
  <c r="M250" i="15"/>
  <c r="K251" i="15" s="1"/>
  <c r="E251" i="15" s="1"/>
  <c r="E250" i="16"/>
  <c r="M245" i="25"/>
  <c r="K246" i="25" s="1"/>
  <c r="E246" i="25" s="1"/>
  <c r="L245" i="25"/>
  <c r="J246" i="25" s="1"/>
  <c r="B249" i="18"/>
  <c r="A249" i="18" s="1"/>
  <c r="F249" i="18"/>
  <c r="I246" i="24"/>
  <c r="B248" i="19"/>
  <c r="A248" i="19" s="1"/>
  <c r="F248" i="19"/>
  <c r="S247" i="22"/>
  <c r="T247" i="22" s="1"/>
  <c r="B244" i="28"/>
  <c r="A244" i="28" s="1"/>
  <c r="F244" i="28"/>
  <c r="L244" i="27"/>
  <c r="J245" i="27" s="1"/>
  <c r="M244" i="27"/>
  <c r="K245" i="27" s="1"/>
  <c r="E245" i="27" s="1"/>
  <c r="U245" i="22"/>
  <c r="T246" i="22"/>
  <c r="L246" i="23"/>
  <c r="J247" i="23" s="1"/>
  <c r="M246" i="23"/>
  <c r="K247" i="23" s="1"/>
  <c r="S250" i="15"/>
  <c r="I249" i="18"/>
  <c r="T263" i="29"/>
  <c r="B247" i="21"/>
  <c r="A247" i="21" s="1"/>
  <c r="F247" i="21"/>
  <c r="D246" i="24"/>
  <c r="I247" i="22"/>
  <c r="D247" i="22"/>
  <c r="T246" i="24"/>
  <c r="U244" i="24"/>
  <c r="T245" i="24"/>
  <c r="E245" i="26"/>
  <c r="I248" i="20"/>
  <c r="D248" i="20"/>
  <c r="U246" i="22" l="1"/>
  <c r="S246" i="25"/>
  <c r="U245" i="25" s="1"/>
  <c r="B249" i="19"/>
  <c r="A249" i="19" s="1"/>
  <c r="F249" i="19"/>
  <c r="S250" i="17"/>
  <c r="U249" i="17" s="1"/>
  <c r="B248" i="20"/>
  <c r="A248" i="20" s="1"/>
  <c r="F248" i="20"/>
  <c r="B247" i="22"/>
  <c r="A247" i="22" s="1"/>
  <c r="F247" i="22"/>
  <c r="I246" i="25"/>
  <c r="I248" i="21"/>
  <c r="U247" i="19"/>
  <c r="T248" i="19"/>
  <c r="E245" i="28"/>
  <c r="M245" i="26"/>
  <c r="K246" i="26" s="1"/>
  <c r="E246" i="26" s="1"/>
  <c r="L245" i="26"/>
  <c r="J246" i="26" s="1"/>
  <c r="D246" i="26" s="1"/>
  <c r="E248" i="21"/>
  <c r="D246" i="25"/>
  <c r="S248" i="20"/>
  <c r="U250" i="11"/>
  <c r="L247" i="22"/>
  <c r="J248" i="22" s="1"/>
  <c r="D248" i="22" s="1"/>
  <c r="M247" i="22"/>
  <c r="K248" i="22" s="1"/>
  <c r="L249" i="18"/>
  <c r="J250" i="18" s="1"/>
  <c r="M249" i="18"/>
  <c r="K250" i="18" s="1"/>
  <c r="I247" i="23"/>
  <c r="D247" i="23"/>
  <c r="B245" i="28"/>
  <c r="A245" i="28" s="1"/>
  <c r="F245" i="28"/>
  <c r="S250" i="16"/>
  <c r="L250" i="16"/>
  <c r="J251" i="16" s="1"/>
  <c r="D251" i="16" s="1"/>
  <c r="M250" i="16"/>
  <c r="K251" i="16" s="1"/>
  <c r="B251" i="11"/>
  <c r="A251" i="11" s="1"/>
  <c r="F251" i="11"/>
  <c r="E264" i="29"/>
  <c r="B250" i="17"/>
  <c r="A250" i="17" s="1"/>
  <c r="F250" i="17"/>
  <c r="T245" i="25"/>
  <c r="U244" i="25"/>
  <c r="I250" i="17"/>
  <c r="B245" i="26"/>
  <c r="A245" i="26" s="1"/>
  <c r="F245" i="26"/>
  <c r="T251" i="11"/>
  <c r="B246" i="24"/>
  <c r="A246" i="24" s="1"/>
  <c r="F246" i="24"/>
  <c r="T250" i="15"/>
  <c r="U249" i="15"/>
  <c r="I245" i="27"/>
  <c r="D245" i="27"/>
  <c r="L246" i="24"/>
  <c r="J247" i="24" s="1"/>
  <c r="M246" i="24"/>
  <c r="K247" i="24" s="1"/>
  <c r="I251" i="15"/>
  <c r="D251" i="15"/>
  <c r="I249" i="19"/>
  <c r="L251" i="11"/>
  <c r="J252" i="11" s="1"/>
  <c r="M251" i="11"/>
  <c r="K252" i="11" s="1"/>
  <c r="S245" i="27"/>
  <c r="T245" i="27" s="1"/>
  <c r="E247" i="23"/>
  <c r="B250" i="16"/>
  <c r="A250" i="16" s="1"/>
  <c r="F250" i="16"/>
  <c r="U243" i="27"/>
  <c r="T244" i="27"/>
  <c r="M248" i="20"/>
  <c r="K249" i="20" s="1"/>
  <c r="E249" i="20" s="1"/>
  <c r="L248" i="20"/>
  <c r="J249" i="20" s="1"/>
  <c r="D248" i="21"/>
  <c r="S245" i="26"/>
  <c r="S251" i="15"/>
  <c r="U250" i="15" s="1"/>
  <c r="I264" i="29"/>
  <c r="D264" i="29"/>
  <c r="E249" i="19"/>
  <c r="U248" i="18"/>
  <c r="I245" i="28"/>
  <c r="U248" i="17"/>
  <c r="T249" i="17"/>
  <c r="T250" i="17" l="1"/>
  <c r="T246" i="25"/>
  <c r="M264" i="29"/>
  <c r="K265" i="29" s="1"/>
  <c r="E265" i="29" s="1"/>
  <c r="L264" i="29"/>
  <c r="J265" i="29" s="1"/>
  <c r="D265" i="29" s="1"/>
  <c r="E252" i="11"/>
  <c r="I247" i="24"/>
  <c r="I250" i="18"/>
  <c r="D250" i="18"/>
  <c r="M248" i="21"/>
  <c r="K249" i="21" s="1"/>
  <c r="E249" i="21" s="1"/>
  <c r="L248" i="21"/>
  <c r="J249" i="21" s="1"/>
  <c r="D249" i="21" s="1"/>
  <c r="S246" i="26"/>
  <c r="I252" i="11"/>
  <c r="D247" i="24"/>
  <c r="E248" i="22"/>
  <c r="I246" i="26"/>
  <c r="T245" i="26"/>
  <c r="U244" i="26"/>
  <c r="M251" i="15"/>
  <c r="K252" i="15" s="1"/>
  <c r="L251" i="15"/>
  <c r="J252" i="15" s="1"/>
  <c r="D252" i="15" s="1"/>
  <c r="I251" i="16"/>
  <c r="M247" i="23"/>
  <c r="K248" i="23" s="1"/>
  <c r="L247" i="23"/>
  <c r="J248" i="23" s="1"/>
  <c r="D248" i="23" s="1"/>
  <c r="I248" i="22"/>
  <c r="B246" i="25"/>
  <c r="A246" i="25" s="1"/>
  <c r="F246" i="25"/>
  <c r="M246" i="25"/>
  <c r="K247" i="25" s="1"/>
  <c r="L246" i="25"/>
  <c r="J247" i="25" s="1"/>
  <c r="I249" i="20"/>
  <c r="S247" i="23"/>
  <c r="B251" i="15"/>
  <c r="A251" i="15" s="1"/>
  <c r="F251" i="15"/>
  <c r="M250" i="17"/>
  <c r="K251" i="17" s="1"/>
  <c r="L250" i="17"/>
  <c r="J251" i="17" s="1"/>
  <c r="S264" i="29"/>
  <c r="T250" i="16"/>
  <c r="U249" i="16"/>
  <c r="B247" i="23"/>
  <c r="A247" i="23" s="1"/>
  <c r="F247" i="23"/>
  <c r="S249" i="20"/>
  <c r="T249" i="20" s="1"/>
  <c r="B248" i="22"/>
  <c r="A248" i="22" s="1"/>
  <c r="F248" i="22"/>
  <c r="B251" i="16"/>
  <c r="A251" i="16" s="1"/>
  <c r="F251" i="16"/>
  <c r="B245" i="27"/>
  <c r="A245" i="27" s="1"/>
  <c r="F245" i="27"/>
  <c r="B246" i="26"/>
  <c r="A246" i="26" s="1"/>
  <c r="F246" i="26"/>
  <c r="T248" i="20"/>
  <c r="U247" i="20"/>
  <c r="S249" i="19"/>
  <c r="M245" i="28"/>
  <c r="K246" i="28" s="1"/>
  <c r="E246" i="28" s="1"/>
  <c r="L245" i="28"/>
  <c r="J246" i="28" s="1"/>
  <c r="B264" i="29"/>
  <c r="A264" i="29" s="1"/>
  <c r="F264" i="29"/>
  <c r="B248" i="21"/>
  <c r="A248" i="21" s="1"/>
  <c r="F248" i="21"/>
  <c r="U244" i="27"/>
  <c r="M249" i="19"/>
  <c r="K250" i="19" s="1"/>
  <c r="L249" i="19"/>
  <c r="J250" i="19" s="1"/>
  <c r="E247" i="24"/>
  <c r="M245" i="27"/>
  <c r="K246" i="27" s="1"/>
  <c r="L245" i="27"/>
  <c r="J246" i="27" s="1"/>
  <c r="D246" i="27" s="1"/>
  <c r="T251" i="15"/>
  <c r="D252" i="11"/>
  <c r="E251" i="16"/>
  <c r="E250" i="18"/>
  <c r="S248" i="21"/>
  <c r="S245" i="28"/>
  <c r="D249" i="20"/>
  <c r="S250" i="18" l="1"/>
  <c r="I251" i="17"/>
  <c r="D251" i="17"/>
  <c r="E247" i="25"/>
  <c r="U244" i="28"/>
  <c r="T245" i="28"/>
  <c r="I250" i="19"/>
  <c r="D250" i="19"/>
  <c r="B248" i="23"/>
  <c r="A248" i="23" s="1"/>
  <c r="F248" i="23"/>
  <c r="E248" i="23"/>
  <c r="S248" i="22"/>
  <c r="L250" i="18"/>
  <c r="J251" i="18" s="1"/>
  <c r="D251" i="18" s="1"/>
  <c r="M250" i="18"/>
  <c r="K251" i="18" s="1"/>
  <c r="E251" i="18" s="1"/>
  <c r="S249" i="21"/>
  <c r="U248" i="21" s="1"/>
  <c r="B265" i="29"/>
  <c r="A265" i="29" s="1"/>
  <c r="F265" i="29"/>
  <c r="S265" i="29"/>
  <c r="U264" i="29" s="1"/>
  <c r="T247" i="23"/>
  <c r="U246" i="23"/>
  <c r="M248" i="22"/>
  <c r="K249" i="22" s="1"/>
  <c r="E249" i="22" s="1"/>
  <c r="L248" i="22"/>
  <c r="J249" i="22" s="1"/>
  <c r="L251" i="16"/>
  <c r="J252" i="16" s="1"/>
  <c r="M251" i="16"/>
  <c r="K252" i="16" s="1"/>
  <c r="T246" i="26"/>
  <c r="L252" i="11"/>
  <c r="J253" i="11" s="1"/>
  <c r="D253" i="11" s="1"/>
  <c r="M252" i="11"/>
  <c r="K253" i="11" s="1"/>
  <c r="E253" i="11" s="1"/>
  <c r="M247" i="24"/>
  <c r="K248" i="24" s="1"/>
  <c r="E248" i="24" s="1"/>
  <c r="L247" i="24"/>
  <c r="J248" i="24" s="1"/>
  <c r="D248" i="24" s="1"/>
  <c r="I265" i="29"/>
  <c r="S246" i="28"/>
  <c r="T246" i="28" s="1"/>
  <c r="I246" i="28"/>
  <c r="D246" i="28"/>
  <c r="B246" i="27"/>
  <c r="A246" i="27" s="1"/>
  <c r="F246" i="27"/>
  <c r="E252" i="15"/>
  <c r="M246" i="26"/>
  <c r="K247" i="26" s="1"/>
  <c r="L246" i="26"/>
  <c r="J247" i="26" s="1"/>
  <c r="B247" i="24"/>
  <c r="A247" i="24" s="1"/>
  <c r="F247" i="24"/>
  <c r="S252" i="11"/>
  <c r="I246" i="27"/>
  <c r="B249" i="21"/>
  <c r="A249" i="21" s="1"/>
  <c r="F249" i="21"/>
  <c r="E251" i="17"/>
  <c r="U245" i="26"/>
  <c r="I249" i="21"/>
  <c r="S251" i="16"/>
  <c r="E246" i="27"/>
  <c r="E250" i="19"/>
  <c r="B249" i="20"/>
  <c r="A249" i="20" s="1"/>
  <c r="F249" i="20"/>
  <c r="U247" i="21"/>
  <c r="T248" i="21"/>
  <c r="B252" i="11"/>
  <c r="A252" i="11" s="1"/>
  <c r="F252" i="11"/>
  <c r="S247" i="24"/>
  <c r="U248" i="19"/>
  <c r="T249" i="19"/>
  <c r="U248" i="20"/>
  <c r="T264" i="29"/>
  <c r="U263" i="29"/>
  <c r="B252" i="15"/>
  <c r="A252" i="15" s="1"/>
  <c r="F252" i="15"/>
  <c r="L249" i="20"/>
  <c r="J250" i="20" s="1"/>
  <c r="D250" i="20" s="1"/>
  <c r="M249" i="20"/>
  <c r="K250" i="20" s="1"/>
  <c r="I247" i="25"/>
  <c r="D247" i="25"/>
  <c r="I248" i="23"/>
  <c r="I252" i="15"/>
  <c r="B250" i="18"/>
  <c r="A250" i="18" s="1"/>
  <c r="F250" i="18"/>
  <c r="T265" i="29" l="1"/>
  <c r="T249" i="21"/>
  <c r="S251" i="18"/>
  <c r="U250" i="18" s="1"/>
  <c r="B250" i="20"/>
  <c r="A250" i="20" s="1"/>
  <c r="F250" i="20"/>
  <c r="S249" i="22"/>
  <c r="T249" i="22" s="1"/>
  <c r="B251" i="18"/>
  <c r="A251" i="18" s="1"/>
  <c r="F251" i="18"/>
  <c r="S250" i="19"/>
  <c r="S253" i="11"/>
  <c r="U252" i="11" s="1"/>
  <c r="B246" i="28"/>
  <c r="A246" i="28" s="1"/>
  <c r="F246" i="28"/>
  <c r="U246" i="24"/>
  <c r="T247" i="24"/>
  <c r="L249" i="21"/>
  <c r="J250" i="21" s="1"/>
  <c r="M249" i="21"/>
  <c r="K250" i="21" s="1"/>
  <c r="T252" i="11"/>
  <c r="U251" i="11"/>
  <c r="T248" i="22"/>
  <c r="U247" i="22"/>
  <c r="M248" i="23"/>
  <c r="K249" i="23" s="1"/>
  <c r="L248" i="23"/>
  <c r="J249" i="23" s="1"/>
  <c r="M246" i="27"/>
  <c r="K247" i="27" s="1"/>
  <c r="E247" i="27" s="1"/>
  <c r="L246" i="27"/>
  <c r="J247" i="27" s="1"/>
  <c r="E247" i="26"/>
  <c r="L246" i="28"/>
  <c r="J247" i="28" s="1"/>
  <c r="M246" i="28"/>
  <c r="K247" i="28" s="1"/>
  <c r="M265" i="29"/>
  <c r="K266" i="29" s="1"/>
  <c r="L265" i="29"/>
  <c r="J266" i="29" s="1"/>
  <c r="I252" i="16"/>
  <c r="D252" i="16"/>
  <c r="L252" i="15"/>
  <c r="J253" i="15" s="1"/>
  <c r="M252" i="15"/>
  <c r="K253" i="15" s="1"/>
  <c r="E253" i="15" s="1"/>
  <c r="S248" i="24"/>
  <c r="T248" i="24" s="1"/>
  <c r="U250" i="16"/>
  <c r="T251" i="16"/>
  <c r="S251" i="17"/>
  <c r="I251" i="18"/>
  <c r="U245" i="28"/>
  <c r="L251" i="17"/>
  <c r="J252" i="17" s="1"/>
  <c r="D252" i="17" s="1"/>
  <c r="M251" i="17"/>
  <c r="K252" i="17" s="1"/>
  <c r="M247" i="25"/>
  <c r="K248" i="25" s="1"/>
  <c r="E248" i="25" s="1"/>
  <c r="L247" i="25"/>
  <c r="J248" i="25" s="1"/>
  <c r="D248" i="25" s="1"/>
  <c r="S246" i="27"/>
  <c r="I247" i="26"/>
  <c r="D247" i="26"/>
  <c r="M250" i="19"/>
  <c r="K251" i="19" s="1"/>
  <c r="E251" i="19" s="1"/>
  <c r="L250" i="19"/>
  <c r="J251" i="19" s="1"/>
  <c r="D251" i="19" s="1"/>
  <c r="S247" i="25"/>
  <c r="E250" i="20"/>
  <c r="B247" i="25"/>
  <c r="A247" i="25" s="1"/>
  <c r="F247" i="25"/>
  <c r="I250" i="20"/>
  <c r="B253" i="11"/>
  <c r="A253" i="11" s="1"/>
  <c r="F253" i="11"/>
  <c r="E252" i="16"/>
  <c r="B248" i="24"/>
  <c r="A248" i="24" s="1"/>
  <c r="F248" i="24"/>
  <c r="S252" i="15"/>
  <c r="I248" i="24"/>
  <c r="I253" i="11"/>
  <c r="I249" i="22"/>
  <c r="D249" i="22"/>
  <c r="S248" i="23"/>
  <c r="E249" i="23"/>
  <c r="B250" i="19"/>
  <c r="A250" i="19" s="1"/>
  <c r="F250" i="19"/>
  <c r="B251" i="17"/>
  <c r="A251" i="17" s="1"/>
  <c r="F251" i="17"/>
  <c r="T250" i="18"/>
  <c r="U249" i="18"/>
  <c r="T253" i="11" l="1"/>
  <c r="T251" i="18"/>
  <c r="U247" i="24"/>
  <c r="U248" i="22"/>
  <c r="E252" i="17"/>
  <c r="E247" i="28"/>
  <c r="S251" i="19"/>
  <c r="U250" i="19" s="1"/>
  <c r="B252" i="17"/>
  <c r="A252" i="17" s="1"/>
  <c r="F252" i="17"/>
  <c r="B249" i="22"/>
  <c r="A249" i="22" s="1"/>
  <c r="F249" i="22"/>
  <c r="T252" i="15"/>
  <c r="U251" i="15"/>
  <c r="S248" i="25"/>
  <c r="T248" i="25" s="1"/>
  <c r="U245" i="27"/>
  <c r="T246" i="27"/>
  <c r="U250" i="17"/>
  <c r="T251" i="17"/>
  <c r="I247" i="28"/>
  <c r="I250" i="21"/>
  <c r="D250" i="21"/>
  <c r="U249" i="19"/>
  <c r="T250" i="19"/>
  <c r="S249" i="23"/>
  <c r="U248" i="23" s="1"/>
  <c r="L250" i="20"/>
  <c r="J251" i="20" s="1"/>
  <c r="M250" i="20"/>
  <c r="K251" i="20" s="1"/>
  <c r="E251" i="20" s="1"/>
  <c r="S250" i="20"/>
  <c r="I251" i="19"/>
  <c r="I248" i="25"/>
  <c r="B252" i="16"/>
  <c r="A252" i="16" s="1"/>
  <c r="F252" i="16"/>
  <c r="I266" i="29"/>
  <c r="D266" i="29"/>
  <c r="S247" i="26"/>
  <c r="I249" i="23"/>
  <c r="D249" i="23"/>
  <c r="B251" i="19"/>
  <c r="A251" i="19" s="1"/>
  <c r="F251" i="19"/>
  <c r="S253" i="15"/>
  <c r="T253" i="15" s="1"/>
  <c r="U246" i="25"/>
  <c r="T247" i="25"/>
  <c r="S247" i="27"/>
  <c r="U246" i="27" s="1"/>
  <c r="M251" i="18"/>
  <c r="K252" i="18" s="1"/>
  <c r="L251" i="18"/>
  <c r="J252" i="18" s="1"/>
  <c r="M252" i="16"/>
  <c r="K253" i="16" s="1"/>
  <c r="L252" i="16"/>
  <c r="J253" i="16" s="1"/>
  <c r="I247" i="27"/>
  <c r="D247" i="27"/>
  <c r="E250" i="21"/>
  <c r="M253" i="11"/>
  <c r="K254" i="11" s="1"/>
  <c r="L253" i="11"/>
  <c r="J254" i="11" s="1"/>
  <c r="S252" i="16"/>
  <c r="B248" i="25"/>
  <c r="A248" i="25" s="1"/>
  <c r="F248" i="25"/>
  <c r="B247" i="26"/>
  <c r="A247" i="26" s="1"/>
  <c r="F247" i="26"/>
  <c r="I252" i="17"/>
  <c r="I253" i="15"/>
  <c r="D253" i="15"/>
  <c r="D247" i="28"/>
  <c r="T248" i="23"/>
  <c r="U247" i="23"/>
  <c r="L249" i="22"/>
  <c r="J250" i="22" s="1"/>
  <c r="M249" i="22"/>
  <c r="K250" i="22" s="1"/>
  <c r="M248" i="24"/>
  <c r="K249" i="24" s="1"/>
  <c r="L248" i="24"/>
  <c r="J249" i="24" s="1"/>
  <c r="M247" i="26"/>
  <c r="K248" i="26" s="1"/>
  <c r="L247" i="26"/>
  <c r="J248" i="26" s="1"/>
  <c r="E266" i="29"/>
  <c r="U247" i="25" l="1"/>
  <c r="T247" i="27"/>
  <c r="T251" i="19"/>
  <c r="L252" i="17"/>
  <c r="J253" i="17" s="1"/>
  <c r="M252" i="17"/>
  <c r="K253" i="17" s="1"/>
  <c r="E253" i="17" s="1"/>
  <c r="U251" i="16"/>
  <c r="T252" i="16"/>
  <c r="I253" i="16"/>
  <c r="T247" i="26"/>
  <c r="U246" i="26"/>
  <c r="M248" i="25"/>
  <c r="K249" i="25" s="1"/>
  <c r="L248" i="25"/>
  <c r="J249" i="25" s="1"/>
  <c r="I250" i="22"/>
  <c r="I254" i="11"/>
  <c r="D254" i="11"/>
  <c r="B247" i="27"/>
  <c r="A247" i="27" s="1"/>
  <c r="F247" i="27"/>
  <c r="B266" i="29"/>
  <c r="A266" i="29" s="1"/>
  <c r="F266" i="29"/>
  <c r="B250" i="21"/>
  <c r="A250" i="21" s="1"/>
  <c r="F250" i="21"/>
  <c r="I249" i="24"/>
  <c r="D249" i="24"/>
  <c r="B247" i="28"/>
  <c r="A247" i="28" s="1"/>
  <c r="F247" i="28"/>
  <c r="L253" i="15"/>
  <c r="J254" i="15" s="1"/>
  <c r="D254" i="15" s="1"/>
  <c r="M253" i="15"/>
  <c r="K254" i="15" s="1"/>
  <c r="E254" i="11"/>
  <c r="L247" i="27"/>
  <c r="J248" i="27" s="1"/>
  <c r="M247" i="27"/>
  <c r="K248" i="27" s="1"/>
  <c r="L251" i="19"/>
  <c r="J252" i="19" s="1"/>
  <c r="M251" i="19"/>
  <c r="K252" i="19" s="1"/>
  <c r="I251" i="20"/>
  <c r="D251" i="20"/>
  <c r="D250" i="22"/>
  <c r="S252" i="17"/>
  <c r="E250" i="22"/>
  <c r="B253" i="15"/>
  <c r="A253" i="15" s="1"/>
  <c r="F253" i="15"/>
  <c r="E252" i="18"/>
  <c r="B249" i="23"/>
  <c r="A249" i="23" s="1"/>
  <c r="F249" i="23"/>
  <c r="S251" i="20"/>
  <c r="T251" i="20" s="1"/>
  <c r="S247" i="28"/>
  <c r="T249" i="23"/>
  <c r="M249" i="23"/>
  <c r="K250" i="23" s="1"/>
  <c r="L249" i="23"/>
  <c r="J250" i="23" s="1"/>
  <c r="D253" i="16"/>
  <c r="L247" i="28"/>
  <c r="J248" i="28" s="1"/>
  <c r="M247" i="28"/>
  <c r="K248" i="28" s="1"/>
  <c r="E248" i="28" s="1"/>
  <c r="S266" i="29"/>
  <c r="I248" i="26"/>
  <c r="E249" i="24"/>
  <c r="D248" i="26"/>
  <c r="E253" i="16"/>
  <c r="S250" i="21"/>
  <c r="I252" i="18"/>
  <c r="D252" i="18"/>
  <c r="E248" i="26"/>
  <c r="L266" i="29"/>
  <c r="J267" i="29" s="1"/>
  <c r="M266" i="29"/>
  <c r="K267" i="29" s="1"/>
  <c r="E267" i="29" s="1"/>
  <c r="T250" i="20"/>
  <c r="U249" i="20"/>
  <c r="L250" i="21"/>
  <c r="J251" i="21" s="1"/>
  <c r="M250" i="21"/>
  <c r="K251" i="21" s="1"/>
  <c r="U252" i="15"/>
  <c r="S253" i="17" l="1"/>
  <c r="U252" i="17" s="1"/>
  <c r="B254" i="15"/>
  <c r="A254" i="15" s="1"/>
  <c r="F254" i="15"/>
  <c r="I267" i="29"/>
  <c r="B248" i="26"/>
  <c r="A248" i="26" s="1"/>
  <c r="F248" i="26"/>
  <c r="M248" i="26"/>
  <c r="K249" i="26" s="1"/>
  <c r="L248" i="26"/>
  <c r="J249" i="26" s="1"/>
  <c r="B250" i="22"/>
  <c r="A250" i="22" s="1"/>
  <c r="F250" i="22"/>
  <c r="E248" i="27"/>
  <c r="L253" i="16"/>
  <c r="J254" i="16" s="1"/>
  <c r="D254" i="16" s="1"/>
  <c r="M253" i="16"/>
  <c r="K254" i="16" s="1"/>
  <c r="S248" i="26"/>
  <c r="U265" i="29"/>
  <c r="T266" i="29"/>
  <c r="B251" i="20"/>
  <c r="A251" i="20" s="1"/>
  <c r="F251" i="20"/>
  <c r="I248" i="27"/>
  <c r="D248" i="27"/>
  <c r="I249" i="25"/>
  <c r="D249" i="25"/>
  <c r="I251" i="21"/>
  <c r="B252" i="18"/>
  <c r="A252" i="18" s="1"/>
  <c r="F252" i="18"/>
  <c r="S267" i="29"/>
  <c r="U266" i="29" s="1"/>
  <c r="I250" i="23"/>
  <c r="S248" i="28"/>
  <c r="T248" i="28" s="1"/>
  <c r="S254" i="11"/>
  <c r="D251" i="21"/>
  <c r="B254" i="11"/>
  <c r="A254" i="11" s="1"/>
  <c r="F254" i="11"/>
  <c r="E249" i="25"/>
  <c r="I253" i="17"/>
  <c r="D253" i="17"/>
  <c r="L252" i="18"/>
  <c r="J253" i="18" s="1"/>
  <c r="M252" i="18"/>
  <c r="K253" i="18" s="1"/>
  <c r="E253" i="18" s="1"/>
  <c r="I248" i="28"/>
  <c r="S250" i="22"/>
  <c r="E252" i="19"/>
  <c r="E254" i="15"/>
  <c r="M254" i="11"/>
  <c r="K255" i="11" s="1"/>
  <c r="L254" i="11"/>
  <c r="J255" i="11" s="1"/>
  <c r="E251" i="21"/>
  <c r="S249" i="24"/>
  <c r="B253" i="16"/>
  <c r="A253" i="16" s="1"/>
  <c r="F253" i="16"/>
  <c r="I252" i="19"/>
  <c r="D252" i="19"/>
  <c r="I254" i="15"/>
  <c r="B249" i="24"/>
  <c r="A249" i="24" s="1"/>
  <c r="F249" i="24"/>
  <c r="D267" i="29"/>
  <c r="L250" i="22"/>
  <c r="J251" i="22" s="1"/>
  <c r="D251" i="22" s="1"/>
  <c r="M250" i="22"/>
  <c r="K251" i="22" s="1"/>
  <c r="U250" i="20"/>
  <c r="T250" i="21"/>
  <c r="U249" i="21"/>
  <c r="S253" i="16"/>
  <c r="E250" i="23"/>
  <c r="U246" i="28"/>
  <c r="T247" i="28"/>
  <c r="D250" i="23"/>
  <c r="S252" i="18"/>
  <c r="U251" i="17"/>
  <c r="T252" i="17"/>
  <c r="L251" i="20"/>
  <c r="J252" i="20" s="1"/>
  <c r="D252" i="20" s="1"/>
  <c r="M251" i="20"/>
  <c r="K252" i="20" s="1"/>
  <c r="D248" i="28"/>
  <c r="M249" i="24"/>
  <c r="K250" i="24" s="1"/>
  <c r="E250" i="24" s="1"/>
  <c r="L249" i="24"/>
  <c r="J250" i="24" s="1"/>
  <c r="T253" i="17" l="1"/>
  <c r="B252" i="20"/>
  <c r="A252" i="20" s="1"/>
  <c r="F252" i="20"/>
  <c r="S250" i="24"/>
  <c r="T250" i="24" s="1"/>
  <c r="B251" i="22"/>
  <c r="A251" i="22" s="1"/>
  <c r="F251" i="22"/>
  <c r="I250" i="24"/>
  <c r="S250" i="23"/>
  <c r="D250" i="24"/>
  <c r="B254" i="16"/>
  <c r="A254" i="16" s="1"/>
  <c r="F254" i="16"/>
  <c r="I253" i="18"/>
  <c r="S249" i="25"/>
  <c r="L248" i="27"/>
  <c r="J249" i="27" s="1"/>
  <c r="D249" i="27" s="1"/>
  <c r="M248" i="27"/>
  <c r="K249" i="27" s="1"/>
  <c r="E249" i="27" s="1"/>
  <c r="I249" i="26"/>
  <c r="S252" i="19"/>
  <c r="B251" i="21"/>
  <c r="A251" i="21" s="1"/>
  <c r="F251" i="21"/>
  <c r="L249" i="25"/>
  <c r="J250" i="25" s="1"/>
  <c r="D250" i="25" s="1"/>
  <c r="M249" i="25"/>
  <c r="K250" i="25" s="1"/>
  <c r="B248" i="28"/>
  <c r="A248" i="28" s="1"/>
  <c r="F248" i="28"/>
  <c r="U251" i="18"/>
  <c r="T252" i="18"/>
  <c r="B267" i="29"/>
  <c r="A267" i="29" s="1"/>
  <c r="F267" i="29"/>
  <c r="L254" i="15"/>
  <c r="J255" i="15" s="1"/>
  <c r="M254" i="15"/>
  <c r="K255" i="15" s="1"/>
  <c r="E255" i="15" s="1"/>
  <c r="L248" i="28"/>
  <c r="J249" i="28" s="1"/>
  <c r="M248" i="28"/>
  <c r="K249" i="28" s="1"/>
  <c r="U253" i="11"/>
  <c r="T254" i="11"/>
  <c r="B248" i="27"/>
  <c r="A248" i="27" s="1"/>
  <c r="F248" i="27"/>
  <c r="U247" i="26"/>
  <c r="T248" i="26"/>
  <c r="I254" i="16"/>
  <c r="L267" i="29"/>
  <c r="J268" i="29" s="1"/>
  <c r="M267" i="29"/>
  <c r="K268" i="29" s="1"/>
  <c r="I252" i="20"/>
  <c r="U252" i="16"/>
  <c r="T253" i="16"/>
  <c r="B252" i="19"/>
  <c r="A252" i="19" s="1"/>
  <c r="F252" i="19"/>
  <c r="S251" i="21"/>
  <c r="U249" i="22"/>
  <c r="T250" i="22"/>
  <c r="D249" i="26"/>
  <c r="S253" i="18"/>
  <c r="U252" i="18" s="1"/>
  <c r="I251" i="22"/>
  <c r="M252" i="19"/>
  <c r="K253" i="19" s="1"/>
  <c r="L252" i="19"/>
  <c r="J253" i="19" s="1"/>
  <c r="I255" i="11"/>
  <c r="B253" i="17"/>
  <c r="A253" i="17" s="1"/>
  <c r="F253" i="17"/>
  <c r="M251" i="21"/>
  <c r="K252" i="21" s="1"/>
  <c r="L251" i="21"/>
  <c r="J252" i="21" s="1"/>
  <c r="T267" i="29"/>
  <c r="E252" i="20"/>
  <c r="B250" i="23"/>
  <c r="A250" i="23" s="1"/>
  <c r="F250" i="23"/>
  <c r="U247" i="28"/>
  <c r="E254" i="16"/>
  <c r="U248" i="24"/>
  <c r="T249" i="24"/>
  <c r="S254" i="15"/>
  <c r="E251" i="22"/>
  <c r="M253" i="17"/>
  <c r="K254" i="17" s="1"/>
  <c r="L253" i="17"/>
  <c r="J254" i="17" s="1"/>
  <c r="D254" i="17" s="1"/>
  <c r="D255" i="11"/>
  <c r="E255" i="11"/>
  <c r="M250" i="23"/>
  <c r="K251" i="23" s="1"/>
  <c r="E251" i="23" s="1"/>
  <c r="L250" i="23"/>
  <c r="J251" i="23" s="1"/>
  <c r="D253" i="18"/>
  <c r="B249" i="25"/>
  <c r="A249" i="25" s="1"/>
  <c r="F249" i="25"/>
  <c r="E249" i="26"/>
  <c r="S248" i="27"/>
  <c r="B254" i="17" l="1"/>
  <c r="A254" i="17" s="1"/>
  <c r="F254" i="17"/>
  <c r="I251" i="23"/>
  <c r="S255" i="15"/>
  <c r="U254" i="15" s="1"/>
  <c r="I268" i="29"/>
  <c r="B249" i="27"/>
  <c r="A249" i="27" s="1"/>
  <c r="F249" i="27"/>
  <c r="T249" i="25"/>
  <c r="U248" i="25"/>
  <c r="S251" i="23"/>
  <c r="U250" i="23" s="1"/>
  <c r="B250" i="25"/>
  <c r="A250" i="25" s="1"/>
  <c r="F250" i="25"/>
  <c r="E254" i="17"/>
  <c r="U250" i="21"/>
  <c r="T251" i="21"/>
  <c r="L252" i="20"/>
  <c r="J253" i="20" s="1"/>
  <c r="M252" i="20"/>
  <c r="K253" i="20" s="1"/>
  <c r="E253" i="20" s="1"/>
  <c r="L254" i="16"/>
  <c r="J255" i="16" s="1"/>
  <c r="M254" i="16"/>
  <c r="K255" i="16" s="1"/>
  <c r="E255" i="16" s="1"/>
  <c r="E249" i="28"/>
  <c r="I255" i="15"/>
  <c r="D255" i="15"/>
  <c r="T252" i="19"/>
  <c r="U251" i="19"/>
  <c r="I249" i="27"/>
  <c r="M253" i="18"/>
  <c r="K254" i="18" s="1"/>
  <c r="L253" i="18"/>
  <c r="J254" i="18" s="1"/>
  <c r="D254" i="18" s="1"/>
  <c r="B250" i="24"/>
  <c r="A250" i="24" s="1"/>
  <c r="F250" i="24"/>
  <c r="I254" i="17"/>
  <c r="I253" i="19"/>
  <c r="E252" i="21"/>
  <c r="D268" i="29"/>
  <c r="M249" i="26"/>
  <c r="K250" i="26" s="1"/>
  <c r="E250" i="26" s="1"/>
  <c r="L249" i="26"/>
  <c r="J250" i="26" s="1"/>
  <c r="D250" i="26" s="1"/>
  <c r="S249" i="27"/>
  <c r="T249" i="27" s="1"/>
  <c r="T254" i="15"/>
  <c r="U253" i="15"/>
  <c r="U249" i="24"/>
  <c r="T253" i="18"/>
  <c r="E253" i="19"/>
  <c r="U249" i="23"/>
  <c r="T250" i="23"/>
  <c r="T248" i="27"/>
  <c r="U247" i="27"/>
  <c r="S255" i="11"/>
  <c r="S254" i="16"/>
  <c r="D251" i="23"/>
  <c r="S249" i="26"/>
  <c r="B253" i="18"/>
  <c r="A253" i="18" s="1"/>
  <c r="F253" i="18"/>
  <c r="B255" i="11"/>
  <c r="A255" i="11" s="1"/>
  <c r="F255" i="11"/>
  <c r="S251" i="22"/>
  <c r="S252" i="20"/>
  <c r="I252" i="21"/>
  <c r="L255" i="11"/>
  <c r="J256" i="11" s="1"/>
  <c r="M255" i="11"/>
  <c r="K256" i="11" s="1"/>
  <c r="E256" i="11" s="1"/>
  <c r="M251" i="22"/>
  <c r="K252" i="22" s="1"/>
  <c r="L251" i="22"/>
  <c r="J252" i="22" s="1"/>
  <c r="B249" i="26"/>
  <c r="A249" i="26" s="1"/>
  <c r="F249" i="26"/>
  <c r="D253" i="19"/>
  <c r="E268" i="29"/>
  <c r="I249" i="28"/>
  <c r="D249" i="28"/>
  <c r="I250" i="25"/>
  <c r="D252" i="21"/>
  <c r="E250" i="25"/>
  <c r="M250" i="24"/>
  <c r="K251" i="24" s="1"/>
  <c r="L250" i="24"/>
  <c r="J251" i="24" s="1"/>
  <c r="T251" i="23" l="1"/>
  <c r="S255" i="16"/>
  <c r="T255" i="16" s="1"/>
  <c r="I251" i="24"/>
  <c r="L249" i="28"/>
  <c r="J250" i="28" s="1"/>
  <c r="D250" i="28" s="1"/>
  <c r="M249" i="28"/>
  <c r="K250" i="28" s="1"/>
  <c r="E250" i="28" s="1"/>
  <c r="M252" i="21"/>
  <c r="K253" i="21" s="1"/>
  <c r="L252" i="21"/>
  <c r="J253" i="21" s="1"/>
  <c r="S256" i="11"/>
  <c r="U255" i="11" s="1"/>
  <c r="E251" i="24"/>
  <c r="S253" i="20"/>
  <c r="U252" i="20" s="1"/>
  <c r="B254" i="18"/>
  <c r="A254" i="18" s="1"/>
  <c r="F254" i="18"/>
  <c r="B251" i="23"/>
  <c r="A251" i="23" s="1"/>
  <c r="F251" i="23"/>
  <c r="U248" i="27"/>
  <c r="D251" i="24"/>
  <c r="I255" i="16"/>
  <c r="D255" i="16"/>
  <c r="S250" i="25"/>
  <c r="B250" i="26"/>
  <c r="A250" i="26" s="1"/>
  <c r="F250" i="26"/>
  <c r="I256" i="11"/>
  <c r="U251" i="20"/>
  <c r="T252" i="20"/>
  <c r="D256" i="11"/>
  <c r="S253" i="19"/>
  <c r="T255" i="15"/>
  <c r="I250" i="26"/>
  <c r="L254" i="17"/>
  <c r="J255" i="17" s="1"/>
  <c r="M254" i="17"/>
  <c r="K255" i="17" s="1"/>
  <c r="I254" i="18"/>
  <c r="S249" i="28"/>
  <c r="L250" i="25"/>
  <c r="J251" i="25" s="1"/>
  <c r="M250" i="25"/>
  <c r="K251" i="25" s="1"/>
  <c r="U250" i="22"/>
  <c r="T251" i="22"/>
  <c r="S250" i="26"/>
  <c r="T250" i="26" s="1"/>
  <c r="B268" i="29"/>
  <c r="A268" i="29" s="1"/>
  <c r="F268" i="29"/>
  <c r="L251" i="23"/>
  <c r="J252" i="23" s="1"/>
  <c r="M251" i="23"/>
  <c r="K252" i="23" s="1"/>
  <c r="S268" i="29"/>
  <c r="U254" i="11"/>
  <c r="T255" i="11"/>
  <c r="S252" i="21"/>
  <c r="L249" i="27"/>
  <c r="J250" i="27" s="1"/>
  <c r="M249" i="27"/>
  <c r="K250" i="27" s="1"/>
  <c r="L255" i="15"/>
  <c r="J256" i="15" s="1"/>
  <c r="M255" i="15"/>
  <c r="K256" i="15" s="1"/>
  <c r="B249" i="28"/>
  <c r="A249" i="28" s="1"/>
  <c r="F249" i="28"/>
  <c r="B252" i="21"/>
  <c r="A252" i="21" s="1"/>
  <c r="F252" i="21"/>
  <c r="B253" i="19"/>
  <c r="A253" i="19" s="1"/>
  <c r="F253" i="19"/>
  <c r="I252" i="22"/>
  <c r="D252" i="22"/>
  <c r="E252" i="22"/>
  <c r="T249" i="26"/>
  <c r="U248" i="26"/>
  <c r="U253" i="16"/>
  <c r="T254" i="16"/>
  <c r="L253" i="19"/>
  <c r="J254" i="19" s="1"/>
  <c r="M253" i="19"/>
  <c r="K254" i="19" s="1"/>
  <c r="E254" i="19" s="1"/>
  <c r="E254" i="18"/>
  <c r="B255" i="15"/>
  <c r="A255" i="15" s="1"/>
  <c r="F255" i="15"/>
  <c r="I253" i="20"/>
  <c r="D253" i="20"/>
  <c r="S254" i="17"/>
  <c r="L268" i="29"/>
  <c r="J269" i="29" s="1"/>
  <c r="D269" i="29" s="1"/>
  <c r="M268" i="29"/>
  <c r="K269" i="29" s="1"/>
  <c r="U254" i="16" l="1"/>
  <c r="T256" i="11"/>
  <c r="U249" i="26"/>
  <c r="S254" i="19"/>
  <c r="T254" i="19" s="1"/>
  <c r="I254" i="19"/>
  <c r="T252" i="21"/>
  <c r="U251" i="21"/>
  <c r="E252" i="23"/>
  <c r="I253" i="21"/>
  <c r="M253" i="20"/>
  <c r="K254" i="20" s="1"/>
  <c r="L253" i="20"/>
  <c r="J254" i="20" s="1"/>
  <c r="D254" i="20" s="1"/>
  <c r="L252" i="22"/>
  <c r="J253" i="22" s="1"/>
  <c r="D253" i="22" s="1"/>
  <c r="M252" i="22"/>
  <c r="K253" i="22" s="1"/>
  <c r="E253" i="22" s="1"/>
  <c r="B250" i="28"/>
  <c r="A250" i="28" s="1"/>
  <c r="F250" i="28"/>
  <c r="I252" i="23"/>
  <c r="I255" i="17"/>
  <c r="D255" i="17"/>
  <c r="M256" i="11"/>
  <c r="K257" i="11" s="1"/>
  <c r="L256" i="11"/>
  <c r="J257" i="11" s="1"/>
  <c r="D257" i="11" s="1"/>
  <c r="B255" i="16"/>
  <c r="A255" i="16" s="1"/>
  <c r="F255" i="16"/>
  <c r="M251" i="24"/>
  <c r="K252" i="24" s="1"/>
  <c r="E252" i="24" s="1"/>
  <c r="L251" i="24"/>
  <c r="J252" i="24" s="1"/>
  <c r="D252" i="24" s="1"/>
  <c r="I269" i="29"/>
  <c r="E255" i="17"/>
  <c r="S252" i="22"/>
  <c r="D253" i="21"/>
  <c r="I250" i="27"/>
  <c r="D250" i="27"/>
  <c r="E269" i="29"/>
  <c r="I251" i="25"/>
  <c r="D251" i="25"/>
  <c r="T250" i="25"/>
  <c r="U249" i="25"/>
  <c r="S251" i="24"/>
  <c r="I256" i="15"/>
  <c r="S250" i="28"/>
  <c r="U249" i="28" s="1"/>
  <c r="B251" i="24"/>
  <c r="A251" i="24" s="1"/>
  <c r="F251" i="24"/>
  <c r="U253" i="17"/>
  <c r="T254" i="17"/>
  <c r="S254" i="18"/>
  <c r="E250" i="27"/>
  <c r="B269" i="29"/>
  <c r="A269" i="29" s="1"/>
  <c r="F269" i="29"/>
  <c r="T249" i="28"/>
  <c r="U248" i="28"/>
  <c r="U252" i="19"/>
  <c r="T253" i="19"/>
  <c r="E251" i="25"/>
  <c r="B253" i="20"/>
  <c r="A253" i="20" s="1"/>
  <c r="F253" i="20"/>
  <c r="D256" i="15"/>
  <c r="B252" i="22"/>
  <c r="A252" i="22" s="1"/>
  <c r="F252" i="22"/>
  <c r="D254" i="19"/>
  <c r="E256" i="15"/>
  <c r="E253" i="21"/>
  <c r="U267" i="29"/>
  <c r="T268" i="29"/>
  <c r="L254" i="18"/>
  <c r="J255" i="18" s="1"/>
  <c r="M254" i="18"/>
  <c r="K255" i="18" s="1"/>
  <c r="M250" i="26"/>
  <c r="K251" i="26" s="1"/>
  <c r="L250" i="26"/>
  <c r="J251" i="26" s="1"/>
  <c r="B256" i="11"/>
  <c r="A256" i="11" s="1"/>
  <c r="F256" i="11"/>
  <c r="T253" i="20"/>
  <c r="L255" i="16"/>
  <c r="J256" i="16" s="1"/>
  <c r="M255" i="16"/>
  <c r="K256" i="16" s="1"/>
  <c r="D252" i="23"/>
  <c r="I250" i="28"/>
  <c r="U253" i="19" l="1"/>
  <c r="T250" i="28"/>
  <c r="B254" i="20"/>
  <c r="A254" i="20" s="1"/>
  <c r="F254" i="20"/>
  <c r="M250" i="28"/>
  <c r="K251" i="28" s="1"/>
  <c r="L250" i="28"/>
  <c r="J251" i="28" s="1"/>
  <c r="B257" i="11"/>
  <c r="A257" i="11" s="1"/>
  <c r="F257" i="11"/>
  <c r="B252" i="24"/>
  <c r="A252" i="24" s="1"/>
  <c r="F252" i="24"/>
  <c r="B253" i="21"/>
  <c r="A253" i="21" s="1"/>
  <c r="F253" i="21"/>
  <c r="I256" i="16"/>
  <c r="I255" i="18"/>
  <c r="D255" i="18"/>
  <c r="S256" i="15"/>
  <c r="B250" i="27"/>
  <c r="A250" i="27" s="1"/>
  <c r="F250" i="27"/>
  <c r="L269" i="29"/>
  <c r="J270" i="29" s="1"/>
  <c r="M269" i="29"/>
  <c r="K270" i="29" s="1"/>
  <c r="E270" i="29" s="1"/>
  <c r="B255" i="17"/>
  <c r="A255" i="17" s="1"/>
  <c r="F255" i="17"/>
  <c r="I251" i="26"/>
  <c r="D251" i="26"/>
  <c r="B253" i="22"/>
  <c r="A253" i="22" s="1"/>
  <c r="F253" i="22"/>
  <c r="T254" i="18"/>
  <c r="U253" i="18"/>
  <c r="T252" i="22"/>
  <c r="U251" i="22"/>
  <c r="I252" i="24"/>
  <c r="M255" i="17"/>
  <c r="K256" i="17" s="1"/>
  <c r="E256" i="17" s="1"/>
  <c r="L255" i="17"/>
  <c r="J256" i="17" s="1"/>
  <c r="D256" i="17" s="1"/>
  <c r="L252" i="23"/>
  <c r="J253" i="23" s="1"/>
  <c r="M252" i="23"/>
  <c r="K253" i="23" s="1"/>
  <c r="E253" i="23" s="1"/>
  <c r="S252" i="23"/>
  <c r="E256" i="16"/>
  <c r="S253" i="21"/>
  <c r="B256" i="15"/>
  <c r="A256" i="15" s="1"/>
  <c r="F256" i="15"/>
  <c r="T251" i="24"/>
  <c r="U250" i="24"/>
  <c r="S269" i="29"/>
  <c r="E257" i="11"/>
  <c r="I254" i="20"/>
  <c r="M253" i="21"/>
  <c r="K254" i="21" s="1"/>
  <c r="E254" i="21" s="1"/>
  <c r="L253" i="21"/>
  <c r="J254" i="21" s="1"/>
  <c r="E255" i="18"/>
  <c r="M256" i="15"/>
  <c r="K257" i="15" s="1"/>
  <c r="L256" i="15"/>
  <c r="J257" i="15" s="1"/>
  <c r="B251" i="25"/>
  <c r="A251" i="25" s="1"/>
  <c r="F251" i="25"/>
  <c r="S253" i="22"/>
  <c r="U252" i="22" s="1"/>
  <c r="D256" i="16"/>
  <c r="E254" i="20"/>
  <c r="L254" i="19"/>
  <c r="J255" i="19" s="1"/>
  <c r="D255" i="19" s="1"/>
  <c r="M254" i="19"/>
  <c r="K255" i="19" s="1"/>
  <c r="B252" i="23"/>
  <c r="A252" i="23" s="1"/>
  <c r="F252" i="23"/>
  <c r="E251" i="26"/>
  <c r="B254" i="19"/>
  <c r="A254" i="19" s="1"/>
  <c r="F254" i="19"/>
  <c r="S251" i="25"/>
  <c r="S250" i="27"/>
  <c r="S252" i="24"/>
  <c r="M251" i="25"/>
  <c r="K252" i="25" s="1"/>
  <c r="L251" i="25"/>
  <c r="J252" i="25" s="1"/>
  <c r="M250" i="27"/>
  <c r="K251" i="27" s="1"/>
  <c r="L250" i="27"/>
  <c r="J251" i="27" s="1"/>
  <c r="D251" i="27" s="1"/>
  <c r="S255" i="17"/>
  <c r="I257" i="11"/>
  <c r="I253" i="22"/>
  <c r="B251" i="27" l="1"/>
  <c r="A251" i="27" s="1"/>
  <c r="F251" i="27"/>
  <c r="B255" i="19"/>
  <c r="A255" i="19" s="1"/>
  <c r="F255" i="19"/>
  <c r="I255" i="19"/>
  <c r="S257" i="11"/>
  <c r="S253" i="23"/>
  <c r="T253" i="23" s="1"/>
  <c r="L252" i="24"/>
  <c r="J253" i="24" s="1"/>
  <c r="M252" i="24"/>
  <c r="K253" i="24" s="1"/>
  <c r="B256" i="17"/>
  <c r="A256" i="17" s="1"/>
  <c r="F256" i="17"/>
  <c r="U255" i="15"/>
  <c r="T256" i="15"/>
  <c r="L253" i="22"/>
  <c r="J254" i="22" s="1"/>
  <c r="M253" i="22"/>
  <c r="K254" i="22" s="1"/>
  <c r="I252" i="25"/>
  <c r="S254" i="20"/>
  <c r="T252" i="23"/>
  <c r="U251" i="23"/>
  <c r="B255" i="18"/>
  <c r="A255" i="18" s="1"/>
  <c r="F255" i="18"/>
  <c r="E252" i="25"/>
  <c r="M254" i="20"/>
  <c r="K255" i="20" s="1"/>
  <c r="L254" i="20"/>
  <c r="J255" i="20" s="1"/>
  <c r="U268" i="29"/>
  <c r="T269" i="29"/>
  <c r="U251" i="24"/>
  <c r="S256" i="16"/>
  <c r="M255" i="18"/>
  <c r="K256" i="18" s="1"/>
  <c r="L255" i="18"/>
  <c r="J256" i="18" s="1"/>
  <c r="D256" i="18" s="1"/>
  <c r="U249" i="27"/>
  <c r="T250" i="27"/>
  <c r="I254" i="21"/>
  <c r="S254" i="21"/>
  <c r="T254" i="21" s="1"/>
  <c r="I253" i="23"/>
  <c r="B251" i="26"/>
  <c r="A251" i="26" s="1"/>
  <c r="F251" i="26"/>
  <c r="E251" i="28"/>
  <c r="S256" i="17"/>
  <c r="T256" i="17" s="1"/>
  <c r="U250" i="25"/>
  <c r="T251" i="25"/>
  <c r="D253" i="23"/>
  <c r="I257" i="15"/>
  <c r="D257" i="15"/>
  <c r="I256" i="17"/>
  <c r="L251" i="26"/>
  <c r="J252" i="26" s="1"/>
  <c r="D252" i="26" s="1"/>
  <c r="M251" i="26"/>
  <c r="K252" i="26" s="1"/>
  <c r="E252" i="26" s="1"/>
  <c r="L256" i="16"/>
  <c r="J257" i="16" s="1"/>
  <c r="M256" i="16"/>
  <c r="K257" i="16" s="1"/>
  <c r="E257" i="16" s="1"/>
  <c r="T255" i="17"/>
  <c r="U254" i="17"/>
  <c r="S251" i="26"/>
  <c r="M257" i="11"/>
  <c r="K258" i="11" s="1"/>
  <c r="E258" i="11" s="1"/>
  <c r="L257" i="11"/>
  <c r="J258" i="11" s="1"/>
  <c r="I251" i="27"/>
  <c r="E251" i="27"/>
  <c r="E255" i="19"/>
  <c r="B256" i="16"/>
  <c r="A256" i="16" s="1"/>
  <c r="F256" i="16"/>
  <c r="D252" i="25"/>
  <c r="S255" i="18"/>
  <c r="S270" i="29"/>
  <c r="U269" i="29" s="1"/>
  <c r="T252" i="24"/>
  <c r="U252" i="21"/>
  <c r="T253" i="21"/>
  <c r="T253" i="22"/>
  <c r="I270" i="29"/>
  <c r="D270" i="29"/>
  <c r="E257" i="15"/>
  <c r="D254" i="21"/>
  <c r="I251" i="28"/>
  <c r="D251" i="28"/>
  <c r="U253" i="21" l="1"/>
  <c r="U252" i="23"/>
  <c r="B252" i="26"/>
  <c r="A252" i="26" s="1"/>
  <c r="F252" i="26"/>
  <c r="M270" i="29"/>
  <c r="K271" i="29" s="1"/>
  <c r="L270" i="29"/>
  <c r="J271" i="29" s="1"/>
  <c r="D271" i="29" s="1"/>
  <c r="B252" i="25"/>
  <c r="A252" i="25" s="1"/>
  <c r="F252" i="25"/>
  <c r="T251" i="26"/>
  <c r="U250" i="26"/>
  <c r="B253" i="23"/>
  <c r="A253" i="23" s="1"/>
  <c r="F253" i="23"/>
  <c r="S257" i="16"/>
  <c r="I254" i="22"/>
  <c r="D254" i="22"/>
  <c r="S258" i="11"/>
  <c r="T258" i="11" s="1"/>
  <c r="S257" i="15"/>
  <c r="I258" i="11"/>
  <c r="D258" i="11"/>
  <c r="L254" i="21"/>
  <c r="J255" i="21" s="1"/>
  <c r="D255" i="21" s="1"/>
  <c r="M254" i="21"/>
  <c r="K255" i="21" s="1"/>
  <c r="I253" i="24"/>
  <c r="D253" i="24"/>
  <c r="S251" i="27"/>
  <c r="L256" i="17"/>
  <c r="J257" i="17" s="1"/>
  <c r="M256" i="17"/>
  <c r="K257" i="17" s="1"/>
  <c r="I255" i="20"/>
  <c r="D255" i="20"/>
  <c r="L252" i="25"/>
  <c r="J253" i="25" s="1"/>
  <c r="M252" i="25"/>
  <c r="K253" i="25" s="1"/>
  <c r="E253" i="25" s="1"/>
  <c r="B254" i="21"/>
  <c r="A254" i="21" s="1"/>
  <c r="F254" i="21"/>
  <c r="S255" i="19"/>
  <c r="I252" i="26"/>
  <c r="B256" i="18"/>
  <c r="A256" i="18" s="1"/>
  <c r="F256" i="18"/>
  <c r="T254" i="20"/>
  <c r="U253" i="20"/>
  <c r="E253" i="24"/>
  <c r="B251" i="28"/>
  <c r="A251" i="28" s="1"/>
  <c r="F251" i="28"/>
  <c r="L257" i="15"/>
  <c r="J258" i="15" s="1"/>
  <c r="D258" i="15" s="1"/>
  <c r="M257" i="15"/>
  <c r="K258" i="15" s="1"/>
  <c r="E258" i="15" s="1"/>
  <c r="M253" i="23"/>
  <c r="K254" i="23" s="1"/>
  <c r="L253" i="23"/>
  <c r="J254" i="23" s="1"/>
  <c r="T270" i="29"/>
  <c r="S252" i="25"/>
  <c r="T257" i="11"/>
  <c r="U256" i="11"/>
  <c r="B270" i="29"/>
  <c r="A270" i="29" s="1"/>
  <c r="F270" i="29"/>
  <c r="U254" i="18"/>
  <c r="T255" i="18"/>
  <c r="I257" i="16"/>
  <c r="M251" i="28"/>
  <c r="K252" i="28" s="1"/>
  <c r="E252" i="28" s="1"/>
  <c r="L251" i="28"/>
  <c r="J252" i="28" s="1"/>
  <c r="E256" i="18"/>
  <c r="D257" i="16"/>
  <c r="L251" i="27"/>
  <c r="J252" i="27" s="1"/>
  <c r="M251" i="27"/>
  <c r="K252" i="27" s="1"/>
  <c r="E252" i="27" s="1"/>
  <c r="S252" i="26"/>
  <c r="U255" i="17"/>
  <c r="B257" i="15"/>
  <c r="A257" i="15" s="1"/>
  <c r="F257" i="15"/>
  <c r="S251" i="28"/>
  <c r="I256" i="18"/>
  <c r="T256" i="16"/>
  <c r="U255" i="16"/>
  <c r="E255" i="20"/>
  <c r="E254" i="22"/>
  <c r="M255" i="19"/>
  <c r="K256" i="19" s="1"/>
  <c r="E256" i="19" s="1"/>
  <c r="L255" i="19"/>
  <c r="J256" i="19" s="1"/>
  <c r="U257" i="11" l="1"/>
  <c r="S254" i="22"/>
  <c r="S252" i="28"/>
  <c r="I254" i="23"/>
  <c r="S253" i="24"/>
  <c r="S256" i="19"/>
  <c r="U255" i="19" s="1"/>
  <c r="I253" i="25"/>
  <c r="S252" i="27"/>
  <c r="B254" i="22"/>
  <c r="A254" i="22" s="1"/>
  <c r="F254" i="22"/>
  <c r="L256" i="18"/>
  <c r="J257" i="18" s="1"/>
  <c r="M256" i="18"/>
  <c r="K257" i="18" s="1"/>
  <c r="E257" i="18" s="1"/>
  <c r="I252" i="28"/>
  <c r="S253" i="25"/>
  <c r="T253" i="25" s="1"/>
  <c r="U254" i="19"/>
  <c r="T255" i="19"/>
  <c r="B255" i="20"/>
  <c r="A255" i="20" s="1"/>
  <c r="F255" i="20"/>
  <c r="T251" i="27"/>
  <c r="U250" i="27"/>
  <c r="U256" i="15"/>
  <c r="T257" i="15"/>
  <c r="S255" i="20"/>
  <c r="U251" i="25"/>
  <c r="T252" i="25"/>
  <c r="D252" i="28"/>
  <c r="M252" i="26"/>
  <c r="K253" i="26" s="1"/>
  <c r="L252" i="26"/>
  <c r="J253" i="26" s="1"/>
  <c r="E257" i="17"/>
  <c r="B253" i="24"/>
  <c r="A253" i="24" s="1"/>
  <c r="F253" i="24"/>
  <c r="I255" i="21"/>
  <c r="M254" i="22"/>
  <c r="K255" i="22" s="1"/>
  <c r="L254" i="22"/>
  <c r="J255" i="22" s="1"/>
  <c r="D254" i="23"/>
  <c r="T252" i="26"/>
  <c r="S256" i="18"/>
  <c r="M253" i="24"/>
  <c r="K254" i="24" s="1"/>
  <c r="E254" i="24" s="1"/>
  <c r="L253" i="24"/>
  <c r="J254" i="24" s="1"/>
  <c r="D254" i="24" s="1"/>
  <c r="S258" i="15"/>
  <c r="E271" i="29"/>
  <c r="U250" i="28"/>
  <c r="T251" i="28"/>
  <c r="E254" i="23"/>
  <c r="E255" i="21"/>
  <c r="M258" i="11"/>
  <c r="K259" i="11" s="1"/>
  <c r="L258" i="11"/>
  <c r="J259" i="11" s="1"/>
  <c r="D253" i="25"/>
  <c r="I256" i="19"/>
  <c r="D256" i="19"/>
  <c r="U256" i="16"/>
  <c r="I252" i="27"/>
  <c r="D252" i="27"/>
  <c r="T257" i="16"/>
  <c r="B258" i="15"/>
  <c r="A258" i="15" s="1"/>
  <c r="F258" i="15"/>
  <c r="B257" i="16"/>
  <c r="A257" i="16" s="1"/>
  <c r="F257" i="16"/>
  <c r="M257" i="16"/>
  <c r="K258" i="16" s="1"/>
  <c r="L257" i="16"/>
  <c r="J258" i="16" s="1"/>
  <c r="D258" i="16" s="1"/>
  <c r="B271" i="29"/>
  <c r="A271" i="29" s="1"/>
  <c r="F271" i="29"/>
  <c r="I258" i="15"/>
  <c r="B255" i="21"/>
  <c r="A255" i="21" s="1"/>
  <c r="F255" i="21"/>
  <c r="M255" i="20"/>
  <c r="K256" i="20" s="1"/>
  <c r="L255" i="20"/>
  <c r="J256" i="20" s="1"/>
  <c r="I257" i="17"/>
  <c r="D257" i="17"/>
  <c r="B258" i="11"/>
  <c r="A258" i="11" s="1"/>
  <c r="F258" i="11"/>
  <c r="U251" i="26"/>
  <c r="I271" i="29"/>
  <c r="S254" i="24" l="1"/>
  <c r="U253" i="24" s="1"/>
  <c r="B258" i="16"/>
  <c r="A258" i="16" s="1"/>
  <c r="F258" i="16"/>
  <c r="I256" i="20"/>
  <c r="I255" i="22"/>
  <c r="I257" i="18"/>
  <c r="D257" i="18"/>
  <c r="B257" i="17"/>
  <c r="A257" i="17" s="1"/>
  <c r="F257" i="17"/>
  <c r="B252" i="27"/>
  <c r="A252" i="27" s="1"/>
  <c r="F252" i="27"/>
  <c r="B256" i="19"/>
  <c r="A256" i="19" s="1"/>
  <c r="F256" i="19"/>
  <c r="S254" i="23"/>
  <c r="I253" i="26"/>
  <c r="D253" i="26"/>
  <c r="T256" i="19"/>
  <c r="E259" i="11"/>
  <c r="U251" i="28"/>
  <c r="I254" i="24"/>
  <c r="E253" i="26"/>
  <c r="U254" i="20"/>
  <c r="T255" i="20"/>
  <c r="U257" i="15"/>
  <c r="U251" i="27"/>
  <c r="D256" i="20"/>
  <c r="D255" i="22"/>
  <c r="E255" i="22"/>
  <c r="E258" i="16"/>
  <c r="B253" i="25"/>
  <c r="A253" i="25" s="1"/>
  <c r="F253" i="25"/>
  <c r="S271" i="29"/>
  <c r="S257" i="18"/>
  <c r="U256" i="18" s="1"/>
  <c r="M271" i="29"/>
  <c r="K272" i="29" s="1"/>
  <c r="L271" i="29"/>
  <c r="J272" i="29" s="1"/>
  <c r="I259" i="11"/>
  <c r="T257" i="18"/>
  <c r="T256" i="18"/>
  <c r="U255" i="18"/>
  <c r="B254" i="24"/>
  <c r="A254" i="24" s="1"/>
  <c r="F254" i="24"/>
  <c r="L252" i="28"/>
  <c r="J253" i="28" s="1"/>
  <c r="D253" i="28" s="1"/>
  <c r="M252" i="28"/>
  <c r="K253" i="28" s="1"/>
  <c r="M254" i="23"/>
  <c r="K255" i="23" s="1"/>
  <c r="L254" i="23"/>
  <c r="J255" i="23" s="1"/>
  <c r="D255" i="23" s="1"/>
  <c r="D259" i="11"/>
  <c r="L257" i="17"/>
  <c r="J258" i="17" s="1"/>
  <c r="D258" i="17" s="1"/>
  <c r="M257" i="17"/>
  <c r="K258" i="17" s="1"/>
  <c r="E258" i="17" s="1"/>
  <c r="L258" i="15"/>
  <c r="J259" i="15" s="1"/>
  <c r="M258" i="15"/>
  <c r="K259" i="15" s="1"/>
  <c r="I258" i="16"/>
  <c r="L252" i="27"/>
  <c r="J253" i="27" s="1"/>
  <c r="M252" i="27"/>
  <c r="K253" i="27" s="1"/>
  <c r="M256" i="19"/>
  <c r="K257" i="19" s="1"/>
  <c r="L256" i="19"/>
  <c r="J257" i="19" s="1"/>
  <c r="S255" i="21"/>
  <c r="T252" i="28"/>
  <c r="B254" i="23"/>
  <c r="A254" i="23" s="1"/>
  <c r="F254" i="23"/>
  <c r="M255" i="21"/>
  <c r="K256" i="21" s="1"/>
  <c r="E256" i="21" s="1"/>
  <c r="L255" i="21"/>
  <c r="J256" i="21" s="1"/>
  <c r="S257" i="17"/>
  <c r="B252" i="28"/>
  <c r="A252" i="28" s="1"/>
  <c r="F252" i="28"/>
  <c r="U252" i="25"/>
  <c r="E256" i="20"/>
  <c r="T258" i="15"/>
  <c r="T252" i="27"/>
  <c r="L253" i="25"/>
  <c r="J254" i="25" s="1"/>
  <c r="M253" i="25"/>
  <c r="K254" i="25" s="1"/>
  <c r="U252" i="24"/>
  <c r="T253" i="24"/>
  <c r="T254" i="22"/>
  <c r="U253" i="22"/>
  <c r="T254" i="24" l="1"/>
  <c r="B253" i="28"/>
  <c r="A253" i="28" s="1"/>
  <c r="F253" i="28"/>
  <c r="T257" i="17"/>
  <c r="U256" i="17"/>
  <c r="S256" i="21"/>
  <c r="U255" i="21" s="1"/>
  <c r="E259" i="15"/>
  <c r="B259" i="11"/>
  <c r="A259" i="11" s="1"/>
  <c r="F259" i="11"/>
  <c r="T271" i="29"/>
  <c r="U270" i="29"/>
  <c r="B256" i="20"/>
  <c r="A256" i="20" s="1"/>
  <c r="F256" i="20"/>
  <c r="S259" i="11"/>
  <c r="L257" i="18"/>
  <c r="J258" i="18" s="1"/>
  <c r="M257" i="18"/>
  <c r="K258" i="18" s="1"/>
  <c r="E254" i="25"/>
  <c r="I253" i="27"/>
  <c r="I255" i="23"/>
  <c r="M253" i="26"/>
  <c r="K254" i="26" s="1"/>
  <c r="L253" i="26"/>
  <c r="J254" i="26" s="1"/>
  <c r="D254" i="26" s="1"/>
  <c r="D253" i="27"/>
  <c r="I254" i="25"/>
  <c r="S256" i="20"/>
  <c r="I257" i="19"/>
  <c r="D254" i="25"/>
  <c r="S255" i="22"/>
  <c r="L254" i="24"/>
  <c r="J255" i="24" s="1"/>
  <c r="M254" i="24"/>
  <c r="K255" i="24" s="1"/>
  <c r="D257" i="19"/>
  <c r="B257" i="18"/>
  <c r="A257" i="18" s="1"/>
  <c r="F257" i="18"/>
  <c r="L255" i="22"/>
  <c r="J256" i="22" s="1"/>
  <c r="M255" i="22"/>
  <c r="K256" i="22" s="1"/>
  <c r="M256" i="20"/>
  <c r="K257" i="20" s="1"/>
  <c r="E257" i="20" s="1"/>
  <c r="L256" i="20"/>
  <c r="J257" i="20" s="1"/>
  <c r="D257" i="20" s="1"/>
  <c r="B255" i="23"/>
  <c r="A255" i="23" s="1"/>
  <c r="F255" i="23"/>
  <c r="E253" i="27"/>
  <c r="I253" i="28"/>
  <c r="S258" i="16"/>
  <c r="T254" i="23"/>
  <c r="U253" i="23"/>
  <c r="B258" i="17"/>
  <c r="A258" i="17" s="1"/>
  <c r="F258" i="17"/>
  <c r="I256" i="21"/>
  <c r="D256" i="21"/>
  <c r="U254" i="21"/>
  <c r="T255" i="21"/>
  <c r="I259" i="15"/>
  <c r="D259" i="15"/>
  <c r="L259" i="11"/>
  <c r="J260" i="11" s="1"/>
  <c r="M259" i="11"/>
  <c r="K260" i="11" s="1"/>
  <c r="E260" i="11" s="1"/>
  <c r="S258" i="17"/>
  <c r="E257" i="19"/>
  <c r="M258" i="16"/>
  <c r="K259" i="16" s="1"/>
  <c r="L258" i="16"/>
  <c r="J259" i="16" s="1"/>
  <c r="I258" i="17"/>
  <c r="E253" i="28"/>
  <c r="I272" i="29"/>
  <c r="D272" i="29"/>
  <c r="E272" i="29"/>
  <c r="B255" i="22"/>
  <c r="A255" i="22" s="1"/>
  <c r="F255" i="22"/>
  <c r="S253" i="26"/>
  <c r="B253" i="26"/>
  <c r="A253" i="26" s="1"/>
  <c r="F253" i="26"/>
  <c r="E255" i="23"/>
  <c r="T256" i="21" l="1"/>
  <c r="S260" i="11"/>
  <c r="T260" i="11" s="1"/>
  <c r="S257" i="20"/>
  <c r="U256" i="20" s="1"/>
  <c r="L256" i="21"/>
  <c r="J257" i="21" s="1"/>
  <c r="M256" i="21"/>
  <c r="K257" i="21" s="1"/>
  <c r="M253" i="28"/>
  <c r="K254" i="28" s="1"/>
  <c r="E254" i="28" s="1"/>
  <c r="L253" i="28"/>
  <c r="J254" i="28" s="1"/>
  <c r="E256" i="22"/>
  <c r="I258" i="18"/>
  <c r="T258" i="17"/>
  <c r="S257" i="19"/>
  <c r="L259" i="15"/>
  <c r="J260" i="15" s="1"/>
  <c r="M259" i="15"/>
  <c r="K260" i="15" s="1"/>
  <c r="S253" i="27"/>
  <c r="I256" i="22"/>
  <c r="B257" i="19"/>
  <c r="A257" i="19" s="1"/>
  <c r="F257" i="19"/>
  <c r="S254" i="25"/>
  <c r="S255" i="23"/>
  <c r="U252" i="26"/>
  <c r="T253" i="26"/>
  <c r="D256" i="22"/>
  <c r="L258" i="17"/>
  <c r="J259" i="17" s="1"/>
  <c r="M258" i="17"/>
  <c r="K259" i="17" s="1"/>
  <c r="I260" i="11"/>
  <c r="B256" i="21"/>
  <c r="A256" i="21" s="1"/>
  <c r="F256" i="21"/>
  <c r="I257" i="20"/>
  <c r="E255" i="24"/>
  <c r="B254" i="25"/>
  <c r="A254" i="25" s="1"/>
  <c r="F254" i="25"/>
  <c r="B253" i="27"/>
  <c r="A253" i="27" s="1"/>
  <c r="F253" i="27"/>
  <c r="M255" i="23"/>
  <c r="K256" i="23" s="1"/>
  <c r="E256" i="23" s="1"/>
  <c r="L255" i="23"/>
  <c r="J256" i="23" s="1"/>
  <c r="U258" i="11"/>
  <c r="T259" i="11"/>
  <c r="B272" i="29"/>
  <c r="A272" i="29" s="1"/>
  <c r="F272" i="29"/>
  <c r="E259" i="16"/>
  <c r="L257" i="19"/>
  <c r="J258" i="19" s="1"/>
  <c r="D258" i="19" s="1"/>
  <c r="M257" i="19"/>
  <c r="K258" i="19" s="1"/>
  <c r="M253" i="27"/>
  <c r="K254" i="27" s="1"/>
  <c r="L253" i="27"/>
  <c r="J254" i="27" s="1"/>
  <c r="B257" i="20"/>
  <c r="A257" i="20" s="1"/>
  <c r="F257" i="20"/>
  <c r="B254" i="26"/>
  <c r="A254" i="26" s="1"/>
  <c r="F254" i="26"/>
  <c r="L272" i="29"/>
  <c r="J273" i="29" s="1"/>
  <c r="M272" i="29"/>
  <c r="K273" i="29" s="1"/>
  <c r="E273" i="29" s="1"/>
  <c r="T258" i="16"/>
  <c r="U257" i="16"/>
  <c r="U254" i="22"/>
  <c r="T255" i="22"/>
  <c r="M254" i="25"/>
  <c r="K255" i="25" s="1"/>
  <c r="L254" i="25"/>
  <c r="J255" i="25" s="1"/>
  <c r="S259" i="15"/>
  <c r="E254" i="26"/>
  <c r="S272" i="29"/>
  <c r="S253" i="28"/>
  <c r="I259" i="16"/>
  <c r="D259" i="16"/>
  <c r="B259" i="15"/>
  <c r="A259" i="15" s="1"/>
  <c r="F259" i="15"/>
  <c r="D258" i="18"/>
  <c r="I255" i="24"/>
  <c r="D255" i="24"/>
  <c r="U255" i="20"/>
  <c r="T256" i="20"/>
  <c r="I254" i="26"/>
  <c r="E258" i="18"/>
  <c r="D260" i="11"/>
  <c r="U257" i="17"/>
  <c r="U259" i="11" l="1"/>
  <c r="B258" i="19"/>
  <c r="A258" i="19" s="1"/>
  <c r="F258" i="19"/>
  <c r="B260" i="11"/>
  <c r="A260" i="11" s="1"/>
  <c r="F260" i="11"/>
  <c r="B258" i="18"/>
  <c r="A258" i="18" s="1"/>
  <c r="F258" i="18"/>
  <c r="S254" i="28"/>
  <c r="U253" i="28" s="1"/>
  <c r="S254" i="26"/>
  <c r="I254" i="27"/>
  <c r="S259" i="16"/>
  <c r="D254" i="27"/>
  <c r="S256" i="22"/>
  <c r="U252" i="28"/>
  <c r="T253" i="28"/>
  <c r="S255" i="24"/>
  <c r="M260" i="11"/>
  <c r="K261" i="11" s="1"/>
  <c r="L260" i="11"/>
  <c r="J261" i="11" s="1"/>
  <c r="S256" i="23"/>
  <c r="T256" i="23" s="1"/>
  <c r="I260" i="15"/>
  <c r="I257" i="21"/>
  <c r="S273" i="29"/>
  <c r="T273" i="29" s="1"/>
  <c r="E260" i="15"/>
  <c r="D257" i="21"/>
  <c r="E259" i="17"/>
  <c r="U254" i="23"/>
  <c r="T255" i="23"/>
  <c r="E254" i="27"/>
  <c r="T257" i="19"/>
  <c r="U256" i="19"/>
  <c r="M258" i="18"/>
  <c r="K259" i="18" s="1"/>
  <c r="E259" i="18" s="1"/>
  <c r="L258" i="18"/>
  <c r="J259" i="18" s="1"/>
  <c r="I254" i="28"/>
  <c r="D254" i="28"/>
  <c r="L254" i="26"/>
  <c r="J255" i="26" s="1"/>
  <c r="M254" i="26"/>
  <c r="K255" i="26" s="1"/>
  <c r="B256" i="22"/>
  <c r="A256" i="22" s="1"/>
  <c r="F256" i="22"/>
  <c r="T254" i="25"/>
  <c r="U253" i="25"/>
  <c r="E257" i="21"/>
  <c r="S258" i="18"/>
  <c r="B255" i="24"/>
  <c r="A255" i="24" s="1"/>
  <c r="F255" i="24"/>
  <c r="B259" i="16"/>
  <c r="A259" i="16" s="1"/>
  <c r="F259" i="16"/>
  <c r="U258" i="15"/>
  <c r="T259" i="15"/>
  <c r="I256" i="23"/>
  <c r="D256" i="23"/>
  <c r="L256" i="22"/>
  <c r="J257" i="22" s="1"/>
  <c r="D257" i="22" s="1"/>
  <c r="M256" i="22"/>
  <c r="K257" i="22" s="1"/>
  <c r="T257" i="20"/>
  <c r="L255" i="24"/>
  <c r="J256" i="24" s="1"/>
  <c r="D256" i="24" s="1"/>
  <c r="M255" i="24"/>
  <c r="K256" i="24" s="1"/>
  <c r="D260" i="15"/>
  <c r="M259" i="16"/>
  <c r="K260" i="16" s="1"/>
  <c r="L259" i="16"/>
  <c r="J260" i="16" s="1"/>
  <c r="D260" i="16" s="1"/>
  <c r="T272" i="29"/>
  <c r="U271" i="29"/>
  <c r="I255" i="25"/>
  <c r="I273" i="29"/>
  <c r="I258" i="19"/>
  <c r="D273" i="29"/>
  <c r="D255" i="25"/>
  <c r="M257" i="20"/>
  <c r="K258" i="20" s="1"/>
  <c r="L257" i="20"/>
  <c r="J258" i="20" s="1"/>
  <c r="I259" i="17"/>
  <c r="D259" i="17"/>
  <c r="E255" i="25"/>
  <c r="T253" i="27"/>
  <c r="U252" i="27"/>
  <c r="E258" i="19"/>
  <c r="U272" i="29" l="1"/>
  <c r="T254" i="28"/>
  <c r="B257" i="22"/>
  <c r="A257" i="22" s="1"/>
  <c r="F257" i="22"/>
  <c r="S255" i="25"/>
  <c r="B256" i="24"/>
  <c r="A256" i="24" s="1"/>
  <c r="F256" i="24"/>
  <c r="T259" i="16"/>
  <c r="U258" i="16"/>
  <c r="E258" i="20"/>
  <c r="L255" i="25"/>
  <c r="J256" i="25" s="1"/>
  <c r="M255" i="25"/>
  <c r="K256" i="25" s="1"/>
  <c r="L256" i="23"/>
  <c r="J257" i="23" s="1"/>
  <c r="D257" i="23" s="1"/>
  <c r="M256" i="23"/>
  <c r="K257" i="23" s="1"/>
  <c r="S259" i="18"/>
  <c r="U258" i="18" s="1"/>
  <c r="B257" i="21"/>
  <c r="A257" i="21" s="1"/>
  <c r="F257" i="21"/>
  <c r="E256" i="24"/>
  <c r="B255" i="25"/>
  <c r="A255" i="25" s="1"/>
  <c r="F255" i="25"/>
  <c r="M273" i="29"/>
  <c r="K274" i="29" s="1"/>
  <c r="L273" i="29"/>
  <c r="J274" i="29" s="1"/>
  <c r="D274" i="29" s="1"/>
  <c r="I260" i="16"/>
  <c r="I256" i="24"/>
  <c r="U257" i="18"/>
  <c r="T258" i="18"/>
  <c r="I255" i="26"/>
  <c r="D255" i="26"/>
  <c r="S254" i="27"/>
  <c r="U255" i="23"/>
  <c r="I261" i="11"/>
  <c r="B254" i="27"/>
  <c r="A254" i="27" s="1"/>
  <c r="F254" i="27"/>
  <c r="L254" i="27"/>
  <c r="J255" i="27" s="1"/>
  <c r="M254" i="27"/>
  <c r="K255" i="27" s="1"/>
  <c r="E255" i="27" s="1"/>
  <c r="I258" i="20"/>
  <c r="D258" i="20"/>
  <c r="B260" i="15"/>
  <c r="A260" i="15" s="1"/>
  <c r="F260" i="15"/>
  <c r="B256" i="23"/>
  <c r="A256" i="23" s="1"/>
  <c r="F256" i="23"/>
  <c r="B260" i="16"/>
  <c r="A260" i="16" s="1"/>
  <c r="F260" i="16"/>
  <c r="I259" i="18"/>
  <c r="U254" i="24"/>
  <c r="T255" i="24"/>
  <c r="T256" i="22"/>
  <c r="U255" i="22"/>
  <c r="T254" i="26"/>
  <c r="U253" i="26"/>
  <c r="D259" i="18"/>
  <c r="B259" i="17"/>
  <c r="A259" i="17" s="1"/>
  <c r="F259" i="17"/>
  <c r="M258" i="19"/>
  <c r="K259" i="19" s="1"/>
  <c r="E259" i="19" s="1"/>
  <c r="L258" i="19"/>
  <c r="J259" i="19" s="1"/>
  <c r="B254" i="28"/>
  <c r="A254" i="28" s="1"/>
  <c r="F254" i="28"/>
  <c r="S260" i="15"/>
  <c r="M257" i="21"/>
  <c r="K258" i="21" s="1"/>
  <c r="E258" i="21" s="1"/>
  <c r="L257" i="21"/>
  <c r="J258" i="21" s="1"/>
  <c r="S258" i="19"/>
  <c r="L259" i="17"/>
  <c r="J260" i="17" s="1"/>
  <c r="D260" i="17" s="1"/>
  <c r="M259" i="17"/>
  <c r="K260" i="17" s="1"/>
  <c r="E260" i="17" s="1"/>
  <c r="B273" i="29"/>
  <c r="A273" i="29" s="1"/>
  <c r="F273" i="29"/>
  <c r="I257" i="22"/>
  <c r="S257" i="21"/>
  <c r="M254" i="28"/>
  <c r="K255" i="28" s="1"/>
  <c r="L254" i="28"/>
  <c r="J255" i="28" s="1"/>
  <c r="S259" i="17"/>
  <c r="M260" i="15"/>
  <c r="K261" i="15" s="1"/>
  <c r="L260" i="15"/>
  <c r="J261" i="15" s="1"/>
  <c r="D261" i="15" s="1"/>
  <c r="E261" i="11"/>
  <c r="E257" i="22"/>
  <c r="E260" i="16"/>
  <c r="E255" i="26"/>
  <c r="D261" i="11"/>
  <c r="T259" i="18" l="1"/>
  <c r="S257" i="22"/>
  <c r="E255" i="28"/>
  <c r="U257" i="19"/>
  <c r="T258" i="19"/>
  <c r="B260" i="17"/>
  <c r="A260" i="17" s="1"/>
  <c r="F260" i="17"/>
  <c r="I255" i="27"/>
  <c r="L255" i="26"/>
  <c r="J256" i="26" s="1"/>
  <c r="D256" i="26" s="1"/>
  <c r="M255" i="26"/>
  <c r="K256" i="26" s="1"/>
  <c r="E256" i="26" s="1"/>
  <c r="L256" i="24"/>
  <c r="J257" i="24" s="1"/>
  <c r="M256" i="24"/>
  <c r="K257" i="24" s="1"/>
  <c r="E257" i="24" s="1"/>
  <c r="U254" i="25"/>
  <c r="T255" i="25"/>
  <c r="S261" i="11"/>
  <c r="I259" i="19"/>
  <c r="D259" i="19"/>
  <c r="B257" i="23"/>
  <c r="A257" i="23" s="1"/>
  <c r="F257" i="23"/>
  <c r="L261" i="11"/>
  <c r="J262" i="11" s="1"/>
  <c r="D262" i="11" s="1"/>
  <c r="M261" i="11"/>
  <c r="K262" i="11" s="1"/>
  <c r="E262" i="11" s="1"/>
  <c r="E257" i="23"/>
  <c r="T257" i="21"/>
  <c r="U256" i="21"/>
  <c r="I260" i="17"/>
  <c r="B259" i="18"/>
  <c r="A259" i="18" s="1"/>
  <c r="F259" i="18"/>
  <c r="B258" i="20"/>
  <c r="A258" i="20" s="1"/>
  <c r="F258" i="20"/>
  <c r="D255" i="27"/>
  <c r="T254" i="27"/>
  <c r="U253" i="27"/>
  <c r="L260" i="16"/>
  <c r="J261" i="16" s="1"/>
  <c r="M260" i="16"/>
  <c r="K261" i="16" s="1"/>
  <c r="I257" i="23"/>
  <c r="S258" i="20"/>
  <c r="T260" i="15"/>
  <c r="U259" i="15"/>
  <c r="B261" i="15"/>
  <c r="A261" i="15" s="1"/>
  <c r="F261" i="15"/>
  <c r="E274" i="29"/>
  <c r="S256" i="24"/>
  <c r="B261" i="11"/>
  <c r="A261" i="11" s="1"/>
  <c r="F261" i="11"/>
  <c r="S260" i="17"/>
  <c r="S258" i="21"/>
  <c r="T258" i="21" s="1"/>
  <c r="I258" i="21"/>
  <c r="S255" i="27"/>
  <c r="U254" i="27" s="1"/>
  <c r="D258" i="21"/>
  <c r="I256" i="25"/>
  <c r="S255" i="26"/>
  <c r="T259" i="17"/>
  <c r="U258" i="17"/>
  <c r="S260" i="16"/>
  <c r="I261" i="15"/>
  <c r="I255" i="28"/>
  <c r="M257" i="22"/>
  <c r="K258" i="22" s="1"/>
  <c r="L257" i="22"/>
  <c r="J258" i="22" s="1"/>
  <c r="B274" i="29"/>
  <c r="A274" i="29" s="1"/>
  <c r="F274" i="29"/>
  <c r="S259" i="19"/>
  <c r="E261" i="15"/>
  <c r="D255" i="28"/>
  <c r="M259" i="18"/>
  <c r="K260" i="18" s="1"/>
  <c r="L259" i="18"/>
  <c r="J260" i="18" s="1"/>
  <c r="L258" i="20"/>
  <c r="J259" i="20" s="1"/>
  <c r="D259" i="20" s="1"/>
  <c r="M258" i="20"/>
  <c r="K259" i="20" s="1"/>
  <c r="E259" i="20" s="1"/>
  <c r="B255" i="26"/>
  <c r="A255" i="26" s="1"/>
  <c r="F255" i="26"/>
  <c r="I274" i="29"/>
  <c r="D256" i="25"/>
  <c r="E256" i="25"/>
  <c r="T255" i="27" l="1"/>
  <c r="B262" i="11"/>
  <c r="A262" i="11" s="1"/>
  <c r="F262" i="11"/>
  <c r="B258" i="21"/>
  <c r="A258" i="21" s="1"/>
  <c r="F258" i="21"/>
  <c r="B259" i="19"/>
  <c r="A259" i="19" s="1"/>
  <c r="F259" i="19"/>
  <c r="I257" i="24"/>
  <c r="D257" i="24"/>
  <c r="S255" i="28"/>
  <c r="U257" i="20"/>
  <c r="T258" i="20"/>
  <c r="S257" i="23"/>
  <c r="T261" i="11"/>
  <c r="U260" i="11"/>
  <c r="B256" i="25"/>
  <c r="A256" i="25" s="1"/>
  <c r="F256" i="25"/>
  <c r="B256" i="26"/>
  <c r="A256" i="26" s="1"/>
  <c r="F256" i="26"/>
  <c r="I259" i="20"/>
  <c r="S261" i="15"/>
  <c r="E261" i="16"/>
  <c r="T260" i="17"/>
  <c r="S274" i="29"/>
  <c r="B255" i="27"/>
  <c r="A255" i="27" s="1"/>
  <c r="F255" i="27"/>
  <c r="L259" i="19"/>
  <c r="J260" i="19" s="1"/>
  <c r="M259" i="19"/>
  <c r="K260" i="19" s="1"/>
  <c r="I256" i="26"/>
  <c r="T259" i="19"/>
  <c r="E258" i="22"/>
  <c r="E260" i="18"/>
  <c r="I258" i="22"/>
  <c r="D258" i="22"/>
  <c r="S256" i="26"/>
  <c r="T256" i="26" s="1"/>
  <c r="M258" i="21"/>
  <c r="K259" i="21" s="1"/>
  <c r="L258" i="21"/>
  <c r="J259" i="21" s="1"/>
  <c r="S257" i="24"/>
  <c r="U256" i="24" s="1"/>
  <c r="S259" i="20"/>
  <c r="T259" i="20" s="1"/>
  <c r="B259" i="20"/>
  <c r="A259" i="20" s="1"/>
  <c r="F259" i="20"/>
  <c r="M260" i="17"/>
  <c r="K261" i="17" s="1"/>
  <c r="L260" i="17"/>
  <c r="J261" i="17" s="1"/>
  <c r="I262" i="11"/>
  <c r="S262" i="11"/>
  <c r="B255" i="28"/>
  <c r="A255" i="28" s="1"/>
  <c r="F255" i="28"/>
  <c r="L261" i="15"/>
  <c r="J262" i="15" s="1"/>
  <c r="M261" i="15"/>
  <c r="K262" i="15" s="1"/>
  <c r="T255" i="26"/>
  <c r="U254" i="26"/>
  <c r="U255" i="24"/>
  <c r="T256" i="24"/>
  <c r="I261" i="16"/>
  <c r="D261" i="16"/>
  <c r="S256" i="25"/>
  <c r="M274" i="29"/>
  <c r="K275" i="29" s="1"/>
  <c r="E275" i="29" s="1"/>
  <c r="L274" i="29"/>
  <c r="J275" i="29" s="1"/>
  <c r="I260" i="18"/>
  <c r="M255" i="28"/>
  <c r="K256" i="28" s="1"/>
  <c r="L255" i="28"/>
  <c r="J256" i="28" s="1"/>
  <c r="D256" i="28" s="1"/>
  <c r="T260" i="16"/>
  <c r="U259" i="16"/>
  <c r="U259" i="17"/>
  <c r="M256" i="25"/>
  <c r="K257" i="25" s="1"/>
  <c r="L256" i="25"/>
  <c r="J257" i="25" s="1"/>
  <c r="L257" i="23"/>
  <c r="J258" i="23" s="1"/>
  <c r="M257" i="23"/>
  <c r="K258" i="23" s="1"/>
  <c r="E258" i="23" s="1"/>
  <c r="D260" i="18"/>
  <c r="U257" i="21"/>
  <c r="M255" i="27"/>
  <c r="K256" i="27" s="1"/>
  <c r="L255" i="27"/>
  <c r="J256" i="27" s="1"/>
  <c r="D256" i="27" s="1"/>
  <c r="U258" i="19"/>
  <c r="U256" i="22"/>
  <c r="T257" i="22"/>
  <c r="T257" i="24" l="1"/>
  <c r="U255" i="26"/>
  <c r="S275" i="29"/>
  <c r="U274" i="29" s="1"/>
  <c r="B256" i="27"/>
  <c r="A256" i="27" s="1"/>
  <c r="F256" i="27"/>
  <c r="I257" i="25"/>
  <c r="E261" i="17"/>
  <c r="I259" i="21"/>
  <c r="M256" i="26"/>
  <c r="K257" i="26" s="1"/>
  <c r="L256" i="26"/>
  <c r="J257" i="26" s="1"/>
  <c r="E257" i="25"/>
  <c r="B256" i="28"/>
  <c r="A256" i="28" s="1"/>
  <c r="F256" i="28"/>
  <c r="S258" i="22"/>
  <c r="S261" i="16"/>
  <c r="S258" i="23"/>
  <c r="U257" i="23" s="1"/>
  <c r="E256" i="28"/>
  <c r="L260" i="18"/>
  <c r="J261" i="18" s="1"/>
  <c r="D261" i="18" s="1"/>
  <c r="M260" i="18"/>
  <c r="K261" i="18" s="1"/>
  <c r="E261" i="18" s="1"/>
  <c r="U255" i="25"/>
  <c r="T256" i="25"/>
  <c r="M262" i="11"/>
  <c r="K263" i="11" s="1"/>
  <c r="L262" i="11"/>
  <c r="J263" i="11" s="1"/>
  <c r="L258" i="22"/>
  <c r="J259" i="22" s="1"/>
  <c r="M258" i="22"/>
  <c r="K259" i="22" s="1"/>
  <c r="I260" i="19"/>
  <c r="E262" i="15"/>
  <c r="T257" i="23"/>
  <c r="U256" i="23"/>
  <c r="T255" i="28"/>
  <c r="U254" i="28"/>
  <c r="D259" i="21"/>
  <c r="I256" i="27"/>
  <c r="B258" i="22"/>
  <c r="A258" i="22" s="1"/>
  <c r="F258" i="22"/>
  <c r="U261" i="11"/>
  <c r="E256" i="27"/>
  <c r="B260" i="18"/>
  <c r="A260" i="18" s="1"/>
  <c r="F260" i="18"/>
  <c r="M261" i="16"/>
  <c r="K262" i="16" s="1"/>
  <c r="E262" i="16" s="1"/>
  <c r="L261" i="16"/>
  <c r="J262" i="16" s="1"/>
  <c r="D262" i="16" s="1"/>
  <c r="E259" i="21"/>
  <c r="E260" i="19"/>
  <c r="M259" i="20"/>
  <c r="K260" i="20" s="1"/>
  <c r="L259" i="20"/>
  <c r="J260" i="20" s="1"/>
  <c r="U258" i="20"/>
  <c r="L257" i="24"/>
  <c r="J258" i="24" s="1"/>
  <c r="D258" i="24" s="1"/>
  <c r="M257" i="24"/>
  <c r="K258" i="24" s="1"/>
  <c r="I258" i="23"/>
  <c r="D258" i="23"/>
  <c r="I256" i="28"/>
  <c r="I275" i="29"/>
  <c r="D275" i="29"/>
  <c r="B261" i="16"/>
  <c r="A261" i="16" s="1"/>
  <c r="F261" i="16"/>
  <c r="I262" i="15"/>
  <c r="D262" i="15"/>
  <c r="I261" i="17"/>
  <c r="D261" i="17"/>
  <c r="S260" i="18"/>
  <c r="U273" i="29"/>
  <c r="T274" i="29"/>
  <c r="U260" i="15"/>
  <c r="T261" i="15"/>
  <c r="D257" i="25"/>
  <c r="T262" i="11"/>
  <c r="B257" i="24"/>
  <c r="A257" i="24" s="1"/>
  <c r="F257" i="24"/>
  <c r="D260" i="19"/>
  <c r="T275" i="29" l="1"/>
  <c r="B261" i="18"/>
  <c r="A261" i="18" s="1"/>
  <c r="F261" i="18"/>
  <c r="B258" i="24"/>
  <c r="A258" i="24" s="1"/>
  <c r="F258" i="24"/>
  <c r="B261" i="17"/>
  <c r="A261" i="17" s="1"/>
  <c r="F261" i="17"/>
  <c r="L262" i="15"/>
  <c r="J263" i="15" s="1"/>
  <c r="D263" i="15" s="1"/>
  <c r="M262" i="15"/>
  <c r="K263" i="15" s="1"/>
  <c r="E263" i="15" s="1"/>
  <c r="L256" i="28"/>
  <c r="J257" i="28" s="1"/>
  <c r="M256" i="28"/>
  <c r="K257" i="28" s="1"/>
  <c r="E257" i="28" s="1"/>
  <c r="I260" i="20"/>
  <c r="D260" i="20"/>
  <c r="B259" i="21"/>
  <c r="A259" i="21" s="1"/>
  <c r="F259" i="21"/>
  <c r="S257" i="25"/>
  <c r="E260" i="20"/>
  <c r="E263" i="11"/>
  <c r="S262" i="16"/>
  <c r="U261" i="16" s="1"/>
  <c r="B260" i="19"/>
  <c r="A260" i="19" s="1"/>
  <c r="F260" i="19"/>
  <c r="M261" i="17"/>
  <c r="K262" i="17" s="1"/>
  <c r="E262" i="17" s="1"/>
  <c r="L261" i="17"/>
  <c r="J262" i="17" s="1"/>
  <c r="D262" i="17" s="1"/>
  <c r="B258" i="23"/>
  <c r="A258" i="23" s="1"/>
  <c r="F258" i="23"/>
  <c r="I258" i="24"/>
  <c r="S260" i="19"/>
  <c r="I262" i="16"/>
  <c r="L256" i="27"/>
  <c r="J257" i="27" s="1"/>
  <c r="M256" i="27"/>
  <c r="K257" i="27" s="1"/>
  <c r="E257" i="27" s="1"/>
  <c r="S256" i="28"/>
  <c r="U260" i="16"/>
  <c r="T261" i="16"/>
  <c r="I257" i="26"/>
  <c r="D257" i="26"/>
  <c r="S261" i="17"/>
  <c r="L257" i="25"/>
  <c r="J258" i="25" s="1"/>
  <c r="D258" i="25" s="1"/>
  <c r="M257" i="25"/>
  <c r="K258" i="25" s="1"/>
  <c r="S261" i="18"/>
  <c r="T261" i="18" s="1"/>
  <c r="M258" i="23"/>
  <c r="K259" i="23" s="1"/>
  <c r="L258" i="23"/>
  <c r="J259" i="23" s="1"/>
  <c r="D259" i="23" s="1"/>
  <c r="S259" i="21"/>
  <c r="I263" i="11"/>
  <c r="D263" i="11"/>
  <c r="I261" i="18"/>
  <c r="U257" i="22"/>
  <c r="T258" i="22"/>
  <c r="M259" i="21"/>
  <c r="K260" i="21" s="1"/>
  <c r="L259" i="21"/>
  <c r="J260" i="21" s="1"/>
  <c r="D260" i="21" s="1"/>
  <c r="T260" i="18"/>
  <c r="U259" i="18"/>
  <c r="B275" i="29"/>
  <c r="A275" i="29" s="1"/>
  <c r="F275" i="29"/>
  <c r="E258" i="24"/>
  <c r="S262" i="15"/>
  <c r="I259" i="22"/>
  <c r="B257" i="25"/>
  <c r="A257" i="25" s="1"/>
  <c r="F257" i="25"/>
  <c r="B262" i="15"/>
  <c r="A262" i="15" s="1"/>
  <c r="F262" i="15"/>
  <c r="B262" i="16"/>
  <c r="A262" i="16" s="1"/>
  <c r="F262" i="16"/>
  <c r="L275" i="29"/>
  <c r="J276" i="29" s="1"/>
  <c r="M275" i="29"/>
  <c r="K276" i="29" s="1"/>
  <c r="S256" i="27"/>
  <c r="D259" i="22"/>
  <c r="T258" i="23"/>
  <c r="M260" i="19"/>
  <c r="K261" i="19" s="1"/>
  <c r="E261" i="19" s="1"/>
  <c r="L260" i="19"/>
  <c r="J261" i="19" s="1"/>
  <c r="D261" i="19" s="1"/>
  <c r="E259" i="22"/>
  <c r="E257" i="26"/>
  <c r="T262" i="16" l="1"/>
  <c r="S261" i="19"/>
  <c r="U260" i="19" s="1"/>
  <c r="B260" i="21"/>
  <c r="A260" i="21" s="1"/>
  <c r="F260" i="21"/>
  <c r="E276" i="29"/>
  <c r="T259" i="21"/>
  <c r="U258" i="21"/>
  <c r="T261" i="17"/>
  <c r="U260" i="17"/>
  <c r="S257" i="28"/>
  <c r="T257" i="28" s="1"/>
  <c r="B259" i="23"/>
  <c r="A259" i="23" s="1"/>
  <c r="F259" i="23"/>
  <c r="S263" i="11"/>
  <c r="B260" i="20"/>
  <c r="A260" i="20" s="1"/>
  <c r="F260" i="20"/>
  <c r="I261" i="19"/>
  <c r="I276" i="29"/>
  <c r="B258" i="25"/>
  <c r="A258" i="25" s="1"/>
  <c r="F258" i="25"/>
  <c r="L262" i="16"/>
  <c r="J263" i="16" s="1"/>
  <c r="M262" i="16"/>
  <c r="K263" i="16" s="1"/>
  <c r="I262" i="17"/>
  <c r="E258" i="25"/>
  <c r="U255" i="27"/>
  <c r="T256" i="27"/>
  <c r="B263" i="15"/>
  <c r="A263" i="15" s="1"/>
  <c r="F263" i="15"/>
  <c r="U261" i="15"/>
  <c r="T262" i="15"/>
  <c r="D276" i="29"/>
  <c r="L263" i="11"/>
  <c r="J264" i="11" s="1"/>
  <c r="M263" i="11"/>
  <c r="K264" i="11" s="1"/>
  <c r="E264" i="11" s="1"/>
  <c r="E259" i="23"/>
  <c r="I258" i="25"/>
  <c r="S260" i="20"/>
  <c r="M260" i="20"/>
  <c r="K261" i="20" s="1"/>
  <c r="L260" i="20"/>
  <c r="J261" i="20" s="1"/>
  <c r="I263" i="15"/>
  <c r="B259" i="22"/>
  <c r="A259" i="22" s="1"/>
  <c r="F259" i="22"/>
  <c r="L259" i="22"/>
  <c r="J260" i="22" s="1"/>
  <c r="D260" i="22" s="1"/>
  <c r="M259" i="22"/>
  <c r="K260" i="22" s="1"/>
  <c r="E260" i="22" s="1"/>
  <c r="I260" i="21"/>
  <c r="B263" i="11"/>
  <c r="A263" i="11" s="1"/>
  <c r="F263" i="11"/>
  <c r="L258" i="24"/>
  <c r="J259" i="24" s="1"/>
  <c r="M258" i="24"/>
  <c r="K259" i="24" s="1"/>
  <c r="B261" i="19"/>
  <c r="A261" i="19" s="1"/>
  <c r="F261" i="19"/>
  <c r="U256" i="25"/>
  <c r="T257" i="25"/>
  <c r="I257" i="28"/>
  <c r="D257" i="28"/>
  <c r="B262" i="17"/>
  <c r="A262" i="17" s="1"/>
  <c r="F262" i="17"/>
  <c r="S257" i="26"/>
  <c r="S257" i="27"/>
  <c r="T257" i="27" s="1"/>
  <c r="S263" i="15"/>
  <c r="U262" i="15" s="1"/>
  <c r="I259" i="23"/>
  <c r="B257" i="26"/>
  <c r="A257" i="26" s="1"/>
  <c r="F257" i="26"/>
  <c r="U255" i="28"/>
  <c r="T256" i="28"/>
  <c r="S259" i="22"/>
  <c r="S258" i="24"/>
  <c r="U260" i="18"/>
  <c r="L261" i="18"/>
  <c r="J262" i="18" s="1"/>
  <c r="M261" i="18"/>
  <c r="K262" i="18" s="1"/>
  <c r="E260" i="21"/>
  <c r="S262" i="17"/>
  <c r="T262" i="17" s="1"/>
  <c r="L257" i="26"/>
  <c r="J258" i="26" s="1"/>
  <c r="M257" i="26"/>
  <c r="K258" i="26" s="1"/>
  <c r="E258" i="26" s="1"/>
  <c r="I257" i="27"/>
  <c r="D257" i="27"/>
  <c r="U259" i="19"/>
  <c r="T260" i="19"/>
  <c r="T261" i="19" l="1"/>
  <c r="T263" i="15"/>
  <c r="S264" i="11"/>
  <c r="T264" i="11" s="1"/>
  <c r="S258" i="26"/>
  <c r="T258" i="26" s="1"/>
  <c r="I258" i="26"/>
  <c r="U257" i="24"/>
  <c r="T258" i="24"/>
  <c r="M263" i="15"/>
  <c r="K264" i="15" s="1"/>
  <c r="L263" i="15"/>
  <c r="J264" i="15" s="1"/>
  <c r="I264" i="11"/>
  <c r="I262" i="18"/>
  <c r="D262" i="18"/>
  <c r="M260" i="21"/>
  <c r="K261" i="21" s="1"/>
  <c r="E261" i="21" s="1"/>
  <c r="L260" i="21"/>
  <c r="J261" i="21" s="1"/>
  <c r="I261" i="20"/>
  <c r="S259" i="23"/>
  <c r="E263" i="16"/>
  <c r="L261" i="19"/>
  <c r="J262" i="19" s="1"/>
  <c r="M261" i="19"/>
  <c r="K262" i="19" s="1"/>
  <c r="D261" i="20"/>
  <c r="S276" i="29"/>
  <c r="S260" i="22"/>
  <c r="U259" i="22" s="1"/>
  <c r="I259" i="24"/>
  <c r="D259" i="24"/>
  <c r="D264" i="11"/>
  <c r="S258" i="25"/>
  <c r="I263" i="16"/>
  <c r="D263" i="16"/>
  <c r="B257" i="27"/>
  <c r="A257" i="27" s="1"/>
  <c r="F257" i="27"/>
  <c r="E262" i="18"/>
  <c r="M259" i="23"/>
  <c r="K260" i="23" s="1"/>
  <c r="E260" i="23" s="1"/>
  <c r="L259" i="23"/>
  <c r="J260" i="23" s="1"/>
  <c r="U259" i="20"/>
  <c r="T260" i="20"/>
  <c r="L258" i="25"/>
  <c r="J259" i="25" s="1"/>
  <c r="M258" i="25"/>
  <c r="K259" i="25" s="1"/>
  <c r="M262" i="17"/>
  <c r="K263" i="17" s="1"/>
  <c r="L262" i="17"/>
  <c r="J263" i="17" s="1"/>
  <c r="T259" i="22"/>
  <c r="U258" i="22"/>
  <c r="D258" i="26"/>
  <c r="M257" i="28"/>
  <c r="K258" i="28" s="1"/>
  <c r="L257" i="28"/>
  <c r="J258" i="28" s="1"/>
  <c r="B260" i="22"/>
  <c r="A260" i="22" s="1"/>
  <c r="F260" i="22"/>
  <c r="B276" i="29"/>
  <c r="A276" i="29" s="1"/>
  <c r="F276" i="29"/>
  <c r="L257" i="27"/>
  <c r="J258" i="27" s="1"/>
  <c r="D258" i="27" s="1"/>
  <c r="M257" i="27"/>
  <c r="K258" i="27" s="1"/>
  <c r="S260" i="21"/>
  <c r="E259" i="24"/>
  <c r="U256" i="28"/>
  <c r="T257" i="26"/>
  <c r="U256" i="26"/>
  <c r="B257" i="28"/>
  <c r="A257" i="28" s="1"/>
  <c r="F257" i="28"/>
  <c r="I260" i="22"/>
  <c r="E261" i="20"/>
  <c r="U256" i="27"/>
  <c r="L276" i="29"/>
  <c r="J277" i="29" s="1"/>
  <c r="M276" i="29"/>
  <c r="K277" i="29" s="1"/>
  <c r="E277" i="29" s="1"/>
  <c r="T263" i="11"/>
  <c r="U262" i="11"/>
  <c r="U261" i="17"/>
  <c r="U263" i="11" l="1"/>
  <c r="T260" i="22"/>
  <c r="S260" i="23"/>
  <c r="U259" i="23" s="1"/>
  <c r="I277" i="29"/>
  <c r="E258" i="27"/>
  <c r="I258" i="28"/>
  <c r="B258" i="27"/>
  <c r="A258" i="27" s="1"/>
  <c r="F258" i="27"/>
  <c r="E262" i="19"/>
  <c r="I264" i="15"/>
  <c r="D264" i="15"/>
  <c r="S261" i="21"/>
  <c r="U260" i="21" s="1"/>
  <c r="B264" i="11"/>
  <c r="A264" i="11" s="1"/>
  <c r="F264" i="11"/>
  <c r="S277" i="29"/>
  <c r="U276" i="29" s="1"/>
  <c r="T259" i="23"/>
  <c r="U258" i="23"/>
  <c r="E264" i="15"/>
  <c r="U259" i="21"/>
  <c r="T260" i="21"/>
  <c r="I259" i="25"/>
  <c r="D259" i="25"/>
  <c r="B263" i="16"/>
  <c r="A263" i="16" s="1"/>
  <c r="F263" i="16"/>
  <c r="T258" i="25"/>
  <c r="U257" i="25"/>
  <c r="B259" i="24"/>
  <c r="A259" i="24" s="1"/>
  <c r="F259" i="24"/>
  <c r="T276" i="29"/>
  <c r="U275" i="29"/>
  <c r="S263" i="16"/>
  <c r="S259" i="24"/>
  <c r="B258" i="26"/>
  <c r="A258" i="26" s="1"/>
  <c r="F258" i="26"/>
  <c r="E263" i="17"/>
  <c r="M259" i="24"/>
  <c r="K260" i="24" s="1"/>
  <c r="L259" i="24"/>
  <c r="J260" i="24" s="1"/>
  <c r="I261" i="21"/>
  <c r="D261" i="21"/>
  <c r="M262" i="18"/>
  <c r="K263" i="18" s="1"/>
  <c r="E263" i="18" s="1"/>
  <c r="L262" i="18"/>
  <c r="J263" i="18" s="1"/>
  <c r="D263" i="18" s="1"/>
  <c r="M260" i="22"/>
  <c r="K261" i="22" s="1"/>
  <c r="L260" i="22"/>
  <c r="J261" i="22" s="1"/>
  <c r="I258" i="27"/>
  <c r="E258" i="28"/>
  <c r="S262" i="18"/>
  <c r="E259" i="25"/>
  <c r="I262" i="19"/>
  <c r="D262" i="19"/>
  <c r="S261" i="20"/>
  <c r="D258" i="28"/>
  <c r="U257" i="26"/>
  <c r="D277" i="29"/>
  <c r="I263" i="17"/>
  <c r="D263" i="17"/>
  <c r="I260" i="23"/>
  <c r="D260" i="23"/>
  <c r="M263" i="16"/>
  <c r="K264" i="16" s="1"/>
  <c r="L263" i="16"/>
  <c r="J264" i="16" s="1"/>
  <c r="D264" i="16" s="1"/>
  <c r="B261" i="20"/>
  <c r="A261" i="20" s="1"/>
  <c r="F261" i="20"/>
  <c r="L261" i="20"/>
  <c r="J262" i="20" s="1"/>
  <c r="M261" i="20"/>
  <c r="K262" i="20" s="1"/>
  <c r="B262" i="18"/>
  <c r="A262" i="18" s="1"/>
  <c r="F262" i="18"/>
  <c r="M264" i="11"/>
  <c r="K265" i="11" s="1"/>
  <c r="L264" i="11"/>
  <c r="J265" i="11" s="1"/>
  <c r="D265" i="11" s="1"/>
  <c r="L258" i="26"/>
  <c r="J259" i="26" s="1"/>
  <c r="M258" i="26"/>
  <c r="K259" i="26" s="1"/>
  <c r="T277" i="29" l="1"/>
  <c r="T260" i="23"/>
  <c r="T261" i="21"/>
  <c r="B264" i="16"/>
  <c r="A264" i="16" s="1"/>
  <c r="F264" i="16"/>
  <c r="S263" i="18"/>
  <c r="E262" i="20"/>
  <c r="M262" i="19"/>
  <c r="K263" i="19" s="1"/>
  <c r="E263" i="19" s="1"/>
  <c r="L262" i="19"/>
  <c r="J263" i="19" s="1"/>
  <c r="D263" i="19" s="1"/>
  <c r="M258" i="27"/>
  <c r="K259" i="27" s="1"/>
  <c r="E259" i="27" s="1"/>
  <c r="L258" i="27"/>
  <c r="J259" i="27" s="1"/>
  <c r="I260" i="24"/>
  <c r="B259" i="25"/>
  <c r="A259" i="25" s="1"/>
  <c r="F259" i="25"/>
  <c r="B264" i="15"/>
  <c r="A264" i="15" s="1"/>
  <c r="F264" i="15"/>
  <c r="E259" i="26"/>
  <c r="I262" i="20"/>
  <c r="L260" i="23"/>
  <c r="J261" i="23" s="1"/>
  <c r="D261" i="23" s="1"/>
  <c r="M260" i="23"/>
  <c r="K261" i="23" s="1"/>
  <c r="B277" i="29"/>
  <c r="A277" i="29" s="1"/>
  <c r="F277" i="29"/>
  <c r="S259" i="25"/>
  <c r="S258" i="28"/>
  <c r="B261" i="21"/>
  <c r="A261" i="21" s="1"/>
  <c r="F261" i="21"/>
  <c r="M259" i="25"/>
  <c r="K260" i="25" s="1"/>
  <c r="L259" i="25"/>
  <c r="J260" i="25" s="1"/>
  <c r="D260" i="25" s="1"/>
  <c r="M258" i="28"/>
  <c r="K259" i="28" s="1"/>
  <c r="E259" i="28" s="1"/>
  <c r="L258" i="28"/>
  <c r="J259" i="28" s="1"/>
  <c r="D259" i="28" s="1"/>
  <c r="I259" i="26"/>
  <c r="B263" i="18"/>
  <c r="A263" i="18" s="1"/>
  <c r="F263" i="18"/>
  <c r="B263" i="17"/>
  <c r="A263" i="17" s="1"/>
  <c r="F263" i="17"/>
  <c r="B262" i="19"/>
  <c r="A262" i="19" s="1"/>
  <c r="F262" i="19"/>
  <c r="E261" i="22"/>
  <c r="D259" i="26"/>
  <c r="E264" i="16"/>
  <c r="M264" i="15"/>
  <c r="K265" i="15" s="1"/>
  <c r="E265" i="15" s="1"/>
  <c r="L264" i="15"/>
  <c r="J265" i="15" s="1"/>
  <c r="D265" i="15" s="1"/>
  <c r="S258" i="27"/>
  <c r="E265" i="11"/>
  <c r="T259" i="24"/>
  <c r="U258" i="24"/>
  <c r="B265" i="11"/>
  <c r="A265" i="11" s="1"/>
  <c r="F265" i="11"/>
  <c r="M277" i="29"/>
  <c r="K278" i="29" s="1"/>
  <c r="L277" i="29"/>
  <c r="J278" i="29" s="1"/>
  <c r="I264" i="16"/>
  <c r="U260" i="20"/>
  <c r="T261" i="20"/>
  <c r="I261" i="22"/>
  <c r="D261" i="22"/>
  <c r="E260" i="24"/>
  <c r="I265" i="11"/>
  <c r="D262" i="20"/>
  <c r="B260" i="23"/>
  <c r="A260" i="23" s="1"/>
  <c r="F260" i="23"/>
  <c r="L263" i="17"/>
  <c r="J264" i="17" s="1"/>
  <c r="D264" i="17" s="1"/>
  <c r="M263" i="17"/>
  <c r="K264" i="17" s="1"/>
  <c r="E264" i="17" s="1"/>
  <c r="B258" i="28"/>
  <c r="A258" i="28" s="1"/>
  <c r="F258" i="28"/>
  <c r="U261" i="18"/>
  <c r="T262" i="18"/>
  <c r="I263" i="18"/>
  <c r="M261" i="21"/>
  <c r="K262" i="21" s="1"/>
  <c r="L261" i="21"/>
  <c r="J262" i="21" s="1"/>
  <c r="D262" i="21" s="1"/>
  <c r="S263" i="17"/>
  <c r="U262" i="16"/>
  <c r="T263" i="16"/>
  <c r="D260" i="24"/>
  <c r="S264" i="15"/>
  <c r="S262" i="19"/>
  <c r="B262" i="21" l="1"/>
  <c r="A262" i="21" s="1"/>
  <c r="F262" i="21"/>
  <c r="S265" i="15"/>
  <c r="U264" i="15" s="1"/>
  <c r="B265" i="15"/>
  <c r="A265" i="15" s="1"/>
  <c r="F265" i="15"/>
  <c r="B261" i="23"/>
  <c r="A261" i="23" s="1"/>
  <c r="F261" i="23"/>
  <c r="B260" i="24"/>
  <c r="A260" i="24" s="1"/>
  <c r="F260" i="24"/>
  <c r="M260" i="24"/>
  <c r="K261" i="24" s="1"/>
  <c r="L260" i="24"/>
  <c r="J261" i="24" s="1"/>
  <c r="D261" i="24" s="1"/>
  <c r="U262" i="18"/>
  <c r="S259" i="27"/>
  <c r="U258" i="27" s="1"/>
  <c r="S264" i="16"/>
  <c r="B264" i="17"/>
  <c r="A264" i="17" s="1"/>
  <c r="F264" i="17"/>
  <c r="U257" i="28"/>
  <c r="T258" i="28"/>
  <c r="B260" i="25"/>
  <c r="A260" i="25" s="1"/>
  <c r="F260" i="25"/>
  <c r="S262" i="20"/>
  <c r="S264" i="17"/>
  <c r="T264" i="17" s="1"/>
  <c r="T263" i="18"/>
  <c r="S260" i="24"/>
  <c r="M261" i="22"/>
  <c r="K262" i="22" s="1"/>
  <c r="L261" i="22"/>
  <c r="J262" i="22" s="1"/>
  <c r="E278" i="29"/>
  <c r="U257" i="27"/>
  <c r="T258" i="27"/>
  <c r="B259" i="26"/>
  <c r="A259" i="26" s="1"/>
  <c r="F259" i="26"/>
  <c r="B263" i="19"/>
  <c r="A263" i="19" s="1"/>
  <c r="F263" i="19"/>
  <c r="E260" i="25"/>
  <c r="M262" i="20"/>
  <c r="K263" i="20" s="1"/>
  <c r="L262" i="20"/>
  <c r="J263" i="20" s="1"/>
  <c r="S263" i="19"/>
  <c r="T263" i="19" s="1"/>
  <c r="E262" i="21"/>
  <c r="B261" i="22"/>
  <c r="A261" i="22" s="1"/>
  <c r="F261" i="22"/>
  <c r="L259" i="26"/>
  <c r="J260" i="26" s="1"/>
  <c r="D260" i="26" s="1"/>
  <c r="M259" i="26"/>
  <c r="K260" i="26" s="1"/>
  <c r="E260" i="26" s="1"/>
  <c r="S259" i="28"/>
  <c r="U258" i="28" s="1"/>
  <c r="I261" i="23"/>
  <c r="T262" i="19"/>
  <c r="U261" i="19"/>
  <c r="U262" i="17"/>
  <c r="T263" i="17"/>
  <c r="B259" i="28"/>
  <c r="A259" i="28" s="1"/>
  <c r="F259" i="28"/>
  <c r="M265" i="11"/>
  <c r="K266" i="11" s="1"/>
  <c r="L265" i="11"/>
  <c r="J266" i="11" s="1"/>
  <c r="I278" i="29"/>
  <c r="I259" i="28"/>
  <c r="D278" i="29"/>
  <c r="I259" i="27"/>
  <c r="D259" i="27"/>
  <c r="L263" i="18"/>
  <c r="J264" i="18" s="1"/>
  <c r="M263" i="18"/>
  <c r="K264" i="18" s="1"/>
  <c r="T264" i="15"/>
  <c r="U263" i="15"/>
  <c r="I262" i="21"/>
  <c r="I264" i="17"/>
  <c r="B262" i="20"/>
  <c r="A262" i="20" s="1"/>
  <c r="F262" i="20"/>
  <c r="M264" i="16"/>
  <c r="K265" i="16" s="1"/>
  <c r="E265" i="16" s="1"/>
  <c r="L264" i="16"/>
  <c r="J265" i="16" s="1"/>
  <c r="S265" i="11"/>
  <c r="I265" i="15"/>
  <c r="S261" i="22"/>
  <c r="I260" i="25"/>
  <c r="T259" i="25"/>
  <c r="U258" i="25"/>
  <c r="E261" i="23"/>
  <c r="S259" i="26"/>
  <c r="I263" i="19"/>
  <c r="U262" i="19" l="1"/>
  <c r="T259" i="27"/>
  <c r="U263" i="17"/>
  <c r="S260" i="26"/>
  <c r="T260" i="26" s="1"/>
  <c r="I265" i="16"/>
  <c r="D265" i="16"/>
  <c r="L259" i="27"/>
  <c r="J260" i="27" s="1"/>
  <c r="D260" i="27" s="1"/>
  <c r="M259" i="27"/>
  <c r="K260" i="27" s="1"/>
  <c r="L259" i="28"/>
  <c r="J260" i="28" s="1"/>
  <c r="M259" i="28"/>
  <c r="K260" i="28" s="1"/>
  <c r="U261" i="20"/>
  <c r="T262" i="20"/>
  <c r="B261" i="24"/>
  <c r="A261" i="24" s="1"/>
  <c r="F261" i="24"/>
  <c r="M265" i="15"/>
  <c r="K266" i="15" s="1"/>
  <c r="L265" i="15"/>
  <c r="J266" i="15" s="1"/>
  <c r="M264" i="17"/>
  <c r="K265" i="17" s="1"/>
  <c r="L264" i="17"/>
  <c r="J265" i="17" s="1"/>
  <c r="E263" i="20"/>
  <c r="U264" i="11"/>
  <c r="T265" i="11"/>
  <c r="I264" i="18"/>
  <c r="D264" i="18"/>
  <c r="B278" i="29"/>
  <c r="A278" i="29" s="1"/>
  <c r="F278" i="29"/>
  <c r="M278" i="29"/>
  <c r="K279" i="29" s="1"/>
  <c r="E279" i="29" s="1"/>
  <c r="L278" i="29"/>
  <c r="J279" i="29" s="1"/>
  <c r="D279" i="29" s="1"/>
  <c r="M261" i="23"/>
  <c r="K262" i="23" s="1"/>
  <c r="E262" i="23" s="1"/>
  <c r="L261" i="23"/>
  <c r="J262" i="23" s="1"/>
  <c r="I260" i="26"/>
  <c r="S260" i="25"/>
  <c r="S278" i="29"/>
  <c r="E261" i="24"/>
  <c r="I263" i="20"/>
  <c r="B260" i="26"/>
  <c r="A260" i="26" s="1"/>
  <c r="F260" i="26"/>
  <c r="I262" i="22"/>
  <c r="S265" i="16"/>
  <c r="T265" i="16" s="1"/>
  <c r="U258" i="26"/>
  <c r="T259" i="26"/>
  <c r="L260" i="25"/>
  <c r="J261" i="25" s="1"/>
  <c r="M260" i="25"/>
  <c r="K261" i="25" s="1"/>
  <c r="E261" i="25" s="1"/>
  <c r="E264" i="18"/>
  <c r="D262" i="22"/>
  <c r="U263" i="16"/>
  <c r="T264" i="16"/>
  <c r="S261" i="23"/>
  <c r="E262" i="22"/>
  <c r="L263" i="19"/>
  <c r="J264" i="19" s="1"/>
  <c r="M263" i="19"/>
  <c r="K264" i="19" s="1"/>
  <c r="U260" i="22"/>
  <c r="T261" i="22"/>
  <c r="E266" i="11"/>
  <c r="D263" i="20"/>
  <c r="L262" i="21"/>
  <c r="J263" i="21" s="1"/>
  <c r="M262" i="21"/>
  <c r="K263" i="21" s="1"/>
  <c r="E263" i="21" s="1"/>
  <c r="T265" i="15"/>
  <c r="B259" i="27"/>
  <c r="A259" i="27" s="1"/>
  <c r="F259" i="27"/>
  <c r="I266" i="11"/>
  <c r="D266" i="11"/>
  <c r="S262" i="21"/>
  <c r="T260" i="24"/>
  <c r="U259" i="24"/>
  <c r="T259" i="28"/>
  <c r="I261" i="24"/>
  <c r="U259" i="26" l="1"/>
  <c r="U264" i="16"/>
  <c r="S263" i="21"/>
  <c r="U262" i="21" s="1"/>
  <c r="S261" i="25"/>
  <c r="T261" i="25" s="1"/>
  <c r="S262" i="23"/>
  <c r="T262" i="23" s="1"/>
  <c r="S264" i="18"/>
  <c r="U277" i="29"/>
  <c r="T278" i="29"/>
  <c r="I262" i="23"/>
  <c r="D262" i="23"/>
  <c r="E266" i="15"/>
  <c r="E264" i="19"/>
  <c r="M263" i="20"/>
  <c r="K264" i="20" s="1"/>
  <c r="L263" i="20"/>
  <c r="J264" i="20" s="1"/>
  <c r="D264" i="20" s="1"/>
  <c r="L264" i="18"/>
  <c r="J265" i="18" s="1"/>
  <c r="D265" i="18" s="1"/>
  <c r="M264" i="18"/>
  <c r="K265" i="18" s="1"/>
  <c r="E265" i="18" s="1"/>
  <c r="I265" i="17"/>
  <c r="D265" i="17"/>
  <c r="M265" i="16"/>
  <c r="K266" i="16" s="1"/>
  <c r="L265" i="16"/>
  <c r="J266" i="16" s="1"/>
  <c r="D266" i="16" s="1"/>
  <c r="B266" i="11"/>
  <c r="A266" i="11" s="1"/>
  <c r="F266" i="11"/>
  <c r="B260" i="27"/>
  <c r="A260" i="27" s="1"/>
  <c r="F260" i="27"/>
  <c r="I263" i="21"/>
  <c r="D263" i="21"/>
  <c r="I264" i="19"/>
  <c r="D264" i="19"/>
  <c r="I279" i="29"/>
  <c r="S263" i="20"/>
  <c r="E265" i="17"/>
  <c r="I260" i="27"/>
  <c r="M261" i="24"/>
  <c r="K262" i="24" s="1"/>
  <c r="E262" i="24" s="1"/>
  <c r="L261" i="24"/>
  <c r="J262" i="24" s="1"/>
  <c r="L266" i="11"/>
  <c r="J267" i="11" s="1"/>
  <c r="M266" i="11"/>
  <c r="K267" i="11" s="1"/>
  <c r="E267" i="11" s="1"/>
  <c r="S266" i="11"/>
  <c r="I261" i="25"/>
  <c r="D261" i="25"/>
  <c r="I260" i="28"/>
  <c r="D260" i="28"/>
  <c r="T261" i="23"/>
  <c r="U260" i="23"/>
  <c r="S279" i="29"/>
  <c r="B279" i="29"/>
  <c r="A279" i="29" s="1"/>
  <c r="F279" i="29"/>
  <c r="E260" i="27"/>
  <c r="U261" i="21"/>
  <c r="T262" i="21"/>
  <c r="B263" i="20"/>
  <c r="A263" i="20" s="1"/>
  <c r="F263" i="20"/>
  <c r="S262" i="22"/>
  <c r="B262" i="22"/>
  <c r="A262" i="22" s="1"/>
  <c r="F262" i="22"/>
  <c r="L262" i="22"/>
  <c r="J263" i="22" s="1"/>
  <c r="D263" i="22" s="1"/>
  <c r="M262" i="22"/>
  <c r="K263" i="22" s="1"/>
  <c r="S261" i="24"/>
  <c r="T260" i="25"/>
  <c r="U259" i="25"/>
  <c r="L260" i="26"/>
  <c r="J261" i="26" s="1"/>
  <c r="M260" i="26"/>
  <c r="K261" i="26" s="1"/>
  <c r="B264" i="18"/>
  <c r="A264" i="18" s="1"/>
  <c r="F264" i="18"/>
  <c r="I266" i="15"/>
  <c r="D266" i="15"/>
  <c r="E260" i="28"/>
  <c r="B265" i="16"/>
  <c r="A265" i="16" s="1"/>
  <c r="F265" i="16"/>
  <c r="T263" i="21" l="1"/>
  <c r="U260" i="25"/>
  <c r="U261" i="23"/>
  <c r="S265" i="18"/>
  <c r="U264" i="18" s="1"/>
  <c r="I267" i="11"/>
  <c r="M263" i="21"/>
  <c r="K264" i="21" s="1"/>
  <c r="L263" i="21"/>
  <c r="J264" i="21" s="1"/>
  <c r="D264" i="21" s="1"/>
  <c r="E266" i="16"/>
  <c r="B266" i="16"/>
  <c r="A266" i="16" s="1"/>
  <c r="F266" i="16"/>
  <c r="B265" i="18"/>
  <c r="A265" i="18" s="1"/>
  <c r="F265" i="18"/>
  <c r="I261" i="26"/>
  <c r="D261" i="26"/>
  <c r="I263" i="22"/>
  <c r="M260" i="28"/>
  <c r="K261" i="28" s="1"/>
  <c r="L260" i="28"/>
  <c r="J261" i="28" s="1"/>
  <c r="D261" i="28" s="1"/>
  <c r="I262" i="24"/>
  <c r="D262" i="24"/>
  <c r="B265" i="17"/>
  <c r="A265" i="17" s="1"/>
  <c r="F265" i="17"/>
  <c r="S264" i="19"/>
  <c r="S262" i="24"/>
  <c r="T262" i="24" s="1"/>
  <c r="E263" i="22"/>
  <c r="B261" i="25"/>
  <c r="A261" i="25" s="1"/>
  <c r="F261" i="25"/>
  <c r="T266" i="11"/>
  <c r="U265" i="11"/>
  <c r="L260" i="27"/>
  <c r="J261" i="27" s="1"/>
  <c r="M260" i="27"/>
  <c r="K261" i="27" s="1"/>
  <c r="T263" i="20"/>
  <c r="U262" i="20"/>
  <c r="B263" i="21"/>
  <c r="A263" i="21" s="1"/>
  <c r="F263" i="21"/>
  <c r="U278" i="29"/>
  <c r="E261" i="26"/>
  <c r="B263" i="22"/>
  <c r="A263" i="22" s="1"/>
  <c r="F263" i="22"/>
  <c r="M261" i="25"/>
  <c r="K262" i="25" s="1"/>
  <c r="L261" i="25"/>
  <c r="J262" i="25" s="1"/>
  <c r="D262" i="25" s="1"/>
  <c r="M279" i="29"/>
  <c r="K280" i="29" s="1"/>
  <c r="L279" i="29"/>
  <c r="J280" i="29" s="1"/>
  <c r="B266" i="15"/>
  <c r="A266" i="15" s="1"/>
  <c r="F266" i="15"/>
  <c r="B264" i="20"/>
  <c r="A264" i="20" s="1"/>
  <c r="F264" i="20"/>
  <c r="S267" i="11"/>
  <c r="T267" i="11" s="1"/>
  <c r="E264" i="20"/>
  <c r="L264" i="19"/>
  <c r="J265" i="19" s="1"/>
  <c r="M264" i="19"/>
  <c r="K265" i="19" s="1"/>
  <c r="D267" i="11"/>
  <c r="I265" i="18"/>
  <c r="B262" i="23"/>
  <c r="A262" i="23" s="1"/>
  <c r="F262" i="23"/>
  <c r="T264" i="18"/>
  <c r="U263" i="18"/>
  <c r="M266" i="15"/>
  <c r="K267" i="15" s="1"/>
  <c r="E267" i="15" s="1"/>
  <c r="L266" i="15"/>
  <c r="J267" i="15" s="1"/>
  <c r="D267" i="15" s="1"/>
  <c r="S260" i="28"/>
  <c r="T261" i="24"/>
  <c r="U260" i="24"/>
  <c r="U261" i="22"/>
  <c r="T262" i="22"/>
  <c r="S260" i="27"/>
  <c r="B260" i="28"/>
  <c r="A260" i="28" s="1"/>
  <c r="F260" i="28"/>
  <c r="S265" i="17"/>
  <c r="B264" i="19"/>
  <c r="A264" i="19" s="1"/>
  <c r="F264" i="19"/>
  <c r="I266" i="16"/>
  <c r="M265" i="17"/>
  <c r="K266" i="17" s="1"/>
  <c r="E266" i="17" s="1"/>
  <c r="L265" i="17"/>
  <c r="J266" i="17" s="1"/>
  <c r="I264" i="20"/>
  <c r="S266" i="15"/>
  <c r="M262" i="23"/>
  <c r="K263" i="23" s="1"/>
  <c r="L262" i="23"/>
  <c r="J263" i="23" s="1"/>
  <c r="T279" i="29"/>
  <c r="T265" i="18" l="1"/>
  <c r="U261" i="24"/>
  <c r="B264" i="21"/>
  <c r="A264" i="21" s="1"/>
  <c r="F264" i="21"/>
  <c r="S266" i="17"/>
  <c r="T266" i="17" s="1"/>
  <c r="S267" i="15"/>
  <c r="T267" i="15" s="1"/>
  <c r="L266" i="16"/>
  <c r="J267" i="16" s="1"/>
  <c r="M266" i="16"/>
  <c r="K267" i="16" s="1"/>
  <c r="E267" i="16" s="1"/>
  <c r="E280" i="29"/>
  <c r="U263" i="19"/>
  <c r="T264" i="19"/>
  <c r="L267" i="11"/>
  <c r="J268" i="11" s="1"/>
  <c r="D268" i="11" s="1"/>
  <c r="M267" i="11"/>
  <c r="K268" i="11" s="1"/>
  <c r="M264" i="20"/>
  <c r="K265" i="20" s="1"/>
  <c r="E265" i="20" s="1"/>
  <c r="L264" i="20"/>
  <c r="J265" i="20" s="1"/>
  <c r="B261" i="28"/>
  <c r="A261" i="28" s="1"/>
  <c r="F261" i="28"/>
  <c r="E261" i="28"/>
  <c r="L265" i="18"/>
  <c r="J266" i="18" s="1"/>
  <c r="M265" i="18"/>
  <c r="K266" i="18" s="1"/>
  <c r="I262" i="25"/>
  <c r="I261" i="27"/>
  <c r="D261" i="27"/>
  <c r="B261" i="26"/>
  <c r="A261" i="26" s="1"/>
  <c r="F261" i="26"/>
  <c r="I266" i="17"/>
  <c r="U259" i="28"/>
  <c r="T260" i="28"/>
  <c r="B267" i="11"/>
  <c r="A267" i="11" s="1"/>
  <c r="F267" i="11"/>
  <c r="E262" i="25"/>
  <c r="S261" i="26"/>
  <c r="U266" i="11"/>
  <c r="S263" i="22"/>
  <c r="D266" i="17"/>
  <c r="L262" i="24"/>
  <c r="J263" i="24" s="1"/>
  <c r="D263" i="24" s="1"/>
  <c r="M262" i="24"/>
  <c r="K263" i="24" s="1"/>
  <c r="E264" i="21"/>
  <c r="I263" i="23"/>
  <c r="U259" i="27"/>
  <c r="T260" i="27"/>
  <c r="I265" i="19"/>
  <c r="B267" i="15"/>
  <c r="A267" i="15" s="1"/>
  <c r="F267" i="15"/>
  <c r="B262" i="25"/>
  <c r="A262" i="25" s="1"/>
  <c r="F262" i="25"/>
  <c r="B262" i="24"/>
  <c r="A262" i="24" s="1"/>
  <c r="F262" i="24"/>
  <c r="E263" i="23"/>
  <c r="T265" i="17"/>
  <c r="U264" i="17"/>
  <c r="S264" i="20"/>
  <c r="I264" i="21"/>
  <c r="U265" i="15"/>
  <c r="T266" i="15"/>
  <c r="D265" i="19"/>
  <c r="E261" i="27"/>
  <c r="I267" i="15"/>
  <c r="D263" i="23"/>
  <c r="I280" i="29"/>
  <c r="D280" i="29"/>
  <c r="E265" i="19"/>
  <c r="I261" i="28"/>
  <c r="L263" i="22"/>
  <c r="J264" i="22" s="1"/>
  <c r="M263" i="22"/>
  <c r="K264" i="22" s="1"/>
  <c r="E264" i="22" s="1"/>
  <c r="L261" i="26"/>
  <c r="J262" i="26" s="1"/>
  <c r="M261" i="26"/>
  <c r="K262" i="26" s="1"/>
  <c r="S266" i="16"/>
  <c r="U266" i="15" l="1"/>
  <c r="L261" i="28"/>
  <c r="J262" i="28" s="1"/>
  <c r="M261" i="28"/>
  <c r="K262" i="28" s="1"/>
  <c r="E262" i="28" s="1"/>
  <c r="B280" i="29"/>
  <c r="A280" i="29" s="1"/>
  <c r="F280" i="29"/>
  <c r="B265" i="19"/>
  <c r="A265" i="19" s="1"/>
  <c r="F265" i="19"/>
  <c r="S265" i="20"/>
  <c r="T265" i="20" s="1"/>
  <c r="U260" i="26"/>
  <c r="T261" i="26"/>
  <c r="S261" i="28"/>
  <c r="S267" i="16"/>
  <c r="U266" i="16" s="1"/>
  <c r="S265" i="19"/>
  <c r="L267" i="15"/>
  <c r="J268" i="15" s="1"/>
  <c r="M267" i="15"/>
  <c r="K268" i="15" s="1"/>
  <c r="B263" i="24"/>
  <c r="A263" i="24" s="1"/>
  <c r="F263" i="24"/>
  <c r="L263" i="23"/>
  <c r="J264" i="23" s="1"/>
  <c r="M263" i="23"/>
  <c r="K264" i="23" s="1"/>
  <c r="E264" i="23" s="1"/>
  <c r="U262" i="22"/>
  <c r="T263" i="22"/>
  <c r="M266" i="17"/>
  <c r="K267" i="17" s="1"/>
  <c r="L266" i="17"/>
  <c r="J267" i="17" s="1"/>
  <c r="D267" i="17" s="1"/>
  <c r="L262" i="25"/>
  <c r="J263" i="25" s="1"/>
  <c r="M262" i="25"/>
  <c r="K263" i="25" s="1"/>
  <c r="E263" i="25" s="1"/>
  <c r="U265" i="16"/>
  <c r="T266" i="16"/>
  <c r="L280" i="29"/>
  <c r="J281" i="29" s="1"/>
  <c r="D281" i="29" s="1"/>
  <c r="M280" i="29"/>
  <c r="K281" i="29" s="1"/>
  <c r="E281" i="29" s="1"/>
  <c r="S263" i="23"/>
  <c r="L265" i="19"/>
  <c r="J266" i="19" s="1"/>
  <c r="D266" i="19" s="1"/>
  <c r="M265" i="19"/>
  <c r="K266" i="19" s="1"/>
  <c r="I263" i="24"/>
  <c r="B268" i="11"/>
  <c r="A268" i="11" s="1"/>
  <c r="F268" i="11"/>
  <c r="E266" i="18"/>
  <c r="E268" i="11"/>
  <c r="I262" i="26"/>
  <c r="B263" i="23"/>
  <c r="A263" i="23" s="1"/>
  <c r="F263" i="23"/>
  <c r="S264" i="22"/>
  <c r="U263" i="22" s="1"/>
  <c r="I265" i="20"/>
  <c r="D265" i="20"/>
  <c r="I267" i="16"/>
  <c r="D267" i="16"/>
  <c r="T264" i="20"/>
  <c r="U263" i="20"/>
  <c r="U265" i="17"/>
  <c r="E263" i="24"/>
  <c r="S262" i="25"/>
  <c r="B261" i="27"/>
  <c r="A261" i="27" s="1"/>
  <c r="F261" i="27"/>
  <c r="S280" i="29"/>
  <c r="I264" i="22"/>
  <c r="D264" i="22"/>
  <c r="S261" i="27"/>
  <c r="L264" i="21"/>
  <c r="J265" i="21" s="1"/>
  <c r="M264" i="21"/>
  <c r="K265" i="21" s="1"/>
  <c r="S264" i="21"/>
  <c r="B266" i="17"/>
  <c r="A266" i="17" s="1"/>
  <c r="F266" i="17"/>
  <c r="E262" i="26"/>
  <c r="D262" i="26"/>
  <c r="L261" i="27"/>
  <c r="J262" i="27" s="1"/>
  <c r="M261" i="27"/>
  <c r="K262" i="27" s="1"/>
  <c r="I266" i="18"/>
  <c r="D266" i="18"/>
  <c r="I268" i="11"/>
  <c r="U264" i="20" l="1"/>
  <c r="T264" i="22"/>
  <c r="U263" i="21"/>
  <c r="T264" i="21"/>
  <c r="B265" i="20"/>
  <c r="A265" i="20" s="1"/>
  <c r="F265" i="20"/>
  <c r="S268" i="11"/>
  <c r="U262" i="23"/>
  <c r="T263" i="23"/>
  <c r="I263" i="25"/>
  <c r="D263" i="25"/>
  <c r="I264" i="23"/>
  <c r="B266" i="18"/>
  <c r="A266" i="18" s="1"/>
  <c r="F266" i="18"/>
  <c r="S281" i="29"/>
  <c r="T281" i="29" s="1"/>
  <c r="S263" i="24"/>
  <c r="B267" i="16"/>
  <c r="A267" i="16" s="1"/>
  <c r="F267" i="16"/>
  <c r="M262" i="26"/>
  <c r="K263" i="26" s="1"/>
  <c r="L262" i="26"/>
  <c r="J263" i="26" s="1"/>
  <c r="I267" i="17"/>
  <c r="B266" i="19"/>
  <c r="A266" i="19" s="1"/>
  <c r="F266" i="19"/>
  <c r="B262" i="26"/>
  <c r="A262" i="26" s="1"/>
  <c r="F262" i="26"/>
  <c r="I265" i="21"/>
  <c r="D265" i="21"/>
  <c r="U279" i="29"/>
  <c r="T280" i="29"/>
  <c r="M267" i="16"/>
  <c r="K268" i="16" s="1"/>
  <c r="L267" i="16"/>
  <c r="J268" i="16" s="1"/>
  <c r="L265" i="20"/>
  <c r="J266" i="20" s="1"/>
  <c r="D266" i="20" s="1"/>
  <c r="M265" i="20"/>
  <c r="K266" i="20" s="1"/>
  <c r="D264" i="23"/>
  <c r="S266" i="18"/>
  <c r="I266" i="19"/>
  <c r="I281" i="29"/>
  <c r="T267" i="16"/>
  <c r="E267" i="17"/>
  <c r="T265" i="19"/>
  <c r="U264" i="19"/>
  <c r="M268" i="11"/>
  <c r="K269" i="11" s="1"/>
  <c r="L268" i="11"/>
  <c r="J269" i="11" s="1"/>
  <c r="U260" i="27"/>
  <c r="T261" i="27"/>
  <c r="M264" i="22"/>
  <c r="K265" i="22" s="1"/>
  <c r="L264" i="22"/>
  <c r="J265" i="22" s="1"/>
  <c r="D265" i="22" s="1"/>
  <c r="U261" i="25"/>
  <c r="T262" i="25"/>
  <c r="E268" i="15"/>
  <c r="T261" i="28"/>
  <c r="U260" i="28"/>
  <c r="B281" i="29"/>
  <c r="A281" i="29" s="1"/>
  <c r="F281" i="29"/>
  <c r="I262" i="27"/>
  <c r="B267" i="17"/>
  <c r="A267" i="17" s="1"/>
  <c r="F267" i="17"/>
  <c r="D262" i="27"/>
  <c r="I268" i="15"/>
  <c r="D268" i="15"/>
  <c r="S262" i="28"/>
  <c r="L266" i="18"/>
  <c r="J267" i="18" s="1"/>
  <c r="M266" i="18"/>
  <c r="K267" i="18" s="1"/>
  <c r="B264" i="22"/>
  <c r="A264" i="22" s="1"/>
  <c r="F264" i="22"/>
  <c r="S262" i="26"/>
  <c r="E265" i="21"/>
  <c r="E262" i="27"/>
  <c r="S263" i="25"/>
  <c r="U262" i="25" s="1"/>
  <c r="M263" i="24"/>
  <c r="K264" i="24" s="1"/>
  <c r="E264" i="24" s="1"/>
  <c r="L263" i="24"/>
  <c r="J264" i="24" s="1"/>
  <c r="S264" i="23"/>
  <c r="T264" i="23" s="1"/>
  <c r="E266" i="19"/>
  <c r="I262" i="28"/>
  <c r="D262" i="28"/>
  <c r="U280" i="29" l="1"/>
  <c r="S266" i="19"/>
  <c r="B265" i="22"/>
  <c r="A265" i="22" s="1"/>
  <c r="F265" i="22"/>
  <c r="L268" i="15"/>
  <c r="J269" i="15" s="1"/>
  <c r="D269" i="15" s="1"/>
  <c r="M268" i="15"/>
  <c r="K269" i="15" s="1"/>
  <c r="S267" i="17"/>
  <c r="I268" i="16"/>
  <c r="L265" i="21"/>
  <c r="J266" i="21" s="1"/>
  <c r="D266" i="21" s="1"/>
  <c r="M265" i="21"/>
  <c r="K266" i="21" s="1"/>
  <c r="E266" i="21" s="1"/>
  <c r="I263" i="26"/>
  <c r="U263" i="23"/>
  <c r="I264" i="24"/>
  <c r="D264" i="24"/>
  <c r="U261" i="26"/>
  <c r="T262" i="26"/>
  <c r="I265" i="22"/>
  <c r="E268" i="16"/>
  <c r="B268" i="15"/>
  <c r="A268" i="15" s="1"/>
  <c r="F268" i="15"/>
  <c r="B262" i="27"/>
  <c r="A262" i="27" s="1"/>
  <c r="F262" i="27"/>
  <c r="U261" i="28"/>
  <c r="E265" i="22"/>
  <c r="E266" i="20"/>
  <c r="B265" i="21"/>
  <c r="A265" i="21" s="1"/>
  <c r="F265" i="21"/>
  <c r="D263" i="26"/>
  <c r="T263" i="24"/>
  <c r="U262" i="24"/>
  <c r="L264" i="23"/>
  <c r="J265" i="23" s="1"/>
  <c r="D265" i="23" s="1"/>
  <c r="M264" i="23"/>
  <c r="K265" i="23" s="1"/>
  <c r="E269" i="11"/>
  <c r="S265" i="21"/>
  <c r="U265" i="18"/>
  <c r="T266" i="18"/>
  <c r="M263" i="25"/>
  <c r="K264" i="25" s="1"/>
  <c r="L263" i="25"/>
  <c r="J264" i="25" s="1"/>
  <c r="D264" i="25" s="1"/>
  <c r="B262" i="28"/>
  <c r="A262" i="28" s="1"/>
  <c r="F262" i="28"/>
  <c r="T262" i="28"/>
  <c r="M266" i="19"/>
  <c r="K267" i="19" s="1"/>
  <c r="E267" i="19" s="1"/>
  <c r="L266" i="19"/>
  <c r="J267" i="19" s="1"/>
  <c r="B264" i="23"/>
  <c r="A264" i="23" s="1"/>
  <c r="F264" i="23"/>
  <c r="M267" i="17"/>
  <c r="K268" i="17" s="1"/>
  <c r="E268" i="17" s="1"/>
  <c r="L267" i="17"/>
  <c r="J268" i="17" s="1"/>
  <c r="S264" i="24"/>
  <c r="U263" i="24" s="1"/>
  <c r="B266" i="20"/>
  <c r="A266" i="20" s="1"/>
  <c r="F266" i="20"/>
  <c r="E263" i="26"/>
  <c r="M262" i="28"/>
  <c r="K263" i="28" s="1"/>
  <c r="L262" i="28"/>
  <c r="J263" i="28" s="1"/>
  <c r="D263" i="28" s="1"/>
  <c r="S262" i="27"/>
  <c r="I267" i="18"/>
  <c r="M262" i="27"/>
  <c r="K263" i="27" s="1"/>
  <c r="E263" i="27" s="1"/>
  <c r="L262" i="27"/>
  <c r="J263" i="27" s="1"/>
  <c r="S268" i="15"/>
  <c r="T263" i="25"/>
  <c r="I269" i="11"/>
  <c r="D269" i="11"/>
  <c r="L281" i="29"/>
  <c r="J282" i="29" s="1"/>
  <c r="M281" i="29"/>
  <c r="K282" i="29" s="1"/>
  <c r="E267" i="18"/>
  <c r="I266" i="20"/>
  <c r="D268" i="16"/>
  <c r="D267" i="18"/>
  <c r="B263" i="25"/>
  <c r="A263" i="25" s="1"/>
  <c r="F263" i="25"/>
  <c r="U267" i="11"/>
  <c r="T268" i="11"/>
  <c r="S267" i="19" l="1"/>
  <c r="U266" i="19" s="1"/>
  <c r="S268" i="17"/>
  <c r="T268" i="17" s="1"/>
  <c r="E282" i="29"/>
  <c r="M269" i="11"/>
  <c r="K270" i="11" s="1"/>
  <c r="E270" i="11" s="1"/>
  <c r="L269" i="11"/>
  <c r="J270" i="11" s="1"/>
  <c r="S263" i="27"/>
  <c r="T263" i="27" s="1"/>
  <c r="B269" i="15"/>
  <c r="A269" i="15" s="1"/>
  <c r="F269" i="15"/>
  <c r="M266" i="20"/>
  <c r="K267" i="20" s="1"/>
  <c r="E267" i="20" s="1"/>
  <c r="L266" i="20"/>
  <c r="J267" i="20" s="1"/>
  <c r="T262" i="27"/>
  <c r="U261" i="27"/>
  <c r="B263" i="28"/>
  <c r="A263" i="28" s="1"/>
  <c r="F263" i="28"/>
  <c r="T265" i="21"/>
  <c r="U264" i="21"/>
  <c r="M265" i="22"/>
  <c r="K266" i="22" s="1"/>
  <c r="E266" i="22" s="1"/>
  <c r="L265" i="22"/>
  <c r="J266" i="22" s="1"/>
  <c r="M263" i="26"/>
  <c r="K264" i="26" s="1"/>
  <c r="E264" i="26" s="1"/>
  <c r="L263" i="26"/>
  <c r="J264" i="26" s="1"/>
  <c r="D264" i="26" s="1"/>
  <c r="B269" i="11"/>
  <c r="A269" i="11" s="1"/>
  <c r="F269" i="11"/>
  <c r="E269" i="15"/>
  <c r="I263" i="28"/>
  <c r="I264" i="25"/>
  <c r="I265" i="23"/>
  <c r="T264" i="24"/>
  <c r="B266" i="21"/>
  <c r="A266" i="21" s="1"/>
  <c r="F266" i="21"/>
  <c r="S268" i="16"/>
  <c r="L264" i="24"/>
  <c r="J265" i="24" s="1"/>
  <c r="D265" i="24" s="1"/>
  <c r="M264" i="24"/>
  <c r="K265" i="24" s="1"/>
  <c r="I269" i="15"/>
  <c r="B264" i="25"/>
  <c r="A264" i="25" s="1"/>
  <c r="F264" i="25"/>
  <c r="B268" i="16"/>
  <c r="A268" i="16" s="1"/>
  <c r="F268" i="16"/>
  <c r="I263" i="27"/>
  <c r="S263" i="26"/>
  <c r="I267" i="19"/>
  <c r="D267" i="19"/>
  <c r="S266" i="21"/>
  <c r="U265" i="21" s="1"/>
  <c r="S269" i="11"/>
  <c r="B264" i="24"/>
  <c r="A264" i="24" s="1"/>
  <c r="F264" i="24"/>
  <c r="B267" i="18"/>
  <c r="A267" i="18" s="1"/>
  <c r="F267" i="18"/>
  <c r="I282" i="29"/>
  <c r="D282" i="29"/>
  <c r="E265" i="23"/>
  <c r="S265" i="22"/>
  <c r="D263" i="27"/>
  <c r="L268" i="16"/>
  <c r="J269" i="16" s="1"/>
  <c r="D269" i="16" s="1"/>
  <c r="M268" i="16"/>
  <c r="K269" i="16" s="1"/>
  <c r="S267" i="18"/>
  <c r="T268" i="15"/>
  <c r="U267" i="15"/>
  <c r="L267" i="18"/>
  <c r="J268" i="18" s="1"/>
  <c r="M267" i="18"/>
  <c r="K268" i="18" s="1"/>
  <c r="E268" i="18" s="1"/>
  <c r="E263" i="28"/>
  <c r="I268" i="17"/>
  <c r="D268" i="17"/>
  <c r="B265" i="23"/>
  <c r="A265" i="23" s="1"/>
  <c r="F265" i="23"/>
  <c r="E264" i="25"/>
  <c r="B263" i="26"/>
  <c r="A263" i="26" s="1"/>
  <c r="F263" i="26"/>
  <c r="S266" i="20"/>
  <c r="I266" i="21"/>
  <c r="T267" i="17"/>
  <c r="U266" i="17"/>
  <c r="U265" i="19"/>
  <c r="T266" i="19"/>
  <c r="U262" i="27" l="1"/>
  <c r="T267" i="19"/>
  <c r="T266" i="21"/>
  <c r="B269" i="16"/>
  <c r="A269" i="16" s="1"/>
  <c r="F269" i="16"/>
  <c r="T266" i="20"/>
  <c r="U265" i="20"/>
  <c r="S264" i="25"/>
  <c r="S263" i="28"/>
  <c r="B263" i="27"/>
  <c r="A263" i="27" s="1"/>
  <c r="F263" i="27"/>
  <c r="B267" i="19"/>
  <c r="A267" i="19" s="1"/>
  <c r="F267" i="19"/>
  <c r="T268" i="16"/>
  <c r="U267" i="16"/>
  <c r="L263" i="28"/>
  <c r="J264" i="28" s="1"/>
  <c r="M263" i="28"/>
  <c r="K264" i="28" s="1"/>
  <c r="E264" i="28" s="1"/>
  <c r="I266" i="22"/>
  <c r="D266" i="22"/>
  <c r="I270" i="11"/>
  <c r="S266" i="22"/>
  <c r="U265" i="22" s="1"/>
  <c r="T269" i="11"/>
  <c r="U268" i="11"/>
  <c r="U262" i="26"/>
  <c r="T263" i="26"/>
  <c r="S269" i="15"/>
  <c r="I267" i="20"/>
  <c r="D267" i="20"/>
  <c r="M266" i="21"/>
  <c r="K267" i="21" s="1"/>
  <c r="L266" i="21"/>
  <c r="J267" i="21" s="1"/>
  <c r="M268" i="17"/>
  <c r="K269" i="17" s="1"/>
  <c r="L268" i="17"/>
  <c r="J269" i="17" s="1"/>
  <c r="D269" i="17" s="1"/>
  <c r="U264" i="22"/>
  <c r="T265" i="22"/>
  <c r="B265" i="24"/>
  <c r="A265" i="24" s="1"/>
  <c r="F265" i="24"/>
  <c r="M267" i="19"/>
  <c r="K268" i="19" s="1"/>
  <c r="L267" i="19"/>
  <c r="J268" i="19" s="1"/>
  <c r="D268" i="19" s="1"/>
  <c r="M263" i="27"/>
  <c r="K264" i="27" s="1"/>
  <c r="L263" i="27"/>
  <c r="J264" i="27" s="1"/>
  <c r="I265" i="24"/>
  <c r="M265" i="23"/>
  <c r="K266" i="23" s="1"/>
  <c r="E266" i="23" s="1"/>
  <c r="L265" i="23"/>
  <c r="J266" i="23" s="1"/>
  <c r="I264" i="26"/>
  <c r="S282" i="29"/>
  <c r="S268" i="18"/>
  <c r="T268" i="18" s="1"/>
  <c r="L282" i="29"/>
  <c r="J283" i="29" s="1"/>
  <c r="D283" i="29" s="1"/>
  <c r="M282" i="29"/>
  <c r="K283" i="29" s="1"/>
  <c r="E283" i="29" s="1"/>
  <c r="S270" i="11"/>
  <c r="U269" i="11" s="1"/>
  <c r="S264" i="26"/>
  <c r="T264" i="26" s="1"/>
  <c r="B268" i="17"/>
  <c r="A268" i="17" s="1"/>
  <c r="F268" i="17"/>
  <c r="T267" i="18"/>
  <c r="U266" i="18"/>
  <c r="E265" i="24"/>
  <c r="B264" i="26"/>
  <c r="A264" i="26" s="1"/>
  <c r="F264" i="26"/>
  <c r="U267" i="17"/>
  <c r="S267" i="20"/>
  <c r="T267" i="20" s="1"/>
  <c r="I268" i="18"/>
  <c r="I269" i="16"/>
  <c r="S265" i="23"/>
  <c r="B282" i="29"/>
  <c r="A282" i="29" s="1"/>
  <c r="F282" i="29"/>
  <c r="D268" i="18"/>
  <c r="M269" i="15"/>
  <c r="K270" i="15" s="1"/>
  <c r="E270" i="15" s="1"/>
  <c r="L269" i="15"/>
  <c r="J270" i="15" s="1"/>
  <c r="E269" i="16"/>
  <c r="M264" i="25"/>
  <c r="K265" i="25" s="1"/>
  <c r="L264" i="25"/>
  <c r="J265" i="25" s="1"/>
  <c r="D270" i="11"/>
  <c r="T270" i="11" l="1"/>
  <c r="T266" i="22"/>
  <c r="U267" i="18"/>
  <c r="B269" i="17"/>
  <c r="A269" i="17" s="1"/>
  <c r="F269" i="17"/>
  <c r="B283" i="29"/>
  <c r="A283" i="29" s="1"/>
  <c r="F283" i="29"/>
  <c r="S264" i="28"/>
  <c r="T264" i="28" s="1"/>
  <c r="S283" i="29"/>
  <c r="U282" i="29" s="1"/>
  <c r="S266" i="23"/>
  <c r="E268" i="19"/>
  <c r="T269" i="15"/>
  <c r="U268" i="15"/>
  <c r="L266" i="22"/>
  <c r="J267" i="22" s="1"/>
  <c r="D267" i="22" s="1"/>
  <c r="M266" i="22"/>
  <c r="K267" i="22" s="1"/>
  <c r="M268" i="18"/>
  <c r="K269" i="18" s="1"/>
  <c r="L268" i="18"/>
  <c r="J269" i="18" s="1"/>
  <c r="U281" i="29"/>
  <c r="T282" i="29"/>
  <c r="I264" i="27"/>
  <c r="B267" i="20"/>
  <c r="A267" i="20" s="1"/>
  <c r="F267" i="20"/>
  <c r="B270" i="11"/>
  <c r="A270" i="11" s="1"/>
  <c r="F270" i="11"/>
  <c r="I270" i="15"/>
  <c r="D270" i="15"/>
  <c r="E264" i="27"/>
  <c r="I267" i="21"/>
  <c r="D267" i="21"/>
  <c r="B266" i="22"/>
  <c r="A266" i="22" s="1"/>
  <c r="F266" i="22"/>
  <c r="I264" i="28"/>
  <c r="D264" i="28"/>
  <c r="B268" i="18"/>
  <c r="A268" i="18" s="1"/>
  <c r="F268" i="18"/>
  <c r="L265" i="24"/>
  <c r="J266" i="24" s="1"/>
  <c r="M265" i="24"/>
  <c r="K266" i="24" s="1"/>
  <c r="E266" i="24" s="1"/>
  <c r="I269" i="17"/>
  <c r="L270" i="11"/>
  <c r="J271" i="11" s="1"/>
  <c r="D271" i="11" s="1"/>
  <c r="M270" i="11"/>
  <c r="K271" i="11" s="1"/>
  <c r="B268" i="19"/>
  <c r="A268" i="19" s="1"/>
  <c r="F268" i="19"/>
  <c r="E265" i="25"/>
  <c r="S269" i="16"/>
  <c r="U264" i="23"/>
  <c r="T265" i="23"/>
  <c r="I283" i="29"/>
  <c r="I266" i="23"/>
  <c r="D266" i="23"/>
  <c r="E269" i="17"/>
  <c r="S270" i="15"/>
  <c r="U263" i="26"/>
  <c r="T263" i="28"/>
  <c r="U262" i="28"/>
  <c r="I265" i="25"/>
  <c r="D265" i="25"/>
  <c r="M269" i="16"/>
  <c r="K270" i="16" s="1"/>
  <c r="E270" i="16" s="1"/>
  <c r="L269" i="16"/>
  <c r="J270" i="16" s="1"/>
  <c r="S265" i="24"/>
  <c r="M264" i="26"/>
  <c r="K265" i="26" s="1"/>
  <c r="L264" i="26"/>
  <c r="J265" i="26" s="1"/>
  <c r="I268" i="19"/>
  <c r="E267" i="21"/>
  <c r="L267" i="20"/>
  <c r="J268" i="20" s="1"/>
  <c r="M267" i="20"/>
  <c r="K268" i="20" s="1"/>
  <c r="D264" i="27"/>
  <c r="T264" i="25"/>
  <c r="U263" i="25"/>
  <c r="U266" i="20"/>
  <c r="T283" i="29" l="1"/>
  <c r="B267" i="22"/>
  <c r="A267" i="22" s="1"/>
  <c r="F267" i="22"/>
  <c r="S270" i="16"/>
  <c r="I268" i="20"/>
  <c r="L265" i="25"/>
  <c r="J266" i="25" s="1"/>
  <c r="D266" i="25" s="1"/>
  <c r="M265" i="25"/>
  <c r="K266" i="25" s="1"/>
  <c r="E266" i="25" s="1"/>
  <c r="B264" i="28"/>
  <c r="A264" i="28" s="1"/>
  <c r="F264" i="28"/>
  <c r="M267" i="21"/>
  <c r="K268" i="21" s="1"/>
  <c r="E268" i="21" s="1"/>
  <c r="L267" i="21"/>
  <c r="J268" i="21" s="1"/>
  <c r="B270" i="15"/>
  <c r="A270" i="15" s="1"/>
  <c r="F270" i="15"/>
  <c r="D268" i="20"/>
  <c r="I265" i="26"/>
  <c r="D265" i="26"/>
  <c r="I269" i="18"/>
  <c r="S268" i="19"/>
  <c r="E265" i="26"/>
  <c r="S266" i="24"/>
  <c r="T266" i="24" s="1"/>
  <c r="B265" i="25"/>
  <c r="A265" i="25" s="1"/>
  <c r="F265" i="25"/>
  <c r="U265" i="23"/>
  <c r="S265" i="25"/>
  <c r="E271" i="11"/>
  <c r="D269" i="18"/>
  <c r="L264" i="28"/>
  <c r="J265" i="28" s="1"/>
  <c r="M264" i="28"/>
  <c r="K265" i="28" s="1"/>
  <c r="B267" i="21"/>
  <c r="A267" i="21" s="1"/>
  <c r="F267" i="21"/>
  <c r="M264" i="27"/>
  <c r="K265" i="27" s="1"/>
  <c r="E265" i="27" s="1"/>
  <c r="L264" i="27"/>
  <c r="J265" i="27" s="1"/>
  <c r="D265" i="27" s="1"/>
  <c r="E269" i="18"/>
  <c r="B264" i="27"/>
  <c r="A264" i="27" s="1"/>
  <c r="F264" i="27"/>
  <c r="B271" i="11"/>
  <c r="A271" i="11" s="1"/>
  <c r="F271" i="11"/>
  <c r="I267" i="22"/>
  <c r="T270" i="15"/>
  <c r="S267" i="21"/>
  <c r="U264" i="24"/>
  <c r="T265" i="24"/>
  <c r="S269" i="17"/>
  <c r="L266" i="23"/>
  <c r="J267" i="23" s="1"/>
  <c r="M266" i="23"/>
  <c r="K267" i="23" s="1"/>
  <c r="U268" i="16"/>
  <c r="T269" i="16"/>
  <c r="L269" i="17"/>
  <c r="J270" i="17" s="1"/>
  <c r="M269" i="17"/>
  <c r="K270" i="17" s="1"/>
  <c r="S264" i="27"/>
  <c r="L270" i="15"/>
  <c r="J271" i="15" s="1"/>
  <c r="D271" i="15" s="1"/>
  <c r="M270" i="15"/>
  <c r="K271" i="15" s="1"/>
  <c r="E268" i="20"/>
  <c r="L268" i="19"/>
  <c r="J269" i="19" s="1"/>
  <c r="M268" i="19"/>
  <c r="K269" i="19" s="1"/>
  <c r="I270" i="16"/>
  <c r="D270" i="16"/>
  <c r="U263" i="28"/>
  <c r="B266" i="23"/>
  <c r="A266" i="23" s="1"/>
  <c r="F266" i="23"/>
  <c r="M283" i="29"/>
  <c r="K284" i="29" s="1"/>
  <c r="L283" i="29"/>
  <c r="J284" i="29" s="1"/>
  <c r="T266" i="23"/>
  <c r="I271" i="11"/>
  <c r="I266" i="24"/>
  <c r="D266" i="24"/>
  <c r="E267" i="22"/>
  <c r="U269" i="15"/>
  <c r="B271" i="15" l="1"/>
  <c r="A271" i="15" s="1"/>
  <c r="F271" i="15"/>
  <c r="B266" i="25"/>
  <c r="A266" i="25" s="1"/>
  <c r="F266" i="25"/>
  <c r="L271" i="11"/>
  <c r="J272" i="11" s="1"/>
  <c r="M271" i="11"/>
  <c r="K272" i="11" s="1"/>
  <c r="T268" i="19"/>
  <c r="U267" i="19"/>
  <c r="B266" i="24"/>
  <c r="A266" i="24" s="1"/>
  <c r="F266" i="24"/>
  <c r="B270" i="16"/>
  <c r="A270" i="16" s="1"/>
  <c r="F270" i="16"/>
  <c r="U263" i="27"/>
  <c r="T264" i="27"/>
  <c r="I267" i="23"/>
  <c r="B269" i="18"/>
  <c r="A269" i="18" s="1"/>
  <c r="F269" i="18"/>
  <c r="M265" i="26"/>
  <c r="K266" i="26" s="1"/>
  <c r="L265" i="26"/>
  <c r="J266" i="26" s="1"/>
  <c r="D266" i="26" s="1"/>
  <c r="D267" i="23"/>
  <c r="L270" i="16"/>
  <c r="J271" i="16" s="1"/>
  <c r="D271" i="16" s="1"/>
  <c r="M270" i="16"/>
  <c r="K271" i="16" s="1"/>
  <c r="S268" i="20"/>
  <c r="E271" i="15"/>
  <c r="U269" i="16"/>
  <c r="E270" i="17"/>
  <c r="B265" i="27"/>
  <c r="A265" i="27" s="1"/>
  <c r="F265" i="27"/>
  <c r="I265" i="27"/>
  <c r="U264" i="25"/>
  <c r="T265" i="25"/>
  <c r="M269" i="18"/>
  <c r="K270" i="18" s="1"/>
  <c r="E270" i="18" s="1"/>
  <c r="L269" i="18"/>
  <c r="J270" i="18" s="1"/>
  <c r="L268" i="20"/>
  <c r="J269" i="20" s="1"/>
  <c r="D269" i="20" s="1"/>
  <c r="M268" i="20"/>
  <c r="K269" i="20" s="1"/>
  <c r="E284" i="29"/>
  <c r="S265" i="27"/>
  <c r="E267" i="23"/>
  <c r="S268" i="21"/>
  <c r="U267" i="21" s="1"/>
  <c r="S269" i="18"/>
  <c r="I265" i="28"/>
  <c r="B268" i="20"/>
  <c r="A268" i="20" s="1"/>
  <c r="F268" i="20"/>
  <c r="I268" i="21"/>
  <c r="I266" i="25"/>
  <c r="I269" i="19"/>
  <c r="D269" i="19"/>
  <c r="T267" i="21"/>
  <c r="U266" i="21"/>
  <c r="D268" i="21"/>
  <c r="S266" i="25"/>
  <c r="S265" i="26"/>
  <c r="S267" i="22"/>
  <c r="M266" i="24"/>
  <c r="K267" i="24" s="1"/>
  <c r="L266" i="24"/>
  <c r="J267" i="24" s="1"/>
  <c r="I284" i="29"/>
  <c r="D284" i="29"/>
  <c r="I271" i="15"/>
  <c r="I270" i="17"/>
  <c r="D270" i="17"/>
  <c r="T270" i="16"/>
  <c r="U268" i="17"/>
  <c r="T269" i="17"/>
  <c r="U265" i="24"/>
  <c r="L267" i="22"/>
  <c r="J268" i="22" s="1"/>
  <c r="M267" i="22"/>
  <c r="K268" i="22" s="1"/>
  <c r="E268" i="22" s="1"/>
  <c r="E265" i="28"/>
  <c r="S271" i="11"/>
  <c r="E269" i="19"/>
  <c r="B265" i="26"/>
  <c r="A265" i="26" s="1"/>
  <c r="F265" i="26"/>
  <c r="D265" i="28"/>
  <c r="B266" i="26" l="1"/>
  <c r="A266" i="26" s="1"/>
  <c r="F266" i="26"/>
  <c r="I268" i="22"/>
  <c r="D268" i="22"/>
  <c r="E267" i="24"/>
  <c r="M266" i="25"/>
  <c r="K267" i="25" s="1"/>
  <c r="L266" i="25"/>
  <c r="J267" i="25" s="1"/>
  <c r="E271" i="16"/>
  <c r="B265" i="28"/>
  <c r="A265" i="28" s="1"/>
  <c r="F265" i="28"/>
  <c r="M270" i="17"/>
  <c r="K271" i="17" s="1"/>
  <c r="E271" i="17" s="1"/>
  <c r="L270" i="17"/>
  <c r="J271" i="17" s="1"/>
  <c r="D271" i="17" s="1"/>
  <c r="L265" i="28"/>
  <c r="J266" i="28" s="1"/>
  <c r="M265" i="28"/>
  <c r="K266" i="28" s="1"/>
  <c r="E266" i="28" s="1"/>
  <c r="I271" i="16"/>
  <c r="E272" i="11"/>
  <c r="M284" i="29"/>
  <c r="K285" i="29" s="1"/>
  <c r="E285" i="29" s="1"/>
  <c r="L284" i="29"/>
  <c r="J285" i="29" s="1"/>
  <c r="T267" i="22"/>
  <c r="U266" i="22"/>
  <c r="L269" i="19"/>
  <c r="J270" i="19" s="1"/>
  <c r="M269" i="19"/>
  <c r="K270" i="19" s="1"/>
  <c r="M268" i="21"/>
  <c r="K269" i="21" s="1"/>
  <c r="L268" i="21"/>
  <c r="J269" i="21" s="1"/>
  <c r="D269" i="21" s="1"/>
  <c r="S270" i="18"/>
  <c r="U269" i="18" s="1"/>
  <c r="S267" i="23"/>
  <c r="S284" i="29"/>
  <c r="I270" i="18"/>
  <c r="U265" i="25"/>
  <c r="E269" i="20"/>
  <c r="B267" i="23"/>
  <c r="A267" i="23" s="1"/>
  <c r="F267" i="23"/>
  <c r="M267" i="23"/>
  <c r="K268" i="23" s="1"/>
  <c r="E268" i="23" s="1"/>
  <c r="L267" i="23"/>
  <c r="J268" i="23" s="1"/>
  <c r="D268" i="23" s="1"/>
  <c r="U264" i="27"/>
  <c r="S265" i="28"/>
  <c r="B284" i="29"/>
  <c r="A284" i="29" s="1"/>
  <c r="F284" i="29"/>
  <c r="T265" i="26"/>
  <c r="U264" i="26"/>
  <c r="B269" i="19"/>
  <c r="A269" i="19" s="1"/>
  <c r="F269" i="19"/>
  <c r="B269" i="20"/>
  <c r="A269" i="20" s="1"/>
  <c r="F269" i="20"/>
  <c r="M265" i="27"/>
  <c r="K266" i="27" s="1"/>
  <c r="L265" i="27"/>
  <c r="J266" i="27" s="1"/>
  <c r="S271" i="15"/>
  <c r="I266" i="26"/>
  <c r="B271" i="16"/>
  <c r="A271" i="16" s="1"/>
  <c r="F271" i="16"/>
  <c r="S269" i="19"/>
  <c r="S268" i="22"/>
  <c r="I269" i="20"/>
  <c r="S270" i="17"/>
  <c r="T265" i="27"/>
  <c r="I272" i="11"/>
  <c r="D272" i="11"/>
  <c r="T271" i="11"/>
  <c r="U270" i="11"/>
  <c r="B270" i="17"/>
  <c r="A270" i="17" s="1"/>
  <c r="F270" i="17"/>
  <c r="M271" i="15"/>
  <c r="K272" i="15" s="1"/>
  <c r="L271" i="15"/>
  <c r="J272" i="15" s="1"/>
  <c r="I267" i="24"/>
  <c r="E266" i="26"/>
  <c r="B268" i="21"/>
  <c r="A268" i="21" s="1"/>
  <c r="F268" i="21"/>
  <c r="T268" i="21"/>
  <c r="U268" i="18"/>
  <c r="T269" i="18"/>
  <c r="T266" i="25"/>
  <c r="U267" i="20"/>
  <c r="T268" i="20"/>
  <c r="D270" i="18"/>
  <c r="D267" i="24"/>
  <c r="T270" i="18" l="1"/>
  <c r="S268" i="23"/>
  <c r="U267" i="23" s="1"/>
  <c r="B268" i="23"/>
  <c r="A268" i="23" s="1"/>
  <c r="F268" i="23"/>
  <c r="L267" i="24"/>
  <c r="J268" i="24" s="1"/>
  <c r="D268" i="24" s="1"/>
  <c r="M267" i="24"/>
  <c r="K268" i="24" s="1"/>
  <c r="S266" i="28"/>
  <c r="U265" i="28" s="1"/>
  <c r="S269" i="20"/>
  <c r="I285" i="29"/>
  <c r="I266" i="28"/>
  <c r="S267" i="24"/>
  <c r="I272" i="15"/>
  <c r="D272" i="15"/>
  <c r="S271" i="17"/>
  <c r="T271" i="17" s="1"/>
  <c r="E270" i="19"/>
  <c r="I266" i="27"/>
  <c r="D266" i="27"/>
  <c r="T284" i="29"/>
  <c r="U283" i="29"/>
  <c r="I270" i="19"/>
  <c r="I271" i="17"/>
  <c r="S266" i="26"/>
  <c r="M269" i="20"/>
  <c r="K270" i="20" s="1"/>
  <c r="E270" i="20" s="1"/>
  <c r="L269" i="20"/>
  <c r="J270" i="20" s="1"/>
  <c r="M266" i="26"/>
  <c r="K267" i="26" s="1"/>
  <c r="L266" i="26"/>
  <c r="J267" i="26" s="1"/>
  <c r="E266" i="27"/>
  <c r="D285" i="29"/>
  <c r="L270" i="18"/>
  <c r="J271" i="18" s="1"/>
  <c r="D271" i="18" s="1"/>
  <c r="M270" i="18"/>
  <c r="K271" i="18" s="1"/>
  <c r="I269" i="21"/>
  <c r="U267" i="22"/>
  <c r="S272" i="11"/>
  <c r="I267" i="25"/>
  <c r="D267" i="25"/>
  <c r="B268" i="22"/>
  <c r="A268" i="22" s="1"/>
  <c r="F268" i="22"/>
  <c r="B269" i="21"/>
  <c r="A269" i="21" s="1"/>
  <c r="F269" i="21"/>
  <c r="B271" i="17"/>
  <c r="A271" i="17" s="1"/>
  <c r="F271" i="17"/>
  <c r="T270" i="17"/>
  <c r="U269" i="17"/>
  <c r="U268" i="19"/>
  <c r="T269" i="19"/>
  <c r="U270" i="15"/>
  <c r="T271" i="15"/>
  <c r="S285" i="29"/>
  <c r="U284" i="29" s="1"/>
  <c r="M271" i="16"/>
  <c r="K272" i="16" s="1"/>
  <c r="E272" i="16" s="1"/>
  <c r="L271" i="16"/>
  <c r="J272" i="16" s="1"/>
  <c r="L272" i="11"/>
  <c r="J273" i="11" s="1"/>
  <c r="D273" i="11" s="1"/>
  <c r="M272" i="11"/>
  <c r="K273" i="11" s="1"/>
  <c r="T265" i="28"/>
  <c r="U264" i="28"/>
  <c r="D266" i="28"/>
  <c r="B267" i="24"/>
  <c r="A267" i="24" s="1"/>
  <c r="F267" i="24"/>
  <c r="B270" i="18"/>
  <c r="A270" i="18" s="1"/>
  <c r="F270" i="18"/>
  <c r="B272" i="11"/>
  <c r="A272" i="11" s="1"/>
  <c r="F272" i="11"/>
  <c r="E272" i="15"/>
  <c r="D270" i="19"/>
  <c r="I268" i="23"/>
  <c r="U266" i="23"/>
  <c r="T267" i="23"/>
  <c r="E269" i="21"/>
  <c r="T268" i="22"/>
  <c r="S271" i="16"/>
  <c r="E267" i="25"/>
  <c r="M268" i="22"/>
  <c r="K269" i="22" s="1"/>
  <c r="L268" i="22"/>
  <c r="J269" i="22" s="1"/>
  <c r="D269" i="22" s="1"/>
  <c r="U270" i="17" l="1"/>
  <c r="T268" i="23"/>
  <c r="S270" i="20"/>
  <c r="T270" i="20" s="1"/>
  <c r="B271" i="18"/>
  <c r="A271" i="18" s="1"/>
  <c r="F271" i="18"/>
  <c r="E269" i="22"/>
  <c r="I272" i="16"/>
  <c r="D272" i="16"/>
  <c r="I267" i="26"/>
  <c r="D267" i="26"/>
  <c r="U265" i="26"/>
  <c r="T266" i="26"/>
  <c r="L266" i="28"/>
  <c r="J267" i="28" s="1"/>
  <c r="D267" i="28" s="1"/>
  <c r="M266" i="28"/>
  <c r="K267" i="28" s="1"/>
  <c r="B266" i="27"/>
  <c r="A266" i="27" s="1"/>
  <c r="F266" i="27"/>
  <c r="M272" i="15"/>
  <c r="K273" i="15" s="1"/>
  <c r="E273" i="15" s="1"/>
  <c r="L272" i="15"/>
  <c r="J273" i="15" s="1"/>
  <c r="D273" i="15" s="1"/>
  <c r="L268" i="23"/>
  <c r="J269" i="23" s="1"/>
  <c r="M268" i="23"/>
  <c r="K269" i="23" s="1"/>
  <c r="B273" i="11"/>
  <c r="A273" i="11" s="1"/>
  <c r="F273" i="11"/>
  <c r="B266" i="28"/>
  <c r="A266" i="28" s="1"/>
  <c r="F266" i="28"/>
  <c r="B267" i="25"/>
  <c r="A267" i="25" s="1"/>
  <c r="F267" i="25"/>
  <c r="E273" i="11"/>
  <c r="M269" i="21"/>
  <c r="K270" i="21" s="1"/>
  <c r="E270" i="21" s="1"/>
  <c r="L269" i="21"/>
  <c r="J270" i="21" s="1"/>
  <c r="S266" i="27"/>
  <c r="L271" i="17"/>
  <c r="J272" i="17" s="1"/>
  <c r="M271" i="17"/>
  <c r="K272" i="17" s="1"/>
  <c r="E268" i="24"/>
  <c r="M285" i="29"/>
  <c r="K286" i="29" s="1"/>
  <c r="L285" i="29"/>
  <c r="J286" i="29" s="1"/>
  <c r="D286" i="29" s="1"/>
  <c r="U268" i="20"/>
  <c r="T269" i="20"/>
  <c r="I268" i="24"/>
  <c r="S272" i="16"/>
  <c r="U271" i="16" s="1"/>
  <c r="S272" i="15"/>
  <c r="B268" i="24"/>
  <c r="A268" i="24" s="1"/>
  <c r="F268" i="24"/>
  <c r="I271" i="18"/>
  <c r="I270" i="20"/>
  <c r="D270" i="20"/>
  <c r="M270" i="19"/>
  <c r="K271" i="19" s="1"/>
  <c r="E271" i="19" s="1"/>
  <c r="L270" i="19"/>
  <c r="J271" i="19" s="1"/>
  <c r="D271" i="19" s="1"/>
  <c r="S270" i="19"/>
  <c r="S267" i="25"/>
  <c r="T266" i="28"/>
  <c r="B269" i="22"/>
  <c r="A269" i="22" s="1"/>
  <c r="F269" i="22"/>
  <c r="B285" i="29"/>
  <c r="A285" i="29" s="1"/>
  <c r="F285" i="29"/>
  <c r="I269" i="22"/>
  <c r="U270" i="16"/>
  <c r="T271" i="16"/>
  <c r="S269" i="21"/>
  <c r="B270" i="19"/>
  <c r="A270" i="19" s="1"/>
  <c r="F270" i="19"/>
  <c r="I273" i="11"/>
  <c r="M267" i="25"/>
  <c r="K268" i="25" s="1"/>
  <c r="L267" i="25"/>
  <c r="J268" i="25" s="1"/>
  <c r="T272" i="11"/>
  <c r="U271" i="11"/>
  <c r="E271" i="18"/>
  <c r="E267" i="26"/>
  <c r="T285" i="29"/>
  <c r="L266" i="27"/>
  <c r="J267" i="27" s="1"/>
  <c r="M266" i="27"/>
  <c r="K267" i="27" s="1"/>
  <c r="B272" i="15"/>
  <c r="A272" i="15" s="1"/>
  <c r="F272" i="15"/>
  <c r="U266" i="24"/>
  <c r="T267" i="24"/>
  <c r="U269" i="20" l="1"/>
  <c r="T270" i="19"/>
  <c r="U269" i="19"/>
  <c r="L268" i="24"/>
  <c r="J269" i="24" s="1"/>
  <c r="M268" i="24"/>
  <c r="K269" i="24" s="1"/>
  <c r="E267" i="27"/>
  <c r="L272" i="16"/>
  <c r="J273" i="16" s="1"/>
  <c r="D273" i="16" s="1"/>
  <c r="M272" i="16"/>
  <c r="K273" i="16" s="1"/>
  <c r="I267" i="27"/>
  <c r="I271" i="19"/>
  <c r="U265" i="27"/>
  <c r="T266" i="27"/>
  <c r="E267" i="28"/>
  <c r="S269" i="22"/>
  <c r="I268" i="25"/>
  <c r="L273" i="11"/>
  <c r="J274" i="11" s="1"/>
  <c r="M273" i="11"/>
  <c r="K274" i="11" s="1"/>
  <c r="L269" i="22"/>
  <c r="J270" i="22" s="1"/>
  <c r="M269" i="22"/>
  <c r="K270" i="22" s="1"/>
  <c r="E270" i="22" s="1"/>
  <c r="E286" i="29"/>
  <c r="E272" i="17"/>
  <c r="I270" i="21"/>
  <c r="D270" i="21"/>
  <c r="D268" i="25"/>
  <c r="B267" i="28"/>
  <c r="A267" i="28" s="1"/>
  <c r="F267" i="28"/>
  <c r="I273" i="15"/>
  <c r="D267" i="27"/>
  <c r="I267" i="28"/>
  <c r="B272" i="16"/>
  <c r="A272" i="16" s="1"/>
  <c r="F272" i="16"/>
  <c r="S271" i="18"/>
  <c r="S270" i="21"/>
  <c r="U269" i="21" s="1"/>
  <c r="U266" i="25"/>
  <c r="T267" i="25"/>
  <c r="T272" i="15"/>
  <c r="U271" i="15"/>
  <c r="S273" i="11"/>
  <c r="I269" i="23"/>
  <c r="D269" i="23"/>
  <c r="M267" i="26"/>
  <c r="K268" i="26" s="1"/>
  <c r="L267" i="26"/>
  <c r="J268" i="26" s="1"/>
  <c r="D268" i="26" s="1"/>
  <c r="B271" i="19"/>
  <c r="A271" i="19" s="1"/>
  <c r="F271" i="19"/>
  <c r="B286" i="29"/>
  <c r="A286" i="29" s="1"/>
  <c r="F286" i="29"/>
  <c r="M270" i="20"/>
  <c r="K271" i="20" s="1"/>
  <c r="L270" i="20"/>
  <c r="J271" i="20" s="1"/>
  <c r="D271" i="20" s="1"/>
  <c r="I286" i="29"/>
  <c r="B273" i="15"/>
  <c r="A273" i="15" s="1"/>
  <c r="F273" i="15"/>
  <c r="S267" i="26"/>
  <c r="U268" i="21"/>
  <c r="T269" i="21"/>
  <c r="T272" i="16"/>
  <c r="E268" i="25"/>
  <c r="S271" i="19"/>
  <c r="B270" i="20"/>
  <c r="A270" i="20" s="1"/>
  <c r="F270" i="20"/>
  <c r="M271" i="18"/>
  <c r="K272" i="18" s="1"/>
  <c r="E272" i="18" s="1"/>
  <c r="L271" i="18"/>
  <c r="J272" i="18" s="1"/>
  <c r="S273" i="15"/>
  <c r="S268" i="24"/>
  <c r="I272" i="17"/>
  <c r="D272" i="17"/>
  <c r="E269" i="23"/>
  <c r="B267" i="26"/>
  <c r="A267" i="26" s="1"/>
  <c r="F267" i="26"/>
  <c r="T270" i="21" l="1"/>
  <c r="U266" i="26"/>
  <c r="T267" i="26"/>
  <c r="E271" i="20"/>
  <c r="T273" i="15"/>
  <c r="S272" i="18"/>
  <c r="U271" i="18" s="1"/>
  <c r="B273" i="16"/>
  <c r="A273" i="16" s="1"/>
  <c r="F273" i="16"/>
  <c r="S270" i="22"/>
  <c r="U269" i="22" s="1"/>
  <c r="S267" i="27"/>
  <c r="B268" i="26"/>
  <c r="A268" i="26" s="1"/>
  <c r="F268" i="26"/>
  <c r="S268" i="25"/>
  <c r="E268" i="26"/>
  <c r="L286" i="29"/>
  <c r="J287" i="29" s="1"/>
  <c r="M286" i="29"/>
  <c r="K287" i="29" s="1"/>
  <c r="E287" i="29" s="1"/>
  <c r="B269" i="23"/>
  <c r="A269" i="23" s="1"/>
  <c r="F269" i="23"/>
  <c r="U272" i="15"/>
  <c r="L273" i="15"/>
  <c r="J274" i="15" s="1"/>
  <c r="M273" i="15"/>
  <c r="K274" i="15" s="1"/>
  <c r="S272" i="17"/>
  <c r="I274" i="11"/>
  <c r="D274" i="11"/>
  <c r="T271" i="19"/>
  <c r="T268" i="24"/>
  <c r="U267" i="24"/>
  <c r="I272" i="18"/>
  <c r="D272" i="18"/>
  <c r="L269" i="23"/>
  <c r="J270" i="23" s="1"/>
  <c r="D270" i="23" s="1"/>
  <c r="M269" i="23"/>
  <c r="K270" i="23" s="1"/>
  <c r="M267" i="28"/>
  <c r="K268" i="28" s="1"/>
  <c r="L267" i="28"/>
  <c r="J268" i="28" s="1"/>
  <c r="B270" i="21"/>
  <c r="A270" i="21" s="1"/>
  <c r="F270" i="21"/>
  <c r="S267" i="28"/>
  <c r="E273" i="16"/>
  <c r="I269" i="24"/>
  <c r="D269" i="24"/>
  <c r="U270" i="19"/>
  <c r="S269" i="23"/>
  <c r="T273" i="11"/>
  <c r="U272" i="11"/>
  <c r="M267" i="27"/>
  <c r="K268" i="27" s="1"/>
  <c r="L267" i="27"/>
  <c r="J268" i="27" s="1"/>
  <c r="D268" i="27" s="1"/>
  <c r="L272" i="17"/>
  <c r="J273" i="17" s="1"/>
  <c r="M272" i="17"/>
  <c r="K273" i="17" s="1"/>
  <c r="B271" i="20"/>
  <c r="A271" i="20" s="1"/>
  <c r="F271" i="20"/>
  <c r="E274" i="11"/>
  <c r="T271" i="18"/>
  <c r="U270" i="18"/>
  <c r="B268" i="25"/>
  <c r="A268" i="25" s="1"/>
  <c r="F268" i="25"/>
  <c r="T269" i="22"/>
  <c r="U268" i="22"/>
  <c r="B272" i="17"/>
  <c r="A272" i="17" s="1"/>
  <c r="F272" i="17"/>
  <c r="E269" i="24"/>
  <c r="I271" i="20"/>
  <c r="I268" i="26"/>
  <c r="B267" i="27"/>
  <c r="A267" i="27" s="1"/>
  <c r="F267" i="27"/>
  <c r="M270" i="21"/>
  <c r="K271" i="21" s="1"/>
  <c r="L270" i="21"/>
  <c r="J271" i="21" s="1"/>
  <c r="S286" i="29"/>
  <c r="I270" i="22"/>
  <c r="D270" i="22"/>
  <c r="L268" i="25"/>
  <c r="J269" i="25" s="1"/>
  <c r="M268" i="25"/>
  <c r="K269" i="25" s="1"/>
  <c r="M271" i="19"/>
  <c r="K272" i="19" s="1"/>
  <c r="L271" i="19"/>
  <c r="J272" i="19" s="1"/>
  <c r="I273" i="16"/>
  <c r="T272" i="18" l="1"/>
  <c r="T270" i="22"/>
  <c r="I272" i="19"/>
  <c r="D272" i="19"/>
  <c r="B270" i="22"/>
  <c r="A270" i="22" s="1"/>
  <c r="F270" i="22"/>
  <c r="S287" i="29"/>
  <c r="S273" i="16"/>
  <c r="I268" i="28"/>
  <c r="D268" i="28"/>
  <c r="B272" i="18"/>
  <c r="A272" i="18" s="1"/>
  <c r="F272" i="18"/>
  <c r="B274" i="11"/>
  <c r="A274" i="11" s="1"/>
  <c r="F274" i="11"/>
  <c r="T272" i="17"/>
  <c r="U271" i="17"/>
  <c r="I287" i="29"/>
  <c r="D287" i="29"/>
  <c r="T267" i="27"/>
  <c r="U266" i="27"/>
  <c r="E272" i="19"/>
  <c r="I271" i="21"/>
  <c r="B268" i="27"/>
  <c r="A268" i="27" s="1"/>
  <c r="F268" i="27"/>
  <c r="M268" i="26"/>
  <c r="K269" i="26" s="1"/>
  <c r="L268" i="26"/>
  <c r="J269" i="26" s="1"/>
  <c r="S269" i="24"/>
  <c r="S274" i="11"/>
  <c r="S271" i="20"/>
  <c r="B269" i="24"/>
  <c r="A269" i="24" s="1"/>
  <c r="F269" i="24"/>
  <c r="E274" i="15"/>
  <c r="B270" i="23"/>
  <c r="A270" i="23" s="1"/>
  <c r="F270" i="23"/>
  <c r="S268" i="26"/>
  <c r="L273" i="16"/>
  <c r="J274" i="16" s="1"/>
  <c r="M273" i="16"/>
  <c r="K274" i="16" s="1"/>
  <c r="M270" i="22"/>
  <c r="K271" i="22" s="1"/>
  <c r="L270" i="22"/>
  <c r="J271" i="22" s="1"/>
  <c r="E271" i="21"/>
  <c r="I273" i="17"/>
  <c r="T269" i="23"/>
  <c r="U268" i="23"/>
  <c r="T267" i="28"/>
  <c r="U266" i="28"/>
  <c r="D271" i="21"/>
  <c r="L272" i="18"/>
  <c r="J273" i="18" s="1"/>
  <c r="D273" i="18" s="1"/>
  <c r="M272" i="18"/>
  <c r="K273" i="18" s="1"/>
  <c r="M274" i="11"/>
  <c r="K275" i="11" s="1"/>
  <c r="L274" i="11"/>
  <c r="J275" i="11" s="1"/>
  <c r="D275" i="11" s="1"/>
  <c r="I274" i="15"/>
  <c r="D274" i="15"/>
  <c r="E269" i="25"/>
  <c r="I269" i="25"/>
  <c r="U286" i="29"/>
  <c r="U285" i="29"/>
  <c r="T286" i="29"/>
  <c r="M271" i="20"/>
  <c r="K272" i="20" s="1"/>
  <c r="L271" i="20"/>
  <c r="J272" i="20" s="1"/>
  <c r="D273" i="17"/>
  <c r="D269" i="25"/>
  <c r="I268" i="27"/>
  <c r="E270" i="23"/>
  <c r="L269" i="24"/>
  <c r="J270" i="24" s="1"/>
  <c r="M269" i="24"/>
  <c r="K270" i="24" s="1"/>
  <c r="E268" i="28"/>
  <c r="I270" i="23"/>
  <c r="E273" i="17"/>
  <c r="T268" i="25"/>
  <c r="U267" i="25"/>
  <c r="E268" i="27"/>
  <c r="E275" i="11" l="1"/>
  <c r="I270" i="24"/>
  <c r="E273" i="18"/>
  <c r="I271" i="22"/>
  <c r="T274" i="11"/>
  <c r="U273" i="11"/>
  <c r="L271" i="21"/>
  <c r="J272" i="21" s="1"/>
  <c r="D272" i="21" s="1"/>
  <c r="M271" i="21"/>
  <c r="K272" i="21" s="1"/>
  <c r="E272" i="21" s="1"/>
  <c r="B287" i="29"/>
  <c r="A287" i="29" s="1"/>
  <c r="F287" i="29"/>
  <c r="S268" i="27"/>
  <c r="S270" i="23"/>
  <c r="I273" i="18"/>
  <c r="L273" i="17"/>
  <c r="J274" i="17" s="1"/>
  <c r="M273" i="17"/>
  <c r="K274" i="17" s="1"/>
  <c r="E274" i="17" s="1"/>
  <c r="E271" i="22"/>
  <c r="T268" i="26"/>
  <c r="U267" i="26"/>
  <c r="U270" i="20"/>
  <c r="T271" i="20"/>
  <c r="E270" i="24"/>
  <c r="B268" i="28"/>
  <c r="A268" i="28" s="1"/>
  <c r="F268" i="28"/>
  <c r="U272" i="16"/>
  <c r="T273" i="16"/>
  <c r="M272" i="19"/>
  <c r="K273" i="19" s="1"/>
  <c r="E273" i="19" s="1"/>
  <c r="L272" i="19"/>
  <c r="J273" i="19" s="1"/>
  <c r="D273" i="19" s="1"/>
  <c r="S273" i="17"/>
  <c r="L268" i="27"/>
  <c r="J269" i="27" s="1"/>
  <c r="M268" i="27"/>
  <c r="K269" i="27" s="1"/>
  <c r="E269" i="27" s="1"/>
  <c r="B274" i="15"/>
  <c r="A274" i="15" s="1"/>
  <c r="F274" i="15"/>
  <c r="B271" i="21"/>
  <c r="A271" i="21" s="1"/>
  <c r="F271" i="21"/>
  <c r="I269" i="26"/>
  <c r="D269" i="26"/>
  <c r="B273" i="18"/>
  <c r="A273" i="18" s="1"/>
  <c r="F273" i="18"/>
  <c r="B269" i="25"/>
  <c r="A269" i="25" s="1"/>
  <c r="F269" i="25"/>
  <c r="L269" i="25"/>
  <c r="J270" i="25" s="1"/>
  <c r="D270" i="25" s="1"/>
  <c r="M269" i="25"/>
  <c r="K270" i="25" s="1"/>
  <c r="E270" i="25" s="1"/>
  <c r="L274" i="15"/>
  <c r="J275" i="15" s="1"/>
  <c r="M274" i="15"/>
  <c r="K275" i="15" s="1"/>
  <c r="E275" i="15" s="1"/>
  <c r="I274" i="16"/>
  <c r="D274" i="16"/>
  <c r="E272" i="20"/>
  <c r="B275" i="11"/>
  <c r="A275" i="11" s="1"/>
  <c r="F275" i="11"/>
  <c r="E274" i="16"/>
  <c r="B272" i="19"/>
  <c r="A272" i="19" s="1"/>
  <c r="F272" i="19"/>
  <c r="L270" i="23"/>
  <c r="J271" i="23" s="1"/>
  <c r="M270" i="23"/>
  <c r="K271" i="23" s="1"/>
  <c r="B273" i="17"/>
  <c r="A273" i="17" s="1"/>
  <c r="F273" i="17"/>
  <c r="S268" i="28"/>
  <c r="I272" i="20"/>
  <c r="D272" i="20"/>
  <c r="T287" i="29"/>
  <c r="S269" i="25"/>
  <c r="I275" i="11"/>
  <c r="S271" i="21"/>
  <c r="E269" i="26"/>
  <c r="S274" i="15"/>
  <c r="D270" i="24"/>
  <c r="T269" i="24"/>
  <c r="U268" i="24"/>
  <c r="S272" i="19"/>
  <c r="L287" i="29"/>
  <c r="J288" i="29" s="1"/>
  <c r="D288" i="29" s="1"/>
  <c r="M287" i="29"/>
  <c r="K288" i="29" s="1"/>
  <c r="M268" i="28"/>
  <c r="K269" i="28" s="1"/>
  <c r="E269" i="28" s="1"/>
  <c r="L268" i="28"/>
  <c r="J269" i="28" s="1"/>
  <c r="D269" i="28" s="1"/>
  <c r="D271" i="22"/>
  <c r="B272" i="21" l="1"/>
  <c r="A272" i="21" s="1"/>
  <c r="F272" i="21"/>
  <c r="B269" i="28"/>
  <c r="A269" i="28" s="1"/>
  <c r="F269" i="28"/>
  <c r="S272" i="21"/>
  <c r="B288" i="29"/>
  <c r="A288" i="29" s="1"/>
  <c r="F288" i="29"/>
  <c r="S270" i="25"/>
  <c r="T270" i="25" s="1"/>
  <c r="S273" i="19"/>
  <c r="T273" i="19" s="1"/>
  <c r="S275" i="15"/>
  <c r="I275" i="15"/>
  <c r="B270" i="25"/>
  <c r="A270" i="25" s="1"/>
  <c r="F270" i="25"/>
  <c r="S270" i="24"/>
  <c r="T270" i="23"/>
  <c r="U269" i="23"/>
  <c r="S273" i="18"/>
  <c r="S269" i="26"/>
  <c r="B272" i="20"/>
  <c r="A272" i="20" s="1"/>
  <c r="F272" i="20"/>
  <c r="D275" i="15"/>
  <c r="S271" i="22"/>
  <c r="S269" i="27"/>
  <c r="U268" i="27" s="1"/>
  <c r="E288" i="29"/>
  <c r="B270" i="24"/>
  <c r="A270" i="24" s="1"/>
  <c r="F270" i="24"/>
  <c r="I271" i="23"/>
  <c r="D271" i="23"/>
  <c r="S274" i="16"/>
  <c r="M274" i="16"/>
  <c r="K275" i="16" s="1"/>
  <c r="L274" i="16"/>
  <c r="J275" i="16" s="1"/>
  <c r="D275" i="16" s="1"/>
  <c r="I270" i="25"/>
  <c r="T273" i="17"/>
  <c r="U272" i="17"/>
  <c r="M273" i="18"/>
  <c r="K274" i="18" s="1"/>
  <c r="E274" i="18" s="1"/>
  <c r="L273" i="18"/>
  <c r="J274" i="18" s="1"/>
  <c r="U267" i="27"/>
  <c r="T268" i="27"/>
  <c r="I269" i="28"/>
  <c r="S269" i="28"/>
  <c r="U268" i="28" s="1"/>
  <c r="B273" i="19"/>
  <c r="A273" i="19" s="1"/>
  <c r="F273" i="19"/>
  <c r="B274" i="16"/>
  <c r="A274" i="16" s="1"/>
  <c r="F274" i="16"/>
  <c r="I269" i="27"/>
  <c r="D269" i="27"/>
  <c r="I274" i="17"/>
  <c r="S275" i="11"/>
  <c r="U271" i="19"/>
  <c r="T272" i="19"/>
  <c r="L275" i="11"/>
  <c r="J276" i="11" s="1"/>
  <c r="M275" i="11"/>
  <c r="K276" i="11" s="1"/>
  <c r="T268" i="28"/>
  <c r="U267" i="28"/>
  <c r="B269" i="26"/>
  <c r="A269" i="26" s="1"/>
  <c r="F269" i="26"/>
  <c r="S274" i="17"/>
  <c r="U273" i="17" s="1"/>
  <c r="I272" i="21"/>
  <c r="B271" i="22"/>
  <c r="A271" i="22" s="1"/>
  <c r="F271" i="22"/>
  <c r="I288" i="29"/>
  <c r="T274" i="15"/>
  <c r="U273" i="15"/>
  <c r="U270" i="21"/>
  <c r="T271" i="21"/>
  <c r="U268" i="25"/>
  <c r="T269" i="25"/>
  <c r="M272" i="20"/>
  <c r="K273" i="20" s="1"/>
  <c r="E273" i="20" s="1"/>
  <c r="L272" i="20"/>
  <c r="J273" i="20" s="1"/>
  <c r="D273" i="20" s="1"/>
  <c r="D274" i="17"/>
  <c r="S272" i="20"/>
  <c r="M269" i="26"/>
  <c r="K270" i="26" s="1"/>
  <c r="L269" i="26"/>
  <c r="J270" i="26" s="1"/>
  <c r="I273" i="19"/>
  <c r="E271" i="23"/>
  <c r="M271" i="22"/>
  <c r="K272" i="22" s="1"/>
  <c r="L271" i="22"/>
  <c r="J272" i="22" s="1"/>
  <c r="L270" i="24"/>
  <c r="J271" i="24" s="1"/>
  <c r="M270" i="24"/>
  <c r="K271" i="24" s="1"/>
  <c r="U272" i="19" l="1"/>
  <c r="T274" i="17"/>
  <c r="U271" i="20"/>
  <c r="T272" i="20"/>
  <c r="T275" i="11"/>
  <c r="U274" i="11"/>
  <c r="M269" i="28"/>
  <c r="K270" i="28" s="1"/>
  <c r="L269" i="28"/>
  <c r="J270" i="28" s="1"/>
  <c r="U273" i="16"/>
  <c r="T274" i="16"/>
  <c r="B273" i="20"/>
  <c r="A273" i="20" s="1"/>
  <c r="F273" i="20"/>
  <c r="U269" i="24"/>
  <c r="T270" i="24"/>
  <c r="I272" i="22"/>
  <c r="B274" i="17"/>
  <c r="A274" i="17" s="1"/>
  <c r="F274" i="17"/>
  <c r="B275" i="16"/>
  <c r="A275" i="16" s="1"/>
  <c r="F275" i="16"/>
  <c r="B271" i="23"/>
  <c r="A271" i="23" s="1"/>
  <c r="F271" i="23"/>
  <c r="B275" i="15"/>
  <c r="A275" i="15" s="1"/>
  <c r="F275" i="15"/>
  <c r="S274" i="18"/>
  <c r="T274" i="18" s="1"/>
  <c r="L272" i="21"/>
  <c r="J273" i="21" s="1"/>
  <c r="M272" i="21"/>
  <c r="K273" i="21" s="1"/>
  <c r="I276" i="11"/>
  <c r="D276" i="11"/>
  <c r="L274" i="17"/>
  <c r="J275" i="17" s="1"/>
  <c r="D275" i="17" s="1"/>
  <c r="M274" i="17"/>
  <c r="K275" i="17" s="1"/>
  <c r="M269" i="27"/>
  <c r="K270" i="27" s="1"/>
  <c r="L269" i="27"/>
  <c r="J270" i="27" s="1"/>
  <c r="D270" i="27" s="1"/>
  <c r="U268" i="26"/>
  <c r="T269" i="26"/>
  <c r="T273" i="18"/>
  <c r="U272" i="18"/>
  <c r="L275" i="15"/>
  <c r="J276" i="15" s="1"/>
  <c r="M275" i="15"/>
  <c r="K276" i="15" s="1"/>
  <c r="I271" i="24"/>
  <c r="I270" i="26"/>
  <c r="M288" i="29"/>
  <c r="K289" i="29" s="1"/>
  <c r="E289" i="29" s="1"/>
  <c r="L288" i="29"/>
  <c r="J289" i="29" s="1"/>
  <c r="B269" i="27"/>
  <c r="A269" i="27" s="1"/>
  <c r="F269" i="27"/>
  <c r="M270" i="25"/>
  <c r="K271" i="25" s="1"/>
  <c r="L270" i="25"/>
  <c r="J271" i="25" s="1"/>
  <c r="T271" i="22"/>
  <c r="U270" i="22"/>
  <c r="I274" i="18"/>
  <c r="D274" i="18"/>
  <c r="I275" i="16"/>
  <c r="D271" i="24"/>
  <c r="M273" i="19"/>
  <c r="K274" i="19" s="1"/>
  <c r="L273" i="19"/>
  <c r="J274" i="19" s="1"/>
  <c r="I273" i="20"/>
  <c r="T272" i="21"/>
  <c r="U274" i="15"/>
  <c r="S271" i="23"/>
  <c r="S273" i="20"/>
  <c r="U269" i="25"/>
  <c r="U271" i="21"/>
  <c r="T275" i="15"/>
  <c r="D272" i="22"/>
  <c r="D270" i="26"/>
  <c r="T269" i="28"/>
  <c r="E276" i="11"/>
  <c r="T269" i="27"/>
  <c r="E275" i="16"/>
  <c r="L271" i="23"/>
  <c r="J272" i="23" s="1"/>
  <c r="M271" i="23"/>
  <c r="K272" i="23" s="1"/>
  <c r="S288" i="29"/>
  <c r="E272" i="22"/>
  <c r="E270" i="26"/>
  <c r="E271" i="24"/>
  <c r="U273" i="18" l="1"/>
  <c r="B275" i="17"/>
  <c r="A275" i="17" s="1"/>
  <c r="F275" i="17"/>
  <c r="U287" i="29"/>
  <c r="T288" i="29"/>
  <c r="I274" i="19"/>
  <c r="D274" i="19"/>
  <c r="E276" i="15"/>
  <c r="L272" i="22"/>
  <c r="J273" i="22" s="1"/>
  <c r="D273" i="22" s="1"/>
  <c r="M272" i="22"/>
  <c r="K273" i="22" s="1"/>
  <c r="E272" i="23"/>
  <c r="I271" i="25"/>
  <c r="D271" i="25"/>
  <c r="L270" i="26"/>
  <c r="J271" i="26" s="1"/>
  <c r="D271" i="26" s="1"/>
  <c r="M270" i="26"/>
  <c r="K271" i="26" s="1"/>
  <c r="E271" i="26" s="1"/>
  <c r="E273" i="21"/>
  <c r="I272" i="23"/>
  <c r="B272" i="22"/>
  <c r="A272" i="22" s="1"/>
  <c r="F272" i="22"/>
  <c r="L273" i="20"/>
  <c r="J274" i="20" s="1"/>
  <c r="M273" i="20"/>
  <c r="K274" i="20" s="1"/>
  <c r="M275" i="16"/>
  <c r="K276" i="16" s="1"/>
  <c r="E276" i="16" s="1"/>
  <c r="L275" i="16"/>
  <c r="J276" i="16" s="1"/>
  <c r="E271" i="25"/>
  <c r="I289" i="29"/>
  <c r="D289" i="29"/>
  <c r="M271" i="24"/>
  <c r="K272" i="24" s="1"/>
  <c r="E272" i="24" s="1"/>
  <c r="L271" i="24"/>
  <c r="J272" i="24" s="1"/>
  <c r="D272" i="24" s="1"/>
  <c r="I270" i="27"/>
  <c r="B276" i="11"/>
  <c r="A276" i="11" s="1"/>
  <c r="F276" i="11"/>
  <c r="I273" i="21"/>
  <c r="D273" i="21"/>
  <c r="D272" i="23"/>
  <c r="I270" i="28"/>
  <c r="D270" i="28"/>
  <c r="U272" i="20"/>
  <c r="S271" i="24"/>
  <c r="B271" i="24"/>
  <c r="A271" i="24" s="1"/>
  <c r="F271" i="24"/>
  <c r="B270" i="27"/>
  <c r="A270" i="27" s="1"/>
  <c r="F270" i="27"/>
  <c r="E275" i="17"/>
  <c r="S270" i="26"/>
  <c r="S276" i="11"/>
  <c r="E274" i="19"/>
  <c r="L274" i="18"/>
  <c r="J275" i="18" s="1"/>
  <c r="D275" i="18" s="1"/>
  <c r="M274" i="18"/>
  <c r="K275" i="18" s="1"/>
  <c r="I276" i="15"/>
  <c r="I275" i="17"/>
  <c r="D276" i="15"/>
  <c r="S272" i="22"/>
  <c r="T271" i="23"/>
  <c r="U270" i="23"/>
  <c r="S289" i="29"/>
  <c r="U289" i="29" s="1"/>
  <c r="N19" i="29"/>
  <c r="O19" i="29" s="1"/>
  <c r="P19" i="29"/>
  <c r="S275" i="16"/>
  <c r="B270" i="26"/>
  <c r="A270" i="26" s="1"/>
  <c r="F270" i="26"/>
  <c r="B274" i="18"/>
  <c r="A274" i="18" s="1"/>
  <c r="F274" i="18"/>
  <c r="E270" i="27"/>
  <c r="L276" i="11"/>
  <c r="J277" i="11" s="1"/>
  <c r="M276" i="11"/>
  <c r="K277" i="11" s="1"/>
  <c r="E270" i="28"/>
  <c r="T273" i="20"/>
  <c r="R19" i="29" l="1"/>
  <c r="O15" i="29" s="1"/>
  <c r="U288" i="29"/>
  <c r="S270" i="28"/>
  <c r="B271" i="26"/>
  <c r="A271" i="26" s="1"/>
  <c r="F271" i="26"/>
  <c r="I277" i="11"/>
  <c r="B275" i="18"/>
  <c r="A275" i="18" s="1"/>
  <c r="F275" i="18"/>
  <c r="B276" i="15"/>
  <c r="A276" i="15" s="1"/>
  <c r="F276" i="15"/>
  <c r="M276" i="15"/>
  <c r="K277" i="15" s="1"/>
  <c r="L276" i="15"/>
  <c r="J277" i="15" s="1"/>
  <c r="S271" i="26"/>
  <c r="T271" i="26" s="1"/>
  <c r="B272" i="24"/>
  <c r="A272" i="24" s="1"/>
  <c r="F272" i="24"/>
  <c r="B270" i="28"/>
  <c r="A270" i="28" s="1"/>
  <c r="F270" i="28"/>
  <c r="B273" i="21"/>
  <c r="A273" i="21" s="1"/>
  <c r="F273" i="21"/>
  <c r="D277" i="11"/>
  <c r="I272" i="24"/>
  <c r="S271" i="25"/>
  <c r="E274" i="20"/>
  <c r="B273" i="22"/>
  <c r="A273" i="22" s="1"/>
  <c r="F273" i="22"/>
  <c r="B274" i="19"/>
  <c r="A274" i="19" s="1"/>
  <c r="F274" i="19"/>
  <c r="S270" i="27"/>
  <c r="U274" i="16"/>
  <c r="T275" i="16"/>
  <c r="L275" i="17"/>
  <c r="J276" i="17" s="1"/>
  <c r="M275" i="17"/>
  <c r="K276" i="17" s="1"/>
  <c r="E276" i="17" s="1"/>
  <c r="E275" i="18"/>
  <c r="E277" i="11"/>
  <c r="S275" i="17"/>
  <c r="S272" i="24"/>
  <c r="T272" i="24" s="1"/>
  <c r="I274" i="20"/>
  <c r="D274" i="20"/>
  <c r="M271" i="25"/>
  <c r="K272" i="25" s="1"/>
  <c r="L271" i="25"/>
  <c r="J272" i="25" s="1"/>
  <c r="D272" i="25" s="1"/>
  <c r="I273" i="22"/>
  <c r="M274" i="19"/>
  <c r="K275" i="19" s="1"/>
  <c r="L274" i="19"/>
  <c r="J275" i="19" s="1"/>
  <c r="D275" i="19" s="1"/>
  <c r="S276" i="16"/>
  <c r="U275" i="16" s="1"/>
  <c r="U271" i="22"/>
  <c r="T272" i="22"/>
  <c r="I275" i="18"/>
  <c r="T276" i="11"/>
  <c r="U275" i="11"/>
  <c r="T271" i="24"/>
  <c r="U270" i="24"/>
  <c r="M270" i="28"/>
  <c r="K271" i="28" s="1"/>
  <c r="L270" i="28"/>
  <c r="J271" i="28" s="1"/>
  <c r="M273" i="21"/>
  <c r="K274" i="21" s="1"/>
  <c r="L273" i="21"/>
  <c r="J274" i="21" s="1"/>
  <c r="B289" i="29"/>
  <c r="F289" i="29"/>
  <c r="I276" i="16"/>
  <c r="D276" i="16"/>
  <c r="M272" i="23"/>
  <c r="K273" i="23" s="1"/>
  <c r="E273" i="23" s="1"/>
  <c r="L272" i="23"/>
  <c r="J273" i="23" s="1"/>
  <c r="I271" i="26"/>
  <c r="S272" i="23"/>
  <c r="S276" i="15"/>
  <c r="E273" i="22"/>
  <c r="S274" i="19"/>
  <c r="T270" i="26"/>
  <c r="U269" i="26"/>
  <c r="B272" i="23"/>
  <c r="A272" i="23" s="1"/>
  <c r="F272" i="23"/>
  <c r="M270" i="27"/>
  <c r="K271" i="27" s="1"/>
  <c r="E271" i="27" s="1"/>
  <c r="L270" i="27"/>
  <c r="J271" i="27" s="1"/>
  <c r="M289" i="29"/>
  <c r="L289" i="29"/>
  <c r="S273" i="21"/>
  <c r="B271" i="25"/>
  <c r="A271" i="25" s="1"/>
  <c r="F271" i="25"/>
  <c r="T289" i="29"/>
  <c r="Q19" i="29" s="1"/>
  <c r="U270" i="26" l="1"/>
  <c r="U271" i="24"/>
  <c r="B272" i="25"/>
  <c r="A272" i="25" s="1"/>
  <c r="F272" i="25"/>
  <c r="T274" i="19"/>
  <c r="U273" i="19"/>
  <c r="I273" i="23"/>
  <c r="T275" i="17"/>
  <c r="U274" i="17"/>
  <c r="Q15" i="29"/>
  <c r="P15" i="29"/>
  <c r="I271" i="28"/>
  <c r="S271" i="27"/>
  <c r="T271" i="27" s="1"/>
  <c r="I271" i="27"/>
  <c r="D271" i="27"/>
  <c r="E277" i="15"/>
  <c r="L271" i="26"/>
  <c r="J272" i="26" s="1"/>
  <c r="M271" i="26"/>
  <c r="K272" i="26" s="1"/>
  <c r="B276" i="16"/>
  <c r="A276" i="16" s="1"/>
  <c r="F276" i="16"/>
  <c r="A289" i="29"/>
  <c r="C13" i="29" s="1"/>
  <c r="B12" i="29"/>
  <c r="B13" i="29"/>
  <c r="L273" i="22"/>
  <c r="J274" i="22" s="1"/>
  <c r="M273" i="22"/>
  <c r="K274" i="22" s="1"/>
  <c r="B274" i="20"/>
  <c r="A274" i="20" s="1"/>
  <c r="F274" i="20"/>
  <c r="S277" i="11"/>
  <c r="I276" i="17"/>
  <c r="D276" i="17"/>
  <c r="T270" i="27"/>
  <c r="U269" i="27"/>
  <c r="S274" i="20"/>
  <c r="E271" i="28"/>
  <c r="S273" i="23"/>
  <c r="U272" i="23" s="1"/>
  <c r="M275" i="18"/>
  <c r="K276" i="18" s="1"/>
  <c r="E276" i="18" s="1"/>
  <c r="L275" i="18"/>
  <c r="J276" i="18" s="1"/>
  <c r="B275" i="19"/>
  <c r="A275" i="19" s="1"/>
  <c r="F275" i="19"/>
  <c r="E272" i="25"/>
  <c r="B277" i="11"/>
  <c r="A277" i="11" s="1"/>
  <c r="F277" i="11"/>
  <c r="I277" i="15"/>
  <c r="E274" i="21"/>
  <c r="D273" i="23"/>
  <c r="S273" i="22"/>
  <c r="T272" i="23"/>
  <c r="U271" i="23"/>
  <c r="S276" i="17"/>
  <c r="T276" i="17" s="1"/>
  <c r="T271" i="25"/>
  <c r="U270" i="25"/>
  <c r="D271" i="28"/>
  <c r="L277" i="11"/>
  <c r="J278" i="11" s="1"/>
  <c r="D278" i="11" s="1"/>
  <c r="M277" i="11"/>
  <c r="K278" i="11" s="1"/>
  <c r="U272" i="21"/>
  <c r="T273" i="21"/>
  <c r="E275" i="19"/>
  <c r="U275" i="15"/>
  <c r="T276" i="15"/>
  <c r="L276" i="16"/>
  <c r="J277" i="16" s="1"/>
  <c r="D277" i="16" s="1"/>
  <c r="M276" i="16"/>
  <c r="K277" i="16" s="1"/>
  <c r="I274" i="21"/>
  <c r="I275" i="19"/>
  <c r="I272" i="25"/>
  <c r="L274" i="20"/>
  <c r="J275" i="20" s="1"/>
  <c r="M274" i="20"/>
  <c r="K275" i="20" s="1"/>
  <c r="S275" i="18"/>
  <c r="V19" i="29"/>
  <c r="T276" i="16"/>
  <c r="L272" i="24"/>
  <c r="J273" i="24" s="1"/>
  <c r="M272" i="24"/>
  <c r="K273" i="24" s="1"/>
  <c r="D274" i="21"/>
  <c r="D277" i="15"/>
  <c r="T270" i="28"/>
  <c r="U269" i="28"/>
  <c r="D13" i="29"/>
  <c r="U270" i="27" l="1"/>
  <c r="T273" i="23"/>
  <c r="U275" i="17"/>
  <c r="G12" i="29"/>
  <c r="B273" i="23"/>
  <c r="A273" i="23" s="1"/>
  <c r="F273" i="23"/>
  <c r="B277" i="16"/>
  <c r="A277" i="16" s="1"/>
  <c r="F277" i="16"/>
  <c r="S277" i="15"/>
  <c r="L271" i="28"/>
  <c r="J272" i="28" s="1"/>
  <c r="M271" i="28"/>
  <c r="K272" i="28" s="1"/>
  <c r="E272" i="28" s="1"/>
  <c r="I273" i="24"/>
  <c r="D273" i="24"/>
  <c r="T275" i="18"/>
  <c r="U274" i="18"/>
  <c r="I275" i="20"/>
  <c r="M275" i="19"/>
  <c r="K276" i="19" s="1"/>
  <c r="E276" i="19" s="1"/>
  <c r="L275" i="19"/>
  <c r="J276" i="19" s="1"/>
  <c r="I277" i="16"/>
  <c r="I278" i="11"/>
  <c r="E274" i="22"/>
  <c r="T274" i="20"/>
  <c r="U273" i="20"/>
  <c r="L276" i="17"/>
  <c r="J277" i="17" s="1"/>
  <c r="D277" i="17" s="1"/>
  <c r="M276" i="17"/>
  <c r="K277" i="17" s="1"/>
  <c r="D275" i="20"/>
  <c r="B271" i="27"/>
  <c r="A271" i="27" s="1"/>
  <c r="F271" i="27"/>
  <c r="B274" i="21"/>
  <c r="A274" i="21" s="1"/>
  <c r="F274" i="21"/>
  <c r="I276" i="18"/>
  <c r="D276" i="18"/>
  <c r="B276" i="17"/>
  <c r="A276" i="17" s="1"/>
  <c r="F276" i="17"/>
  <c r="U276" i="11"/>
  <c r="T277" i="11"/>
  <c r="I272" i="26"/>
  <c r="D272" i="26"/>
  <c r="L271" i="27"/>
  <c r="J272" i="27" s="1"/>
  <c r="D272" i="27" s="1"/>
  <c r="M271" i="27"/>
  <c r="K272" i="27" s="1"/>
  <c r="L273" i="23"/>
  <c r="J274" i="23" s="1"/>
  <c r="D274" i="23" s="1"/>
  <c r="M273" i="23"/>
  <c r="K274" i="23" s="1"/>
  <c r="B277" i="15"/>
  <c r="A277" i="15" s="1"/>
  <c r="F277" i="15"/>
  <c r="E273" i="24"/>
  <c r="S276" i="18"/>
  <c r="U275" i="18" s="1"/>
  <c r="E277" i="16"/>
  <c r="S274" i="21"/>
  <c r="B278" i="11"/>
  <c r="A278" i="11" s="1"/>
  <c r="F278" i="11"/>
  <c r="S271" i="28"/>
  <c r="I274" i="22"/>
  <c r="D274" i="22"/>
  <c r="L272" i="25"/>
  <c r="J273" i="25" s="1"/>
  <c r="M272" i="25"/>
  <c r="K273" i="25" s="1"/>
  <c r="E273" i="25" s="1"/>
  <c r="M274" i="21"/>
  <c r="K275" i="21" s="1"/>
  <c r="L274" i="21"/>
  <c r="J275" i="21" s="1"/>
  <c r="D275" i="21" s="1"/>
  <c r="S275" i="19"/>
  <c r="B271" i="28"/>
  <c r="A271" i="28" s="1"/>
  <c r="F271" i="28"/>
  <c r="U272" i="22"/>
  <c r="T273" i="22"/>
  <c r="M277" i="15"/>
  <c r="K278" i="15" s="1"/>
  <c r="L277" i="15"/>
  <c r="J278" i="15" s="1"/>
  <c r="D278" i="15" s="1"/>
  <c r="S272" i="25"/>
  <c r="E275" i="20"/>
  <c r="E278" i="11"/>
  <c r="E272" i="26"/>
  <c r="E14" i="29"/>
  <c r="D12" i="29"/>
  <c r="E12" i="29"/>
  <c r="E13" i="29"/>
  <c r="D14" i="29"/>
  <c r="N12" i="29" l="1"/>
  <c r="J12" i="29"/>
  <c r="I12" i="29"/>
  <c r="F12" i="29"/>
  <c r="H12" i="29" s="1"/>
  <c r="F13" i="29"/>
  <c r="G13" i="29"/>
  <c r="N13" i="29"/>
  <c r="S272" i="28"/>
  <c r="T272" i="28" s="1"/>
  <c r="S273" i="25"/>
  <c r="U272" i="25" s="1"/>
  <c r="U274" i="19"/>
  <c r="T275" i="19"/>
  <c r="U273" i="21"/>
  <c r="T274" i="21"/>
  <c r="S277" i="16"/>
  <c r="B278" i="15"/>
  <c r="A278" i="15" s="1"/>
  <c r="F278" i="15"/>
  <c r="L272" i="26"/>
  <c r="J273" i="26" s="1"/>
  <c r="D273" i="26" s="1"/>
  <c r="M272" i="26"/>
  <c r="K273" i="26" s="1"/>
  <c r="B276" i="18"/>
  <c r="A276" i="18" s="1"/>
  <c r="F276" i="18"/>
  <c r="B272" i="27"/>
  <c r="A272" i="27" s="1"/>
  <c r="F272" i="27"/>
  <c r="S274" i="22"/>
  <c r="L275" i="20"/>
  <c r="J276" i="20" s="1"/>
  <c r="D276" i="20" s="1"/>
  <c r="M275" i="20"/>
  <c r="K276" i="20" s="1"/>
  <c r="E276" i="20" s="1"/>
  <c r="U271" i="25"/>
  <c r="T272" i="25"/>
  <c r="I273" i="25"/>
  <c r="D273" i="25"/>
  <c r="B275" i="20"/>
  <c r="A275" i="20" s="1"/>
  <c r="F275" i="20"/>
  <c r="I272" i="28"/>
  <c r="B274" i="23"/>
  <c r="A274" i="23" s="1"/>
  <c r="F274" i="23"/>
  <c r="S275" i="20"/>
  <c r="D272" i="28"/>
  <c r="I275" i="21"/>
  <c r="B274" i="22"/>
  <c r="A274" i="22" s="1"/>
  <c r="F274" i="22"/>
  <c r="E274" i="23"/>
  <c r="B272" i="26"/>
  <c r="A272" i="26" s="1"/>
  <c r="F272" i="26"/>
  <c r="B277" i="17"/>
  <c r="A277" i="17" s="1"/>
  <c r="F277" i="17"/>
  <c r="L276" i="18"/>
  <c r="J277" i="18" s="1"/>
  <c r="M276" i="18"/>
  <c r="K277" i="18" s="1"/>
  <c r="E277" i="17"/>
  <c r="M278" i="11"/>
  <c r="K279" i="11" s="1"/>
  <c r="E279" i="11" s="1"/>
  <c r="L278" i="11"/>
  <c r="J279" i="11" s="1"/>
  <c r="T277" i="15"/>
  <c r="U276" i="15"/>
  <c r="E272" i="27"/>
  <c r="B275" i="21"/>
  <c r="A275" i="21" s="1"/>
  <c r="F275" i="21"/>
  <c r="L277" i="16"/>
  <c r="J278" i="16" s="1"/>
  <c r="M277" i="16"/>
  <c r="K278" i="16" s="1"/>
  <c r="E278" i="16" s="1"/>
  <c r="S278" i="11"/>
  <c r="S276" i="19"/>
  <c r="U275" i="19" s="1"/>
  <c r="U270" i="28"/>
  <c r="T271" i="28"/>
  <c r="S273" i="24"/>
  <c r="I272" i="27"/>
  <c r="I276" i="19"/>
  <c r="D276" i="19"/>
  <c r="B273" i="24"/>
  <c r="A273" i="24" s="1"/>
  <c r="F273" i="24"/>
  <c r="S272" i="26"/>
  <c r="I278" i="15"/>
  <c r="M274" i="22"/>
  <c r="K275" i="22" s="1"/>
  <c r="E275" i="22" s="1"/>
  <c r="L274" i="22"/>
  <c r="J275" i="22" s="1"/>
  <c r="E275" i="21"/>
  <c r="I274" i="23"/>
  <c r="I277" i="17"/>
  <c r="T276" i="18"/>
  <c r="M273" i="24"/>
  <c r="K274" i="24" s="1"/>
  <c r="L273" i="24"/>
  <c r="J274" i="24" s="1"/>
  <c r="D274" i="24" s="1"/>
  <c r="E278" i="15"/>
  <c r="H13" i="29" l="1"/>
  <c r="O13" i="29" s="1"/>
  <c r="K12" i="29"/>
  <c r="L14" i="9" s="1"/>
  <c r="AB14" i="9" s="1"/>
  <c r="AC14" i="9" s="1"/>
  <c r="W14" i="9" s="1"/>
  <c r="X14" i="9" s="1"/>
  <c r="P12" i="29"/>
  <c r="P13" i="29"/>
  <c r="O12" i="29"/>
  <c r="U271" i="28"/>
  <c r="B274" i="24"/>
  <c r="A274" i="24" s="1"/>
  <c r="F274" i="24"/>
  <c r="S278" i="16"/>
  <c r="U277" i="16" s="1"/>
  <c r="B276" i="20"/>
  <c r="A276" i="20" s="1"/>
  <c r="F276" i="20"/>
  <c r="S275" i="21"/>
  <c r="I275" i="22"/>
  <c r="L276" i="19"/>
  <c r="J277" i="19" s="1"/>
  <c r="D277" i="19" s="1"/>
  <c r="M276" i="19"/>
  <c r="K277" i="19" s="1"/>
  <c r="T278" i="11"/>
  <c r="U277" i="11"/>
  <c r="E277" i="18"/>
  <c r="S274" i="23"/>
  <c r="U274" i="20"/>
  <c r="T275" i="20"/>
  <c r="S275" i="22"/>
  <c r="S278" i="15"/>
  <c r="M277" i="17"/>
  <c r="K278" i="17" s="1"/>
  <c r="L277" i="17"/>
  <c r="J278" i="17" s="1"/>
  <c r="U271" i="26"/>
  <c r="T272" i="26"/>
  <c r="M272" i="27"/>
  <c r="K273" i="27" s="1"/>
  <c r="E273" i="27" s="1"/>
  <c r="L272" i="27"/>
  <c r="J273" i="27" s="1"/>
  <c r="I278" i="16"/>
  <c r="D278" i="16"/>
  <c r="S272" i="27"/>
  <c r="I277" i="18"/>
  <c r="S276" i="20"/>
  <c r="U275" i="20" s="1"/>
  <c r="L273" i="25"/>
  <c r="J274" i="25" s="1"/>
  <c r="M273" i="25"/>
  <c r="K274" i="25" s="1"/>
  <c r="U273" i="22"/>
  <c r="T274" i="22"/>
  <c r="I273" i="26"/>
  <c r="M278" i="15"/>
  <c r="K279" i="15" s="1"/>
  <c r="E279" i="15" s="1"/>
  <c r="L278" i="15"/>
  <c r="J279" i="15" s="1"/>
  <c r="U272" i="24"/>
  <c r="T273" i="24"/>
  <c r="S279" i="11"/>
  <c r="U278" i="11" s="1"/>
  <c r="B273" i="26"/>
  <c r="A273" i="26" s="1"/>
  <c r="F273" i="26"/>
  <c r="B272" i="28"/>
  <c r="A272" i="28" s="1"/>
  <c r="F272" i="28"/>
  <c r="B273" i="25"/>
  <c r="A273" i="25" s="1"/>
  <c r="F273" i="25"/>
  <c r="I276" i="20"/>
  <c r="L274" i="23"/>
  <c r="J275" i="23" s="1"/>
  <c r="M274" i="23"/>
  <c r="K275" i="23" s="1"/>
  <c r="E274" i="24"/>
  <c r="I279" i="11"/>
  <c r="D279" i="11"/>
  <c r="D275" i="22"/>
  <c r="T273" i="25"/>
  <c r="I274" i="24"/>
  <c r="E273" i="26"/>
  <c r="B276" i="19"/>
  <c r="A276" i="19" s="1"/>
  <c r="F276" i="19"/>
  <c r="S277" i="17"/>
  <c r="M275" i="21"/>
  <c r="K276" i="21" s="1"/>
  <c r="L275" i="21"/>
  <c r="J276" i="21" s="1"/>
  <c r="L272" i="28"/>
  <c r="J273" i="28" s="1"/>
  <c r="D273" i="28" s="1"/>
  <c r="M272" i="28"/>
  <c r="K273" i="28" s="1"/>
  <c r="D277" i="18"/>
  <c r="U276" i="16"/>
  <c r="T277" i="16"/>
  <c r="T276" i="19"/>
  <c r="Q12" i="29" l="1"/>
  <c r="K14" i="9" s="1"/>
  <c r="M14" i="9"/>
  <c r="N14" i="9" s="1"/>
  <c r="P14" i="9" s="1"/>
  <c r="T279" i="11"/>
  <c r="T276" i="20"/>
  <c r="B273" i="28"/>
  <c r="A273" i="28" s="1"/>
  <c r="F273" i="28"/>
  <c r="T277" i="17"/>
  <c r="U276" i="17"/>
  <c r="E274" i="25"/>
  <c r="I273" i="27"/>
  <c r="D273" i="27"/>
  <c r="B277" i="18"/>
  <c r="A277" i="18" s="1"/>
  <c r="F277" i="18"/>
  <c r="I275" i="23"/>
  <c r="D275" i="23"/>
  <c r="I279" i="15"/>
  <c r="D279" i="15"/>
  <c r="S273" i="26"/>
  <c r="B275" i="22"/>
  <c r="A275" i="22" s="1"/>
  <c r="F275" i="22"/>
  <c r="T275" i="22"/>
  <c r="U277" i="15"/>
  <c r="T278" i="15"/>
  <c r="T274" i="23"/>
  <c r="U273" i="23"/>
  <c r="E277" i="19"/>
  <c r="E276" i="21"/>
  <c r="I273" i="28"/>
  <c r="B277" i="19"/>
  <c r="A277" i="19" s="1"/>
  <c r="F277" i="19"/>
  <c r="S273" i="27"/>
  <c r="S277" i="18"/>
  <c r="I276" i="21"/>
  <c r="D276" i="21"/>
  <c r="M279" i="11"/>
  <c r="K280" i="11" s="1"/>
  <c r="L279" i="11"/>
  <c r="J280" i="11" s="1"/>
  <c r="D280" i="11" s="1"/>
  <c r="L276" i="20"/>
  <c r="J277" i="20" s="1"/>
  <c r="M276" i="20"/>
  <c r="K277" i="20" s="1"/>
  <c r="I274" i="25"/>
  <c r="M277" i="18"/>
  <c r="K278" i="18" s="1"/>
  <c r="E278" i="18" s="1"/>
  <c r="L277" i="18"/>
  <c r="J278" i="18" s="1"/>
  <c r="B278" i="16"/>
  <c r="A278" i="16" s="1"/>
  <c r="F278" i="16"/>
  <c r="S279" i="15"/>
  <c r="U278" i="15" s="1"/>
  <c r="L275" i="22"/>
  <c r="J276" i="22" s="1"/>
  <c r="D276" i="22" s="1"/>
  <c r="M275" i="22"/>
  <c r="K276" i="22" s="1"/>
  <c r="T278" i="16"/>
  <c r="E273" i="28"/>
  <c r="E278" i="17"/>
  <c r="M274" i="24"/>
  <c r="K275" i="24" s="1"/>
  <c r="E275" i="24" s="1"/>
  <c r="L274" i="24"/>
  <c r="J275" i="24" s="1"/>
  <c r="B279" i="11"/>
  <c r="A279" i="11" s="1"/>
  <c r="F279" i="11"/>
  <c r="S274" i="24"/>
  <c r="D274" i="25"/>
  <c r="M273" i="26"/>
  <c r="K274" i="26" s="1"/>
  <c r="E274" i="26" s="1"/>
  <c r="L273" i="26"/>
  <c r="J274" i="26" s="1"/>
  <c r="U274" i="22"/>
  <c r="U271" i="27"/>
  <c r="T272" i="27"/>
  <c r="M278" i="16"/>
  <c r="K279" i="16" s="1"/>
  <c r="L278" i="16"/>
  <c r="J279" i="16" s="1"/>
  <c r="I278" i="17"/>
  <c r="D278" i="17"/>
  <c r="E275" i="23"/>
  <c r="I277" i="19"/>
  <c r="U274" i="21"/>
  <c r="T275" i="21"/>
  <c r="S274" i="26" l="1"/>
  <c r="U273" i="26" s="1"/>
  <c r="M277" i="19"/>
  <c r="K278" i="19" s="1"/>
  <c r="L277" i="19"/>
  <c r="J278" i="19" s="1"/>
  <c r="S275" i="24"/>
  <c r="T275" i="24" s="1"/>
  <c r="E280" i="11"/>
  <c r="B276" i="22"/>
  <c r="A276" i="22" s="1"/>
  <c r="F276" i="22"/>
  <c r="S275" i="23"/>
  <c r="E277" i="20"/>
  <c r="U276" i="18"/>
  <c r="T277" i="18"/>
  <c r="L273" i="27"/>
  <c r="J274" i="27" s="1"/>
  <c r="D274" i="27" s="1"/>
  <c r="M273" i="27"/>
  <c r="K274" i="27" s="1"/>
  <c r="B278" i="17"/>
  <c r="A278" i="17" s="1"/>
  <c r="F278" i="17"/>
  <c r="U272" i="27"/>
  <c r="I274" i="26"/>
  <c r="D274" i="26"/>
  <c r="B274" i="25"/>
  <c r="A274" i="25" s="1"/>
  <c r="F274" i="25"/>
  <c r="B280" i="11"/>
  <c r="A280" i="11" s="1"/>
  <c r="F280" i="11"/>
  <c r="S278" i="17"/>
  <c r="E276" i="22"/>
  <c r="I277" i="20"/>
  <c r="D277" i="20"/>
  <c r="S276" i="21"/>
  <c r="L279" i="15"/>
  <c r="J280" i="15" s="1"/>
  <c r="D280" i="15" s="1"/>
  <c r="M279" i="15"/>
  <c r="K280" i="15" s="1"/>
  <c r="S274" i="25"/>
  <c r="M278" i="17"/>
  <c r="K279" i="17" s="1"/>
  <c r="E279" i="17" s="1"/>
  <c r="L278" i="17"/>
  <c r="J279" i="17" s="1"/>
  <c r="D279" i="17" s="1"/>
  <c r="I275" i="24"/>
  <c r="D275" i="24"/>
  <c r="M274" i="25"/>
  <c r="K275" i="25" s="1"/>
  <c r="L274" i="25"/>
  <c r="J275" i="25" s="1"/>
  <c r="S278" i="18"/>
  <c r="U277" i="18" s="1"/>
  <c r="L273" i="28"/>
  <c r="J274" i="28" s="1"/>
  <c r="M273" i="28"/>
  <c r="K274" i="28" s="1"/>
  <c r="E274" i="28" s="1"/>
  <c r="B279" i="15"/>
  <c r="A279" i="15" s="1"/>
  <c r="F279" i="15"/>
  <c r="I279" i="16"/>
  <c r="T273" i="27"/>
  <c r="I278" i="18"/>
  <c r="B276" i="21"/>
  <c r="A276" i="21" s="1"/>
  <c r="F276" i="21"/>
  <c r="M275" i="23"/>
  <c r="K276" i="23" s="1"/>
  <c r="E276" i="23" s="1"/>
  <c r="L275" i="23"/>
  <c r="J276" i="23" s="1"/>
  <c r="D276" i="23" s="1"/>
  <c r="E279" i="16"/>
  <c r="T274" i="24"/>
  <c r="U273" i="24"/>
  <c r="S273" i="28"/>
  <c r="I276" i="22"/>
  <c r="D279" i="16"/>
  <c r="I280" i="11"/>
  <c r="L276" i="21"/>
  <c r="J277" i="21" s="1"/>
  <c r="M276" i="21"/>
  <c r="K277" i="21" s="1"/>
  <c r="E277" i="21" s="1"/>
  <c r="S277" i="19"/>
  <c r="T279" i="15"/>
  <c r="T273" i="26"/>
  <c r="U272" i="26"/>
  <c r="B275" i="23"/>
  <c r="A275" i="23" s="1"/>
  <c r="F275" i="23"/>
  <c r="D278" i="18"/>
  <c r="B273" i="27"/>
  <c r="A273" i="27" s="1"/>
  <c r="F273" i="27"/>
  <c r="T274" i="26" l="1"/>
  <c r="U274" i="24"/>
  <c r="S274" i="28"/>
  <c r="U273" i="28" s="1"/>
  <c r="S276" i="23"/>
  <c r="U275" i="23" s="1"/>
  <c r="I277" i="21"/>
  <c r="M278" i="18"/>
  <c r="K279" i="18" s="1"/>
  <c r="L278" i="18"/>
  <c r="J279" i="18" s="1"/>
  <c r="D279" i="18" s="1"/>
  <c r="I275" i="25"/>
  <c r="T274" i="25"/>
  <c r="U273" i="25"/>
  <c r="S279" i="17"/>
  <c r="T279" i="17" s="1"/>
  <c r="B279" i="17"/>
  <c r="A279" i="17" s="1"/>
  <c r="F279" i="17"/>
  <c r="S277" i="20"/>
  <c r="S280" i="11"/>
  <c r="T277" i="19"/>
  <c r="U276" i="19"/>
  <c r="L276" i="22"/>
  <c r="J277" i="22" s="1"/>
  <c r="M276" i="22"/>
  <c r="K277" i="22" s="1"/>
  <c r="E277" i="22" s="1"/>
  <c r="E280" i="15"/>
  <c r="S276" i="22"/>
  <c r="D275" i="25"/>
  <c r="B274" i="27"/>
  <c r="A274" i="27" s="1"/>
  <c r="F274" i="27"/>
  <c r="E278" i="19"/>
  <c r="M280" i="11"/>
  <c r="K281" i="11" s="1"/>
  <c r="E281" i="11" s="1"/>
  <c r="L280" i="11"/>
  <c r="J281" i="11" s="1"/>
  <c r="D277" i="21"/>
  <c r="B280" i="15"/>
  <c r="A280" i="15" s="1"/>
  <c r="F280" i="15"/>
  <c r="B275" i="24"/>
  <c r="A275" i="24" s="1"/>
  <c r="F275" i="24"/>
  <c r="I280" i="15"/>
  <c r="E274" i="27"/>
  <c r="T275" i="23"/>
  <c r="U274" i="23"/>
  <c r="B278" i="18"/>
  <c r="A278" i="18" s="1"/>
  <c r="F278" i="18"/>
  <c r="L275" i="24"/>
  <c r="J276" i="24" s="1"/>
  <c r="D276" i="24" s="1"/>
  <c r="M275" i="24"/>
  <c r="K276" i="24" s="1"/>
  <c r="S277" i="21"/>
  <c r="U276" i="21" s="1"/>
  <c r="I278" i="19"/>
  <c r="D278" i="19"/>
  <c r="S279" i="16"/>
  <c r="I274" i="28"/>
  <c r="D274" i="28"/>
  <c r="I279" i="17"/>
  <c r="B277" i="20"/>
  <c r="A277" i="20" s="1"/>
  <c r="F277" i="20"/>
  <c r="M274" i="26"/>
  <c r="K275" i="26" s="1"/>
  <c r="L274" i="26"/>
  <c r="J275" i="26" s="1"/>
  <c r="B276" i="23"/>
  <c r="A276" i="23" s="1"/>
  <c r="F276" i="23"/>
  <c r="B279" i="16"/>
  <c r="A279" i="16" s="1"/>
  <c r="F279" i="16"/>
  <c r="U272" i="28"/>
  <c r="T273" i="28"/>
  <c r="I276" i="23"/>
  <c r="L279" i="16"/>
  <c r="J280" i="16" s="1"/>
  <c r="M279" i="16"/>
  <c r="K280" i="16" s="1"/>
  <c r="E275" i="25"/>
  <c r="U275" i="21"/>
  <c r="T276" i="21"/>
  <c r="L277" i="20"/>
  <c r="J278" i="20" s="1"/>
  <c r="M277" i="20"/>
  <c r="K278" i="20" s="1"/>
  <c r="T278" i="17"/>
  <c r="U277" i="17"/>
  <c r="B274" i="26"/>
  <c r="A274" i="26" s="1"/>
  <c r="F274" i="26"/>
  <c r="I274" i="27"/>
  <c r="T278" i="18"/>
  <c r="T277" i="21" l="1"/>
  <c r="T274" i="28"/>
  <c r="T276" i="23"/>
  <c r="B279" i="18"/>
  <c r="A279" i="18" s="1"/>
  <c r="F279" i="18"/>
  <c r="I275" i="26"/>
  <c r="S278" i="19"/>
  <c r="S280" i="15"/>
  <c r="T277" i="20"/>
  <c r="U276" i="20"/>
  <c r="I278" i="20"/>
  <c r="E275" i="26"/>
  <c r="M274" i="28"/>
  <c r="K275" i="28" s="1"/>
  <c r="L274" i="28"/>
  <c r="J275" i="28" s="1"/>
  <c r="E276" i="24"/>
  <c r="B276" i="24"/>
  <c r="A276" i="24" s="1"/>
  <c r="F276" i="24"/>
  <c r="E279" i="18"/>
  <c r="S275" i="25"/>
  <c r="I280" i="16"/>
  <c r="T279" i="16"/>
  <c r="U278" i="16"/>
  <c r="I276" i="24"/>
  <c r="S274" i="27"/>
  <c r="I281" i="11"/>
  <c r="D281" i="11"/>
  <c r="S277" i="22"/>
  <c r="T277" i="22" s="1"/>
  <c r="U279" i="11"/>
  <c r="T280" i="11"/>
  <c r="M275" i="25"/>
  <c r="K276" i="25" s="1"/>
  <c r="E276" i="25" s="1"/>
  <c r="L275" i="25"/>
  <c r="J276" i="25" s="1"/>
  <c r="D276" i="25" s="1"/>
  <c r="M274" i="27"/>
  <c r="K275" i="27" s="1"/>
  <c r="E275" i="27" s="1"/>
  <c r="L274" i="27"/>
  <c r="J275" i="27" s="1"/>
  <c r="B278" i="19"/>
  <c r="A278" i="19" s="1"/>
  <c r="F278" i="19"/>
  <c r="L280" i="15"/>
  <c r="J281" i="15" s="1"/>
  <c r="M280" i="15"/>
  <c r="K281" i="15" s="1"/>
  <c r="I277" i="22"/>
  <c r="D277" i="22"/>
  <c r="I279" i="18"/>
  <c r="L279" i="17"/>
  <c r="J280" i="17" s="1"/>
  <c r="M279" i="17"/>
  <c r="K280" i="17" s="1"/>
  <c r="M278" i="19"/>
  <c r="K279" i="19" s="1"/>
  <c r="E279" i="19" s="1"/>
  <c r="L278" i="19"/>
  <c r="J279" i="19" s="1"/>
  <c r="B277" i="21"/>
  <c r="A277" i="21" s="1"/>
  <c r="F277" i="21"/>
  <c r="B275" i="25"/>
  <c r="A275" i="25" s="1"/>
  <c r="F275" i="25"/>
  <c r="S281" i="11"/>
  <c r="D275" i="26"/>
  <c r="U278" i="17"/>
  <c r="L276" i="23"/>
  <c r="J277" i="23" s="1"/>
  <c r="M276" i="23"/>
  <c r="K277" i="23" s="1"/>
  <c r="D280" i="16"/>
  <c r="D278" i="20"/>
  <c r="B274" i="28"/>
  <c r="A274" i="28" s="1"/>
  <c r="F274" i="28"/>
  <c r="E280" i="16"/>
  <c r="T276" i="22"/>
  <c r="U275" i="22"/>
  <c r="E278" i="20"/>
  <c r="M277" i="21"/>
  <c r="K278" i="21" s="1"/>
  <c r="L277" i="21"/>
  <c r="J278" i="21" s="1"/>
  <c r="S275" i="27" l="1"/>
  <c r="T275" i="27" s="1"/>
  <c r="B275" i="26"/>
  <c r="A275" i="26" s="1"/>
  <c r="F275" i="26"/>
  <c r="B277" i="22"/>
  <c r="A277" i="22" s="1"/>
  <c r="F277" i="22"/>
  <c r="I275" i="27"/>
  <c r="D275" i="27"/>
  <c r="M276" i="24"/>
  <c r="K277" i="24" s="1"/>
  <c r="E277" i="24" s="1"/>
  <c r="L276" i="24"/>
  <c r="J277" i="24" s="1"/>
  <c r="S276" i="25"/>
  <c r="U275" i="25" s="1"/>
  <c r="I275" i="28"/>
  <c r="S279" i="19"/>
  <c r="T279" i="19" s="1"/>
  <c r="E278" i="21"/>
  <c r="E277" i="23"/>
  <c r="I279" i="19"/>
  <c r="M277" i="22"/>
  <c r="K278" i="22" s="1"/>
  <c r="L277" i="22"/>
  <c r="J278" i="22" s="1"/>
  <c r="L280" i="16"/>
  <c r="J281" i="16" s="1"/>
  <c r="M280" i="16"/>
  <c r="K281" i="16" s="1"/>
  <c r="E281" i="16" s="1"/>
  <c r="E275" i="28"/>
  <c r="T278" i="19"/>
  <c r="U277" i="19"/>
  <c r="I277" i="23"/>
  <c r="D277" i="23"/>
  <c r="D279" i="19"/>
  <c r="I276" i="25"/>
  <c r="U280" i="11"/>
  <c r="B281" i="11"/>
  <c r="A281" i="11" s="1"/>
  <c r="F281" i="11"/>
  <c r="T274" i="27"/>
  <c r="U273" i="27"/>
  <c r="S276" i="24"/>
  <c r="S275" i="26"/>
  <c r="U279" i="15"/>
  <c r="T280" i="15"/>
  <c r="M275" i="26"/>
  <c r="K276" i="26" s="1"/>
  <c r="E276" i="26" s="1"/>
  <c r="L275" i="26"/>
  <c r="J276" i="26" s="1"/>
  <c r="D276" i="26" s="1"/>
  <c r="I278" i="21"/>
  <c r="B280" i="16"/>
  <c r="A280" i="16" s="1"/>
  <c r="F280" i="16"/>
  <c r="B276" i="25"/>
  <c r="A276" i="25" s="1"/>
  <c r="F276" i="25"/>
  <c r="I280" i="17"/>
  <c r="D280" i="17"/>
  <c r="I281" i="15"/>
  <c r="D281" i="15"/>
  <c r="L281" i="11"/>
  <c r="J282" i="11" s="1"/>
  <c r="D282" i="11" s="1"/>
  <c r="M281" i="11"/>
  <c r="K282" i="11" s="1"/>
  <c r="M278" i="20"/>
  <c r="K279" i="20" s="1"/>
  <c r="E279" i="20" s="1"/>
  <c r="L278" i="20"/>
  <c r="J279" i="20" s="1"/>
  <c r="D275" i="28"/>
  <c r="S279" i="18"/>
  <c r="S278" i="20"/>
  <c r="U276" i="22"/>
  <c r="S280" i="16"/>
  <c r="B278" i="20"/>
  <c r="A278" i="20" s="1"/>
  <c r="F278" i="20"/>
  <c r="D278" i="21"/>
  <c r="E280" i="17"/>
  <c r="M279" i="18"/>
  <c r="K280" i="18" s="1"/>
  <c r="L279" i="18"/>
  <c r="J280" i="18" s="1"/>
  <c r="T281" i="11"/>
  <c r="U274" i="25"/>
  <c r="T275" i="25"/>
  <c r="E281" i="15"/>
  <c r="U274" i="27" l="1"/>
  <c r="T276" i="25"/>
  <c r="U278" i="19"/>
  <c r="S277" i="24"/>
  <c r="U276" i="24" s="1"/>
  <c r="T278" i="20"/>
  <c r="U277" i="20"/>
  <c r="L276" i="25"/>
  <c r="J277" i="25" s="1"/>
  <c r="M276" i="25"/>
  <c r="K277" i="25" s="1"/>
  <c r="I281" i="16"/>
  <c r="B278" i="21"/>
  <c r="A278" i="21" s="1"/>
  <c r="F278" i="21"/>
  <c r="S279" i="20"/>
  <c r="T279" i="20" s="1"/>
  <c r="U274" i="26"/>
  <c r="T275" i="26"/>
  <c r="B282" i="11"/>
  <c r="A282" i="11" s="1"/>
  <c r="F282" i="11"/>
  <c r="I278" i="22"/>
  <c r="B275" i="27"/>
  <c r="A275" i="27" s="1"/>
  <c r="F275" i="27"/>
  <c r="D278" i="22"/>
  <c r="U279" i="16"/>
  <c r="T280" i="16"/>
  <c r="T279" i="18"/>
  <c r="U278" i="18"/>
  <c r="E282" i="11"/>
  <c r="L281" i="15"/>
  <c r="J282" i="15" s="1"/>
  <c r="M281" i="15"/>
  <c r="K282" i="15" s="1"/>
  <c r="D281" i="16"/>
  <c r="I276" i="26"/>
  <c r="B279" i="19"/>
  <c r="A279" i="19" s="1"/>
  <c r="F279" i="19"/>
  <c r="B277" i="23"/>
  <c r="A277" i="23" s="1"/>
  <c r="F277" i="23"/>
  <c r="E278" i="22"/>
  <c r="M275" i="27"/>
  <c r="K276" i="27" s="1"/>
  <c r="L275" i="27"/>
  <c r="J276" i="27" s="1"/>
  <c r="D276" i="27" s="1"/>
  <c r="I279" i="20"/>
  <c r="B281" i="15"/>
  <c r="A281" i="15" s="1"/>
  <c r="F281" i="15"/>
  <c r="L280" i="17"/>
  <c r="J281" i="17" s="1"/>
  <c r="D281" i="17" s="1"/>
  <c r="M280" i="17"/>
  <c r="K281" i="17" s="1"/>
  <c r="L278" i="21"/>
  <c r="J279" i="21" s="1"/>
  <c r="D279" i="21" s="1"/>
  <c r="M278" i="21"/>
  <c r="K279" i="21" s="1"/>
  <c r="E279" i="21" s="1"/>
  <c r="S276" i="26"/>
  <c r="U275" i="26" s="1"/>
  <c r="B276" i="26"/>
  <c r="A276" i="26" s="1"/>
  <c r="F276" i="26"/>
  <c r="S281" i="15"/>
  <c r="I280" i="18"/>
  <c r="D280" i="18"/>
  <c r="S281" i="16"/>
  <c r="S275" i="28"/>
  <c r="S277" i="23"/>
  <c r="S280" i="17"/>
  <c r="D279" i="20"/>
  <c r="E280" i="18"/>
  <c r="B275" i="28"/>
  <c r="A275" i="28" s="1"/>
  <c r="F275" i="28"/>
  <c r="I282" i="11"/>
  <c r="B280" i="17"/>
  <c r="A280" i="17" s="1"/>
  <c r="F280" i="17"/>
  <c r="U275" i="24"/>
  <c r="T276" i="24"/>
  <c r="M277" i="23"/>
  <c r="K278" i="23" s="1"/>
  <c r="E278" i="23" s="1"/>
  <c r="L277" i="23"/>
  <c r="J278" i="23" s="1"/>
  <c r="D278" i="23" s="1"/>
  <c r="L279" i="19"/>
  <c r="J280" i="19" s="1"/>
  <c r="M279" i="19"/>
  <c r="K280" i="19" s="1"/>
  <c r="S278" i="21"/>
  <c r="M275" i="28"/>
  <c r="K276" i="28" s="1"/>
  <c r="L275" i="28"/>
  <c r="J276" i="28" s="1"/>
  <c r="D276" i="28" s="1"/>
  <c r="I277" i="24"/>
  <c r="D277" i="24"/>
  <c r="T277" i="24" l="1"/>
  <c r="U278" i="20"/>
  <c r="B276" i="28"/>
  <c r="A276" i="28" s="1"/>
  <c r="F276" i="28"/>
  <c r="B278" i="23"/>
  <c r="A278" i="23" s="1"/>
  <c r="F278" i="23"/>
  <c r="B276" i="27"/>
  <c r="A276" i="27" s="1"/>
  <c r="F276" i="27"/>
  <c r="U277" i="21"/>
  <c r="T278" i="21"/>
  <c r="B281" i="17"/>
  <c r="A281" i="17" s="1"/>
  <c r="F281" i="17"/>
  <c r="B279" i="20"/>
  <c r="A279" i="20" s="1"/>
  <c r="F279" i="20"/>
  <c r="E276" i="27"/>
  <c r="E280" i="19"/>
  <c r="T277" i="23"/>
  <c r="U276" i="23"/>
  <c r="I281" i="17"/>
  <c r="I282" i="15"/>
  <c r="I277" i="25"/>
  <c r="D277" i="25"/>
  <c r="T280" i="17"/>
  <c r="U279" i="17"/>
  <c r="E276" i="28"/>
  <c r="E282" i="15"/>
  <c r="M279" i="20"/>
  <c r="K280" i="20" s="1"/>
  <c r="L279" i="20"/>
  <c r="J280" i="20" s="1"/>
  <c r="S282" i="11"/>
  <c r="T281" i="16"/>
  <c r="I278" i="23"/>
  <c r="S278" i="23"/>
  <c r="T278" i="23" s="1"/>
  <c r="B278" i="22"/>
  <c r="A278" i="22" s="1"/>
  <c r="F278" i="22"/>
  <c r="M278" i="22"/>
  <c r="K279" i="22" s="1"/>
  <c r="E279" i="22" s="1"/>
  <c r="L278" i="22"/>
  <c r="J279" i="22" s="1"/>
  <c r="E277" i="25"/>
  <c r="I276" i="28"/>
  <c r="E281" i="17"/>
  <c r="L280" i="18"/>
  <c r="J281" i="18" s="1"/>
  <c r="D281" i="18" s="1"/>
  <c r="M280" i="18"/>
  <c r="K281" i="18" s="1"/>
  <c r="E281" i="18" s="1"/>
  <c r="S278" i="22"/>
  <c r="M276" i="26"/>
  <c r="K277" i="26" s="1"/>
  <c r="L276" i="26"/>
  <c r="J277" i="26" s="1"/>
  <c r="B279" i="21"/>
  <c r="A279" i="21" s="1"/>
  <c r="F279" i="21"/>
  <c r="B277" i="24"/>
  <c r="A277" i="24" s="1"/>
  <c r="F277" i="24"/>
  <c r="I280" i="19"/>
  <c r="L277" i="24"/>
  <c r="J278" i="24" s="1"/>
  <c r="M277" i="24"/>
  <c r="K278" i="24" s="1"/>
  <c r="S279" i="21"/>
  <c r="M282" i="11"/>
  <c r="K283" i="11" s="1"/>
  <c r="E283" i="11" s="1"/>
  <c r="L282" i="11"/>
  <c r="J283" i="11" s="1"/>
  <c r="S280" i="18"/>
  <c r="T275" i="28"/>
  <c r="U274" i="28"/>
  <c r="B280" i="18"/>
  <c r="A280" i="18" s="1"/>
  <c r="F280" i="18"/>
  <c r="T281" i="15"/>
  <c r="U280" i="15"/>
  <c r="I279" i="21"/>
  <c r="D282" i="15"/>
  <c r="I276" i="27"/>
  <c r="D280" i="19"/>
  <c r="B281" i="16"/>
  <c r="A281" i="16" s="1"/>
  <c r="F281" i="16"/>
  <c r="U280" i="16"/>
  <c r="T276" i="26"/>
  <c r="M281" i="16"/>
  <c r="K282" i="16" s="1"/>
  <c r="L281" i="16"/>
  <c r="J282" i="16" s="1"/>
  <c r="D282" i="16" s="1"/>
  <c r="B282" i="16" l="1"/>
  <c r="A282" i="16" s="1"/>
  <c r="F282" i="16"/>
  <c r="S283" i="11"/>
  <c r="T283" i="11" s="1"/>
  <c r="M279" i="21"/>
  <c r="K280" i="21" s="1"/>
  <c r="L279" i="21"/>
  <c r="J280" i="21" s="1"/>
  <c r="I277" i="26"/>
  <c r="D277" i="26"/>
  <c r="S281" i="17"/>
  <c r="I280" i="20"/>
  <c r="E280" i="20"/>
  <c r="U278" i="21"/>
  <c r="B282" i="15"/>
  <c r="A282" i="15" s="1"/>
  <c r="F282" i="15"/>
  <c r="B281" i="18"/>
  <c r="A281" i="18" s="1"/>
  <c r="F281" i="18"/>
  <c r="I283" i="11"/>
  <c r="D283" i="11"/>
  <c r="E278" i="24"/>
  <c r="S279" i="22"/>
  <c r="U278" i="22" s="1"/>
  <c r="I279" i="22"/>
  <c r="D279" i="22"/>
  <c r="L278" i="23"/>
  <c r="J279" i="23" s="1"/>
  <c r="M278" i="23"/>
  <c r="K279" i="23" s="1"/>
  <c r="S276" i="28"/>
  <c r="M277" i="25"/>
  <c r="K278" i="25" s="1"/>
  <c r="E278" i="25" s="1"/>
  <c r="L277" i="25"/>
  <c r="J278" i="25" s="1"/>
  <c r="D278" i="25" s="1"/>
  <c r="L281" i="17"/>
  <c r="J282" i="17" s="1"/>
  <c r="M281" i="17"/>
  <c r="K282" i="17" s="1"/>
  <c r="S276" i="27"/>
  <c r="D280" i="20"/>
  <c r="T279" i="21"/>
  <c r="I282" i="16"/>
  <c r="S281" i="18"/>
  <c r="U280" i="18" s="1"/>
  <c r="S277" i="25"/>
  <c r="B277" i="25"/>
  <c r="A277" i="25" s="1"/>
  <c r="F277" i="25"/>
  <c r="E282" i="16"/>
  <c r="M276" i="27"/>
  <c r="K277" i="27" s="1"/>
  <c r="L276" i="27"/>
  <c r="J277" i="27" s="1"/>
  <c r="T280" i="18"/>
  <c r="U279" i="18"/>
  <c r="M280" i="19"/>
  <c r="K281" i="19" s="1"/>
  <c r="L280" i="19"/>
  <c r="J281" i="19" s="1"/>
  <c r="D281" i="19" s="1"/>
  <c r="E277" i="26"/>
  <c r="U277" i="23"/>
  <c r="B280" i="19"/>
  <c r="A280" i="19" s="1"/>
  <c r="F280" i="19"/>
  <c r="I278" i="24"/>
  <c r="D278" i="24"/>
  <c r="U277" i="22"/>
  <c r="T278" i="22"/>
  <c r="I281" i="18"/>
  <c r="L276" i="28"/>
  <c r="J277" i="28" s="1"/>
  <c r="M276" i="28"/>
  <c r="K277" i="28" s="1"/>
  <c r="E277" i="28" s="1"/>
  <c r="T282" i="11"/>
  <c r="U281" i="11"/>
  <c r="S282" i="15"/>
  <c r="M282" i="15"/>
  <c r="K283" i="15" s="1"/>
  <c r="L282" i="15"/>
  <c r="J283" i="15" s="1"/>
  <c r="S280" i="19"/>
  <c r="I283" i="15" l="1"/>
  <c r="M281" i="18"/>
  <c r="K282" i="18" s="1"/>
  <c r="L281" i="18"/>
  <c r="J282" i="18" s="1"/>
  <c r="S277" i="28"/>
  <c r="T277" i="28" s="1"/>
  <c r="L277" i="26"/>
  <c r="J278" i="26" s="1"/>
  <c r="D278" i="26" s="1"/>
  <c r="M277" i="26"/>
  <c r="K278" i="26" s="1"/>
  <c r="E278" i="26" s="1"/>
  <c r="U275" i="28"/>
  <c r="T276" i="28"/>
  <c r="I280" i="21"/>
  <c r="D280" i="21"/>
  <c r="E281" i="19"/>
  <c r="I277" i="28"/>
  <c r="D277" i="28"/>
  <c r="M278" i="24"/>
  <c r="K279" i="24" s="1"/>
  <c r="L278" i="24"/>
  <c r="J279" i="24" s="1"/>
  <c r="D279" i="24" s="1"/>
  <c r="B281" i="19"/>
  <c r="A281" i="19" s="1"/>
  <c r="F281" i="19"/>
  <c r="B278" i="25"/>
  <c r="A278" i="25" s="1"/>
  <c r="F278" i="25"/>
  <c r="T277" i="25"/>
  <c r="U276" i="25"/>
  <c r="E277" i="27"/>
  <c r="I278" i="25"/>
  <c r="E279" i="23"/>
  <c r="M279" i="22"/>
  <c r="K280" i="22" s="1"/>
  <c r="L279" i="22"/>
  <c r="J280" i="22" s="1"/>
  <c r="D280" i="22" s="1"/>
  <c r="S278" i="24"/>
  <c r="S280" i="20"/>
  <c r="B277" i="26"/>
  <c r="A277" i="26" s="1"/>
  <c r="F277" i="26"/>
  <c r="E280" i="21"/>
  <c r="B279" i="22"/>
  <c r="A279" i="22" s="1"/>
  <c r="F279" i="22"/>
  <c r="B283" i="11"/>
  <c r="A283" i="11" s="1"/>
  <c r="F283" i="11"/>
  <c r="E282" i="17"/>
  <c r="B278" i="24"/>
  <c r="A278" i="24" s="1"/>
  <c r="F278" i="24"/>
  <c r="S277" i="26"/>
  <c r="I277" i="27"/>
  <c r="D277" i="27"/>
  <c r="B280" i="20"/>
  <c r="A280" i="20" s="1"/>
  <c r="F280" i="20"/>
  <c r="I282" i="17"/>
  <c r="D282" i="17"/>
  <c r="L283" i="11"/>
  <c r="J284" i="11" s="1"/>
  <c r="D284" i="11" s="1"/>
  <c r="M283" i="11"/>
  <c r="K284" i="11" s="1"/>
  <c r="U280" i="17"/>
  <c r="T281" i="17"/>
  <c r="E283" i="15"/>
  <c r="U279" i="19"/>
  <c r="T280" i="19"/>
  <c r="U281" i="15"/>
  <c r="T282" i="15"/>
  <c r="U282" i="11"/>
  <c r="T279" i="22"/>
  <c r="I281" i="19"/>
  <c r="T281" i="18"/>
  <c r="S282" i="16"/>
  <c r="S278" i="25"/>
  <c r="U277" i="25" s="1"/>
  <c r="M282" i="16"/>
  <c r="K283" i="16" s="1"/>
  <c r="L282" i="16"/>
  <c r="J283" i="16" s="1"/>
  <c r="U275" i="27"/>
  <c r="T276" i="27"/>
  <c r="I279" i="23"/>
  <c r="D279" i="23"/>
  <c r="D283" i="15"/>
  <c r="L280" i="20"/>
  <c r="J281" i="20" s="1"/>
  <c r="M280" i="20"/>
  <c r="K281" i="20" s="1"/>
  <c r="E281" i="20" s="1"/>
  <c r="U276" i="28" l="1"/>
  <c r="S281" i="20"/>
  <c r="U280" i="20" s="1"/>
  <c r="B284" i="11"/>
  <c r="A284" i="11" s="1"/>
  <c r="F284" i="11"/>
  <c r="T282" i="16"/>
  <c r="U281" i="16"/>
  <c r="U277" i="24"/>
  <c r="T278" i="24"/>
  <c r="I282" i="18"/>
  <c r="D282" i="18"/>
  <c r="M279" i="23"/>
  <c r="K280" i="23" s="1"/>
  <c r="E280" i="23" s="1"/>
  <c r="L279" i="23"/>
  <c r="J280" i="23" s="1"/>
  <c r="D280" i="23" s="1"/>
  <c r="T277" i="26"/>
  <c r="U276" i="26"/>
  <c r="B280" i="22"/>
  <c r="A280" i="22" s="1"/>
  <c r="F280" i="22"/>
  <c r="B277" i="28"/>
  <c r="A277" i="28" s="1"/>
  <c r="F277" i="28"/>
  <c r="E282" i="18"/>
  <c r="S283" i="15"/>
  <c r="L277" i="27"/>
  <c r="J278" i="27" s="1"/>
  <c r="D278" i="27" s="1"/>
  <c r="M277" i="27"/>
  <c r="K278" i="27" s="1"/>
  <c r="E278" i="27" s="1"/>
  <c r="T280" i="20"/>
  <c r="U279" i="20"/>
  <c r="E280" i="22"/>
  <c r="L278" i="25"/>
  <c r="J279" i="25" s="1"/>
  <c r="M278" i="25"/>
  <c r="K279" i="25" s="1"/>
  <c r="I284" i="11"/>
  <c r="S278" i="26"/>
  <c r="T278" i="26" s="1"/>
  <c r="S282" i="17"/>
  <c r="S280" i="21"/>
  <c r="B278" i="26"/>
  <c r="A278" i="26" s="1"/>
  <c r="F278" i="26"/>
  <c r="S281" i="19"/>
  <c r="I278" i="26"/>
  <c r="I281" i="20"/>
  <c r="L282" i="17"/>
  <c r="J283" i="17" s="1"/>
  <c r="D283" i="17" s="1"/>
  <c r="M282" i="17"/>
  <c r="K283" i="17" s="1"/>
  <c r="E283" i="17" s="1"/>
  <c r="B277" i="27"/>
  <c r="A277" i="27" s="1"/>
  <c r="F277" i="27"/>
  <c r="I280" i="22"/>
  <c r="B280" i="21"/>
  <c r="A280" i="21" s="1"/>
  <c r="F280" i="21"/>
  <c r="B283" i="15"/>
  <c r="A283" i="15" s="1"/>
  <c r="F283" i="15"/>
  <c r="B279" i="23"/>
  <c r="A279" i="23" s="1"/>
  <c r="F279" i="23"/>
  <c r="I283" i="16"/>
  <c r="D283" i="16"/>
  <c r="E283" i="16"/>
  <c r="M281" i="19"/>
  <c r="K282" i="19" s="1"/>
  <c r="E282" i="19" s="1"/>
  <c r="L281" i="19"/>
  <c r="J282" i="19" s="1"/>
  <c r="E284" i="11"/>
  <c r="B282" i="17"/>
  <c r="A282" i="17" s="1"/>
  <c r="F282" i="17"/>
  <c r="D281" i="20"/>
  <c r="B279" i="24"/>
  <c r="A279" i="24" s="1"/>
  <c r="F279" i="24"/>
  <c r="E279" i="24"/>
  <c r="S279" i="23"/>
  <c r="S277" i="27"/>
  <c r="T278" i="25"/>
  <c r="I279" i="24"/>
  <c r="M277" i="28"/>
  <c r="K278" i="28" s="1"/>
  <c r="L277" i="28"/>
  <c r="J278" i="28" s="1"/>
  <c r="M280" i="21"/>
  <c r="K281" i="21" s="1"/>
  <c r="L280" i="21"/>
  <c r="J281" i="21" s="1"/>
  <c r="D281" i="21" s="1"/>
  <c r="L283" i="15"/>
  <c r="J284" i="15" s="1"/>
  <c r="D284" i="15" s="1"/>
  <c r="M283" i="15"/>
  <c r="K284" i="15" s="1"/>
  <c r="T281" i="20" l="1"/>
  <c r="U277" i="26"/>
  <c r="B284" i="15"/>
  <c r="A284" i="15" s="1"/>
  <c r="F284" i="15"/>
  <c r="S282" i="19"/>
  <c r="U281" i="19" s="1"/>
  <c r="S283" i="17"/>
  <c r="T283" i="17" s="1"/>
  <c r="U278" i="23"/>
  <c r="T279" i="23"/>
  <c r="B283" i="17"/>
  <c r="A283" i="17" s="1"/>
  <c r="F283" i="17"/>
  <c r="L283" i="16"/>
  <c r="J284" i="16" s="1"/>
  <c r="D284" i="16" s="1"/>
  <c r="M283" i="16"/>
  <c r="K284" i="16" s="1"/>
  <c r="E284" i="16" s="1"/>
  <c r="L280" i="22"/>
  <c r="J281" i="22" s="1"/>
  <c r="M280" i="22"/>
  <c r="K281" i="22" s="1"/>
  <c r="T282" i="17"/>
  <c r="U281" i="17"/>
  <c r="I278" i="28"/>
  <c r="S280" i="23"/>
  <c r="M281" i="20"/>
  <c r="K282" i="20" s="1"/>
  <c r="L281" i="20"/>
  <c r="J282" i="20" s="1"/>
  <c r="D282" i="20" s="1"/>
  <c r="D278" i="28"/>
  <c r="E278" i="28"/>
  <c r="S278" i="27"/>
  <c r="U277" i="27" s="1"/>
  <c r="S279" i="24"/>
  <c r="B281" i="20"/>
  <c r="A281" i="20" s="1"/>
  <c r="F281" i="20"/>
  <c r="S284" i="11"/>
  <c r="S283" i="16"/>
  <c r="B278" i="27"/>
  <c r="A278" i="27" s="1"/>
  <c r="F278" i="27"/>
  <c r="E281" i="21"/>
  <c r="E279" i="25"/>
  <c r="S282" i="18"/>
  <c r="I280" i="23"/>
  <c r="L282" i="18"/>
  <c r="J283" i="18" s="1"/>
  <c r="M282" i="18"/>
  <c r="K283" i="18" s="1"/>
  <c r="I282" i="19"/>
  <c r="D282" i="19"/>
  <c r="B280" i="23"/>
  <c r="A280" i="23" s="1"/>
  <c r="F280" i="23"/>
  <c r="U280" i="19"/>
  <c r="T281" i="19"/>
  <c r="S280" i="22"/>
  <c r="E284" i="15"/>
  <c r="B282" i="18"/>
  <c r="A282" i="18" s="1"/>
  <c r="F282" i="18"/>
  <c r="I284" i="15"/>
  <c r="B281" i="21"/>
  <c r="A281" i="21" s="1"/>
  <c r="F281" i="21"/>
  <c r="I283" i="17"/>
  <c r="M284" i="11"/>
  <c r="K285" i="11" s="1"/>
  <c r="L284" i="11"/>
  <c r="J285" i="11" s="1"/>
  <c r="T283" i="15"/>
  <c r="U282" i="15"/>
  <c r="I281" i="21"/>
  <c r="M279" i="24"/>
  <c r="K280" i="24" s="1"/>
  <c r="E280" i="24" s="1"/>
  <c r="L279" i="24"/>
  <c r="J280" i="24" s="1"/>
  <c r="T277" i="27"/>
  <c r="U276" i="27"/>
  <c r="B283" i="16"/>
  <c r="A283" i="16" s="1"/>
  <c r="F283" i="16"/>
  <c r="M278" i="26"/>
  <c r="K279" i="26" s="1"/>
  <c r="L278" i="26"/>
  <c r="J279" i="26" s="1"/>
  <c r="T280" i="21"/>
  <c r="U279" i="21"/>
  <c r="I279" i="25"/>
  <c r="D279" i="25"/>
  <c r="I278" i="27"/>
  <c r="U282" i="17" l="1"/>
  <c r="T278" i="27"/>
  <c r="B284" i="16"/>
  <c r="A284" i="16" s="1"/>
  <c r="F284" i="16"/>
  <c r="E279" i="26"/>
  <c r="I280" i="24"/>
  <c r="D280" i="24"/>
  <c r="I285" i="11"/>
  <c r="D285" i="11"/>
  <c r="S280" i="24"/>
  <c r="U279" i="24" s="1"/>
  <c r="S278" i="28"/>
  <c r="M278" i="27"/>
  <c r="K279" i="27" s="1"/>
  <c r="L278" i="27"/>
  <c r="J279" i="27" s="1"/>
  <c r="M284" i="15"/>
  <c r="K285" i="15" s="1"/>
  <c r="E285" i="15" s="1"/>
  <c r="L284" i="15"/>
  <c r="J285" i="15" s="1"/>
  <c r="I283" i="18"/>
  <c r="S281" i="21"/>
  <c r="T280" i="22"/>
  <c r="U279" i="22"/>
  <c r="L282" i="19"/>
  <c r="J283" i="19" s="1"/>
  <c r="M282" i="19"/>
  <c r="K283" i="19" s="1"/>
  <c r="S284" i="16"/>
  <c r="T284" i="16" s="1"/>
  <c r="B282" i="20"/>
  <c r="A282" i="20" s="1"/>
  <c r="F282" i="20"/>
  <c r="B278" i="28"/>
  <c r="A278" i="28" s="1"/>
  <c r="F278" i="28"/>
  <c r="I281" i="22"/>
  <c r="D281" i="22"/>
  <c r="T280" i="23"/>
  <c r="L279" i="25"/>
  <c r="J280" i="25" s="1"/>
  <c r="D280" i="25" s="1"/>
  <c r="M279" i="25"/>
  <c r="K280" i="25" s="1"/>
  <c r="E280" i="25" s="1"/>
  <c r="B282" i="19"/>
  <c r="A282" i="19" s="1"/>
  <c r="F282" i="19"/>
  <c r="T282" i="18"/>
  <c r="U281" i="18"/>
  <c r="U283" i="11"/>
  <c r="T284" i="11"/>
  <c r="E282" i="20"/>
  <c r="I284" i="16"/>
  <c r="S284" i="15"/>
  <c r="E283" i="18"/>
  <c r="U282" i="16"/>
  <c r="T283" i="16"/>
  <c r="T279" i="24"/>
  <c r="U278" i="24"/>
  <c r="B279" i="25"/>
  <c r="A279" i="25" s="1"/>
  <c r="F279" i="25"/>
  <c r="I279" i="26"/>
  <c r="D279" i="26"/>
  <c r="M281" i="21"/>
  <c r="K282" i="21" s="1"/>
  <c r="L281" i="21"/>
  <c r="J282" i="21" s="1"/>
  <c r="M283" i="17"/>
  <c r="K284" i="17" s="1"/>
  <c r="L283" i="17"/>
  <c r="J284" i="17" s="1"/>
  <c r="D283" i="18"/>
  <c r="E281" i="22"/>
  <c r="T282" i="19"/>
  <c r="M280" i="23"/>
  <c r="K281" i="23" s="1"/>
  <c r="L280" i="23"/>
  <c r="J281" i="23" s="1"/>
  <c r="S279" i="25"/>
  <c r="E285" i="11"/>
  <c r="I282" i="20"/>
  <c r="M278" i="28"/>
  <c r="K279" i="28" s="1"/>
  <c r="E279" i="28" s="1"/>
  <c r="L278" i="28"/>
  <c r="J279" i="28" s="1"/>
  <c r="D279" i="28" s="1"/>
  <c r="U279" i="23"/>
  <c r="T280" i="24" l="1"/>
  <c r="E284" i="17"/>
  <c r="S282" i="20"/>
  <c r="S279" i="28"/>
  <c r="U278" i="28" s="1"/>
  <c r="T279" i="25"/>
  <c r="U278" i="25"/>
  <c r="I282" i="21"/>
  <c r="D282" i="21"/>
  <c r="S283" i="18"/>
  <c r="I281" i="23"/>
  <c r="D281" i="23"/>
  <c r="B283" i="18"/>
  <c r="A283" i="18" s="1"/>
  <c r="F283" i="18"/>
  <c r="S285" i="15"/>
  <c r="U284" i="15" s="1"/>
  <c r="I280" i="25"/>
  <c r="B281" i="22"/>
  <c r="A281" i="22" s="1"/>
  <c r="F281" i="22"/>
  <c r="E282" i="21"/>
  <c r="I285" i="15"/>
  <c r="D285" i="15"/>
  <c r="I279" i="27"/>
  <c r="D279" i="27"/>
  <c r="L285" i="11"/>
  <c r="J286" i="11" s="1"/>
  <c r="D286" i="11" s="1"/>
  <c r="M285" i="11"/>
  <c r="K286" i="11" s="1"/>
  <c r="L280" i="24"/>
  <c r="J281" i="24" s="1"/>
  <c r="M280" i="24"/>
  <c r="K281" i="24" s="1"/>
  <c r="S280" i="25"/>
  <c r="U279" i="25" s="1"/>
  <c r="M281" i="22"/>
  <c r="K282" i="22" s="1"/>
  <c r="L281" i="22"/>
  <c r="J282" i="22" s="1"/>
  <c r="B279" i="28"/>
  <c r="A279" i="28" s="1"/>
  <c r="F279" i="28"/>
  <c r="I283" i="19"/>
  <c r="M283" i="18"/>
  <c r="K284" i="18" s="1"/>
  <c r="L283" i="18"/>
  <c r="J284" i="18" s="1"/>
  <c r="B280" i="24"/>
  <c r="A280" i="24" s="1"/>
  <c r="F280" i="24"/>
  <c r="I279" i="28"/>
  <c r="S281" i="22"/>
  <c r="L279" i="26"/>
  <c r="J280" i="26" s="1"/>
  <c r="D280" i="26" s="1"/>
  <c r="M279" i="26"/>
  <c r="K280" i="26" s="1"/>
  <c r="E280" i="26" s="1"/>
  <c r="U277" i="28"/>
  <c r="T278" i="28"/>
  <c r="B285" i="11"/>
  <c r="A285" i="11" s="1"/>
  <c r="F285" i="11"/>
  <c r="M282" i="20"/>
  <c r="K283" i="20" s="1"/>
  <c r="E283" i="20" s="1"/>
  <c r="L282" i="20"/>
  <c r="J283" i="20" s="1"/>
  <c r="S285" i="11"/>
  <c r="E281" i="23"/>
  <c r="I284" i="17"/>
  <c r="D284" i="17"/>
  <c r="B279" i="26"/>
  <c r="A279" i="26" s="1"/>
  <c r="F279" i="26"/>
  <c r="B280" i="25"/>
  <c r="A280" i="25" s="1"/>
  <c r="F280" i="25"/>
  <c r="U283" i="16"/>
  <c r="U283" i="15"/>
  <c r="T284" i="15"/>
  <c r="L284" i="16"/>
  <c r="J285" i="16" s="1"/>
  <c r="M284" i="16"/>
  <c r="K285" i="16" s="1"/>
  <c r="D283" i="19"/>
  <c r="E283" i="19"/>
  <c r="T281" i="21"/>
  <c r="U280" i="21"/>
  <c r="E279" i="27"/>
  <c r="S279" i="26"/>
  <c r="T279" i="28" l="1"/>
  <c r="T280" i="25"/>
  <c r="B280" i="26"/>
  <c r="A280" i="26" s="1"/>
  <c r="F280" i="26"/>
  <c r="S283" i="20"/>
  <c r="U282" i="20" s="1"/>
  <c r="I285" i="16"/>
  <c r="D285" i="16"/>
  <c r="B284" i="17"/>
  <c r="A284" i="17" s="1"/>
  <c r="F284" i="17"/>
  <c r="I284" i="18"/>
  <c r="L279" i="27"/>
  <c r="J280" i="27" s="1"/>
  <c r="M279" i="27"/>
  <c r="K280" i="27" s="1"/>
  <c r="L285" i="15"/>
  <c r="J286" i="15" s="1"/>
  <c r="D286" i="15" s="1"/>
  <c r="M285" i="15"/>
  <c r="K286" i="15" s="1"/>
  <c r="U281" i="20"/>
  <c r="T282" i="20"/>
  <c r="S279" i="27"/>
  <c r="E282" i="22"/>
  <c r="B281" i="23"/>
  <c r="A281" i="23" s="1"/>
  <c r="F281" i="23"/>
  <c r="L282" i="21"/>
  <c r="J283" i="21" s="1"/>
  <c r="D283" i="21" s="1"/>
  <c r="M282" i="21"/>
  <c r="K283" i="21" s="1"/>
  <c r="E283" i="21" s="1"/>
  <c r="B283" i="19"/>
  <c r="A283" i="19" s="1"/>
  <c r="F283" i="19"/>
  <c r="L284" i="17"/>
  <c r="J285" i="17" s="1"/>
  <c r="M284" i="17"/>
  <c r="K285" i="17" s="1"/>
  <c r="E285" i="17" s="1"/>
  <c r="E286" i="11"/>
  <c r="B286" i="11"/>
  <c r="A286" i="11" s="1"/>
  <c r="F286" i="11"/>
  <c r="U280" i="22"/>
  <c r="T281" i="22"/>
  <c r="M283" i="19"/>
  <c r="K284" i="19" s="1"/>
  <c r="E284" i="19" s="1"/>
  <c r="L283" i="19"/>
  <c r="J284" i="19" s="1"/>
  <c r="D284" i="19" s="1"/>
  <c r="I286" i="11"/>
  <c r="B285" i="15"/>
  <c r="A285" i="15" s="1"/>
  <c r="F285" i="15"/>
  <c r="M280" i="25"/>
  <c r="K281" i="25" s="1"/>
  <c r="L280" i="25"/>
  <c r="J281" i="25" s="1"/>
  <c r="U282" i="18"/>
  <c r="T283" i="18"/>
  <c r="S284" i="17"/>
  <c r="S283" i="19"/>
  <c r="I280" i="26"/>
  <c r="L279" i="28"/>
  <c r="J280" i="28" s="1"/>
  <c r="M279" i="28"/>
  <c r="K280" i="28" s="1"/>
  <c r="I281" i="24"/>
  <c r="T279" i="26"/>
  <c r="U278" i="26"/>
  <c r="U284" i="11"/>
  <c r="T285" i="11"/>
  <c r="S282" i="21"/>
  <c r="E284" i="18"/>
  <c r="S280" i="26"/>
  <c r="T280" i="26" s="1"/>
  <c r="E285" i="16"/>
  <c r="T285" i="15"/>
  <c r="S281" i="23"/>
  <c r="I283" i="20"/>
  <c r="D283" i="20"/>
  <c r="D281" i="24"/>
  <c r="I282" i="22"/>
  <c r="E281" i="24"/>
  <c r="B279" i="27"/>
  <c r="A279" i="27" s="1"/>
  <c r="F279" i="27"/>
  <c r="D282" i="22"/>
  <c r="D284" i="18"/>
  <c r="L281" i="23"/>
  <c r="J282" i="23" s="1"/>
  <c r="D282" i="23" s="1"/>
  <c r="M281" i="23"/>
  <c r="K282" i="23" s="1"/>
  <c r="B282" i="21"/>
  <c r="A282" i="21" s="1"/>
  <c r="F282" i="21"/>
  <c r="U279" i="26" l="1"/>
  <c r="T283" i="20"/>
  <c r="S284" i="19"/>
  <c r="U283" i="19" s="1"/>
  <c r="B282" i="22"/>
  <c r="A282" i="22" s="1"/>
  <c r="F282" i="22"/>
  <c r="B281" i="24"/>
  <c r="A281" i="24" s="1"/>
  <c r="F281" i="24"/>
  <c r="S285" i="16"/>
  <c r="S285" i="17"/>
  <c r="U284" i="17" s="1"/>
  <c r="M284" i="18"/>
  <c r="K285" i="18" s="1"/>
  <c r="E285" i="18" s="1"/>
  <c r="L284" i="18"/>
  <c r="J285" i="18" s="1"/>
  <c r="D285" i="18" s="1"/>
  <c r="T281" i="23"/>
  <c r="U280" i="23"/>
  <c r="E280" i="28"/>
  <c r="B282" i="23"/>
  <c r="A282" i="23" s="1"/>
  <c r="F282" i="23"/>
  <c r="I282" i="23"/>
  <c r="B283" i="20"/>
  <c r="A283" i="20" s="1"/>
  <c r="F283" i="20"/>
  <c r="E282" i="23"/>
  <c r="T282" i="21"/>
  <c r="U281" i="21"/>
  <c r="I280" i="28"/>
  <c r="D280" i="28"/>
  <c r="I281" i="25"/>
  <c r="D281" i="25"/>
  <c r="I285" i="17"/>
  <c r="U278" i="27"/>
  <c r="T279" i="27"/>
  <c r="E286" i="15"/>
  <c r="D285" i="17"/>
  <c r="L285" i="16"/>
  <c r="J286" i="16" s="1"/>
  <c r="D286" i="16" s="1"/>
  <c r="M285" i="16"/>
  <c r="K286" i="16" s="1"/>
  <c r="E286" i="16" s="1"/>
  <c r="S281" i="24"/>
  <c r="S284" i="18"/>
  <c r="M280" i="26"/>
  <c r="K281" i="26" s="1"/>
  <c r="L280" i="26"/>
  <c r="J281" i="26" s="1"/>
  <c r="S286" i="11"/>
  <c r="B284" i="19"/>
  <c r="A284" i="19" s="1"/>
  <c r="F284" i="19"/>
  <c r="B285" i="16"/>
  <c r="A285" i="16" s="1"/>
  <c r="F285" i="16"/>
  <c r="S283" i="21"/>
  <c r="T283" i="21" s="1"/>
  <c r="U283" i="17"/>
  <c r="T284" i="17"/>
  <c r="B286" i="15"/>
  <c r="A286" i="15" s="1"/>
  <c r="F286" i="15"/>
  <c r="S282" i="22"/>
  <c r="I280" i="27"/>
  <c r="D280" i="27"/>
  <c r="B283" i="21"/>
  <c r="A283" i="21" s="1"/>
  <c r="F283" i="21"/>
  <c r="B284" i="18"/>
  <c r="A284" i="18" s="1"/>
  <c r="F284" i="18"/>
  <c r="L282" i="22"/>
  <c r="J283" i="22" s="1"/>
  <c r="D283" i="22" s="1"/>
  <c r="M282" i="22"/>
  <c r="K283" i="22" s="1"/>
  <c r="E283" i="22" s="1"/>
  <c r="L283" i="20"/>
  <c r="J284" i="20" s="1"/>
  <c r="M283" i="20"/>
  <c r="K284" i="20" s="1"/>
  <c r="L281" i="24"/>
  <c r="J282" i="24" s="1"/>
  <c r="D282" i="24" s="1"/>
  <c r="M281" i="24"/>
  <c r="K282" i="24" s="1"/>
  <c r="E282" i="24" s="1"/>
  <c r="U282" i="19"/>
  <c r="T283" i="19"/>
  <c r="E281" i="25"/>
  <c r="L286" i="11"/>
  <c r="J287" i="11" s="1"/>
  <c r="M286" i="11"/>
  <c r="K287" i="11" s="1"/>
  <c r="E287" i="11" s="1"/>
  <c r="I284" i="19"/>
  <c r="I283" i="21"/>
  <c r="E280" i="27"/>
  <c r="I286" i="15"/>
  <c r="T284" i="19" l="1"/>
  <c r="S287" i="11"/>
  <c r="T287" i="11" s="1"/>
  <c r="B282" i="24"/>
  <c r="A282" i="24" s="1"/>
  <c r="F282" i="24"/>
  <c r="S283" i="22"/>
  <c r="U282" i="22" s="1"/>
  <c r="S286" i="16"/>
  <c r="M283" i="21"/>
  <c r="K284" i="21" s="1"/>
  <c r="L283" i="21"/>
  <c r="J284" i="21" s="1"/>
  <c r="I284" i="20"/>
  <c r="B285" i="18"/>
  <c r="A285" i="18" s="1"/>
  <c r="F285" i="18"/>
  <c r="B286" i="16"/>
  <c r="A286" i="16" s="1"/>
  <c r="F286" i="16"/>
  <c r="S285" i="18"/>
  <c r="T285" i="18" s="1"/>
  <c r="M280" i="28"/>
  <c r="K281" i="28" s="1"/>
  <c r="E281" i="28" s="1"/>
  <c r="L280" i="28"/>
  <c r="J281" i="28" s="1"/>
  <c r="D281" i="28" s="1"/>
  <c r="B283" i="22"/>
  <c r="A283" i="22" s="1"/>
  <c r="F283" i="22"/>
  <c r="S282" i="24"/>
  <c r="U281" i="24" s="1"/>
  <c r="B285" i="17"/>
  <c r="A285" i="17" s="1"/>
  <c r="F285" i="17"/>
  <c r="M285" i="17"/>
  <c r="K286" i="17" s="1"/>
  <c r="L285" i="17"/>
  <c r="J286" i="17" s="1"/>
  <c r="D286" i="17" s="1"/>
  <c r="M282" i="23"/>
  <c r="K283" i="23" s="1"/>
  <c r="E283" i="23" s="1"/>
  <c r="L282" i="23"/>
  <c r="J283" i="23" s="1"/>
  <c r="S280" i="27"/>
  <c r="L284" i="19"/>
  <c r="J285" i="19" s="1"/>
  <c r="M284" i="19"/>
  <c r="K285" i="19" s="1"/>
  <c r="I283" i="22"/>
  <c r="E281" i="26"/>
  <c r="U280" i="24"/>
  <c r="T281" i="24"/>
  <c r="S286" i="15"/>
  <c r="B280" i="28"/>
  <c r="A280" i="28" s="1"/>
  <c r="F280" i="28"/>
  <c r="I285" i="18"/>
  <c r="I287" i="11"/>
  <c r="D287" i="11"/>
  <c r="I282" i="24"/>
  <c r="U281" i="22"/>
  <c r="T282" i="22"/>
  <c r="I286" i="16"/>
  <c r="L286" i="15"/>
  <c r="J287" i="15" s="1"/>
  <c r="M286" i="15"/>
  <c r="K287" i="15" s="1"/>
  <c r="S281" i="25"/>
  <c r="B280" i="27"/>
  <c r="A280" i="27" s="1"/>
  <c r="F280" i="27"/>
  <c r="I281" i="26"/>
  <c r="D281" i="26"/>
  <c r="M281" i="25"/>
  <c r="K282" i="25" s="1"/>
  <c r="L281" i="25"/>
  <c r="J282" i="25" s="1"/>
  <c r="D282" i="25" s="1"/>
  <c r="S282" i="23"/>
  <c r="E284" i="20"/>
  <c r="M280" i="27"/>
  <c r="K281" i="27" s="1"/>
  <c r="E281" i="27" s="1"/>
  <c r="L280" i="27"/>
  <c r="J281" i="27" s="1"/>
  <c r="D281" i="27" s="1"/>
  <c r="T285" i="17"/>
  <c r="T286" i="11"/>
  <c r="U285" i="11"/>
  <c r="T284" i="18"/>
  <c r="U283" i="18"/>
  <c r="B281" i="25"/>
  <c r="A281" i="25" s="1"/>
  <c r="F281" i="25"/>
  <c r="U282" i="21"/>
  <c r="D284" i="20"/>
  <c r="S280" i="28"/>
  <c r="U284" i="16"/>
  <c r="T285" i="16"/>
  <c r="U286" i="11" l="1"/>
  <c r="T283" i="22"/>
  <c r="S284" i="20"/>
  <c r="B281" i="26"/>
  <c r="A281" i="26" s="1"/>
  <c r="F281" i="26"/>
  <c r="T281" i="25"/>
  <c r="U280" i="25"/>
  <c r="M286" i="16"/>
  <c r="K287" i="16" s="1"/>
  <c r="L286" i="16"/>
  <c r="J287" i="16" s="1"/>
  <c r="S283" i="23"/>
  <c r="U282" i="23" s="1"/>
  <c r="B281" i="28"/>
  <c r="A281" i="28" s="1"/>
  <c r="F281" i="28"/>
  <c r="S281" i="26"/>
  <c r="S281" i="27"/>
  <c r="U280" i="27" s="1"/>
  <c r="I281" i="28"/>
  <c r="I284" i="21"/>
  <c r="D284" i="21"/>
  <c r="U279" i="28"/>
  <c r="T280" i="28"/>
  <c r="I281" i="27"/>
  <c r="I282" i="25"/>
  <c r="L281" i="26"/>
  <c r="J282" i="26" s="1"/>
  <c r="D282" i="26" s="1"/>
  <c r="M281" i="26"/>
  <c r="K282" i="26" s="1"/>
  <c r="I287" i="15"/>
  <c r="D287" i="15"/>
  <c r="M282" i="24"/>
  <c r="K283" i="24" s="1"/>
  <c r="L282" i="24"/>
  <c r="J283" i="24" s="1"/>
  <c r="M283" i="22"/>
  <c r="K284" i="22" s="1"/>
  <c r="L283" i="22"/>
  <c r="J284" i="22" s="1"/>
  <c r="T280" i="27"/>
  <c r="U279" i="27"/>
  <c r="B286" i="17"/>
  <c r="A286" i="17" s="1"/>
  <c r="F286" i="17"/>
  <c r="E284" i="21"/>
  <c r="T282" i="23"/>
  <c r="U281" i="23"/>
  <c r="T286" i="15"/>
  <c r="U285" i="15"/>
  <c r="I285" i="19"/>
  <c r="D285" i="19"/>
  <c r="E286" i="17"/>
  <c r="L284" i="20"/>
  <c r="J285" i="20" s="1"/>
  <c r="M284" i="20"/>
  <c r="K285" i="20" s="1"/>
  <c r="E285" i="20" s="1"/>
  <c r="S281" i="28"/>
  <c r="B281" i="27"/>
  <c r="A281" i="27" s="1"/>
  <c r="F281" i="27"/>
  <c r="M287" i="11"/>
  <c r="K288" i="11" s="1"/>
  <c r="L287" i="11"/>
  <c r="J288" i="11" s="1"/>
  <c r="I283" i="23"/>
  <c r="D283" i="23"/>
  <c r="T286" i="16"/>
  <c r="B282" i="25"/>
  <c r="A282" i="25" s="1"/>
  <c r="F282" i="25"/>
  <c r="U285" i="16"/>
  <c r="B284" i="20"/>
  <c r="A284" i="20" s="1"/>
  <c r="F284" i="20"/>
  <c r="U284" i="18"/>
  <c r="E282" i="25"/>
  <c r="B287" i="11"/>
  <c r="A287" i="11" s="1"/>
  <c r="F287" i="11"/>
  <c r="L285" i="18"/>
  <c r="J286" i="18" s="1"/>
  <c r="M285" i="18"/>
  <c r="K286" i="18" s="1"/>
  <c r="E287" i="15"/>
  <c r="T282" i="24"/>
  <c r="E285" i="19"/>
  <c r="I286" i="17"/>
  <c r="T283" i="23" l="1"/>
  <c r="T281" i="27"/>
  <c r="S285" i="20"/>
  <c r="T285" i="20" s="1"/>
  <c r="E286" i="18"/>
  <c r="S284" i="21"/>
  <c r="E284" i="22"/>
  <c r="U280" i="26"/>
  <c r="T281" i="26"/>
  <c r="S282" i="25"/>
  <c r="B283" i="23"/>
  <c r="A283" i="23" s="1"/>
  <c r="F283" i="23"/>
  <c r="S286" i="17"/>
  <c r="L287" i="15"/>
  <c r="J288" i="15" s="1"/>
  <c r="M287" i="15"/>
  <c r="K288" i="15" s="1"/>
  <c r="E288" i="15" s="1"/>
  <c r="B282" i="26"/>
  <c r="A282" i="26" s="1"/>
  <c r="F282" i="26"/>
  <c r="E283" i="24"/>
  <c r="T281" i="28"/>
  <c r="M284" i="21"/>
  <c r="K285" i="21" s="1"/>
  <c r="L284" i="21"/>
  <c r="J285" i="21" s="1"/>
  <c r="D285" i="21" s="1"/>
  <c r="E287" i="16"/>
  <c r="S285" i="19"/>
  <c r="I288" i="11"/>
  <c r="I285" i="20"/>
  <c r="M285" i="19"/>
  <c r="K286" i="19" s="1"/>
  <c r="E286" i="19" s="1"/>
  <c r="L285" i="19"/>
  <c r="J286" i="19" s="1"/>
  <c r="D286" i="19" s="1"/>
  <c r="L282" i="25"/>
  <c r="J283" i="25" s="1"/>
  <c r="M282" i="25"/>
  <c r="K283" i="25" s="1"/>
  <c r="B284" i="21"/>
  <c r="A284" i="21" s="1"/>
  <c r="F284" i="21"/>
  <c r="L281" i="28"/>
  <c r="J282" i="28" s="1"/>
  <c r="M281" i="28"/>
  <c r="K282" i="28" s="1"/>
  <c r="I286" i="18"/>
  <c r="D286" i="18"/>
  <c r="E288" i="11"/>
  <c r="I283" i="24"/>
  <c r="D283" i="24"/>
  <c r="I287" i="16"/>
  <c r="D287" i="16"/>
  <c r="M286" i="17"/>
  <c r="K287" i="17" s="1"/>
  <c r="E287" i="17" s="1"/>
  <c r="L286" i="17"/>
  <c r="J287" i="17" s="1"/>
  <c r="S287" i="15"/>
  <c r="D288" i="11"/>
  <c r="D285" i="20"/>
  <c r="L283" i="23"/>
  <c r="J284" i="23" s="1"/>
  <c r="M283" i="23"/>
  <c r="K284" i="23" s="1"/>
  <c r="B285" i="19"/>
  <c r="A285" i="19" s="1"/>
  <c r="F285" i="19"/>
  <c r="I284" i="22"/>
  <c r="D284" i="22"/>
  <c r="B287" i="15"/>
  <c r="A287" i="15" s="1"/>
  <c r="F287" i="15"/>
  <c r="I282" i="26"/>
  <c r="L281" i="27"/>
  <c r="J282" i="27" s="1"/>
  <c r="M281" i="27"/>
  <c r="K282" i="27" s="1"/>
  <c r="U280" i="28"/>
  <c r="E282" i="26"/>
  <c r="T284" i="20"/>
  <c r="U283" i="20"/>
  <c r="U284" i="20" l="1"/>
  <c r="B285" i="21"/>
  <c r="A285" i="21" s="1"/>
  <c r="F285" i="21"/>
  <c r="S287" i="17"/>
  <c r="U286" i="17" s="1"/>
  <c r="S282" i="26"/>
  <c r="S288" i="15"/>
  <c r="T288" i="15" s="1"/>
  <c r="B286" i="18"/>
  <c r="A286" i="18" s="1"/>
  <c r="F286" i="18"/>
  <c r="I282" i="28"/>
  <c r="D282" i="28"/>
  <c r="U284" i="19"/>
  <c r="T285" i="19"/>
  <c r="S283" i="24"/>
  <c r="I288" i="15"/>
  <c r="S284" i="22"/>
  <c r="B284" i="22"/>
  <c r="A284" i="22" s="1"/>
  <c r="F284" i="22"/>
  <c r="I284" i="23"/>
  <c r="M287" i="16"/>
  <c r="K288" i="16" s="1"/>
  <c r="E288" i="16" s="1"/>
  <c r="L287" i="16"/>
  <c r="J288" i="16" s="1"/>
  <c r="M285" i="20"/>
  <c r="K286" i="20" s="1"/>
  <c r="L285" i="20"/>
  <c r="J286" i="20" s="1"/>
  <c r="D286" i="20" s="1"/>
  <c r="T286" i="17"/>
  <c r="U285" i="17"/>
  <c r="E282" i="27"/>
  <c r="B285" i="20"/>
  <c r="A285" i="20" s="1"/>
  <c r="F285" i="20"/>
  <c r="I287" i="17"/>
  <c r="D287" i="17"/>
  <c r="S288" i="11"/>
  <c r="L286" i="18"/>
  <c r="J287" i="18" s="1"/>
  <c r="D287" i="18" s="1"/>
  <c r="M286" i="18"/>
  <c r="K287" i="18" s="1"/>
  <c r="E287" i="18" s="1"/>
  <c r="I286" i="19"/>
  <c r="S287" i="16"/>
  <c r="U281" i="25"/>
  <c r="T282" i="25"/>
  <c r="U283" i="21"/>
  <c r="T284" i="21"/>
  <c r="E284" i="23"/>
  <c r="B287" i="16"/>
  <c r="A287" i="16" s="1"/>
  <c r="F287" i="16"/>
  <c r="I285" i="21"/>
  <c r="S286" i="18"/>
  <c r="M282" i="26"/>
  <c r="K283" i="26" s="1"/>
  <c r="E283" i="26" s="1"/>
  <c r="L282" i="26"/>
  <c r="J283" i="26" s="1"/>
  <c r="B286" i="19"/>
  <c r="A286" i="19" s="1"/>
  <c r="F286" i="19"/>
  <c r="T287" i="15"/>
  <c r="U286" i="15"/>
  <c r="L283" i="24"/>
  <c r="J284" i="24" s="1"/>
  <c r="M283" i="24"/>
  <c r="K284" i="24" s="1"/>
  <c r="I283" i="25"/>
  <c r="D283" i="25"/>
  <c r="S286" i="19"/>
  <c r="D284" i="23"/>
  <c r="I282" i="27"/>
  <c r="D282" i="27"/>
  <c r="D288" i="15"/>
  <c r="M284" i="22"/>
  <c r="K285" i="22" s="1"/>
  <c r="L284" i="22"/>
  <c r="J285" i="22" s="1"/>
  <c r="B288" i="11"/>
  <c r="A288" i="11" s="1"/>
  <c r="F288" i="11"/>
  <c r="B283" i="24"/>
  <c r="A283" i="24" s="1"/>
  <c r="F283" i="24"/>
  <c r="E282" i="28"/>
  <c r="L288" i="11"/>
  <c r="J289" i="11" s="1"/>
  <c r="M288" i="11"/>
  <c r="K289" i="11" s="1"/>
  <c r="E289" i="11" s="1"/>
  <c r="E283" i="25"/>
  <c r="E285" i="21"/>
  <c r="S289" i="11" l="1"/>
  <c r="U289" i="11" s="1"/>
  <c r="P19" i="11"/>
  <c r="N19" i="11"/>
  <c r="O19" i="11" s="1"/>
  <c r="S288" i="16"/>
  <c r="I285" i="22"/>
  <c r="S287" i="18"/>
  <c r="T287" i="18" s="1"/>
  <c r="I288" i="16"/>
  <c r="T284" i="22"/>
  <c r="U283" i="22"/>
  <c r="I289" i="11"/>
  <c r="I284" i="24"/>
  <c r="U287" i="15"/>
  <c r="D288" i="16"/>
  <c r="U286" i="16"/>
  <c r="T287" i="16"/>
  <c r="B287" i="17"/>
  <c r="A287" i="17" s="1"/>
  <c r="F287" i="17"/>
  <c r="B287" i="18"/>
  <c r="A287" i="18" s="1"/>
  <c r="F287" i="18"/>
  <c r="S283" i="26"/>
  <c r="B284" i="23"/>
  <c r="A284" i="23" s="1"/>
  <c r="F284" i="23"/>
  <c r="L285" i="21"/>
  <c r="J286" i="21" s="1"/>
  <c r="M285" i="21"/>
  <c r="K286" i="21" s="1"/>
  <c r="E286" i="21" s="1"/>
  <c r="I287" i="18"/>
  <c r="I286" i="20"/>
  <c r="L284" i="23"/>
  <c r="J285" i="23" s="1"/>
  <c r="M284" i="23"/>
  <c r="K285" i="23" s="1"/>
  <c r="D285" i="22"/>
  <c r="U281" i="26"/>
  <c r="T282" i="26"/>
  <c r="M282" i="27"/>
  <c r="K283" i="27" s="1"/>
  <c r="E283" i="27" s="1"/>
  <c r="L282" i="27"/>
  <c r="J283" i="27" s="1"/>
  <c r="D283" i="27" s="1"/>
  <c r="L286" i="19"/>
  <c r="J287" i="19" s="1"/>
  <c r="M286" i="19"/>
  <c r="K287" i="19" s="1"/>
  <c r="T283" i="24"/>
  <c r="U282" i="24"/>
  <c r="U285" i="19"/>
  <c r="S285" i="21"/>
  <c r="B283" i="25"/>
  <c r="A283" i="25" s="1"/>
  <c r="F283" i="25"/>
  <c r="I283" i="26"/>
  <c r="D283" i="26"/>
  <c r="B286" i="20"/>
  <c r="A286" i="20" s="1"/>
  <c r="F286" i="20"/>
  <c r="L288" i="15"/>
  <c r="J289" i="15" s="1"/>
  <c r="M288" i="15"/>
  <c r="K289" i="15" s="1"/>
  <c r="E289" i="15" s="1"/>
  <c r="B282" i="28"/>
  <c r="A282" i="28" s="1"/>
  <c r="F282" i="28"/>
  <c r="S283" i="25"/>
  <c r="D289" i="11"/>
  <c r="B288" i="15"/>
  <c r="A288" i="15" s="1"/>
  <c r="F288" i="15"/>
  <c r="S282" i="28"/>
  <c r="D284" i="24"/>
  <c r="B282" i="27"/>
  <c r="A282" i="27" s="1"/>
  <c r="F282" i="27"/>
  <c r="M283" i="25"/>
  <c r="K284" i="25" s="1"/>
  <c r="E284" i="25" s="1"/>
  <c r="L283" i="25"/>
  <c r="J284" i="25" s="1"/>
  <c r="U285" i="18"/>
  <c r="T286" i="18"/>
  <c r="S284" i="23"/>
  <c r="T288" i="11"/>
  <c r="U287" i="11"/>
  <c r="M287" i="17"/>
  <c r="K288" i="17" s="1"/>
  <c r="L287" i="17"/>
  <c r="J288" i="17" s="1"/>
  <c r="S282" i="27"/>
  <c r="T287" i="17"/>
  <c r="E286" i="20"/>
  <c r="E285" i="22"/>
  <c r="E284" i="24"/>
  <c r="T286" i="19"/>
  <c r="M282" i="28"/>
  <c r="K283" i="28" s="1"/>
  <c r="L282" i="28"/>
  <c r="J283" i="28" s="1"/>
  <c r="T289" i="11" l="1"/>
  <c r="Q19" i="11" s="1"/>
  <c r="P15" i="11" s="1"/>
  <c r="U288" i="11"/>
  <c r="R19" i="11" s="1"/>
  <c r="U286" i="18"/>
  <c r="I289" i="15"/>
  <c r="M289" i="15" s="1"/>
  <c r="I283" i="28"/>
  <c r="T282" i="27"/>
  <c r="U281" i="27"/>
  <c r="T284" i="23"/>
  <c r="U283" i="23"/>
  <c r="T282" i="28"/>
  <c r="U281" i="28"/>
  <c r="U284" i="21"/>
  <c r="T285" i="21"/>
  <c r="S286" i="20"/>
  <c r="B289" i="11"/>
  <c r="F289" i="11"/>
  <c r="I283" i="27"/>
  <c r="U282" i="26"/>
  <c r="L289" i="11"/>
  <c r="M289" i="11"/>
  <c r="S285" i="22"/>
  <c r="L283" i="26"/>
  <c r="J284" i="26" s="1"/>
  <c r="D284" i="26" s="1"/>
  <c r="M283" i="26"/>
  <c r="K284" i="26" s="1"/>
  <c r="M287" i="18"/>
  <c r="K288" i="18" s="1"/>
  <c r="L287" i="18"/>
  <c r="J288" i="18" s="1"/>
  <c r="B288" i="16"/>
  <c r="A288" i="16" s="1"/>
  <c r="F288" i="16"/>
  <c r="M288" i="16"/>
  <c r="K289" i="16" s="1"/>
  <c r="E289" i="16" s="1"/>
  <c r="L288" i="16"/>
  <c r="J289" i="16" s="1"/>
  <c r="D289" i="16" s="1"/>
  <c r="S283" i="27"/>
  <c r="E285" i="23"/>
  <c r="B283" i="27"/>
  <c r="A283" i="27" s="1"/>
  <c r="F283" i="27"/>
  <c r="E283" i="28"/>
  <c r="D283" i="28"/>
  <c r="S286" i="21"/>
  <c r="U285" i="21" s="1"/>
  <c r="E287" i="19"/>
  <c r="I285" i="23"/>
  <c r="I288" i="17"/>
  <c r="I284" i="25"/>
  <c r="S284" i="25"/>
  <c r="U283" i="25" s="1"/>
  <c r="B283" i="26"/>
  <c r="A283" i="26" s="1"/>
  <c r="F283" i="26"/>
  <c r="I287" i="19"/>
  <c r="D287" i="19"/>
  <c r="T283" i="26"/>
  <c r="D285" i="23"/>
  <c r="D288" i="17"/>
  <c r="T288" i="16"/>
  <c r="L285" i="22"/>
  <c r="J286" i="22" s="1"/>
  <c r="D286" i="22" s="1"/>
  <c r="M285" i="22"/>
  <c r="K286" i="22" s="1"/>
  <c r="S284" i="24"/>
  <c r="E288" i="17"/>
  <c r="B284" i="24"/>
  <c r="A284" i="24" s="1"/>
  <c r="F284" i="24"/>
  <c r="D289" i="15"/>
  <c r="U282" i="25"/>
  <c r="T283" i="25"/>
  <c r="S289" i="15"/>
  <c r="P19" i="15"/>
  <c r="N19" i="15"/>
  <c r="O19" i="15" s="1"/>
  <c r="D284" i="25"/>
  <c r="B285" i="22"/>
  <c r="A285" i="22" s="1"/>
  <c r="F285" i="22"/>
  <c r="L286" i="20"/>
  <c r="J287" i="20" s="1"/>
  <c r="M286" i="20"/>
  <c r="K287" i="20" s="1"/>
  <c r="I286" i="21"/>
  <c r="D286" i="21"/>
  <c r="U287" i="16"/>
  <c r="M284" i="24"/>
  <c r="K285" i="24" s="1"/>
  <c r="E285" i="24" s="1"/>
  <c r="L284" i="24"/>
  <c r="J285" i="24" s="1"/>
  <c r="Q15" i="11" l="1"/>
  <c r="O15" i="11"/>
  <c r="V19" i="11"/>
  <c r="L289" i="15"/>
  <c r="B289" i="16"/>
  <c r="F289" i="16"/>
  <c r="S285" i="24"/>
  <c r="T285" i="24" s="1"/>
  <c r="U289" i="15"/>
  <c r="U288" i="15"/>
  <c r="T289" i="15"/>
  <c r="Q19" i="15" s="1"/>
  <c r="U283" i="24"/>
  <c r="T284" i="24"/>
  <c r="L287" i="19"/>
  <c r="J288" i="19" s="1"/>
  <c r="M287" i="19"/>
  <c r="K288" i="19" s="1"/>
  <c r="E288" i="19" s="1"/>
  <c r="S289" i="16"/>
  <c r="P19" i="16"/>
  <c r="N19" i="16"/>
  <c r="O19" i="16" s="1"/>
  <c r="I288" i="18"/>
  <c r="D288" i="18"/>
  <c r="M283" i="27"/>
  <c r="K284" i="27" s="1"/>
  <c r="L283" i="27"/>
  <c r="J284" i="27" s="1"/>
  <c r="U285" i="20"/>
  <c r="T286" i="20"/>
  <c r="U282" i="27"/>
  <c r="B286" i="21"/>
  <c r="A286" i="21" s="1"/>
  <c r="F286" i="21"/>
  <c r="I287" i="20"/>
  <c r="D287" i="20"/>
  <c r="B284" i="25"/>
  <c r="A284" i="25" s="1"/>
  <c r="F284" i="25"/>
  <c r="B289" i="15"/>
  <c r="F289" i="15"/>
  <c r="B288" i="17"/>
  <c r="A288" i="17" s="1"/>
  <c r="F288" i="17"/>
  <c r="L285" i="23"/>
  <c r="J286" i="23" s="1"/>
  <c r="D286" i="23" s="1"/>
  <c r="M285" i="23"/>
  <c r="K286" i="23" s="1"/>
  <c r="E288" i="18"/>
  <c r="T286" i="21"/>
  <c r="T283" i="27"/>
  <c r="I285" i="24"/>
  <c r="S288" i="17"/>
  <c r="B285" i="23"/>
  <c r="A285" i="23" s="1"/>
  <c r="F285" i="23"/>
  <c r="B287" i="19"/>
  <c r="A287" i="19" s="1"/>
  <c r="F287" i="19"/>
  <c r="B284" i="26"/>
  <c r="A284" i="26" s="1"/>
  <c r="F284" i="26"/>
  <c r="S287" i="19"/>
  <c r="B283" i="28"/>
  <c r="A283" i="28" s="1"/>
  <c r="F283" i="28"/>
  <c r="E284" i="26"/>
  <c r="U284" i="22"/>
  <c r="T285" i="22"/>
  <c r="A289" i="11"/>
  <c r="C13" i="11" s="1"/>
  <c r="B12" i="11"/>
  <c r="B13" i="11"/>
  <c r="M283" i="28"/>
  <c r="K284" i="28" s="1"/>
  <c r="E284" i="28" s="1"/>
  <c r="L283" i="28"/>
  <c r="J284" i="28" s="1"/>
  <c r="M286" i="21"/>
  <c r="K287" i="21" s="1"/>
  <c r="L286" i="21"/>
  <c r="J287" i="21" s="1"/>
  <c r="D287" i="21" s="1"/>
  <c r="B286" i="22"/>
  <c r="A286" i="22" s="1"/>
  <c r="F286" i="22"/>
  <c r="T284" i="25"/>
  <c r="D285" i="24"/>
  <c r="I286" i="22"/>
  <c r="M284" i="25"/>
  <c r="K285" i="25" s="1"/>
  <c r="L284" i="25"/>
  <c r="J285" i="25" s="1"/>
  <c r="L288" i="17"/>
  <c r="J289" i="17" s="1"/>
  <c r="M288" i="17"/>
  <c r="K289" i="17" s="1"/>
  <c r="E289" i="17" s="1"/>
  <c r="S283" i="28"/>
  <c r="S285" i="23"/>
  <c r="E286" i="23"/>
  <c r="I289" i="16"/>
  <c r="I284" i="26"/>
  <c r="E286" i="22"/>
  <c r="E287" i="20"/>
  <c r="E13" i="11"/>
  <c r="R19" i="15" l="1"/>
  <c r="O15" i="15" s="1"/>
  <c r="I289" i="17"/>
  <c r="M289" i="17" s="1"/>
  <c r="S288" i="19"/>
  <c r="U287" i="19" s="1"/>
  <c r="S289" i="17"/>
  <c r="U289" i="17" s="1"/>
  <c r="P19" i="17"/>
  <c r="N19" i="17"/>
  <c r="O19" i="17" s="1"/>
  <c r="A289" i="15"/>
  <c r="C13" i="15" s="1"/>
  <c r="B13" i="15"/>
  <c r="B12" i="15"/>
  <c r="B287" i="20"/>
  <c r="A287" i="20" s="1"/>
  <c r="F287" i="20"/>
  <c r="E284" i="27"/>
  <c r="I288" i="19"/>
  <c r="L284" i="26"/>
  <c r="J285" i="26" s="1"/>
  <c r="M284" i="26"/>
  <c r="K285" i="26" s="1"/>
  <c r="E285" i="26" s="1"/>
  <c r="S284" i="28"/>
  <c r="I285" i="25"/>
  <c r="B285" i="24"/>
  <c r="A285" i="24" s="1"/>
  <c r="F285" i="24"/>
  <c r="U286" i="19"/>
  <c r="T287" i="19"/>
  <c r="B286" i="23"/>
  <c r="A286" i="23" s="1"/>
  <c r="F286" i="23"/>
  <c r="U287" i="17"/>
  <c r="T288" i="17"/>
  <c r="D289" i="17"/>
  <c r="B287" i="21"/>
  <c r="A287" i="21" s="1"/>
  <c r="F287" i="21"/>
  <c r="B288" i="18"/>
  <c r="A288" i="18" s="1"/>
  <c r="F288" i="18"/>
  <c r="P15" i="15"/>
  <c r="Q15" i="15"/>
  <c r="T283" i="28"/>
  <c r="U282" i="28"/>
  <c r="D288" i="19"/>
  <c r="S288" i="18"/>
  <c r="D285" i="25"/>
  <c r="M287" i="20"/>
  <c r="K288" i="20" s="1"/>
  <c r="E288" i="20" s="1"/>
  <c r="L287" i="20"/>
  <c r="J288" i="20" s="1"/>
  <c r="D288" i="20" s="1"/>
  <c r="U289" i="16"/>
  <c r="R19" i="16" s="1"/>
  <c r="T289" i="16"/>
  <c r="Q19" i="16" s="1"/>
  <c r="U288" i="16"/>
  <c r="U284" i="23"/>
  <c r="T285" i="23"/>
  <c r="S287" i="20"/>
  <c r="L289" i="16"/>
  <c r="M289" i="16"/>
  <c r="E285" i="25"/>
  <c r="I287" i="21"/>
  <c r="I284" i="28"/>
  <c r="S286" i="22"/>
  <c r="S286" i="23"/>
  <c r="T286" i="23" s="1"/>
  <c r="L286" i="22"/>
  <c r="J287" i="22" s="1"/>
  <c r="M286" i="22"/>
  <c r="K287" i="22" s="1"/>
  <c r="E287" i="21"/>
  <c r="S284" i="26"/>
  <c r="D284" i="28"/>
  <c r="L285" i="24"/>
  <c r="J286" i="24" s="1"/>
  <c r="D286" i="24" s="1"/>
  <c r="M285" i="24"/>
  <c r="K286" i="24" s="1"/>
  <c r="I286" i="23"/>
  <c r="I284" i="27"/>
  <c r="D284" i="27"/>
  <c r="M288" i="18"/>
  <c r="K289" i="18" s="1"/>
  <c r="E289" i="18" s="1"/>
  <c r="L288" i="18"/>
  <c r="J289" i="18" s="1"/>
  <c r="U284" i="24"/>
  <c r="A289" i="16"/>
  <c r="C13" i="16" s="1"/>
  <c r="B13" i="16"/>
  <c r="B12" i="16"/>
  <c r="D12" i="11"/>
  <c r="E12" i="11"/>
  <c r="D13" i="11"/>
  <c r="D14" i="11"/>
  <c r="E14" i="11"/>
  <c r="E13" i="16"/>
  <c r="E14" i="16"/>
  <c r="E13" i="15"/>
  <c r="D14" i="16"/>
  <c r="D14" i="15"/>
  <c r="D13" i="16"/>
  <c r="E12" i="16"/>
  <c r="D12" i="16"/>
  <c r="E12" i="15"/>
  <c r="G13" i="11" l="1"/>
  <c r="F13" i="11"/>
  <c r="F12" i="11"/>
  <c r="I12" i="11"/>
  <c r="G12" i="11"/>
  <c r="N13" i="11"/>
  <c r="N12" i="11"/>
  <c r="J12" i="11"/>
  <c r="L289" i="17"/>
  <c r="T288" i="19"/>
  <c r="V19" i="15"/>
  <c r="N13" i="16"/>
  <c r="F13" i="16"/>
  <c r="G13" i="16"/>
  <c r="I12" i="16"/>
  <c r="F12" i="16"/>
  <c r="G12" i="16"/>
  <c r="N12" i="16"/>
  <c r="J12" i="16"/>
  <c r="G13" i="15"/>
  <c r="N12" i="15"/>
  <c r="J12" i="15"/>
  <c r="B288" i="20"/>
  <c r="A288" i="20" s="1"/>
  <c r="F288" i="20"/>
  <c r="B284" i="27"/>
  <c r="A284" i="27" s="1"/>
  <c r="F284" i="27"/>
  <c r="L284" i="28"/>
  <c r="J285" i="28" s="1"/>
  <c r="D285" i="28" s="1"/>
  <c r="M284" i="28"/>
  <c r="K285" i="28" s="1"/>
  <c r="U286" i="20"/>
  <c r="T287" i="20"/>
  <c r="S289" i="18"/>
  <c r="U289" i="18" s="1"/>
  <c r="N19" i="18"/>
  <c r="O19" i="18" s="1"/>
  <c r="P19" i="18"/>
  <c r="M288" i="19"/>
  <c r="K289" i="19" s="1"/>
  <c r="E289" i="19" s="1"/>
  <c r="L288" i="19"/>
  <c r="J289" i="19" s="1"/>
  <c r="D289" i="19" s="1"/>
  <c r="E286" i="24"/>
  <c r="T284" i="26"/>
  <c r="U283" i="26"/>
  <c r="E287" i="22"/>
  <c r="M287" i="21"/>
  <c r="K288" i="21" s="1"/>
  <c r="E288" i="21" s="1"/>
  <c r="L287" i="21"/>
  <c r="J288" i="21" s="1"/>
  <c r="T288" i="18"/>
  <c r="U287" i="18"/>
  <c r="U283" i="28"/>
  <c r="B286" i="24"/>
  <c r="A286" i="24" s="1"/>
  <c r="F286" i="24"/>
  <c r="I289" i="18"/>
  <c r="L284" i="27"/>
  <c r="J285" i="27" s="1"/>
  <c r="M284" i="27"/>
  <c r="K285" i="27" s="1"/>
  <c r="I286" i="24"/>
  <c r="I287" i="22"/>
  <c r="D287" i="22"/>
  <c r="U285" i="22"/>
  <c r="T286" i="22"/>
  <c r="P15" i="16"/>
  <c r="Q15" i="16"/>
  <c r="B285" i="25"/>
  <c r="A285" i="25" s="1"/>
  <c r="F285" i="25"/>
  <c r="B288" i="19"/>
  <c r="A288" i="19" s="1"/>
  <c r="F288" i="19"/>
  <c r="T284" i="28"/>
  <c r="D289" i="18"/>
  <c r="U288" i="17"/>
  <c r="R19" i="17" s="1"/>
  <c r="O15" i="17" s="1"/>
  <c r="M285" i="25"/>
  <c r="K286" i="25" s="1"/>
  <c r="E286" i="25" s="1"/>
  <c r="L285" i="25"/>
  <c r="J286" i="25" s="1"/>
  <c r="D286" i="25" s="1"/>
  <c r="S284" i="27"/>
  <c r="S285" i="26"/>
  <c r="T285" i="26" s="1"/>
  <c r="I288" i="20"/>
  <c r="L286" i="23"/>
  <c r="J287" i="23" s="1"/>
  <c r="M286" i="23"/>
  <c r="K287" i="23" s="1"/>
  <c r="B284" i="28"/>
  <c r="A284" i="28" s="1"/>
  <c r="F284" i="28"/>
  <c r="S287" i="21"/>
  <c r="S285" i="25"/>
  <c r="S288" i="20"/>
  <c r="U287" i="20" s="1"/>
  <c r="U285" i="23"/>
  <c r="O15" i="16"/>
  <c r="V19" i="16"/>
  <c r="B289" i="17"/>
  <c r="F289" i="17"/>
  <c r="T289" i="17"/>
  <c r="Q19" i="17" s="1"/>
  <c r="I285" i="26"/>
  <c r="D285" i="26"/>
  <c r="D13" i="15"/>
  <c r="D12" i="15"/>
  <c r="E14" i="15"/>
  <c r="K12" i="11" l="1"/>
  <c r="L29" i="9" s="1"/>
  <c r="AB29" i="9" s="1"/>
  <c r="AC29" i="9" s="1"/>
  <c r="W29" i="9" s="1"/>
  <c r="X29" i="9" s="1"/>
  <c r="N13" i="15"/>
  <c r="G12" i="15"/>
  <c r="F13" i="15"/>
  <c r="P13" i="15" s="1"/>
  <c r="V19" i="17"/>
  <c r="H13" i="11"/>
  <c r="O13" i="11" s="1"/>
  <c r="P12" i="11"/>
  <c r="P13" i="11"/>
  <c r="I12" i="15"/>
  <c r="K12" i="15" s="1"/>
  <c r="L28" i="9" s="1"/>
  <c r="F12" i="15"/>
  <c r="H12" i="11"/>
  <c r="O12" i="11" s="1"/>
  <c r="T289" i="18"/>
  <c r="Q19" i="18" s="1"/>
  <c r="P15" i="18" s="1"/>
  <c r="K12" i="16"/>
  <c r="L27" i="9" s="1"/>
  <c r="U284" i="26"/>
  <c r="S286" i="25"/>
  <c r="U285" i="25" s="1"/>
  <c r="S288" i="21"/>
  <c r="T288" i="21" s="1"/>
  <c r="B289" i="19"/>
  <c r="F289" i="19"/>
  <c r="S289" i="19"/>
  <c r="N19" i="19"/>
  <c r="O19" i="19" s="1"/>
  <c r="P19" i="19"/>
  <c r="T288" i="20"/>
  <c r="B285" i="26"/>
  <c r="A285" i="26" s="1"/>
  <c r="F285" i="26"/>
  <c r="U286" i="21"/>
  <c r="T287" i="21"/>
  <c r="E287" i="23"/>
  <c r="B289" i="18"/>
  <c r="F289" i="18"/>
  <c r="M287" i="22"/>
  <c r="K288" i="22" s="1"/>
  <c r="E288" i="22" s="1"/>
  <c r="L287" i="22"/>
  <c r="J288" i="22" s="1"/>
  <c r="D288" i="22" s="1"/>
  <c r="I285" i="27"/>
  <c r="I288" i="21"/>
  <c r="D288" i="21"/>
  <c r="S286" i="24"/>
  <c r="H13" i="16"/>
  <c r="O13" i="16" s="1"/>
  <c r="P13" i="16"/>
  <c r="A289" i="17"/>
  <c r="C13" i="17" s="1"/>
  <c r="B12" i="17"/>
  <c r="B13" i="17"/>
  <c r="I287" i="23"/>
  <c r="D287" i="23"/>
  <c r="I286" i="25"/>
  <c r="L289" i="18"/>
  <c r="M289" i="18"/>
  <c r="U288" i="18"/>
  <c r="R19" i="18" s="1"/>
  <c r="E285" i="28"/>
  <c r="D285" i="27"/>
  <c r="P12" i="16"/>
  <c r="H12" i="16"/>
  <c r="O12" i="16" s="1"/>
  <c r="P15" i="17"/>
  <c r="Q15" i="17"/>
  <c r="U284" i="25"/>
  <c r="T285" i="25"/>
  <c r="U283" i="27"/>
  <c r="T284" i="27"/>
  <c r="L285" i="26"/>
  <c r="J286" i="26" s="1"/>
  <c r="M285" i="26"/>
  <c r="K286" i="26" s="1"/>
  <c r="B285" i="28"/>
  <c r="A285" i="28" s="1"/>
  <c r="F285" i="28"/>
  <c r="L288" i="20"/>
  <c r="J289" i="20" s="1"/>
  <c r="M288" i="20"/>
  <c r="K289" i="20" s="1"/>
  <c r="E289" i="20" s="1"/>
  <c r="E285" i="27"/>
  <c r="B286" i="25"/>
  <c r="A286" i="25" s="1"/>
  <c r="F286" i="25"/>
  <c r="B287" i="22"/>
  <c r="A287" i="22" s="1"/>
  <c r="F287" i="22"/>
  <c r="M286" i="24"/>
  <c r="K287" i="24" s="1"/>
  <c r="L286" i="24"/>
  <c r="J287" i="24" s="1"/>
  <c r="S287" i="22"/>
  <c r="I289" i="19"/>
  <c r="I285" i="28"/>
  <c r="E14" i="17"/>
  <c r="M29" i="9" l="1"/>
  <c r="N29" i="9" s="1"/>
  <c r="P29" i="9" s="1"/>
  <c r="P12" i="15"/>
  <c r="H13" i="15"/>
  <c r="O13" i="15" s="1"/>
  <c r="Q12" i="11"/>
  <c r="K29" i="9" s="1"/>
  <c r="Q12" i="16"/>
  <c r="K27" i="9" s="1"/>
  <c r="O15" i="18"/>
  <c r="V19" i="18"/>
  <c r="Q15" i="18"/>
  <c r="M27" i="9"/>
  <c r="N27" i="9" s="1"/>
  <c r="P27" i="9" s="1"/>
  <c r="AB27" i="9"/>
  <c r="AC27" i="9" s="1"/>
  <c r="W27" i="9" s="1"/>
  <c r="X27" i="9" s="1"/>
  <c r="M28" i="9"/>
  <c r="N28" i="9" s="1"/>
  <c r="P28" i="9" s="1"/>
  <c r="AB28" i="9"/>
  <c r="AC28" i="9" s="1"/>
  <c r="W28" i="9" s="1"/>
  <c r="X28" i="9" s="1"/>
  <c r="H12" i="15"/>
  <c r="O12" i="15" s="1"/>
  <c r="U287" i="21"/>
  <c r="T286" i="25"/>
  <c r="M289" i="19"/>
  <c r="L289" i="19"/>
  <c r="B288" i="22"/>
  <c r="A288" i="22" s="1"/>
  <c r="F288" i="22"/>
  <c r="I289" i="20"/>
  <c r="D289" i="20"/>
  <c r="M286" i="25"/>
  <c r="K287" i="25" s="1"/>
  <c r="L286" i="25"/>
  <c r="J287" i="25" s="1"/>
  <c r="B287" i="23"/>
  <c r="A287" i="23" s="1"/>
  <c r="F287" i="23"/>
  <c r="I288" i="22"/>
  <c r="S287" i="23"/>
  <c r="S288" i="22"/>
  <c r="I287" i="24"/>
  <c r="D287" i="24"/>
  <c r="B285" i="27"/>
  <c r="A285" i="27" s="1"/>
  <c r="F285" i="27"/>
  <c r="M287" i="23"/>
  <c r="K288" i="23" s="1"/>
  <c r="E288" i="23" s="1"/>
  <c r="L287" i="23"/>
  <c r="J288" i="23" s="1"/>
  <c r="T286" i="24"/>
  <c r="U285" i="24"/>
  <c r="M288" i="21"/>
  <c r="K289" i="21" s="1"/>
  <c r="E289" i="21" s="1"/>
  <c r="L288" i="21"/>
  <c r="J289" i="21" s="1"/>
  <c r="D289" i="21" s="1"/>
  <c r="U289" i="19"/>
  <c r="U288" i="19"/>
  <c r="T289" i="19"/>
  <c r="Q19" i="19" s="1"/>
  <c r="M285" i="28"/>
  <c r="K286" i="28" s="1"/>
  <c r="E286" i="28" s="1"/>
  <c r="L285" i="28"/>
  <c r="J286" i="28" s="1"/>
  <c r="U287" i="22"/>
  <c r="U286" i="22"/>
  <c r="T287" i="22"/>
  <c r="S285" i="27"/>
  <c r="E286" i="26"/>
  <c r="S285" i="28"/>
  <c r="E287" i="24"/>
  <c r="M285" i="27"/>
  <c r="K286" i="27" s="1"/>
  <c r="E286" i="27" s="1"/>
  <c r="L285" i="27"/>
  <c r="J286" i="27" s="1"/>
  <c r="D286" i="27" s="1"/>
  <c r="S289" i="20"/>
  <c r="P19" i="20"/>
  <c r="N19" i="20"/>
  <c r="O19" i="20" s="1"/>
  <c r="I286" i="26"/>
  <c r="B288" i="21"/>
  <c r="A288" i="21" s="1"/>
  <c r="F288" i="21"/>
  <c r="A289" i="18"/>
  <c r="C13" i="18" s="1"/>
  <c r="B13" i="18"/>
  <c r="B12" i="18"/>
  <c r="D286" i="26"/>
  <c r="A289" i="19"/>
  <c r="C13" i="19" s="1"/>
  <c r="B13" i="19"/>
  <c r="B12" i="19"/>
  <c r="D12" i="17"/>
  <c r="D13" i="17"/>
  <c r="E13" i="17"/>
  <c r="E12" i="18"/>
  <c r="D13" i="18"/>
  <c r="D14" i="17"/>
  <c r="E13" i="18"/>
  <c r="E12" i="17"/>
  <c r="E14" i="19"/>
  <c r="Q12" i="15" l="1"/>
  <c r="K28" i="9" s="1"/>
  <c r="G13" i="17"/>
  <c r="G12" i="17"/>
  <c r="I12" i="17"/>
  <c r="F12" i="17"/>
  <c r="N12" i="17"/>
  <c r="N13" i="17"/>
  <c r="J12" i="17"/>
  <c r="F13" i="17"/>
  <c r="G12" i="18"/>
  <c r="N12" i="18"/>
  <c r="J12" i="18"/>
  <c r="B289" i="21"/>
  <c r="F289" i="21"/>
  <c r="S286" i="28"/>
  <c r="U285" i="28" s="1"/>
  <c r="S289" i="21"/>
  <c r="N19" i="21"/>
  <c r="O19" i="21" s="1"/>
  <c r="P19" i="21"/>
  <c r="B286" i="27"/>
  <c r="A286" i="27" s="1"/>
  <c r="F286" i="27"/>
  <c r="M287" i="24"/>
  <c r="K288" i="24" s="1"/>
  <c r="E288" i="24" s="1"/>
  <c r="L287" i="24"/>
  <c r="J288" i="24" s="1"/>
  <c r="D288" i="24" s="1"/>
  <c r="U286" i="23"/>
  <c r="T287" i="23"/>
  <c r="B289" i="20"/>
  <c r="F289" i="20"/>
  <c r="R19" i="19"/>
  <c r="I288" i="23"/>
  <c r="M288" i="22"/>
  <c r="K289" i="22" s="1"/>
  <c r="E289" i="22" s="1"/>
  <c r="L288" i="22"/>
  <c r="J289" i="22" s="1"/>
  <c r="D288" i="23"/>
  <c r="M289" i="20"/>
  <c r="L289" i="20"/>
  <c r="U289" i="20"/>
  <c r="U288" i="20"/>
  <c r="T289" i="20"/>
  <c r="Q19" i="20" s="1"/>
  <c r="S286" i="26"/>
  <c r="T288" i="22"/>
  <c r="B287" i="24"/>
  <c r="A287" i="24" s="1"/>
  <c r="F287" i="24"/>
  <c r="I287" i="25"/>
  <c r="D287" i="25"/>
  <c r="S286" i="27"/>
  <c r="U285" i="27" s="1"/>
  <c r="I286" i="27"/>
  <c r="U284" i="28"/>
  <c r="T285" i="28"/>
  <c r="T285" i="27"/>
  <c r="U284" i="27"/>
  <c r="B286" i="26"/>
  <c r="A286" i="26" s="1"/>
  <c r="F286" i="26"/>
  <c r="L286" i="26"/>
  <c r="J287" i="26" s="1"/>
  <c r="D287" i="26" s="1"/>
  <c r="M286" i="26"/>
  <c r="K287" i="26" s="1"/>
  <c r="E287" i="26" s="1"/>
  <c r="S287" i="24"/>
  <c r="I286" i="28"/>
  <c r="D286" i="28"/>
  <c r="Q15" i="19"/>
  <c r="P15" i="19"/>
  <c r="I289" i="21"/>
  <c r="S288" i="23"/>
  <c r="E287" i="25"/>
  <c r="E14" i="18"/>
  <c r="D14" i="18"/>
  <c r="D12" i="18"/>
  <c r="E13" i="19"/>
  <c r="E12" i="19"/>
  <c r="D13" i="19"/>
  <c r="D12" i="19"/>
  <c r="D14" i="19"/>
  <c r="H12" i="17" l="1"/>
  <c r="O12" i="17" s="1"/>
  <c r="K12" i="17"/>
  <c r="L26" i="9" s="1"/>
  <c r="M26" i="9" s="1"/>
  <c r="N26" i="9" s="1"/>
  <c r="P26" i="9" s="1"/>
  <c r="H13" i="17"/>
  <c r="P13" i="17"/>
  <c r="P12" i="17"/>
  <c r="F12" i="18"/>
  <c r="P12" i="18" s="1"/>
  <c r="I12" i="18"/>
  <c r="K12" i="18" s="1"/>
  <c r="L25" i="9" s="1"/>
  <c r="F12" i="19"/>
  <c r="G12" i="19"/>
  <c r="I12" i="19"/>
  <c r="F13" i="18"/>
  <c r="G13" i="18"/>
  <c r="N13" i="19"/>
  <c r="J12" i="19"/>
  <c r="N12" i="19"/>
  <c r="N13" i="18"/>
  <c r="F13" i="19"/>
  <c r="G13" i="19"/>
  <c r="O13" i="17"/>
  <c r="T286" i="28"/>
  <c r="S288" i="24"/>
  <c r="T288" i="24" s="1"/>
  <c r="B286" i="28"/>
  <c r="A286" i="28" s="1"/>
  <c r="F286" i="28"/>
  <c r="T287" i="24"/>
  <c r="U286" i="24"/>
  <c r="B287" i="26"/>
  <c r="A287" i="26" s="1"/>
  <c r="F287" i="26"/>
  <c r="B287" i="25"/>
  <c r="A287" i="25" s="1"/>
  <c r="F287" i="25"/>
  <c r="S287" i="26"/>
  <c r="U286" i="26" s="1"/>
  <c r="I289" i="22"/>
  <c r="D289" i="22"/>
  <c r="L288" i="23"/>
  <c r="J289" i="23" s="1"/>
  <c r="M288" i="23"/>
  <c r="K289" i="23" s="1"/>
  <c r="E289" i="23" s="1"/>
  <c r="A289" i="20"/>
  <c r="C13" i="20" s="1"/>
  <c r="B13" i="20"/>
  <c r="B12" i="20"/>
  <c r="T288" i="23"/>
  <c r="U289" i="21"/>
  <c r="U288" i="21"/>
  <c r="T289" i="21"/>
  <c r="Q19" i="21" s="1"/>
  <c r="S287" i="25"/>
  <c r="L289" i="21"/>
  <c r="M289" i="21"/>
  <c r="L286" i="28"/>
  <c r="J287" i="28" s="1"/>
  <c r="M286" i="28"/>
  <c r="K287" i="28" s="1"/>
  <c r="T286" i="27"/>
  <c r="B288" i="24"/>
  <c r="A288" i="24" s="1"/>
  <c r="F288" i="24"/>
  <c r="U285" i="26"/>
  <c r="T286" i="26"/>
  <c r="R19" i="20"/>
  <c r="S289" i="22"/>
  <c r="P19" i="22"/>
  <c r="N19" i="22"/>
  <c r="O19" i="22" s="1"/>
  <c r="I288" i="24"/>
  <c r="A289" i="21"/>
  <c r="C13" i="21" s="1"/>
  <c r="B13" i="21"/>
  <c r="B12" i="21"/>
  <c r="I287" i="26"/>
  <c r="M286" i="27"/>
  <c r="K287" i="27" s="1"/>
  <c r="L286" i="27"/>
  <c r="J287" i="27" s="1"/>
  <c r="L287" i="25"/>
  <c r="J288" i="25" s="1"/>
  <c r="D288" i="25" s="1"/>
  <c r="M287" i="25"/>
  <c r="K288" i="25" s="1"/>
  <c r="V19" i="19"/>
  <c r="O15" i="19"/>
  <c r="Q15" i="20"/>
  <c r="P15" i="20"/>
  <c r="B288" i="23"/>
  <c r="A288" i="23" s="1"/>
  <c r="F288" i="23"/>
  <c r="U287" i="23"/>
  <c r="E13" i="21"/>
  <c r="D13" i="20"/>
  <c r="Q12" i="17" l="1"/>
  <c r="K26" i="9" s="1"/>
  <c r="AB26" i="9"/>
  <c r="AC26" i="9" s="1"/>
  <c r="W26" i="9" s="1"/>
  <c r="X26" i="9" s="1"/>
  <c r="K12" i="19"/>
  <c r="L24" i="9" s="1"/>
  <c r="M24" i="9" s="1"/>
  <c r="N24" i="9" s="1"/>
  <c r="P24" i="9" s="1"/>
  <c r="M25" i="9"/>
  <c r="N25" i="9" s="1"/>
  <c r="P25" i="9" s="1"/>
  <c r="AB25" i="9"/>
  <c r="AC25" i="9" s="1"/>
  <c r="W25" i="9" s="1"/>
  <c r="X25" i="9" s="1"/>
  <c r="H12" i="18"/>
  <c r="O12" i="18" s="1"/>
  <c r="P13" i="18"/>
  <c r="H13" i="19"/>
  <c r="O13" i="19" s="1"/>
  <c r="H12" i="19"/>
  <c r="O12" i="19" s="1"/>
  <c r="P13" i="19"/>
  <c r="H13" i="18"/>
  <c r="O13" i="18" s="1"/>
  <c r="P12" i="19"/>
  <c r="U287" i="24"/>
  <c r="I289" i="23"/>
  <c r="L289" i="23" s="1"/>
  <c r="G12" i="20"/>
  <c r="B288" i="25"/>
  <c r="A288" i="25" s="1"/>
  <c r="F288" i="25"/>
  <c r="I287" i="27"/>
  <c r="D287" i="27"/>
  <c r="I287" i="28"/>
  <c r="U286" i="25"/>
  <c r="T287" i="25"/>
  <c r="Q15" i="21"/>
  <c r="P15" i="21"/>
  <c r="D289" i="23"/>
  <c r="E287" i="27"/>
  <c r="L288" i="24"/>
  <c r="J289" i="24" s="1"/>
  <c r="M288" i="24"/>
  <c r="K289" i="24" s="1"/>
  <c r="E289" i="24" s="1"/>
  <c r="R19" i="21"/>
  <c r="M289" i="22"/>
  <c r="L289" i="22"/>
  <c r="D287" i="28"/>
  <c r="U289" i="22"/>
  <c r="U288" i="22"/>
  <c r="T289" i="22"/>
  <c r="Q19" i="22" s="1"/>
  <c r="V19" i="20"/>
  <c r="O15" i="20"/>
  <c r="T287" i="26"/>
  <c r="B289" i="22"/>
  <c r="F289" i="22"/>
  <c r="L287" i="26"/>
  <c r="J288" i="26" s="1"/>
  <c r="M287" i="26"/>
  <c r="K288" i="26" s="1"/>
  <c r="I288" i="25"/>
  <c r="E287" i="28"/>
  <c r="E288" i="25"/>
  <c r="S289" i="23"/>
  <c r="N19" i="23"/>
  <c r="O19" i="23" s="1"/>
  <c r="P19" i="23"/>
  <c r="E14" i="21"/>
  <c r="D14" i="21"/>
  <c r="D14" i="20"/>
  <c r="D12" i="21"/>
  <c r="D13" i="21"/>
  <c r="E14" i="20"/>
  <c r="D12" i="20"/>
  <c r="E12" i="21"/>
  <c r="E13" i="20"/>
  <c r="E12" i="20"/>
  <c r="Q12" i="18" l="1"/>
  <c r="K25" i="9" s="1"/>
  <c r="Q12" i="19"/>
  <c r="K24" i="9" s="1"/>
  <c r="F13" i="21"/>
  <c r="G13" i="21"/>
  <c r="G12" i="21"/>
  <c r="AB24" i="9"/>
  <c r="AC24" i="9" s="1"/>
  <c r="W24" i="9" s="1"/>
  <c r="X24" i="9" s="1"/>
  <c r="N12" i="21"/>
  <c r="J12" i="21"/>
  <c r="G13" i="20"/>
  <c r="F13" i="20"/>
  <c r="F12" i="20"/>
  <c r="P12" i="20" s="1"/>
  <c r="I12" i="20"/>
  <c r="I12" i="21"/>
  <c r="F12" i="21"/>
  <c r="N12" i="20"/>
  <c r="J12" i="20"/>
  <c r="N13" i="20"/>
  <c r="N13" i="21"/>
  <c r="R19" i="22"/>
  <c r="V19" i="22" s="1"/>
  <c r="M289" i="23"/>
  <c r="S287" i="28"/>
  <c r="E288" i="26"/>
  <c r="A289" i="22"/>
  <c r="C13" i="22" s="1"/>
  <c r="B13" i="22"/>
  <c r="B12" i="22"/>
  <c r="V19" i="21"/>
  <c r="O15" i="21"/>
  <c r="B287" i="27"/>
  <c r="A287" i="27" s="1"/>
  <c r="F287" i="27"/>
  <c r="I288" i="26"/>
  <c r="D288" i="26"/>
  <c r="S289" i="24"/>
  <c r="N19" i="24"/>
  <c r="O19" i="24" s="1"/>
  <c r="P19" i="24"/>
  <c r="U289" i="23"/>
  <c r="T289" i="23"/>
  <c r="Q19" i="23" s="1"/>
  <c r="U288" i="23"/>
  <c r="P15" i="22"/>
  <c r="Q15" i="22"/>
  <c r="I289" i="24"/>
  <c r="D289" i="24"/>
  <c r="L287" i="28"/>
  <c r="J288" i="28" s="1"/>
  <c r="D288" i="28" s="1"/>
  <c r="M287" i="28"/>
  <c r="K288" i="28" s="1"/>
  <c r="M287" i="27"/>
  <c r="K288" i="27" s="1"/>
  <c r="E288" i="27" s="1"/>
  <c r="L287" i="27"/>
  <c r="J288" i="27" s="1"/>
  <c r="D288" i="27" s="1"/>
  <c r="B287" i="28"/>
  <c r="A287" i="28" s="1"/>
  <c r="F287" i="28"/>
  <c r="B289" i="23"/>
  <c r="F289" i="23"/>
  <c r="S288" i="25"/>
  <c r="L288" i="25"/>
  <c r="J289" i="25" s="1"/>
  <c r="M288" i="25"/>
  <c r="K289" i="25" s="1"/>
  <c r="E289" i="25" s="1"/>
  <c r="S287" i="27"/>
  <c r="D13" i="22"/>
  <c r="H12" i="21" l="1"/>
  <c r="O12" i="21" s="1"/>
  <c r="H13" i="21"/>
  <c r="O13" i="21" s="1"/>
  <c r="H12" i="20"/>
  <c r="O12" i="20" s="1"/>
  <c r="K12" i="20"/>
  <c r="L23" i="9" s="1"/>
  <c r="K12" i="21"/>
  <c r="L22" i="9" s="1"/>
  <c r="H13" i="20"/>
  <c r="O13" i="20" s="1"/>
  <c r="P13" i="21"/>
  <c r="P13" i="20"/>
  <c r="P12" i="21"/>
  <c r="O15" i="22"/>
  <c r="R19" i="23"/>
  <c r="V19" i="23" s="1"/>
  <c r="G12" i="22"/>
  <c r="S288" i="27"/>
  <c r="U287" i="27" s="1"/>
  <c r="T288" i="25"/>
  <c r="U287" i="25"/>
  <c r="B288" i="28"/>
  <c r="A288" i="28" s="1"/>
  <c r="F288" i="28"/>
  <c r="B288" i="26"/>
  <c r="A288" i="26" s="1"/>
  <c r="F288" i="26"/>
  <c r="S288" i="26"/>
  <c r="U286" i="27"/>
  <c r="T287" i="27"/>
  <c r="S289" i="25"/>
  <c r="U289" i="25" s="1"/>
  <c r="N19" i="25"/>
  <c r="O19" i="25" s="1"/>
  <c r="P19" i="25"/>
  <c r="I288" i="28"/>
  <c r="T287" i="28"/>
  <c r="U286" i="28"/>
  <c r="L288" i="26"/>
  <c r="J289" i="26" s="1"/>
  <c r="M288" i="26"/>
  <c r="K289" i="26" s="1"/>
  <c r="E289" i="26" s="1"/>
  <c r="B288" i="27"/>
  <c r="A288" i="27" s="1"/>
  <c r="F288" i="27"/>
  <c r="A289" i="23"/>
  <c r="C13" i="23" s="1"/>
  <c r="B12" i="23"/>
  <c r="B13" i="23"/>
  <c r="I288" i="27"/>
  <c r="B289" i="24"/>
  <c r="F289" i="24"/>
  <c r="I289" i="25"/>
  <c r="D289" i="25"/>
  <c r="L289" i="24"/>
  <c r="M289" i="24"/>
  <c r="P15" i="23"/>
  <c r="Q15" i="23"/>
  <c r="U289" i="24"/>
  <c r="U288" i="24"/>
  <c r="T289" i="24"/>
  <c r="Q19" i="24" s="1"/>
  <c r="E288" i="28"/>
  <c r="D12" i="22"/>
  <c r="E13" i="22"/>
  <c r="E12" i="22"/>
  <c r="D14" i="22"/>
  <c r="E14" i="22"/>
  <c r="D13" i="23"/>
  <c r="Q12" i="21" l="1"/>
  <c r="K22" i="9" s="1"/>
  <c r="Q12" i="20"/>
  <c r="K23" i="9" s="1"/>
  <c r="M23" i="9"/>
  <c r="N23" i="9" s="1"/>
  <c r="P23" i="9" s="1"/>
  <c r="AB23" i="9"/>
  <c r="AC23" i="9" s="1"/>
  <c r="W23" i="9" s="1"/>
  <c r="X23" i="9" s="1"/>
  <c r="M22" i="9"/>
  <c r="N22" i="9" s="1"/>
  <c r="P22" i="9" s="1"/>
  <c r="AB22" i="9"/>
  <c r="AC22" i="9" s="1"/>
  <c r="W22" i="9" s="1"/>
  <c r="X22" i="9" s="1"/>
  <c r="J12" i="22"/>
  <c r="N12" i="22"/>
  <c r="N13" i="22"/>
  <c r="F13" i="22"/>
  <c r="G13" i="22"/>
  <c r="F12" i="22"/>
  <c r="P12" i="22" s="1"/>
  <c r="I12" i="22"/>
  <c r="O15" i="23"/>
  <c r="T288" i="27"/>
  <c r="I289" i="26"/>
  <c r="L289" i="26" s="1"/>
  <c r="U288" i="25"/>
  <c r="R19" i="25" s="1"/>
  <c r="G12" i="23"/>
  <c r="S289" i="26"/>
  <c r="U289" i="26" s="1"/>
  <c r="N19" i="26"/>
  <c r="O19" i="26" s="1"/>
  <c r="P19" i="26"/>
  <c r="D289" i="26"/>
  <c r="S288" i="28"/>
  <c r="A289" i="24"/>
  <c r="C13" i="24" s="1"/>
  <c r="B13" i="24"/>
  <c r="B12" i="24"/>
  <c r="M288" i="28"/>
  <c r="K289" i="28" s="1"/>
  <c r="E289" i="28" s="1"/>
  <c r="L288" i="28"/>
  <c r="J289" i="28" s="1"/>
  <c r="M289" i="25"/>
  <c r="L289" i="25"/>
  <c r="M288" i="27"/>
  <c r="K289" i="27" s="1"/>
  <c r="E289" i="27" s="1"/>
  <c r="L288" i="27"/>
  <c r="J289" i="27" s="1"/>
  <c r="R19" i="24"/>
  <c r="Q15" i="24"/>
  <c r="P15" i="24"/>
  <c r="B289" i="25"/>
  <c r="F289" i="25"/>
  <c r="U287" i="26"/>
  <c r="T288" i="26"/>
  <c r="T289" i="25"/>
  <c r="Q19" i="25" s="1"/>
  <c r="E13" i="23"/>
  <c r="D14" i="23"/>
  <c r="E12" i="23"/>
  <c r="D12" i="23"/>
  <c r="D13" i="24"/>
  <c r="E14" i="23"/>
  <c r="U288" i="26" l="1"/>
  <c r="H12" i="22"/>
  <c r="O12" i="22" s="1"/>
  <c r="P13" i="22"/>
  <c r="K12" i="22"/>
  <c r="L21" i="9" s="1"/>
  <c r="H13" i="22"/>
  <c r="O13" i="22" s="1"/>
  <c r="N12" i="23"/>
  <c r="J12" i="23"/>
  <c r="G13" i="23"/>
  <c r="F13" i="23"/>
  <c r="N13" i="23"/>
  <c r="F12" i="23"/>
  <c r="P12" i="23" s="1"/>
  <c r="I12" i="23"/>
  <c r="M289" i="26"/>
  <c r="T289" i="26"/>
  <c r="Q19" i="26" s="1"/>
  <c r="Q15" i="26" s="1"/>
  <c r="G12" i="24"/>
  <c r="S289" i="28"/>
  <c r="U289" i="28" s="1"/>
  <c r="N19" i="28"/>
  <c r="O19" i="28" s="1"/>
  <c r="P19" i="28"/>
  <c r="Q15" i="25"/>
  <c r="P15" i="25"/>
  <c r="I289" i="27"/>
  <c r="D289" i="27"/>
  <c r="I289" i="28"/>
  <c r="D289" i="28"/>
  <c r="A289" i="25"/>
  <c r="C13" i="25" s="1"/>
  <c r="B13" i="25"/>
  <c r="B12" i="25"/>
  <c r="T288" i="28"/>
  <c r="U287" i="28"/>
  <c r="B289" i="26"/>
  <c r="F289" i="26"/>
  <c r="R19" i="26"/>
  <c r="V19" i="24"/>
  <c r="O15" i="24"/>
  <c r="S289" i="27"/>
  <c r="N19" i="27"/>
  <c r="O19" i="27" s="1"/>
  <c r="P19" i="27"/>
  <c r="V19" i="25"/>
  <c r="O15" i="25"/>
  <c r="E13" i="24"/>
  <c r="E14" i="24"/>
  <c r="D12" i="24"/>
  <c r="D14" i="24"/>
  <c r="E12" i="24"/>
  <c r="D13" i="25"/>
  <c r="U288" i="28" l="1"/>
  <c r="Q12" i="22"/>
  <c r="K21" i="9" s="1"/>
  <c r="M21" i="9"/>
  <c r="N21" i="9" s="1"/>
  <c r="P21" i="9" s="1"/>
  <c r="AB21" i="9"/>
  <c r="AC21" i="9" s="1"/>
  <c r="W21" i="9" s="1"/>
  <c r="X21" i="9" s="1"/>
  <c r="H13" i="23"/>
  <c r="O13" i="23" s="1"/>
  <c r="H12" i="23"/>
  <c r="O12" i="23" s="1"/>
  <c r="K12" i="23"/>
  <c r="L20" i="9" s="1"/>
  <c r="P13" i="23"/>
  <c r="F12" i="24"/>
  <c r="H12" i="24" s="1"/>
  <c r="I12" i="24"/>
  <c r="J12" i="24"/>
  <c r="N12" i="24"/>
  <c r="G13" i="24"/>
  <c r="F13" i="24"/>
  <c r="N13" i="24"/>
  <c r="P15" i="26"/>
  <c r="T289" i="28"/>
  <c r="Q19" i="28" s="1"/>
  <c r="P15" i="28" s="1"/>
  <c r="G12" i="25"/>
  <c r="U289" i="27"/>
  <c r="U288" i="27"/>
  <c r="T289" i="27"/>
  <c r="Q19" i="27" s="1"/>
  <c r="A289" i="26"/>
  <c r="C13" i="26" s="1"/>
  <c r="B13" i="26"/>
  <c r="B12" i="26"/>
  <c r="L289" i="27"/>
  <c r="M289" i="27"/>
  <c r="B289" i="28"/>
  <c r="F289" i="28"/>
  <c r="R19" i="28"/>
  <c r="B289" i="27"/>
  <c r="F289" i="27"/>
  <c r="V19" i="26"/>
  <c r="O15" i="26"/>
  <c r="M289" i="28"/>
  <c r="L289" i="28"/>
  <c r="E12" i="25"/>
  <c r="E14" i="25"/>
  <c r="D14" i="25"/>
  <c r="E13" i="25"/>
  <c r="D12" i="25"/>
  <c r="E13" i="26"/>
  <c r="Q12" i="23" l="1"/>
  <c r="K20" i="9" s="1"/>
  <c r="M20" i="9"/>
  <c r="N20" i="9" s="1"/>
  <c r="P20" i="9" s="1"/>
  <c r="AB20" i="9"/>
  <c r="AC20" i="9" s="1"/>
  <c r="W20" i="9" s="1"/>
  <c r="X20" i="9" s="1"/>
  <c r="O12" i="24"/>
  <c r="P13" i="24"/>
  <c r="K12" i="24"/>
  <c r="L19" i="9" s="1"/>
  <c r="H13" i="24"/>
  <c r="O13" i="24" s="1"/>
  <c r="P12" i="24"/>
  <c r="I12" i="25"/>
  <c r="F12" i="25"/>
  <c r="P12" i="25" s="1"/>
  <c r="F13" i="25"/>
  <c r="G13" i="25"/>
  <c r="N13" i="25"/>
  <c r="N12" i="25"/>
  <c r="J12" i="25"/>
  <c r="Q15" i="28"/>
  <c r="A289" i="28"/>
  <c r="C13" i="28" s="1"/>
  <c r="B12" i="28"/>
  <c r="B13" i="28"/>
  <c r="R19" i="27"/>
  <c r="P15" i="27"/>
  <c r="Q15" i="27"/>
  <c r="A289" i="27"/>
  <c r="C13" i="27" s="1"/>
  <c r="B12" i="27"/>
  <c r="B13" i="27"/>
  <c r="V19" i="28"/>
  <c r="O15" i="28"/>
  <c r="D12" i="26"/>
  <c r="D14" i="26"/>
  <c r="E12" i="26"/>
  <c r="E13" i="27"/>
  <c r="D13" i="26"/>
  <c r="E14" i="26"/>
  <c r="D13" i="28"/>
  <c r="E14" i="28"/>
  <c r="Q12" i="24" l="1"/>
  <c r="K19" i="9" s="1"/>
  <c r="M19" i="9"/>
  <c r="N19" i="9" s="1"/>
  <c r="P19" i="9" s="1"/>
  <c r="AB19" i="9"/>
  <c r="AC19" i="9" s="1"/>
  <c r="W19" i="9" s="1"/>
  <c r="X19" i="9" s="1"/>
  <c r="H12" i="25"/>
  <c r="O12" i="25" s="1"/>
  <c r="K12" i="25"/>
  <c r="L18" i="9" s="1"/>
  <c r="P13" i="25"/>
  <c r="H13" i="25"/>
  <c r="O13" i="25" s="1"/>
  <c r="F13" i="26"/>
  <c r="G13" i="26"/>
  <c r="N13" i="26"/>
  <c r="F12" i="26"/>
  <c r="I12" i="26"/>
  <c r="G12" i="26"/>
  <c r="J12" i="26"/>
  <c r="N12" i="26"/>
  <c r="G12" i="28"/>
  <c r="V19" i="27"/>
  <c r="O15" i="27"/>
  <c r="D12" i="28"/>
  <c r="E13" i="28"/>
  <c r="E14" i="27"/>
  <c r="E12" i="28"/>
  <c r="E12" i="27"/>
  <c r="D12" i="27"/>
  <c r="D14" i="28"/>
  <c r="D14" i="27"/>
  <c r="D13" i="27"/>
  <c r="F13" i="28" l="1"/>
  <c r="G13" i="28"/>
  <c r="F12" i="28"/>
  <c r="H12" i="28" s="1"/>
  <c r="I12" i="28"/>
  <c r="Q12" i="25"/>
  <c r="K18" i="9" s="1"/>
  <c r="M18" i="9"/>
  <c r="N18" i="9" s="1"/>
  <c r="P18" i="9" s="1"/>
  <c r="AB18" i="9"/>
  <c r="AC18" i="9" s="1"/>
  <c r="W18" i="9" s="1"/>
  <c r="X18" i="9" s="1"/>
  <c r="P12" i="26"/>
  <c r="H12" i="26"/>
  <c r="O12" i="26" s="1"/>
  <c r="P13" i="26"/>
  <c r="K12" i="26"/>
  <c r="L17" i="9" s="1"/>
  <c r="H13" i="26"/>
  <c r="O13" i="26" s="1"/>
  <c r="N12" i="27"/>
  <c r="J12" i="27"/>
  <c r="N13" i="27"/>
  <c r="I12" i="27"/>
  <c r="F12" i="27"/>
  <c r="G12" i="27"/>
  <c r="G13" i="27"/>
  <c r="F13" i="27"/>
  <c r="N12" i="28"/>
  <c r="J12" i="28"/>
  <c r="N13" i="28"/>
  <c r="P13" i="28" l="1"/>
  <c r="H13" i="28"/>
  <c r="O13" i="28" s="1"/>
  <c r="K12" i="28"/>
  <c r="L15" i="9" s="1"/>
  <c r="AB15" i="9" s="1"/>
  <c r="AC15" i="9" s="1"/>
  <c r="W15" i="9" s="1"/>
  <c r="X15" i="9" s="1"/>
  <c r="P12" i="28"/>
  <c r="Q12" i="26"/>
  <c r="K17" i="9" s="1"/>
  <c r="M17" i="9"/>
  <c r="N17" i="9" s="1"/>
  <c r="P17" i="9" s="1"/>
  <c r="AB17" i="9"/>
  <c r="AC17" i="9" s="1"/>
  <c r="W17" i="9" s="1"/>
  <c r="X17" i="9" s="1"/>
  <c r="H12" i="27"/>
  <c r="O12" i="27" s="1"/>
  <c r="P12" i="27"/>
  <c r="K12" i="27"/>
  <c r="L16" i="9" s="1"/>
  <c r="P13" i="27"/>
  <c r="H13" i="27"/>
  <c r="O13" i="27" s="1"/>
  <c r="O12" i="28"/>
  <c r="M15" i="9" l="1"/>
  <c r="N15" i="9" s="1"/>
  <c r="P15" i="9" s="1"/>
  <c r="Q12" i="28"/>
  <c r="K15" i="9" s="1"/>
  <c r="Q12" i="27"/>
  <c r="K16" i="9" s="1"/>
  <c r="M16" i="9"/>
  <c r="N16" i="9" s="1"/>
  <c r="P16" i="9" s="1"/>
  <c r="AB16" i="9"/>
  <c r="AC16" i="9" s="1"/>
  <c r="W16" i="9" s="1"/>
  <c r="X16" i="9" s="1"/>
  <c r="L7" i="9"/>
</calcChain>
</file>

<file path=xl/sharedStrings.xml><?xml version="1.0" encoding="utf-8"?>
<sst xmlns="http://schemas.openxmlformats.org/spreadsheetml/2006/main" count="1074" uniqueCount="81">
  <si>
    <t>t</t>
  </si>
  <si>
    <t>x</t>
  </si>
  <si>
    <t>Vx</t>
  </si>
  <si>
    <t>Vy</t>
  </si>
  <si>
    <t>ax</t>
  </si>
  <si>
    <t>ay</t>
  </si>
  <si>
    <t>V</t>
  </si>
  <si>
    <t>k</t>
  </si>
  <si>
    <t>g:  gravity ft/sec^2</t>
  </si>
  <si>
    <t>dt:  integration time step seconds</t>
  </si>
  <si>
    <t>a</t>
  </si>
  <si>
    <t>c</t>
  </si>
  <si>
    <t>b  &lt;- coefficients of equation for no-air-drag parabola</t>
  </si>
  <si>
    <t>no air drag parabola</t>
  </si>
  <si>
    <t>trajectory with air drag</t>
  </si>
  <si>
    <t>bottom of goal plus ball radius</t>
  </si>
  <si>
    <t>top of goal minus ball radius</t>
  </si>
  <si>
    <t>launch speed ft/sec</t>
  </si>
  <si>
    <t>launch angle degrees</t>
  </si>
  <si>
    <t>launch height (center of ball) feet</t>
  </si>
  <si>
    <t>terminal velocity of ball ft/sec</t>
  </si>
  <si>
    <t>Don’t mess with these</t>
  </si>
  <si>
    <t>Modified revC 1/12/2016 1PM (for Stronghold)</t>
  </si>
  <si>
    <t>Launch Angle</t>
  </si>
  <si>
    <t>constant</t>
  </si>
  <si>
    <t>Max Height of Boulder</t>
  </si>
  <si>
    <t>Time Above Lower limit</t>
  </si>
  <si>
    <t>Tons of Credit to Ether who created the initial version of this.</t>
  </si>
  <si>
    <t>from ground to launching mechanism + 0.4166666666666667 feet</t>
  </si>
  <si>
    <t>Time at Max Height</t>
  </si>
  <si>
    <t>Effective Low Range</t>
  </si>
  <si>
    <t>Effective High Range</t>
  </si>
  <si>
    <t>Approximate for boulder</t>
  </si>
  <si>
    <t>High</t>
  </si>
  <si>
    <t>Low</t>
  </si>
  <si>
    <t>45 Degrees</t>
  </si>
  <si>
    <t>Speed</t>
  </si>
  <si>
    <t>Camera Distance</t>
  </si>
  <si>
    <t>Rotation Point</t>
  </si>
  <si>
    <t>ft/sec</t>
  </si>
  <si>
    <t>Distance forward to camera to rotation point</t>
  </si>
  <si>
    <t>Length of shooter arm</t>
  </si>
  <si>
    <t>Verticle offset to rotation point</t>
  </si>
  <si>
    <t>Launch Point</t>
  </si>
  <si>
    <t>TARGET DISTANCE</t>
  </si>
  <si>
    <t>% of full range</t>
  </si>
  <si>
    <t>full distance range</t>
  </si>
  <si>
    <t>part of full distance range</t>
  </si>
  <si>
    <t>Full Heigh Rang</t>
  </si>
  <si>
    <t>X</t>
  </si>
  <si>
    <t>Y</t>
  </si>
  <si>
    <t>Height at goal</t>
  </si>
  <si>
    <t>Distance</t>
  </si>
  <si>
    <t>Longest Possible Shot 20.8 ft</t>
  </si>
  <si>
    <t xml:space="preserve">Goal Opening height is </t>
  </si>
  <si>
    <t>24" high</t>
  </si>
  <si>
    <t>opening start 7' 1" off the ground</t>
  </si>
  <si>
    <t>Apparent opening height</t>
  </si>
  <si>
    <t>Target Height</t>
  </si>
  <si>
    <t>Center</t>
  </si>
  <si>
    <t>Top</t>
  </si>
  <si>
    <t>Bottom</t>
  </si>
  <si>
    <t>Degree of opening</t>
  </si>
  <si>
    <t>Delta X</t>
  </si>
  <si>
    <t>Delta Y</t>
  </si>
  <si>
    <t>Angle through Goal</t>
  </si>
  <si>
    <t>Goall Apparent Height</t>
  </si>
  <si>
    <t>Ball Height</t>
  </si>
  <si>
    <t>Inches clearance updown</t>
  </si>
  <si>
    <t>Degree Accuracey needed</t>
  </si>
  <si>
    <t>Travel Distance of Shot (ft)</t>
  </si>
  <si>
    <t>Optimized for Inaccuracy Up/Down</t>
  </si>
  <si>
    <t>k:</t>
  </si>
  <si>
    <t>Shooter Speed (RPM)</t>
  </si>
  <si>
    <t>Shooter Angle</t>
  </si>
  <si>
    <t>so closer then this andneed a lob shot</t>
  </si>
  <si>
    <t>angle through apparent opening</t>
  </si>
  <si>
    <t>soo apparent opening</t>
  </si>
  <si>
    <t>Degree apparent opening</t>
  </si>
  <si>
    <t>degrees through angle</t>
  </si>
  <si>
    <t>Slope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</si>
</sst>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%"/>
    <numFmt numFmtId="166" formatCode="0.000"/>
    <numFmt numFmtId="167" formatCode="0.0000"/>
  </numFmts>
  <fonts count="17" x14ac:knownFonts="1">
    <font>
      <sz val="10"/>
      <name val="Verdana"/>
    </font>
    <font>
      <u/>
      <sz val="10"/>
      <color indexed="12"/>
      <name val="Verdana"/>
      <family val="2"/>
    </font>
    <font>
      <b/>
      <sz val="10"/>
      <name val="Verdana"/>
      <family val="2"/>
    </font>
    <font>
      <sz val="10"/>
      <color indexed="22"/>
      <name val="Verdana"/>
      <family val="2"/>
    </font>
    <font>
      <sz val="10"/>
      <color indexed="9"/>
      <name val="Verdana"/>
      <family val="2"/>
    </font>
    <font>
      <b/>
      <sz val="10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2"/>
      <name val="Verdana"/>
      <family val="2"/>
    </font>
    <font>
      <b/>
      <sz val="18"/>
      <color indexed="8"/>
      <name val="Verdana"/>
      <family val="2"/>
    </font>
    <font>
      <b/>
      <sz val="20"/>
      <color indexed="8"/>
      <name val="Verdana"/>
      <family val="2"/>
    </font>
    <font>
      <sz val="10"/>
      <color rgb="FF0070C0"/>
      <name val="Verdana"/>
      <family val="2"/>
    </font>
    <font>
      <sz val="10"/>
      <name val="Verdana"/>
      <family val="2"/>
    </font>
    <font>
      <sz val="10"/>
      <color theme="5"/>
      <name val="Verdana"/>
      <family val="2"/>
    </font>
    <font>
      <b/>
      <sz val="10"/>
      <color theme="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 wrapText="1"/>
    </xf>
    <xf numFmtId="0" fontId="4" fillId="0" borderId="0" xfId="0" applyFont="1"/>
    <xf numFmtId="0" fontId="6" fillId="0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quotePrefix="1" applyFont="1" applyAlignment="1">
      <alignment horizontal="center" wrapText="1"/>
    </xf>
    <xf numFmtId="0" fontId="7" fillId="0" borderId="0" xfId="0" applyFont="1"/>
    <xf numFmtId="0" fontId="9" fillId="0" borderId="0" xfId="0" applyFont="1"/>
    <xf numFmtId="0" fontId="2" fillId="2" borderId="0" xfId="0" applyFont="1" applyFill="1" applyAlignment="1">
      <alignment horizontal="left"/>
    </xf>
    <xf numFmtId="0" fontId="5" fillId="2" borderId="0" xfId="0" applyFont="1" applyFill="1" applyAlignment="1">
      <alignment horizontal="left"/>
    </xf>
    <xf numFmtId="16" fontId="5" fillId="2" borderId="0" xfId="0" applyNumberFormat="1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2" fillId="0" borderId="0" xfId="0" applyFont="1" applyFill="1"/>
    <xf numFmtId="2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10" fillId="3" borderId="0" xfId="0" applyFont="1" applyFill="1" applyAlignment="1">
      <alignment horizontal="center" wrapText="1"/>
    </xf>
    <xf numFmtId="164" fontId="10" fillId="3" borderId="0" xfId="0" applyNumberFormat="1" applyFont="1" applyFill="1" applyAlignment="1">
      <alignment horizontal="center"/>
    </xf>
    <xf numFmtId="0" fontId="0" fillId="3" borderId="0" xfId="0" applyFill="1"/>
    <xf numFmtId="0" fontId="12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164" fontId="10" fillId="0" borderId="0" xfId="0" applyNumberFormat="1" applyFont="1"/>
    <xf numFmtId="0" fontId="13" fillId="0" borderId="0" xfId="0" applyFont="1"/>
    <xf numFmtId="165" fontId="13" fillId="0" borderId="0" xfId="1" applyNumberFormat="1" applyFont="1"/>
    <xf numFmtId="0" fontId="15" fillId="0" borderId="0" xfId="0" applyFont="1"/>
    <xf numFmtId="2" fontId="0" fillId="0" borderId="0" xfId="0" applyNumberFormat="1"/>
    <xf numFmtId="166" fontId="0" fillId="0" borderId="0" xfId="0" applyNumberFormat="1"/>
    <xf numFmtId="164" fontId="0" fillId="0" borderId="0" xfId="0" applyNumberFormat="1"/>
    <xf numFmtId="0" fontId="16" fillId="0" borderId="0" xfId="0" applyFont="1"/>
    <xf numFmtId="2" fontId="13" fillId="0" borderId="0" xfId="0" applyNumberFormat="1" applyFont="1"/>
    <xf numFmtId="1" fontId="13" fillId="0" borderId="0" xfId="0" applyNumberFormat="1" applyFont="1"/>
    <xf numFmtId="167" fontId="0" fillId="0" borderId="0" xfId="0" applyNumberFormat="1"/>
    <xf numFmtId="0" fontId="8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40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'0ft'!$E$19:$E$289</c:f>
              <c:numCache>
                <c:formatCode>General</c:formatCode>
                <c:ptCount val="271"/>
                <c:pt idx="0">
                  <c:v>0.82152724791489262</c:v>
                </c:pt>
                <c:pt idx="1">
                  <c:v>0.84444109688707736</c:v>
                </c:pt>
                <c:pt idx="2">
                  <c:v>0.86618319152988343</c:v>
                </c:pt>
                <c:pt idx="3">
                  <c:v>0.88675424398542591</c:v>
                </c:pt>
                <c:pt idx="4">
                  <c:v>0.90615496284145425</c:v>
                </c:pt>
                <c:pt idx="5">
                  <c:v>0.9243860532592113</c:v>
                </c:pt>
                <c:pt idx="6">
                  <c:v>0.94144821710157156</c:v>
                </c:pt>
                <c:pt idx="7">
                  <c:v>0.95734215306142956</c:v>
                </c:pt>
                <c:pt idx="8">
                  <c:v>0.97206855679030946</c:v>
                </c:pt>
                <c:pt idx="9">
                  <c:v>0.98562812102716535</c:v>
                </c:pt>
                <c:pt idx="10">
                  <c:v>0.99802153572734209</c:v>
                </c:pt>
                <c:pt idx="11">
                  <c:v>1.009249488191664</c:v>
                </c:pt>
                <c:pt idx="12">
                  <c:v>1.01931266319562</c:v>
                </c:pt>
                <c:pt idx="13">
                  <c:v>1.0282117431186111</c:v>
                </c:pt>
                <c:pt idx="14">
                  <c:v>1.0359474080732287</c:v>
                </c:pt>
                <c:pt idx="15">
                  <c:v>1.0425203360345259</c:v>
                </c:pt>
                <c:pt idx="16">
                  <c:v>1.0479312029692505</c:v>
                </c:pt>
                <c:pt idx="17">
                  <c:v>1.0521806829650024</c:v>
                </c:pt>
                <c:pt idx="18">
                  <c:v>1.0552694483592797</c:v>
                </c:pt>
                <c:pt idx="19">
                  <c:v>1.0571981698683783</c:v>
                </c:pt>
                <c:pt idx="20">
                  <c:v>1.0579675167161067</c:v>
                </c:pt>
                <c:pt idx="21">
                  <c:v>1.0575781567622813</c:v>
                </c:pt>
                <c:pt idx="22">
                  <c:v>1.0560307566309626</c:v>
                </c:pt>
                <c:pt idx="23">
                  <c:v>1.0533259818383969</c:v>
                </c:pt>
                <c:pt idx="24">
                  <c:v>1.0494644969206239</c:v>
                </c:pt>
                <c:pt idx="25">
                  <c:v>1.0444469655607154</c:v>
                </c:pt>
                <c:pt idx="26">
                  <c:v>1.0382740507156032</c:v>
                </c:pt>
                <c:pt idx="27">
                  <c:v>1.0309464147424627</c:v>
                </c:pt>
                <c:pt idx="28">
                  <c:v>1.0224647195246115</c:v>
                </c:pt>
                <c:pt idx="29">
                  <c:v>1.0128296265968861</c:v>
                </c:pt>
                <c:pt idx="30">
                  <c:v>1.0020417972704596</c:v>
                </c:pt>
                <c:pt idx="31">
                  <c:v>0.99010189275706251</c:v>
                </c:pt>
                <c:pt idx="32">
                  <c:v>0.97701057429257021</c:v>
                </c:pt>
                <c:pt idx="33">
                  <c:v>0.96276850325991947</c:v>
                </c:pt>
                <c:pt idx="34">
                  <c:v>0.94737634131131765</c:v>
                </c:pt>
                <c:pt idx="35">
                  <c:v>0.93083475048970921</c:v>
                </c:pt>
                <c:pt idx="36">
                  <c:v>0.9131443933494634</c:v>
                </c:pt>
                <c:pt idx="37">
                  <c:v>0.89430593307624751</c:v>
                </c:pt>
                <c:pt idx="38">
                  <c:v>0.87432003360605215</c:v>
                </c:pt>
                <c:pt idx="39">
                  <c:v>0.85318735974333337</c:v>
                </c:pt>
                <c:pt idx="40">
                  <c:v>0.83090857727823908</c:v>
                </c:pt>
                <c:pt idx="41">
                  <c:v>0.80748435310288647</c:v>
                </c:pt>
                <c:pt idx="42">
                  <c:v>0.78291535532665868</c:v>
                </c:pt>
                <c:pt idx="43">
                  <c:v>0.75720225339048874</c:v>
                </c:pt>
                <c:pt idx="44">
                  <c:v>0.73034571818010152</c:v>
                </c:pt>
                <c:pt idx="45">
                  <c:v>0.7023464221381821</c:v>
                </c:pt>
                <c:pt idx="46">
                  <c:v>0.67320503937544329</c:v>
                </c:pt>
                <c:pt idx="47">
                  <c:v>0.64292224578056367</c:v>
                </c:pt>
                <c:pt idx="48">
                  <c:v>0.61149871912896803</c:v>
                </c:pt>
                <c:pt idx="49">
                  <c:v>0.57893513919042561</c:v>
                </c:pt>
                <c:pt idx="50">
                  <c:v>0.54523218783543959</c:v>
                </c:pt>
                <c:pt idx="51">
                  <c:v>0.51039054914040394</c:v>
                </c:pt>
                <c:pt idx="52">
                  <c:v>0.47441090949150405</c:v>
                </c:pt>
                <c:pt idx="53">
                  <c:v>0.4372939576873392</c:v>
                </c:pt>
                <c:pt idx="54">
                  <c:v>0.39904038504024464</c:v>
                </c:pt>
                <c:pt idx="55">
                  <c:v>0.35965088547629387</c:v>
                </c:pt>
                <c:pt idx="56">
                  <c:v>0.31912615563396096</c:v>
                </c:pt>
                <c:pt idx="57">
                  <c:v>0.2774668949614254</c:v>
                </c:pt>
                <c:pt idx="58">
                  <c:v>0.23467380581250152</c:v>
                </c:pt>
                <c:pt idx="59">
                  <c:v>0.1907475935411766</c:v>
                </c:pt>
                <c:pt idx="60">
                  <c:v>0.14568896659474254</c:v>
                </c:pt>
                <c:pt idx="61">
                  <c:v>9.949863660550691E-2</c:v>
                </c:pt>
                <c:pt idx="62">
                  <c:v>5.2177318481070274E-2</c:v>
                </c:pt>
                <c:pt idx="63">
                  <c:v>3.7257304931577404E-3</c:v>
                </c:pt>
                <c:pt idx="64">
                  <c:v>-4.5855405635006161E-2</c:v>
                </c:pt>
                <c:pt idx="65">
                  <c:v>-9.6565364642789378E-2</c:v>
                </c:pt>
                <c:pt idx="66">
                  <c:v>-0.14840341764771992</c:v>
                </c:pt>
                <c:pt idx="67">
                  <c:v>-0.20136883206253706</c:v>
                </c:pt>
                <c:pt idx="68">
                  <c:v>-0.2554608715137332</c:v>
                </c:pt>
                <c:pt idx="69">
                  <c:v>-0.3106787957615923</c:v>
                </c:pt>
                <c:pt idx="70">
                  <c:v>-0.36702186062173009</c:v>
                </c:pt>
                <c:pt idx="71">
                  <c:v>-0.42448931788813993</c:v>
                </c:pt>
                <c:pt idx="72">
                  <c:v>-0.48308041525774753</c:v>
                </c:pt>
                <c:pt idx="73">
                  <c:v>-0.54279439625647719</c:v>
                </c:pt>
                <c:pt idx="74">
                  <c:v>-0.60363050016683018</c:v>
                </c:pt>
                <c:pt idx="75">
                  <c:v>-0.66558796195697634</c:v>
                </c:pt>
                <c:pt idx="76">
                  <c:v>-0.72866601221135874</c:v>
                </c:pt>
                <c:pt idx="77">
                  <c:v>-0.79286387706280925</c:v>
                </c:pt>
                <c:pt idx="78">
                  <c:v>-0.85818077812617444</c:v>
                </c:pt>
                <c:pt idx="79">
                  <c:v>-0.92461593243344775</c:v>
                </c:pt>
                <c:pt idx="80">
                  <c:v>-0.9921685523704058</c:v>
                </c:pt>
                <c:pt idx="81">
                  <c:v>-1.0608378456147431</c:v>
                </c:pt>
                <c:pt idx="82">
                  <c:v>-1.130623015075702</c:v>
                </c:pt>
                <c:pt idx="83">
                  <c:v>-1.2015232588351898</c:v>
                </c:pt>
                <c:pt idx="84">
                  <c:v>-1.2735377700903807</c:v>
                </c:pt>
                <c:pt idx="85">
                  <c:v>-1.346665737097791</c:v>
                </c:pt>
                <c:pt idx="86">
                  <c:v>-1.4209063431188238</c:v>
                </c:pt>
                <c:pt idx="87">
                  <c:v>-1.4962587663667737</c:v>
                </c:pt>
                <c:pt idx="88">
                  <c:v>-1.5727221799552824</c:v>
                </c:pt>
                <c:pt idx="89">
                  <c:v>-1.650295751848238</c:v>
                </c:pt>
                <c:pt idx="90">
                  <c:v>-1.7289786448111053</c:v>
                </c:pt>
                <c:pt idx="91">
                  <c:v>-1.8087700163636806</c:v>
                </c:pt>
                <c:pt idx="92">
                  <c:v>-1.8896690187342575</c:v>
                </c:pt>
                <c:pt idx="93">
                  <c:v>-1.9716747988151946</c:v>
                </c:pt>
                <c:pt idx="94">
                  <c:v>-2.0547864981198729</c:v>
                </c:pt>
                <c:pt idx="95">
                  <c:v>-2.1390032527410314</c:v>
                </c:pt>
                <c:pt idx="96">
                  <c:v>-2.2243241933104683</c:v>
                </c:pt>
                <c:pt idx="97">
                  <c:v>-2.3107484449600966</c:v>
                </c:pt>
                <c:pt idx="98">
                  <c:v>-2.3982751272843408</c:v>
                </c:pt>
                <c:pt idx="99">
                  <c:v>-2.4869033543038599</c:v>
                </c:pt>
                <c:pt idx="100">
                  <c:v>-2.576632234430587</c:v>
                </c:pt>
                <c:pt idx="101">
                  <c:v>-2.667460870434069</c:v>
                </c:pt>
                <c:pt idx="102">
                  <c:v>-2.7593883594090931</c:v>
                </c:pt>
                <c:pt idx="103">
                  <c:v>-2.8524137927445885</c:v>
                </c:pt>
                <c:pt idx="104">
                  <c:v>-2.9465362560937844</c:v>
                </c:pt>
                <c:pt idx="105">
                  <c:v>-3.0417548293456176</c:v>
                </c:pt>
                <c:pt idx="106">
                  <c:v>-3.1380685865973641</c:v>
                </c:pt>
                <c:pt idx="107">
                  <c:v>-3.2354765961284935</c:v>
                </c:pt>
                <c:pt idx="108">
                  <c:v>-3.3339779203757187</c:v>
                </c:pt>
                <c:pt idx="109">
                  <c:v>-3.4335716159092367</c:v>
                </c:pt>
                <c:pt idx="110">
                  <c:v>-3.5342567334101367</c:v>
                </c:pt>
                <c:pt idx="111">
                  <c:v>-3.6360323176489677</c:v>
                </c:pt>
                <c:pt idx="112">
                  <c:v>-3.7388974074654469</c:v>
                </c:pt>
                <c:pt idx="113">
                  <c:v>-3.8428510357492929</c:v>
                </c:pt>
                <c:pt idx="114">
                  <c:v>-3.9478922294221732</c:v>
                </c:pt>
                <c:pt idx="115">
                  <c:v>-4.0540200094207446</c:v>
                </c:pt>
                <c:pt idx="116">
                  <c:v>-4.1612333906807768</c:v>
                </c:pt>
                <c:pt idx="117">
                  <c:v>-4.2695313821223433</c:v>
                </c:pt>
                <c:pt idx="118">
                  <c:v>-4.3789129866360579</c:v>
                </c:pt>
                <c:pt idx="119">
                  <c:v>-4.4893772010703552</c:v>
                </c:pt>
                <c:pt idx="120">
                  <c:v>-4.6009230162197845</c:v>
                </c:pt>
                <c:pt idx="121">
                  <c:v>-4.7135494168143124</c:v>
                </c:pt>
                <c:pt idx="122">
                  <c:v>-4.8272553815096177</c:v>
                </c:pt>
                <c:pt idx="123">
                  <c:v>-4.9420398828783618</c:v>
                </c:pt>
                <c:pt idx="124">
                  <c:v>-5.0579018874024184</c:v>
                </c:pt>
                <c:pt idx="125">
                  <c:v>-5.1748403554660536</c:v>
                </c:pt>
                <c:pt idx="126">
                  <c:v>-5.2928542413500335</c:v>
                </c:pt>
                <c:pt idx="127">
                  <c:v>-5.411942493226654</c:v>
                </c:pt>
                <c:pt idx="128">
                  <c:v>-5.5321040531556687</c:v>
                </c:pt>
                <c:pt idx="129">
                  <c:v>-5.6533378570811124</c:v>
                </c:pt>
                <c:pt idx="130">
                  <c:v>-5.7756428348289912</c:v>
                </c:pt>
                <c:pt idx="131">
                  <c:v>-5.8990179101058402</c:v>
                </c:pt>
                <c:pt idx="132">
                  <c:v>-6.0234620004981227</c:v>
                </c:pt>
                <c:pt idx="133">
                  <c:v>-6.1489740174724661</c:v>
                </c:pt>
                <c:pt idx="134">
                  <c:v>-6.2755528663767128</c:v>
                </c:pt>
                <c:pt idx="135">
                  <c:v>-6.40319744644178</c:v>
                </c:pt>
                <c:pt idx="136">
                  <c:v>-6.5319066507843093</c:v>
                </c:pt>
                <c:pt idx="137">
                  <c:v>-6.6616793664100964</c:v>
                </c:pt>
                <c:pt idx="138">
                  <c:v>-6.7925144742182839</c:v>
                </c:pt>
                <c:pt idx="139">
                  <c:v>-6.9244108490063088</c:v>
                </c:pt>
                <c:pt idx="140">
                  <c:v>-7.0573673594755899</c:v>
                </c:pt>
                <c:pt idx="141">
                  <c:v>-7.1913828682379384</c:v>
                </c:pt>
                <c:pt idx="142">
                  <c:v>-7.3264562318226867</c:v>
                </c:pt>
                <c:pt idx="143">
                  <c:v>-7.4625863006845172</c:v>
                </c:pt>
                <c:pt idx="144">
                  <c:v>-7.5997719192119781</c:v>
                </c:pt>
                <c:pt idx="145">
                  <c:v>-7.7380119257366813</c:v>
                </c:pt>
                <c:pt idx="146">
                  <c:v>-7.877305152543161</c:v>
                </c:pt>
                <c:pt idx="147">
                  <c:v>-8.0176504258793884</c:v>
                </c:pt>
                <c:pt idx="148">
                  <c:v>-8.1590465659679232</c:v>
                </c:pt>
                <c:pt idx="149">
                  <c:v>-8.3014923870177046</c:v>
                </c:pt>
                <c:pt idx="150">
                  <c:v>-8.4449866972364518</c:v>
                </c:pt>
                <c:pt idx="151">
                  <c:v>-8.5895282988436712</c:v>
                </c:pt>
                <c:pt idx="152">
                  <c:v>-8.7351159880842708</c:v>
                </c:pt>
                <c:pt idx="153">
                  <c:v>-8.881748555242746</c:v>
                </c:pt>
                <c:pt idx="154">
                  <c:v>-9.0294247846579498</c:v>
                </c:pt>
                <c:pt idx="155">
                  <c:v>-9.1781434547384197</c:v>
                </c:pt>
                <c:pt idx="156">
                  <c:v>-9.3279033379782632</c:v>
                </c:pt>
                <c:pt idx="157">
                  <c:v>-9.4787032009735857</c:v>
                </c:pt>
                <c:pt idx="158">
                  <c:v>-9.6305418044394422</c:v>
                </c:pt>
                <c:pt idx="159">
                  <c:v>-9.7834179032273241</c:v>
                </c:pt>
                <c:pt idx="160">
                  <c:v>-9.9373302463431514</c:v>
                </c:pt>
                <c:pt idx="161">
                  <c:v>-10.092277576965765</c:v>
                </c:pt>
                <c:pt idx="162">
                  <c:v>-10.248258632465921</c:v>
                </c:pt>
                <c:pt idx="163">
                  <c:v>-10.405272144425757</c:v>
                </c:pt>
                <c:pt idx="164">
                  <c:v>-10.563316838658739</c:v>
                </c:pt>
                <c:pt idx="165">
                  <c:v>-10.722391435230078</c:v>
                </c:pt>
                <c:pt idx="166">
                  <c:v>-10.882494648477588</c:v>
                </c:pt>
                <c:pt idx="167">
                  <c:v>-11.043625187033003</c:v>
                </c:pt>
                <c:pt idx="168">
                  <c:v>-11.205781753843729</c:v>
                </c:pt>
                <c:pt idx="169">
                  <c:v>-11.36896304619502</c:v>
                </c:pt>
                <c:pt idx="170">
                  <c:v>-11.533167755732581</c:v>
                </c:pt>
                <c:pt idx="171">
                  <c:v>-11.698394568485577</c:v>
                </c:pt>
                <c:pt idx="172">
                  <c:v>-11.864642164890048</c:v>
                </c:pt>
                <c:pt idx="173">
                  <c:v>-12.03190921981272</c:v>
                </c:pt>
                <c:pt idx="174">
                  <c:v>-12.200194402575205</c:v>
                </c:pt>
                <c:pt idx="175">
                  <c:v>-12.369496376978574</c:v>
                </c:pt>
                <c:pt idx="176">
                  <c:v>-12.539813801328309</c:v>
                </c:pt>
                <c:pt idx="177">
                  <c:v>-12.711145328459608</c:v>
                </c:pt>
                <c:pt idx="178">
                  <c:v>-12.88348960576306</c:v>
                </c:pt>
                <c:pt idx="179">
                  <c:v>-13.056845275210653</c:v>
                </c:pt>
                <c:pt idx="180">
                  <c:v>-13.231210973382138</c:v>
                </c:pt>
                <c:pt idx="181">
                  <c:v>-13.406585331491714</c:v>
                </c:pt>
                <c:pt idx="182">
                  <c:v>-13.582966975415044</c:v>
                </c:pt>
                <c:pt idx="183">
                  <c:v>-13.760354525716595</c:v>
                </c:pt>
                <c:pt idx="184">
                  <c:v>-13.93874659767728</c:v>
                </c:pt>
                <c:pt idx="185">
                  <c:v>-14.118141801322418</c:v>
                </c:pt>
                <c:pt idx="186">
                  <c:v>-14.298538741449981</c:v>
                </c:pt>
                <c:pt idx="187">
                  <c:v>-14.479936017659139</c:v>
                </c:pt>
                <c:pt idx="188">
                  <c:v>-14.662332224379089</c:v>
                </c:pt>
                <c:pt idx="189">
                  <c:v>-14.845725950898165</c:v>
                </c:pt>
                <c:pt idx="190">
                  <c:v>-15.030115781393215</c:v>
                </c:pt>
                <c:pt idx="191">
                  <c:v>-15.21550029495925</c:v>
                </c:pt>
                <c:pt idx="192">
                  <c:v>-15.40187806563935</c:v>
                </c:pt>
                <c:pt idx="193">
                  <c:v>-15.589247662454818</c:v>
                </c:pt>
                <c:pt idx="194">
                  <c:v>-15.7776076494356</c:v>
                </c:pt>
                <c:pt idx="195">
                  <c:v>-15.966956585650923</c:v>
                </c:pt>
                <c:pt idx="196">
                  <c:v>-16.157293025240183</c:v>
                </c:pt>
                <c:pt idx="197">
                  <c:v>-16.348615517444067</c:v>
                </c:pt>
                <c:pt idx="198">
                  <c:v>-16.540922606635881</c:v>
                </c:pt>
                <c:pt idx="199">
                  <c:v>-16.734212832353119</c:v>
                </c:pt>
                <c:pt idx="200">
                  <c:v>-16.928484729329231</c:v>
                </c:pt>
                <c:pt idx="201">
                  <c:v>-17.123736827525597</c:v>
                </c:pt>
                <c:pt idx="202">
                  <c:v>-17.319967652163722</c:v>
                </c:pt>
                <c:pt idx="203">
                  <c:v>-17.5171757237576</c:v>
                </c:pt>
                <c:pt idx="204">
                  <c:v>-17.715359558146293</c:v>
                </c:pt>
                <c:pt idx="205">
                  <c:v>-17.914517666526692</c:v>
                </c:pt>
                <c:pt idx="206">
                  <c:v>-18.114648555486443</c:v>
                </c:pt>
                <c:pt idx="207">
                  <c:v>-18.315750727037081</c:v>
                </c:pt>
                <c:pt idx="208">
                  <c:v>-18.517822678647295</c:v>
                </c:pt>
                <c:pt idx="209">
                  <c:v>-18.720862903276402</c:v>
                </c:pt>
                <c:pt idx="210">
                  <c:v>-18.924869889407951</c:v>
                </c:pt>
                <c:pt idx="211">
                  <c:v>-19.129842121083502</c:v>
                </c:pt>
                <c:pt idx="212">
                  <c:v>-19.335778077936549</c:v>
                </c:pt>
                <c:pt idx="213">
                  <c:v>-19.54267623522659</c:v>
                </c:pt>
                <c:pt idx="214">
                  <c:v>-19.750535063873354</c:v>
                </c:pt>
                <c:pt idx="215">
                  <c:v>-19.959353030491148</c:v>
                </c:pt>
                <c:pt idx="216">
                  <c:v>-20.169128597423345</c:v>
                </c:pt>
                <c:pt idx="217">
                  <c:v>-20.379860222777012</c:v>
                </c:pt>
                <c:pt idx="218">
                  <c:v>-20.591546360457649</c:v>
                </c:pt>
                <c:pt idx="219">
                  <c:v>-20.804185460204064</c:v>
                </c:pt>
                <c:pt idx="220">
                  <c:v>-21.017775967623347</c:v>
                </c:pt>
                <c:pt idx="221">
                  <c:v>-21.232316324225977</c:v>
                </c:pt>
                <c:pt idx="222">
                  <c:v>-21.447804967461025</c:v>
                </c:pt>
                <c:pt idx="223">
                  <c:v>-21.664240330751461</c:v>
                </c:pt>
                <c:pt idx="224">
                  <c:v>-21.881620843529575</c:v>
                </c:pt>
                <c:pt idx="225">
                  <c:v>-22.099944931272478</c:v>
                </c:pt>
                <c:pt idx="226">
                  <c:v>-22.319211015537718</c:v>
                </c:pt>
                <c:pt idx="227">
                  <c:v>-22.539417513998956</c:v>
                </c:pt>
                <c:pt idx="228">
                  <c:v>-22.760562840481754</c:v>
                </c:pt>
                <c:pt idx="229">
                  <c:v>-22.982645404999431</c:v>
                </c:pt>
                <c:pt idx="230">
                  <c:v>-23.205663613789007</c:v>
                </c:pt>
                <c:pt idx="231">
                  <c:v>-23.429615869347206</c:v>
                </c:pt>
                <c:pt idx="232">
                  <c:v>-23.654500570466546</c:v>
                </c:pt>
                <c:pt idx="233">
                  <c:v>-23.880316112271487</c:v>
                </c:pt>
                <c:pt idx="234">
                  <c:v>-24.107060886254647</c:v>
                </c:pt>
                <c:pt idx="235">
                  <c:v>-24.334733280313081</c:v>
                </c:pt>
                <c:pt idx="236">
                  <c:v>-24.563331678784603</c:v>
                </c:pt>
                <c:pt idx="237">
                  <c:v>-24.792854462484183</c:v>
                </c:pt>
                <c:pt idx="238">
                  <c:v>-25.023300008740378</c:v>
                </c:pt>
                <c:pt idx="239">
                  <c:v>-25.254666691431815</c:v>
                </c:pt>
                <c:pt idx="240">
                  <c:v>-25.486952881023726</c:v>
                </c:pt>
                <c:pt idx="241">
                  <c:v>-25.720156944604504</c:v>
                </c:pt>
                <c:pt idx="242">
                  <c:v>-25.95427724592232</c:v>
                </c:pt>
                <c:pt idx="243">
                  <c:v>-26.189312145421756</c:v>
                </c:pt>
                <c:pt idx="244">
                  <c:v>-26.425260000280478</c:v>
                </c:pt>
                <c:pt idx="245">
                  <c:v>-26.66211916444594</c:v>
                </c:pt>
                <c:pt idx="246">
                  <c:v>-26.899887988672102</c:v>
                </c:pt>
                <c:pt idx="247">
                  <c:v>-27.138564820556187</c:v>
                </c:pt>
                <c:pt idx="248">
                  <c:v>-27.378148004575436</c:v>
                </c:pt>
                <c:pt idx="249">
                  <c:v>-27.618635882123904</c:v>
                </c:pt>
                <c:pt idx="250">
                  <c:v>-27.860026791549245</c:v>
                </c:pt>
                <c:pt idx="251">
                  <c:v>-28.10231906818953</c:v>
                </c:pt>
                <c:pt idx="252">
                  <c:v>-28.34551104441006</c:v>
                </c:pt>
                <c:pt idx="253">
                  <c:v>-28.589601049640184</c:v>
                </c:pt>
                <c:pt idx="254">
                  <c:v>-28.834587410410126</c:v>
                </c:pt>
                <c:pt idx="255">
                  <c:v>-29.080468450387812</c:v>
                </c:pt>
                <c:pt idx="256">
                  <c:v>-29.327242490415685</c:v>
                </c:pt>
                <c:pt idx="257">
                  <c:v>-29.574907848547525</c:v>
                </c:pt>
                <c:pt idx="258">
                  <c:v>-29.823462840085259</c:v>
                </c:pt>
                <c:pt idx="259">
                  <c:v>-30.072905777615755</c:v>
                </c:pt>
                <c:pt idx="260">
                  <c:v>-30.323234971047611</c:v>
                </c:pt>
                <c:pt idx="261">
                  <c:v>-30.574448727647919</c:v>
                </c:pt>
                <c:pt idx="262">
                  <c:v>-30.826545352079023</c:v>
                </c:pt>
                <c:pt idx="263">
                  <c:v>-31.079523146435243</c:v>
                </c:pt>
                <c:pt idx="264">
                  <c:v>-31.333380410279592</c:v>
                </c:pt>
                <c:pt idx="265">
                  <c:v>-31.588115440680451</c:v>
                </c:pt>
                <c:pt idx="266">
                  <c:v>-31.843726532248237</c:v>
                </c:pt>
                <c:pt idx="267">
                  <c:v>-32.100211977172016</c:v>
                </c:pt>
                <c:pt idx="268">
                  <c:v>-32.357570065256105</c:v>
                </c:pt>
                <c:pt idx="269">
                  <c:v>-32.615799083956638</c:v>
                </c:pt>
                <c:pt idx="270">
                  <c:v>-32.874897318418078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'0ft'!$G$19:$G$289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'0ft'!$H$19:$H$289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39704"/>
        <c:axId val="421534872"/>
      </c:scatterChart>
      <c:valAx>
        <c:axId val="22313970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534872"/>
        <c:crosses val="max"/>
        <c:crossBetween val="midCat"/>
        <c:majorUnit val="2"/>
      </c:valAx>
      <c:valAx>
        <c:axId val="42153487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13970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'1ft'!$E$19:$E$289</c:f>
              <c:numCache>
                <c:formatCode>General</c:formatCode>
                <c:ptCount val="271"/>
                <c:pt idx="0">
                  <c:v>0.81111058124822588</c:v>
                </c:pt>
                <c:pt idx="1">
                  <c:v>0.83402443022041062</c:v>
                </c:pt>
                <c:pt idx="2">
                  <c:v>0.85576652486321669</c:v>
                </c:pt>
                <c:pt idx="3">
                  <c:v>0.87633757731875916</c:v>
                </c:pt>
                <c:pt idx="4">
                  <c:v>0.89573829617478751</c:v>
                </c:pt>
                <c:pt idx="5">
                  <c:v>0.91396938659254456</c:v>
                </c:pt>
                <c:pt idx="6">
                  <c:v>0.93103155043490482</c:v>
                </c:pt>
                <c:pt idx="7">
                  <c:v>0.94692548639476282</c:v>
                </c:pt>
                <c:pt idx="8">
                  <c:v>0.96165189012364272</c:v>
                </c:pt>
                <c:pt idx="9">
                  <c:v>0.97521145436049861</c:v>
                </c:pt>
                <c:pt idx="10">
                  <c:v>0.98760486906067535</c:v>
                </c:pt>
                <c:pt idx="11">
                  <c:v>0.99883282152499719</c:v>
                </c:pt>
                <c:pt idx="12">
                  <c:v>1.008895996528953</c:v>
                </c:pt>
                <c:pt idx="13">
                  <c:v>1.0177950764519441</c:v>
                </c:pt>
                <c:pt idx="14">
                  <c:v>1.0255307414065618</c:v>
                </c:pt>
                <c:pt idx="15">
                  <c:v>1.0321036693678589</c:v>
                </c:pt>
                <c:pt idx="16">
                  <c:v>1.0375145363025835</c:v>
                </c:pt>
                <c:pt idx="17">
                  <c:v>1.0417640162983355</c:v>
                </c:pt>
                <c:pt idx="18">
                  <c:v>1.0448527816926128</c:v>
                </c:pt>
                <c:pt idx="19">
                  <c:v>1.0467815032017114</c:v>
                </c:pt>
                <c:pt idx="20">
                  <c:v>1.0475508500494397</c:v>
                </c:pt>
                <c:pt idx="21">
                  <c:v>1.0471614900956143</c:v>
                </c:pt>
                <c:pt idx="22">
                  <c:v>1.0456140899642956</c:v>
                </c:pt>
                <c:pt idx="23">
                  <c:v>1.0429093151717299</c:v>
                </c:pt>
                <c:pt idx="24">
                  <c:v>1.039047830253957</c:v>
                </c:pt>
                <c:pt idx="25">
                  <c:v>1.0340302988940484</c:v>
                </c:pt>
                <c:pt idx="26">
                  <c:v>1.0278573840489362</c:v>
                </c:pt>
                <c:pt idx="27">
                  <c:v>1.0205297480757958</c:v>
                </c:pt>
                <c:pt idx="28">
                  <c:v>1.0120480528579445</c:v>
                </c:pt>
                <c:pt idx="29">
                  <c:v>1.0024129599302192</c:v>
                </c:pt>
                <c:pt idx="30">
                  <c:v>0.99162513060379254</c:v>
                </c:pt>
                <c:pt idx="31">
                  <c:v>0.97968522609039543</c:v>
                </c:pt>
                <c:pt idx="32">
                  <c:v>0.96659390762590314</c:v>
                </c:pt>
                <c:pt idx="33">
                  <c:v>0.9523518365932524</c:v>
                </c:pt>
                <c:pt idx="34">
                  <c:v>0.93695967464465058</c:v>
                </c:pt>
                <c:pt idx="35">
                  <c:v>0.92041808382304213</c:v>
                </c:pt>
                <c:pt idx="36">
                  <c:v>0.90272772668279633</c:v>
                </c:pt>
                <c:pt idx="37">
                  <c:v>0.88388926640958043</c:v>
                </c:pt>
                <c:pt idx="38">
                  <c:v>0.86390336693938508</c:v>
                </c:pt>
                <c:pt idx="39">
                  <c:v>0.8427706930766663</c:v>
                </c:pt>
                <c:pt idx="40">
                  <c:v>0.82049191061157201</c:v>
                </c:pt>
                <c:pt idx="41">
                  <c:v>0.79706768643621939</c:v>
                </c:pt>
                <c:pt idx="42">
                  <c:v>0.77249868865999161</c:v>
                </c:pt>
                <c:pt idx="43">
                  <c:v>0.74678558672382167</c:v>
                </c:pt>
                <c:pt idx="44">
                  <c:v>0.71992905151343445</c:v>
                </c:pt>
                <c:pt idx="45">
                  <c:v>0.69192975547151492</c:v>
                </c:pt>
                <c:pt idx="46">
                  <c:v>0.66278837270877611</c:v>
                </c:pt>
                <c:pt idx="47">
                  <c:v>0.63250557911389649</c:v>
                </c:pt>
                <c:pt idx="48">
                  <c:v>0.60108205246230084</c:v>
                </c:pt>
                <c:pt idx="49">
                  <c:v>0.56851847252375842</c:v>
                </c:pt>
                <c:pt idx="50">
                  <c:v>0.5348155211687724</c:v>
                </c:pt>
                <c:pt idx="51">
                  <c:v>0.4999738824737367</c:v>
                </c:pt>
                <c:pt idx="52">
                  <c:v>0.46399424282483681</c:v>
                </c:pt>
                <c:pt idx="53">
                  <c:v>0.42687729102067196</c:v>
                </c:pt>
                <c:pt idx="54">
                  <c:v>0.3886237183735774</c:v>
                </c:pt>
                <c:pt idx="55">
                  <c:v>0.34923421880962657</c:v>
                </c:pt>
                <c:pt idx="56">
                  <c:v>0.30870948896729367</c:v>
                </c:pt>
                <c:pt idx="57">
                  <c:v>0.26705022829475811</c:v>
                </c:pt>
                <c:pt idx="58">
                  <c:v>0.22425713914583423</c:v>
                </c:pt>
                <c:pt idx="59">
                  <c:v>0.1803309268745093</c:v>
                </c:pt>
                <c:pt idx="60">
                  <c:v>0.13527229992807524</c:v>
                </c:pt>
                <c:pt idx="61">
                  <c:v>8.9081969938839614E-2</c:v>
                </c:pt>
                <c:pt idx="62">
                  <c:v>4.1760651814402978E-2</c:v>
                </c:pt>
                <c:pt idx="63">
                  <c:v>-6.6909361735095554E-3</c:v>
                </c:pt>
                <c:pt idx="64">
                  <c:v>-5.6272072301673456E-2</c:v>
                </c:pt>
                <c:pt idx="65">
                  <c:v>-0.10698203130945667</c:v>
                </c:pt>
                <c:pt idx="66">
                  <c:v>-0.15882008431438721</c:v>
                </c:pt>
                <c:pt idx="67">
                  <c:v>-0.21178549872920435</c:v>
                </c:pt>
                <c:pt idx="68">
                  <c:v>-0.2658775381804005</c:v>
                </c:pt>
                <c:pt idx="69">
                  <c:v>-0.32109546242825959</c:v>
                </c:pt>
                <c:pt idx="70">
                  <c:v>-0.37743852728839739</c:v>
                </c:pt>
                <c:pt idx="71">
                  <c:v>-0.43490598455480722</c:v>
                </c:pt>
                <c:pt idx="72">
                  <c:v>-0.49349708192441483</c:v>
                </c:pt>
                <c:pt idx="73">
                  <c:v>-0.55321106292314448</c:v>
                </c:pt>
                <c:pt idx="74">
                  <c:v>-0.61404716683349747</c:v>
                </c:pt>
                <c:pt idx="75">
                  <c:v>-0.67600462862364363</c:v>
                </c:pt>
                <c:pt idx="76">
                  <c:v>-0.73908267887802603</c:v>
                </c:pt>
                <c:pt idx="77">
                  <c:v>-0.80328054372947655</c:v>
                </c:pt>
                <c:pt idx="78">
                  <c:v>-0.86859744479284173</c:v>
                </c:pt>
                <c:pt idx="79">
                  <c:v>-0.93503259910011505</c:v>
                </c:pt>
                <c:pt idx="80">
                  <c:v>-1.0025852190370732</c:v>
                </c:pt>
                <c:pt idx="81">
                  <c:v>-1.0712545122814106</c:v>
                </c:pt>
                <c:pt idx="82">
                  <c:v>-1.1410396817423694</c:v>
                </c:pt>
                <c:pt idx="83">
                  <c:v>-1.2119399255018573</c:v>
                </c:pt>
                <c:pt idx="84">
                  <c:v>-1.2839544367570481</c:v>
                </c:pt>
                <c:pt idx="85">
                  <c:v>-1.3570824037644584</c:v>
                </c:pt>
                <c:pt idx="86">
                  <c:v>-1.4313230097854912</c:v>
                </c:pt>
                <c:pt idx="87">
                  <c:v>-1.5066754330334411</c:v>
                </c:pt>
                <c:pt idx="88">
                  <c:v>-1.5831388466219498</c:v>
                </c:pt>
                <c:pt idx="89">
                  <c:v>-1.6607124185149054</c:v>
                </c:pt>
                <c:pt idx="90">
                  <c:v>-1.7393953114777727</c:v>
                </c:pt>
                <c:pt idx="91">
                  <c:v>-1.819186683030348</c:v>
                </c:pt>
                <c:pt idx="92">
                  <c:v>-1.9000856854009249</c:v>
                </c:pt>
                <c:pt idx="93">
                  <c:v>-1.982091465481862</c:v>
                </c:pt>
                <c:pt idx="94">
                  <c:v>-2.0652031647865403</c:v>
                </c:pt>
                <c:pt idx="95">
                  <c:v>-2.1494199194076988</c:v>
                </c:pt>
                <c:pt idx="96">
                  <c:v>-2.2347408599771357</c:v>
                </c:pt>
                <c:pt idx="97">
                  <c:v>-2.321165111626764</c:v>
                </c:pt>
                <c:pt idx="98">
                  <c:v>-2.4086917939510082</c:v>
                </c:pt>
                <c:pt idx="99">
                  <c:v>-2.4973200209705273</c:v>
                </c:pt>
                <c:pt idx="100">
                  <c:v>-2.5870489010972544</c:v>
                </c:pt>
                <c:pt idx="101">
                  <c:v>-2.6778775371007364</c:v>
                </c:pt>
                <c:pt idx="102">
                  <c:v>-2.7698050260757605</c:v>
                </c:pt>
                <c:pt idx="103">
                  <c:v>-2.8628304594112559</c:v>
                </c:pt>
                <c:pt idx="104">
                  <c:v>-2.9569529227604523</c:v>
                </c:pt>
                <c:pt idx="105">
                  <c:v>-3.0521714960122854</c:v>
                </c:pt>
                <c:pt idx="106">
                  <c:v>-3.1484852532640319</c:v>
                </c:pt>
                <c:pt idx="107">
                  <c:v>-3.2458932627951613</c:v>
                </c:pt>
                <c:pt idx="108">
                  <c:v>-3.3443945870423866</c:v>
                </c:pt>
                <c:pt idx="109">
                  <c:v>-3.4439882825759045</c:v>
                </c:pt>
                <c:pt idx="110">
                  <c:v>-3.5446734000768045</c:v>
                </c:pt>
                <c:pt idx="111">
                  <c:v>-3.6464489843156356</c:v>
                </c:pt>
                <c:pt idx="112">
                  <c:v>-3.7493140741321147</c:v>
                </c:pt>
                <c:pt idx="113">
                  <c:v>-3.8532677024159607</c:v>
                </c:pt>
                <c:pt idx="114">
                  <c:v>-3.9583088960888411</c:v>
                </c:pt>
                <c:pt idx="115">
                  <c:v>-4.0644366760874124</c:v>
                </c:pt>
                <c:pt idx="116">
                  <c:v>-4.1716500573474447</c:v>
                </c:pt>
                <c:pt idx="117">
                  <c:v>-4.2799480487890111</c:v>
                </c:pt>
                <c:pt idx="118">
                  <c:v>-4.3893296533027257</c:v>
                </c:pt>
                <c:pt idx="119">
                  <c:v>-4.4997938677370231</c:v>
                </c:pt>
                <c:pt idx="120">
                  <c:v>-4.6113396828864524</c:v>
                </c:pt>
                <c:pt idx="121">
                  <c:v>-4.7239660834809802</c:v>
                </c:pt>
                <c:pt idx="122">
                  <c:v>-4.8376720481762856</c:v>
                </c:pt>
                <c:pt idx="123">
                  <c:v>-4.9524565495450297</c:v>
                </c:pt>
                <c:pt idx="124">
                  <c:v>-5.0683185540690863</c:v>
                </c:pt>
                <c:pt idx="125">
                  <c:v>-5.1852570221327214</c:v>
                </c:pt>
                <c:pt idx="126">
                  <c:v>-5.3032709080167013</c:v>
                </c:pt>
                <c:pt idx="127">
                  <c:v>-5.4223591598933218</c:v>
                </c:pt>
                <c:pt idx="128">
                  <c:v>-5.5425207198223365</c:v>
                </c:pt>
                <c:pt idx="129">
                  <c:v>-5.6637545237477802</c:v>
                </c:pt>
                <c:pt idx="130">
                  <c:v>-5.7860595014956591</c:v>
                </c:pt>
                <c:pt idx="131">
                  <c:v>-5.9094345767725081</c:v>
                </c:pt>
                <c:pt idx="132">
                  <c:v>-6.0338786671647906</c:v>
                </c:pt>
                <c:pt idx="133">
                  <c:v>-6.1593906841391339</c:v>
                </c:pt>
                <c:pt idx="134">
                  <c:v>-6.2859695330433807</c:v>
                </c:pt>
                <c:pt idx="135">
                  <c:v>-6.4136141131084479</c:v>
                </c:pt>
                <c:pt idx="136">
                  <c:v>-6.5423233174509772</c:v>
                </c:pt>
                <c:pt idx="137">
                  <c:v>-6.6720960330767642</c:v>
                </c:pt>
                <c:pt idx="138">
                  <c:v>-6.8029311408849518</c:v>
                </c:pt>
                <c:pt idx="139">
                  <c:v>-6.9348275156729766</c:v>
                </c:pt>
                <c:pt idx="140">
                  <c:v>-7.0677840261422578</c:v>
                </c:pt>
                <c:pt idx="141">
                  <c:v>-7.2017995349046062</c:v>
                </c:pt>
                <c:pt idx="142">
                  <c:v>-7.3368728984893545</c:v>
                </c:pt>
                <c:pt idx="143">
                  <c:v>-7.4730029673511851</c:v>
                </c:pt>
                <c:pt idx="144">
                  <c:v>-7.610188585878646</c:v>
                </c:pt>
                <c:pt idx="145">
                  <c:v>-7.7484285924033491</c:v>
                </c:pt>
                <c:pt idx="146">
                  <c:v>-7.8877218192098288</c:v>
                </c:pt>
                <c:pt idx="147">
                  <c:v>-8.0280670925460562</c:v>
                </c:pt>
                <c:pt idx="148">
                  <c:v>-8.1694632326345911</c:v>
                </c:pt>
                <c:pt idx="149">
                  <c:v>-8.3119090536843725</c:v>
                </c:pt>
                <c:pt idx="150">
                  <c:v>-8.4554033639031196</c:v>
                </c:pt>
                <c:pt idx="151">
                  <c:v>-8.599944965510339</c:v>
                </c:pt>
                <c:pt idx="152">
                  <c:v>-8.7455326547509387</c:v>
                </c:pt>
                <c:pt idx="153">
                  <c:v>-8.8921652219094138</c:v>
                </c:pt>
                <c:pt idx="154">
                  <c:v>-9.0398414513246177</c:v>
                </c:pt>
                <c:pt idx="155">
                  <c:v>-9.1885601214050876</c:v>
                </c:pt>
                <c:pt idx="156">
                  <c:v>-9.3383200046449311</c:v>
                </c:pt>
                <c:pt idx="157">
                  <c:v>-9.4891198676402535</c:v>
                </c:pt>
                <c:pt idx="158">
                  <c:v>-9.64095847110611</c:v>
                </c:pt>
                <c:pt idx="159">
                  <c:v>-9.7938345698939919</c:v>
                </c:pt>
                <c:pt idx="160">
                  <c:v>-9.9477469130098193</c:v>
                </c:pt>
                <c:pt idx="161">
                  <c:v>-10.102694243632433</c:v>
                </c:pt>
                <c:pt idx="162">
                  <c:v>-10.258675299132589</c:v>
                </c:pt>
                <c:pt idx="163">
                  <c:v>-10.415688811092425</c:v>
                </c:pt>
                <c:pt idx="164">
                  <c:v>-10.573733505325407</c:v>
                </c:pt>
                <c:pt idx="165">
                  <c:v>-10.732808101896746</c:v>
                </c:pt>
                <c:pt idx="166">
                  <c:v>-10.892911315144255</c:v>
                </c:pt>
                <c:pt idx="167">
                  <c:v>-11.054041853699671</c:v>
                </c:pt>
                <c:pt idx="168">
                  <c:v>-11.216198420510397</c:v>
                </c:pt>
                <c:pt idx="169">
                  <c:v>-11.379379712861688</c:v>
                </c:pt>
                <c:pt idx="170">
                  <c:v>-11.543584422399249</c:v>
                </c:pt>
                <c:pt idx="171">
                  <c:v>-11.708811235152245</c:v>
                </c:pt>
                <c:pt idx="172">
                  <c:v>-11.875058831556716</c:v>
                </c:pt>
                <c:pt idx="173">
                  <c:v>-12.042325886479388</c:v>
                </c:pt>
                <c:pt idx="174">
                  <c:v>-12.210611069241873</c:v>
                </c:pt>
                <c:pt idx="175">
                  <c:v>-12.379913043645242</c:v>
                </c:pt>
                <c:pt idx="176">
                  <c:v>-12.550230467994977</c:v>
                </c:pt>
                <c:pt idx="177">
                  <c:v>-12.721561995126276</c:v>
                </c:pt>
                <c:pt idx="178">
                  <c:v>-12.893906272429728</c:v>
                </c:pt>
                <c:pt idx="179">
                  <c:v>-13.067261941877321</c:v>
                </c:pt>
                <c:pt idx="180">
                  <c:v>-13.241627640048806</c:v>
                </c:pt>
                <c:pt idx="181">
                  <c:v>-13.417001998158382</c:v>
                </c:pt>
                <c:pt idx="182">
                  <c:v>-13.593383642081712</c:v>
                </c:pt>
                <c:pt idx="183">
                  <c:v>-13.770771192383263</c:v>
                </c:pt>
                <c:pt idx="184">
                  <c:v>-13.949163264343948</c:v>
                </c:pt>
                <c:pt idx="185">
                  <c:v>-14.128558467989086</c:v>
                </c:pt>
                <c:pt idx="186">
                  <c:v>-14.308955408116649</c:v>
                </c:pt>
                <c:pt idx="187">
                  <c:v>-14.490352684325806</c:v>
                </c:pt>
                <c:pt idx="188">
                  <c:v>-14.672748891045757</c:v>
                </c:pt>
                <c:pt idx="189">
                  <c:v>-14.856142617564833</c:v>
                </c:pt>
                <c:pt idx="190">
                  <c:v>-15.040532448059883</c:v>
                </c:pt>
                <c:pt idx="191">
                  <c:v>-15.225916961625918</c:v>
                </c:pt>
                <c:pt idx="192">
                  <c:v>-15.412294732306018</c:v>
                </c:pt>
                <c:pt idx="193">
                  <c:v>-15.599664329121486</c:v>
                </c:pt>
                <c:pt idx="194">
                  <c:v>-15.788024316102268</c:v>
                </c:pt>
                <c:pt idx="195">
                  <c:v>-15.977373252317591</c:v>
                </c:pt>
                <c:pt idx="196">
                  <c:v>-16.16770969190685</c:v>
                </c:pt>
                <c:pt idx="197">
                  <c:v>-16.359032184110735</c:v>
                </c:pt>
                <c:pt idx="198">
                  <c:v>-16.551339273302549</c:v>
                </c:pt>
                <c:pt idx="199">
                  <c:v>-16.744629499019787</c:v>
                </c:pt>
                <c:pt idx="200">
                  <c:v>-16.938901395995899</c:v>
                </c:pt>
                <c:pt idx="201">
                  <c:v>-17.134153494192265</c:v>
                </c:pt>
                <c:pt idx="202">
                  <c:v>-17.33038431883039</c:v>
                </c:pt>
                <c:pt idx="203">
                  <c:v>-17.527592390424267</c:v>
                </c:pt>
                <c:pt idx="204">
                  <c:v>-17.725776224812961</c:v>
                </c:pt>
                <c:pt idx="205">
                  <c:v>-17.924934333193359</c:v>
                </c:pt>
                <c:pt idx="206">
                  <c:v>-18.125065222153111</c:v>
                </c:pt>
                <c:pt idx="207">
                  <c:v>-18.326167393703749</c:v>
                </c:pt>
                <c:pt idx="208">
                  <c:v>-18.528239345313963</c:v>
                </c:pt>
                <c:pt idx="209">
                  <c:v>-18.731279569943069</c:v>
                </c:pt>
                <c:pt idx="210">
                  <c:v>-18.935286556074619</c:v>
                </c:pt>
                <c:pt idx="211">
                  <c:v>-19.14025878775017</c:v>
                </c:pt>
                <c:pt idx="212">
                  <c:v>-19.346194744603217</c:v>
                </c:pt>
                <c:pt idx="213">
                  <c:v>-19.553092901893258</c:v>
                </c:pt>
                <c:pt idx="214">
                  <c:v>-19.760951730540022</c:v>
                </c:pt>
                <c:pt idx="215">
                  <c:v>-19.969769697157815</c:v>
                </c:pt>
                <c:pt idx="216">
                  <c:v>-20.179545264090013</c:v>
                </c:pt>
                <c:pt idx="217">
                  <c:v>-20.39027688944368</c:v>
                </c:pt>
                <c:pt idx="218">
                  <c:v>-20.601963027124317</c:v>
                </c:pt>
                <c:pt idx="219">
                  <c:v>-20.814602126870732</c:v>
                </c:pt>
                <c:pt idx="220">
                  <c:v>-21.028192634290015</c:v>
                </c:pt>
                <c:pt idx="221">
                  <c:v>-21.242732990892645</c:v>
                </c:pt>
                <c:pt idx="222">
                  <c:v>-21.458221634127693</c:v>
                </c:pt>
                <c:pt idx="223">
                  <c:v>-21.674656997418129</c:v>
                </c:pt>
                <c:pt idx="224">
                  <c:v>-21.892037510196243</c:v>
                </c:pt>
                <c:pt idx="225">
                  <c:v>-22.110361597939146</c:v>
                </c:pt>
                <c:pt idx="226">
                  <c:v>-22.329627682204386</c:v>
                </c:pt>
                <c:pt idx="227">
                  <c:v>-22.549834180665624</c:v>
                </c:pt>
                <c:pt idx="228">
                  <c:v>-22.770979507148422</c:v>
                </c:pt>
                <c:pt idx="229">
                  <c:v>-22.993062071666099</c:v>
                </c:pt>
                <c:pt idx="230">
                  <c:v>-23.216080280455675</c:v>
                </c:pt>
                <c:pt idx="231">
                  <c:v>-23.440032536013874</c:v>
                </c:pt>
                <c:pt idx="232">
                  <c:v>-23.664917237133213</c:v>
                </c:pt>
                <c:pt idx="233">
                  <c:v>-23.890732778938155</c:v>
                </c:pt>
                <c:pt idx="234">
                  <c:v>-24.117477552921315</c:v>
                </c:pt>
                <c:pt idx="235">
                  <c:v>-24.345149946979749</c:v>
                </c:pt>
                <c:pt idx="236">
                  <c:v>-24.573748345451271</c:v>
                </c:pt>
                <c:pt idx="237">
                  <c:v>-24.803271129150851</c:v>
                </c:pt>
                <c:pt idx="238">
                  <c:v>-25.033716675407046</c:v>
                </c:pt>
                <c:pt idx="239">
                  <c:v>-25.265083358098483</c:v>
                </c:pt>
                <c:pt idx="240">
                  <c:v>-25.497369547690393</c:v>
                </c:pt>
                <c:pt idx="241">
                  <c:v>-25.730573611271172</c:v>
                </c:pt>
                <c:pt idx="242">
                  <c:v>-25.964693912588988</c:v>
                </c:pt>
                <c:pt idx="243">
                  <c:v>-26.199728812088424</c:v>
                </c:pt>
                <c:pt idx="244">
                  <c:v>-26.435676666947145</c:v>
                </c:pt>
                <c:pt idx="245">
                  <c:v>-26.672535831112608</c:v>
                </c:pt>
                <c:pt idx="246">
                  <c:v>-26.91030465533877</c:v>
                </c:pt>
                <c:pt idx="247">
                  <c:v>-27.148981487222855</c:v>
                </c:pt>
                <c:pt idx="248">
                  <c:v>-27.388564671242104</c:v>
                </c:pt>
                <c:pt idx="249">
                  <c:v>-27.629052548790572</c:v>
                </c:pt>
                <c:pt idx="250">
                  <c:v>-27.870443458215913</c:v>
                </c:pt>
                <c:pt idx="251">
                  <c:v>-28.112735734856198</c:v>
                </c:pt>
                <c:pt idx="252">
                  <c:v>-28.355927711076728</c:v>
                </c:pt>
                <c:pt idx="253">
                  <c:v>-28.600017716306851</c:v>
                </c:pt>
                <c:pt idx="254">
                  <c:v>-28.845004077076794</c:v>
                </c:pt>
                <c:pt idx="255">
                  <c:v>-29.09088511705448</c:v>
                </c:pt>
                <c:pt idx="256">
                  <c:v>-29.337659157082353</c:v>
                </c:pt>
                <c:pt idx="257">
                  <c:v>-29.585324515214193</c:v>
                </c:pt>
                <c:pt idx="258">
                  <c:v>-29.833879506751927</c:v>
                </c:pt>
                <c:pt idx="259">
                  <c:v>-30.083322444282423</c:v>
                </c:pt>
                <c:pt idx="260">
                  <c:v>-30.333651637714279</c:v>
                </c:pt>
                <c:pt idx="261">
                  <c:v>-30.584865394314587</c:v>
                </c:pt>
                <c:pt idx="262">
                  <c:v>-30.836962018745691</c:v>
                </c:pt>
                <c:pt idx="263">
                  <c:v>-31.08993981310191</c:v>
                </c:pt>
                <c:pt idx="264">
                  <c:v>-31.343797076946259</c:v>
                </c:pt>
                <c:pt idx="265">
                  <c:v>-31.598532107347118</c:v>
                </c:pt>
                <c:pt idx="266">
                  <c:v>-31.854143198914905</c:v>
                </c:pt>
                <c:pt idx="267">
                  <c:v>-32.11062864383868</c:v>
                </c:pt>
                <c:pt idx="268">
                  <c:v>-32.36798673192277</c:v>
                </c:pt>
                <c:pt idx="269">
                  <c:v>-32.626215750623302</c:v>
                </c:pt>
                <c:pt idx="270">
                  <c:v>-32.885313985084743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'1ft'!$G$19:$G$289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'1ft'!$H$19:$H$289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5656"/>
        <c:axId val="421536048"/>
      </c:scatterChart>
      <c:valAx>
        <c:axId val="42153565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536048"/>
        <c:crosses val="max"/>
        <c:crossBetween val="midCat"/>
        <c:majorUnit val="2"/>
      </c:valAx>
      <c:valAx>
        <c:axId val="42153604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53565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'2ft'!$E$19:$E$289</c:f>
              <c:numCache>
                <c:formatCode>General</c:formatCode>
                <c:ptCount val="271"/>
                <c:pt idx="0">
                  <c:v>0.80069391458155925</c:v>
                </c:pt>
                <c:pt idx="1">
                  <c:v>0.82360776355374399</c:v>
                </c:pt>
                <c:pt idx="2">
                  <c:v>0.84534985819655006</c:v>
                </c:pt>
                <c:pt idx="3">
                  <c:v>0.86592091065209253</c:v>
                </c:pt>
                <c:pt idx="4">
                  <c:v>0.88532162950812088</c:v>
                </c:pt>
                <c:pt idx="5">
                  <c:v>0.90355271992587793</c:v>
                </c:pt>
                <c:pt idx="6">
                  <c:v>0.92061488376823819</c:v>
                </c:pt>
                <c:pt idx="7">
                  <c:v>0.93650881972809619</c:v>
                </c:pt>
                <c:pt idx="8">
                  <c:v>0.95123522345697609</c:v>
                </c:pt>
                <c:pt idx="9">
                  <c:v>0.96479478769383198</c:v>
                </c:pt>
                <c:pt idx="10">
                  <c:v>0.97718820239400872</c:v>
                </c:pt>
                <c:pt idx="11">
                  <c:v>0.98841615485833056</c:v>
                </c:pt>
                <c:pt idx="12">
                  <c:v>0.99847932986228638</c:v>
                </c:pt>
                <c:pt idx="13">
                  <c:v>1.0073784097852776</c:v>
                </c:pt>
                <c:pt idx="14">
                  <c:v>1.0151140747398952</c:v>
                </c:pt>
                <c:pt idx="15">
                  <c:v>1.0216870027011924</c:v>
                </c:pt>
                <c:pt idx="16">
                  <c:v>1.027097869635917</c:v>
                </c:pt>
                <c:pt idx="17">
                  <c:v>1.031347349631669</c:v>
                </c:pt>
                <c:pt idx="18">
                  <c:v>1.0344361150259462</c:v>
                </c:pt>
                <c:pt idx="19">
                  <c:v>1.0363648365350449</c:v>
                </c:pt>
                <c:pt idx="20">
                  <c:v>1.0371341833827732</c:v>
                </c:pt>
                <c:pt idx="21">
                  <c:v>1.0367448234289478</c:v>
                </c:pt>
                <c:pt idx="22">
                  <c:v>1.0351974232976291</c:v>
                </c:pt>
                <c:pt idx="23">
                  <c:v>1.0324926485050634</c:v>
                </c:pt>
                <c:pt idx="24">
                  <c:v>1.0286311635872905</c:v>
                </c:pt>
                <c:pt idx="25">
                  <c:v>1.0236136322273819</c:v>
                </c:pt>
                <c:pt idx="26">
                  <c:v>1.0174407173822697</c:v>
                </c:pt>
                <c:pt idx="27">
                  <c:v>1.0101130814091293</c:v>
                </c:pt>
                <c:pt idx="28">
                  <c:v>1.001631386191278</c:v>
                </c:pt>
                <c:pt idx="29">
                  <c:v>0.99199629326355254</c:v>
                </c:pt>
                <c:pt idx="30">
                  <c:v>0.98120846393712591</c:v>
                </c:pt>
                <c:pt idx="31">
                  <c:v>0.9692685594237288</c:v>
                </c:pt>
                <c:pt idx="32">
                  <c:v>0.95617724095923651</c:v>
                </c:pt>
                <c:pt idx="33">
                  <c:v>0.94193516992658577</c:v>
                </c:pt>
                <c:pt idx="34">
                  <c:v>0.92654300797798395</c:v>
                </c:pt>
                <c:pt idx="35">
                  <c:v>0.9100014171563755</c:v>
                </c:pt>
                <c:pt idx="36">
                  <c:v>0.8923110600161297</c:v>
                </c:pt>
                <c:pt idx="37">
                  <c:v>0.8734725997429138</c:v>
                </c:pt>
                <c:pt idx="38">
                  <c:v>0.85348670027271845</c:v>
                </c:pt>
                <c:pt idx="39">
                  <c:v>0.83235402640999967</c:v>
                </c:pt>
                <c:pt idx="40">
                  <c:v>0.81007524394490538</c:v>
                </c:pt>
                <c:pt idx="41">
                  <c:v>0.78665101976955276</c:v>
                </c:pt>
                <c:pt idx="42">
                  <c:v>0.76208202199332498</c:v>
                </c:pt>
                <c:pt idx="43">
                  <c:v>0.73636892005715504</c:v>
                </c:pt>
                <c:pt idx="44">
                  <c:v>0.70951238484676782</c:v>
                </c:pt>
                <c:pt idx="45">
                  <c:v>0.6815130888048484</c:v>
                </c:pt>
                <c:pt idx="46">
                  <c:v>0.65237170604210959</c:v>
                </c:pt>
                <c:pt idx="47">
                  <c:v>0.62208891244722997</c:v>
                </c:pt>
                <c:pt idx="48">
                  <c:v>0.59066538579563432</c:v>
                </c:pt>
                <c:pt idx="49">
                  <c:v>0.5581018058570919</c:v>
                </c:pt>
                <c:pt idx="50">
                  <c:v>0.52439885450210588</c:v>
                </c:pt>
                <c:pt idx="51">
                  <c:v>0.48955721580707018</c:v>
                </c:pt>
                <c:pt idx="52">
                  <c:v>0.45357757615817029</c:v>
                </c:pt>
                <c:pt idx="53">
                  <c:v>0.41646062435400544</c:v>
                </c:pt>
                <c:pt idx="54">
                  <c:v>0.37820705170691088</c:v>
                </c:pt>
                <c:pt idx="55">
                  <c:v>0.33881755214296005</c:v>
                </c:pt>
                <c:pt idx="56">
                  <c:v>0.29829282230062715</c:v>
                </c:pt>
                <c:pt idx="57">
                  <c:v>0.25663356162809159</c:v>
                </c:pt>
                <c:pt idx="58">
                  <c:v>0.21384047247916771</c:v>
                </c:pt>
                <c:pt idx="59">
                  <c:v>0.16991426020784278</c:v>
                </c:pt>
                <c:pt idx="60">
                  <c:v>0.12485563326140872</c:v>
                </c:pt>
                <c:pt idx="61">
                  <c:v>7.8665303272173095E-2</c:v>
                </c:pt>
                <c:pt idx="62">
                  <c:v>3.134398514773646E-2</c:v>
                </c:pt>
                <c:pt idx="63">
                  <c:v>-1.7107602840176074E-2</c:v>
                </c:pt>
                <c:pt idx="64">
                  <c:v>-6.6688738968339975E-2</c:v>
                </c:pt>
                <c:pt idx="65">
                  <c:v>-0.11739869797612319</c:v>
                </c:pt>
                <c:pt idx="66">
                  <c:v>-0.16923675098105373</c:v>
                </c:pt>
                <c:pt idx="67">
                  <c:v>-0.22220216539587087</c:v>
                </c:pt>
                <c:pt idx="68">
                  <c:v>-0.27629420484706702</c:v>
                </c:pt>
                <c:pt idx="69">
                  <c:v>-0.33151212909492611</c:v>
                </c:pt>
                <c:pt idx="70">
                  <c:v>-0.3878551939550639</c:v>
                </c:pt>
                <c:pt idx="71">
                  <c:v>-0.44532265122147374</c:v>
                </c:pt>
                <c:pt idx="72">
                  <c:v>-0.5039137485910814</c:v>
                </c:pt>
                <c:pt idx="73">
                  <c:v>-0.56362772958981111</c:v>
                </c:pt>
                <c:pt idx="74">
                  <c:v>-0.6244638335001641</c:v>
                </c:pt>
                <c:pt idx="75">
                  <c:v>-0.68642129529031026</c:v>
                </c:pt>
                <c:pt idx="76">
                  <c:v>-0.74949934554469266</c:v>
                </c:pt>
                <c:pt idx="77">
                  <c:v>-0.81369721039614318</c:v>
                </c:pt>
                <c:pt idx="78">
                  <c:v>-0.87901411145950836</c:v>
                </c:pt>
                <c:pt idx="79">
                  <c:v>-0.94544926576678168</c:v>
                </c:pt>
                <c:pt idx="80">
                  <c:v>-1.0130018857037397</c:v>
                </c:pt>
                <c:pt idx="81">
                  <c:v>-1.0816711789480771</c:v>
                </c:pt>
                <c:pt idx="82">
                  <c:v>-1.1514563484090359</c:v>
                </c:pt>
                <c:pt idx="83">
                  <c:v>-1.2223565921685238</c:v>
                </c:pt>
                <c:pt idx="84">
                  <c:v>-1.2943711034237146</c:v>
                </c:pt>
                <c:pt idx="85">
                  <c:v>-1.367499070431125</c:v>
                </c:pt>
                <c:pt idx="86">
                  <c:v>-1.4417396764521577</c:v>
                </c:pt>
                <c:pt idx="87">
                  <c:v>-1.5170920997001076</c:v>
                </c:pt>
                <c:pt idx="88">
                  <c:v>-1.5935555132886163</c:v>
                </c:pt>
                <c:pt idx="89">
                  <c:v>-1.6711290851815719</c:v>
                </c:pt>
                <c:pt idx="90">
                  <c:v>-1.7498119781444392</c:v>
                </c:pt>
                <c:pt idx="91">
                  <c:v>-1.8296033496970145</c:v>
                </c:pt>
                <c:pt idx="92">
                  <c:v>-1.9105023520675914</c:v>
                </c:pt>
                <c:pt idx="93">
                  <c:v>-1.9925081321485285</c:v>
                </c:pt>
                <c:pt idx="94">
                  <c:v>-2.0756198314532068</c:v>
                </c:pt>
                <c:pt idx="95">
                  <c:v>-2.1598365860743653</c:v>
                </c:pt>
                <c:pt idx="96">
                  <c:v>-2.2451575266438022</c:v>
                </c:pt>
                <c:pt idx="97">
                  <c:v>-2.3315817782934305</c:v>
                </c:pt>
                <c:pt idx="98">
                  <c:v>-2.4191084606176747</c:v>
                </c:pt>
                <c:pt idx="99">
                  <c:v>-2.5077366876371938</c:v>
                </c:pt>
                <c:pt idx="100">
                  <c:v>-2.5974655677639209</c:v>
                </c:pt>
                <c:pt idx="101">
                  <c:v>-2.6882942037674029</c:v>
                </c:pt>
                <c:pt idx="102">
                  <c:v>-2.780221692742427</c:v>
                </c:pt>
                <c:pt idx="103">
                  <c:v>-2.8732471260779224</c:v>
                </c:pt>
                <c:pt idx="104">
                  <c:v>-2.9673695894271184</c:v>
                </c:pt>
                <c:pt idx="105">
                  <c:v>-3.0625881626789515</c:v>
                </c:pt>
                <c:pt idx="106">
                  <c:v>-3.158901919930698</c:v>
                </c:pt>
                <c:pt idx="107">
                  <c:v>-3.2563099294618274</c:v>
                </c:pt>
                <c:pt idx="108">
                  <c:v>-3.3548112537090526</c:v>
                </c:pt>
                <c:pt idx="109">
                  <c:v>-3.4544049492425706</c:v>
                </c:pt>
                <c:pt idx="110">
                  <c:v>-3.5550900667434706</c:v>
                </c:pt>
                <c:pt idx="111">
                  <c:v>-3.6568656509823017</c:v>
                </c:pt>
                <c:pt idx="112">
                  <c:v>-3.7597307407987808</c:v>
                </c:pt>
                <c:pt idx="113">
                  <c:v>-3.8636843690826268</c:v>
                </c:pt>
                <c:pt idx="114">
                  <c:v>-3.9687255627555071</c:v>
                </c:pt>
                <c:pt idx="115">
                  <c:v>-4.0748533427540785</c:v>
                </c:pt>
                <c:pt idx="116">
                  <c:v>-4.1820667240141107</c:v>
                </c:pt>
                <c:pt idx="117">
                  <c:v>-4.2903647154556772</c:v>
                </c:pt>
                <c:pt idx="118">
                  <c:v>-4.3997463199693918</c:v>
                </c:pt>
                <c:pt idx="119">
                  <c:v>-4.5102105344036891</c:v>
                </c:pt>
                <c:pt idx="120">
                  <c:v>-4.6217563495531184</c:v>
                </c:pt>
                <c:pt idx="121">
                  <c:v>-4.7343827501476463</c:v>
                </c:pt>
                <c:pt idx="122">
                  <c:v>-4.8480887148429517</c:v>
                </c:pt>
                <c:pt idx="123">
                  <c:v>-4.9628732162116957</c:v>
                </c:pt>
                <c:pt idx="124">
                  <c:v>-5.0787352207357523</c:v>
                </c:pt>
                <c:pt idx="125">
                  <c:v>-5.1956736887993875</c:v>
                </c:pt>
                <c:pt idx="126">
                  <c:v>-5.3136875746833674</c:v>
                </c:pt>
                <c:pt idx="127">
                  <c:v>-5.4327758265599879</c:v>
                </c:pt>
                <c:pt idx="128">
                  <c:v>-5.5529373864890026</c:v>
                </c:pt>
                <c:pt idx="129">
                  <c:v>-5.6741711904144463</c:v>
                </c:pt>
                <c:pt idx="130">
                  <c:v>-5.7964761681623251</c:v>
                </c:pt>
                <c:pt idx="131">
                  <c:v>-5.9198512434391741</c:v>
                </c:pt>
                <c:pt idx="132">
                  <c:v>-6.0442953338314567</c:v>
                </c:pt>
                <c:pt idx="133">
                  <c:v>-6.1698073508058</c:v>
                </c:pt>
                <c:pt idx="134">
                  <c:v>-6.2963861997100468</c:v>
                </c:pt>
                <c:pt idx="135">
                  <c:v>-6.4240307797751139</c:v>
                </c:pt>
                <c:pt idx="136">
                  <c:v>-6.5527399841176432</c:v>
                </c:pt>
                <c:pt idx="137">
                  <c:v>-6.6825126997434303</c:v>
                </c:pt>
                <c:pt idx="138">
                  <c:v>-6.8133478075516178</c:v>
                </c:pt>
                <c:pt idx="139">
                  <c:v>-6.9452441823396427</c:v>
                </c:pt>
                <c:pt idx="140">
                  <c:v>-7.0782006928089238</c:v>
                </c:pt>
                <c:pt idx="141">
                  <c:v>-7.2122162015712723</c:v>
                </c:pt>
                <c:pt idx="142">
                  <c:v>-7.3472895651560206</c:v>
                </c:pt>
                <c:pt idx="143">
                  <c:v>-7.4834196340178512</c:v>
                </c:pt>
                <c:pt idx="144">
                  <c:v>-7.6206052525453121</c:v>
                </c:pt>
                <c:pt idx="145">
                  <c:v>-7.7588452590700152</c:v>
                </c:pt>
                <c:pt idx="146">
                  <c:v>-7.8981384858764949</c:v>
                </c:pt>
                <c:pt idx="147">
                  <c:v>-8.0384837592127223</c:v>
                </c:pt>
                <c:pt idx="148">
                  <c:v>-8.1798798993012571</c:v>
                </c:pt>
                <c:pt idx="149">
                  <c:v>-8.3223257203510386</c:v>
                </c:pt>
                <c:pt idx="150">
                  <c:v>-8.4658200305697857</c:v>
                </c:pt>
                <c:pt idx="151">
                  <c:v>-8.6103616321770051</c:v>
                </c:pt>
                <c:pt idx="152">
                  <c:v>-8.7559493214176047</c:v>
                </c:pt>
                <c:pt idx="153">
                  <c:v>-8.9025818885760799</c:v>
                </c:pt>
                <c:pt idx="154">
                  <c:v>-9.0502581179912838</c:v>
                </c:pt>
                <c:pt idx="155">
                  <c:v>-9.1989767880717537</c:v>
                </c:pt>
                <c:pt idx="156">
                  <c:v>-9.3487366713115971</c:v>
                </c:pt>
                <c:pt idx="157">
                  <c:v>-9.4995365343069196</c:v>
                </c:pt>
                <c:pt idx="158">
                  <c:v>-9.6513751377727761</c:v>
                </c:pt>
                <c:pt idx="159">
                  <c:v>-9.804251236560658</c:v>
                </c:pt>
                <c:pt idx="160">
                  <c:v>-9.9581635796764854</c:v>
                </c:pt>
                <c:pt idx="161">
                  <c:v>-10.113110910299099</c:v>
                </c:pt>
                <c:pt idx="162">
                  <c:v>-10.269091965799255</c:v>
                </c:pt>
                <c:pt idx="163">
                  <c:v>-10.426105477759091</c:v>
                </c:pt>
                <c:pt idx="164">
                  <c:v>-10.584150171992073</c:v>
                </c:pt>
                <c:pt idx="165">
                  <c:v>-10.743224768563412</c:v>
                </c:pt>
                <c:pt idx="166">
                  <c:v>-10.903327981810921</c:v>
                </c:pt>
                <c:pt idx="167">
                  <c:v>-11.064458520366337</c:v>
                </c:pt>
                <c:pt idx="168">
                  <c:v>-11.226615087177063</c:v>
                </c:pt>
                <c:pt idx="169">
                  <c:v>-11.389796379528354</c:v>
                </c:pt>
                <c:pt idx="170">
                  <c:v>-11.554001089065915</c:v>
                </c:pt>
                <c:pt idx="171">
                  <c:v>-11.719227901818911</c:v>
                </c:pt>
                <c:pt idx="172">
                  <c:v>-11.885475498223382</c:v>
                </c:pt>
                <c:pt idx="173">
                  <c:v>-12.052742553146054</c:v>
                </c:pt>
                <c:pt idx="174">
                  <c:v>-12.221027735908539</c:v>
                </c:pt>
                <c:pt idx="175">
                  <c:v>-12.390329710311908</c:v>
                </c:pt>
                <c:pt idx="176">
                  <c:v>-12.560647134661643</c:v>
                </c:pt>
                <c:pt idx="177">
                  <c:v>-12.731978661792942</c:v>
                </c:pt>
                <c:pt idx="178">
                  <c:v>-12.904322939096394</c:v>
                </c:pt>
                <c:pt idx="179">
                  <c:v>-13.077678608543987</c:v>
                </c:pt>
                <c:pt idx="180">
                  <c:v>-13.252044306715472</c:v>
                </c:pt>
                <c:pt idx="181">
                  <c:v>-13.427418664825048</c:v>
                </c:pt>
                <c:pt idx="182">
                  <c:v>-13.603800308748378</c:v>
                </c:pt>
                <c:pt idx="183">
                  <c:v>-13.781187859049929</c:v>
                </c:pt>
                <c:pt idx="184">
                  <c:v>-13.959579931010614</c:v>
                </c:pt>
                <c:pt idx="185">
                  <c:v>-14.138975134655752</c:v>
                </c:pt>
                <c:pt idx="186">
                  <c:v>-14.319372074783315</c:v>
                </c:pt>
                <c:pt idx="187">
                  <c:v>-14.500769350992472</c:v>
                </c:pt>
                <c:pt idx="188">
                  <c:v>-14.683165557712423</c:v>
                </c:pt>
                <c:pt idx="189">
                  <c:v>-14.866559284231499</c:v>
                </c:pt>
                <c:pt idx="190">
                  <c:v>-15.050949114726549</c:v>
                </c:pt>
                <c:pt idx="191">
                  <c:v>-15.236333628292584</c:v>
                </c:pt>
                <c:pt idx="192">
                  <c:v>-15.422711398972684</c:v>
                </c:pt>
                <c:pt idx="193">
                  <c:v>-15.610080995788152</c:v>
                </c:pt>
                <c:pt idx="194">
                  <c:v>-15.798440982768934</c:v>
                </c:pt>
                <c:pt idx="195">
                  <c:v>-15.987789918984257</c:v>
                </c:pt>
                <c:pt idx="196">
                  <c:v>-16.178126358573518</c:v>
                </c:pt>
                <c:pt idx="197">
                  <c:v>-16.369448850777403</c:v>
                </c:pt>
                <c:pt idx="198">
                  <c:v>-16.561755939969217</c:v>
                </c:pt>
                <c:pt idx="199">
                  <c:v>-16.755046165686455</c:v>
                </c:pt>
                <c:pt idx="200">
                  <c:v>-16.949318062662567</c:v>
                </c:pt>
                <c:pt idx="201">
                  <c:v>-17.144570160858933</c:v>
                </c:pt>
                <c:pt idx="202">
                  <c:v>-17.340800985497058</c:v>
                </c:pt>
                <c:pt idx="203">
                  <c:v>-17.538009057090935</c:v>
                </c:pt>
                <c:pt idx="204">
                  <c:v>-17.736192891479629</c:v>
                </c:pt>
                <c:pt idx="205">
                  <c:v>-17.935350999860027</c:v>
                </c:pt>
                <c:pt idx="206">
                  <c:v>-18.135481888819779</c:v>
                </c:pt>
                <c:pt idx="207">
                  <c:v>-18.336584060370416</c:v>
                </c:pt>
                <c:pt idx="208">
                  <c:v>-18.538656011980631</c:v>
                </c:pt>
                <c:pt idx="209">
                  <c:v>-18.741696236609737</c:v>
                </c:pt>
                <c:pt idx="210">
                  <c:v>-18.945703222741287</c:v>
                </c:pt>
                <c:pt idx="211">
                  <c:v>-19.150675454416838</c:v>
                </c:pt>
                <c:pt idx="212">
                  <c:v>-19.356611411269885</c:v>
                </c:pt>
                <c:pt idx="213">
                  <c:v>-19.563509568559926</c:v>
                </c:pt>
                <c:pt idx="214">
                  <c:v>-19.77136839720669</c:v>
                </c:pt>
                <c:pt idx="215">
                  <c:v>-19.980186363824483</c:v>
                </c:pt>
                <c:pt idx="216">
                  <c:v>-20.189961930756681</c:v>
                </c:pt>
                <c:pt idx="217">
                  <c:v>-20.400693556110348</c:v>
                </c:pt>
                <c:pt idx="218">
                  <c:v>-20.612379693790984</c:v>
                </c:pt>
                <c:pt idx="219">
                  <c:v>-20.825018793537399</c:v>
                </c:pt>
                <c:pt idx="220">
                  <c:v>-21.038609300956683</c:v>
                </c:pt>
                <c:pt idx="221">
                  <c:v>-21.253149657559312</c:v>
                </c:pt>
                <c:pt idx="222">
                  <c:v>-21.46863830079436</c:v>
                </c:pt>
                <c:pt idx="223">
                  <c:v>-21.685073664084797</c:v>
                </c:pt>
                <c:pt idx="224">
                  <c:v>-21.902454176862911</c:v>
                </c:pt>
                <c:pt idx="225">
                  <c:v>-22.120778264605814</c:v>
                </c:pt>
                <c:pt idx="226">
                  <c:v>-22.340044348871054</c:v>
                </c:pt>
                <c:pt idx="227">
                  <c:v>-22.560250847332291</c:v>
                </c:pt>
                <c:pt idx="228">
                  <c:v>-22.781396173815089</c:v>
                </c:pt>
                <c:pt idx="229">
                  <c:v>-23.003478738332767</c:v>
                </c:pt>
                <c:pt idx="230">
                  <c:v>-23.226496947122342</c:v>
                </c:pt>
                <c:pt idx="231">
                  <c:v>-23.450449202680542</c:v>
                </c:pt>
                <c:pt idx="232">
                  <c:v>-23.675333903799881</c:v>
                </c:pt>
                <c:pt idx="233">
                  <c:v>-23.901149445604823</c:v>
                </c:pt>
                <c:pt idx="234">
                  <c:v>-24.127894219587983</c:v>
                </c:pt>
                <c:pt idx="235">
                  <c:v>-24.355566613646417</c:v>
                </c:pt>
                <c:pt idx="236">
                  <c:v>-24.584165012117939</c:v>
                </c:pt>
                <c:pt idx="237">
                  <c:v>-24.813687795817518</c:v>
                </c:pt>
                <c:pt idx="238">
                  <c:v>-25.044133342073714</c:v>
                </c:pt>
                <c:pt idx="239">
                  <c:v>-25.275500024765151</c:v>
                </c:pt>
                <c:pt idx="240">
                  <c:v>-25.507786214357061</c:v>
                </c:pt>
                <c:pt idx="241">
                  <c:v>-25.74099027793784</c:v>
                </c:pt>
                <c:pt idx="242">
                  <c:v>-25.975110579255656</c:v>
                </c:pt>
                <c:pt idx="243">
                  <c:v>-26.210145478755091</c:v>
                </c:pt>
                <c:pt idx="244">
                  <c:v>-26.446093333613813</c:v>
                </c:pt>
                <c:pt idx="245">
                  <c:v>-26.682952497779276</c:v>
                </c:pt>
                <c:pt idx="246">
                  <c:v>-26.920721322005438</c:v>
                </c:pt>
                <c:pt idx="247">
                  <c:v>-27.159398153889523</c:v>
                </c:pt>
                <c:pt idx="248">
                  <c:v>-27.398981337908772</c:v>
                </c:pt>
                <c:pt idx="249">
                  <c:v>-27.63946921545724</c:v>
                </c:pt>
                <c:pt idx="250">
                  <c:v>-27.880860124882581</c:v>
                </c:pt>
                <c:pt idx="251">
                  <c:v>-28.123152401522866</c:v>
                </c:pt>
                <c:pt idx="252">
                  <c:v>-28.366344377743395</c:v>
                </c:pt>
                <c:pt idx="253">
                  <c:v>-28.610434382973519</c:v>
                </c:pt>
                <c:pt idx="254">
                  <c:v>-28.855420743743462</c:v>
                </c:pt>
                <c:pt idx="255">
                  <c:v>-29.101301783721148</c:v>
                </c:pt>
                <c:pt idx="256">
                  <c:v>-29.348075823749021</c:v>
                </c:pt>
                <c:pt idx="257">
                  <c:v>-29.595741181880861</c:v>
                </c:pt>
                <c:pt idx="258">
                  <c:v>-29.844296173418595</c:v>
                </c:pt>
                <c:pt idx="259">
                  <c:v>-30.093739110949091</c:v>
                </c:pt>
                <c:pt idx="260">
                  <c:v>-30.344068304380947</c:v>
                </c:pt>
                <c:pt idx="261">
                  <c:v>-30.595282060981255</c:v>
                </c:pt>
                <c:pt idx="262">
                  <c:v>-30.847378685412359</c:v>
                </c:pt>
                <c:pt idx="263">
                  <c:v>-31.100356479768578</c:v>
                </c:pt>
                <c:pt idx="264">
                  <c:v>-31.354213743612927</c:v>
                </c:pt>
                <c:pt idx="265">
                  <c:v>-31.608948774013786</c:v>
                </c:pt>
                <c:pt idx="266">
                  <c:v>-31.864559865581572</c:v>
                </c:pt>
                <c:pt idx="267">
                  <c:v>-32.121045310505352</c:v>
                </c:pt>
                <c:pt idx="268">
                  <c:v>-32.378403398589441</c:v>
                </c:pt>
                <c:pt idx="269">
                  <c:v>-32.636632417289974</c:v>
                </c:pt>
                <c:pt idx="270">
                  <c:v>-32.895730651751414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'2ft'!$G$19:$G$289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'2ft'!$H$19:$H$289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8400"/>
        <c:axId val="424608016"/>
      </c:scatterChart>
      <c:valAx>
        <c:axId val="42153840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608016"/>
        <c:crosses val="max"/>
        <c:crossBetween val="midCat"/>
        <c:majorUnit val="2"/>
      </c:valAx>
      <c:valAx>
        <c:axId val="42460801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53840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'3ft'!$E$18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'3ft'!$E$19:$E$289</c:f>
              <c:numCache>
                <c:formatCode>General</c:formatCode>
                <c:ptCount val="271"/>
                <c:pt idx="0">
                  <c:v>0.79722169235933704</c:v>
                </c:pt>
                <c:pt idx="1">
                  <c:v>0.82013554133152178</c:v>
                </c:pt>
                <c:pt idx="2">
                  <c:v>0.84187763597432785</c:v>
                </c:pt>
                <c:pt idx="3">
                  <c:v>0.86244868842987032</c:v>
                </c:pt>
                <c:pt idx="4">
                  <c:v>0.88184940728589867</c:v>
                </c:pt>
                <c:pt idx="5">
                  <c:v>0.90008049770365572</c:v>
                </c:pt>
                <c:pt idx="6">
                  <c:v>0.91714266154601598</c:v>
                </c:pt>
                <c:pt idx="7">
                  <c:v>0.93303659750587398</c:v>
                </c:pt>
                <c:pt idx="8">
                  <c:v>0.94776300123475388</c:v>
                </c:pt>
                <c:pt idx="9">
                  <c:v>0.96132256547160977</c:v>
                </c:pt>
                <c:pt idx="10">
                  <c:v>0.97371598017178651</c:v>
                </c:pt>
                <c:pt idx="11">
                  <c:v>0.98494393263610835</c:v>
                </c:pt>
                <c:pt idx="12">
                  <c:v>0.99500710764006417</c:v>
                </c:pt>
                <c:pt idx="13">
                  <c:v>1.0039061875630553</c:v>
                </c:pt>
                <c:pt idx="14">
                  <c:v>1.0116418525176729</c:v>
                </c:pt>
                <c:pt idx="15">
                  <c:v>1.0182147804789701</c:v>
                </c:pt>
                <c:pt idx="16">
                  <c:v>1.0236256474136947</c:v>
                </c:pt>
                <c:pt idx="17">
                  <c:v>1.0278751274094466</c:v>
                </c:pt>
                <c:pt idx="18">
                  <c:v>1.0309638928037239</c:v>
                </c:pt>
                <c:pt idx="19">
                  <c:v>1.0328926143128225</c:v>
                </c:pt>
                <c:pt idx="20">
                  <c:v>1.0336619611605509</c:v>
                </c:pt>
                <c:pt idx="21">
                  <c:v>1.0332726012067255</c:v>
                </c:pt>
                <c:pt idx="22">
                  <c:v>1.0317252010754068</c:v>
                </c:pt>
                <c:pt idx="23">
                  <c:v>1.0290204262828411</c:v>
                </c:pt>
                <c:pt idx="24">
                  <c:v>1.0251589413650681</c:v>
                </c:pt>
                <c:pt idx="25">
                  <c:v>1.0201414100051596</c:v>
                </c:pt>
                <c:pt idx="26">
                  <c:v>1.0139684951600474</c:v>
                </c:pt>
                <c:pt idx="27">
                  <c:v>1.0066408591869069</c:v>
                </c:pt>
                <c:pt idx="28">
                  <c:v>0.9981591639690558</c:v>
                </c:pt>
                <c:pt idx="29">
                  <c:v>0.98852407104133033</c:v>
                </c:pt>
                <c:pt idx="30">
                  <c:v>0.9777362417149037</c:v>
                </c:pt>
                <c:pt idx="31">
                  <c:v>0.96579633720150659</c:v>
                </c:pt>
                <c:pt idx="32">
                  <c:v>0.9527050187370143</c:v>
                </c:pt>
                <c:pt idx="33">
                  <c:v>0.93846294770436356</c:v>
                </c:pt>
                <c:pt idx="34">
                  <c:v>0.92307078575576174</c:v>
                </c:pt>
                <c:pt idx="35">
                  <c:v>0.90652919493415329</c:v>
                </c:pt>
                <c:pt idx="36">
                  <c:v>0.88883883779390749</c:v>
                </c:pt>
                <c:pt idx="37">
                  <c:v>0.87000037752069159</c:v>
                </c:pt>
                <c:pt idx="38">
                  <c:v>0.85001447805049624</c:v>
                </c:pt>
                <c:pt idx="39">
                  <c:v>0.82888180418777746</c:v>
                </c:pt>
                <c:pt idx="40">
                  <c:v>0.80660302172268317</c:v>
                </c:pt>
                <c:pt idx="41">
                  <c:v>0.78317879754733055</c:v>
                </c:pt>
                <c:pt idx="42">
                  <c:v>0.75860979977110277</c:v>
                </c:pt>
                <c:pt idx="43">
                  <c:v>0.73289669783493283</c:v>
                </c:pt>
                <c:pt idx="44">
                  <c:v>0.70604016262454561</c:v>
                </c:pt>
                <c:pt idx="45">
                  <c:v>0.67804086658262608</c:v>
                </c:pt>
                <c:pt idx="46">
                  <c:v>0.64889948381988727</c:v>
                </c:pt>
                <c:pt idx="47">
                  <c:v>0.61861669022500765</c:v>
                </c:pt>
                <c:pt idx="48">
                  <c:v>0.587193163573412</c:v>
                </c:pt>
                <c:pt idx="49">
                  <c:v>0.55462958363486958</c:v>
                </c:pt>
                <c:pt idx="50">
                  <c:v>0.52092663227988356</c:v>
                </c:pt>
                <c:pt idx="51">
                  <c:v>0.48608499358484786</c:v>
                </c:pt>
                <c:pt idx="52">
                  <c:v>0.45010535393594797</c:v>
                </c:pt>
                <c:pt idx="53">
                  <c:v>0.41298840213178312</c:v>
                </c:pt>
                <c:pt idx="54">
                  <c:v>0.37473482948468856</c:v>
                </c:pt>
                <c:pt idx="55">
                  <c:v>0.33534532992073773</c:v>
                </c:pt>
                <c:pt idx="56">
                  <c:v>0.29482060007840483</c:v>
                </c:pt>
                <c:pt idx="57">
                  <c:v>0.25316133940586927</c:v>
                </c:pt>
                <c:pt idx="58">
                  <c:v>0.21036825025694539</c:v>
                </c:pt>
                <c:pt idx="59">
                  <c:v>0.16644203798562046</c:v>
                </c:pt>
                <c:pt idx="60">
                  <c:v>0.1213834110391864</c:v>
                </c:pt>
                <c:pt idx="61">
                  <c:v>7.5193081049950775E-2</c:v>
                </c:pt>
                <c:pt idx="62">
                  <c:v>2.7871762925514139E-2</c:v>
                </c:pt>
                <c:pt idx="63">
                  <c:v>-2.0579825062398395E-2</c:v>
                </c:pt>
                <c:pt idx="64">
                  <c:v>-7.0160961190562296E-2</c:v>
                </c:pt>
                <c:pt idx="65">
                  <c:v>-0.12087092019834551</c:v>
                </c:pt>
                <c:pt idx="66">
                  <c:v>-0.17270897320327605</c:v>
                </c:pt>
                <c:pt idx="67">
                  <c:v>-0.22567438761809319</c:v>
                </c:pt>
                <c:pt idx="68">
                  <c:v>-0.27976642706928934</c:v>
                </c:pt>
                <c:pt idx="69">
                  <c:v>-0.33498435131714843</c:v>
                </c:pt>
                <c:pt idx="70">
                  <c:v>-0.39132741617728622</c:v>
                </c:pt>
                <c:pt idx="71">
                  <c:v>-0.44879487344369606</c:v>
                </c:pt>
                <c:pt idx="72">
                  <c:v>-0.50738597081330372</c:v>
                </c:pt>
                <c:pt idx="73">
                  <c:v>-0.56709995181203343</c:v>
                </c:pt>
                <c:pt idx="74">
                  <c:v>-0.62793605572238642</c:v>
                </c:pt>
                <c:pt idx="75">
                  <c:v>-0.68989351751253258</c:v>
                </c:pt>
                <c:pt idx="76">
                  <c:v>-0.75297156776691498</c:v>
                </c:pt>
                <c:pt idx="77">
                  <c:v>-0.8171694326183655</c:v>
                </c:pt>
                <c:pt idx="78">
                  <c:v>-0.88248633368173068</c:v>
                </c:pt>
                <c:pt idx="79">
                  <c:v>-0.948921487989004</c:v>
                </c:pt>
                <c:pt idx="80">
                  <c:v>-1.016474107925962</c:v>
                </c:pt>
                <c:pt idx="81">
                  <c:v>-1.0851434011702994</c:v>
                </c:pt>
                <c:pt idx="82">
                  <c:v>-1.1549285706312582</c:v>
                </c:pt>
                <c:pt idx="83">
                  <c:v>-1.2258288143907461</c:v>
                </c:pt>
                <c:pt idx="84">
                  <c:v>-1.297843325645937</c:v>
                </c:pt>
                <c:pt idx="85">
                  <c:v>-1.3709712926533473</c:v>
                </c:pt>
                <c:pt idx="86">
                  <c:v>-1.44521189867438</c:v>
                </c:pt>
                <c:pt idx="87">
                  <c:v>-1.5205643219223299</c:v>
                </c:pt>
                <c:pt idx="88">
                  <c:v>-1.5970277355108387</c:v>
                </c:pt>
                <c:pt idx="89">
                  <c:v>-1.6746013074037942</c:v>
                </c:pt>
                <c:pt idx="90">
                  <c:v>-1.7532842003666615</c:v>
                </c:pt>
                <c:pt idx="91">
                  <c:v>-1.8330755719192369</c:v>
                </c:pt>
                <c:pt idx="92">
                  <c:v>-1.9139745742898138</c:v>
                </c:pt>
                <c:pt idx="93">
                  <c:v>-1.9959803543707508</c:v>
                </c:pt>
                <c:pt idx="94">
                  <c:v>-2.0790920536754292</c:v>
                </c:pt>
                <c:pt idx="95">
                  <c:v>-2.1633088082965877</c:v>
                </c:pt>
                <c:pt idx="96">
                  <c:v>-2.2486297488660245</c:v>
                </c:pt>
                <c:pt idx="97">
                  <c:v>-2.3350540005156528</c:v>
                </c:pt>
                <c:pt idx="98">
                  <c:v>-2.422580682839897</c:v>
                </c:pt>
                <c:pt idx="99">
                  <c:v>-2.5112089098594161</c:v>
                </c:pt>
                <c:pt idx="100">
                  <c:v>-2.6009377899861432</c:v>
                </c:pt>
                <c:pt idx="101">
                  <c:v>-2.6917664259896252</c:v>
                </c:pt>
                <c:pt idx="102">
                  <c:v>-2.7836939149646494</c:v>
                </c:pt>
                <c:pt idx="103">
                  <c:v>-2.8767193483001448</c:v>
                </c:pt>
                <c:pt idx="104">
                  <c:v>-2.9708418116493407</c:v>
                </c:pt>
                <c:pt idx="105">
                  <c:v>-3.0660603849011738</c:v>
                </c:pt>
                <c:pt idx="106">
                  <c:v>-3.1623741421529203</c:v>
                </c:pt>
                <c:pt idx="107">
                  <c:v>-3.2597821516840497</c:v>
                </c:pt>
                <c:pt idx="108">
                  <c:v>-3.358283475931275</c:v>
                </c:pt>
                <c:pt idx="109">
                  <c:v>-3.4578771714647929</c:v>
                </c:pt>
                <c:pt idx="110">
                  <c:v>-3.5585622889656929</c:v>
                </c:pt>
                <c:pt idx="111">
                  <c:v>-3.660337873204524</c:v>
                </c:pt>
                <c:pt idx="112">
                  <c:v>-3.7632029630210031</c:v>
                </c:pt>
                <c:pt idx="113">
                  <c:v>-3.8671565913048491</c:v>
                </c:pt>
                <c:pt idx="114">
                  <c:v>-3.9721977849777295</c:v>
                </c:pt>
                <c:pt idx="115">
                  <c:v>-4.0783255649763008</c:v>
                </c:pt>
                <c:pt idx="116">
                  <c:v>-4.185538946236333</c:v>
                </c:pt>
                <c:pt idx="117">
                  <c:v>-4.2938369376778995</c:v>
                </c:pt>
                <c:pt idx="118">
                  <c:v>-4.4032185421916141</c:v>
                </c:pt>
                <c:pt idx="119">
                  <c:v>-4.5136827566259115</c:v>
                </c:pt>
                <c:pt idx="120">
                  <c:v>-4.6252285717753407</c:v>
                </c:pt>
                <c:pt idx="121">
                  <c:v>-4.7378549723698686</c:v>
                </c:pt>
                <c:pt idx="122">
                  <c:v>-4.851560937065174</c:v>
                </c:pt>
                <c:pt idx="123">
                  <c:v>-4.9663454384339181</c:v>
                </c:pt>
                <c:pt idx="124">
                  <c:v>-5.0822074429579747</c:v>
                </c:pt>
                <c:pt idx="125">
                  <c:v>-5.1991459110216098</c:v>
                </c:pt>
                <c:pt idx="126">
                  <c:v>-5.3171597969055897</c:v>
                </c:pt>
                <c:pt idx="127">
                  <c:v>-5.4362480487822102</c:v>
                </c:pt>
                <c:pt idx="128">
                  <c:v>-5.5564096087112249</c:v>
                </c:pt>
                <c:pt idx="129">
                  <c:v>-5.6776434126366686</c:v>
                </c:pt>
                <c:pt idx="130">
                  <c:v>-5.7999483903845475</c:v>
                </c:pt>
                <c:pt idx="131">
                  <c:v>-5.9233234656613964</c:v>
                </c:pt>
                <c:pt idx="132">
                  <c:v>-6.047767556053679</c:v>
                </c:pt>
                <c:pt idx="133">
                  <c:v>-6.1732795730280223</c:v>
                </c:pt>
                <c:pt idx="134">
                  <c:v>-6.2998584219322691</c:v>
                </c:pt>
                <c:pt idx="135">
                  <c:v>-6.4275030019973363</c:v>
                </c:pt>
                <c:pt idx="136">
                  <c:v>-6.5562122063398656</c:v>
                </c:pt>
                <c:pt idx="137">
                  <c:v>-6.6859849219656526</c:v>
                </c:pt>
                <c:pt idx="138">
                  <c:v>-6.8168200297738402</c:v>
                </c:pt>
                <c:pt idx="139">
                  <c:v>-6.948716404561865</c:v>
                </c:pt>
                <c:pt idx="140">
                  <c:v>-7.0816729150311462</c:v>
                </c:pt>
                <c:pt idx="141">
                  <c:v>-7.2156884237934946</c:v>
                </c:pt>
                <c:pt idx="142">
                  <c:v>-7.3507617873782429</c:v>
                </c:pt>
                <c:pt idx="143">
                  <c:v>-7.4868918562400735</c:v>
                </c:pt>
                <c:pt idx="144">
                  <c:v>-7.6240774747675344</c:v>
                </c:pt>
                <c:pt idx="145">
                  <c:v>-7.7623174812922375</c:v>
                </c:pt>
                <c:pt idx="146">
                  <c:v>-7.9016107080987172</c:v>
                </c:pt>
                <c:pt idx="147">
                  <c:v>-8.0419559814349437</c:v>
                </c:pt>
                <c:pt idx="148">
                  <c:v>-8.1833521215234786</c:v>
                </c:pt>
                <c:pt idx="149">
                  <c:v>-8.32579794257326</c:v>
                </c:pt>
                <c:pt idx="150">
                  <c:v>-8.4692922527920071</c:v>
                </c:pt>
                <c:pt idx="151">
                  <c:v>-8.6138338543992266</c:v>
                </c:pt>
                <c:pt idx="152">
                  <c:v>-8.7594215436398262</c:v>
                </c:pt>
                <c:pt idx="153">
                  <c:v>-8.9060541107983013</c:v>
                </c:pt>
                <c:pt idx="154">
                  <c:v>-9.0537303402135052</c:v>
                </c:pt>
                <c:pt idx="155">
                  <c:v>-9.2024490102939751</c:v>
                </c:pt>
                <c:pt idx="156">
                  <c:v>-9.3522088935338186</c:v>
                </c:pt>
                <c:pt idx="157">
                  <c:v>-9.503008756529141</c:v>
                </c:pt>
                <c:pt idx="158">
                  <c:v>-9.6548473599949975</c:v>
                </c:pt>
                <c:pt idx="159">
                  <c:v>-9.8077234587828794</c:v>
                </c:pt>
                <c:pt idx="160">
                  <c:v>-9.9616358018987068</c:v>
                </c:pt>
                <c:pt idx="161">
                  <c:v>-10.11658313252132</c:v>
                </c:pt>
                <c:pt idx="162">
                  <c:v>-10.272564188021477</c:v>
                </c:pt>
                <c:pt idx="163">
                  <c:v>-10.429577699981312</c:v>
                </c:pt>
                <c:pt idx="164">
                  <c:v>-10.587622394214295</c:v>
                </c:pt>
                <c:pt idx="165">
                  <c:v>-10.746696990785633</c:v>
                </c:pt>
                <c:pt idx="166">
                  <c:v>-10.906800204033143</c:v>
                </c:pt>
                <c:pt idx="167">
                  <c:v>-11.067930742588558</c:v>
                </c:pt>
                <c:pt idx="168">
                  <c:v>-11.230087309399284</c:v>
                </c:pt>
                <c:pt idx="169">
                  <c:v>-11.393268601750576</c:v>
                </c:pt>
                <c:pt idx="170">
                  <c:v>-11.557473311288136</c:v>
                </c:pt>
                <c:pt idx="171">
                  <c:v>-11.722700124041133</c:v>
                </c:pt>
                <c:pt idx="172">
                  <c:v>-11.888947720445604</c:v>
                </c:pt>
                <c:pt idx="173">
                  <c:v>-12.056214775368275</c:v>
                </c:pt>
                <c:pt idx="174">
                  <c:v>-12.22449995813076</c:v>
                </c:pt>
                <c:pt idx="175">
                  <c:v>-12.39380193253413</c:v>
                </c:pt>
                <c:pt idx="176">
                  <c:v>-12.564119356883864</c:v>
                </c:pt>
                <c:pt idx="177">
                  <c:v>-12.735450884015163</c:v>
                </c:pt>
                <c:pt idx="178">
                  <c:v>-12.907795161318615</c:v>
                </c:pt>
                <c:pt idx="179">
                  <c:v>-13.081150830766209</c:v>
                </c:pt>
                <c:pt idx="180">
                  <c:v>-13.255516528937694</c:v>
                </c:pt>
                <c:pt idx="181">
                  <c:v>-13.430890887047269</c:v>
                </c:pt>
                <c:pt idx="182">
                  <c:v>-13.607272530970599</c:v>
                </c:pt>
                <c:pt idx="183">
                  <c:v>-13.78466008127215</c:v>
                </c:pt>
                <c:pt idx="184">
                  <c:v>-13.963052153232836</c:v>
                </c:pt>
                <c:pt idx="185">
                  <c:v>-14.142447356877973</c:v>
                </c:pt>
                <c:pt idx="186">
                  <c:v>-14.322844297005537</c:v>
                </c:pt>
                <c:pt idx="187">
                  <c:v>-14.504241573214694</c:v>
                </c:pt>
                <c:pt idx="188">
                  <c:v>-14.686637779934644</c:v>
                </c:pt>
                <c:pt idx="189">
                  <c:v>-14.870031506453721</c:v>
                </c:pt>
                <c:pt idx="190">
                  <c:v>-15.054421336948771</c:v>
                </c:pt>
                <c:pt idx="191">
                  <c:v>-15.239805850514806</c:v>
                </c:pt>
                <c:pt idx="192">
                  <c:v>-15.426183621194905</c:v>
                </c:pt>
                <c:pt idx="193">
                  <c:v>-15.613553218010374</c:v>
                </c:pt>
                <c:pt idx="194">
                  <c:v>-15.801913204991155</c:v>
                </c:pt>
                <c:pt idx="195">
                  <c:v>-15.991262141206478</c:v>
                </c:pt>
                <c:pt idx="196">
                  <c:v>-16.18159858079574</c:v>
                </c:pt>
                <c:pt idx="197">
                  <c:v>-16.372921072999624</c:v>
                </c:pt>
                <c:pt idx="198">
                  <c:v>-16.565228162191438</c:v>
                </c:pt>
                <c:pt idx="199">
                  <c:v>-16.758518387908676</c:v>
                </c:pt>
                <c:pt idx="200">
                  <c:v>-16.952790284884788</c:v>
                </c:pt>
                <c:pt idx="201">
                  <c:v>-17.148042383081155</c:v>
                </c:pt>
                <c:pt idx="202">
                  <c:v>-17.344273207719279</c:v>
                </c:pt>
                <c:pt idx="203">
                  <c:v>-17.541481279313157</c:v>
                </c:pt>
                <c:pt idx="204">
                  <c:v>-17.73966511370185</c:v>
                </c:pt>
                <c:pt idx="205">
                  <c:v>-17.938823222082249</c:v>
                </c:pt>
                <c:pt idx="206">
                  <c:v>-18.138954111042001</c:v>
                </c:pt>
                <c:pt idx="207">
                  <c:v>-18.340056282592638</c:v>
                </c:pt>
                <c:pt idx="208">
                  <c:v>-18.542128234202853</c:v>
                </c:pt>
                <c:pt idx="209">
                  <c:v>-18.745168458831959</c:v>
                </c:pt>
                <c:pt idx="210">
                  <c:v>-18.949175444963508</c:v>
                </c:pt>
                <c:pt idx="211">
                  <c:v>-19.154147676639059</c:v>
                </c:pt>
                <c:pt idx="212">
                  <c:v>-19.360083633492106</c:v>
                </c:pt>
                <c:pt idx="213">
                  <c:v>-19.566981790782147</c:v>
                </c:pt>
                <c:pt idx="214">
                  <c:v>-19.774840619428911</c:v>
                </c:pt>
                <c:pt idx="215">
                  <c:v>-19.983658586046705</c:v>
                </c:pt>
                <c:pt idx="216">
                  <c:v>-20.193434152978902</c:v>
                </c:pt>
                <c:pt idx="217">
                  <c:v>-20.404165778332569</c:v>
                </c:pt>
                <c:pt idx="218">
                  <c:v>-20.615851916013206</c:v>
                </c:pt>
                <c:pt idx="219">
                  <c:v>-20.828491015759621</c:v>
                </c:pt>
                <c:pt idx="220">
                  <c:v>-21.042081523178904</c:v>
                </c:pt>
                <c:pt idx="221">
                  <c:v>-21.256621879781534</c:v>
                </c:pt>
                <c:pt idx="222">
                  <c:v>-21.472110523016582</c:v>
                </c:pt>
                <c:pt idx="223">
                  <c:v>-21.688545886307018</c:v>
                </c:pt>
                <c:pt idx="224">
                  <c:v>-21.905926399085132</c:v>
                </c:pt>
                <c:pt idx="225">
                  <c:v>-22.124250486828036</c:v>
                </c:pt>
                <c:pt idx="226">
                  <c:v>-22.343516571093275</c:v>
                </c:pt>
                <c:pt idx="227">
                  <c:v>-22.563723069554513</c:v>
                </c:pt>
                <c:pt idx="228">
                  <c:v>-22.784868396037311</c:v>
                </c:pt>
                <c:pt idx="229">
                  <c:v>-23.006950960554988</c:v>
                </c:pt>
                <c:pt idx="230">
                  <c:v>-23.229969169344564</c:v>
                </c:pt>
                <c:pt idx="231">
                  <c:v>-23.453921424902763</c:v>
                </c:pt>
                <c:pt idx="232">
                  <c:v>-23.678806126022103</c:v>
                </c:pt>
                <c:pt idx="233">
                  <c:v>-23.904621667827044</c:v>
                </c:pt>
                <c:pt idx="234">
                  <c:v>-24.131366441810204</c:v>
                </c:pt>
                <c:pt idx="235">
                  <c:v>-24.359038835868638</c:v>
                </c:pt>
                <c:pt idx="236">
                  <c:v>-24.587637234340161</c:v>
                </c:pt>
                <c:pt idx="237">
                  <c:v>-24.81716001803974</c:v>
                </c:pt>
                <c:pt idx="238">
                  <c:v>-25.047605564295935</c:v>
                </c:pt>
                <c:pt idx="239">
                  <c:v>-25.278972246987372</c:v>
                </c:pt>
                <c:pt idx="240">
                  <c:v>-25.511258436579283</c:v>
                </c:pt>
                <c:pt idx="241">
                  <c:v>-25.744462500160061</c:v>
                </c:pt>
                <c:pt idx="242">
                  <c:v>-25.978582801477877</c:v>
                </c:pt>
                <c:pt idx="243">
                  <c:v>-26.213617700977313</c:v>
                </c:pt>
                <c:pt idx="244">
                  <c:v>-26.449565555836035</c:v>
                </c:pt>
                <c:pt idx="245">
                  <c:v>-26.686424720001497</c:v>
                </c:pt>
                <c:pt idx="246">
                  <c:v>-26.924193544227659</c:v>
                </c:pt>
                <c:pt idx="247">
                  <c:v>-27.162870376111744</c:v>
                </c:pt>
                <c:pt idx="248">
                  <c:v>-27.402453560130994</c:v>
                </c:pt>
                <c:pt idx="249">
                  <c:v>-27.642941437679461</c:v>
                </c:pt>
                <c:pt idx="250">
                  <c:v>-27.884332347104802</c:v>
                </c:pt>
                <c:pt idx="251">
                  <c:v>-28.126624623745087</c:v>
                </c:pt>
                <c:pt idx="252">
                  <c:v>-28.369816599965617</c:v>
                </c:pt>
                <c:pt idx="253">
                  <c:v>-28.613906605195741</c:v>
                </c:pt>
                <c:pt idx="254">
                  <c:v>-28.858892965965683</c:v>
                </c:pt>
                <c:pt idx="255">
                  <c:v>-29.104774005943369</c:v>
                </c:pt>
                <c:pt idx="256">
                  <c:v>-29.351548045971242</c:v>
                </c:pt>
                <c:pt idx="257">
                  <c:v>-29.599213404103082</c:v>
                </c:pt>
                <c:pt idx="258">
                  <c:v>-29.847768395640816</c:v>
                </c:pt>
                <c:pt idx="259">
                  <c:v>-30.097211333171312</c:v>
                </c:pt>
                <c:pt idx="260">
                  <c:v>-30.347540526603169</c:v>
                </c:pt>
                <c:pt idx="261">
                  <c:v>-30.598754283203476</c:v>
                </c:pt>
                <c:pt idx="262">
                  <c:v>-30.85085090763458</c:v>
                </c:pt>
                <c:pt idx="263">
                  <c:v>-31.1038287019908</c:v>
                </c:pt>
                <c:pt idx="264">
                  <c:v>-31.357685965835149</c:v>
                </c:pt>
                <c:pt idx="265">
                  <c:v>-31.612420996236008</c:v>
                </c:pt>
                <c:pt idx="266">
                  <c:v>-31.868032087803794</c:v>
                </c:pt>
                <c:pt idx="267">
                  <c:v>-32.124517532727573</c:v>
                </c:pt>
                <c:pt idx="268">
                  <c:v>-32.381875620811662</c:v>
                </c:pt>
                <c:pt idx="269">
                  <c:v>-32.640104639512195</c:v>
                </c:pt>
                <c:pt idx="270">
                  <c:v>-32.899202873973636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'3ft'!$G$18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'3ft'!$G$19:$G$289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'3ft'!$H$18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'3ft'!$H$19:$H$289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608800"/>
        <c:axId val="424609192"/>
      </c:scatterChart>
      <c:valAx>
        <c:axId val="42460880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609192"/>
        <c:crosses val="max"/>
        <c:crossBetween val="midCat"/>
        <c:majorUnit val="2"/>
      </c:valAx>
      <c:valAx>
        <c:axId val="42460919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60880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'4ft'!$E$18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'4ft'!$E$19:$E$289</c:f>
              <c:numCache>
                <c:formatCode>General</c:formatCode>
                <c:ptCount val="271"/>
                <c:pt idx="0">
                  <c:v>0.79722169235933704</c:v>
                </c:pt>
                <c:pt idx="1">
                  <c:v>0.82013554133152178</c:v>
                </c:pt>
                <c:pt idx="2">
                  <c:v>0.84187763597432785</c:v>
                </c:pt>
                <c:pt idx="3">
                  <c:v>0.86244868842987032</c:v>
                </c:pt>
                <c:pt idx="4">
                  <c:v>0.88184940728589867</c:v>
                </c:pt>
                <c:pt idx="5">
                  <c:v>0.90008049770365572</c:v>
                </c:pt>
                <c:pt idx="6">
                  <c:v>0.91714266154601598</c:v>
                </c:pt>
                <c:pt idx="7">
                  <c:v>0.93303659750587398</c:v>
                </c:pt>
                <c:pt idx="8">
                  <c:v>0.94776300123475388</c:v>
                </c:pt>
                <c:pt idx="9">
                  <c:v>0.96132256547160977</c:v>
                </c:pt>
                <c:pt idx="10">
                  <c:v>0.97371598017178651</c:v>
                </c:pt>
                <c:pt idx="11">
                  <c:v>0.98494393263610835</c:v>
                </c:pt>
                <c:pt idx="12">
                  <c:v>0.99500710764006417</c:v>
                </c:pt>
                <c:pt idx="13">
                  <c:v>1.0039061875630553</c:v>
                </c:pt>
                <c:pt idx="14">
                  <c:v>1.0116418525176729</c:v>
                </c:pt>
                <c:pt idx="15">
                  <c:v>1.0182147804789701</c:v>
                </c:pt>
                <c:pt idx="16">
                  <c:v>1.0236256474136947</c:v>
                </c:pt>
                <c:pt idx="17">
                  <c:v>1.0278751274094466</c:v>
                </c:pt>
                <c:pt idx="18">
                  <c:v>1.0309638928037239</c:v>
                </c:pt>
                <c:pt idx="19">
                  <c:v>1.0328926143128225</c:v>
                </c:pt>
                <c:pt idx="20">
                  <c:v>1.0336619611605509</c:v>
                </c:pt>
                <c:pt idx="21">
                  <c:v>1.0332726012067255</c:v>
                </c:pt>
                <c:pt idx="22">
                  <c:v>1.0317252010754068</c:v>
                </c:pt>
                <c:pt idx="23">
                  <c:v>1.0290204262828411</c:v>
                </c:pt>
                <c:pt idx="24">
                  <c:v>1.0251589413650681</c:v>
                </c:pt>
                <c:pt idx="25">
                  <c:v>1.0201414100051596</c:v>
                </c:pt>
                <c:pt idx="26">
                  <c:v>1.0139684951600474</c:v>
                </c:pt>
                <c:pt idx="27">
                  <c:v>1.0066408591869069</c:v>
                </c:pt>
                <c:pt idx="28">
                  <c:v>0.9981591639690558</c:v>
                </c:pt>
                <c:pt idx="29">
                  <c:v>0.98852407104133033</c:v>
                </c:pt>
                <c:pt idx="30">
                  <c:v>0.9777362417149037</c:v>
                </c:pt>
                <c:pt idx="31">
                  <c:v>0.96579633720150659</c:v>
                </c:pt>
                <c:pt idx="32">
                  <c:v>0.9527050187370143</c:v>
                </c:pt>
                <c:pt idx="33">
                  <c:v>0.93846294770436356</c:v>
                </c:pt>
                <c:pt idx="34">
                  <c:v>0.92307078575576174</c:v>
                </c:pt>
                <c:pt idx="35">
                  <c:v>0.90652919493415329</c:v>
                </c:pt>
                <c:pt idx="36">
                  <c:v>0.88883883779390749</c:v>
                </c:pt>
                <c:pt idx="37">
                  <c:v>0.87000037752069159</c:v>
                </c:pt>
                <c:pt idx="38">
                  <c:v>0.85001447805049624</c:v>
                </c:pt>
                <c:pt idx="39">
                  <c:v>0.82888180418777746</c:v>
                </c:pt>
                <c:pt idx="40">
                  <c:v>0.80660302172268317</c:v>
                </c:pt>
                <c:pt idx="41">
                  <c:v>0.78317879754733055</c:v>
                </c:pt>
                <c:pt idx="42">
                  <c:v>0.75860979977110277</c:v>
                </c:pt>
                <c:pt idx="43">
                  <c:v>0.73289669783493283</c:v>
                </c:pt>
                <c:pt idx="44">
                  <c:v>0.70604016262454561</c:v>
                </c:pt>
                <c:pt idx="45">
                  <c:v>0.67804086658262608</c:v>
                </c:pt>
                <c:pt idx="46">
                  <c:v>0.64889948381988727</c:v>
                </c:pt>
                <c:pt idx="47">
                  <c:v>0.61861669022500765</c:v>
                </c:pt>
                <c:pt idx="48">
                  <c:v>0.587193163573412</c:v>
                </c:pt>
                <c:pt idx="49">
                  <c:v>0.55462958363486958</c:v>
                </c:pt>
                <c:pt idx="50">
                  <c:v>0.52092663227988356</c:v>
                </c:pt>
                <c:pt idx="51">
                  <c:v>0.48608499358484786</c:v>
                </c:pt>
                <c:pt idx="52">
                  <c:v>0.45010535393594797</c:v>
                </c:pt>
                <c:pt idx="53">
                  <c:v>0.41298840213178312</c:v>
                </c:pt>
                <c:pt idx="54">
                  <c:v>0.37473482948468856</c:v>
                </c:pt>
                <c:pt idx="55">
                  <c:v>0.33534532992073773</c:v>
                </c:pt>
                <c:pt idx="56">
                  <c:v>0.29482060007840483</c:v>
                </c:pt>
                <c:pt idx="57">
                  <c:v>0.25316133940586927</c:v>
                </c:pt>
                <c:pt idx="58">
                  <c:v>0.21036825025694539</c:v>
                </c:pt>
                <c:pt idx="59">
                  <c:v>0.16644203798562046</c:v>
                </c:pt>
                <c:pt idx="60">
                  <c:v>0.1213834110391864</c:v>
                </c:pt>
                <c:pt idx="61">
                  <c:v>7.5193081049950775E-2</c:v>
                </c:pt>
                <c:pt idx="62">
                  <c:v>2.7871762925514139E-2</c:v>
                </c:pt>
                <c:pt idx="63">
                  <c:v>-2.0579825062398395E-2</c:v>
                </c:pt>
                <c:pt idx="64">
                  <c:v>-7.0160961190562296E-2</c:v>
                </c:pt>
                <c:pt idx="65">
                  <c:v>-0.12087092019834551</c:v>
                </c:pt>
                <c:pt idx="66">
                  <c:v>-0.17270897320327605</c:v>
                </c:pt>
                <c:pt idx="67">
                  <c:v>-0.22567438761809319</c:v>
                </c:pt>
                <c:pt idx="68">
                  <c:v>-0.27976642706928934</c:v>
                </c:pt>
                <c:pt idx="69">
                  <c:v>-0.33498435131714843</c:v>
                </c:pt>
                <c:pt idx="70">
                  <c:v>-0.39132741617728622</c:v>
                </c:pt>
                <c:pt idx="71">
                  <c:v>-0.44879487344369606</c:v>
                </c:pt>
                <c:pt idx="72">
                  <c:v>-0.50738597081330372</c:v>
                </c:pt>
                <c:pt idx="73">
                  <c:v>-0.56709995181203343</c:v>
                </c:pt>
                <c:pt idx="74">
                  <c:v>-0.62793605572238642</c:v>
                </c:pt>
                <c:pt idx="75">
                  <c:v>-0.68989351751253258</c:v>
                </c:pt>
                <c:pt idx="76">
                  <c:v>-0.75297156776691498</c:v>
                </c:pt>
                <c:pt idx="77">
                  <c:v>-0.8171694326183655</c:v>
                </c:pt>
                <c:pt idx="78">
                  <c:v>-0.88248633368173068</c:v>
                </c:pt>
                <c:pt idx="79">
                  <c:v>-0.948921487989004</c:v>
                </c:pt>
                <c:pt idx="80">
                  <c:v>-1.016474107925962</c:v>
                </c:pt>
                <c:pt idx="81">
                  <c:v>-1.0851434011702994</c:v>
                </c:pt>
                <c:pt idx="82">
                  <c:v>-1.1549285706312582</c:v>
                </c:pt>
                <c:pt idx="83">
                  <c:v>-1.2258288143907461</c:v>
                </c:pt>
                <c:pt idx="84">
                  <c:v>-1.297843325645937</c:v>
                </c:pt>
                <c:pt idx="85">
                  <c:v>-1.3709712926533473</c:v>
                </c:pt>
                <c:pt idx="86">
                  <c:v>-1.44521189867438</c:v>
                </c:pt>
                <c:pt idx="87">
                  <c:v>-1.5205643219223299</c:v>
                </c:pt>
                <c:pt idx="88">
                  <c:v>-1.5970277355108387</c:v>
                </c:pt>
                <c:pt idx="89">
                  <c:v>-1.6746013074037942</c:v>
                </c:pt>
                <c:pt idx="90">
                  <c:v>-1.7532842003666615</c:v>
                </c:pt>
                <c:pt idx="91">
                  <c:v>-1.8330755719192369</c:v>
                </c:pt>
                <c:pt idx="92">
                  <c:v>-1.9139745742898138</c:v>
                </c:pt>
                <c:pt idx="93">
                  <c:v>-1.9959803543707508</c:v>
                </c:pt>
                <c:pt idx="94">
                  <c:v>-2.0790920536754292</c:v>
                </c:pt>
                <c:pt idx="95">
                  <c:v>-2.1633088082965877</c:v>
                </c:pt>
                <c:pt idx="96">
                  <c:v>-2.2486297488660245</c:v>
                </c:pt>
                <c:pt idx="97">
                  <c:v>-2.3350540005156528</c:v>
                </c:pt>
                <c:pt idx="98">
                  <c:v>-2.422580682839897</c:v>
                </c:pt>
                <c:pt idx="99">
                  <c:v>-2.5112089098594161</c:v>
                </c:pt>
                <c:pt idx="100">
                  <c:v>-2.6009377899861432</c:v>
                </c:pt>
                <c:pt idx="101">
                  <c:v>-2.6917664259896252</c:v>
                </c:pt>
                <c:pt idx="102">
                  <c:v>-2.7836939149646494</c:v>
                </c:pt>
                <c:pt idx="103">
                  <c:v>-2.8767193483001448</c:v>
                </c:pt>
                <c:pt idx="104">
                  <c:v>-2.9708418116493407</c:v>
                </c:pt>
                <c:pt idx="105">
                  <c:v>-3.0660603849011738</c:v>
                </c:pt>
                <c:pt idx="106">
                  <c:v>-3.1623741421529203</c:v>
                </c:pt>
                <c:pt idx="107">
                  <c:v>-3.2597821516840497</c:v>
                </c:pt>
                <c:pt idx="108">
                  <c:v>-3.358283475931275</c:v>
                </c:pt>
                <c:pt idx="109">
                  <c:v>-3.4578771714647929</c:v>
                </c:pt>
                <c:pt idx="110">
                  <c:v>-3.5585622889656929</c:v>
                </c:pt>
                <c:pt idx="111">
                  <c:v>-3.660337873204524</c:v>
                </c:pt>
                <c:pt idx="112">
                  <c:v>-3.7632029630210031</c:v>
                </c:pt>
                <c:pt idx="113">
                  <c:v>-3.8671565913048491</c:v>
                </c:pt>
                <c:pt idx="114">
                  <c:v>-3.9721977849777295</c:v>
                </c:pt>
                <c:pt idx="115">
                  <c:v>-4.0783255649763008</c:v>
                </c:pt>
                <c:pt idx="116">
                  <c:v>-4.185538946236333</c:v>
                </c:pt>
                <c:pt idx="117">
                  <c:v>-4.2938369376778995</c:v>
                </c:pt>
                <c:pt idx="118">
                  <c:v>-4.4032185421916141</c:v>
                </c:pt>
                <c:pt idx="119">
                  <c:v>-4.5136827566259115</c:v>
                </c:pt>
                <c:pt idx="120">
                  <c:v>-4.6252285717753407</c:v>
                </c:pt>
                <c:pt idx="121">
                  <c:v>-4.7378549723698686</c:v>
                </c:pt>
                <c:pt idx="122">
                  <c:v>-4.851560937065174</c:v>
                </c:pt>
                <c:pt idx="123">
                  <c:v>-4.9663454384339181</c:v>
                </c:pt>
                <c:pt idx="124">
                  <c:v>-5.0822074429579747</c:v>
                </c:pt>
                <c:pt idx="125">
                  <c:v>-5.1991459110216098</c:v>
                </c:pt>
                <c:pt idx="126">
                  <c:v>-5.3171597969055897</c:v>
                </c:pt>
                <c:pt idx="127">
                  <c:v>-5.4362480487822102</c:v>
                </c:pt>
                <c:pt idx="128">
                  <c:v>-5.5564096087112249</c:v>
                </c:pt>
                <c:pt idx="129">
                  <c:v>-5.6776434126366686</c:v>
                </c:pt>
                <c:pt idx="130">
                  <c:v>-5.7999483903845475</c:v>
                </c:pt>
                <c:pt idx="131">
                  <c:v>-5.9233234656613964</c:v>
                </c:pt>
                <c:pt idx="132">
                  <c:v>-6.047767556053679</c:v>
                </c:pt>
                <c:pt idx="133">
                  <c:v>-6.1732795730280223</c:v>
                </c:pt>
                <c:pt idx="134">
                  <c:v>-6.2998584219322691</c:v>
                </c:pt>
                <c:pt idx="135">
                  <c:v>-6.4275030019973363</c:v>
                </c:pt>
                <c:pt idx="136">
                  <c:v>-6.5562122063398656</c:v>
                </c:pt>
                <c:pt idx="137">
                  <c:v>-6.6859849219656526</c:v>
                </c:pt>
                <c:pt idx="138">
                  <c:v>-6.8168200297738402</c:v>
                </c:pt>
                <c:pt idx="139">
                  <c:v>-6.948716404561865</c:v>
                </c:pt>
                <c:pt idx="140">
                  <c:v>-7.0816729150311462</c:v>
                </c:pt>
                <c:pt idx="141">
                  <c:v>-7.2156884237934946</c:v>
                </c:pt>
                <c:pt idx="142">
                  <c:v>-7.3507617873782429</c:v>
                </c:pt>
                <c:pt idx="143">
                  <c:v>-7.4868918562400735</c:v>
                </c:pt>
                <c:pt idx="144">
                  <c:v>-7.6240774747675344</c:v>
                </c:pt>
                <c:pt idx="145">
                  <c:v>-7.7623174812922375</c:v>
                </c:pt>
                <c:pt idx="146">
                  <c:v>-7.9016107080987172</c:v>
                </c:pt>
                <c:pt idx="147">
                  <c:v>-8.0419559814349437</c:v>
                </c:pt>
                <c:pt idx="148">
                  <c:v>-8.1833521215234786</c:v>
                </c:pt>
                <c:pt idx="149">
                  <c:v>-8.32579794257326</c:v>
                </c:pt>
                <c:pt idx="150">
                  <c:v>-8.4692922527920071</c:v>
                </c:pt>
                <c:pt idx="151">
                  <c:v>-8.6138338543992266</c:v>
                </c:pt>
                <c:pt idx="152">
                  <c:v>-8.7594215436398262</c:v>
                </c:pt>
                <c:pt idx="153">
                  <c:v>-8.9060541107983013</c:v>
                </c:pt>
                <c:pt idx="154">
                  <c:v>-9.0537303402135052</c:v>
                </c:pt>
                <c:pt idx="155">
                  <c:v>-9.2024490102939751</c:v>
                </c:pt>
                <c:pt idx="156">
                  <c:v>-9.3522088935338186</c:v>
                </c:pt>
                <c:pt idx="157">
                  <c:v>-9.503008756529141</c:v>
                </c:pt>
                <c:pt idx="158">
                  <c:v>-9.6548473599949975</c:v>
                </c:pt>
                <c:pt idx="159">
                  <c:v>-9.8077234587828794</c:v>
                </c:pt>
                <c:pt idx="160">
                  <c:v>-9.9616358018987068</c:v>
                </c:pt>
                <c:pt idx="161">
                  <c:v>-10.11658313252132</c:v>
                </c:pt>
                <c:pt idx="162">
                  <c:v>-10.272564188021477</c:v>
                </c:pt>
                <c:pt idx="163">
                  <c:v>-10.429577699981312</c:v>
                </c:pt>
                <c:pt idx="164">
                  <c:v>-10.587622394214295</c:v>
                </c:pt>
                <c:pt idx="165">
                  <c:v>-10.746696990785633</c:v>
                </c:pt>
                <c:pt idx="166">
                  <c:v>-10.906800204033143</c:v>
                </c:pt>
                <c:pt idx="167">
                  <c:v>-11.067930742588558</c:v>
                </c:pt>
                <c:pt idx="168">
                  <c:v>-11.230087309399284</c:v>
                </c:pt>
                <c:pt idx="169">
                  <c:v>-11.393268601750576</c:v>
                </c:pt>
                <c:pt idx="170">
                  <c:v>-11.557473311288136</c:v>
                </c:pt>
                <c:pt idx="171">
                  <c:v>-11.722700124041133</c:v>
                </c:pt>
                <c:pt idx="172">
                  <c:v>-11.888947720445604</c:v>
                </c:pt>
                <c:pt idx="173">
                  <c:v>-12.056214775368275</c:v>
                </c:pt>
                <c:pt idx="174">
                  <c:v>-12.22449995813076</c:v>
                </c:pt>
                <c:pt idx="175">
                  <c:v>-12.39380193253413</c:v>
                </c:pt>
                <c:pt idx="176">
                  <c:v>-12.564119356883864</c:v>
                </c:pt>
                <c:pt idx="177">
                  <c:v>-12.735450884015163</c:v>
                </c:pt>
                <c:pt idx="178">
                  <c:v>-12.907795161318615</c:v>
                </c:pt>
                <c:pt idx="179">
                  <c:v>-13.081150830766209</c:v>
                </c:pt>
                <c:pt idx="180">
                  <c:v>-13.255516528937694</c:v>
                </c:pt>
                <c:pt idx="181">
                  <c:v>-13.430890887047269</c:v>
                </c:pt>
                <c:pt idx="182">
                  <c:v>-13.607272530970599</c:v>
                </c:pt>
                <c:pt idx="183">
                  <c:v>-13.78466008127215</c:v>
                </c:pt>
                <c:pt idx="184">
                  <c:v>-13.963052153232836</c:v>
                </c:pt>
                <c:pt idx="185">
                  <c:v>-14.142447356877973</c:v>
                </c:pt>
                <c:pt idx="186">
                  <c:v>-14.322844297005537</c:v>
                </c:pt>
                <c:pt idx="187">
                  <c:v>-14.504241573214694</c:v>
                </c:pt>
                <c:pt idx="188">
                  <c:v>-14.686637779934644</c:v>
                </c:pt>
                <c:pt idx="189">
                  <c:v>-14.870031506453721</c:v>
                </c:pt>
                <c:pt idx="190">
                  <c:v>-15.054421336948771</c:v>
                </c:pt>
                <c:pt idx="191">
                  <c:v>-15.239805850514806</c:v>
                </c:pt>
                <c:pt idx="192">
                  <c:v>-15.426183621194905</c:v>
                </c:pt>
                <c:pt idx="193">
                  <c:v>-15.613553218010374</c:v>
                </c:pt>
                <c:pt idx="194">
                  <c:v>-15.801913204991155</c:v>
                </c:pt>
                <c:pt idx="195">
                  <c:v>-15.991262141206478</c:v>
                </c:pt>
                <c:pt idx="196">
                  <c:v>-16.18159858079574</c:v>
                </c:pt>
                <c:pt idx="197">
                  <c:v>-16.372921072999624</c:v>
                </c:pt>
                <c:pt idx="198">
                  <c:v>-16.565228162191438</c:v>
                </c:pt>
                <c:pt idx="199">
                  <c:v>-16.758518387908676</c:v>
                </c:pt>
                <c:pt idx="200">
                  <c:v>-16.952790284884788</c:v>
                </c:pt>
                <c:pt idx="201">
                  <c:v>-17.148042383081155</c:v>
                </c:pt>
                <c:pt idx="202">
                  <c:v>-17.344273207719279</c:v>
                </c:pt>
                <c:pt idx="203">
                  <c:v>-17.541481279313157</c:v>
                </c:pt>
                <c:pt idx="204">
                  <c:v>-17.73966511370185</c:v>
                </c:pt>
                <c:pt idx="205">
                  <c:v>-17.938823222082249</c:v>
                </c:pt>
                <c:pt idx="206">
                  <c:v>-18.138954111042001</c:v>
                </c:pt>
                <c:pt idx="207">
                  <c:v>-18.340056282592638</c:v>
                </c:pt>
                <c:pt idx="208">
                  <c:v>-18.542128234202853</c:v>
                </c:pt>
                <c:pt idx="209">
                  <c:v>-18.745168458831959</c:v>
                </c:pt>
                <c:pt idx="210">
                  <c:v>-18.949175444963508</c:v>
                </c:pt>
                <c:pt idx="211">
                  <c:v>-19.154147676639059</c:v>
                </c:pt>
                <c:pt idx="212">
                  <c:v>-19.360083633492106</c:v>
                </c:pt>
                <c:pt idx="213">
                  <c:v>-19.566981790782147</c:v>
                </c:pt>
                <c:pt idx="214">
                  <c:v>-19.774840619428911</c:v>
                </c:pt>
                <c:pt idx="215">
                  <c:v>-19.983658586046705</c:v>
                </c:pt>
                <c:pt idx="216">
                  <c:v>-20.193434152978902</c:v>
                </c:pt>
                <c:pt idx="217">
                  <c:v>-20.404165778332569</c:v>
                </c:pt>
                <c:pt idx="218">
                  <c:v>-20.615851916013206</c:v>
                </c:pt>
                <c:pt idx="219">
                  <c:v>-20.828491015759621</c:v>
                </c:pt>
                <c:pt idx="220">
                  <c:v>-21.042081523178904</c:v>
                </c:pt>
                <c:pt idx="221">
                  <c:v>-21.256621879781534</c:v>
                </c:pt>
                <c:pt idx="222">
                  <c:v>-21.472110523016582</c:v>
                </c:pt>
                <c:pt idx="223">
                  <c:v>-21.688545886307018</c:v>
                </c:pt>
                <c:pt idx="224">
                  <c:v>-21.905926399085132</c:v>
                </c:pt>
                <c:pt idx="225">
                  <c:v>-22.124250486828036</c:v>
                </c:pt>
                <c:pt idx="226">
                  <c:v>-22.343516571093275</c:v>
                </c:pt>
                <c:pt idx="227">
                  <c:v>-22.563723069554513</c:v>
                </c:pt>
                <c:pt idx="228">
                  <c:v>-22.784868396037311</c:v>
                </c:pt>
                <c:pt idx="229">
                  <c:v>-23.006950960554988</c:v>
                </c:pt>
                <c:pt idx="230">
                  <c:v>-23.229969169344564</c:v>
                </c:pt>
                <c:pt idx="231">
                  <c:v>-23.453921424902763</c:v>
                </c:pt>
                <c:pt idx="232">
                  <c:v>-23.678806126022103</c:v>
                </c:pt>
                <c:pt idx="233">
                  <c:v>-23.904621667827044</c:v>
                </c:pt>
                <c:pt idx="234">
                  <c:v>-24.131366441810204</c:v>
                </c:pt>
                <c:pt idx="235">
                  <c:v>-24.359038835868638</c:v>
                </c:pt>
                <c:pt idx="236">
                  <c:v>-24.587637234340161</c:v>
                </c:pt>
                <c:pt idx="237">
                  <c:v>-24.81716001803974</c:v>
                </c:pt>
                <c:pt idx="238">
                  <c:v>-25.047605564295935</c:v>
                </c:pt>
                <c:pt idx="239">
                  <c:v>-25.278972246987372</c:v>
                </c:pt>
                <c:pt idx="240">
                  <c:v>-25.511258436579283</c:v>
                </c:pt>
                <c:pt idx="241">
                  <c:v>-25.744462500160061</c:v>
                </c:pt>
                <c:pt idx="242">
                  <c:v>-25.978582801477877</c:v>
                </c:pt>
                <c:pt idx="243">
                  <c:v>-26.213617700977313</c:v>
                </c:pt>
                <c:pt idx="244">
                  <c:v>-26.449565555836035</c:v>
                </c:pt>
                <c:pt idx="245">
                  <c:v>-26.686424720001497</c:v>
                </c:pt>
                <c:pt idx="246">
                  <c:v>-26.924193544227659</c:v>
                </c:pt>
                <c:pt idx="247">
                  <c:v>-27.162870376111744</c:v>
                </c:pt>
                <c:pt idx="248">
                  <c:v>-27.402453560130994</c:v>
                </c:pt>
                <c:pt idx="249">
                  <c:v>-27.642941437679461</c:v>
                </c:pt>
                <c:pt idx="250">
                  <c:v>-27.884332347104802</c:v>
                </c:pt>
                <c:pt idx="251">
                  <c:v>-28.126624623745087</c:v>
                </c:pt>
                <c:pt idx="252">
                  <c:v>-28.369816599965617</c:v>
                </c:pt>
                <c:pt idx="253">
                  <c:v>-28.613906605195741</c:v>
                </c:pt>
                <c:pt idx="254">
                  <c:v>-28.858892965965683</c:v>
                </c:pt>
                <c:pt idx="255">
                  <c:v>-29.104774005943369</c:v>
                </c:pt>
                <c:pt idx="256">
                  <c:v>-29.351548045971242</c:v>
                </c:pt>
                <c:pt idx="257">
                  <c:v>-29.599213404103082</c:v>
                </c:pt>
                <c:pt idx="258">
                  <c:v>-29.847768395640816</c:v>
                </c:pt>
                <c:pt idx="259">
                  <c:v>-30.097211333171312</c:v>
                </c:pt>
                <c:pt idx="260">
                  <c:v>-30.347540526603169</c:v>
                </c:pt>
                <c:pt idx="261">
                  <c:v>-30.598754283203476</c:v>
                </c:pt>
                <c:pt idx="262">
                  <c:v>-30.85085090763458</c:v>
                </c:pt>
                <c:pt idx="263">
                  <c:v>-31.1038287019908</c:v>
                </c:pt>
                <c:pt idx="264">
                  <c:v>-31.357685965835149</c:v>
                </c:pt>
                <c:pt idx="265">
                  <c:v>-31.612420996236008</c:v>
                </c:pt>
                <c:pt idx="266">
                  <c:v>-31.868032087803794</c:v>
                </c:pt>
                <c:pt idx="267">
                  <c:v>-32.124517532727573</c:v>
                </c:pt>
                <c:pt idx="268">
                  <c:v>-32.381875620811662</c:v>
                </c:pt>
                <c:pt idx="269">
                  <c:v>-32.640104639512195</c:v>
                </c:pt>
                <c:pt idx="270">
                  <c:v>-32.899202873973636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'4ft'!$G$18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'4ft'!$G$19:$G$289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'4ft'!$H$18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0.14810409746642719</c:v>
                </c:pt>
                <c:pt idx="2">
                  <c:v>0.29612100188548324</c:v>
                </c:pt>
                <c:pt idx="3">
                  <c:v>0.44405091631712068</c:v>
                </c:pt>
                <c:pt idx="4">
                  <c:v>0.5918940382425999</c:v>
                </c:pt>
                <c:pt idx="5">
                  <c:v>0.73965055956436665</c:v>
                </c:pt>
                <c:pt idx="6">
                  <c:v>0.88732066660669051</c:v>
                </c:pt>
                <c:pt idx="7">
                  <c:v>1.0349045401170816</c:v>
                </c:pt>
                <c:pt idx="8">
                  <c:v>1.1824023552684997</c:v>
                </c:pt>
                <c:pt idx="9">
                  <c:v>1.3298142816623715</c:v>
                </c:pt>
                <c:pt idx="10">
                  <c:v>1.4771404833324273</c:v>
                </c:pt>
                <c:pt idx="11">
                  <c:v>1.6243811187493742</c:v>
                </c:pt>
                <c:pt idx="12">
                  <c:v>1.7715363408264149</c:v>
                </c:pt>
                <c:pt idx="13">
                  <c:v>1.9186062969256255</c:v>
                </c:pt>
                <c:pt idx="14">
                  <c:v>2.065591128865202</c:v>
                </c:pt>
                <c:pt idx="15">
                  <c:v>2.2124909729275881</c:v>
                </c:pt>
                <c:pt idx="16">
                  <c:v>2.3593059598684887</c:v>
                </c:pt>
                <c:pt idx="17">
                  <c:v>2.5060362149267847</c:v>
                </c:pt>
                <c:pt idx="18">
                  <c:v>2.6526818578353488</c:v>
                </c:pt>
                <c:pt idx="19">
                  <c:v>2.7992430028327759</c:v>
                </c:pt>
                <c:pt idx="20">
                  <c:v>2.9457197586760291</c:v>
                </c:pt>
                <c:pt idx="21">
                  <c:v>3.0921122286540079</c:v>
                </c:pt>
                <c:pt idx="22">
                  <c:v>3.2384205106020447</c:v>
                </c:pt>
                <c:pt idx="23">
                  <c:v>3.3846446969173276</c:v>
                </c:pt>
                <c:pt idx="24">
                  <c:v>3.5307848745752564</c:v>
                </c:pt>
                <c:pt idx="25">
                  <c:v>3.6768411251467317</c:v>
                </c:pt>
                <c:pt idx="26">
                  <c:v>3.8228135248163748</c:v>
                </c:pt>
                <c:pt idx="27">
                  <c:v>3.968702144401683</c:v>
                </c:pt>
                <c:pt idx="28">
                  <c:v>4.1145070493731106</c:v>
                </c:pt>
                <c:pt idx="29">
                  <c:v>4.2602282998750836</c:v>
                </c:pt>
                <c:pt idx="30">
                  <c:v>4.4058659507479323</c:v>
                </c:pt>
                <c:pt idx="31">
                  <c:v>4.5514200515507497</c:v>
                </c:pt>
                <c:pt idx="32">
                  <c:v>4.6968906465851612</c:v>
                </c:pt>
                <c:pt idx="33">
                  <c:v>4.842277774920003</c:v>
                </c:pt>
                <c:pt idx="34">
                  <c:v>4.9875814704169006</c:v>
                </c:pt>
                <c:pt idx="35">
                  <c:v>5.1328017617567436</c:v>
                </c:pt>
                <c:pt idx="36">
                  <c:v>5.2779386724670392</c:v>
                </c:pt>
                <c:pt idx="37">
                  <c:v>5.422992220950146</c:v>
                </c:pt>
                <c:pt idx="38">
                  <c:v>5.5679624205123641</c:v>
                </c:pt>
                <c:pt idx="39">
                  <c:v>5.7128492793938861</c:v>
                </c:pt>
                <c:pt idx="40">
                  <c:v>5.8576528007995803</c:v>
                </c:pt>
                <c:pt idx="41">
                  <c:v>6.0023729829306047</c:v>
                </c:pt>
                <c:pt idx="42">
                  <c:v>6.1470098190168336</c:v>
                </c:pt>
                <c:pt idx="43">
                  <c:v>6.2915632973500832</c:v>
                </c:pt>
                <c:pt idx="44">
                  <c:v>6.4360334013181211</c:v>
                </c:pt>
                <c:pt idx="45">
                  <c:v>6.5804201094394426</c:v>
                </c:pt>
                <c:pt idx="46">
                  <c:v>6.7247233953988008</c:v>
                </c:pt>
                <c:pt idx="47">
                  <c:v>6.8689432280834701</c:v>
                </c:pt>
                <c:pt idx="48">
                  <c:v>7.013079571620227</c:v>
                </c:pt>
                <c:pt idx="49">
                  <c:v>7.1571323854130302</c:v>
                </c:pt>
                <c:pt idx="50">
                  <c:v>7.3011016241813831</c:v>
                </c:pt>
                <c:pt idx="51">
                  <c:v>7.4449872379993574</c:v>
                </c:pt>
                <c:pt idx="52">
                  <c:v>7.5887891723352556</c:v>
                </c:pt>
                <c:pt idx="53">
                  <c:v>7.7325073680919045</c:v>
                </c:pt>
                <c:pt idx="54">
                  <c:v>7.876141761647542</c:v>
                </c:pt>
                <c:pt idx="55">
                  <c:v>8.0196922848972942</c:v>
                </c:pt>
                <c:pt idx="56">
                  <c:v>8.1631588652952072</c:v>
                </c:pt>
                <c:pt idx="57">
                  <c:v>8.3065414258968246</c:v>
                </c:pt>
                <c:pt idx="58">
                  <c:v>8.4498398854022874</c:v>
                </c:pt>
                <c:pt idx="59">
                  <c:v>8.5930541581999176</c:v>
                </c:pt>
                <c:pt idx="60">
                  <c:v>8.7361841544103012</c:v>
                </c:pt>
                <c:pt idx="61">
                  <c:v>8.8792297799308049</c:v>
                </c:pt>
                <c:pt idx="62">
                  <c:v>9.0221909364805377</c:v>
                </c:pt>
                <c:pt idx="63">
                  <c:v>9.1650675216457262</c:v>
                </c:pt>
                <c:pt idx="64">
                  <c:v>9.3078594289254717</c:v>
                </c:pt>
                <c:pt idx="65">
                  <c:v>9.450566547777882</c:v>
                </c:pt>
                <c:pt idx="66">
                  <c:v>9.5931887636665518</c:v>
                </c:pt>
                <c:pt idx="67">
                  <c:v>9.7357259581073592</c:v>
                </c:pt>
                <c:pt idx="68">
                  <c:v>9.8781780087155759</c:v>
                </c:pt>
                <c:pt idx="69">
                  <c:v>10.020544789253258</c:v>
                </c:pt>
                <c:pt idx="70">
                  <c:v>10.162826169676888</c:v>
                </c:pt>
                <c:pt idx="71">
                  <c:v>10.30502201618528</c:v>
                </c:pt>
                <c:pt idx="72">
                  <c:v>10.447132191267675</c:v>
                </c:pt>
                <c:pt idx="73">
                  <c:v>10.58915655375206</c:v>
                </c:pt>
                <c:pt idx="74">
                  <c:v>10.731094958853648</c:v>
                </c:pt>
                <c:pt idx="75">
                  <c:v>10.872947258223533</c:v>
                </c:pt>
                <c:pt idx="76">
                  <c:v>11.014713299997469</c:v>
                </c:pt>
                <c:pt idx="77">
                  <c:v>11.156392928844774</c:v>
                </c:pt>
                <c:pt idx="78">
                  <c:v>11.297985986017341</c:v>
                </c:pt>
                <c:pt idx="79">
                  <c:v>11.439492309398716</c:v>
                </c:pt>
                <c:pt idx="80">
                  <c:v>11.580911733553251</c:v>
                </c:pt>
                <c:pt idx="81">
                  <c:v>11.722244089775295</c:v>
                </c:pt>
                <c:pt idx="82">
                  <c:v>11.863489206138413</c:v>
                </c:pt>
                <c:pt idx="83">
                  <c:v>12.004646907544618</c:v>
                </c:pt>
                <c:pt idx="84">
                  <c:v>12.145717015773593</c:v>
                </c:pt>
                <c:pt idx="85">
                  <c:v>12.286699349531885</c:v>
                </c:pt>
                <c:pt idx="86">
                  <c:v>12.427593724502062</c:v>
                </c:pt>
                <c:pt idx="87">
                  <c:v>12.568399953391816</c:v>
                </c:pt>
                <c:pt idx="88">
                  <c:v>12.709117845982993</c:v>
                </c:pt>
                <c:pt idx="89">
                  <c:v>12.849747209180533</c:v>
                </c:pt>
                <c:pt idx="90">
                  <c:v>12.990287847061316</c:v>
                </c:pt>
                <c:pt idx="91">
                  <c:v>13.130739560922882</c:v>
                </c:pt>
                <c:pt idx="92">
                  <c:v>13.271102149332037</c:v>
                </c:pt>
                <c:pt idx="93">
                  <c:v>13.411375408173306</c:v>
                </c:pt>
                <c:pt idx="94">
                  <c:v>13.55155913069723</c:v>
                </c:pt>
                <c:pt idx="95">
                  <c:v>13.691653107568506</c:v>
                </c:pt>
                <c:pt idx="96">
                  <c:v>13.831657126913941</c:v>
                </c:pt>
                <c:pt idx="97">
                  <c:v>13.971570974370215</c:v>
                </c:pt>
                <c:pt idx="98">
                  <c:v>14.111394433131446</c:v>
                </c:pt>
                <c:pt idx="99">
                  <c:v>14.25112728399654</c:v>
                </c:pt>
                <c:pt idx="100">
                  <c:v>14.390769305416324</c:v>
                </c:pt>
                <c:pt idx="101">
                  <c:v>14.530320273540431</c:v>
                </c:pt>
                <c:pt idx="102">
                  <c:v>14.669779962263968</c:v>
                </c:pt>
                <c:pt idx="103">
                  <c:v>14.809148143273914</c:v>
                </c:pt>
                <c:pt idx="104">
                  <c:v>14.948424586095264</c:v>
                </c:pt>
                <c:pt idx="105">
                  <c:v>15.087609058136907</c:v>
                </c:pt>
                <c:pt idx="106">
                  <c:v>15.226701324737233</c:v>
                </c:pt>
                <c:pt idx="107">
                  <c:v>15.365701149209443</c:v>
                </c:pt>
                <c:pt idx="108">
                  <c:v>15.504608292886591</c:v>
                </c:pt>
                <c:pt idx="109">
                  <c:v>15.643422515166309</c:v>
                </c:pt>
                <c:pt idx="110">
                  <c:v>15.782143573555242</c:v>
                </c:pt>
                <c:pt idx="111">
                  <c:v>15.920771223713169</c:v>
                </c:pt>
                <c:pt idx="112">
                  <c:v>16.059305219496814</c:v>
                </c:pt>
                <c:pt idx="113">
                  <c:v>16.197745313003328</c:v>
                </c:pt>
                <c:pt idx="114">
                  <c:v>16.336091254613461</c:v>
                </c:pt>
                <c:pt idx="115">
                  <c:v>16.474342793034392</c:v>
                </c:pt>
                <c:pt idx="116">
                  <c:v>16.612499675342239</c:v>
                </c:pt>
                <c:pt idx="117">
                  <c:v>16.75056164702421</c:v>
                </c:pt>
                <c:pt idx="118">
                  <c:v>16.888528452020438</c:v>
                </c:pt>
                <c:pt idx="119">
                  <c:v>17.026399832765456</c:v>
                </c:pt>
                <c:pt idx="120">
                  <c:v>17.164175530229322</c:v>
                </c:pt>
                <c:pt idx="121">
                  <c:v>17.30185528395841</c:v>
                </c:pt>
                <c:pt idx="122">
                  <c:v>17.43943883211583</c:v>
                </c:pt>
                <c:pt idx="123">
                  <c:v>17.576925911521499</c:v>
                </c:pt>
                <c:pt idx="124">
                  <c:v>17.714316257691863</c:v>
                </c:pt>
                <c:pt idx="125">
                  <c:v>17.85160960487924</c:v>
                </c:pt>
                <c:pt idx="126">
                  <c:v>17.988805686110826</c:v>
                </c:pt>
                <c:pt idx="127">
                  <c:v>18.125904233227313</c:v>
                </c:pt>
                <c:pt idx="128">
                  <c:v>18.262904976921163</c:v>
                </c:pt>
                <c:pt idx="129">
                  <c:v>18.399807646774509</c:v>
                </c:pt>
                <c:pt idx="130">
                  <c:v>18.536611971296693</c:v>
                </c:pt>
                <c:pt idx="131">
                  <c:v>18.673317677961432</c:v>
                </c:pt>
                <c:pt idx="132">
                  <c:v>18.809924493243624</c:v>
                </c:pt>
                <c:pt idx="133">
                  <c:v>18.946432142655784</c:v>
                </c:pt>
                <c:pt idx="134">
                  <c:v>19.082840350784114</c:v>
                </c:pt>
                <c:pt idx="135">
                  <c:v>19.219148841324202</c:v>
                </c:pt>
                <c:pt idx="136">
                  <c:v>19.355357337116367</c:v>
                </c:pt>
                <c:pt idx="137">
                  <c:v>19.491465560180618</c:v>
                </c:pt>
                <c:pt idx="138">
                  <c:v>19.627473231751264</c:v>
                </c:pt>
                <c:pt idx="139">
                  <c:v>19.763380072311154</c:v>
                </c:pt>
                <c:pt idx="140">
                  <c:v>19.899185801625546</c:v>
                </c:pt>
                <c:pt idx="141">
                  <c:v>20.034890138775619</c:v>
                </c:pt>
                <c:pt idx="142">
                  <c:v>20.170492802191625</c:v>
                </c:pt>
                <c:pt idx="143">
                  <c:v>20.305993509685674</c:v>
                </c:pt>
                <c:pt idx="144">
                  <c:v>20.441391978484166</c:v>
                </c:pt>
                <c:pt idx="145">
                  <c:v>20.576687925259851</c:v>
                </c:pt>
                <c:pt idx="146">
                  <c:v>20.711881066163546</c:v>
                </c:pt>
                <c:pt idx="147">
                  <c:v>20.846971116855489</c:v>
                </c:pt>
                <c:pt idx="148">
                  <c:v>20.981957792536345</c:v>
                </c:pt>
                <c:pt idx="149">
                  <c:v>21.116840807977852</c:v>
                </c:pt>
                <c:pt idx="150">
                  <c:v>21.251619877553111</c:v>
                </c:pt>
                <c:pt idx="151">
                  <c:v>21.386294715266558</c:v>
                </c:pt>
                <c:pt idx="152">
                  <c:v>21.520865034783547</c:v>
                </c:pt>
                <c:pt idx="153">
                  <c:v>21.655330549459617</c:v>
                </c:pt>
                <c:pt idx="154">
                  <c:v>21.789690972369407</c:v>
                </c:pt>
                <c:pt idx="155">
                  <c:v>21.923946016335233</c:v>
                </c:pt>
                <c:pt idx="156">
                  <c:v>22.058095393955316</c:v>
                </c:pt>
                <c:pt idx="157">
                  <c:v>22.192138817631694</c:v>
                </c:pt>
                <c:pt idx="158">
                  <c:v>22.326075999597776</c:v>
                </c:pt>
                <c:pt idx="159">
                  <c:v>22.459906651945591</c:v>
                </c:pt>
                <c:pt idx="160">
                  <c:v>22.593630486652671</c:v>
                </c:pt>
                <c:pt idx="161">
                  <c:v>22.727247215608649</c:v>
                </c:pt>
                <c:pt idx="162">
                  <c:v>22.860756550641501</c:v>
                </c:pt>
                <c:pt idx="163">
                  <c:v>22.994158203543478</c:v>
                </c:pt>
                <c:pt idx="164">
                  <c:v>23.127451886096711</c:v>
                </c:pt>
                <c:pt idx="165">
                  <c:v>23.260637310098513</c:v>
                </c:pt>
                <c:pt idx="166">
                  <c:v>23.393714187386351</c:v>
                </c:pt>
                <c:pt idx="167">
                  <c:v>23.526682229862505</c:v>
                </c:pt>
                <c:pt idx="168">
                  <c:v>23.659541149518436</c:v>
                </c:pt>
                <c:pt idx="169">
                  <c:v>23.792290658458818</c:v>
                </c:pt>
                <c:pt idx="170">
                  <c:v>23.92493046892529</c:v>
                </c:pt>
                <c:pt idx="171">
                  <c:v>24.057460293319895</c:v>
                </c:pt>
                <c:pt idx="172">
                  <c:v>24.189879844228212</c:v>
                </c:pt>
                <c:pt idx="173">
                  <c:v>24.322188834442205</c:v>
                </c:pt>
                <c:pt idx="174">
                  <c:v>24.454386976982768</c:v>
                </c:pt>
                <c:pt idx="175">
                  <c:v>24.58647398512198</c:v>
                </c:pt>
                <c:pt idx="176">
                  <c:v>24.718449572405067</c:v>
                </c:pt>
                <c:pt idx="177">
                  <c:v>24.85031345267209</c:v>
                </c:pt>
                <c:pt idx="178">
                  <c:v>24.982065340079327</c:v>
                </c:pt>
                <c:pt idx="179">
                  <c:v>25.113704949120386</c:v>
                </c:pt>
                <c:pt idx="180">
                  <c:v>25.245231994647046</c:v>
                </c:pt>
                <c:pt idx="181">
                  <c:v>25.376646191889805</c:v>
                </c:pt>
                <c:pt idx="182">
                  <c:v>25.507947256478158</c:v>
                </c:pt>
                <c:pt idx="183">
                  <c:v>25.639134904460612</c:v>
                </c:pt>
                <c:pt idx="184">
                  <c:v>25.770208852324419</c:v>
                </c:pt>
                <c:pt idx="185">
                  <c:v>25.901168817015058</c:v>
                </c:pt>
                <c:pt idx="186">
                  <c:v>26.032014515955431</c:v>
                </c:pt>
                <c:pt idx="187">
                  <c:v>26.162745667064822</c:v>
                </c:pt>
                <c:pt idx="188">
                  <c:v>26.293361988777569</c:v>
                </c:pt>
                <c:pt idx="189">
                  <c:v>26.423863200061511</c:v>
                </c:pt>
                <c:pt idx="190">
                  <c:v>26.554249020436153</c:v>
                </c:pt>
                <c:pt idx="191">
                  <c:v>26.684519169990587</c:v>
                </c:pt>
                <c:pt idx="192">
                  <c:v>26.814673369401177</c:v>
                </c:pt>
                <c:pt idx="193">
                  <c:v>26.944711339948977</c:v>
                </c:pt>
                <c:pt idx="194">
                  <c:v>27.074632803536918</c:v>
                </c:pt>
                <c:pt idx="195">
                  <c:v>27.204437482706744</c:v>
                </c:pt>
                <c:pt idx="196">
                  <c:v>27.334125100655715</c:v>
                </c:pt>
                <c:pt idx="197">
                  <c:v>27.463695381253061</c:v>
                </c:pt>
                <c:pt idx="198">
                  <c:v>27.593148049056222</c:v>
                </c:pt>
                <c:pt idx="199">
                  <c:v>27.722482829326832</c:v>
                </c:pt>
                <c:pt idx="200">
                  <c:v>27.851699448046482</c:v>
                </c:pt>
                <c:pt idx="201">
                  <c:v>27.980797631932255</c:v>
                </c:pt>
                <c:pt idx="202">
                  <c:v>28.10977710845204</c:v>
                </c:pt>
                <c:pt idx="203">
                  <c:v>28.238637605839607</c:v>
                </c:pt>
                <c:pt idx="204">
                  <c:v>28.367378853109471</c:v>
                </c:pt>
                <c:pt idx="205">
                  <c:v>28.496000580071538</c:v>
                </c:pt>
                <c:pt idx="206">
                  <c:v>28.624502517345526</c:v>
                </c:pt>
                <c:pt idx="207">
                  <c:v>28.75288439637518</c:v>
                </c:pt>
                <c:pt idx="208">
                  <c:v>28.88114594944226</c:v>
                </c:pt>
                <c:pt idx="209">
                  <c:v>29.009286909680334</c:v>
                </c:pt>
                <c:pt idx="210">
                  <c:v>29.137307011088353</c:v>
                </c:pt>
                <c:pt idx="211">
                  <c:v>29.265205988544015</c:v>
                </c:pt>
                <c:pt idx="212">
                  <c:v>29.392983577816938</c:v>
                </c:pt>
                <c:pt idx="213">
                  <c:v>29.520639515581614</c:v>
                </c:pt>
                <c:pt idx="214">
                  <c:v>29.648173539430175</c:v>
                </c:pt>
                <c:pt idx="215">
                  <c:v>29.775585387884956</c:v>
                </c:pt>
                <c:pt idx="216">
                  <c:v>29.902874800410853</c:v>
                </c:pt>
                <c:pt idx="217">
                  <c:v>30.030041517427509</c:v>
                </c:pt>
                <c:pt idx="218">
                  <c:v>30.157085280321276</c:v>
                </c:pt>
                <c:pt idx="219">
                  <c:v>30.284005831457012</c:v>
                </c:pt>
                <c:pt idx="220">
                  <c:v>30.41080291418967</c:v>
                </c:pt>
                <c:pt idx="221">
                  <c:v>30.537476272875722</c:v>
                </c:pt>
                <c:pt idx="222">
                  <c:v>30.664025652884369</c:v>
                </c:pt>
                <c:pt idx="223">
                  <c:v>30.790450800608593</c:v>
                </c:pt>
                <c:pt idx="224">
                  <c:v>30.916751463476015</c:v>
                </c:pt>
                <c:pt idx="225">
                  <c:v>31.042927389959576</c:v>
                </c:pt>
                <c:pt idx="226">
                  <c:v>31.168978329588036</c:v>
                </c:pt>
                <c:pt idx="227">
                  <c:v>31.294904032956303</c:v>
                </c:pt>
                <c:pt idx="228">
                  <c:v>31.420704251735586</c:v>
                </c:pt>
                <c:pt idx="229">
                  <c:v>31.546378738683366</c:v>
                </c:pt>
                <c:pt idx="230">
                  <c:v>31.671927247653212</c:v>
                </c:pt>
                <c:pt idx="231">
                  <c:v>31.797349533604418</c:v>
                </c:pt>
                <c:pt idx="232">
                  <c:v>31.922645352611468</c:v>
                </c:pt>
                <c:pt idx="233">
                  <c:v>32.047814461873344</c:v>
                </c:pt>
                <c:pt idx="234">
                  <c:v>32.172856619722673</c:v>
                </c:pt>
                <c:pt idx="235">
                  <c:v>32.297771585634685</c:v>
                </c:pt>
                <c:pt idx="236">
                  <c:v>32.422559120236052</c:v>
                </c:pt>
                <c:pt idx="237">
                  <c:v>32.547218985313535</c:v>
                </c:pt>
                <c:pt idx="238">
                  <c:v>32.671750943822474</c:v>
                </c:pt>
                <c:pt idx="239">
                  <c:v>32.796154759895131</c:v>
                </c:pt>
                <c:pt idx="240">
                  <c:v>32.920430198848905</c:v>
                </c:pt>
                <c:pt idx="241">
                  <c:v>33.044577027194322</c:v>
                </c:pt>
                <c:pt idx="242">
                  <c:v>33.168595012642946</c:v>
                </c:pt>
                <c:pt idx="243">
                  <c:v>33.29248392411511</c:v>
                </c:pt>
                <c:pt idx="244">
                  <c:v>33.416243531747483</c:v>
                </c:pt>
                <c:pt idx="245">
                  <c:v>33.539873606900521</c:v>
                </c:pt>
                <c:pt idx="246">
                  <c:v>33.663373922165739</c:v>
                </c:pt>
                <c:pt idx="247">
                  <c:v>33.78674425137288</c:v>
                </c:pt>
                <c:pt idx="248">
                  <c:v>33.909984369596891</c:v>
                </c:pt>
                <c:pt idx="249">
                  <c:v>34.033094053164803</c:v>
                </c:pt>
                <c:pt idx="250">
                  <c:v>34.156073079662427</c:v>
                </c:pt>
                <c:pt idx="251">
                  <c:v>34.27892122794097</c:v>
                </c:pt>
                <c:pt idx="252">
                  <c:v>34.401638278123436</c:v>
                </c:pt>
                <c:pt idx="253">
                  <c:v>34.524224011610961</c:v>
                </c:pt>
                <c:pt idx="254">
                  <c:v>34.646678211088989</c:v>
                </c:pt>
                <c:pt idx="255">
                  <c:v>34.76900066053328</c:v>
                </c:pt>
                <c:pt idx="256">
                  <c:v>34.891191145215842</c:v>
                </c:pt>
                <c:pt idx="257">
                  <c:v>35.013249451710706</c:v>
                </c:pt>
                <c:pt idx="258">
                  <c:v>35.135175367899549</c:v>
                </c:pt>
                <c:pt idx="259">
                  <c:v>35.256968682977231</c:v>
                </c:pt>
                <c:pt idx="260">
                  <c:v>35.378629187457186</c:v>
                </c:pt>
                <c:pt idx="261">
                  <c:v>35.500156673176662</c:v>
                </c:pt>
                <c:pt idx="262">
                  <c:v>35.62155093330189</c:v>
                </c:pt>
                <c:pt idx="263">
                  <c:v>35.742811762333076</c:v>
                </c:pt>
                <c:pt idx="264">
                  <c:v>35.863938956109308</c:v>
                </c:pt>
                <c:pt idx="265">
                  <c:v>35.984932311813324</c:v>
                </c:pt>
                <c:pt idx="266">
                  <c:v>36.10579162797616</c:v>
                </c:pt>
                <c:pt idx="267">
                  <c:v>36.226516704481682</c:v>
                </c:pt>
                <c:pt idx="268">
                  <c:v>36.347107342571014</c:v>
                </c:pt>
                <c:pt idx="269">
                  <c:v>36.46756334484683</c:v>
                </c:pt>
                <c:pt idx="270">
                  <c:v>36.58788451527753</c:v>
                </c:pt>
              </c:numCache>
            </c:numRef>
          </c:xVal>
          <c:yVal>
            <c:numRef>
              <c:f>'4ft'!$H$19:$H$289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609976"/>
        <c:axId val="424610368"/>
      </c:scatterChart>
      <c:valAx>
        <c:axId val="42460997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610368"/>
        <c:crosses val="max"/>
        <c:crossBetween val="midCat"/>
        <c:majorUnit val="2"/>
      </c:valAx>
      <c:valAx>
        <c:axId val="42461036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60997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'5ft'!$E$18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0.22360263170486092</c:v>
                </c:pt>
                <c:pt idx="2">
                  <c:v>0.44700776738867437</c:v>
                </c:pt>
                <c:pt idx="3">
                  <c:v>0.67021585964005848</c:v>
                </c:pt>
                <c:pt idx="4">
                  <c:v>0.89322735447713508</c:v>
                </c:pt>
                <c:pt idx="5">
                  <c:v>1.1160426913683117</c:v>
                </c:pt>
                <c:pt idx="6">
                  <c:v>1.3386623032532934</c:v>
                </c:pt>
                <c:pt idx="7">
                  <c:v>1.5610866165643276</c:v>
                </c:pt>
                <c:pt idx="8">
                  <c:v>1.7833160512476898</c:v>
                </c:pt>
                <c:pt idx="9">
                  <c:v>2.0053510207854113</c:v>
                </c:pt>
                <c:pt idx="10">
                  <c:v>2.227191932217258</c:v>
                </c:pt>
                <c:pt idx="11">
                  <c:v>2.448839186162961</c:v>
                </c:pt>
                <c:pt idx="12">
                  <c:v>2.670293176844706</c:v>
                </c:pt>
                <c:pt idx="13">
                  <c:v>2.8915542921098849</c:v>
                </c:pt>
                <c:pt idx="14">
                  <c:v>3.1126229134541123</c:v>
                </c:pt>
                <c:pt idx="15">
                  <c:v>3.3334994160445133</c:v>
                </c:pt>
                <c:pt idx="16">
                  <c:v>3.554184168743284</c:v>
                </c:pt>
                <c:pt idx="17">
                  <c:v>3.7746775341315315</c:v>
                </c:pt>
                <c:pt idx="18">
                  <c:v>3.9949798685333904</c:v>
                </c:pt>
                <c:pt idx="19">
                  <c:v>4.2150915220404279</c:v>
                </c:pt>
                <c:pt idx="20">
                  <c:v>4.4350128385363305</c:v>
                </c:pt>
                <c:pt idx="21">
                  <c:v>4.654744155721886</c:v>
                </c:pt>
                <c:pt idx="22">
                  <c:v>4.8742858051402509</c:v>
                </c:pt>
                <c:pt idx="23">
                  <c:v>5.0936381122025169</c:v>
                </c:pt>
                <c:pt idx="24">
                  <c:v>5.3128013962135743</c:v>
                </c:pt>
                <c:pt idx="25">
                  <c:v>5.531775970398269</c:v>
                </c:pt>
                <c:pt idx="26">
                  <c:v>5.7505621419278663</c:v>
                </c:pt>
                <c:pt idx="27">
                  <c:v>5.9691602119468108</c:v>
                </c:pt>
                <c:pt idx="28">
                  <c:v>6.1875704755997933</c:v>
                </c:pt>
                <c:pt idx="29">
                  <c:v>6.4057932220591223</c:v>
                </c:pt>
                <c:pt idx="30">
                  <c:v>6.6238287345523972</c:v>
                </c:pt>
                <c:pt idx="31">
                  <c:v>6.841677290390491</c:v>
                </c:pt>
                <c:pt idx="32">
                  <c:v>7.0593391609958402</c:v>
                </c:pt>
                <c:pt idx="33">
                  <c:v>7.27681461193104</c:v>
                </c:pt>
                <c:pt idx="34">
                  <c:v>7.494103902927745</c:v>
                </c:pt>
                <c:pt idx="35">
                  <c:v>7.7112072879158822</c:v>
                </c:pt>
                <c:pt idx="36">
                  <c:v>7.9281250150531672</c:v>
                </c:pt>
                <c:pt idx="37">
                  <c:v>8.1448573267549289</c:v>
                </c:pt>
                <c:pt idx="38">
                  <c:v>8.3614044597242358</c:v>
                </c:pt>
                <c:pt idx="39">
                  <c:v>8.5777666449823347</c:v>
                </c:pt>
                <c:pt idx="40">
                  <c:v>8.793944107899387</c:v>
                </c:pt>
                <c:pt idx="41">
                  <c:v>9.0099370682255095</c:v>
                </c:pt>
                <c:pt idx="42">
                  <c:v>9.2257457401221199</c:v>
                </c:pt>
                <c:pt idx="43">
                  <c:v>9.4413703321935749</c:v>
                </c:pt>
                <c:pt idx="44">
                  <c:v>9.6568110475191133</c:v>
                </c:pt>
                <c:pt idx="45">
                  <c:v>9.8720680836850896</c:v>
                </c:pt>
                <c:pt idx="46">
                  <c:v>10.087141632817506</c:v>
                </c:pt>
                <c:pt idx="47">
                  <c:v>10.30203188161483</c:v>
                </c:pt>
                <c:pt idx="48">
                  <c:v>10.516739011381107</c:v>
                </c:pt>
                <c:pt idx="49">
                  <c:v>10.731263198059349</c:v>
                </c:pt>
                <c:pt idx="50">
                  <c:v>10.945604612265219</c:v>
                </c:pt>
                <c:pt idx="51">
                  <c:v>11.159763419320988</c:v>
                </c:pt>
                <c:pt idx="52">
                  <c:v>11.373739779289766</c:v>
                </c:pt>
                <c:pt idx="53">
                  <c:v>11.587533847010008</c:v>
                </c:pt>
                <c:pt idx="54">
                  <c:v>11.801145772130297</c:v>
                </c:pt>
                <c:pt idx="55">
                  <c:v>12.014575699144384</c:v>
                </c:pt>
                <c:pt idx="56">
                  <c:v>12.227823767426489</c:v>
                </c:pt>
                <c:pt idx="57">
                  <c:v>12.440890111266871</c:v>
                </c:pt>
                <c:pt idx="58">
                  <c:v>12.653774859907633</c:v>
                </c:pt>
                <c:pt idx="59">
                  <c:v>12.866478137578799</c:v>
                </c:pt>
                <c:pt idx="60">
                  <c:v>13.079000063534611</c:v>
                </c:pt>
                <c:pt idx="61">
                  <c:v>13.291340752090091</c:v>
                </c:pt>
                <c:pt idx="62">
                  <c:v>13.50350031265782</c:v>
                </c:pt>
                <c:pt idx="63">
                  <c:v>13.715478849784951</c:v>
                </c:pt>
                <c:pt idx="64">
                  <c:v>13.927276463190452</c:v>
                </c:pt>
                <c:pt idx="65">
                  <c:v>14.138893247802574</c:v>
                </c:pt>
                <c:pt idx="66">
                  <c:v>14.350329293796516</c:v>
                </c:pt>
                <c:pt idx="67">
                  <c:v>14.561584686632317</c:v>
                </c:pt>
                <c:pt idx="68">
                  <c:v>14.772659507092946</c:v>
                </c:pt>
                <c:pt idx="69">
                  <c:v>14.983553831322592</c:v>
                </c:pt>
                <c:pt idx="70">
                  <c:v>15.194267730865141</c:v>
                </c:pt>
                <c:pt idx="71">
                  <c:v>15.404801272702853</c:v>
                </c:pt>
                <c:pt idx="72">
                  <c:v>15.615154519295205</c:v>
                </c:pt>
                <c:pt idx="73">
                  <c:v>15.825327528617922</c:v>
                </c:pt>
                <c:pt idx="74">
                  <c:v>16.035320354202174</c:v>
                </c:pt>
                <c:pt idx="75">
                  <c:v>16.245133045173933</c:v>
                </c:pt>
                <c:pt idx="76">
                  <c:v>16.454765646293495</c:v>
                </c:pt>
                <c:pt idx="77">
                  <c:v>16.664218197995144</c:v>
                </c:pt>
                <c:pt idx="78">
                  <c:v>16.87349073642697</c:v>
                </c:pt>
                <c:pt idx="79">
                  <c:v>17.082583293490821</c:v>
                </c:pt>
                <c:pt idx="80">
                  <c:v>17.291495896882388</c:v>
                </c:pt>
                <c:pt idx="81">
                  <c:v>17.500228570131423</c:v>
                </c:pt>
                <c:pt idx="82">
                  <c:v>17.708781332642065</c:v>
                </c:pt>
                <c:pt idx="83">
                  <c:v>17.917154199733293</c:v>
                </c:pt>
                <c:pt idx="84">
                  <c:v>18.125347182679473</c:v>
                </c:pt>
                <c:pt idx="85">
                  <c:v>18.333360288751017</c:v>
                </c:pt>
                <c:pt idx="86">
                  <c:v>18.541193521255128</c:v>
                </c:pt>
                <c:pt idx="87">
                  <c:v>18.748846879576639</c:v>
                </c:pt>
                <c:pt idx="88">
                  <c:v>18.956320359218939</c:v>
                </c:pt>
                <c:pt idx="89">
                  <c:v>19.163613951844951</c:v>
                </c:pt>
                <c:pt idx="90">
                  <c:v>19.370727645318208</c:v>
                </c:pt>
                <c:pt idx="91">
                  <c:v>19.577661423743969</c:v>
                </c:pt>
                <c:pt idx="92">
                  <c:v>19.784415267510397</c:v>
                </c:pt>
                <c:pt idx="93">
                  <c:v>19.990989153329796</c:v>
                </c:pt>
                <c:pt idx="94">
                  <c:v>20.197383054279879</c:v>
                </c:pt>
                <c:pt idx="95">
                  <c:v>20.403596939845077</c:v>
                </c:pt>
                <c:pt idx="96">
                  <c:v>20.609630775957871</c:v>
                </c:pt>
                <c:pt idx="97">
                  <c:v>20.815484525040166</c:v>
                </c:pt>
                <c:pt idx="98">
                  <c:v>21.021158146044659</c:v>
                </c:pt>
                <c:pt idx="99">
                  <c:v>21.226651594496239</c:v>
                </c:pt>
                <c:pt idx="100">
                  <c:v>21.431964822533377</c:v>
                </c:pt>
                <c:pt idx="101">
                  <c:v>21.637097778949524</c:v>
                </c:pt>
                <c:pt idx="102">
                  <c:v>21.842050409234499</c:v>
                </c:pt>
                <c:pt idx="103">
                  <c:v>22.046822655615856</c:v>
                </c:pt>
                <c:pt idx="104">
                  <c:v>22.251414457100246</c:v>
                </c:pt>
                <c:pt idx="105">
                  <c:v>22.455825749514752</c:v>
                </c:pt>
                <c:pt idx="106">
                  <c:v>22.66005646554817</c:v>
                </c:pt>
                <c:pt idx="107">
                  <c:v>22.864106534792288</c:v>
                </c:pt>
                <c:pt idx="108">
                  <c:v>23.067975883783092</c:v>
                </c:pt>
                <c:pt idx="109">
                  <c:v>23.271664436041945</c:v>
                </c:pt>
                <c:pt idx="110">
                  <c:v>23.475172112116692</c:v>
                </c:pt>
                <c:pt idx="111">
                  <c:v>23.678498829622725</c:v>
                </c:pt>
                <c:pt idx="112">
                  <c:v>23.881644503283976</c:v>
                </c:pt>
                <c:pt idx="113">
                  <c:v>24.084609044973824</c:v>
                </c:pt>
                <c:pt idx="114">
                  <c:v>24.287392363755949</c:v>
                </c:pt>
                <c:pt idx="115">
                  <c:v>24.489994365925089</c:v>
                </c:pt>
                <c:pt idx="116">
                  <c:v>24.692414955047724</c:v>
                </c:pt>
                <c:pt idx="117">
                  <c:v>24.894654032002652</c:v>
                </c:pt>
                <c:pt idx="118">
                  <c:v>25.096711495021484</c:v>
                </c:pt>
                <c:pt idx="119">
                  <c:v>25.29858723972902</c:v>
                </c:pt>
                <c:pt idx="120">
                  <c:v>25.50028115918354</c:v>
                </c:pt>
                <c:pt idx="121">
                  <c:v>25.701793143916966</c:v>
                </c:pt>
                <c:pt idx="122">
                  <c:v>25.903123081974911</c:v>
                </c:pt>
                <c:pt idx="123">
                  <c:v>26.104270858956628</c:v>
                </c:pt>
                <c:pt idx="124">
                  <c:v>26.305236358054792</c:v>
                </c:pt>
                <c:pt idx="125">
                  <c:v>26.506019460095199</c:v>
                </c:pt>
                <c:pt idx="126">
                  <c:v>26.706620043576301</c:v>
                </c:pt>
                <c:pt idx="127">
                  <c:v>26.907037984708605</c:v>
                </c:pt>
                <c:pt idx="128">
                  <c:v>27.107273157453957</c:v>
                </c:pt>
                <c:pt idx="129">
                  <c:v>27.307325433564632</c:v>
                </c:pt>
                <c:pt idx="130">
                  <c:v>27.507194682622327</c:v>
                </c:pt>
                <c:pt idx="131">
                  <c:v>27.706880772076957</c:v>
                </c:pt>
                <c:pt idx="132">
                  <c:v>27.906383567285321</c:v>
                </c:pt>
                <c:pt idx="133">
                  <c:v>28.105702931549583</c:v>
                </c:pt>
                <c:pt idx="134">
                  <c:v>28.304838726155619</c:v>
                </c:pt>
                <c:pt idx="135">
                  <c:v>28.503790810411161</c:v>
                </c:pt>
                <c:pt idx="136">
                  <c:v>28.702559041683791</c:v>
                </c:pt>
                <c:pt idx="137">
                  <c:v>28.901143275438752</c:v>
                </c:pt>
                <c:pt idx="138">
                  <c:v>29.099543365276588</c:v>
                </c:pt>
                <c:pt idx="139">
                  <c:v>29.297759162970589</c:v>
                </c:pt>
                <c:pt idx="140">
                  <c:v>29.495790518504062</c:v>
                </c:pt>
                <c:pt idx="141">
                  <c:v>29.693637280107414</c:v>
                </c:pt>
                <c:pt idx="142">
                  <c:v>29.891299294295024</c:v>
                </c:pt>
                <c:pt idx="143">
                  <c:v>30.088776405901967</c:v>
                </c:pt>
                <c:pt idx="144">
                  <c:v>30.286068458120489</c:v>
                </c:pt>
                <c:pt idx="145">
                  <c:v>30.48317529253632</c:v>
                </c:pt>
                <c:pt idx="146">
                  <c:v>30.680096749164765</c:v>
                </c:pt>
                <c:pt idx="147">
                  <c:v>30.876832666486614</c:v>
                </c:pt>
                <c:pt idx="148">
                  <c:v>31.073382881483816</c:v>
                </c:pt>
                <c:pt idx="149">
                  <c:v>31.269747229674973</c:v>
                </c:pt>
                <c:pt idx="150">
                  <c:v>31.465925545150601</c:v>
                </c:pt>
                <c:pt idx="151">
                  <c:v>31.661917660608196</c:v>
                </c:pt>
                <c:pt idx="152">
                  <c:v>31.857723407387073</c:v>
                </c:pt>
                <c:pt idx="153">
                  <c:v>32.053342615502991</c:v>
                </c:pt>
                <c:pt idx="154">
                  <c:v>32.248775113682576</c:v>
                </c:pt>
                <c:pt idx="155">
                  <c:v>32.444020729397494</c:v>
                </c:pt>
                <c:pt idx="156">
                  <c:v>32.639079288898422</c:v>
                </c:pt>
                <c:pt idx="157">
                  <c:v>32.833950617248796</c:v>
                </c:pt>
                <c:pt idx="158">
                  <c:v>33.028634538358318</c:v>
                </c:pt>
                <c:pt idx="159">
                  <c:v>33.223130875016274</c:v>
                </c:pt>
                <c:pt idx="160">
                  <c:v>33.417439448924561</c:v>
                </c:pt>
                <c:pt idx="161">
                  <c:v>33.611560080730548</c:v>
                </c:pt>
                <c:pt idx="162">
                  <c:v>33.805492590059671</c:v>
                </c:pt>
                <c:pt idx="163">
                  <c:v>33.999236795547816</c:v>
                </c:pt>
                <c:pt idx="164">
                  <c:v>34.192792514873432</c:v>
                </c:pt>
                <c:pt idx="165">
                  <c:v>34.386159564789466</c:v>
                </c:pt>
                <c:pt idx="166">
                  <c:v>34.579337761155017</c:v>
                </c:pt>
                <c:pt idx="167">
                  <c:v>34.772326918966776</c:v>
                </c:pt>
                <c:pt idx="168">
                  <c:v>34.965126852390227</c:v>
                </c:pt>
                <c:pt idx="169">
                  <c:v>35.157737374790599</c:v>
                </c:pt>
                <c:pt idx="170">
                  <c:v>35.350158298763596</c:v>
                </c:pt>
                <c:pt idx="171">
                  <c:v>35.542389436165884</c:v>
                </c:pt>
                <c:pt idx="172">
                  <c:v>35.73443059814533</c:v>
                </c:pt>
                <c:pt idx="173">
                  <c:v>35.926281595170998</c:v>
                </c:pt>
                <c:pt idx="174">
                  <c:v>36.117942237062934</c:v>
                </c:pt>
                <c:pt idx="175">
                  <c:v>36.309412333021669</c:v>
                </c:pt>
                <c:pt idx="176">
                  <c:v>36.500691691657508</c:v>
                </c:pt>
                <c:pt idx="177">
                  <c:v>36.691780121019576</c:v>
                </c:pt>
                <c:pt idx="178">
                  <c:v>36.882677428624611</c:v>
                </c:pt>
                <c:pt idx="179">
                  <c:v>37.073383421485509</c:v>
                </c:pt>
                <c:pt idx="180">
                  <c:v>37.263897906139661</c:v>
                </c:pt>
                <c:pt idx="181">
                  <c:v>37.454220688677005</c:v>
                </c:pt>
                <c:pt idx="182">
                  <c:v>37.644351574767853</c:v>
                </c:pt>
                <c:pt idx="183">
                  <c:v>37.834290369690493</c:v>
                </c:pt>
                <c:pt idx="184">
                  <c:v>38.024036878358515</c:v>
                </c:pt>
                <c:pt idx="185">
                  <c:v>38.213590905347921</c:v>
                </c:pt>
                <c:pt idx="186">
                  <c:v>38.402952254923989</c:v>
                </c:pt>
                <c:pt idx="187">
                  <c:v>38.592120731067872</c:v>
                </c:pt>
                <c:pt idx="188">
                  <c:v>38.781096137502985</c:v>
                </c:pt>
                <c:pt idx="189">
                  <c:v>38.969878277721129</c:v>
                </c:pt>
                <c:pt idx="190">
                  <c:v>39.158466955008379</c:v>
                </c:pt>
                <c:pt idx="191">
                  <c:v>39.346861972470748</c:v>
                </c:pt>
                <c:pt idx="192">
                  <c:v>39.53506313305958</c:v>
                </c:pt>
                <c:pt idx="193">
                  <c:v>39.723070239596716</c:v>
                </c:pt>
                <c:pt idx="194">
                  <c:v>39.910883094799431</c:v>
                </c:pt>
                <c:pt idx="195">
                  <c:v>40.098501501305108</c:v>
                </c:pt>
                <c:pt idx="196">
                  <c:v>40.285925261695695</c:v>
                </c:pt>
                <c:pt idx="197">
                  <c:v>40.473154178521909</c:v>
                </c:pt>
                <c:pt idx="198">
                  <c:v>40.6601880543272</c:v>
                </c:pt>
                <c:pt idx="199">
                  <c:v>40.847026691671502</c:v>
                </c:pt>
                <c:pt idx="200">
                  <c:v>41.033669893154709</c:v>
                </c:pt>
                <c:pt idx="201">
                  <c:v>41.220117461439933</c:v>
                </c:pt>
                <c:pt idx="202">
                  <c:v>41.406369199276547</c:v>
                </c:pt>
                <c:pt idx="203">
                  <c:v>41.59242490952294</c:v>
                </c:pt>
                <c:pt idx="204">
                  <c:v>41.778284395169102</c:v>
                </c:pt>
                <c:pt idx="205">
                  <c:v>41.96394745935892</c:v>
                </c:pt>
                <c:pt idx="206">
                  <c:v>42.149413905412267</c:v>
                </c:pt>
                <c:pt idx="207">
                  <c:v>42.334683536846867</c:v>
                </c:pt>
                <c:pt idx="208">
                  <c:v>42.519756157399897</c:v>
                </c:pt>
                <c:pt idx="209">
                  <c:v>42.704631571049397</c:v>
                </c:pt>
                <c:pt idx="210">
                  <c:v>42.889309582035423</c:v>
                </c:pt>
                <c:pt idx="211">
                  <c:v>43.073789994880968</c:v>
                </c:pt>
                <c:pt idx="212">
                  <c:v>43.258072614412683</c:v>
                </c:pt>
                <c:pt idx="213">
                  <c:v>43.442157245781338</c:v>
                </c:pt>
                <c:pt idx="214">
                  <c:v>43.626043694482085</c:v>
                </c:pt>
                <c:pt idx="215">
                  <c:v>43.809731766374476</c:v>
                </c:pt>
                <c:pt idx="216">
                  <c:v>43.993221267702253</c:v>
                </c:pt>
                <c:pt idx="217">
                  <c:v>44.17651200511294</c:v>
                </c:pt>
                <c:pt idx="218">
                  <c:v>44.35960378567718</c:v>
                </c:pt>
                <c:pt idx="219">
                  <c:v>44.542496416907888</c:v>
                </c:pt>
                <c:pt idx="220">
                  <c:v>44.725189706779148</c:v>
                </c:pt>
                <c:pt idx="221">
                  <c:v>44.907683463744895</c:v>
                </c:pt>
                <c:pt idx="222">
                  <c:v>45.089977496757413</c:v>
                </c:pt>
                <c:pt idx="223">
                  <c:v>45.272071615285576</c:v>
                </c:pt>
                <c:pt idx="224">
                  <c:v>45.45396562933287</c:v>
                </c:pt>
                <c:pt idx="225">
                  <c:v>45.63565934945526</c:v>
                </c:pt>
                <c:pt idx="226">
                  <c:v>45.817152586778754</c:v>
                </c:pt>
                <c:pt idx="227">
                  <c:v>45.998445153016824</c:v>
                </c:pt>
                <c:pt idx="228">
                  <c:v>46.17953686048758</c:v>
                </c:pt>
                <c:pt idx="229">
                  <c:v>46.360427522130756</c:v>
                </c:pt>
                <c:pt idx="230">
                  <c:v>46.541116951524458</c:v>
                </c:pt>
                <c:pt idx="231">
                  <c:v>46.721604962901722</c:v>
                </c:pt>
                <c:pt idx="232">
                  <c:v>46.901891371166862</c:v>
                </c:pt>
                <c:pt idx="233">
                  <c:v>47.081975991911605</c:v>
                </c:pt>
                <c:pt idx="234">
                  <c:v>47.26185864143104</c:v>
                </c:pt>
                <c:pt idx="235">
                  <c:v>47.44153913673933</c:v>
                </c:pt>
                <c:pt idx="236">
                  <c:v>47.621017295585247</c:v>
                </c:pt>
                <c:pt idx="237">
                  <c:v>47.800292936467493</c:v>
                </c:pt>
                <c:pt idx="238">
                  <c:v>47.97936587864983</c:v>
                </c:pt>
                <c:pt idx="239">
                  <c:v>48.158235942175999</c:v>
                </c:pt>
                <c:pt idx="240">
                  <c:v>48.336902947884461</c:v>
                </c:pt>
                <c:pt idx="241">
                  <c:v>48.515366717422893</c:v>
                </c:pt>
                <c:pt idx="242">
                  <c:v>48.693627073262562</c:v>
                </c:pt>
                <c:pt idx="243">
                  <c:v>48.871683838712428</c:v>
                </c:pt>
                <c:pt idx="244">
                  <c:v>49.049536837933111</c:v>
                </c:pt>
                <c:pt idx="245">
                  <c:v>49.227185895950633</c:v>
                </c:pt>
                <c:pt idx="246">
                  <c:v>49.404630838669981</c:v>
                </c:pt>
                <c:pt idx="247">
                  <c:v>49.581871492888467</c:v>
                </c:pt>
                <c:pt idx="248">
                  <c:v>49.758907686308937</c:v>
                </c:pt>
                <c:pt idx="249">
                  <c:v>49.935739247552739</c:v>
                </c:pt>
                <c:pt idx="250">
                  <c:v>50.112366006172529</c:v>
                </c:pt>
                <c:pt idx="251">
                  <c:v>50.28878779266492</c:v>
                </c:pt>
                <c:pt idx="252">
                  <c:v>50.465004438482893</c:v>
                </c:pt>
                <c:pt idx="253">
                  <c:v>50.641015776048064</c:v>
                </c:pt>
                <c:pt idx="254">
                  <c:v>50.816821638762761</c:v>
                </c:pt>
                <c:pt idx="255">
                  <c:v>50.99242186102191</c:v>
                </c:pt>
                <c:pt idx="256">
                  <c:v>51.167816278224748</c:v>
                </c:pt>
                <c:pt idx="257">
                  <c:v>51.343004726786369</c:v>
                </c:pt>
                <c:pt idx="258">
                  <c:v>51.517987044149081</c:v>
                </c:pt>
                <c:pt idx="259">
                  <c:v>51.692763068793575</c:v>
                </c:pt>
                <c:pt idx="260">
                  <c:v>51.867332640249948</c:v>
                </c:pt>
                <c:pt idx="261">
                  <c:v>52.041695599108543</c:v>
                </c:pt>
                <c:pt idx="262">
                  <c:v>52.215851787030608</c:v>
                </c:pt>
                <c:pt idx="263">
                  <c:v>52.389801046758791</c:v>
                </c:pt>
                <c:pt idx="264">
                  <c:v>52.56354322212745</c:v>
                </c:pt>
                <c:pt idx="265">
                  <c:v>52.737078158072833</c:v>
                </c:pt>
                <c:pt idx="266">
                  <c:v>52.910405700643047</c:v>
                </c:pt>
                <c:pt idx="267">
                  <c:v>53.083525697007893</c:v>
                </c:pt>
                <c:pt idx="268">
                  <c:v>53.256437995468524</c:v>
                </c:pt>
                <c:pt idx="269">
                  <c:v>53.42914244546693</c:v>
                </c:pt>
                <c:pt idx="270">
                  <c:v>53.601638897595272</c:v>
                </c:pt>
              </c:numCache>
            </c:numRef>
          </c:xVal>
          <c:yVal>
            <c:numRef>
              <c:f>'5ft'!$E$19:$E$289</c:f>
              <c:numCache>
                <c:formatCode>General</c:formatCode>
                <c:ptCount val="271"/>
                <c:pt idx="0">
                  <c:v>0.75606656532309569</c:v>
                </c:pt>
                <c:pt idx="1">
                  <c:v>0.77961473849568652</c:v>
                </c:pt>
                <c:pt idx="2">
                  <c:v>0.80198384848562609</c:v>
                </c:pt>
                <c:pt idx="3">
                  <c:v>0.82317496455326877</c:v>
                </c:pt>
                <c:pt idx="4">
                  <c:v>0.84318915154196217</c:v>
                </c:pt>
                <c:pt idx="5">
                  <c:v>0.86202746997562263</c:v>
                </c:pt>
                <c:pt idx="6">
                  <c:v>0.87969097615610614</c:v>
                </c:pt>
                <c:pt idx="7">
                  <c:v>0.89618072226036716</c:v>
                </c:pt>
                <c:pt idx="8">
                  <c:v>0.91149775643739883</c:v>
                </c:pt>
                <c:pt idx="9">
                  <c:v>0.9256431229049471</c:v>
                </c:pt>
                <c:pt idx="10">
                  <c:v>0.93861786204599151</c:v>
                </c:pt>
                <c:pt idx="11">
                  <c:v>0.95042301050498545</c:v>
                </c:pt>
                <c:pt idx="12">
                  <c:v>0.9610596012838476</c:v>
                </c:pt>
                <c:pt idx="13">
                  <c:v>0.97052866383769743</c:v>
                </c:pt>
                <c:pt idx="14">
                  <c:v>0.97883122417032642</c:v>
                </c:pt>
                <c:pt idx="15">
                  <c:v>0.98596830492939669</c:v>
                </c:pt>
                <c:pt idx="16">
                  <c:v>0.99194092550135959</c:v>
                </c:pt>
                <c:pt idx="17">
                  <c:v>0.99675010210608528</c:v>
                </c:pt>
                <c:pt idx="18">
                  <c:v>1.0003968478911942</c:v>
                </c:pt>
                <c:pt idx="19">
                  <c:v>1.002882173026084</c:v>
                </c:pt>
                <c:pt idx="20">
                  <c:v>1.0042070847956397</c:v>
                </c:pt>
                <c:pt idx="21">
                  <c:v>1.0043725876936229</c:v>
                </c:pt>
                <c:pt idx="22">
                  <c:v>1.003379683515726</c:v>
                </c:pt>
                <c:pt idx="23">
                  <c:v>1.0012293714522864</c:v>
                </c:pt>
                <c:pt idx="24">
                  <c:v>0.99792264818065035</c:v>
                </c:pt>
                <c:pt idx="25">
                  <c:v>0.99346050795717555</c:v>
                </c:pt>
                <c:pt idx="26">
                  <c:v>0.98784394270886666</c:v>
                </c:pt>
                <c:pt idx="27">
                  <c:v>0.98107394212463095</c:v>
                </c:pt>
                <c:pt idx="28">
                  <c:v>0.97315149374614718</c:v>
                </c:pt>
                <c:pt idx="29">
                  <c:v>0.96407758305833735</c:v>
                </c:pt>
                <c:pt idx="30">
                  <c:v>0.95385319357943155</c:v>
                </c:pt>
                <c:pt idx="31">
                  <c:v>0.9424793069506171</c:v>
                </c:pt>
                <c:pt idx="32">
                  <c:v>0.92995690302526235</c:v>
                </c:pt>
                <c:pt idx="33">
                  <c:v>0.91628695995770471</c:v>
                </c:pt>
                <c:pt idx="34">
                  <c:v>0.90147045429159522</c:v>
                </c:pt>
                <c:pt idx="35">
                  <c:v>0.88550836104778807</c:v>
                </c:pt>
                <c:pt idx="36">
                  <c:v>0.86840165381176693</c:v>
                </c:pt>
                <c:pt idx="37">
                  <c:v>0.85015130482059775</c:v>
                </c:pt>
                <c:pt idx="38">
                  <c:v>0.8307582850493993</c:v>
                </c:pt>
                <c:pt idx="39">
                  <c:v>0.81022356429732112</c:v>
                </c:pt>
                <c:pt idx="40">
                  <c:v>0.78854811127302027</c:v>
                </c:pt>
                <c:pt idx="41">
                  <c:v>0.76573289367962638</c:v>
                </c:pt>
                <c:pt idx="42">
                  <c:v>0.74177887829918698</c:v>
                </c:pt>
                <c:pt idx="43">
                  <c:v>0.71668703107658271</c:v>
                </c:pt>
                <c:pt idx="44">
                  <c:v>0.69045831720290363</c:v>
                </c:pt>
                <c:pt idx="45">
                  <c:v>0.66309370119827726</c:v>
                </c:pt>
                <c:pt idx="46">
                  <c:v>0.63459414699413963</c:v>
                </c:pt>
                <c:pt idx="47">
                  <c:v>0.60496061801493994</c:v>
                </c:pt>
                <c:pt idx="48">
                  <c:v>0.57419407725926985</c:v>
                </c:pt>
                <c:pt idx="49">
                  <c:v>0.542295487380409</c:v>
                </c:pt>
                <c:pt idx="50">
                  <c:v>0.50926581076627753</c:v>
                </c:pt>
                <c:pt idx="51">
                  <c:v>0.47510600961878729</c:v>
                </c:pt>
                <c:pt idx="52">
                  <c:v>0.43981704603258298</c:v>
                </c:pt>
                <c:pt idx="53">
                  <c:v>0.40339988207316524</c:v>
                </c:pt>
                <c:pt idx="54">
                  <c:v>0.36585547985438693</c:v>
                </c:pt>
                <c:pt idx="55">
                  <c:v>0.32718480161531482</c:v>
                </c:pt>
                <c:pt idx="56">
                  <c:v>0.28738880979644843</c:v>
                </c:pt>
                <c:pt idx="57">
                  <c:v>0.24646846711528858</c:v>
                </c:pt>
                <c:pt idx="58">
                  <c:v>0.20442473664124736</c:v>
                </c:pt>
                <c:pt idx="59">
                  <c:v>0.16125858186989239</c:v>
                </c:pt>
                <c:pt idx="60">
                  <c:v>0.116970966796518</c:v>
                </c:pt>
                <c:pt idx="61">
                  <c:v>7.1562855989035723E-2</c:v>
                </c:pt>
                <c:pt idx="62">
                  <c:v>2.5035214660177468E-2</c:v>
                </c:pt>
                <c:pt idx="63">
                  <c:v>-2.2610991260995826E-2</c:v>
                </c:pt>
                <c:pt idx="64">
                  <c:v>-7.1374795058286616E-2</c:v>
                </c:pt>
                <c:pt idx="65">
                  <c:v>-0.12125522915826088</c:v>
                </c:pt>
                <c:pt idx="66">
                  <c:v>-0.17225132506086224</c:v>
                </c:pt>
                <c:pt idx="67">
                  <c:v>-0.22436211327074626</c:v>
                </c:pt>
                <c:pt idx="68">
                  <c:v>-0.27758662322934102</c:v>
                </c:pt>
                <c:pt idx="69">
                  <c:v>-0.3319238832476395</c:v>
                </c:pt>
                <c:pt idx="70">
                  <c:v>-0.38737292043972976</c:v>
                </c:pt>
                <c:pt idx="71">
                  <c:v>-0.44393276065706783</c:v>
                </c:pt>
                <c:pt idx="72">
                  <c:v>-0.50160242842349878</c:v>
                </c:pt>
                <c:pt idx="73">
                  <c:v>-0.56038094687103135</c:v>
                </c:pt>
                <c:pt idx="74">
                  <c:v>-0.62026733767636977</c:v>
                </c:pt>
                <c:pt idx="75">
                  <c:v>-0.68126062099820883</c:v>
                </c:pt>
                <c:pt idx="76">
                  <c:v>-0.74335981541529539</c:v>
                </c:pt>
                <c:pt idx="77">
                  <c:v>-0.80656393786526126</c:v>
                </c:pt>
                <c:pt idx="78">
                  <c:v>-0.87087200358423067</c:v>
                </c:pt>
                <c:pt idx="79">
                  <c:v>-0.93628302604720726</c:v>
                </c:pt>
                <c:pt idx="80">
                  <c:v>-1.0027960169092422</c:v>
                </c:pt>
                <c:pt idx="81">
                  <c:v>-1.0704099859473897</c:v>
                </c:pt>
                <c:pt idx="82">
                  <c:v>-1.139123941003449</c:v>
                </c:pt>
                <c:pt idx="83">
                  <c:v>-1.2089368879275002</c:v>
                </c:pt>
                <c:pt idx="84">
                  <c:v>-1.2798478305222325</c:v>
                </c:pt>
                <c:pt idx="85">
                  <c:v>-1.3518557704880707</c:v>
                </c:pt>
                <c:pt idx="86">
                  <c:v>-1.4249597073691</c:v>
                </c:pt>
                <c:pt idx="87">
                  <c:v>-1.4991586384997926</c:v>
                </c:pt>
                <c:pt idx="88">
                  <c:v>-1.5744515589525352</c:v>
                </c:pt>
                <c:pt idx="89">
                  <c:v>-1.6508374614859642</c:v>
                </c:pt>
                <c:pt idx="90">
                  <c:v>-1.7283153364941042</c:v>
                </c:pt>
                <c:pt idx="91">
                  <c:v>-1.8068841719563149</c:v>
                </c:pt>
                <c:pt idx="92">
                  <c:v>-1.8865429533880462</c:v>
                </c:pt>
                <c:pt idx="93">
                  <c:v>-1.9672906637924017</c:v>
                </c:pt>
                <c:pt idx="94">
                  <c:v>-2.0491262836125119</c:v>
                </c:pt>
                <c:pt idx="95">
                  <c:v>-2.1320487906847183</c:v>
                </c:pt>
                <c:pt idx="96">
                  <c:v>-2.2160571601925669</c:v>
                </c:pt>
                <c:pt idx="97">
                  <c:v>-2.3011503646216109</c:v>
                </c:pt>
                <c:pt idx="98">
                  <c:v>-2.3873273737150256</c:v>
                </c:pt>
                <c:pt idx="99">
                  <c:v>-2.4745871544300306</c:v>
                </c:pt>
                <c:pt idx="100">
                  <c:v>-2.5629286708951229</c:v>
                </c:pt>
                <c:pt idx="101">
                  <c:v>-2.6523508843681167</c:v>
                </c:pt>
                <c:pt idx="102">
                  <c:v>-2.7428527531949918</c:v>
                </c:pt>
                <c:pt idx="103">
                  <c:v>-2.834433232769547</c:v>
                </c:pt>
                <c:pt idx="104">
                  <c:v>-2.9270912754938587</c:v>
                </c:pt>
                <c:pt idx="105">
                  <c:v>-3.0208258307395437</c:v>
                </c:pt>
                <c:pt idx="106">
                  <c:v>-3.1156358448098214</c:v>
                </c:pt>
                <c:pt idx="107">
                  <c:v>-3.211520260902379</c:v>
                </c:pt>
                <c:pt idx="108">
                  <c:v>-3.3084780190730321</c:v>
                </c:pt>
                <c:pt idx="109">
                  <c:v>-3.406508056200181</c:v>
                </c:pt>
                <c:pt idx="110">
                  <c:v>-3.5056093059500628</c:v>
                </c:pt>
                <c:pt idx="111">
                  <c:v>-3.6057806987427905</c:v>
                </c:pt>
                <c:pt idx="112">
                  <c:v>-3.7070211617191839</c:v>
                </c:pt>
                <c:pt idx="113">
                  <c:v>-3.809329618708384</c:v>
                </c:pt>
                <c:pt idx="114">
                  <c:v>-3.9127049901962501</c:v>
                </c:pt>
                <c:pt idx="115">
                  <c:v>-4.0171461932945363</c:v>
                </c:pt>
                <c:pt idx="116">
                  <c:v>-4.1226521417108453</c:v>
                </c:pt>
                <c:pt idx="117">
                  <c:v>-4.2292217457193528</c:v>
                </c:pt>
                <c:pt idx="118">
                  <c:v>-4.3368539121323026</c:v>
                </c:pt>
                <c:pt idx="119">
                  <c:v>-4.4455475442722694</c:v>
                </c:pt>
                <c:pt idx="120">
                  <c:v>-4.5553015419451786</c:v>
                </c:pt>
                <c:pt idx="121">
                  <c:v>-4.6661148014140883</c:v>
                </c:pt>
                <c:pt idx="122">
                  <c:v>-4.7779862153737245</c:v>
                </c:pt>
                <c:pt idx="123">
                  <c:v>-4.8909146729257653</c:v>
                </c:pt>
                <c:pt idx="124">
                  <c:v>-5.0048990595548712</c:v>
                </c:pt>
                <c:pt idx="125">
                  <c:v>-5.119938257105459</c:v>
                </c:pt>
                <c:pt idx="126">
                  <c:v>-5.2360311437592078</c:v>
                </c:pt>
                <c:pt idx="127">
                  <c:v>-5.353176594013302</c:v>
                </c:pt>
                <c:pt idx="128">
                  <c:v>-5.4713734786594026</c:v>
                </c:pt>
                <c:pt idx="129">
                  <c:v>-5.5906206647633363</c:v>
                </c:pt>
                <c:pt idx="130">
                  <c:v>-5.7109170156455082</c:v>
                </c:pt>
                <c:pt idx="131">
                  <c:v>-5.8322613908620271</c:v>
                </c:pt>
                <c:pt idx="132">
                  <c:v>-5.9546526461865357</c:v>
                </c:pt>
                <c:pt idx="133">
                  <c:v>-6.0780896335927483</c:v>
                </c:pt>
                <c:pt idx="134">
                  <c:v>-6.202571201237685</c:v>
                </c:pt>
                <c:pt idx="135">
                  <c:v>-6.3280961934455977</c:v>
                </c:pt>
                <c:pt idx="136">
                  <c:v>-6.4546634506925882</c:v>
                </c:pt>
                <c:pt idx="137">
                  <c:v>-6.5822718095919024</c:v>
                </c:pt>
                <c:pt idx="138">
                  <c:v>-6.7109201028799061</c:v>
                </c:pt>
                <c:pt idx="139">
                  <c:v>-6.8406071594027313</c:v>
                </c:pt>
                <c:pt idx="140">
                  <c:v>-6.9713318041035883</c:v>
                </c:pt>
                <c:pt idx="141">
                  <c:v>-7.1030928580107373</c:v>
                </c:pt>
                <c:pt idx="142">
                  <c:v>-7.2358891382261152</c:v>
                </c:pt>
                <c:pt idx="143">
                  <c:v>-7.3697194579146119</c:v>
                </c:pt>
                <c:pt idx="144">
                  <c:v>-7.5045826262939901</c:v>
                </c:pt>
                <c:pt idx="145">
                  <c:v>-7.6404774486254423</c:v>
                </c:pt>
                <c:pt idx="146">
                  <c:v>-7.7774027262047793</c:v>
                </c:pt>
                <c:pt idx="147">
                  <c:v>-7.9153572563542447</c:v>
                </c:pt>
                <c:pt idx="148">
                  <c:v>-8.0543398324149482</c:v>
                </c:pt>
                <c:pt idx="149">
                  <c:v>-8.1943492437399179</c:v>
                </c:pt>
                <c:pt idx="150">
                  <c:v>-8.335384275687753</c:v>
                </c:pt>
                <c:pt idx="151">
                  <c:v>-8.4774437096168835</c:v>
                </c:pt>
                <c:pt idx="152">
                  <c:v>-8.6205263228804299</c:v>
                </c:pt>
                <c:pt idx="153">
                  <c:v>-8.7646308888216389</c:v>
                </c:pt>
                <c:pt idx="154">
                  <c:v>-8.9097561767699229</c:v>
                </c:pt>
                <c:pt idx="155">
                  <c:v>-9.0559009520374616</c:v>
                </c:pt>
                <c:pt idx="156">
                  <c:v>-9.2030639759163826</c:v>
                </c:pt>
                <c:pt idx="157">
                  <c:v>-9.3512440056765076</c:v>
                </c:pt>
                <c:pt idx="158">
                  <c:v>-9.5004397945636541</c:v>
                </c:pt>
                <c:pt idx="159">
                  <c:v>-9.6506500917985001</c:v>
                </c:pt>
                <c:pt idx="160">
                  <c:v>-9.801873642575984</c:v>
                </c:pt>
                <c:pt idx="161">
                  <c:v>-9.9541091880652566</c:v>
                </c:pt>
                <c:pt idx="162">
                  <c:v>-10.107355465410162</c:v>
                </c:pt>
                <c:pt idx="163">
                  <c:v>-10.261611207730255</c:v>
                </c:pt>
                <c:pt idx="164">
                  <c:v>-10.416875144122328</c:v>
                </c:pt>
                <c:pt idx="165">
                  <c:v>-10.57314599966247</c:v>
                </c:pt>
                <c:pt idx="166">
                  <c:v>-10.730422495408632</c:v>
                </c:pt>
                <c:pt idx="167">
                  <c:v>-10.888703348403691</c:v>
                </c:pt>
                <c:pt idx="168">
                  <c:v>-11.047987271679016</c:v>
                </c:pt>
                <c:pt idx="169">
                  <c:v>-11.208272974258534</c:v>
                </c:pt>
                <c:pt idx="170">
                  <c:v>-11.36955916116327</c:v>
                </c:pt>
                <c:pt idx="171">
                  <c:v>-11.531844533416381</c:v>
                </c:pt>
                <c:pt idx="172">
                  <c:v>-11.69512778804865</c:v>
                </c:pt>
                <c:pt idx="173">
                  <c:v>-11.859407618104463</c:v>
                </c:pt>
                <c:pt idx="174">
                  <c:v>-12.024682712648236</c:v>
                </c:pt>
                <c:pt idx="175">
                  <c:v>-12.190951756771311</c:v>
                </c:pt>
                <c:pt idx="176">
                  <c:v>-12.358213431599287</c:v>
                </c:pt>
                <c:pt idx="177">
                  <c:v>-12.526466414299813</c:v>
                </c:pt>
                <c:pt idx="178">
                  <c:v>-12.695709378090804</c:v>
                </c:pt>
                <c:pt idx="179">
                  <c:v>-12.865940992249099</c:v>
                </c:pt>
                <c:pt idx="180">
                  <c:v>-13.037159922119546</c:v>
                </c:pt>
                <c:pt idx="181">
                  <c:v>-13.209364829124503</c:v>
                </c:pt>
                <c:pt idx="182">
                  <c:v>-13.382554370773759</c:v>
                </c:pt>
                <c:pt idx="183">
                  <c:v>-13.556727200674857</c:v>
                </c:pt>
                <c:pt idx="184">
                  <c:v>-13.731881968543831</c:v>
                </c:pt>
                <c:pt idx="185">
                  <c:v>-13.908017320216336</c:v>
                </c:pt>
                <c:pt idx="186">
                  <c:v>-14.085131897659164</c:v>
                </c:pt>
                <c:pt idx="187">
                  <c:v>-14.263224338982159</c:v>
                </c:pt>
                <c:pt idx="188">
                  <c:v>-14.442293278450501</c:v>
                </c:pt>
                <c:pt idx="189">
                  <c:v>-14.622337346497375</c:v>
                </c:pt>
                <c:pt idx="190">
                  <c:v>-14.803355169736998</c:v>
                </c:pt>
                <c:pt idx="191">
                  <c:v>-14.985345370978022</c:v>
                </c:pt>
                <c:pt idx="192">
                  <c:v>-15.168306569237293</c:v>
                </c:pt>
                <c:pt idx="193">
                  <c:v>-15.35223737975395</c:v>
                </c:pt>
                <c:pt idx="194">
                  <c:v>-15.537136414003889</c:v>
                </c:pt>
                <c:pt idx="195">
                  <c:v>-15.723002279714564</c:v>
                </c:pt>
                <c:pt idx="196">
                  <c:v>-15.909833580880116</c:v>
                </c:pt>
                <c:pt idx="197">
                  <c:v>-16.097628917776845</c:v>
                </c:pt>
                <c:pt idx="198">
                  <c:v>-16.286386886978995</c:v>
                </c:pt>
                <c:pt idx="199">
                  <c:v>-16.47610608137488</c:v>
                </c:pt>
                <c:pt idx="200">
                  <c:v>-16.666785090183303</c:v>
                </c:pt>
                <c:pt idx="201">
                  <c:v>-16.858422498970302</c:v>
                </c:pt>
                <c:pt idx="202">
                  <c:v>-17.051016889666183</c:v>
                </c:pt>
                <c:pt idx="203">
                  <c:v>-17.24456684058288</c:v>
                </c:pt>
                <c:pt idx="204">
                  <c:v>-17.439070926431583</c:v>
                </c:pt>
                <c:pt idx="205">
                  <c:v>-17.634527718340671</c:v>
                </c:pt>
                <c:pt idx="206">
                  <c:v>-17.830935783873922</c:v>
                </c:pt>
                <c:pt idx="207">
                  <c:v>-18.028293687049015</c:v>
                </c:pt>
                <c:pt idx="208">
                  <c:v>-18.226599988356288</c:v>
                </c:pt>
                <c:pt idx="209">
                  <c:v>-18.425853244777784</c:v>
                </c:pt>
                <c:pt idx="210">
                  <c:v>-18.626052009806553</c:v>
                </c:pt>
                <c:pt idx="211">
                  <c:v>-18.827194833466208</c:v>
                </c:pt>
                <c:pt idx="212">
                  <c:v>-19.029280262330754</c:v>
                </c:pt>
                <c:pt idx="213">
                  <c:v>-19.232306839544655</c:v>
                </c:pt>
                <c:pt idx="214">
                  <c:v>-19.436273104843146</c:v>
                </c:pt>
                <c:pt idx="215">
                  <c:v>-19.641177594572792</c:v>
                </c:pt>
                <c:pt idx="216">
                  <c:v>-19.847018841712284</c:v>
                </c:pt>
                <c:pt idx="217">
                  <c:v>-20.053795375893458</c:v>
                </c:pt>
                <c:pt idx="218">
                  <c:v>-20.261505723422559</c:v>
                </c:pt>
                <c:pt idx="219">
                  <c:v>-20.470148407301703</c:v>
                </c:pt>
                <c:pt idx="220">
                  <c:v>-20.679721947250588</c:v>
                </c:pt>
                <c:pt idx="221">
                  <c:v>-20.890224859728384</c:v>
                </c:pt>
                <c:pt idx="222">
                  <c:v>-21.101655657955874</c:v>
                </c:pt>
                <c:pt idx="223">
                  <c:v>-21.314012851937754</c:v>
                </c:pt>
                <c:pt idx="224">
                  <c:v>-21.527294948485174</c:v>
                </c:pt>
                <c:pt idx="225">
                  <c:v>-21.741500451238455</c:v>
                </c:pt>
                <c:pt idx="226">
                  <c:v>-21.956627860690002</c:v>
                </c:pt>
                <c:pt idx="227">
                  <c:v>-22.172675674207404</c:v>
                </c:pt>
                <c:pt idx="228">
                  <c:v>-22.389642386056728</c:v>
                </c:pt>
                <c:pt idx="229">
                  <c:v>-22.607526487425975</c:v>
                </c:pt>
                <c:pt idx="230">
                  <c:v>-22.826326466448734</c:v>
                </c:pt>
                <c:pt idx="231">
                  <c:v>-23.046040808227982</c:v>
                </c:pt>
                <c:pt idx="232">
                  <c:v>-23.266667994860079</c:v>
                </c:pt>
                <c:pt idx="233">
                  <c:v>-23.488206505458905</c:v>
                </c:pt>
                <c:pt idx="234">
                  <c:v>-23.710654816180167</c:v>
                </c:pt>
                <c:pt idx="235">
                  <c:v>-23.934011400245868</c:v>
                </c:pt>
                <c:pt idx="236">
                  <c:v>-24.158274727968912</c:v>
                </c:pt>
                <c:pt idx="237">
                  <c:v>-24.383443266777871</c:v>
                </c:pt>
                <c:pt idx="238">
                  <c:v>-24.609515481241885</c:v>
                </c:pt>
                <c:pt idx="239">
                  <c:v>-24.836489833095722</c:v>
                </c:pt>
                <c:pt idx="240">
                  <c:v>-25.064364781264949</c:v>
                </c:pt>
                <c:pt idx="241">
                  <c:v>-25.293138781891258</c:v>
                </c:pt>
                <c:pt idx="242">
                  <c:v>-25.522810288357913</c:v>
                </c:pt>
                <c:pt idx="243">
                  <c:v>-25.753377751315323</c:v>
                </c:pt>
                <c:pt idx="244">
                  <c:v>-25.98483961870674</c:v>
                </c:pt>
                <c:pt idx="245">
                  <c:v>-26.217194335794073</c:v>
                </c:pt>
                <c:pt idx="246">
                  <c:v>-26.450440345183814</c:v>
                </c:pt>
                <c:pt idx="247">
                  <c:v>-26.684576086853095</c:v>
                </c:pt>
                <c:pt idx="248">
                  <c:v>-26.91959999817583</c:v>
                </c:pt>
                <c:pt idx="249">
                  <c:v>-27.155510513948975</c:v>
                </c:pt>
                <c:pt idx="250">
                  <c:v>-27.392306066418886</c:v>
                </c:pt>
                <c:pt idx="251">
                  <c:v>-27.629985085307776</c:v>
                </c:pt>
                <c:pt idx="252">
                  <c:v>-27.868545997840279</c:v>
                </c:pt>
                <c:pt idx="253">
                  <c:v>-28.107987228770082</c:v>
                </c:pt>
                <c:pt idx="254">
                  <c:v>-28.348307200406666</c:v>
                </c:pt>
                <c:pt idx="255">
                  <c:v>-28.589504332642129</c:v>
                </c:pt>
                <c:pt idx="256">
                  <c:v>-28.831577042978083</c:v>
                </c:pt>
                <c:pt idx="257">
                  <c:v>-29.074523746552636</c:v>
                </c:pt>
                <c:pt idx="258">
                  <c:v>-29.318342856167458</c:v>
                </c:pt>
                <c:pt idx="259">
                  <c:v>-29.563032782314909</c:v>
                </c:pt>
                <c:pt idx="260">
                  <c:v>-29.808591933205239</c:v>
                </c:pt>
                <c:pt idx="261">
                  <c:v>-30.05501871479386</c:v>
                </c:pt>
                <c:pt idx="262">
                  <c:v>-30.302311530808684</c:v>
                </c:pt>
                <c:pt idx="263">
                  <c:v>-30.550468782777511</c:v>
                </c:pt>
                <c:pt idx="264">
                  <c:v>-30.799488870055487</c:v>
                </c:pt>
                <c:pt idx="265">
                  <c:v>-31.04937018985262</c:v>
                </c:pt>
                <c:pt idx="266">
                  <c:v>-31.300111137261336</c:v>
                </c:pt>
                <c:pt idx="267">
                  <c:v>-31.551710105284087</c:v>
                </c:pt>
                <c:pt idx="268">
                  <c:v>-31.804165484861024</c:v>
                </c:pt>
                <c:pt idx="269">
                  <c:v>-32.057475664897694</c:v>
                </c:pt>
                <c:pt idx="270">
                  <c:v>-32.311639032292796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'5ft'!$G$18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0.22360263170486092</c:v>
                </c:pt>
                <c:pt idx="2">
                  <c:v>0.44700776738867437</c:v>
                </c:pt>
                <c:pt idx="3">
                  <c:v>0.67021585964005848</c:v>
                </c:pt>
                <c:pt idx="4">
                  <c:v>0.89322735447713508</c:v>
                </c:pt>
                <c:pt idx="5">
                  <c:v>1.1160426913683117</c:v>
                </c:pt>
                <c:pt idx="6">
                  <c:v>1.3386623032532934</c:v>
                </c:pt>
                <c:pt idx="7">
                  <c:v>1.5610866165643276</c:v>
                </c:pt>
                <c:pt idx="8">
                  <c:v>1.7833160512476898</c:v>
                </c:pt>
                <c:pt idx="9">
                  <c:v>2.0053510207854113</c:v>
                </c:pt>
                <c:pt idx="10">
                  <c:v>2.227191932217258</c:v>
                </c:pt>
                <c:pt idx="11">
                  <c:v>2.448839186162961</c:v>
                </c:pt>
                <c:pt idx="12">
                  <c:v>2.670293176844706</c:v>
                </c:pt>
                <c:pt idx="13">
                  <c:v>2.8915542921098849</c:v>
                </c:pt>
                <c:pt idx="14">
                  <c:v>3.1126229134541123</c:v>
                </c:pt>
                <c:pt idx="15">
                  <c:v>3.3334994160445133</c:v>
                </c:pt>
                <c:pt idx="16">
                  <c:v>3.554184168743284</c:v>
                </c:pt>
                <c:pt idx="17">
                  <c:v>3.7746775341315315</c:v>
                </c:pt>
                <c:pt idx="18">
                  <c:v>3.9949798685333904</c:v>
                </c:pt>
                <c:pt idx="19">
                  <c:v>4.2150915220404279</c:v>
                </c:pt>
                <c:pt idx="20">
                  <c:v>4.4350128385363305</c:v>
                </c:pt>
                <c:pt idx="21">
                  <c:v>4.654744155721886</c:v>
                </c:pt>
                <c:pt idx="22">
                  <c:v>4.8742858051402509</c:v>
                </c:pt>
                <c:pt idx="23">
                  <c:v>5.0936381122025169</c:v>
                </c:pt>
                <c:pt idx="24">
                  <c:v>5.3128013962135743</c:v>
                </c:pt>
                <c:pt idx="25">
                  <c:v>5.531775970398269</c:v>
                </c:pt>
                <c:pt idx="26">
                  <c:v>5.7505621419278663</c:v>
                </c:pt>
                <c:pt idx="27">
                  <c:v>5.9691602119468108</c:v>
                </c:pt>
                <c:pt idx="28">
                  <c:v>6.1875704755997933</c:v>
                </c:pt>
                <c:pt idx="29">
                  <c:v>6.4057932220591223</c:v>
                </c:pt>
                <c:pt idx="30">
                  <c:v>6.6238287345523972</c:v>
                </c:pt>
                <c:pt idx="31">
                  <c:v>6.841677290390491</c:v>
                </c:pt>
                <c:pt idx="32">
                  <c:v>7.0593391609958402</c:v>
                </c:pt>
                <c:pt idx="33">
                  <c:v>7.27681461193104</c:v>
                </c:pt>
                <c:pt idx="34">
                  <c:v>7.494103902927745</c:v>
                </c:pt>
                <c:pt idx="35">
                  <c:v>7.7112072879158822</c:v>
                </c:pt>
                <c:pt idx="36">
                  <c:v>7.9281250150531672</c:v>
                </c:pt>
                <c:pt idx="37">
                  <c:v>8.1448573267549289</c:v>
                </c:pt>
                <c:pt idx="38">
                  <c:v>8.3614044597242358</c:v>
                </c:pt>
                <c:pt idx="39">
                  <c:v>8.5777666449823347</c:v>
                </c:pt>
                <c:pt idx="40">
                  <c:v>8.793944107899387</c:v>
                </c:pt>
                <c:pt idx="41">
                  <c:v>9.0099370682255095</c:v>
                </c:pt>
                <c:pt idx="42">
                  <c:v>9.2257457401221199</c:v>
                </c:pt>
                <c:pt idx="43">
                  <c:v>9.4413703321935749</c:v>
                </c:pt>
                <c:pt idx="44">
                  <c:v>9.6568110475191133</c:v>
                </c:pt>
                <c:pt idx="45">
                  <c:v>9.8720680836850896</c:v>
                </c:pt>
                <c:pt idx="46">
                  <c:v>10.087141632817506</c:v>
                </c:pt>
                <c:pt idx="47">
                  <c:v>10.30203188161483</c:v>
                </c:pt>
                <c:pt idx="48">
                  <c:v>10.516739011381107</c:v>
                </c:pt>
                <c:pt idx="49">
                  <c:v>10.731263198059349</c:v>
                </c:pt>
                <c:pt idx="50">
                  <c:v>10.945604612265219</c:v>
                </c:pt>
                <c:pt idx="51">
                  <c:v>11.159763419320988</c:v>
                </c:pt>
                <c:pt idx="52">
                  <c:v>11.373739779289766</c:v>
                </c:pt>
                <c:pt idx="53">
                  <c:v>11.587533847010008</c:v>
                </c:pt>
                <c:pt idx="54">
                  <c:v>11.801145772130297</c:v>
                </c:pt>
                <c:pt idx="55">
                  <c:v>12.014575699144384</c:v>
                </c:pt>
                <c:pt idx="56">
                  <c:v>12.227823767426489</c:v>
                </c:pt>
                <c:pt idx="57">
                  <c:v>12.440890111266871</c:v>
                </c:pt>
                <c:pt idx="58">
                  <c:v>12.653774859907633</c:v>
                </c:pt>
                <c:pt idx="59">
                  <c:v>12.866478137578799</c:v>
                </c:pt>
                <c:pt idx="60">
                  <c:v>13.079000063534611</c:v>
                </c:pt>
                <c:pt idx="61">
                  <c:v>13.291340752090091</c:v>
                </c:pt>
                <c:pt idx="62">
                  <c:v>13.50350031265782</c:v>
                </c:pt>
                <c:pt idx="63">
                  <c:v>13.715478849784951</c:v>
                </c:pt>
                <c:pt idx="64">
                  <c:v>13.927276463190452</c:v>
                </c:pt>
                <c:pt idx="65">
                  <c:v>14.138893247802574</c:v>
                </c:pt>
                <c:pt idx="66">
                  <c:v>14.350329293796516</c:v>
                </c:pt>
                <c:pt idx="67">
                  <c:v>14.561584686632317</c:v>
                </c:pt>
                <c:pt idx="68">
                  <c:v>14.772659507092946</c:v>
                </c:pt>
                <c:pt idx="69">
                  <c:v>14.983553831322592</c:v>
                </c:pt>
                <c:pt idx="70">
                  <c:v>15.194267730865141</c:v>
                </c:pt>
                <c:pt idx="71">
                  <c:v>15.404801272702853</c:v>
                </c:pt>
                <c:pt idx="72">
                  <c:v>15.615154519295205</c:v>
                </c:pt>
                <c:pt idx="73">
                  <c:v>15.825327528617922</c:v>
                </c:pt>
                <c:pt idx="74">
                  <c:v>16.035320354202174</c:v>
                </c:pt>
                <c:pt idx="75">
                  <c:v>16.245133045173933</c:v>
                </c:pt>
                <c:pt idx="76">
                  <c:v>16.454765646293495</c:v>
                </c:pt>
                <c:pt idx="77">
                  <c:v>16.664218197995144</c:v>
                </c:pt>
                <c:pt idx="78">
                  <c:v>16.87349073642697</c:v>
                </c:pt>
                <c:pt idx="79">
                  <c:v>17.082583293490821</c:v>
                </c:pt>
                <c:pt idx="80">
                  <c:v>17.291495896882388</c:v>
                </c:pt>
                <c:pt idx="81">
                  <c:v>17.500228570131423</c:v>
                </c:pt>
                <c:pt idx="82">
                  <c:v>17.708781332642065</c:v>
                </c:pt>
                <c:pt idx="83">
                  <c:v>17.917154199733293</c:v>
                </c:pt>
                <c:pt idx="84">
                  <c:v>18.125347182679473</c:v>
                </c:pt>
                <c:pt idx="85">
                  <c:v>18.333360288751017</c:v>
                </c:pt>
                <c:pt idx="86">
                  <c:v>18.541193521255128</c:v>
                </c:pt>
                <c:pt idx="87">
                  <c:v>18.748846879576639</c:v>
                </c:pt>
                <c:pt idx="88">
                  <c:v>18.956320359218939</c:v>
                </c:pt>
                <c:pt idx="89">
                  <c:v>19.163613951844951</c:v>
                </c:pt>
                <c:pt idx="90">
                  <c:v>19.370727645318208</c:v>
                </c:pt>
                <c:pt idx="91">
                  <c:v>19.577661423743969</c:v>
                </c:pt>
                <c:pt idx="92">
                  <c:v>19.784415267510397</c:v>
                </c:pt>
                <c:pt idx="93">
                  <c:v>19.990989153329796</c:v>
                </c:pt>
                <c:pt idx="94">
                  <c:v>20.197383054279879</c:v>
                </c:pt>
                <c:pt idx="95">
                  <c:v>20.403596939845077</c:v>
                </c:pt>
                <c:pt idx="96">
                  <c:v>20.609630775957871</c:v>
                </c:pt>
                <c:pt idx="97">
                  <c:v>20.815484525040166</c:v>
                </c:pt>
                <c:pt idx="98">
                  <c:v>21.021158146044659</c:v>
                </c:pt>
                <c:pt idx="99">
                  <c:v>21.226651594496239</c:v>
                </c:pt>
                <c:pt idx="100">
                  <c:v>21.431964822533377</c:v>
                </c:pt>
                <c:pt idx="101">
                  <c:v>21.637097778949524</c:v>
                </c:pt>
                <c:pt idx="102">
                  <c:v>21.842050409234499</c:v>
                </c:pt>
                <c:pt idx="103">
                  <c:v>22.046822655615856</c:v>
                </c:pt>
                <c:pt idx="104">
                  <c:v>22.251414457100246</c:v>
                </c:pt>
                <c:pt idx="105">
                  <c:v>22.455825749514752</c:v>
                </c:pt>
                <c:pt idx="106">
                  <c:v>22.66005646554817</c:v>
                </c:pt>
                <c:pt idx="107">
                  <c:v>22.864106534792288</c:v>
                </c:pt>
                <c:pt idx="108">
                  <c:v>23.067975883783092</c:v>
                </c:pt>
                <c:pt idx="109">
                  <c:v>23.271664436041945</c:v>
                </c:pt>
                <c:pt idx="110">
                  <c:v>23.475172112116692</c:v>
                </c:pt>
                <c:pt idx="111">
                  <c:v>23.678498829622725</c:v>
                </c:pt>
                <c:pt idx="112">
                  <c:v>23.881644503283976</c:v>
                </c:pt>
                <c:pt idx="113">
                  <c:v>24.084609044973824</c:v>
                </c:pt>
                <c:pt idx="114">
                  <c:v>24.287392363755949</c:v>
                </c:pt>
                <c:pt idx="115">
                  <c:v>24.489994365925089</c:v>
                </c:pt>
                <c:pt idx="116">
                  <c:v>24.692414955047724</c:v>
                </c:pt>
                <c:pt idx="117">
                  <c:v>24.894654032002652</c:v>
                </c:pt>
                <c:pt idx="118">
                  <c:v>25.096711495021484</c:v>
                </c:pt>
                <c:pt idx="119">
                  <c:v>25.29858723972902</c:v>
                </c:pt>
                <c:pt idx="120">
                  <c:v>25.50028115918354</c:v>
                </c:pt>
                <c:pt idx="121">
                  <c:v>25.701793143916966</c:v>
                </c:pt>
                <c:pt idx="122">
                  <c:v>25.903123081974911</c:v>
                </c:pt>
                <c:pt idx="123">
                  <c:v>26.104270858956628</c:v>
                </c:pt>
                <c:pt idx="124">
                  <c:v>26.305236358054792</c:v>
                </c:pt>
                <c:pt idx="125">
                  <c:v>26.506019460095199</c:v>
                </c:pt>
                <c:pt idx="126">
                  <c:v>26.706620043576301</c:v>
                </c:pt>
                <c:pt idx="127">
                  <c:v>26.907037984708605</c:v>
                </c:pt>
                <c:pt idx="128">
                  <c:v>27.107273157453957</c:v>
                </c:pt>
                <c:pt idx="129">
                  <c:v>27.307325433564632</c:v>
                </c:pt>
                <c:pt idx="130">
                  <c:v>27.507194682622327</c:v>
                </c:pt>
                <c:pt idx="131">
                  <c:v>27.706880772076957</c:v>
                </c:pt>
                <c:pt idx="132">
                  <c:v>27.906383567285321</c:v>
                </c:pt>
                <c:pt idx="133">
                  <c:v>28.105702931549583</c:v>
                </c:pt>
                <c:pt idx="134">
                  <c:v>28.304838726155619</c:v>
                </c:pt>
                <c:pt idx="135">
                  <c:v>28.503790810411161</c:v>
                </c:pt>
                <c:pt idx="136">
                  <c:v>28.702559041683791</c:v>
                </c:pt>
                <c:pt idx="137">
                  <c:v>28.901143275438752</c:v>
                </c:pt>
                <c:pt idx="138">
                  <c:v>29.099543365276588</c:v>
                </c:pt>
                <c:pt idx="139">
                  <c:v>29.297759162970589</c:v>
                </c:pt>
                <c:pt idx="140">
                  <c:v>29.495790518504062</c:v>
                </c:pt>
                <c:pt idx="141">
                  <c:v>29.693637280107414</c:v>
                </c:pt>
                <c:pt idx="142">
                  <c:v>29.891299294295024</c:v>
                </c:pt>
                <c:pt idx="143">
                  <c:v>30.088776405901967</c:v>
                </c:pt>
                <c:pt idx="144">
                  <c:v>30.286068458120489</c:v>
                </c:pt>
                <c:pt idx="145">
                  <c:v>30.48317529253632</c:v>
                </c:pt>
                <c:pt idx="146">
                  <c:v>30.680096749164765</c:v>
                </c:pt>
                <c:pt idx="147">
                  <c:v>30.876832666486614</c:v>
                </c:pt>
                <c:pt idx="148">
                  <c:v>31.073382881483816</c:v>
                </c:pt>
                <c:pt idx="149">
                  <c:v>31.269747229674973</c:v>
                </c:pt>
                <c:pt idx="150">
                  <c:v>31.465925545150601</c:v>
                </c:pt>
                <c:pt idx="151">
                  <c:v>31.661917660608196</c:v>
                </c:pt>
                <c:pt idx="152">
                  <c:v>31.857723407387073</c:v>
                </c:pt>
                <c:pt idx="153">
                  <c:v>32.053342615502991</c:v>
                </c:pt>
                <c:pt idx="154">
                  <c:v>32.248775113682576</c:v>
                </c:pt>
                <c:pt idx="155">
                  <c:v>32.444020729397494</c:v>
                </c:pt>
                <c:pt idx="156">
                  <c:v>32.639079288898422</c:v>
                </c:pt>
                <c:pt idx="157">
                  <c:v>32.833950617248796</c:v>
                </c:pt>
                <c:pt idx="158">
                  <c:v>33.028634538358318</c:v>
                </c:pt>
                <c:pt idx="159">
                  <c:v>33.223130875016274</c:v>
                </c:pt>
                <c:pt idx="160">
                  <c:v>33.417439448924561</c:v>
                </c:pt>
                <c:pt idx="161">
                  <c:v>33.611560080730548</c:v>
                </c:pt>
                <c:pt idx="162">
                  <c:v>33.805492590059671</c:v>
                </c:pt>
                <c:pt idx="163">
                  <c:v>33.999236795547816</c:v>
                </c:pt>
                <c:pt idx="164">
                  <c:v>34.192792514873432</c:v>
                </c:pt>
                <c:pt idx="165">
                  <c:v>34.386159564789466</c:v>
                </c:pt>
                <c:pt idx="166">
                  <c:v>34.579337761155017</c:v>
                </c:pt>
                <c:pt idx="167">
                  <c:v>34.772326918966776</c:v>
                </c:pt>
                <c:pt idx="168">
                  <c:v>34.965126852390227</c:v>
                </c:pt>
                <c:pt idx="169">
                  <c:v>35.157737374790599</c:v>
                </c:pt>
                <c:pt idx="170">
                  <c:v>35.350158298763596</c:v>
                </c:pt>
                <c:pt idx="171">
                  <c:v>35.542389436165884</c:v>
                </c:pt>
                <c:pt idx="172">
                  <c:v>35.73443059814533</c:v>
                </c:pt>
                <c:pt idx="173">
                  <c:v>35.926281595170998</c:v>
                </c:pt>
                <c:pt idx="174">
                  <c:v>36.117942237062934</c:v>
                </c:pt>
                <c:pt idx="175">
                  <c:v>36.309412333021669</c:v>
                </c:pt>
                <c:pt idx="176">
                  <c:v>36.500691691657508</c:v>
                </c:pt>
                <c:pt idx="177">
                  <c:v>36.691780121019576</c:v>
                </c:pt>
                <c:pt idx="178">
                  <c:v>36.882677428624611</c:v>
                </c:pt>
                <c:pt idx="179">
                  <c:v>37.073383421485509</c:v>
                </c:pt>
                <c:pt idx="180">
                  <c:v>37.263897906139661</c:v>
                </c:pt>
                <c:pt idx="181">
                  <c:v>37.454220688677005</c:v>
                </c:pt>
                <c:pt idx="182">
                  <c:v>37.644351574767853</c:v>
                </c:pt>
                <c:pt idx="183">
                  <c:v>37.834290369690493</c:v>
                </c:pt>
                <c:pt idx="184">
                  <c:v>38.024036878358515</c:v>
                </c:pt>
                <c:pt idx="185">
                  <c:v>38.213590905347921</c:v>
                </c:pt>
                <c:pt idx="186">
                  <c:v>38.402952254923989</c:v>
                </c:pt>
                <c:pt idx="187">
                  <c:v>38.592120731067872</c:v>
                </c:pt>
                <c:pt idx="188">
                  <c:v>38.781096137502985</c:v>
                </c:pt>
                <c:pt idx="189">
                  <c:v>38.969878277721129</c:v>
                </c:pt>
                <c:pt idx="190">
                  <c:v>39.158466955008379</c:v>
                </c:pt>
                <c:pt idx="191">
                  <c:v>39.346861972470748</c:v>
                </c:pt>
                <c:pt idx="192">
                  <c:v>39.53506313305958</c:v>
                </c:pt>
                <c:pt idx="193">
                  <c:v>39.723070239596716</c:v>
                </c:pt>
                <c:pt idx="194">
                  <c:v>39.910883094799431</c:v>
                </c:pt>
                <c:pt idx="195">
                  <c:v>40.098501501305108</c:v>
                </c:pt>
                <c:pt idx="196">
                  <c:v>40.285925261695695</c:v>
                </c:pt>
                <c:pt idx="197">
                  <c:v>40.473154178521909</c:v>
                </c:pt>
                <c:pt idx="198">
                  <c:v>40.6601880543272</c:v>
                </c:pt>
                <c:pt idx="199">
                  <c:v>40.847026691671502</c:v>
                </c:pt>
                <c:pt idx="200">
                  <c:v>41.033669893154709</c:v>
                </c:pt>
                <c:pt idx="201">
                  <c:v>41.220117461439933</c:v>
                </c:pt>
                <c:pt idx="202">
                  <c:v>41.406369199276547</c:v>
                </c:pt>
                <c:pt idx="203">
                  <c:v>41.59242490952294</c:v>
                </c:pt>
                <c:pt idx="204">
                  <c:v>41.778284395169102</c:v>
                </c:pt>
                <c:pt idx="205">
                  <c:v>41.96394745935892</c:v>
                </c:pt>
                <c:pt idx="206">
                  <c:v>42.149413905412267</c:v>
                </c:pt>
                <c:pt idx="207">
                  <c:v>42.334683536846867</c:v>
                </c:pt>
                <c:pt idx="208">
                  <c:v>42.519756157399897</c:v>
                </c:pt>
                <c:pt idx="209">
                  <c:v>42.704631571049397</c:v>
                </c:pt>
                <c:pt idx="210">
                  <c:v>42.889309582035423</c:v>
                </c:pt>
                <c:pt idx="211">
                  <c:v>43.073789994880968</c:v>
                </c:pt>
                <c:pt idx="212">
                  <c:v>43.258072614412683</c:v>
                </c:pt>
                <c:pt idx="213">
                  <c:v>43.442157245781338</c:v>
                </c:pt>
                <c:pt idx="214">
                  <c:v>43.626043694482085</c:v>
                </c:pt>
                <c:pt idx="215">
                  <c:v>43.809731766374476</c:v>
                </c:pt>
                <c:pt idx="216">
                  <c:v>43.993221267702253</c:v>
                </c:pt>
                <c:pt idx="217">
                  <c:v>44.17651200511294</c:v>
                </c:pt>
                <c:pt idx="218">
                  <c:v>44.35960378567718</c:v>
                </c:pt>
                <c:pt idx="219">
                  <c:v>44.542496416907888</c:v>
                </c:pt>
                <c:pt idx="220">
                  <c:v>44.725189706779148</c:v>
                </c:pt>
                <c:pt idx="221">
                  <c:v>44.907683463744895</c:v>
                </c:pt>
                <c:pt idx="222">
                  <c:v>45.089977496757413</c:v>
                </c:pt>
                <c:pt idx="223">
                  <c:v>45.272071615285576</c:v>
                </c:pt>
                <c:pt idx="224">
                  <c:v>45.45396562933287</c:v>
                </c:pt>
                <c:pt idx="225">
                  <c:v>45.63565934945526</c:v>
                </c:pt>
                <c:pt idx="226">
                  <c:v>45.817152586778754</c:v>
                </c:pt>
                <c:pt idx="227">
                  <c:v>45.998445153016824</c:v>
                </c:pt>
                <c:pt idx="228">
                  <c:v>46.17953686048758</c:v>
                </c:pt>
                <c:pt idx="229">
                  <c:v>46.360427522130756</c:v>
                </c:pt>
                <c:pt idx="230">
                  <c:v>46.541116951524458</c:v>
                </c:pt>
                <c:pt idx="231">
                  <c:v>46.721604962901722</c:v>
                </c:pt>
                <c:pt idx="232">
                  <c:v>46.901891371166862</c:v>
                </c:pt>
                <c:pt idx="233">
                  <c:v>47.081975991911605</c:v>
                </c:pt>
                <c:pt idx="234">
                  <c:v>47.26185864143104</c:v>
                </c:pt>
                <c:pt idx="235">
                  <c:v>47.44153913673933</c:v>
                </c:pt>
                <c:pt idx="236">
                  <c:v>47.621017295585247</c:v>
                </c:pt>
                <c:pt idx="237">
                  <c:v>47.800292936467493</c:v>
                </c:pt>
                <c:pt idx="238">
                  <c:v>47.97936587864983</c:v>
                </c:pt>
                <c:pt idx="239">
                  <c:v>48.158235942175999</c:v>
                </c:pt>
                <c:pt idx="240">
                  <c:v>48.336902947884461</c:v>
                </c:pt>
                <c:pt idx="241">
                  <c:v>48.515366717422893</c:v>
                </c:pt>
                <c:pt idx="242">
                  <c:v>48.693627073262562</c:v>
                </c:pt>
                <c:pt idx="243">
                  <c:v>48.871683838712428</c:v>
                </c:pt>
                <c:pt idx="244">
                  <c:v>49.049536837933111</c:v>
                </c:pt>
                <c:pt idx="245">
                  <c:v>49.227185895950633</c:v>
                </c:pt>
                <c:pt idx="246">
                  <c:v>49.404630838669981</c:v>
                </c:pt>
                <c:pt idx="247">
                  <c:v>49.581871492888467</c:v>
                </c:pt>
                <c:pt idx="248">
                  <c:v>49.758907686308937</c:v>
                </c:pt>
                <c:pt idx="249">
                  <c:v>49.935739247552739</c:v>
                </c:pt>
                <c:pt idx="250">
                  <c:v>50.112366006172529</c:v>
                </c:pt>
                <c:pt idx="251">
                  <c:v>50.28878779266492</c:v>
                </c:pt>
                <c:pt idx="252">
                  <c:v>50.465004438482893</c:v>
                </c:pt>
                <c:pt idx="253">
                  <c:v>50.641015776048064</c:v>
                </c:pt>
                <c:pt idx="254">
                  <c:v>50.816821638762761</c:v>
                </c:pt>
                <c:pt idx="255">
                  <c:v>50.99242186102191</c:v>
                </c:pt>
                <c:pt idx="256">
                  <c:v>51.167816278224748</c:v>
                </c:pt>
                <c:pt idx="257">
                  <c:v>51.343004726786369</c:v>
                </c:pt>
                <c:pt idx="258">
                  <c:v>51.517987044149081</c:v>
                </c:pt>
                <c:pt idx="259">
                  <c:v>51.692763068793575</c:v>
                </c:pt>
                <c:pt idx="260">
                  <c:v>51.867332640249948</c:v>
                </c:pt>
                <c:pt idx="261">
                  <c:v>52.041695599108543</c:v>
                </c:pt>
                <c:pt idx="262">
                  <c:v>52.215851787030608</c:v>
                </c:pt>
                <c:pt idx="263">
                  <c:v>52.389801046758791</c:v>
                </c:pt>
                <c:pt idx="264">
                  <c:v>52.56354322212745</c:v>
                </c:pt>
                <c:pt idx="265">
                  <c:v>52.737078158072833</c:v>
                </c:pt>
                <c:pt idx="266">
                  <c:v>52.910405700643047</c:v>
                </c:pt>
                <c:pt idx="267">
                  <c:v>53.083525697007893</c:v>
                </c:pt>
                <c:pt idx="268">
                  <c:v>53.256437995468524</c:v>
                </c:pt>
                <c:pt idx="269">
                  <c:v>53.42914244546693</c:v>
                </c:pt>
                <c:pt idx="270">
                  <c:v>53.601638897595272</c:v>
                </c:pt>
              </c:numCache>
            </c:numRef>
          </c:xVal>
          <c:yVal>
            <c:numRef>
              <c:f>'5ft'!$G$19:$G$289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'5ft'!$H$18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0.22360263170486092</c:v>
                </c:pt>
                <c:pt idx="2">
                  <c:v>0.44700776738867437</c:v>
                </c:pt>
                <c:pt idx="3">
                  <c:v>0.67021585964005848</c:v>
                </c:pt>
                <c:pt idx="4">
                  <c:v>0.89322735447713508</c:v>
                </c:pt>
                <c:pt idx="5">
                  <c:v>1.1160426913683117</c:v>
                </c:pt>
                <c:pt idx="6">
                  <c:v>1.3386623032532934</c:v>
                </c:pt>
                <c:pt idx="7">
                  <c:v>1.5610866165643276</c:v>
                </c:pt>
                <c:pt idx="8">
                  <c:v>1.7833160512476898</c:v>
                </c:pt>
                <c:pt idx="9">
                  <c:v>2.0053510207854113</c:v>
                </c:pt>
                <c:pt idx="10">
                  <c:v>2.227191932217258</c:v>
                </c:pt>
                <c:pt idx="11">
                  <c:v>2.448839186162961</c:v>
                </c:pt>
                <c:pt idx="12">
                  <c:v>2.670293176844706</c:v>
                </c:pt>
                <c:pt idx="13">
                  <c:v>2.8915542921098849</c:v>
                </c:pt>
                <c:pt idx="14">
                  <c:v>3.1126229134541123</c:v>
                </c:pt>
                <c:pt idx="15">
                  <c:v>3.3334994160445133</c:v>
                </c:pt>
                <c:pt idx="16">
                  <c:v>3.554184168743284</c:v>
                </c:pt>
                <c:pt idx="17">
                  <c:v>3.7746775341315315</c:v>
                </c:pt>
                <c:pt idx="18">
                  <c:v>3.9949798685333904</c:v>
                </c:pt>
                <c:pt idx="19">
                  <c:v>4.2150915220404279</c:v>
                </c:pt>
                <c:pt idx="20">
                  <c:v>4.4350128385363305</c:v>
                </c:pt>
                <c:pt idx="21">
                  <c:v>4.654744155721886</c:v>
                </c:pt>
                <c:pt idx="22">
                  <c:v>4.8742858051402509</c:v>
                </c:pt>
                <c:pt idx="23">
                  <c:v>5.0936381122025169</c:v>
                </c:pt>
                <c:pt idx="24">
                  <c:v>5.3128013962135743</c:v>
                </c:pt>
                <c:pt idx="25">
                  <c:v>5.531775970398269</c:v>
                </c:pt>
                <c:pt idx="26">
                  <c:v>5.7505621419278663</c:v>
                </c:pt>
                <c:pt idx="27">
                  <c:v>5.9691602119468108</c:v>
                </c:pt>
                <c:pt idx="28">
                  <c:v>6.1875704755997933</c:v>
                </c:pt>
                <c:pt idx="29">
                  <c:v>6.4057932220591223</c:v>
                </c:pt>
                <c:pt idx="30">
                  <c:v>6.6238287345523972</c:v>
                </c:pt>
                <c:pt idx="31">
                  <c:v>6.841677290390491</c:v>
                </c:pt>
                <c:pt idx="32">
                  <c:v>7.0593391609958402</c:v>
                </c:pt>
                <c:pt idx="33">
                  <c:v>7.27681461193104</c:v>
                </c:pt>
                <c:pt idx="34">
                  <c:v>7.494103902927745</c:v>
                </c:pt>
                <c:pt idx="35">
                  <c:v>7.7112072879158822</c:v>
                </c:pt>
                <c:pt idx="36">
                  <c:v>7.9281250150531672</c:v>
                </c:pt>
                <c:pt idx="37">
                  <c:v>8.1448573267549289</c:v>
                </c:pt>
                <c:pt idx="38">
                  <c:v>8.3614044597242358</c:v>
                </c:pt>
                <c:pt idx="39">
                  <c:v>8.5777666449823347</c:v>
                </c:pt>
                <c:pt idx="40">
                  <c:v>8.793944107899387</c:v>
                </c:pt>
                <c:pt idx="41">
                  <c:v>9.0099370682255095</c:v>
                </c:pt>
                <c:pt idx="42">
                  <c:v>9.2257457401221199</c:v>
                </c:pt>
                <c:pt idx="43">
                  <c:v>9.4413703321935749</c:v>
                </c:pt>
                <c:pt idx="44">
                  <c:v>9.6568110475191133</c:v>
                </c:pt>
                <c:pt idx="45">
                  <c:v>9.8720680836850896</c:v>
                </c:pt>
                <c:pt idx="46">
                  <c:v>10.087141632817506</c:v>
                </c:pt>
                <c:pt idx="47">
                  <c:v>10.30203188161483</c:v>
                </c:pt>
                <c:pt idx="48">
                  <c:v>10.516739011381107</c:v>
                </c:pt>
                <c:pt idx="49">
                  <c:v>10.731263198059349</c:v>
                </c:pt>
                <c:pt idx="50">
                  <c:v>10.945604612265219</c:v>
                </c:pt>
                <c:pt idx="51">
                  <c:v>11.159763419320988</c:v>
                </c:pt>
                <c:pt idx="52">
                  <c:v>11.373739779289766</c:v>
                </c:pt>
                <c:pt idx="53">
                  <c:v>11.587533847010008</c:v>
                </c:pt>
                <c:pt idx="54">
                  <c:v>11.801145772130297</c:v>
                </c:pt>
                <c:pt idx="55">
                  <c:v>12.014575699144384</c:v>
                </c:pt>
                <c:pt idx="56">
                  <c:v>12.227823767426489</c:v>
                </c:pt>
                <c:pt idx="57">
                  <c:v>12.440890111266871</c:v>
                </c:pt>
                <c:pt idx="58">
                  <c:v>12.653774859907633</c:v>
                </c:pt>
                <c:pt idx="59">
                  <c:v>12.866478137578799</c:v>
                </c:pt>
                <c:pt idx="60">
                  <c:v>13.079000063534611</c:v>
                </c:pt>
                <c:pt idx="61">
                  <c:v>13.291340752090091</c:v>
                </c:pt>
                <c:pt idx="62">
                  <c:v>13.50350031265782</c:v>
                </c:pt>
                <c:pt idx="63">
                  <c:v>13.715478849784951</c:v>
                </c:pt>
                <c:pt idx="64">
                  <c:v>13.927276463190452</c:v>
                </c:pt>
                <c:pt idx="65">
                  <c:v>14.138893247802574</c:v>
                </c:pt>
                <c:pt idx="66">
                  <c:v>14.350329293796516</c:v>
                </c:pt>
                <c:pt idx="67">
                  <c:v>14.561584686632317</c:v>
                </c:pt>
                <c:pt idx="68">
                  <c:v>14.772659507092946</c:v>
                </c:pt>
                <c:pt idx="69">
                  <c:v>14.983553831322592</c:v>
                </c:pt>
                <c:pt idx="70">
                  <c:v>15.194267730865141</c:v>
                </c:pt>
                <c:pt idx="71">
                  <c:v>15.404801272702853</c:v>
                </c:pt>
                <c:pt idx="72">
                  <c:v>15.615154519295205</c:v>
                </c:pt>
                <c:pt idx="73">
                  <c:v>15.825327528617922</c:v>
                </c:pt>
                <c:pt idx="74">
                  <c:v>16.035320354202174</c:v>
                </c:pt>
                <c:pt idx="75">
                  <c:v>16.245133045173933</c:v>
                </c:pt>
                <c:pt idx="76">
                  <c:v>16.454765646293495</c:v>
                </c:pt>
                <c:pt idx="77">
                  <c:v>16.664218197995144</c:v>
                </c:pt>
                <c:pt idx="78">
                  <c:v>16.87349073642697</c:v>
                </c:pt>
                <c:pt idx="79">
                  <c:v>17.082583293490821</c:v>
                </c:pt>
                <c:pt idx="80">
                  <c:v>17.291495896882388</c:v>
                </c:pt>
                <c:pt idx="81">
                  <c:v>17.500228570131423</c:v>
                </c:pt>
                <c:pt idx="82">
                  <c:v>17.708781332642065</c:v>
                </c:pt>
                <c:pt idx="83">
                  <c:v>17.917154199733293</c:v>
                </c:pt>
                <c:pt idx="84">
                  <c:v>18.125347182679473</c:v>
                </c:pt>
                <c:pt idx="85">
                  <c:v>18.333360288751017</c:v>
                </c:pt>
                <c:pt idx="86">
                  <c:v>18.541193521255128</c:v>
                </c:pt>
                <c:pt idx="87">
                  <c:v>18.748846879576639</c:v>
                </c:pt>
                <c:pt idx="88">
                  <c:v>18.956320359218939</c:v>
                </c:pt>
                <c:pt idx="89">
                  <c:v>19.163613951844951</c:v>
                </c:pt>
                <c:pt idx="90">
                  <c:v>19.370727645318208</c:v>
                </c:pt>
                <c:pt idx="91">
                  <c:v>19.577661423743969</c:v>
                </c:pt>
                <c:pt idx="92">
                  <c:v>19.784415267510397</c:v>
                </c:pt>
                <c:pt idx="93">
                  <c:v>19.990989153329796</c:v>
                </c:pt>
                <c:pt idx="94">
                  <c:v>20.197383054279879</c:v>
                </c:pt>
                <c:pt idx="95">
                  <c:v>20.403596939845077</c:v>
                </c:pt>
                <c:pt idx="96">
                  <c:v>20.609630775957871</c:v>
                </c:pt>
                <c:pt idx="97">
                  <c:v>20.815484525040166</c:v>
                </c:pt>
                <c:pt idx="98">
                  <c:v>21.021158146044659</c:v>
                </c:pt>
                <c:pt idx="99">
                  <c:v>21.226651594496239</c:v>
                </c:pt>
                <c:pt idx="100">
                  <c:v>21.431964822533377</c:v>
                </c:pt>
                <c:pt idx="101">
                  <c:v>21.637097778949524</c:v>
                </c:pt>
                <c:pt idx="102">
                  <c:v>21.842050409234499</c:v>
                </c:pt>
                <c:pt idx="103">
                  <c:v>22.046822655615856</c:v>
                </c:pt>
                <c:pt idx="104">
                  <c:v>22.251414457100246</c:v>
                </c:pt>
                <c:pt idx="105">
                  <c:v>22.455825749514752</c:v>
                </c:pt>
                <c:pt idx="106">
                  <c:v>22.66005646554817</c:v>
                </c:pt>
                <c:pt idx="107">
                  <c:v>22.864106534792288</c:v>
                </c:pt>
                <c:pt idx="108">
                  <c:v>23.067975883783092</c:v>
                </c:pt>
                <c:pt idx="109">
                  <c:v>23.271664436041945</c:v>
                </c:pt>
                <c:pt idx="110">
                  <c:v>23.475172112116692</c:v>
                </c:pt>
                <c:pt idx="111">
                  <c:v>23.678498829622725</c:v>
                </c:pt>
                <c:pt idx="112">
                  <c:v>23.881644503283976</c:v>
                </c:pt>
                <c:pt idx="113">
                  <c:v>24.084609044973824</c:v>
                </c:pt>
                <c:pt idx="114">
                  <c:v>24.287392363755949</c:v>
                </c:pt>
                <c:pt idx="115">
                  <c:v>24.489994365925089</c:v>
                </c:pt>
                <c:pt idx="116">
                  <c:v>24.692414955047724</c:v>
                </c:pt>
                <c:pt idx="117">
                  <c:v>24.894654032002652</c:v>
                </c:pt>
                <c:pt idx="118">
                  <c:v>25.096711495021484</c:v>
                </c:pt>
                <c:pt idx="119">
                  <c:v>25.29858723972902</c:v>
                </c:pt>
                <c:pt idx="120">
                  <c:v>25.50028115918354</c:v>
                </c:pt>
                <c:pt idx="121">
                  <c:v>25.701793143916966</c:v>
                </c:pt>
                <c:pt idx="122">
                  <c:v>25.903123081974911</c:v>
                </c:pt>
                <c:pt idx="123">
                  <c:v>26.104270858956628</c:v>
                </c:pt>
                <c:pt idx="124">
                  <c:v>26.305236358054792</c:v>
                </c:pt>
                <c:pt idx="125">
                  <c:v>26.506019460095199</c:v>
                </c:pt>
                <c:pt idx="126">
                  <c:v>26.706620043576301</c:v>
                </c:pt>
                <c:pt idx="127">
                  <c:v>26.907037984708605</c:v>
                </c:pt>
                <c:pt idx="128">
                  <c:v>27.107273157453957</c:v>
                </c:pt>
                <c:pt idx="129">
                  <c:v>27.307325433564632</c:v>
                </c:pt>
                <c:pt idx="130">
                  <c:v>27.507194682622327</c:v>
                </c:pt>
                <c:pt idx="131">
                  <c:v>27.706880772076957</c:v>
                </c:pt>
                <c:pt idx="132">
                  <c:v>27.906383567285321</c:v>
                </c:pt>
                <c:pt idx="133">
                  <c:v>28.105702931549583</c:v>
                </c:pt>
                <c:pt idx="134">
                  <c:v>28.304838726155619</c:v>
                </c:pt>
                <c:pt idx="135">
                  <c:v>28.503790810411161</c:v>
                </c:pt>
                <c:pt idx="136">
                  <c:v>28.702559041683791</c:v>
                </c:pt>
                <c:pt idx="137">
                  <c:v>28.901143275438752</c:v>
                </c:pt>
                <c:pt idx="138">
                  <c:v>29.099543365276588</c:v>
                </c:pt>
                <c:pt idx="139">
                  <c:v>29.297759162970589</c:v>
                </c:pt>
                <c:pt idx="140">
                  <c:v>29.495790518504062</c:v>
                </c:pt>
                <c:pt idx="141">
                  <c:v>29.693637280107414</c:v>
                </c:pt>
                <c:pt idx="142">
                  <c:v>29.891299294295024</c:v>
                </c:pt>
                <c:pt idx="143">
                  <c:v>30.088776405901967</c:v>
                </c:pt>
                <c:pt idx="144">
                  <c:v>30.286068458120489</c:v>
                </c:pt>
                <c:pt idx="145">
                  <c:v>30.48317529253632</c:v>
                </c:pt>
                <c:pt idx="146">
                  <c:v>30.680096749164765</c:v>
                </c:pt>
                <c:pt idx="147">
                  <c:v>30.876832666486614</c:v>
                </c:pt>
                <c:pt idx="148">
                  <c:v>31.073382881483816</c:v>
                </c:pt>
                <c:pt idx="149">
                  <c:v>31.269747229674973</c:v>
                </c:pt>
                <c:pt idx="150">
                  <c:v>31.465925545150601</c:v>
                </c:pt>
                <c:pt idx="151">
                  <c:v>31.661917660608196</c:v>
                </c:pt>
                <c:pt idx="152">
                  <c:v>31.857723407387073</c:v>
                </c:pt>
                <c:pt idx="153">
                  <c:v>32.053342615502991</c:v>
                </c:pt>
                <c:pt idx="154">
                  <c:v>32.248775113682576</c:v>
                </c:pt>
                <c:pt idx="155">
                  <c:v>32.444020729397494</c:v>
                </c:pt>
                <c:pt idx="156">
                  <c:v>32.639079288898422</c:v>
                </c:pt>
                <c:pt idx="157">
                  <c:v>32.833950617248796</c:v>
                </c:pt>
                <c:pt idx="158">
                  <c:v>33.028634538358318</c:v>
                </c:pt>
                <c:pt idx="159">
                  <c:v>33.223130875016274</c:v>
                </c:pt>
                <c:pt idx="160">
                  <c:v>33.417439448924561</c:v>
                </c:pt>
                <c:pt idx="161">
                  <c:v>33.611560080730548</c:v>
                </c:pt>
                <c:pt idx="162">
                  <c:v>33.805492590059671</c:v>
                </c:pt>
                <c:pt idx="163">
                  <c:v>33.999236795547816</c:v>
                </c:pt>
                <c:pt idx="164">
                  <c:v>34.192792514873432</c:v>
                </c:pt>
                <c:pt idx="165">
                  <c:v>34.386159564789466</c:v>
                </c:pt>
                <c:pt idx="166">
                  <c:v>34.579337761155017</c:v>
                </c:pt>
                <c:pt idx="167">
                  <c:v>34.772326918966776</c:v>
                </c:pt>
                <c:pt idx="168">
                  <c:v>34.965126852390227</c:v>
                </c:pt>
                <c:pt idx="169">
                  <c:v>35.157737374790599</c:v>
                </c:pt>
                <c:pt idx="170">
                  <c:v>35.350158298763596</c:v>
                </c:pt>
                <c:pt idx="171">
                  <c:v>35.542389436165884</c:v>
                </c:pt>
                <c:pt idx="172">
                  <c:v>35.73443059814533</c:v>
                </c:pt>
                <c:pt idx="173">
                  <c:v>35.926281595170998</c:v>
                </c:pt>
                <c:pt idx="174">
                  <c:v>36.117942237062934</c:v>
                </c:pt>
                <c:pt idx="175">
                  <c:v>36.309412333021669</c:v>
                </c:pt>
                <c:pt idx="176">
                  <c:v>36.500691691657508</c:v>
                </c:pt>
                <c:pt idx="177">
                  <c:v>36.691780121019576</c:v>
                </c:pt>
                <c:pt idx="178">
                  <c:v>36.882677428624611</c:v>
                </c:pt>
                <c:pt idx="179">
                  <c:v>37.073383421485509</c:v>
                </c:pt>
                <c:pt idx="180">
                  <c:v>37.263897906139661</c:v>
                </c:pt>
                <c:pt idx="181">
                  <c:v>37.454220688677005</c:v>
                </c:pt>
                <c:pt idx="182">
                  <c:v>37.644351574767853</c:v>
                </c:pt>
                <c:pt idx="183">
                  <c:v>37.834290369690493</c:v>
                </c:pt>
                <c:pt idx="184">
                  <c:v>38.024036878358515</c:v>
                </c:pt>
                <c:pt idx="185">
                  <c:v>38.213590905347921</c:v>
                </c:pt>
                <c:pt idx="186">
                  <c:v>38.402952254923989</c:v>
                </c:pt>
                <c:pt idx="187">
                  <c:v>38.592120731067872</c:v>
                </c:pt>
                <c:pt idx="188">
                  <c:v>38.781096137502985</c:v>
                </c:pt>
                <c:pt idx="189">
                  <c:v>38.969878277721129</c:v>
                </c:pt>
                <c:pt idx="190">
                  <c:v>39.158466955008379</c:v>
                </c:pt>
                <c:pt idx="191">
                  <c:v>39.346861972470748</c:v>
                </c:pt>
                <c:pt idx="192">
                  <c:v>39.53506313305958</c:v>
                </c:pt>
                <c:pt idx="193">
                  <c:v>39.723070239596716</c:v>
                </c:pt>
                <c:pt idx="194">
                  <c:v>39.910883094799431</c:v>
                </c:pt>
                <c:pt idx="195">
                  <c:v>40.098501501305108</c:v>
                </c:pt>
                <c:pt idx="196">
                  <c:v>40.285925261695695</c:v>
                </c:pt>
                <c:pt idx="197">
                  <c:v>40.473154178521909</c:v>
                </c:pt>
                <c:pt idx="198">
                  <c:v>40.6601880543272</c:v>
                </c:pt>
                <c:pt idx="199">
                  <c:v>40.847026691671502</c:v>
                </c:pt>
                <c:pt idx="200">
                  <c:v>41.033669893154709</c:v>
                </c:pt>
                <c:pt idx="201">
                  <c:v>41.220117461439933</c:v>
                </c:pt>
                <c:pt idx="202">
                  <c:v>41.406369199276547</c:v>
                </c:pt>
                <c:pt idx="203">
                  <c:v>41.59242490952294</c:v>
                </c:pt>
                <c:pt idx="204">
                  <c:v>41.778284395169102</c:v>
                </c:pt>
                <c:pt idx="205">
                  <c:v>41.96394745935892</c:v>
                </c:pt>
                <c:pt idx="206">
                  <c:v>42.149413905412267</c:v>
                </c:pt>
                <c:pt idx="207">
                  <c:v>42.334683536846867</c:v>
                </c:pt>
                <c:pt idx="208">
                  <c:v>42.519756157399897</c:v>
                </c:pt>
                <c:pt idx="209">
                  <c:v>42.704631571049397</c:v>
                </c:pt>
                <c:pt idx="210">
                  <c:v>42.889309582035423</c:v>
                </c:pt>
                <c:pt idx="211">
                  <c:v>43.073789994880968</c:v>
                </c:pt>
                <c:pt idx="212">
                  <c:v>43.258072614412683</c:v>
                </c:pt>
                <c:pt idx="213">
                  <c:v>43.442157245781338</c:v>
                </c:pt>
                <c:pt idx="214">
                  <c:v>43.626043694482085</c:v>
                </c:pt>
                <c:pt idx="215">
                  <c:v>43.809731766374476</c:v>
                </c:pt>
                <c:pt idx="216">
                  <c:v>43.993221267702253</c:v>
                </c:pt>
                <c:pt idx="217">
                  <c:v>44.17651200511294</c:v>
                </c:pt>
                <c:pt idx="218">
                  <c:v>44.35960378567718</c:v>
                </c:pt>
                <c:pt idx="219">
                  <c:v>44.542496416907888</c:v>
                </c:pt>
                <c:pt idx="220">
                  <c:v>44.725189706779148</c:v>
                </c:pt>
                <c:pt idx="221">
                  <c:v>44.907683463744895</c:v>
                </c:pt>
                <c:pt idx="222">
                  <c:v>45.089977496757413</c:v>
                </c:pt>
                <c:pt idx="223">
                  <c:v>45.272071615285576</c:v>
                </c:pt>
                <c:pt idx="224">
                  <c:v>45.45396562933287</c:v>
                </c:pt>
                <c:pt idx="225">
                  <c:v>45.63565934945526</c:v>
                </c:pt>
                <c:pt idx="226">
                  <c:v>45.817152586778754</c:v>
                </c:pt>
                <c:pt idx="227">
                  <c:v>45.998445153016824</c:v>
                </c:pt>
                <c:pt idx="228">
                  <c:v>46.17953686048758</c:v>
                </c:pt>
                <c:pt idx="229">
                  <c:v>46.360427522130756</c:v>
                </c:pt>
                <c:pt idx="230">
                  <c:v>46.541116951524458</c:v>
                </c:pt>
                <c:pt idx="231">
                  <c:v>46.721604962901722</c:v>
                </c:pt>
                <c:pt idx="232">
                  <c:v>46.901891371166862</c:v>
                </c:pt>
                <c:pt idx="233">
                  <c:v>47.081975991911605</c:v>
                </c:pt>
                <c:pt idx="234">
                  <c:v>47.26185864143104</c:v>
                </c:pt>
                <c:pt idx="235">
                  <c:v>47.44153913673933</c:v>
                </c:pt>
                <c:pt idx="236">
                  <c:v>47.621017295585247</c:v>
                </c:pt>
                <c:pt idx="237">
                  <c:v>47.800292936467493</c:v>
                </c:pt>
                <c:pt idx="238">
                  <c:v>47.97936587864983</c:v>
                </c:pt>
                <c:pt idx="239">
                  <c:v>48.158235942175999</c:v>
                </c:pt>
                <c:pt idx="240">
                  <c:v>48.336902947884461</c:v>
                </c:pt>
                <c:pt idx="241">
                  <c:v>48.515366717422893</c:v>
                </c:pt>
                <c:pt idx="242">
                  <c:v>48.693627073262562</c:v>
                </c:pt>
                <c:pt idx="243">
                  <c:v>48.871683838712428</c:v>
                </c:pt>
                <c:pt idx="244">
                  <c:v>49.049536837933111</c:v>
                </c:pt>
                <c:pt idx="245">
                  <c:v>49.227185895950633</c:v>
                </c:pt>
                <c:pt idx="246">
                  <c:v>49.404630838669981</c:v>
                </c:pt>
                <c:pt idx="247">
                  <c:v>49.581871492888467</c:v>
                </c:pt>
                <c:pt idx="248">
                  <c:v>49.758907686308937</c:v>
                </c:pt>
                <c:pt idx="249">
                  <c:v>49.935739247552739</c:v>
                </c:pt>
                <c:pt idx="250">
                  <c:v>50.112366006172529</c:v>
                </c:pt>
                <c:pt idx="251">
                  <c:v>50.28878779266492</c:v>
                </c:pt>
                <c:pt idx="252">
                  <c:v>50.465004438482893</c:v>
                </c:pt>
                <c:pt idx="253">
                  <c:v>50.641015776048064</c:v>
                </c:pt>
                <c:pt idx="254">
                  <c:v>50.816821638762761</c:v>
                </c:pt>
                <c:pt idx="255">
                  <c:v>50.99242186102191</c:v>
                </c:pt>
                <c:pt idx="256">
                  <c:v>51.167816278224748</c:v>
                </c:pt>
                <c:pt idx="257">
                  <c:v>51.343004726786369</c:v>
                </c:pt>
                <c:pt idx="258">
                  <c:v>51.517987044149081</c:v>
                </c:pt>
                <c:pt idx="259">
                  <c:v>51.692763068793575</c:v>
                </c:pt>
                <c:pt idx="260">
                  <c:v>51.867332640249948</c:v>
                </c:pt>
                <c:pt idx="261">
                  <c:v>52.041695599108543</c:v>
                </c:pt>
                <c:pt idx="262">
                  <c:v>52.215851787030608</c:v>
                </c:pt>
                <c:pt idx="263">
                  <c:v>52.389801046758791</c:v>
                </c:pt>
                <c:pt idx="264">
                  <c:v>52.56354322212745</c:v>
                </c:pt>
                <c:pt idx="265">
                  <c:v>52.737078158072833</c:v>
                </c:pt>
                <c:pt idx="266">
                  <c:v>52.910405700643047</c:v>
                </c:pt>
                <c:pt idx="267">
                  <c:v>53.083525697007893</c:v>
                </c:pt>
                <c:pt idx="268">
                  <c:v>53.256437995468524</c:v>
                </c:pt>
                <c:pt idx="269">
                  <c:v>53.42914244546693</c:v>
                </c:pt>
                <c:pt idx="270">
                  <c:v>53.601638897595272</c:v>
                </c:pt>
              </c:numCache>
            </c:numRef>
          </c:xVal>
          <c:yVal>
            <c:numRef>
              <c:f>'5ft'!$H$19:$H$289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7616"/>
        <c:axId val="421537224"/>
      </c:scatterChart>
      <c:valAx>
        <c:axId val="42153761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537224"/>
        <c:crosses val="max"/>
        <c:crossBetween val="midCat"/>
        <c:majorUnit val="2"/>
      </c:valAx>
      <c:valAx>
        <c:axId val="42153722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53761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'6ft'!$E$18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0.30376587191277571</c:v>
                </c:pt>
                <c:pt idx="2">
                  <c:v>0.60716806539208901</c:v>
                </c:pt>
                <c:pt idx="3">
                  <c:v>0.91020756357270094</c:v>
                </c:pt>
                <c:pt idx="4">
                  <c:v>1.2128853402169957</c:v>
                </c:pt>
                <c:pt idx="5">
                  <c:v>1.5152023597629061</c:v>
                </c:pt>
                <c:pt idx="6">
                  <c:v>1.8171595773717002</c:v>
                </c:pt>
                <c:pt idx="7">
                  <c:v>2.1187579389756315</c:v>
                </c:pt>
                <c:pt idx="8">
                  <c:v>2.4199983813254606</c:v>
                </c:pt>
                <c:pt idx="9">
                  <c:v>2.7208818320378523</c:v>
                </c:pt>
                <c:pt idx="10">
                  <c:v>3.0214092096426524</c:v>
                </c:pt>
                <c:pt idx="11">
                  <c:v>3.3215814236300538</c:v>
                </c:pt>
                <c:pt idx="12">
                  <c:v>3.6213993744976496</c:v>
                </c:pt>
                <c:pt idx="13">
                  <c:v>3.9208639537973862</c:v>
                </c:pt>
                <c:pt idx="14">
                  <c:v>4.2199760441824132</c:v>
                </c:pt>
                <c:pt idx="15">
                  <c:v>4.5187365194538431</c:v>
                </c:pt>
                <c:pt idx="16">
                  <c:v>4.8171462446074171</c:v>
                </c:pt>
                <c:pt idx="17">
                  <c:v>5.1152060758800895</c:v>
                </c:pt>
                <c:pt idx="18">
                  <c:v>5.4129168607965275</c:v>
                </c:pt>
                <c:pt idx="19">
                  <c:v>5.7102794382155375</c:v>
                </c:pt>
                <c:pt idx="20">
                  <c:v>6.0072946383764183</c:v>
                </c:pt>
                <c:pt idx="21">
                  <c:v>6.3039632829452437</c:v>
                </c:pt>
                <c:pt idx="22">
                  <c:v>6.6002861850610852</c:v>
                </c:pt>
                <c:pt idx="23">
                  <c:v>6.8962641493821701</c:v>
                </c:pt>
                <c:pt idx="24">
                  <c:v>7.1918979721319873</c:v>
                </c:pt>
                <c:pt idx="25">
                  <c:v>7.487188441145336</c:v>
                </c:pt>
                <c:pt idx="26">
                  <c:v>7.7821363359143287</c:v>
                </c:pt>
                <c:pt idx="27">
                  <c:v>8.0767424276343469</c:v>
                </c:pt>
                <c:pt idx="28">
                  <c:v>8.3710074792499558</c:v>
                </c:pt>
                <c:pt idx="29">
                  <c:v>8.6649322455007791</c:v>
                </c:pt>
                <c:pt idx="30">
                  <c:v>8.9585174729673351</c:v>
                </c:pt>
                <c:pt idx="31">
                  <c:v>9.2517639001168472</c:v>
                </c:pt>
                <c:pt idx="32">
                  <c:v>9.544672257349017</c:v>
                </c:pt>
                <c:pt idx="33">
                  <c:v>9.837243267041778</c:v>
                </c:pt>
                <c:pt idx="34">
                  <c:v>10.129477643597017</c:v>
                </c:pt>
                <c:pt idx="35">
                  <c:v>10.42137609348628</c:v>
                </c:pt>
                <c:pt idx="36">
                  <c:v>10.712939315296461</c:v>
                </c:pt>
                <c:pt idx="37">
                  <c:v>11.004167999775465</c:v>
                </c:pt>
                <c:pt idx="38">
                  <c:v>11.295062829877864</c:v>
                </c:pt>
                <c:pt idx="39">
                  <c:v>11.585624480810546</c:v>
                </c:pt>
                <c:pt idx="40">
                  <c:v>11.87585362007834</c:v>
                </c:pt>
                <c:pt idx="41">
                  <c:v>12.165750907529647</c:v>
                </c:pt>
                <c:pt idx="42">
                  <c:v>12.455316995402059</c:v>
                </c:pt>
                <c:pt idx="43">
                  <c:v>12.744552528367976</c:v>
                </c:pt>
                <c:pt idx="44">
                  <c:v>13.033458143580212</c:v>
                </c:pt>
                <c:pt idx="45">
                  <c:v>13.32203447071762</c:v>
                </c:pt>
                <c:pt idx="46">
                  <c:v>13.610282132030699</c:v>
                </c:pt>
                <c:pt idx="47">
                  <c:v>13.898201742387212</c:v>
                </c:pt>
                <c:pt idx="48">
                  <c:v>14.185793909317805</c:v>
                </c:pt>
                <c:pt idx="49">
                  <c:v>14.473059233061637</c:v>
                </c:pt>
                <c:pt idx="50">
                  <c:v>14.759998306612005</c:v>
                </c:pt>
                <c:pt idx="51">
                  <c:v>15.046611715761987</c:v>
                </c:pt>
                <c:pt idx="52">
                  <c:v>15.332900039150086</c:v>
                </c:pt>
                <c:pt idx="53">
                  <c:v>15.618863848305887</c:v>
                </c:pt>
                <c:pt idx="54">
                  <c:v>15.904503707695717</c:v>
                </c:pt>
                <c:pt idx="55">
                  <c:v>16.189820174768325</c:v>
                </c:pt>
                <c:pt idx="56">
                  <c:v>16.474813800000565</c:v>
                </c:pt>
                <c:pt idx="57">
                  <c:v>16.75948512694309</c:v>
                </c:pt>
                <c:pt idx="58">
                  <c:v>17.043834692266071</c:v>
                </c:pt>
                <c:pt idx="59">
                  <c:v>17.327863025804898</c:v>
                </c:pt>
                <c:pt idx="60">
                  <c:v>17.611570650605934</c:v>
                </c:pt>
                <c:pt idx="61">
                  <c:v>17.894958082972234</c:v>
                </c:pt>
                <c:pt idx="62">
                  <c:v>18.178025832509327</c:v>
                </c:pt>
                <c:pt idx="63">
                  <c:v>18.460774402170959</c:v>
                </c:pt>
                <c:pt idx="64">
                  <c:v>18.743204288304888</c:v>
                </c:pt>
                <c:pt idx="65">
                  <c:v>19.025315980698668</c:v>
                </c:pt>
                <c:pt idx="66">
                  <c:v>19.307109962625454</c:v>
                </c:pt>
                <c:pt idx="67">
                  <c:v>19.588586710889807</c:v>
                </c:pt>
                <c:pt idx="68">
                  <c:v>19.869746695873527</c:v>
                </c:pt>
                <c:pt idx="69">
                  <c:v>20.15059038158147</c:v>
                </c:pt>
                <c:pt idx="70">
                  <c:v>20.431118225687403</c:v>
                </c:pt>
                <c:pt idx="71">
                  <c:v>20.711330679579845</c:v>
                </c:pt>
                <c:pt idx="72">
                  <c:v>20.99122818840792</c:v>
                </c:pt>
                <c:pt idx="73">
                  <c:v>21.270811191127219</c:v>
                </c:pt>
                <c:pt idx="74">
                  <c:v>21.550080120545669</c:v>
                </c:pt>
                <c:pt idx="75">
                  <c:v>21.82903540336941</c:v>
                </c:pt>
                <c:pt idx="76">
                  <c:v>22.107677460248652</c:v>
                </c:pt>
                <c:pt idx="77">
                  <c:v>22.386006705823569</c:v>
                </c:pt>
                <c:pt idx="78">
                  <c:v>22.664023548770157</c:v>
                </c:pt>
                <c:pt idx="79">
                  <c:v>22.941728391846127</c:v>
                </c:pt>
                <c:pt idx="80">
                  <c:v>23.219121631936769</c:v>
                </c:pt>
                <c:pt idx="81">
                  <c:v>23.496203660100818</c:v>
                </c:pt>
                <c:pt idx="82">
                  <c:v>23.772974861616319</c:v>
                </c:pt>
                <c:pt idx="83">
                  <c:v>24.049435616026496</c:v>
                </c:pt>
                <c:pt idx="84">
                  <c:v>24.325586297185591</c:v>
                </c:pt>
                <c:pt idx="85">
                  <c:v>24.601427273304697</c:v>
                </c:pt>
                <c:pt idx="86">
                  <c:v>24.876958906997594</c:v>
                </c:pt>
                <c:pt idx="87">
                  <c:v>25.15218155532656</c:v>
                </c:pt>
                <c:pt idx="88">
                  <c:v>25.42709556984817</c:v>
                </c:pt>
                <c:pt idx="89">
                  <c:v>25.701701296659071</c:v>
                </c:pt>
                <c:pt idx="90">
                  <c:v>25.975999076441745</c:v>
                </c:pt>
                <c:pt idx="91">
                  <c:v>26.24998924451025</c:v>
                </c:pt>
                <c:pt idx="92">
                  <c:v>26.523672130855932</c:v>
                </c:pt>
                <c:pt idx="93">
                  <c:v>26.797048060193116</c:v>
                </c:pt>
                <c:pt idx="94">
                  <c:v>27.070117352004772</c:v>
                </c:pt>
                <c:pt idx="95">
                  <c:v>27.342880320588137</c:v>
                </c:pt>
                <c:pt idx="96">
                  <c:v>27.615337275100323</c:v>
                </c:pt>
                <c:pt idx="97">
                  <c:v>27.887488519603885</c:v>
                </c:pt>
                <c:pt idx="98">
                  <c:v>28.159334353112342</c:v>
                </c:pt>
                <c:pt idx="99">
                  <c:v>28.430875069635675</c:v>
                </c:pt>
                <c:pt idx="100">
                  <c:v>28.702110958225767</c:v>
                </c:pt>
                <c:pt idx="101">
                  <c:v>28.973042303021813</c:v>
                </c:pt>
                <c:pt idx="102">
                  <c:v>29.243669383295682</c:v>
                </c:pt>
                <c:pt idx="103">
                  <c:v>29.513992473497222</c:v>
                </c:pt>
                <c:pt idx="104">
                  <c:v>29.78401184329952</c:v>
                </c:pt>
                <c:pt idx="105">
                  <c:v>30.053727757644108</c:v>
                </c:pt>
                <c:pt idx="106">
                  <c:v>30.323140476786115</c:v>
                </c:pt>
                <c:pt idx="107">
                  <c:v>30.592250256339355</c:v>
                </c:pt>
                <c:pt idx="108">
                  <c:v>30.861057347321363</c:v>
                </c:pt>
                <c:pt idx="109">
                  <c:v>31.129561996198362</c:v>
                </c:pt>
                <c:pt idx="110">
                  <c:v>31.39776444493015</c:v>
                </c:pt>
                <c:pt idx="111">
                  <c:v>31.665664931014952</c:v>
                </c:pt>
                <c:pt idx="112">
                  <c:v>31.933263687534168</c:v>
                </c:pt>
                <c:pt idx="113">
                  <c:v>32.200560943197068</c:v>
                </c:pt>
                <c:pt idx="114">
                  <c:v>32.467556922385391</c:v>
                </c:pt>
                <c:pt idx="115">
                  <c:v>32.734251845197889</c:v>
                </c:pt>
                <c:pt idx="116">
                  <c:v>33.00064592749478</c:v>
                </c:pt>
                <c:pt idx="117">
                  <c:v>33.266739380942091</c:v>
                </c:pt>
                <c:pt idx="118">
                  <c:v>33.532532413055968</c:v>
                </c:pt>
                <c:pt idx="119">
                  <c:v>33.798025227246839</c:v>
                </c:pt>
                <c:pt idx="120">
                  <c:v>34.063218022863524</c:v>
                </c:pt>
                <c:pt idx="121">
                  <c:v>34.328110995237239</c:v>
                </c:pt>
                <c:pt idx="122">
                  <c:v>34.5927043357255</c:v>
                </c:pt>
                <c:pt idx="123">
                  <c:v>34.856998231755924</c:v>
                </c:pt>
                <c:pt idx="124">
                  <c:v>35.120992866869933</c:v>
                </c:pt>
                <c:pt idx="125">
                  <c:v>35.384688420766352</c:v>
                </c:pt>
                <c:pt idx="126">
                  <c:v>35.648085069344909</c:v>
                </c:pt>
                <c:pt idx="127">
                  <c:v>35.911182984749594</c:v>
                </c:pt>
                <c:pt idx="128">
                  <c:v>36.173982335411942</c:v>
                </c:pt>
                <c:pt idx="129">
                  <c:v>36.436483286094187</c:v>
                </c:pt>
                <c:pt idx="130">
                  <c:v>36.698685997932287</c:v>
                </c:pt>
                <c:pt idx="131">
                  <c:v>36.960590628478833</c:v>
                </c:pt>
                <c:pt idx="132">
                  <c:v>37.222197331745853</c:v>
                </c:pt>
                <c:pt idx="133">
                  <c:v>37.483506258247466</c:v>
                </c:pt>
                <c:pt idx="134">
                  <c:v>37.744517555042435</c:v>
                </c:pt>
                <c:pt idx="135">
                  <c:v>38.005231365776545</c:v>
                </c:pt>
                <c:pt idx="136">
                  <c:v>38.265647830724909</c:v>
                </c:pt>
                <c:pt idx="137">
                  <c:v>38.52576708683408</c:v>
                </c:pt>
                <c:pt idx="138">
                  <c:v>38.785589267764067</c:v>
                </c:pt>
                <c:pt idx="139">
                  <c:v>39.045114503930208</c:v>
                </c:pt>
                <c:pt idx="140">
                  <c:v>39.304342922544855</c:v>
                </c:pt>
                <c:pt idx="141">
                  <c:v>39.563274647658979</c:v>
                </c:pt>
                <c:pt idx="142">
                  <c:v>39.821909800203585</c:v>
                </c:pt>
                <c:pt idx="143">
                  <c:v>40.080248498030997</c:v>
                </c:pt>
                <c:pt idx="144">
                  <c:v>40.338290855955982</c:v>
                </c:pt>
                <c:pt idx="145">
                  <c:v>40.596036985796715</c:v>
                </c:pt>
                <c:pt idx="146">
                  <c:v>40.853486996415612</c:v>
                </c:pt>
                <c:pt idx="147">
                  <c:v>41.110640993759979</c:v>
                </c:pt>
                <c:pt idx="148">
                  <c:v>41.367499080902519</c:v>
                </c:pt>
                <c:pt idx="149">
                  <c:v>41.624061358081669</c:v>
                </c:pt>
                <c:pt idx="150">
                  <c:v>41.88032792274177</c:v>
                </c:pt>
                <c:pt idx="151">
                  <c:v>42.136298869573075</c:v>
                </c:pt>
                <c:pt idx="152">
                  <c:v>42.391974290551588</c:v>
                </c:pt>
                <c:pt idx="153">
                  <c:v>42.647354274978738</c:v>
                </c:pt>
                <c:pt idx="154">
                  <c:v>42.902438909520875</c:v>
                </c:pt>
                <c:pt idx="155">
                  <c:v>43.157228278248589</c:v>
                </c:pt>
                <c:pt idx="156">
                  <c:v>43.411722462675854</c:v>
                </c:pt>
                <c:pt idx="157">
                  <c:v>43.665921541799001</c:v>
                </c:pt>
                <c:pt idx="158">
                  <c:v>43.919825592135517</c:v>
                </c:pt>
                <c:pt idx="159">
                  <c:v>44.173434687762644</c:v>
                </c:pt>
                <c:pt idx="160">
                  <c:v>44.426748900355797</c:v>
                </c:pt>
                <c:pt idx="161">
                  <c:v>44.679768299226815</c:v>
                </c:pt>
                <c:pt idx="162">
                  <c:v>44.932492951362015</c:v>
                </c:pt>
                <c:pt idx="163">
                  <c:v>45.18492292146005</c:v>
                </c:pt>
                <c:pt idx="164">
                  <c:v>45.437058271969597</c:v>
                </c:pt>
                <c:pt idx="165">
                  <c:v>45.688899063126833</c:v>
                </c:pt>
                <c:pt idx="166">
                  <c:v>45.940445352992732</c:v>
                </c:pt>
                <c:pt idx="167">
                  <c:v>46.191697197490157</c:v>
                </c:pt>
                <c:pt idx="168">
                  <c:v>46.442654650440772</c:v>
                </c:pt>
                <c:pt idx="169">
                  <c:v>46.69331776360174</c:v>
                </c:pt>
                <c:pt idx="170">
                  <c:v>46.943686586702228</c:v>
                </c:pt>
                <c:pt idx="171">
                  <c:v>47.193761167479714</c:v>
                </c:pt>
                <c:pt idx="172">
                  <c:v>47.443541551716102</c:v>
                </c:pt>
                <c:pt idx="173">
                  <c:v>47.693027783273628</c:v>
                </c:pt>
                <c:pt idx="174">
                  <c:v>47.942219904130532</c:v>
                </c:pt>
                <c:pt idx="175">
                  <c:v>48.19111795441659</c:v>
                </c:pt>
                <c:pt idx="176">
                  <c:v>48.439721972448375</c:v>
                </c:pt>
                <c:pt idx="177">
                  <c:v>48.688031994764344</c:v>
                </c:pt>
                <c:pt idx="178">
                  <c:v>48.936048056159734</c:v>
                </c:pt>
                <c:pt idx="179">
                  <c:v>49.183770189721187</c:v>
                </c:pt>
                <c:pt idx="180">
                  <c:v>49.431198426861243</c:v>
                </c:pt>
                <c:pt idx="181">
                  <c:v>49.678332797352553</c:v>
                </c:pt>
                <c:pt idx="182">
                  <c:v>49.925173329361932</c:v>
                </c:pt>
                <c:pt idx="183">
                  <c:v>50.171720049484151</c:v>
                </c:pt>
                <c:pt idx="184">
                  <c:v>50.417972982775559</c:v>
                </c:pt>
                <c:pt idx="185">
                  <c:v>50.663932152787481</c:v>
                </c:pt>
                <c:pt idx="186">
                  <c:v>50.909597581599357</c:v>
                </c:pt>
                <c:pt idx="187">
                  <c:v>51.154969289851728</c:v>
                </c:pt>
                <c:pt idx="188">
                  <c:v>51.400047296778958</c:v>
                </c:pt>
                <c:pt idx="189">
                  <c:v>51.644831620241767</c:v>
                </c:pt>
                <c:pt idx="190">
                  <c:v>51.889322276759529</c:v>
                </c:pt>
                <c:pt idx="191">
                  <c:v>52.133519281542348</c:v>
                </c:pt>
                <c:pt idx="192">
                  <c:v>52.377422648522938</c:v>
                </c:pt>
                <c:pt idx="193">
                  <c:v>52.621032390388244</c:v>
                </c:pt>
                <c:pt idx="194">
                  <c:v>52.864348518610889</c:v>
                </c:pt>
                <c:pt idx="195">
                  <c:v>53.107371043480349</c:v>
                </c:pt>
                <c:pt idx="196">
                  <c:v>53.350099974133961</c:v>
                </c:pt>
                <c:pt idx="197">
                  <c:v>53.59253531858765</c:v>
                </c:pt>
                <c:pt idx="198">
                  <c:v>53.834677083766479</c:v>
                </c:pt>
                <c:pt idx="199">
                  <c:v>54.076525275534962</c:v>
                </c:pt>
                <c:pt idx="200">
                  <c:v>54.318079898727156</c:v>
                </c:pt>
                <c:pt idx="201">
                  <c:v>54.559340957176495</c:v>
                </c:pt>
                <c:pt idx="202">
                  <c:v>54.800308453745465</c:v>
                </c:pt>
                <c:pt idx="203">
                  <c:v>55.040982390355005</c:v>
                </c:pt>
                <c:pt idx="204">
                  <c:v>55.281362768013693</c:v>
                </c:pt>
                <c:pt idx="205">
                  <c:v>55.521449586846721</c:v>
                </c:pt>
                <c:pt idx="206">
                  <c:v>55.761242846124631</c:v>
                </c:pt>
                <c:pt idx="207">
                  <c:v>56.000742544291825</c:v>
                </c:pt>
                <c:pt idx="208">
                  <c:v>56.239948678994878</c:v>
                </c:pt>
                <c:pt idx="209">
                  <c:v>56.478861247110579</c:v>
                </c:pt>
                <c:pt idx="210">
                  <c:v>56.717480244773789</c:v>
                </c:pt>
                <c:pt idx="211">
                  <c:v>56.955805667405038</c:v>
                </c:pt>
                <c:pt idx="212">
                  <c:v>57.193837509737946</c:v>
                </c:pt>
                <c:pt idx="213">
                  <c:v>57.431575765846354</c:v>
                </c:pt>
                <c:pt idx="214">
                  <c:v>57.66902042917129</c:v>
                </c:pt>
                <c:pt idx="215">
                  <c:v>57.906171492547664</c:v>
                </c:pt>
                <c:pt idx="216">
                  <c:v>58.143028948230764</c:v>
                </c:pt>
                <c:pt idx="217">
                  <c:v>58.379592787922533</c:v>
                </c:pt>
                <c:pt idx="218">
                  <c:v>58.615863002797603</c:v>
                </c:pt>
                <c:pt idx="219">
                  <c:v>58.851839583529092</c:v>
                </c:pt>
                <c:pt idx="220">
                  <c:v>59.087522520314224</c:v>
                </c:pt>
                <c:pt idx="221">
                  <c:v>59.322911802899675</c:v>
                </c:pt>
                <c:pt idx="222">
                  <c:v>59.558007420606728</c:v>
                </c:pt>
                <c:pt idx="223">
                  <c:v>59.792809362356188</c:v>
                </c:pt>
                <c:pt idx="224">
                  <c:v>60.027317616693075</c:v>
                </c:pt>
                <c:pt idx="225">
                  <c:v>60.261532171811119</c:v>
                </c:pt>
                <c:pt idx="226">
                  <c:v>60.495453015576977</c:v>
                </c:pt>
                <c:pt idx="227">
                  <c:v>60.729080135554291</c:v>
                </c:pt>
                <c:pt idx="228">
                  <c:v>60.962413519027479</c:v>
                </c:pt>
                <c:pt idx="229">
                  <c:v>61.195453153025319</c:v>
                </c:pt>
                <c:pt idx="230">
                  <c:v>61.42819902434433</c:v>
                </c:pt>
                <c:pt idx="231">
                  <c:v>61.660651119571902</c:v>
                </c:pt>
                <c:pt idx="232">
                  <c:v>61.89280942510922</c:v>
                </c:pt>
                <c:pt idx="233">
                  <c:v>62.124673927193967</c:v>
                </c:pt>
                <c:pt idx="234">
                  <c:v>62.356244611922826</c:v>
                </c:pt>
                <c:pt idx="235">
                  <c:v>62.587521465273724</c:v>
                </c:pt>
                <c:pt idx="236">
                  <c:v>62.818504473127888</c:v>
                </c:pt>
                <c:pt idx="237">
                  <c:v>63.049193621291685</c:v>
                </c:pt>
                <c:pt idx="238">
                  <c:v>63.279588895518216</c:v>
                </c:pt>
                <c:pt idx="239">
                  <c:v>63.509690281528741</c:v>
                </c:pt>
                <c:pt idx="240">
                  <c:v>63.739497765033825</c:v>
                </c:pt>
                <c:pt idx="241">
                  <c:v>63.969011331754331</c:v>
                </c:pt>
                <c:pt idx="242">
                  <c:v>64.198230967442171</c:v>
                </c:pt>
                <c:pt idx="243">
                  <c:v>64.427156657900824</c:v>
                </c:pt>
                <c:pt idx="244">
                  <c:v>64.655788389005664</c:v>
                </c:pt>
                <c:pt idx="245">
                  <c:v>64.884126146724114</c:v>
                </c:pt>
                <c:pt idx="246">
                  <c:v>65.112169917135489</c:v>
                </c:pt>
                <c:pt idx="247">
                  <c:v>65.339919686450699</c:v>
                </c:pt>
                <c:pt idx="248">
                  <c:v>65.567375441031757</c:v>
                </c:pt>
                <c:pt idx="249">
                  <c:v>65.794537167411022</c:v>
                </c:pt>
                <c:pt idx="250">
                  <c:v>66.021404852310255</c:v>
                </c:pt>
                <c:pt idx="251">
                  <c:v>66.247978482659491</c:v>
                </c:pt>
                <c:pt idx="252">
                  <c:v>66.474258045615656</c:v>
                </c:pt>
                <c:pt idx="253">
                  <c:v>66.700243528581026</c:v>
                </c:pt>
                <c:pt idx="254">
                  <c:v>66.925934919221447</c:v>
                </c:pt>
                <c:pt idx="255">
                  <c:v>67.15133220548438</c:v>
                </c:pt>
                <c:pt idx="256">
                  <c:v>67.376435375616694</c:v>
                </c:pt>
                <c:pt idx="257">
                  <c:v>67.601244418182304</c:v>
                </c:pt>
                <c:pt idx="258">
                  <c:v>67.825759322079577</c:v>
                </c:pt>
                <c:pt idx="259">
                  <c:v>68.049980076558541</c:v>
                </c:pt>
                <c:pt idx="260">
                  <c:v>68.273906671237938</c:v>
                </c:pt>
                <c:pt idx="261">
                  <c:v>68.497539096121983</c:v>
                </c:pt>
                <c:pt idx="262">
                  <c:v>68.720877341617012</c:v>
                </c:pt>
                <c:pt idx="263">
                  <c:v>68.943921398547886</c:v>
                </c:pt>
                <c:pt idx="264">
                  <c:v>69.166671258174205</c:v>
                </c:pt>
                <c:pt idx="265">
                  <c:v>69.389126912206336</c:v>
                </c:pt>
                <c:pt idx="266">
                  <c:v>69.611288352821248</c:v>
                </c:pt>
                <c:pt idx="267">
                  <c:v>69.833155572678137</c:v>
                </c:pt>
                <c:pt idx="268">
                  <c:v>70.054728564933853</c:v>
                </c:pt>
                <c:pt idx="269">
                  <c:v>70.276007323258142</c:v>
                </c:pt>
                <c:pt idx="270">
                  <c:v>70.49699184184874</c:v>
                </c:pt>
              </c:numCache>
            </c:numRef>
          </c:xVal>
          <c:yVal>
            <c:numRef>
              <c:f>'6ft'!$E$19:$E$289</c:f>
              <c:numCache>
                <c:formatCode>General</c:formatCode>
                <c:ptCount val="271"/>
                <c:pt idx="0">
                  <c:v>0.73582197545950512</c:v>
                </c:pt>
                <c:pt idx="1">
                  <c:v>0.760519058234985</c:v>
                </c:pt>
                <c:pt idx="2">
                  <c:v>0.78398937777145161</c:v>
                </c:pt>
                <c:pt idx="3">
                  <c:v>0.80623444516735887</c:v>
                </c:pt>
                <c:pt idx="4">
                  <c:v>0.82725576478269958</c:v>
                </c:pt>
                <c:pt idx="5">
                  <c:v>0.84705483433911011</c:v>
                </c:pt>
                <c:pt idx="6">
                  <c:v>0.86563314501950384</c:v>
                </c:pt>
                <c:pt idx="7">
                  <c:v>0.88299218156723291</c:v>
                </c:pt>
                <c:pt idx="8">
                  <c:v>0.89913342238477945</c:v>
                </c:pt>
                <c:pt idx="9">
                  <c:v>0.91405833963197625</c:v>
                </c:pt>
                <c:pt idx="10">
                  <c:v>0.92776839932375699</c:v>
                </c:pt>
                <c:pt idx="11">
                  <c:v>0.94026506142743604</c:v>
                </c:pt>
                <c:pt idx="12">
                  <c:v>0.95154977995951828</c:v>
                </c:pt>
                <c:pt idx="13">
                  <c:v>0.96162400308203788</c:v>
                </c:pt>
                <c:pt idx="14">
                  <c:v>0.97048917319842642</c:v>
                </c:pt>
                <c:pt idx="15">
                  <c:v>0.97814672704890993</c:v>
                </c:pt>
                <c:pt idx="16">
                  <c:v>0.98459809580543423</c:v>
                </c:pt>
                <c:pt idx="17">
                  <c:v>0.98984470516611767</c:v>
                </c:pt>
                <c:pt idx="18">
                  <c:v>0.99388797544923135</c:v>
                </c:pt>
                <c:pt idx="19">
                  <c:v>0.99672932168670536</c:v>
                </c:pt>
                <c:pt idx="20">
                  <c:v>0.99837015371716054</c:v>
                </c:pt>
                <c:pt idx="21">
                  <c:v>0.99881187627846457</c:v>
                </c:pt>
                <c:pt idx="22">
                  <c:v>0.99805588909981169</c:v>
                </c:pt>
                <c:pt idx="23">
                  <c:v>0.99610358699332446</c:v>
                </c:pt>
                <c:pt idx="24">
                  <c:v>0.99295635994517717</c:v>
                </c:pt>
                <c:pt idx="25">
                  <c:v>0.98861559320623826</c:v>
                </c:pt>
                <c:pt idx="26">
                  <c:v>0.98308266738223171</c:v>
                </c:pt>
                <c:pt idx="27">
                  <c:v>0.97635895852341525</c:v>
                </c:pt>
                <c:pt idx="28">
                  <c:v>0.9684458382137745</c:v>
                </c:pt>
                <c:pt idx="29">
                  <c:v>0.9593446736597302</c:v>
                </c:pt>
                <c:pt idx="30">
                  <c:v>0.94905682777835843</c:v>
                </c:pt>
                <c:pt idx="31">
                  <c:v>0.93758365928512089</c:v>
                </c:pt>
                <c:pt idx="32">
                  <c:v>0.92492652278110454</c:v>
                </c:pt>
                <c:pt idx="33">
                  <c:v>0.91108676883976758</c:v>
                </c:pt>
                <c:pt idx="34">
                  <c:v>0.89606574409319073</c:v>
                </c:pt>
                <c:pt idx="35">
                  <c:v>0.87986479131783168</c:v>
                </c:pt>
                <c:pt idx="36">
                  <c:v>0.86248524951978078</c:v>
                </c:pt>
                <c:pt idx="37">
                  <c:v>0.84392845401951533</c:v>
                </c:pt>
                <c:pt idx="38">
                  <c:v>0.82419573653615119</c:v>
                </c:pt>
                <c:pt idx="39">
                  <c:v>0.80328842527118938</c:v>
                </c:pt>
                <c:pt idx="40">
                  <c:v>0.781207844991755</c:v>
                </c:pt>
                <c:pt idx="41">
                  <c:v>0.75795531711332675</c:v>
                </c:pt>
                <c:pt idx="42">
                  <c:v>0.73353215978195463</c:v>
                </c:pt>
                <c:pt idx="43">
                  <c:v>0.70793968795596374</c:v>
                </c:pt>
                <c:pt idx="44">
                  <c:v>0.68117921348714117</c:v>
                </c:pt>
                <c:pt idx="45">
                  <c:v>0.6532520452014049</c:v>
                </c:pt>
                <c:pt idx="46">
                  <c:v>0.62415948897895113</c:v>
                </c:pt>
                <c:pt idx="47">
                  <c:v>0.59390284783387803</c:v>
                </c:pt>
                <c:pt idx="48">
                  <c:v>0.56248342199328416</c:v>
                </c:pt>
                <c:pt idx="49">
                  <c:v>0.52990250897583779</c:v>
                </c:pt>
                <c:pt idx="50">
                  <c:v>0.49616140366981626</c:v>
                </c:pt>
                <c:pt idx="51">
                  <c:v>0.46126139841061164</c:v>
                </c:pt>
                <c:pt idx="52">
                  <c:v>0.42520378305770101</c:v>
                </c:pt>
                <c:pt idx="53">
                  <c:v>0.38798984507107837</c:v>
                </c:pt>
                <c:pt idx="54">
                  <c:v>0.34962086958714622</c:v>
                </c:pt>
                <c:pt idx="55">
                  <c:v>0.31009813949406401</c:v>
                </c:pt>
                <c:pt idx="56">
                  <c:v>0.26942293550655105</c:v>
                </c:pt>
                <c:pt idx="57">
                  <c:v>0.22759653624014145</c:v>
                </c:pt>
                <c:pt idx="58">
                  <c:v>0.18462021828488867</c:v>
                </c:pt>
                <c:pt idx="59">
                  <c:v>0.14049525627851717</c:v>
                </c:pt>
                <c:pt idx="60">
                  <c:v>9.5222922979018715E-2</c:v>
                </c:pt>
                <c:pt idx="61">
                  <c:v>4.880448933669107E-2</c:v>
                </c:pt>
                <c:pt idx="62">
                  <c:v>1.2412245656163792E-3</c:v>
                </c:pt>
                <c:pt idx="63">
                  <c:v>-4.7465603785422833E-2</c:v>
                </c:pt>
                <c:pt idx="64">
                  <c:v>-9.7314729762592644E-2</c:v>
                </c:pt>
                <c:pt idx="65">
                  <c:v>-0.14830488893722391</c:v>
                </c:pt>
                <c:pt idx="66">
                  <c:v>-0.20043481833659799</c:v>
                </c:pt>
                <c:pt idx="67">
                  <c:v>-0.25370325637530433</c:v>
                </c:pt>
                <c:pt idx="68">
                  <c:v>-0.30810894278717221</c:v>
                </c:pt>
                <c:pt idx="69">
                  <c:v>-0.36365061855777869</c:v>
                </c:pt>
                <c:pt idx="70">
                  <c:v>-0.42032702585753529</c:v>
                </c:pt>
                <c:pt idx="71">
                  <c:v>-0.47813690797535502</c:v>
                </c:pt>
                <c:pt idx="72">
                  <c:v>-0.53707900925290275</c:v>
                </c:pt>
                <c:pt idx="73">
                  <c:v>-0.5971520750194298</c:v>
                </c:pt>
                <c:pt idx="74">
                  <c:v>-0.65835485152719608</c:v>
                </c:pt>
                <c:pt idx="75">
                  <c:v>-0.72068608588748095</c:v>
                </c:pt>
                <c:pt idx="76">
                  <c:v>-0.78414452600718465</c:v>
                </c:pt>
                <c:pt idx="77">
                  <c:v>-0.84872892052602311</c:v>
                </c:pt>
                <c:pt idx="78">
                  <c:v>-0.91443801875431674</c:v>
                </c:pt>
                <c:pt idx="79">
                  <c:v>-0.98127057061137613</c:v>
                </c:pt>
                <c:pt idx="80">
                  <c:v>-1.049225326564486</c:v>
                </c:pt>
                <c:pt idx="81">
                  <c:v>-1.1183010375684883</c:v>
                </c:pt>
                <c:pt idx="82">
                  <c:v>-1.1884964550059678</c:v>
                </c:pt>
                <c:pt idx="83">
                  <c:v>-1.2598103306280406</c:v>
                </c:pt>
                <c:pt idx="84">
                  <c:v>-1.3322414164957461</c:v>
                </c:pt>
                <c:pt idx="85">
                  <c:v>-1.4057884649220473</c:v>
                </c:pt>
                <c:pt idx="86">
                  <c:v>-1.4804502284144361</c:v>
                </c:pt>
                <c:pt idx="87">
                  <c:v>-1.5562254596181495</c:v>
                </c:pt>
                <c:pt idx="88">
                  <c:v>-1.6331129112599949</c:v>
                </c:pt>
                <c:pt idx="89">
                  <c:v>-1.711111336092787</c:v>
                </c:pt>
                <c:pt idx="90">
                  <c:v>-1.7902194868403969</c:v>
                </c:pt>
                <c:pt idx="91">
                  <c:v>-1.8704361161434153</c:v>
                </c:pt>
                <c:pt idx="92">
                  <c:v>-1.9517599765054303</c:v>
                </c:pt>
                <c:pt idx="93">
                  <c:v>-2.03418982023992</c:v>
                </c:pt>
                <c:pt idx="94">
                  <c:v>-2.1177243994177628</c:v>
                </c:pt>
                <c:pt idx="95">
                  <c:v>-2.2023624658153627</c:v>
                </c:pt>
                <c:pt idx="96">
                  <c:v>-2.2881027708633952</c:v>
                </c:pt>
                <c:pt idx="97">
                  <c:v>-2.37494406559617</c:v>
                </c:pt>
                <c:pt idx="98">
                  <c:v>-2.4628851006016146</c:v>
                </c:pt>
                <c:pt idx="99">
                  <c:v>-2.5519246259718753</c:v>
                </c:pt>
                <c:pt idx="100">
                  <c:v>-2.6420613912545394</c:v>
                </c:pt>
                <c:pt idx="101">
                  <c:v>-2.7332941454044799</c:v>
                </c:pt>
                <c:pt idx="102">
                  <c:v>-2.8256216367363174</c:v>
                </c:pt>
                <c:pt idx="103">
                  <c:v>-2.9190426128775058</c:v>
                </c:pt>
                <c:pt idx="104">
                  <c:v>-3.0135558207220381</c:v>
                </c:pt>
                <c:pt idx="105">
                  <c:v>-3.1091600063847742</c:v>
                </c:pt>
                <c:pt idx="106">
                  <c:v>-3.2058539151563883</c:v>
                </c:pt>
                <c:pt idx="107">
                  <c:v>-3.3036362914589397</c:v>
                </c:pt>
                <c:pt idx="108">
                  <c:v>-3.4025058788020628</c:v>
                </c:pt>
                <c:pt idx="109">
                  <c:v>-3.5024614197397792</c:v>
                </c:pt>
                <c:pt idx="110">
                  <c:v>-3.6035016558279285</c:v>
                </c:pt>
                <c:pt idx="111">
                  <c:v>-3.7056253275822209</c:v>
                </c:pt>
                <c:pt idx="112">
                  <c:v>-3.808831174436909</c:v>
                </c:pt>
                <c:pt idx="113">
                  <c:v>-3.9131179347040779</c:v>
                </c:pt>
                <c:pt idx="114">
                  <c:v>-4.0184843455335537</c:v>
                </c:pt>
                <c:pt idx="115">
                  <c:v>-4.124929142873432</c:v>
                </c:pt>
                <c:pt idx="116">
                  <c:v>-4.2324510614312194</c:v>
                </c:pt>
                <c:pt idx="117">
                  <c:v>-4.3410488346355951</c:v>
                </c:pt>
                <c:pt idx="118">
                  <c:v>-4.4507211945987839</c:v>
                </c:pt>
                <c:pt idx="119">
                  <c:v>-4.5614668720795466</c:v>
                </c:pt>
                <c:pt idx="120">
                  <c:v>-4.6732845964467815</c:v>
                </c:pt>
                <c:pt idx="121">
                  <c:v>-4.7861730956437407</c:v>
                </c:pt>
                <c:pt idx="122">
                  <c:v>-4.9001310961528519</c:v>
                </c:pt>
                <c:pt idx="123">
                  <c:v>-5.015157322961155</c:v>
                </c:pt>
                <c:pt idx="124">
                  <c:v>-5.1312504995263426</c:v>
                </c:pt>
                <c:pt idx="125">
                  <c:v>-5.2484093477434106</c:v>
                </c:pt>
                <c:pt idx="126">
                  <c:v>-5.366632587911913</c:v>
                </c:pt>
                <c:pt idx="127">
                  <c:v>-5.4859189387038176</c:v>
                </c:pt>
                <c:pt idx="128">
                  <c:v>-5.6062671171319662</c:v>
                </c:pt>
                <c:pt idx="129">
                  <c:v>-5.7276758385191364</c:v>
                </c:pt>
                <c:pt idx="130">
                  <c:v>-5.8501438164676962</c:v>
                </c:pt>
                <c:pt idx="131">
                  <c:v>-5.9736697628298625</c:v>
                </c:pt>
                <c:pt idx="132">
                  <c:v>-6.0982523876785475</c:v>
                </c:pt>
                <c:pt idx="133">
                  <c:v>-6.2238903992788019</c:v>
                </c:pt>
                <c:pt idx="134">
                  <c:v>-6.3505825040598474</c:v>
                </c:pt>
                <c:pt idx="135">
                  <c:v>-6.478327406587697</c:v>
                </c:pt>
                <c:pt idx="136">
                  <c:v>-6.607123809538364</c:v>
                </c:pt>
                <c:pt idx="137">
                  <c:v>-6.7369704136716511</c:v>
                </c:pt>
                <c:pt idx="138">
                  <c:v>-6.8678659178055232</c:v>
                </c:pt>
                <c:pt idx="139">
                  <c:v>-6.9998090187910602</c:v>
                </c:pt>
                <c:pt idx="140">
                  <c:v>-7.1327984114879879</c:v>
                </c:pt>
                <c:pt idx="141">
                  <c:v>-7.2668327887407784</c:v>
                </c:pt>
                <c:pt idx="142">
                  <c:v>-7.4019108413553276</c:v>
                </c:pt>
                <c:pt idx="143">
                  <c:v>-7.5380312580761979</c:v>
                </c:pt>
                <c:pt idx="144">
                  <c:v>-7.6751927255644317</c:v>
                </c:pt>
                <c:pt idx="145">
                  <c:v>-7.8133939283759251</c:v>
                </c:pt>
                <c:pt idx="146">
                  <c:v>-7.9526335489403639</c:v>
                </c:pt>
                <c:pt idx="147">
                  <c:v>-8.0929102675407183</c:v>
                </c:pt>
                <c:pt idx="148">
                  <c:v>-8.2342227622932942</c:v>
                </c:pt>
                <c:pt idx="149">
                  <c:v>-8.3765697091283329</c:v>
                </c:pt>
                <c:pt idx="150">
                  <c:v>-8.5199497817711656</c:v>
                </c:pt>
                <c:pt idx="151">
                  <c:v>-8.6643616517239082</c:v>
                </c:pt>
                <c:pt idx="152">
                  <c:v>-8.8098039882477099</c:v>
                </c:pt>
                <c:pt idx="153">
                  <c:v>-8.9562754583455284</c:v>
                </c:pt>
                <c:pt idx="154">
                  <c:v>-9.103774726745451</c:v>
                </c:pt>
                <c:pt idx="155">
                  <c:v>-9.2523004558845496</c:v>
                </c:pt>
                <c:pt idx="156">
                  <c:v>-9.4018513058932651</c:v>
                </c:pt>
                <c:pt idx="157">
                  <c:v>-9.5524259345803149</c:v>
                </c:pt>
                <c:pt idx="158">
                  <c:v>-9.704022997418134</c:v>
                </c:pt>
                <c:pt idx="159">
                  <c:v>-9.8566411475288263</c:v>
                </c:pt>
                <c:pt idx="160">
                  <c:v>-10.010279035670639</c:v>
                </c:pt>
                <c:pt idx="161">
                  <c:v>-10.164935310224953</c:v>
                </c:pt>
                <c:pt idx="162">
                  <c:v>-10.320608617183778</c:v>
                </c:pt>
                <c:pt idx="163">
                  <c:v>-10.477297600137756</c:v>
                </c:pt>
                <c:pt idx="164">
                  <c:v>-10.635000900264675</c:v>
                </c:pt>
                <c:pt idx="165">
                  <c:v>-10.793717156318468</c:v>
                </c:pt>
                <c:pt idx="166">
                  <c:v>-10.953445004618727</c:v>
                </c:pt>
                <c:pt idx="167">
                  <c:v>-11.114183079040689</c:v>
                </c:pt>
                <c:pt idx="168">
                  <c:v>-11.27593001100573</c:v>
                </c:pt>
                <c:pt idx="169">
                  <c:v>-11.43868442947233</c:v>
                </c:pt>
                <c:pt idx="170">
                  <c:v>-11.602444960927526</c:v>
                </c:pt>
                <c:pt idx="171">
                  <c:v>-11.767210229378843</c:v>
                </c:pt>
                <c:pt idx="172">
                  <c:v>-11.932978856346695</c:v>
                </c:pt>
                <c:pt idx="173">
                  <c:v>-12.099749460857259</c:v>
                </c:pt>
                <c:pt idx="174">
                  <c:v>-12.267520659435817</c:v>
                </c:pt>
                <c:pt idx="175">
                  <c:v>-12.436291066100553</c:v>
                </c:pt>
                <c:pt idx="176">
                  <c:v>-12.60605929235682</c:v>
                </c:pt>
                <c:pt idx="177">
                  <c:v>-12.776823947191847</c:v>
                </c:pt>
                <c:pt idx="178">
                  <c:v>-12.948583637069914</c:v>
                </c:pt>
                <c:pt idx="179">
                  <c:v>-13.121336965927959</c:v>
                </c:pt>
                <c:pt idx="180">
                  <c:v>-13.295082535171632</c:v>
                </c:pt>
                <c:pt idx="181">
                  <c:v>-13.469818943671797</c:v>
                </c:pt>
                <c:pt idx="182">
                  <c:v>-13.645544787761452</c:v>
                </c:pt>
                <c:pt idx="183">
                  <c:v>-13.822258661233096</c:v>
                </c:pt>
                <c:pt idx="184">
                  <c:v>-13.999959155336519</c:v>
                </c:pt>
                <c:pt idx="185">
                  <c:v>-14.178644858777004</c:v>
                </c:pt>
                <c:pt idx="186">
                  <c:v>-14.358314357713962</c:v>
                </c:pt>
                <c:pt idx="187">
                  <c:v>-14.538966235759974</c:v>
                </c:pt>
                <c:pt idx="188">
                  <c:v>-14.720599073980249</c:v>
                </c:pt>
                <c:pt idx="189">
                  <c:v>-14.903211450892488</c:v>
                </c:pt>
                <c:pt idx="190">
                  <c:v>-15.086801942467138</c:v>
                </c:pt>
                <c:pt idx="191">
                  <c:v>-15.271369122128071</c:v>
                </c:pt>
                <c:pt idx="192">
                  <c:v>-15.45691156075363</c:v>
                </c:pt>
                <c:pt idx="193">
                  <c:v>-15.643427826678083</c:v>
                </c:pt>
                <c:pt idx="194">
                  <c:v>-15.830916485693463</c:v>
                </c:pt>
                <c:pt idx="195">
                  <c:v>-16.019376101051776</c:v>
                </c:pt>
                <c:pt idx="196">
                  <c:v>-16.208805233467608</c:v>
                </c:pt>
                <c:pt idx="197">
                  <c:v>-16.399202441121087</c:v>
                </c:pt>
                <c:pt idx="198">
                  <c:v>-16.590566279661232</c:v>
                </c:pt>
                <c:pt idx="199">
                  <c:v>-16.782895302209653</c:v>
                </c:pt>
                <c:pt idx="200">
                  <c:v>-16.976188059364624</c:v>
                </c:pt>
                <c:pt idx="201">
                  <c:v>-17.170443099205514</c:v>
                </c:pt>
                <c:pt idx="202">
                  <c:v>-17.365658967297563</c:v>
                </c:pt>
                <c:pt idx="203">
                  <c:v>-17.561834206697014</c:v>
                </c:pt>
                <c:pt idx="204">
                  <c:v>-17.758967357956596</c:v>
                </c:pt>
                <c:pt idx="205">
                  <c:v>-17.957056959131329</c:v>
                </c:pt>
                <c:pt idx="206">
                  <c:v>-18.156101545784697</c:v>
                </c:pt>
                <c:pt idx="207">
                  <c:v>-18.356099650995134</c:v>
                </c:pt>
                <c:pt idx="208">
                  <c:v>-18.557049805362833</c:v>
                </c:pt>
                <c:pt idx="209">
                  <c:v>-18.758950537016904</c:v>
                </c:pt>
                <c:pt idx="210">
                  <c:v>-18.961800371622839</c:v>
                </c:pt>
                <c:pt idx="211">
                  <c:v>-19.165597832390294</c:v>
                </c:pt>
                <c:pt idx="212">
                  <c:v>-19.370341440081187</c:v>
                </c:pt>
                <c:pt idx="213">
                  <c:v>-19.576029713018109</c:v>
                </c:pt>
                <c:pt idx="214">
                  <c:v>-19.782661167093028</c:v>
                </c:pt>
                <c:pt idx="215">
                  <c:v>-19.990234315776323</c:v>
                </c:pt>
                <c:pt idx="216">
                  <c:v>-20.198747670126078</c:v>
                </c:pt>
                <c:pt idx="217">
                  <c:v>-20.408199738797695</c:v>
                </c:pt>
                <c:pt idx="218">
                  <c:v>-20.618589028053794</c:v>
                </c:pt>
                <c:pt idx="219">
                  <c:v>-20.829914041774387</c:v>
                </c:pt>
                <c:pt idx="220">
                  <c:v>-21.042173281467349</c:v>
                </c:pt>
                <c:pt idx="221">
                  <c:v>-21.255365246279155</c:v>
                </c:pt>
                <c:pt idx="222">
                  <c:v>-21.469488433005893</c:v>
                </c:pt>
                <c:pt idx="223">
                  <c:v>-21.684541336104559</c:v>
                </c:pt>
                <c:pt idx="224">
                  <c:v>-21.900522447704603</c:v>
                </c:pt>
                <c:pt idx="225">
                  <c:v>-22.117430257619741</c:v>
                </c:pt>
                <c:pt idx="226">
                  <c:v>-22.335263253360033</c:v>
                </c:pt>
                <c:pt idx="227">
                  <c:v>-22.554019920144214</c:v>
                </c:pt>
                <c:pt idx="228">
                  <c:v>-22.773698740912266</c:v>
                </c:pt>
                <c:pt idx="229">
                  <c:v>-22.994298196338246</c:v>
                </c:pt>
                <c:pt idx="230">
                  <c:v>-23.21581676484336</c:v>
                </c:pt>
                <c:pt idx="231">
                  <c:v>-23.438252922609269</c:v>
                </c:pt>
                <c:pt idx="232">
                  <c:v>-23.661605143591636</c:v>
                </c:pt>
                <c:pt idx="233">
                  <c:v>-23.885871899533907</c:v>
                </c:pt>
                <c:pt idx="234">
                  <c:v>-24.111051659981307</c:v>
                </c:pt>
                <c:pt idx="235">
                  <c:v>-24.337142892295088</c:v>
                </c:pt>
                <c:pt idx="236">
                  <c:v>-24.564144061666966</c:v>
                </c:pt>
                <c:pt idx="237">
                  <c:v>-24.7920536311338</c:v>
                </c:pt>
                <c:pt idx="238">
                  <c:v>-25.020870061592476</c:v>
                </c:pt>
                <c:pt idx="239">
                  <c:v>-25.250591811815003</c:v>
                </c:pt>
                <c:pt idx="240">
                  <c:v>-25.481217338463807</c:v>
                </c:pt>
                <c:pt idx="241">
                  <c:v>-25.712745096107248</c:v>
                </c:pt>
                <c:pt idx="242">
                  <c:v>-25.945173537235313</c:v>
                </c:pt>
                <c:pt idx="243">
                  <c:v>-26.178501112275526</c:v>
                </c:pt>
                <c:pt idx="244">
                  <c:v>-26.412726269609038</c:v>
                </c:pt>
                <c:pt idx="245">
                  <c:v>-26.647847455586909</c:v>
                </c:pt>
                <c:pt idx="246">
                  <c:v>-26.883863114546582</c:v>
                </c:pt>
                <c:pt idx="247">
                  <c:v>-27.12077168882853</c:v>
                </c:pt>
                <c:pt idx="248">
                  <c:v>-27.358571618793086</c:v>
                </c:pt>
                <c:pt idx="249">
                  <c:v>-27.597261342837452</c:v>
                </c:pt>
                <c:pt idx="250">
                  <c:v>-27.836839297412872</c:v>
                </c:pt>
                <c:pt idx="251">
                  <c:v>-28.077303917041988</c:v>
                </c:pt>
                <c:pt idx="252">
                  <c:v>-28.318653634336343</c:v>
                </c:pt>
                <c:pt idx="253">
                  <c:v>-28.560886880014063</c:v>
                </c:pt>
                <c:pt idx="254">
                  <c:v>-28.804002082917691</c:v>
                </c:pt>
                <c:pt idx="255">
                  <c:v>-29.047997670032167</c:v>
                </c:pt>
                <c:pt idx="256">
                  <c:v>-29.29287206650298</c:v>
                </c:pt>
                <c:pt idx="257">
                  <c:v>-29.538623695654458</c:v>
                </c:pt>
                <c:pt idx="258">
                  <c:v>-29.785250979008204</c:v>
                </c:pt>
                <c:pt idx="259">
                  <c:v>-30.032752336301673</c:v>
                </c:pt>
                <c:pt idx="260">
                  <c:v>-30.281126185506903</c:v>
                </c:pt>
                <c:pt idx="261">
                  <c:v>-30.530370942849359</c:v>
                </c:pt>
                <c:pt idx="262">
                  <c:v>-30.780485022826934</c:v>
                </c:pt>
                <c:pt idx="263">
                  <c:v>-31.031466838229065</c:v>
                </c:pt>
                <c:pt idx="264">
                  <c:v>-31.283314800155981</c:v>
                </c:pt>
                <c:pt idx="265">
                  <c:v>-31.53602731803808</c:v>
                </c:pt>
                <c:pt idx="266">
                  <c:v>-31.789602799655423</c:v>
                </c:pt>
                <c:pt idx="267">
                  <c:v>-32.044039651157341</c:v>
                </c:pt>
                <c:pt idx="268">
                  <c:v>-32.299336277082176</c:v>
                </c:pt>
                <c:pt idx="269">
                  <c:v>-32.555491080377116</c:v>
                </c:pt>
                <c:pt idx="270">
                  <c:v>-32.812502462418131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'6ft'!$G$18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0.30376587191277571</c:v>
                </c:pt>
                <c:pt idx="2">
                  <c:v>0.60716806539208901</c:v>
                </c:pt>
                <c:pt idx="3">
                  <c:v>0.91020756357270094</c:v>
                </c:pt>
                <c:pt idx="4">
                  <c:v>1.2128853402169957</c:v>
                </c:pt>
                <c:pt idx="5">
                  <c:v>1.5152023597629061</c:v>
                </c:pt>
                <c:pt idx="6">
                  <c:v>1.8171595773717002</c:v>
                </c:pt>
                <c:pt idx="7">
                  <c:v>2.1187579389756315</c:v>
                </c:pt>
                <c:pt idx="8">
                  <c:v>2.4199983813254606</c:v>
                </c:pt>
                <c:pt idx="9">
                  <c:v>2.7208818320378523</c:v>
                </c:pt>
                <c:pt idx="10">
                  <c:v>3.0214092096426524</c:v>
                </c:pt>
                <c:pt idx="11">
                  <c:v>3.3215814236300538</c:v>
                </c:pt>
                <c:pt idx="12">
                  <c:v>3.6213993744976496</c:v>
                </c:pt>
                <c:pt idx="13">
                  <c:v>3.9208639537973862</c:v>
                </c:pt>
                <c:pt idx="14">
                  <c:v>4.2199760441824132</c:v>
                </c:pt>
                <c:pt idx="15">
                  <c:v>4.5187365194538431</c:v>
                </c:pt>
                <c:pt idx="16">
                  <c:v>4.8171462446074171</c:v>
                </c:pt>
                <c:pt idx="17">
                  <c:v>5.1152060758800895</c:v>
                </c:pt>
                <c:pt idx="18">
                  <c:v>5.4129168607965275</c:v>
                </c:pt>
                <c:pt idx="19">
                  <c:v>5.7102794382155375</c:v>
                </c:pt>
                <c:pt idx="20">
                  <c:v>6.0072946383764183</c:v>
                </c:pt>
                <c:pt idx="21">
                  <c:v>6.3039632829452437</c:v>
                </c:pt>
                <c:pt idx="22">
                  <c:v>6.6002861850610852</c:v>
                </c:pt>
                <c:pt idx="23">
                  <c:v>6.8962641493821701</c:v>
                </c:pt>
                <c:pt idx="24">
                  <c:v>7.1918979721319873</c:v>
                </c:pt>
                <c:pt idx="25">
                  <c:v>7.487188441145336</c:v>
                </c:pt>
                <c:pt idx="26">
                  <c:v>7.7821363359143287</c:v>
                </c:pt>
                <c:pt idx="27">
                  <c:v>8.0767424276343469</c:v>
                </c:pt>
                <c:pt idx="28">
                  <c:v>8.3710074792499558</c:v>
                </c:pt>
                <c:pt idx="29">
                  <c:v>8.6649322455007791</c:v>
                </c:pt>
                <c:pt idx="30">
                  <c:v>8.9585174729673351</c:v>
                </c:pt>
                <c:pt idx="31">
                  <c:v>9.2517639001168472</c:v>
                </c:pt>
                <c:pt idx="32">
                  <c:v>9.544672257349017</c:v>
                </c:pt>
                <c:pt idx="33">
                  <c:v>9.837243267041778</c:v>
                </c:pt>
                <c:pt idx="34">
                  <c:v>10.129477643597017</c:v>
                </c:pt>
                <c:pt idx="35">
                  <c:v>10.42137609348628</c:v>
                </c:pt>
                <c:pt idx="36">
                  <c:v>10.712939315296461</c:v>
                </c:pt>
                <c:pt idx="37">
                  <c:v>11.004167999775465</c:v>
                </c:pt>
                <c:pt idx="38">
                  <c:v>11.295062829877864</c:v>
                </c:pt>
                <c:pt idx="39">
                  <c:v>11.585624480810546</c:v>
                </c:pt>
                <c:pt idx="40">
                  <c:v>11.87585362007834</c:v>
                </c:pt>
                <c:pt idx="41">
                  <c:v>12.165750907529647</c:v>
                </c:pt>
                <c:pt idx="42">
                  <c:v>12.455316995402059</c:v>
                </c:pt>
                <c:pt idx="43">
                  <c:v>12.744552528367976</c:v>
                </c:pt>
                <c:pt idx="44">
                  <c:v>13.033458143580212</c:v>
                </c:pt>
                <c:pt idx="45">
                  <c:v>13.32203447071762</c:v>
                </c:pt>
                <c:pt idx="46">
                  <c:v>13.610282132030699</c:v>
                </c:pt>
                <c:pt idx="47">
                  <c:v>13.898201742387212</c:v>
                </c:pt>
                <c:pt idx="48">
                  <c:v>14.185793909317805</c:v>
                </c:pt>
                <c:pt idx="49">
                  <c:v>14.473059233061637</c:v>
                </c:pt>
                <c:pt idx="50">
                  <c:v>14.759998306612005</c:v>
                </c:pt>
                <c:pt idx="51">
                  <c:v>15.046611715761987</c:v>
                </c:pt>
                <c:pt idx="52">
                  <c:v>15.332900039150086</c:v>
                </c:pt>
                <c:pt idx="53">
                  <c:v>15.618863848305887</c:v>
                </c:pt>
                <c:pt idx="54">
                  <c:v>15.904503707695717</c:v>
                </c:pt>
                <c:pt idx="55">
                  <c:v>16.189820174768325</c:v>
                </c:pt>
                <c:pt idx="56">
                  <c:v>16.474813800000565</c:v>
                </c:pt>
                <c:pt idx="57">
                  <c:v>16.75948512694309</c:v>
                </c:pt>
                <c:pt idx="58">
                  <c:v>17.043834692266071</c:v>
                </c:pt>
                <c:pt idx="59">
                  <c:v>17.327863025804898</c:v>
                </c:pt>
                <c:pt idx="60">
                  <c:v>17.611570650605934</c:v>
                </c:pt>
                <c:pt idx="61">
                  <c:v>17.894958082972234</c:v>
                </c:pt>
                <c:pt idx="62">
                  <c:v>18.178025832509327</c:v>
                </c:pt>
                <c:pt idx="63">
                  <c:v>18.460774402170959</c:v>
                </c:pt>
                <c:pt idx="64">
                  <c:v>18.743204288304888</c:v>
                </c:pt>
                <c:pt idx="65">
                  <c:v>19.025315980698668</c:v>
                </c:pt>
                <c:pt idx="66">
                  <c:v>19.307109962625454</c:v>
                </c:pt>
                <c:pt idx="67">
                  <c:v>19.588586710889807</c:v>
                </c:pt>
                <c:pt idx="68">
                  <c:v>19.869746695873527</c:v>
                </c:pt>
                <c:pt idx="69">
                  <c:v>20.15059038158147</c:v>
                </c:pt>
                <c:pt idx="70">
                  <c:v>20.431118225687403</c:v>
                </c:pt>
                <c:pt idx="71">
                  <c:v>20.711330679579845</c:v>
                </c:pt>
                <c:pt idx="72">
                  <c:v>20.99122818840792</c:v>
                </c:pt>
                <c:pt idx="73">
                  <c:v>21.270811191127219</c:v>
                </c:pt>
                <c:pt idx="74">
                  <c:v>21.550080120545669</c:v>
                </c:pt>
                <c:pt idx="75">
                  <c:v>21.82903540336941</c:v>
                </c:pt>
                <c:pt idx="76">
                  <c:v>22.107677460248652</c:v>
                </c:pt>
                <c:pt idx="77">
                  <c:v>22.386006705823569</c:v>
                </c:pt>
                <c:pt idx="78">
                  <c:v>22.664023548770157</c:v>
                </c:pt>
                <c:pt idx="79">
                  <c:v>22.941728391846127</c:v>
                </c:pt>
                <c:pt idx="80">
                  <c:v>23.219121631936769</c:v>
                </c:pt>
                <c:pt idx="81">
                  <c:v>23.496203660100818</c:v>
                </c:pt>
                <c:pt idx="82">
                  <c:v>23.772974861616319</c:v>
                </c:pt>
                <c:pt idx="83">
                  <c:v>24.049435616026496</c:v>
                </c:pt>
                <c:pt idx="84">
                  <c:v>24.325586297185591</c:v>
                </c:pt>
                <c:pt idx="85">
                  <c:v>24.601427273304697</c:v>
                </c:pt>
                <c:pt idx="86">
                  <c:v>24.876958906997594</c:v>
                </c:pt>
                <c:pt idx="87">
                  <c:v>25.15218155532656</c:v>
                </c:pt>
                <c:pt idx="88">
                  <c:v>25.42709556984817</c:v>
                </c:pt>
                <c:pt idx="89">
                  <c:v>25.701701296659071</c:v>
                </c:pt>
                <c:pt idx="90">
                  <c:v>25.975999076441745</c:v>
                </c:pt>
                <c:pt idx="91">
                  <c:v>26.24998924451025</c:v>
                </c:pt>
                <c:pt idx="92">
                  <c:v>26.523672130855932</c:v>
                </c:pt>
                <c:pt idx="93">
                  <c:v>26.797048060193116</c:v>
                </c:pt>
                <c:pt idx="94">
                  <c:v>27.070117352004772</c:v>
                </c:pt>
                <c:pt idx="95">
                  <c:v>27.342880320588137</c:v>
                </c:pt>
                <c:pt idx="96">
                  <c:v>27.615337275100323</c:v>
                </c:pt>
                <c:pt idx="97">
                  <c:v>27.887488519603885</c:v>
                </c:pt>
                <c:pt idx="98">
                  <c:v>28.159334353112342</c:v>
                </c:pt>
                <c:pt idx="99">
                  <c:v>28.430875069635675</c:v>
                </c:pt>
                <c:pt idx="100">
                  <c:v>28.702110958225767</c:v>
                </c:pt>
                <c:pt idx="101">
                  <c:v>28.973042303021813</c:v>
                </c:pt>
                <c:pt idx="102">
                  <c:v>29.243669383295682</c:v>
                </c:pt>
                <c:pt idx="103">
                  <c:v>29.513992473497222</c:v>
                </c:pt>
                <c:pt idx="104">
                  <c:v>29.78401184329952</c:v>
                </c:pt>
                <c:pt idx="105">
                  <c:v>30.053727757644108</c:v>
                </c:pt>
                <c:pt idx="106">
                  <c:v>30.323140476786115</c:v>
                </c:pt>
                <c:pt idx="107">
                  <c:v>30.592250256339355</c:v>
                </c:pt>
                <c:pt idx="108">
                  <c:v>30.861057347321363</c:v>
                </c:pt>
                <c:pt idx="109">
                  <c:v>31.129561996198362</c:v>
                </c:pt>
                <c:pt idx="110">
                  <c:v>31.39776444493015</c:v>
                </c:pt>
                <c:pt idx="111">
                  <c:v>31.665664931014952</c:v>
                </c:pt>
                <c:pt idx="112">
                  <c:v>31.933263687534168</c:v>
                </c:pt>
                <c:pt idx="113">
                  <c:v>32.200560943197068</c:v>
                </c:pt>
                <c:pt idx="114">
                  <c:v>32.467556922385391</c:v>
                </c:pt>
                <c:pt idx="115">
                  <c:v>32.734251845197889</c:v>
                </c:pt>
                <c:pt idx="116">
                  <c:v>33.00064592749478</c:v>
                </c:pt>
                <c:pt idx="117">
                  <c:v>33.266739380942091</c:v>
                </c:pt>
                <c:pt idx="118">
                  <c:v>33.532532413055968</c:v>
                </c:pt>
                <c:pt idx="119">
                  <c:v>33.798025227246839</c:v>
                </c:pt>
                <c:pt idx="120">
                  <c:v>34.063218022863524</c:v>
                </c:pt>
                <c:pt idx="121">
                  <c:v>34.328110995237239</c:v>
                </c:pt>
                <c:pt idx="122">
                  <c:v>34.5927043357255</c:v>
                </c:pt>
                <c:pt idx="123">
                  <c:v>34.856998231755924</c:v>
                </c:pt>
                <c:pt idx="124">
                  <c:v>35.120992866869933</c:v>
                </c:pt>
                <c:pt idx="125">
                  <c:v>35.384688420766352</c:v>
                </c:pt>
                <c:pt idx="126">
                  <c:v>35.648085069344909</c:v>
                </c:pt>
                <c:pt idx="127">
                  <c:v>35.911182984749594</c:v>
                </c:pt>
                <c:pt idx="128">
                  <c:v>36.173982335411942</c:v>
                </c:pt>
                <c:pt idx="129">
                  <c:v>36.436483286094187</c:v>
                </c:pt>
                <c:pt idx="130">
                  <c:v>36.698685997932287</c:v>
                </c:pt>
                <c:pt idx="131">
                  <c:v>36.960590628478833</c:v>
                </c:pt>
                <c:pt idx="132">
                  <c:v>37.222197331745853</c:v>
                </c:pt>
                <c:pt idx="133">
                  <c:v>37.483506258247466</c:v>
                </c:pt>
                <c:pt idx="134">
                  <c:v>37.744517555042435</c:v>
                </c:pt>
                <c:pt idx="135">
                  <c:v>38.005231365776545</c:v>
                </c:pt>
                <c:pt idx="136">
                  <c:v>38.265647830724909</c:v>
                </c:pt>
                <c:pt idx="137">
                  <c:v>38.52576708683408</c:v>
                </c:pt>
                <c:pt idx="138">
                  <c:v>38.785589267764067</c:v>
                </c:pt>
                <c:pt idx="139">
                  <c:v>39.045114503930208</c:v>
                </c:pt>
                <c:pt idx="140">
                  <c:v>39.304342922544855</c:v>
                </c:pt>
                <c:pt idx="141">
                  <c:v>39.563274647658979</c:v>
                </c:pt>
                <c:pt idx="142">
                  <c:v>39.821909800203585</c:v>
                </c:pt>
                <c:pt idx="143">
                  <c:v>40.080248498030997</c:v>
                </c:pt>
                <c:pt idx="144">
                  <c:v>40.338290855955982</c:v>
                </c:pt>
                <c:pt idx="145">
                  <c:v>40.596036985796715</c:v>
                </c:pt>
                <c:pt idx="146">
                  <c:v>40.853486996415612</c:v>
                </c:pt>
                <c:pt idx="147">
                  <c:v>41.110640993759979</c:v>
                </c:pt>
                <c:pt idx="148">
                  <c:v>41.367499080902519</c:v>
                </c:pt>
                <c:pt idx="149">
                  <c:v>41.624061358081669</c:v>
                </c:pt>
                <c:pt idx="150">
                  <c:v>41.88032792274177</c:v>
                </c:pt>
                <c:pt idx="151">
                  <c:v>42.136298869573075</c:v>
                </c:pt>
                <c:pt idx="152">
                  <c:v>42.391974290551588</c:v>
                </c:pt>
                <c:pt idx="153">
                  <c:v>42.647354274978738</c:v>
                </c:pt>
                <c:pt idx="154">
                  <c:v>42.902438909520875</c:v>
                </c:pt>
                <c:pt idx="155">
                  <c:v>43.157228278248589</c:v>
                </c:pt>
                <c:pt idx="156">
                  <c:v>43.411722462675854</c:v>
                </c:pt>
                <c:pt idx="157">
                  <c:v>43.665921541799001</c:v>
                </c:pt>
                <c:pt idx="158">
                  <c:v>43.919825592135517</c:v>
                </c:pt>
                <c:pt idx="159">
                  <c:v>44.173434687762644</c:v>
                </c:pt>
                <c:pt idx="160">
                  <c:v>44.426748900355797</c:v>
                </c:pt>
                <c:pt idx="161">
                  <c:v>44.679768299226815</c:v>
                </c:pt>
                <c:pt idx="162">
                  <c:v>44.932492951362015</c:v>
                </c:pt>
                <c:pt idx="163">
                  <c:v>45.18492292146005</c:v>
                </c:pt>
                <c:pt idx="164">
                  <c:v>45.437058271969597</c:v>
                </c:pt>
                <c:pt idx="165">
                  <c:v>45.688899063126833</c:v>
                </c:pt>
                <c:pt idx="166">
                  <c:v>45.940445352992732</c:v>
                </c:pt>
                <c:pt idx="167">
                  <c:v>46.191697197490157</c:v>
                </c:pt>
                <c:pt idx="168">
                  <c:v>46.442654650440772</c:v>
                </c:pt>
                <c:pt idx="169">
                  <c:v>46.69331776360174</c:v>
                </c:pt>
                <c:pt idx="170">
                  <c:v>46.943686586702228</c:v>
                </c:pt>
                <c:pt idx="171">
                  <c:v>47.193761167479714</c:v>
                </c:pt>
                <c:pt idx="172">
                  <c:v>47.443541551716102</c:v>
                </c:pt>
                <c:pt idx="173">
                  <c:v>47.693027783273628</c:v>
                </c:pt>
                <c:pt idx="174">
                  <c:v>47.942219904130532</c:v>
                </c:pt>
                <c:pt idx="175">
                  <c:v>48.19111795441659</c:v>
                </c:pt>
                <c:pt idx="176">
                  <c:v>48.439721972448375</c:v>
                </c:pt>
                <c:pt idx="177">
                  <c:v>48.688031994764344</c:v>
                </c:pt>
                <c:pt idx="178">
                  <c:v>48.936048056159734</c:v>
                </c:pt>
                <c:pt idx="179">
                  <c:v>49.183770189721187</c:v>
                </c:pt>
                <c:pt idx="180">
                  <c:v>49.431198426861243</c:v>
                </c:pt>
                <c:pt idx="181">
                  <c:v>49.678332797352553</c:v>
                </c:pt>
                <c:pt idx="182">
                  <c:v>49.925173329361932</c:v>
                </c:pt>
                <c:pt idx="183">
                  <c:v>50.171720049484151</c:v>
                </c:pt>
                <c:pt idx="184">
                  <c:v>50.417972982775559</c:v>
                </c:pt>
                <c:pt idx="185">
                  <c:v>50.663932152787481</c:v>
                </c:pt>
                <c:pt idx="186">
                  <c:v>50.909597581599357</c:v>
                </c:pt>
                <c:pt idx="187">
                  <c:v>51.154969289851728</c:v>
                </c:pt>
                <c:pt idx="188">
                  <c:v>51.400047296778958</c:v>
                </c:pt>
                <c:pt idx="189">
                  <c:v>51.644831620241767</c:v>
                </c:pt>
                <c:pt idx="190">
                  <c:v>51.889322276759529</c:v>
                </c:pt>
                <c:pt idx="191">
                  <c:v>52.133519281542348</c:v>
                </c:pt>
                <c:pt idx="192">
                  <c:v>52.377422648522938</c:v>
                </c:pt>
                <c:pt idx="193">
                  <c:v>52.621032390388244</c:v>
                </c:pt>
                <c:pt idx="194">
                  <c:v>52.864348518610889</c:v>
                </c:pt>
                <c:pt idx="195">
                  <c:v>53.107371043480349</c:v>
                </c:pt>
                <c:pt idx="196">
                  <c:v>53.350099974133961</c:v>
                </c:pt>
                <c:pt idx="197">
                  <c:v>53.59253531858765</c:v>
                </c:pt>
                <c:pt idx="198">
                  <c:v>53.834677083766479</c:v>
                </c:pt>
                <c:pt idx="199">
                  <c:v>54.076525275534962</c:v>
                </c:pt>
                <c:pt idx="200">
                  <c:v>54.318079898727156</c:v>
                </c:pt>
                <c:pt idx="201">
                  <c:v>54.559340957176495</c:v>
                </c:pt>
                <c:pt idx="202">
                  <c:v>54.800308453745465</c:v>
                </c:pt>
                <c:pt idx="203">
                  <c:v>55.040982390355005</c:v>
                </c:pt>
                <c:pt idx="204">
                  <c:v>55.281362768013693</c:v>
                </c:pt>
                <c:pt idx="205">
                  <c:v>55.521449586846721</c:v>
                </c:pt>
                <c:pt idx="206">
                  <c:v>55.761242846124631</c:v>
                </c:pt>
                <c:pt idx="207">
                  <c:v>56.000742544291825</c:v>
                </c:pt>
                <c:pt idx="208">
                  <c:v>56.239948678994878</c:v>
                </c:pt>
                <c:pt idx="209">
                  <c:v>56.478861247110579</c:v>
                </c:pt>
                <c:pt idx="210">
                  <c:v>56.717480244773789</c:v>
                </c:pt>
                <c:pt idx="211">
                  <c:v>56.955805667405038</c:v>
                </c:pt>
                <c:pt idx="212">
                  <c:v>57.193837509737946</c:v>
                </c:pt>
                <c:pt idx="213">
                  <c:v>57.431575765846354</c:v>
                </c:pt>
                <c:pt idx="214">
                  <c:v>57.66902042917129</c:v>
                </c:pt>
                <c:pt idx="215">
                  <c:v>57.906171492547664</c:v>
                </c:pt>
                <c:pt idx="216">
                  <c:v>58.143028948230764</c:v>
                </c:pt>
                <c:pt idx="217">
                  <c:v>58.379592787922533</c:v>
                </c:pt>
                <c:pt idx="218">
                  <c:v>58.615863002797603</c:v>
                </c:pt>
                <c:pt idx="219">
                  <c:v>58.851839583529092</c:v>
                </c:pt>
                <c:pt idx="220">
                  <c:v>59.087522520314224</c:v>
                </c:pt>
                <c:pt idx="221">
                  <c:v>59.322911802899675</c:v>
                </c:pt>
                <c:pt idx="222">
                  <c:v>59.558007420606728</c:v>
                </c:pt>
                <c:pt idx="223">
                  <c:v>59.792809362356188</c:v>
                </c:pt>
                <c:pt idx="224">
                  <c:v>60.027317616693075</c:v>
                </c:pt>
                <c:pt idx="225">
                  <c:v>60.261532171811119</c:v>
                </c:pt>
                <c:pt idx="226">
                  <c:v>60.495453015576977</c:v>
                </c:pt>
                <c:pt idx="227">
                  <c:v>60.729080135554291</c:v>
                </c:pt>
                <c:pt idx="228">
                  <c:v>60.962413519027479</c:v>
                </c:pt>
                <c:pt idx="229">
                  <c:v>61.195453153025319</c:v>
                </c:pt>
                <c:pt idx="230">
                  <c:v>61.42819902434433</c:v>
                </c:pt>
                <c:pt idx="231">
                  <c:v>61.660651119571902</c:v>
                </c:pt>
                <c:pt idx="232">
                  <c:v>61.89280942510922</c:v>
                </c:pt>
                <c:pt idx="233">
                  <c:v>62.124673927193967</c:v>
                </c:pt>
                <c:pt idx="234">
                  <c:v>62.356244611922826</c:v>
                </c:pt>
                <c:pt idx="235">
                  <c:v>62.587521465273724</c:v>
                </c:pt>
                <c:pt idx="236">
                  <c:v>62.818504473127888</c:v>
                </c:pt>
                <c:pt idx="237">
                  <c:v>63.049193621291685</c:v>
                </c:pt>
                <c:pt idx="238">
                  <c:v>63.279588895518216</c:v>
                </c:pt>
                <c:pt idx="239">
                  <c:v>63.509690281528741</c:v>
                </c:pt>
                <c:pt idx="240">
                  <c:v>63.739497765033825</c:v>
                </c:pt>
                <c:pt idx="241">
                  <c:v>63.969011331754331</c:v>
                </c:pt>
                <c:pt idx="242">
                  <c:v>64.198230967442171</c:v>
                </c:pt>
                <c:pt idx="243">
                  <c:v>64.427156657900824</c:v>
                </c:pt>
                <c:pt idx="244">
                  <c:v>64.655788389005664</c:v>
                </c:pt>
                <c:pt idx="245">
                  <c:v>64.884126146724114</c:v>
                </c:pt>
                <c:pt idx="246">
                  <c:v>65.112169917135489</c:v>
                </c:pt>
                <c:pt idx="247">
                  <c:v>65.339919686450699</c:v>
                </c:pt>
                <c:pt idx="248">
                  <c:v>65.567375441031757</c:v>
                </c:pt>
                <c:pt idx="249">
                  <c:v>65.794537167411022</c:v>
                </c:pt>
                <c:pt idx="250">
                  <c:v>66.021404852310255</c:v>
                </c:pt>
                <c:pt idx="251">
                  <c:v>66.247978482659491</c:v>
                </c:pt>
                <c:pt idx="252">
                  <c:v>66.474258045615656</c:v>
                </c:pt>
                <c:pt idx="253">
                  <c:v>66.700243528581026</c:v>
                </c:pt>
                <c:pt idx="254">
                  <c:v>66.925934919221447</c:v>
                </c:pt>
                <c:pt idx="255">
                  <c:v>67.15133220548438</c:v>
                </c:pt>
                <c:pt idx="256">
                  <c:v>67.376435375616694</c:v>
                </c:pt>
                <c:pt idx="257">
                  <c:v>67.601244418182304</c:v>
                </c:pt>
                <c:pt idx="258">
                  <c:v>67.825759322079577</c:v>
                </c:pt>
                <c:pt idx="259">
                  <c:v>68.049980076558541</c:v>
                </c:pt>
                <c:pt idx="260">
                  <c:v>68.273906671237938</c:v>
                </c:pt>
                <c:pt idx="261">
                  <c:v>68.497539096121983</c:v>
                </c:pt>
                <c:pt idx="262">
                  <c:v>68.720877341617012</c:v>
                </c:pt>
                <c:pt idx="263">
                  <c:v>68.943921398547886</c:v>
                </c:pt>
                <c:pt idx="264">
                  <c:v>69.166671258174205</c:v>
                </c:pt>
                <c:pt idx="265">
                  <c:v>69.389126912206336</c:v>
                </c:pt>
                <c:pt idx="266">
                  <c:v>69.611288352821248</c:v>
                </c:pt>
                <c:pt idx="267">
                  <c:v>69.833155572678137</c:v>
                </c:pt>
                <c:pt idx="268">
                  <c:v>70.054728564933853</c:v>
                </c:pt>
                <c:pt idx="269">
                  <c:v>70.276007323258142</c:v>
                </c:pt>
                <c:pt idx="270">
                  <c:v>70.49699184184874</c:v>
                </c:pt>
              </c:numCache>
            </c:numRef>
          </c:xVal>
          <c:yVal>
            <c:numRef>
              <c:f>'6ft'!$G$19:$G$289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'6ft'!$H$18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0.30376587191277571</c:v>
                </c:pt>
                <c:pt idx="2">
                  <c:v>0.60716806539208901</c:v>
                </c:pt>
                <c:pt idx="3">
                  <c:v>0.91020756357270094</c:v>
                </c:pt>
                <c:pt idx="4">
                  <c:v>1.2128853402169957</c:v>
                </c:pt>
                <c:pt idx="5">
                  <c:v>1.5152023597629061</c:v>
                </c:pt>
                <c:pt idx="6">
                  <c:v>1.8171595773717002</c:v>
                </c:pt>
                <c:pt idx="7">
                  <c:v>2.1187579389756315</c:v>
                </c:pt>
                <c:pt idx="8">
                  <c:v>2.4199983813254606</c:v>
                </c:pt>
                <c:pt idx="9">
                  <c:v>2.7208818320378523</c:v>
                </c:pt>
                <c:pt idx="10">
                  <c:v>3.0214092096426524</c:v>
                </c:pt>
                <c:pt idx="11">
                  <c:v>3.3215814236300538</c:v>
                </c:pt>
                <c:pt idx="12">
                  <c:v>3.6213993744976496</c:v>
                </c:pt>
                <c:pt idx="13">
                  <c:v>3.9208639537973862</c:v>
                </c:pt>
                <c:pt idx="14">
                  <c:v>4.2199760441824132</c:v>
                </c:pt>
                <c:pt idx="15">
                  <c:v>4.5187365194538431</c:v>
                </c:pt>
                <c:pt idx="16">
                  <c:v>4.8171462446074171</c:v>
                </c:pt>
                <c:pt idx="17">
                  <c:v>5.1152060758800895</c:v>
                </c:pt>
                <c:pt idx="18">
                  <c:v>5.4129168607965275</c:v>
                </c:pt>
                <c:pt idx="19">
                  <c:v>5.7102794382155375</c:v>
                </c:pt>
                <c:pt idx="20">
                  <c:v>6.0072946383764183</c:v>
                </c:pt>
                <c:pt idx="21">
                  <c:v>6.3039632829452437</c:v>
                </c:pt>
                <c:pt idx="22">
                  <c:v>6.6002861850610852</c:v>
                </c:pt>
                <c:pt idx="23">
                  <c:v>6.8962641493821701</c:v>
                </c:pt>
                <c:pt idx="24">
                  <c:v>7.1918979721319873</c:v>
                </c:pt>
                <c:pt idx="25">
                  <c:v>7.487188441145336</c:v>
                </c:pt>
                <c:pt idx="26">
                  <c:v>7.7821363359143287</c:v>
                </c:pt>
                <c:pt idx="27">
                  <c:v>8.0767424276343469</c:v>
                </c:pt>
                <c:pt idx="28">
                  <c:v>8.3710074792499558</c:v>
                </c:pt>
                <c:pt idx="29">
                  <c:v>8.6649322455007791</c:v>
                </c:pt>
                <c:pt idx="30">
                  <c:v>8.9585174729673351</c:v>
                </c:pt>
                <c:pt idx="31">
                  <c:v>9.2517639001168472</c:v>
                </c:pt>
                <c:pt idx="32">
                  <c:v>9.544672257349017</c:v>
                </c:pt>
                <c:pt idx="33">
                  <c:v>9.837243267041778</c:v>
                </c:pt>
                <c:pt idx="34">
                  <c:v>10.129477643597017</c:v>
                </c:pt>
                <c:pt idx="35">
                  <c:v>10.42137609348628</c:v>
                </c:pt>
                <c:pt idx="36">
                  <c:v>10.712939315296461</c:v>
                </c:pt>
                <c:pt idx="37">
                  <c:v>11.004167999775465</c:v>
                </c:pt>
                <c:pt idx="38">
                  <c:v>11.295062829877864</c:v>
                </c:pt>
                <c:pt idx="39">
                  <c:v>11.585624480810546</c:v>
                </c:pt>
                <c:pt idx="40">
                  <c:v>11.87585362007834</c:v>
                </c:pt>
                <c:pt idx="41">
                  <c:v>12.165750907529647</c:v>
                </c:pt>
                <c:pt idx="42">
                  <c:v>12.455316995402059</c:v>
                </c:pt>
                <c:pt idx="43">
                  <c:v>12.744552528367976</c:v>
                </c:pt>
                <c:pt idx="44">
                  <c:v>13.033458143580212</c:v>
                </c:pt>
                <c:pt idx="45">
                  <c:v>13.32203447071762</c:v>
                </c:pt>
                <c:pt idx="46">
                  <c:v>13.610282132030699</c:v>
                </c:pt>
                <c:pt idx="47">
                  <c:v>13.898201742387212</c:v>
                </c:pt>
                <c:pt idx="48">
                  <c:v>14.185793909317805</c:v>
                </c:pt>
                <c:pt idx="49">
                  <c:v>14.473059233061637</c:v>
                </c:pt>
                <c:pt idx="50">
                  <c:v>14.759998306612005</c:v>
                </c:pt>
                <c:pt idx="51">
                  <c:v>15.046611715761987</c:v>
                </c:pt>
                <c:pt idx="52">
                  <c:v>15.332900039150086</c:v>
                </c:pt>
                <c:pt idx="53">
                  <c:v>15.618863848305887</c:v>
                </c:pt>
                <c:pt idx="54">
                  <c:v>15.904503707695717</c:v>
                </c:pt>
                <c:pt idx="55">
                  <c:v>16.189820174768325</c:v>
                </c:pt>
                <c:pt idx="56">
                  <c:v>16.474813800000565</c:v>
                </c:pt>
                <c:pt idx="57">
                  <c:v>16.75948512694309</c:v>
                </c:pt>
                <c:pt idx="58">
                  <c:v>17.043834692266071</c:v>
                </c:pt>
                <c:pt idx="59">
                  <c:v>17.327863025804898</c:v>
                </c:pt>
                <c:pt idx="60">
                  <c:v>17.611570650605934</c:v>
                </c:pt>
                <c:pt idx="61">
                  <c:v>17.894958082972234</c:v>
                </c:pt>
                <c:pt idx="62">
                  <c:v>18.178025832509327</c:v>
                </c:pt>
                <c:pt idx="63">
                  <c:v>18.460774402170959</c:v>
                </c:pt>
                <c:pt idx="64">
                  <c:v>18.743204288304888</c:v>
                </c:pt>
                <c:pt idx="65">
                  <c:v>19.025315980698668</c:v>
                </c:pt>
                <c:pt idx="66">
                  <c:v>19.307109962625454</c:v>
                </c:pt>
                <c:pt idx="67">
                  <c:v>19.588586710889807</c:v>
                </c:pt>
                <c:pt idx="68">
                  <c:v>19.869746695873527</c:v>
                </c:pt>
                <c:pt idx="69">
                  <c:v>20.15059038158147</c:v>
                </c:pt>
                <c:pt idx="70">
                  <c:v>20.431118225687403</c:v>
                </c:pt>
                <c:pt idx="71">
                  <c:v>20.711330679579845</c:v>
                </c:pt>
                <c:pt idx="72">
                  <c:v>20.99122818840792</c:v>
                </c:pt>
                <c:pt idx="73">
                  <c:v>21.270811191127219</c:v>
                </c:pt>
                <c:pt idx="74">
                  <c:v>21.550080120545669</c:v>
                </c:pt>
                <c:pt idx="75">
                  <c:v>21.82903540336941</c:v>
                </c:pt>
                <c:pt idx="76">
                  <c:v>22.107677460248652</c:v>
                </c:pt>
                <c:pt idx="77">
                  <c:v>22.386006705823569</c:v>
                </c:pt>
                <c:pt idx="78">
                  <c:v>22.664023548770157</c:v>
                </c:pt>
                <c:pt idx="79">
                  <c:v>22.941728391846127</c:v>
                </c:pt>
                <c:pt idx="80">
                  <c:v>23.219121631936769</c:v>
                </c:pt>
                <c:pt idx="81">
                  <c:v>23.496203660100818</c:v>
                </c:pt>
                <c:pt idx="82">
                  <c:v>23.772974861616319</c:v>
                </c:pt>
                <c:pt idx="83">
                  <c:v>24.049435616026496</c:v>
                </c:pt>
                <c:pt idx="84">
                  <c:v>24.325586297185591</c:v>
                </c:pt>
                <c:pt idx="85">
                  <c:v>24.601427273304697</c:v>
                </c:pt>
                <c:pt idx="86">
                  <c:v>24.876958906997594</c:v>
                </c:pt>
                <c:pt idx="87">
                  <c:v>25.15218155532656</c:v>
                </c:pt>
                <c:pt idx="88">
                  <c:v>25.42709556984817</c:v>
                </c:pt>
                <c:pt idx="89">
                  <c:v>25.701701296659071</c:v>
                </c:pt>
                <c:pt idx="90">
                  <c:v>25.975999076441745</c:v>
                </c:pt>
                <c:pt idx="91">
                  <c:v>26.24998924451025</c:v>
                </c:pt>
                <c:pt idx="92">
                  <c:v>26.523672130855932</c:v>
                </c:pt>
                <c:pt idx="93">
                  <c:v>26.797048060193116</c:v>
                </c:pt>
                <c:pt idx="94">
                  <c:v>27.070117352004772</c:v>
                </c:pt>
                <c:pt idx="95">
                  <c:v>27.342880320588137</c:v>
                </c:pt>
                <c:pt idx="96">
                  <c:v>27.615337275100323</c:v>
                </c:pt>
                <c:pt idx="97">
                  <c:v>27.887488519603885</c:v>
                </c:pt>
                <c:pt idx="98">
                  <c:v>28.159334353112342</c:v>
                </c:pt>
                <c:pt idx="99">
                  <c:v>28.430875069635675</c:v>
                </c:pt>
                <c:pt idx="100">
                  <c:v>28.702110958225767</c:v>
                </c:pt>
                <c:pt idx="101">
                  <c:v>28.973042303021813</c:v>
                </c:pt>
                <c:pt idx="102">
                  <c:v>29.243669383295682</c:v>
                </c:pt>
                <c:pt idx="103">
                  <c:v>29.513992473497222</c:v>
                </c:pt>
                <c:pt idx="104">
                  <c:v>29.78401184329952</c:v>
                </c:pt>
                <c:pt idx="105">
                  <c:v>30.053727757644108</c:v>
                </c:pt>
                <c:pt idx="106">
                  <c:v>30.323140476786115</c:v>
                </c:pt>
                <c:pt idx="107">
                  <c:v>30.592250256339355</c:v>
                </c:pt>
                <c:pt idx="108">
                  <c:v>30.861057347321363</c:v>
                </c:pt>
                <c:pt idx="109">
                  <c:v>31.129561996198362</c:v>
                </c:pt>
                <c:pt idx="110">
                  <c:v>31.39776444493015</c:v>
                </c:pt>
                <c:pt idx="111">
                  <c:v>31.665664931014952</c:v>
                </c:pt>
                <c:pt idx="112">
                  <c:v>31.933263687534168</c:v>
                </c:pt>
                <c:pt idx="113">
                  <c:v>32.200560943197068</c:v>
                </c:pt>
                <c:pt idx="114">
                  <c:v>32.467556922385391</c:v>
                </c:pt>
                <c:pt idx="115">
                  <c:v>32.734251845197889</c:v>
                </c:pt>
                <c:pt idx="116">
                  <c:v>33.00064592749478</c:v>
                </c:pt>
                <c:pt idx="117">
                  <c:v>33.266739380942091</c:v>
                </c:pt>
                <c:pt idx="118">
                  <c:v>33.532532413055968</c:v>
                </c:pt>
                <c:pt idx="119">
                  <c:v>33.798025227246839</c:v>
                </c:pt>
                <c:pt idx="120">
                  <c:v>34.063218022863524</c:v>
                </c:pt>
                <c:pt idx="121">
                  <c:v>34.328110995237239</c:v>
                </c:pt>
                <c:pt idx="122">
                  <c:v>34.5927043357255</c:v>
                </c:pt>
                <c:pt idx="123">
                  <c:v>34.856998231755924</c:v>
                </c:pt>
                <c:pt idx="124">
                  <c:v>35.120992866869933</c:v>
                </c:pt>
                <c:pt idx="125">
                  <c:v>35.384688420766352</c:v>
                </c:pt>
                <c:pt idx="126">
                  <c:v>35.648085069344909</c:v>
                </c:pt>
                <c:pt idx="127">
                  <c:v>35.911182984749594</c:v>
                </c:pt>
                <c:pt idx="128">
                  <c:v>36.173982335411942</c:v>
                </c:pt>
                <c:pt idx="129">
                  <c:v>36.436483286094187</c:v>
                </c:pt>
                <c:pt idx="130">
                  <c:v>36.698685997932287</c:v>
                </c:pt>
                <c:pt idx="131">
                  <c:v>36.960590628478833</c:v>
                </c:pt>
                <c:pt idx="132">
                  <c:v>37.222197331745853</c:v>
                </c:pt>
                <c:pt idx="133">
                  <c:v>37.483506258247466</c:v>
                </c:pt>
                <c:pt idx="134">
                  <c:v>37.744517555042435</c:v>
                </c:pt>
                <c:pt idx="135">
                  <c:v>38.005231365776545</c:v>
                </c:pt>
                <c:pt idx="136">
                  <c:v>38.265647830724909</c:v>
                </c:pt>
                <c:pt idx="137">
                  <c:v>38.52576708683408</c:v>
                </c:pt>
                <c:pt idx="138">
                  <c:v>38.785589267764067</c:v>
                </c:pt>
                <c:pt idx="139">
                  <c:v>39.045114503930208</c:v>
                </c:pt>
                <c:pt idx="140">
                  <c:v>39.304342922544855</c:v>
                </c:pt>
                <c:pt idx="141">
                  <c:v>39.563274647658979</c:v>
                </c:pt>
                <c:pt idx="142">
                  <c:v>39.821909800203585</c:v>
                </c:pt>
                <c:pt idx="143">
                  <c:v>40.080248498030997</c:v>
                </c:pt>
                <c:pt idx="144">
                  <c:v>40.338290855955982</c:v>
                </c:pt>
                <c:pt idx="145">
                  <c:v>40.596036985796715</c:v>
                </c:pt>
                <c:pt idx="146">
                  <c:v>40.853486996415612</c:v>
                </c:pt>
                <c:pt idx="147">
                  <c:v>41.110640993759979</c:v>
                </c:pt>
                <c:pt idx="148">
                  <c:v>41.367499080902519</c:v>
                </c:pt>
                <c:pt idx="149">
                  <c:v>41.624061358081669</c:v>
                </c:pt>
                <c:pt idx="150">
                  <c:v>41.88032792274177</c:v>
                </c:pt>
                <c:pt idx="151">
                  <c:v>42.136298869573075</c:v>
                </c:pt>
                <c:pt idx="152">
                  <c:v>42.391974290551588</c:v>
                </c:pt>
                <c:pt idx="153">
                  <c:v>42.647354274978738</c:v>
                </c:pt>
                <c:pt idx="154">
                  <c:v>42.902438909520875</c:v>
                </c:pt>
                <c:pt idx="155">
                  <c:v>43.157228278248589</c:v>
                </c:pt>
                <c:pt idx="156">
                  <c:v>43.411722462675854</c:v>
                </c:pt>
                <c:pt idx="157">
                  <c:v>43.665921541799001</c:v>
                </c:pt>
                <c:pt idx="158">
                  <c:v>43.919825592135517</c:v>
                </c:pt>
                <c:pt idx="159">
                  <c:v>44.173434687762644</c:v>
                </c:pt>
                <c:pt idx="160">
                  <c:v>44.426748900355797</c:v>
                </c:pt>
                <c:pt idx="161">
                  <c:v>44.679768299226815</c:v>
                </c:pt>
                <c:pt idx="162">
                  <c:v>44.932492951362015</c:v>
                </c:pt>
                <c:pt idx="163">
                  <c:v>45.18492292146005</c:v>
                </c:pt>
                <c:pt idx="164">
                  <c:v>45.437058271969597</c:v>
                </c:pt>
                <c:pt idx="165">
                  <c:v>45.688899063126833</c:v>
                </c:pt>
                <c:pt idx="166">
                  <c:v>45.940445352992732</c:v>
                </c:pt>
                <c:pt idx="167">
                  <c:v>46.191697197490157</c:v>
                </c:pt>
                <c:pt idx="168">
                  <c:v>46.442654650440772</c:v>
                </c:pt>
                <c:pt idx="169">
                  <c:v>46.69331776360174</c:v>
                </c:pt>
                <c:pt idx="170">
                  <c:v>46.943686586702228</c:v>
                </c:pt>
                <c:pt idx="171">
                  <c:v>47.193761167479714</c:v>
                </c:pt>
                <c:pt idx="172">
                  <c:v>47.443541551716102</c:v>
                </c:pt>
                <c:pt idx="173">
                  <c:v>47.693027783273628</c:v>
                </c:pt>
                <c:pt idx="174">
                  <c:v>47.942219904130532</c:v>
                </c:pt>
                <c:pt idx="175">
                  <c:v>48.19111795441659</c:v>
                </c:pt>
                <c:pt idx="176">
                  <c:v>48.439721972448375</c:v>
                </c:pt>
                <c:pt idx="177">
                  <c:v>48.688031994764344</c:v>
                </c:pt>
                <c:pt idx="178">
                  <c:v>48.936048056159734</c:v>
                </c:pt>
                <c:pt idx="179">
                  <c:v>49.183770189721187</c:v>
                </c:pt>
                <c:pt idx="180">
                  <c:v>49.431198426861243</c:v>
                </c:pt>
                <c:pt idx="181">
                  <c:v>49.678332797352553</c:v>
                </c:pt>
                <c:pt idx="182">
                  <c:v>49.925173329361932</c:v>
                </c:pt>
                <c:pt idx="183">
                  <c:v>50.171720049484151</c:v>
                </c:pt>
                <c:pt idx="184">
                  <c:v>50.417972982775559</c:v>
                </c:pt>
                <c:pt idx="185">
                  <c:v>50.663932152787481</c:v>
                </c:pt>
                <c:pt idx="186">
                  <c:v>50.909597581599357</c:v>
                </c:pt>
                <c:pt idx="187">
                  <c:v>51.154969289851728</c:v>
                </c:pt>
                <c:pt idx="188">
                  <c:v>51.400047296778958</c:v>
                </c:pt>
                <c:pt idx="189">
                  <c:v>51.644831620241767</c:v>
                </c:pt>
                <c:pt idx="190">
                  <c:v>51.889322276759529</c:v>
                </c:pt>
                <c:pt idx="191">
                  <c:v>52.133519281542348</c:v>
                </c:pt>
                <c:pt idx="192">
                  <c:v>52.377422648522938</c:v>
                </c:pt>
                <c:pt idx="193">
                  <c:v>52.621032390388244</c:v>
                </c:pt>
                <c:pt idx="194">
                  <c:v>52.864348518610889</c:v>
                </c:pt>
                <c:pt idx="195">
                  <c:v>53.107371043480349</c:v>
                </c:pt>
                <c:pt idx="196">
                  <c:v>53.350099974133961</c:v>
                </c:pt>
                <c:pt idx="197">
                  <c:v>53.59253531858765</c:v>
                </c:pt>
                <c:pt idx="198">
                  <c:v>53.834677083766479</c:v>
                </c:pt>
                <c:pt idx="199">
                  <c:v>54.076525275534962</c:v>
                </c:pt>
                <c:pt idx="200">
                  <c:v>54.318079898727156</c:v>
                </c:pt>
                <c:pt idx="201">
                  <c:v>54.559340957176495</c:v>
                </c:pt>
                <c:pt idx="202">
                  <c:v>54.800308453745465</c:v>
                </c:pt>
                <c:pt idx="203">
                  <c:v>55.040982390355005</c:v>
                </c:pt>
                <c:pt idx="204">
                  <c:v>55.281362768013693</c:v>
                </c:pt>
                <c:pt idx="205">
                  <c:v>55.521449586846721</c:v>
                </c:pt>
                <c:pt idx="206">
                  <c:v>55.761242846124631</c:v>
                </c:pt>
                <c:pt idx="207">
                  <c:v>56.000742544291825</c:v>
                </c:pt>
                <c:pt idx="208">
                  <c:v>56.239948678994878</c:v>
                </c:pt>
                <c:pt idx="209">
                  <c:v>56.478861247110579</c:v>
                </c:pt>
                <c:pt idx="210">
                  <c:v>56.717480244773789</c:v>
                </c:pt>
                <c:pt idx="211">
                  <c:v>56.955805667405038</c:v>
                </c:pt>
                <c:pt idx="212">
                  <c:v>57.193837509737946</c:v>
                </c:pt>
                <c:pt idx="213">
                  <c:v>57.431575765846354</c:v>
                </c:pt>
                <c:pt idx="214">
                  <c:v>57.66902042917129</c:v>
                </c:pt>
                <c:pt idx="215">
                  <c:v>57.906171492547664</c:v>
                </c:pt>
                <c:pt idx="216">
                  <c:v>58.143028948230764</c:v>
                </c:pt>
                <c:pt idx="217">
                  <c:v>58.379592787922533</c:v>
                </c:pt>
                <c:pt idx="218">
                  <c:v>58.615863002797603</c:v>
                </c:pt>
                <c:pt idx="219">
                  <c:v>58.851839583529092</c:v>
                </c:pt>
                <c:pt idx="220">
                  <c:v>59.087522520314224</c:v>
                </c:pt>
                <c:pt idx="221">
                  <c:v>59.322911802899675</c:v>
                </c:pt>
                <c:pt idx="222">
                  <c:v>59.558007420606728</c:v>
                </c:pt>
                <c:pt idx="223">
                  <c:v>59.792809362356188</c:v>
                </c:pt>
                <c:pt idx="224">
                  <c:v>60.027317616693075</c:v>
                </c:pt>
                <c:pt idx="225">
                  <c:v>60.261532171811119</c:v>
                </c:pt>
                <c:pt idx="226">
                  <c:v>60.495453015576977</c:v>
                </c:pt>
                <c:pt idx="227">
                  <c:v>60.729080135554291</c:v>
                </c:pt>
                <c:pt idx="228">
                  <c:v>60.962413519027479</c:v>
                </c:pt>
                <c:pt idx="229">
                  <c:v>61.195453153025319</c:v>
                </c:pt>
                <c:pt idx="230">
                  <c:v>61.42819902434433</c:v>
                </c:pt>
                <c:pt idx="231">
                  <c:v>61.660651119571902</c:v>
                </c:pt>
                <c:pt idx="232">
                  <c:v>61.89280942510922</c:v>
                </c:pt>
                <c:pt idx="233">
                  <c:v>62.124673927193967</c:v>
                </c:pt>
                <c:pt idx="234">
                  <c:v>62.356244611922826</c:v>
                </c:pt>
                <c:pt idx="235">
                  <c:v>62.587521465273724</c:v>
                </c:pt>
                <c:pt idx="236">
                  <c:v>62.818504473127888</c:v>
                </c:pt>
                <c:pt idx="237">
                  <c:v>63.049193621291685</c:v>
                </c:pt>
                <c:pt idx="238">
                  <c:v>63.279588895518216</c:v>
                </c:pt>
                <c:pt idx="239">
                  <c:v>63.509690281528741</c:v>
                </c:pt>
                <c:pt idx="240">
                  <c:v>63.739497765033825</c:v>
                </c:pt>
                <c:pt idx="241">
                  <c:v>63.969011331754331</c:v>
                </c:pt>
                <c:pt idx="242">
                  <c:v>64.198230967442171</c:v>
                </c:pt>
                <c:pt idx="243">
                  <c:v>64.427156657900824</c:v>
                </c:pt>
                <c:pt idx="244">
                  <c:v>64.655788389005664</c:v>
                </c:pt>
                <c:pt idx="245">
                  <c:v>64.884126146724114</c:v>
                </c:pt>
                <c:pt idx="246">
                  <c:v>65.112169917135489</c:v>
                </c:pt>
                <c:pt idx="247">
                  <c:v>65.339919686450699</c:v>
                </c:pt>
                <c:pt idx="248">
                  <c:v>65.567375441031757</c:v>
                </c:pt>
                <c:pt idx="249">
                  <c:v>65.794537167411022</c:v>
                </c:pt>
                <c:pt idx="250">
                  <c:v>66.021404852310255</c:v>
                </c:pt>
                <c:pt idx="251">
                  <c:v>66.247978482659491</c:v>
                </c:pt>
                <c:pt idx="252">
                  <c:v>66.474258045615656</c:v>
                </c:pt>
                <c:pt idx="253">
                  <c:v>66.700243528581026</c:v>
                </c:pt>
                <c:pt idx="254">
                  <c:v>66.925934919221447</c:v>
                </c:pt>
                <c:pt idx="255">
                  <c:v>67.15133220548438</c:v>
                </c:pt>
                <c:pt idx="256">
                  <c:v>67.376435375616694</c:v>
                </c:pt>
                <c:pt idx="257">
                  <c:v>67.601244418182304</c:v>
                </c:pt>
                <c:pt idx="258">
                  <c:v>67.825759322079577</c:v>
                </c:pt>
                <c:pt idx="259">
                  <c:v>68.049980076558541</c:v>
                </c:pt>
                <c:pt idx="260">
                  <c:v>68.273906671237938</c:v>
                </c:pt>
                <c:pt idx="261">
                  <c:v>68.497539096121983</c:v>
                </c:pt>
                <c:pt idx="262">
                  <c:v>68.720877341617012</c:v>
                </c:pt>
                <c:pt idx="263">
                  <c:v>68.943921398547886</c:v>
                </c:pt>
                <c:pt idx="264">
                  <c:v>69.166671258174205</c:v>
                </c:pt>
                <c:pt idx="265">
                  <c:v>69.389126912206336</c:v>
                </c:pt>
                <c:pt idx="266">
                  <c:v>69.611288352821248</c:v>
                </c:pt>
                <c:pt idx="267">
                  <c:v>69.833155572678137</c:v>
                </c:pt>
                <c:pt idx="268">
                  <c:v>70.054728564933853</c:v>
                </c:pt>
                <c:pt idx="269">
                  <c:v>70.276007323258142</c:v>
                </c:pt>
                <c:pt idx="270">
                  <c:v>70.49699184184874</c:v>
                </c:pt>
              </c:numCache>
            </c:numRef>
          </c:xVal>
          <c:yVal>
            <c:numRef>
              <c:f>'6ft'!$H$19:$H$289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611152"/>
        <c:axId val="424611544"/>
      </c:scatterChart>
      <c:valAx>
        <c:axId val="42461115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611544"/>
        <c:crosses val="max"/>
        <c:crossBetween val="midCat"/>
        <c:majorUnit val="2"/>
      </c:valAx>
      <c:valAx>
        <c:axId val="42461154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61115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'7ft'!$E$18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0.3738483113282548</c:v>
                </c:pt>
                <c:pt idx="2">
                  <c:v>0.74714636000882395</c:v>
                </c:pt>
                <c:pt idx="3">
                  <c:v>1.1198958755062829</c:v>
                </c:pt>
                <c:pt idx="4">
                  <c:v>1.4920985741023056</c:v>
                </c:pt>
                <c:pt idx="5">
                  <c:v>1.8637561589797245</c:v>
                </c:pt>
                <c:pt idx="6">
                  <c:v>2.2348703203059892</c:v>
                </c:pt>
                <c:pt idx="7">
                  <c:v>2.6054427353160383</c:v>
                </c:pt>
                <c:pt idx="8">
                  <c:v>2.9754750683945863</c:v>
                </c:pt>
                <c:pt idx="9">
                  <c:v>3.3449689711578379</c:v>
                </c:pt>
                <c:pt idx="10">
                  <c:v>3.7139260825346381</c:v>
                </c:pt>
                <c:pt idx="11">
                  <c:v>4.0823480288470648</c:v>
                </c:pt>
                <c:pt idx="12">
                  <c:v>4.4502364238904741</c:v>
                </c:pt>
                <c:pt idx="13">
                  <c:v>4.8175928690130023</c:v>
                </c:pt>
                <c:pt idx="14">
                  <c:v>5.1844189531945384</c:v>
                </c:pt>
                <c:pt idx="15">
                  <c:v>5.5507162531251684</c:v>
                </c:pt>
                <c:pt idx="16">
                  <c:v>5.9164863332831086</c:v>
                </c:pt>
                <c:pt idx="17">
                  <c:v>6.2817307460121201</c:v>
                </c:pt>
                <c:pt idx="18">
                  <c:v>6.6464510315984304</c:v>
                </c:pt>
                <c:pt idx="19">
                  <c:v>7.0106487183471549</c:v>
                </c:pt>
                <c:pt idx="20">
                  <c:v>7.3743253226582324</c:v>
                </c:pt>
                <c:pt idx="21">
                  <c:v>7.7374823491018807</c:v>
                </c:pt>
                <c:pt idx="22">
                  <c:v>8.1001212904935809</c:v>
                </c:pt>
                <c:pt idx="23">
                  <c:v>8.46224362796859</c:v>
                </c:pt>
                <c:pt idx="24">
                  <c:v>8.8238508310560011</c:v>
                </c:pt>
                <c:pt idx="25">
                  <c:v>9.1849443577523466</c:v>
                </c:pt>
                <c:pt idx="26">
                  <c:v>9.5455256545947584</c:v>
                </c:pt>
                <c:pt idx="27">
                  <c:v>9.905596156733683</c:v>
                </c:pt>
                <c:pt idx="28">
                  <c:v>10.26515728800517</c:v>
                </c:pt>
                <c:pt idx="29">
                  <c:v>10.624210461002736</c:v>
                </c:pt>
                <c:pt idx="30">
                  <c:v>10.982757077148801</c:v>
                </c:pt>
                <c:pt idx="31">
                  <c:v>11.34079852676571</c:v>
                </c:pt>
                <c:pt idx="32">
                  <c:v>11.698336189146358</c:v>
                </c:pt>
                <c:pt idx="33">
                  <c:v>12.055371432624403</c:v>
                </c:pt>
                <c:pt idx="34">
                  <c:v>12.411905614644082</c:v>
                </c:pt>
                <c:pt idx="35">
                  <c:v>12.767940081829648</c:v>
                </c:pt>
                <c:pt idx="36">
                  <c:v>13.123476170054406</c:v>
                </c:pt>
                <c:pt idx="37">
                  <c:v>13.478515204509382</c:v>
                </c:pt>
                <c:pt idx="38">
                  <c:v>13.833058499771617</c:v>
                </c:pt>
                <c:pt idx="39">
                  <c:v>14.18710735987209</c:v>
                </c:pt>
                <c:pt idx="40">
                  <c:v>14.540663078363275</c:v>
                </c:pt>
                <c:pt idx="41">
                  <c:v>14.893726938386347</c:v>
                </c:pt>
                <c:pt idx="42">
                  <c:v>15.246300212738033</c:v>
                </c:pt>
                <c:pt idx="43">
                  <c:v>15.598384163937116</c:v>
                </c:pt>
                <c:pt idx="44">
                  <c:v>15.949980044290594</c:v>
                </c:pt>
                <c:pt idx="45">
                  <c:v>16.301089095959505</c:v>
                </c:pt>
                <c:pt idx="46">
                  <c:v>16.65171255102441</c:v>
                </c:pt>
                <c:pt idx="47">
                  <c:v>17.001851631550572</c:v>
                </c:pt>
                <c:pt idx="48">
                  <c:v>17.351507549652776</c:v>
                </c:pt>
                <c:pt idx="49">
                  <c:v>17.70068150755986</c:v>
                </c:pt>
                <c:pt idx="50">
                  <c:v>18.049374697678918</c:v>
                </c:pt>
                <c:pt idx="51">
                  <c:v>18.397588302659187</c:v>
                </c:pt>
                <c:pt idx="52">
                  <c:v>18.745323495455651</c:v>
                </c:pt>
                <c:pt idx="53">
                  <c:v>19.092581439392315</c:v>
                </c:pt>
                <c:pt idx="54">
                  <c:v>19.439363288225206</c:v>
                </c:pt>
                <c:pt idx="55">
                  <c:v>19.785670186205053</c:v>
                </c:pt>
                <c:pt idx="56">
                  <c:v>20.131503268139706</c:v>
                </c:pt>
                <c:pt idx="57">
                  <c:v>20.476863659456257</c:v>
                </c:pt>
                <c:pt idx="58">
                  <c:v>20.821752476262866</c:v>
                </c:pt>
                <c:pt idx="59">
                  <c:v>21.166170825410337</c:v>
                </c:pt>
                <c:pt idx="60">
                  <c:v>21.510119804553387</c:v>
                </c:pt>
                <c:pt idx="61">
                  <c:v>21.853600502211673</c:v>
                </c:pt>
                <c:pt idx="62">
                  <c:v>22.196613997830536</c:v>
                </c:pt>
                <c:pt idx="63">
                  <c:v>22.539161361841472</c:v>
                </c:pt>
                <c:pt idx="64">
                  <c:v>22.881243655722368</c:v>
                </c:pt>
                <c:pt idx="65">
                  <c:v>23.222861932057455</c:v>
                </c:pt>
                <c:pt idx="66">
                  <c:v>23.564017234597021</c:v>
                </c:pt>
                <c:pt idx="67">
                  <c:v>23.904710598316861</c:v>
                </c:pt>
                <c:pt idx="68">
                  <c:v>24.244943049477499</c:v>
                </c:pt>
                <c:pt idx="69">
                  <c:v>24.584715605683133</c:v>
                </c:pt>
                <c:pt idx="70">
                  <c:v>24.924029275940374</c:v>
                </c:pt>
                <c:pt idx="71">
                  <c:v>25.262885060716712</c:v>
                </c:pt>
                <c:pt idx="72">
                  <c:v>25.601283951998763</c:v>
                </c:pt>
                <c:pt idx="73">
                  <c:v>25.93922693335028</c:v>
                </c:pt>
                <c:pt idx="74">
                  <c:v>26.276714979969928</c:v>
                </c:pt>
                <c:pt idx="75">
                  <c:v>26.61374905874883</c:v>
                </c:pt>
                <c:pt idx="76">
                  <c:v>26.950330128327888</c:v>
                </c:pt>
                <c:pt idx="77">
                  <c:v>27.286459139154882</c:v>
                </c:pt>
                <c:pt idx="78">
                  <c:v>27.622137033541335</c:v>
                </c:pt>
                <c:pt idx="79">
                  <c:v>27.957364745719175</c:v>
                </c:pt>
                <c:pt idx="80">
                  <c:v>28.292143201897169</c:v>
                </c:pt>
                <c:pt idx="81">
                  <c:v>28.626473320317139</c:v>
                </c:pt>
                <c:pt idx="82">
                  <c:v>28.960356011309973</c:v>
                </c:pt>
                <c:pt idx="83">
                  <c:v>29.293792177351413</c:v>
                </c:pt>
                <c:pt idx="84">
                  <c:v>29.626782713117656</c:v>
                </c:pt>
                <c:pt idx="85">
                  <c:v>29.959328505540707</c:v>
                </c:pt>
                <c:pt idx="86">
                  <c:v>30.291430433863571</c:v>
                </c:pt>
                <c:pt idx="87">
                  <c:v>30.623089369695215</c:v>
                </c:pt>
                <c:pt idx="88">
                  <c:v>30.954306177065327</c:v>
                </c:pt>
                <c:pt idx="89">
                  <c:v>31.285081712478885</c:v>
                </c:pt>
                <c:pt idx="90">
                  <c:v>31.615416824970524</c:v>
                </c:pt>
                <c:pt idx="91">
                  <c:v>31.945312356158695</c:v>
                </c:pt>
                <c:pt idx="92">
                  <c:v>32.274769140299647</c:v>
                </c:pt>
                <c:pt idx="93">
                  <c:v>32.603788004341183</c:v>
                </c:pt>
                <c:pt idx="94">
                  <c:v>32.932369767976276</c:v>
                </c:pt>
                <c:pt idx="95">
                  <c:v>33.260515243696425</c:v>
                </c:pt>
                <c:pt idx="96">
                  <c:v>33.58822523684487</c:v>
                </c:pt>
                <c:pt idx="97">
                  <c:v>33.915500545669602</c:v>
                </c:pt>
                <c:pt idx="98">
                  <c:v>34.242341961376184</c:v>
                </c:pt>
                <c:pt idx="99">
                  <c:v>34.568750268180388</c:v>
                </c:pt>
                <c:pt idx="100">
                  <c:v>34.89472624336063</c:v>
                </c:pt>
                <c:pt idx="101">
                  <c:v>35.220270657310238</c:v>
                </c:pt>
                <c:pt idx="102">
                  <c:v>35.545384273589548</c:v>
                </c:pt>
                <c:pt idx="103">
                  <c:v>35.870067848977762</c:v>
                </c:pt>
                <c:pt idx="104">
                  <c:v>36.1943221335247</c:v>
                </c:pt>
                <c:pt idx="105">
                  <c:v>36.518147870602299</c:v>
                </c:pt>
                <c:pt idx="106">
                  <c:v>36.84154579695597</c:v>
                </c:pt>
                <c:pt idx="107">
                  <c:v>37.164516642755778</c:v>
                </c:pt>
                <c:pt idx="108">
                  <c:v>37.487061131647422</c:v>
                </c:pt>
                <c:pt idx="109">
                  <c:v>37.809179980803044</c:v>
                </c:pt>
                <c:pt idx="110">
                  <c:v>38.130873900971871</c:v>
                </c:pt>
                <c:pt idx="111">
                  <c:v>38.452143596530661</c:v>
                </c:pt>
                <c:pt idx="112">
                  <c:v>38.772989765533978</c:v>
                </c:pt>
                <c:pt idx="113">
                  <c:v>39.093413099764298</c:v>
                </c:pt>
                <c:pt idx="114">
                  <c:v>39.413414284781936</c:v>
                </c:pt>
                <c:pt idx="115">
                  <c:v>39.732993999974788</c:v>
                </c:pt>
                <c:pt idx="116">
                  <c:v>40.052152918607916</c:v>
                </c:pt>
                <c:pt idx="117">
                  <c:v>40.370891707872929</c:v>
                </c:pt>
                <c:pt idx="118">
                  <c:v>40.689211028937223</c:v>
                </c:pt>
                <c:pt idx="119">
                  <c:v>41.007111536993023</c:v>
                </c:pt>
                <c:pt idx="120">
                  <c:v>41.324593881306257</c:v>
                </c:pt>
                <c:pt idx="121">
                  <c:v>41.641658705265257</c:v>
                </c:pt>
                <c:pt idx="122">
                  <c:v>41.9583066464293</c:v>
                </c:pt>
                <c:pt idx="123">
                  <c:v>42.274538336576938</c:v>
                </c:pt>
                <c:pt idx="124">
                  <c:v>42.590354401754205</c:v>
                </c:pt>
                <c:pt idx="125">
                  <c:v>42.905755462322603</c:v>
                </c:pt>
                <c:pt idx="126">
                  <c:v>43.220742133006944</c:v>
                </c:pt>
                <c:pt idx="127">
                  <c:v>43.535315022943017</c:v>
                </c:pt>
                <c:pt idx="128">
                  <c:v>43.84947473572506</c:v>
                </c:pt>
                <c:pt idx="129">
                  <c:v>44.163221869453096</c:v>
                </c:pt>
                <c:pt idx="130">
                  <c:v>44.476557016780056</c:v>
                </c:pt>
                <c:pt idx="131">
                  <c:v>44.789480764958753</c:v>
                </c:pt>
                <c:pt idx="132">
                  <c:v>45.101993695888673</c:v>
                </c:pt>
                <c:pt idx="133">
                  <c:v>45.414096386162612</c:v>
                </c:pt>
                <c:pt idx="134">
                  <c:v>45.725789407113098</c:v>
                </c:pt>
                <c:pt idx="135">
                  <c:v>46.037073324858689</c:v>
                </c:pt>
                <c:pt idx="136">
                  <c:v>46.347948700350059</c:v>
                </c:pt>
                <c:pt idx="137">
                  <c:v>46.658416089415923</c:v>
                </c:pt>
                <c:pt idx="138">
                  <c:v>46.968476042808803</c:v>
                </c:pt>
                <c:pt idx="139">
                  <c:v>47.278129106250589</c:v>
                </c:pt>
                <c:pt idx="140">
                  <c:v>47.587375820477952</c:v>
                </c:pt>
                <c:pt idx="141">
                  <c:v>47.896216721287573</c:v>
                </c:pt>
                <c:pt idx="142">
                  <c:v>48.20465233958118</c:v>
                </c:pt>
                <c:pt idx="143">
                  <c:v>48.512683201410454</c:v>
                </c:pt>
                <c:pt idx="144">
                  <c:v>48.820309828021699</c:v>
                </c:pt>
                <c:pt idx="145">
                  <c:v>49.127532735900381</c:v>
                </c:pt>
                <c:pt idx="146">
                  <c:v>49.434352436815487</c:v>
                </c:pt>
                <c:pt idx="147">
                  <c:v>49.74076943786369</c:v>
                </c:pt>
                <c:pt idx="148">
                  <c:v>50.046784241513336</c:v>
                </c:pt>
                <c:pt idx="149">
                  <c:v>50.352397345648271</c:v>
                </c:pt>
                <c:pt idx="150">
                  <c:v>50.657609243611475</c:v>
                </c:pt>
                <c:pt idx="151">
                  <c:v>50.962420424248542</c:v>
                </c:pt>
                <c:pt idx="152">
                  <c:v>51.266831371950943</c:v>
                </c:pt>
                <c:pt idx="153">
                  <c:v>51.570842566699127</c:v>
                </c:pt>
                <c:pt idx="154">
                  <c:v>51.874454484105485</c:v>
                </c:pt>
                <c:pt idx="155">
                  <c:v>52.177667595457045</c:v>
                </c:pt>
                <c:pt idx="156">
                  <c:v>52.480482367758071</c:v>
                </c:pt>
                <c:pt idx="157">
                  <c:v>52.782899263772443</c:v>
                </c:pt>
                <c:pt idx="158">
                  <c:v>53.084918742065852</c:v>
                </c:pt>
                <c:pt idx="159">
                  <c:v>53.386541257047838</c:v>
                </c:pt>
                <c:pt idx="160">
                  <c:v>53.687767259013619</c:v>
                </c:pt>
                <c:pt idx="161">
                  <c:v>53.988597194185751</c:v>
                </c:pt>
                <c:pt idx="162">
                  <c:v>54.289031504755613</c:v>
                </c:pt>
                <c:pt idx="163">
                  <c:v>54.589070628924688</c:v>
                </c:pt>
                <c:pt idx="164">
                  <c:v>54.888715000945695</c:v>
                </c:pt>
                <c:pt idx="165">
                  <c:v>55.187965051163495</c:v>
                </c:pt>
                <c:pt idx="166">
                  <c:v>55.486821206055829</c:v>
                </c:pt>
                <c:pt idx="167">
                  <c:v>55.785283888273902</c:v>
                </c:pt>
                <c:pt idx="168">
                  <c:v>56.083353516682728</c:v>
                </c:pt>
                <c:pt idx="169">
                  <c:v>56.381030506401331</c:v>
                </c:pt>
                <c:pt idx="170">
                  <c:v>56.678315268842738</c:v>
                </c:pt>
                <c:pt idx="171">
                  <c:v>56.975208211753795</c:v>
                </c:pt>
                <c:pt idx="172">
                  <c:v>57.271709739254796</c:v>
                </c:pt>
                <c:pt idx="173">
                  <c:v>57.567820251878913</c:v>
                </c:pt>
                <c:pt idx="174">
                  <c:v>57.863540146611463</c:v>
                </c:pt>
                <c:pt idx="175">
                  <c:v>58.158869816928956</c:v>
                </c:pt>
                <c:pt idx="176">
                  <c:v>58.453809652837975</c:v>
                </c:pt>
                <c:pt idx="177">
                  <c:v>58.748360040913859</c:v>
                </c:pt>
                <c:pt idx="178">
                  <c:v>59.042521364339201</c:v>
                </c:pt>
                <c:pt idx="179">
                  <c:v>59.336294002942154</c:v>
                </c:pt>
                <c:pt idx="180">
                  <c:v>59.629678333234544</c:v>
                </c:pt>
                <c:pt idx="181">
                  <c:v>59.922674728449799</c:v>
                </c:pt>
                <c:pt idx="182">
                  <c:v>60.215283558580673</c:v>
                </c:pt>
                <c:pt idx="183">
                  <c:v>60.507505190416794</c:v>
                </c:pt>
                <c:pt idx="184">
                  <c:v>60.799339987582009</c:v>
                </c:pt>
                <c:pt idx="185">
                  <c:v>61.090788310571554</c:v>
                </c:pt>
                <c:pt idx="186">
                  <c:v>61.381850516789008</c:v>
                </c:pt>
                <c:pt idx="187">
                  <c:v>61.672526960583056</c:v>
                </c:pt>
                <c:pt idx="188">
                  <c:v>61.962817993284091</c:v>
                </c:pt>
                <c:pt idx="189">
                  <c:v>62.252723963240584</c:v>
                </c:pt>
                <c:pt idx="190">
                  <c:v>62.542245215855267</c:v>
                </c:pt>
                <c:pt idx="191">
                  <c:v>62.831382093621144</c:v>
                </c:pt>
                <c:pt idx="192">
                  <c:v>63.120134936157285</c:v>
                </c:pt>
                <c:pt idx="193">
                  <c:v>63.408504080244434</c:v>
                </c:pt>
                <c:pt idx="194">
                  <c:v>63.696489859860414</c:v>
                </c:pt>
                <c:pt idx="195">
                  <c:v>63.984092606215363</c:v>
                </c:pt>
                <c:pt idx="196">
                  <c:v>64.271312647786715</c:v>
                </c:pt>
                <c:pt idx="197">
                  <c:v>64.55815031035408</c:v>
                </c:pt>
                <c:pt idx="198">
                  <c:v>64.844605917033803</c:v>
                </c:pt>
                <c:pt idx="199">
                  <c:v>65.130679788313458</c:v>
                </c:pt>
                <c:pt idx="200">
                  <c:v>65.416372242086027</c:v>
                </c:pt>
                <c:pt idx="201">
                  <c:v>65.701683593683967</c:v>
                </c:pt>
                <c:pt idx="202">
                  <c:v>65.98661415591306</c:v>
                </c:pt>
                <c:pt idx="203">
                  <c:v>66.271164239086019</c:v>
                </c:pt>
                <c:pt idx="204">
                  <c:v>66.555334151055945</c:v>
                </c:pt>
                <c:pt idx="205">
                  <c:v>66.839124197249589</c:v>
                </c:pt>
                <c:pt idx="206">
                  <c:v>67.122534680700383</c:v>
                </c:pt>
                <c:pt idx="207">
                  <c:v>67.405565902081278</c:v>
                </c:pt>
                <c:pt idx="208">
                  <c:v>67.688218159737431</c:v>
                </c:pt>
                <c:pt idx="209">
                  <c:v>67.970491749718605</c:v>
                </c:pt>
                <c:pt idx="210">
                  <c:v>68.252386965811482</c:v>
                </c:pt>
                <c:pt idx="211">
                  <c:v>68.533904099571657</c:v>
                </c:pt>
                <c:pt idx="212">
                  <c:v>68.815043440355524</c:v>
                </c:pt>
                <c:pt idx="213">
                  <c:v>69.09580527535195</c:v>
                </c:pt>
                <c:pt idx="214">
                  <c:v>69.376189889613684</c:v>
                </c:pt>
                <c:pt idx="215">
                  <c:v>69.65619756608865</c:v>
                </c:pt>
                <c:pt idx="216">
                  <c:v>69.935828585650995</c:v>
                </c:pt>
                <c:pt idx="217">
                  <c:v>70.215083227131942</c:v>
                </c:pt>
                <c:pt idx="218">
                  <c:v>70.49396176735047</c:v>
                </c:pt>
                <c:pt idx="219">
                  <c:v>70.772464481143743</c:v>
                </c:pt>
                <c:pt idx="220">
                  <c:v>71.050591641397375</c:v>
                </c:pt>
                <c:pt idx="221">
                  <c:v>71.328343519075531</c:v>
                </c:pt>
                <c:pt idx="222">
                  <c:v>71.605720383250741</c:v>
                </c:pt>
                <c:pt idx="223">
                  <c:v>71.882722501133586</c:v>
                </c:pt>
                <c:pt idx="224">
                  <c:v>72.159350138102155</c:v>
                </c:pt>
                <c:pt idx="225">
                  <c:v>72.435603557731298</c:v>
                </c:pt>
                <c:pt idx="226">
                  <c:v>72.711483021821707</c:v>
                </c:pt>
                <c:pt idx="227">
                  <c:v>72.986988790428782</c:v>
                </c:pt>
                <c:pt idx="228">
                  <c:v>73.262121121891283</c:v>
                </c:pt>
                <c:pt idx="229">
                  <c:v>73.53688027285979</c:v>
                </c:pt>
                <c:pt idx="230">
                  <c:v>73.811266498324997</c:v>
                </c:pt>
                <c:pt idx="231">
                  <c:v>74.085280051645768</c:v>
                </c:pt>
                <c:pt idx="232">
                  <c:v>74.358921184577014</c:v>
                </c:pt>
                <c:pt idx="233">
                  <c:v>74.632190147297337</c:v>
                </c:pt>
                <c:pt idx="234">
                  <c:v>74.905087188436539</c:v>
                </c:pt>
                <c:pt idx="235">
                  <c:v>75.177612555102883</c:v>
                </c:pt>
                <c:pt idx="236">
                  <c:v>75.449766492910172</c:v>
                </c:pt>
                <c:pt idx="237">
                  <c:v>75.721549246004628</c:v>
                </c:pt>
                <c:pt idx="238">
                  <c:v>75.992961057091577</c:v>
                </c:pt>
                <c:pt idx="239">
                  <c:v>76.264002167461925</c:v>
                </c:pt>
                <c:pt idx="240">
                  <c:v>76.53467281701846</c:v>
                </c:pt>
                <c:pt idx="241">
                  <c:v>76.804973244301934</c:v>
                </c:pt>
                <c:pt idx="242">
                  <c:v>77.074903686516947</c:v>
                </c:pt>
                <c:pt idx="243">
                  <c:v>77.344464379557678</c:v>
                </c:pt>
                <c:pt idx="244">
                  <c:v>77.613655558033344</c:v>
                </c:pt>
                <c:pt idx="245">
                  <c:v>77.882477455293554</c:v>
                </c:pt>
                <c:pt idx="246">
                  <c:v>78.150930303453364</c:v>
                </c:pt>
                <c:pt idx="247">
                  <c:v>78.419014333418232</c:v>
                </c:pt>
                <c:pt idx="248">
                  <c:v>78.686729774908741</c:v>
                </c:pt>
                <c:pt idx="249">
                  <c:v>78.954076856485102</c:v>
                </c:pt>
                <c:pt idx="250">
                  <c:v>79.221055805571496</c:v>
                </c:pt>
                <c:pt idx="251">
                  <c:v>79.487666848480202</c:v>
                </c:pt>
                <c:pt idx="252">
                  <c:v>79.753910210435578</c:v>
                </c:pt>
                <c:pt idx="253">
                  <c:v>80.019786115597753</c:v>
                </c:pt>
                <c:pt idx="254">
                  <c:v>80.285294787086258</c:v>
                </c:pt>
                <c:pt idx="255">
                  <c:v>80.550436447003321</c:v>
                </c:pt>
                <c:pt idx="256">
                  <c:v>80.815211316457081</c:v>
                </c:pt>
                <c:pt idx="257">
                  <c:v>81.079619615584562</c:v>
                </c:pt>
                <c:pt idx="258">
                  <c:v>81.343661563574486</c:v>
                </c:pt>
                <c:pt idx="259">
                  <c:v>81.60733737868982</c:v>
                </c:pt>
                <c:pt idx="260">
                  <c:v>81.870647278290264</c:v>
                </c:pt>
                <c:pt idx="261">
                  <c:v>82.133591478854385</c:v>
                </c:pt>
                <c:pt idx="262">
                  <c:v>82.396170196001734</c:v>
                </c:pt>
                <c:pt idx="263">
                  <c:v>82.658383644514615</c:v>
                </c:pt>
                <c:pt idx="264">
                  <c:v>82.920232038359799</c:v>
                </c:pt>
                <c:pt idx="265">
                  <c:v>83.18171559070997</c:v>
                </c:pt>
                <c:pt idx="266">
                  <c:v>83.442834513964968</c:v>
                </c:pt>
                <c:pt idx="267">
                  <c:v>83.703589019772949</c:v>
                </c:pt>
                <c:pt idx="268">
                  <c:v>83.963979319051248</c:v>
                </c:pt>
                <c:pt idx="269">
                  <c:v>84.224005622007112</c:v>
                </c:pt>
                <c:pt idx="270">
                  <c:v>84.483668138158222</c:v>
                </c:pt>
              </c:numCache>
            </c:numRef>
          </c:xVal>
          <c:yVal>
            <c:numRef>
              <c:f>'7ft'!$E$19:$E$289</c:f>
              <c:numCache>
                <c:formatCode>General</c:formatCode>
                <c:ptCount val="271"/>
                <c:pt idx="0">
                  <c:v>0.72359741968220292</c:v>
                </c:pt>
                <c:pt idx="1">
                  <c:v>0.74861825668201532</c:v>
                </c:pt>
                <c:pt idx="2">
                  <c:v>0.77244400110829281</c:v>
                </c:pt>
                <c:pt idx="3">
                  <c:v>0.79507647069862808</c:v>
                </c:pt>
                <c:pt idx="4">
                  <c:v>0.81651747415455023</c:v>
                </c:pt>
                <c:pt idx="5">
                  <c:v>0.83676881124526359</c:v>
                </c:pt>
                <c:pt idx="6">
                  <c:v>0.85583227291069608</c:v>
                </c:pt>
                <c:pt idx="7">
                  <c:v>0.8737096413638632</c:v>
                </c:pt>
                <c:pt idx="8">
                  <c:v>0.89040269019255314</c:v>
                </c:pt>
                <c:pt idx="9">
                  <c:v>0.90591318446033764</c:v>
                </c:pt>
                <c:pt idx="10">
                  <c:v>0.92024288080691485</c:v>
                </c:pt>
                <c:pt idx="11">
                  <c:v>0.93339352754778893</c:v>
                </c:pt>
                <c:pt idx="12">
                  <c:v>0.94536686477329068</c:v>
                </c:pt>
                <c:pt idx="13">
                  <c:v>0.95616462444694561</c:v>
                </c:pt>
                <c:pt idx="14">
                  <c:v>0.9657885305031928</c:v>
                </c:pt>
                <c:pt idx="15">
                  <c:v>0.97424029894445996</c:v>
                </c:pt>
                <c:pt idx="16">
                  <c:v>0.98152163793759928</c:v>
                </c:pt>
                <c:pt idx="17">
                  <c:v>0.98763424790968801</c:v>
                </c:pt>
                <c:pt idx="18">
                  <c:v>0.99257982164319891</c:v>
                </c:pt>
                <c:pt idx="19">
                  <c:v>0.99636004437054448</c:v>
                </c:pt>
                <c:pt idx="20">
                  <c:v>0.99897659386799853</c:v>
                </c:pt>
                <c:pt idx="21">
                  <c:v>1.0004311405490003</c:v>
                </c:pt>
                <c:pt idx="22">
                  <c:v>1.0007253475568441</c:v>
                </c:pt>
                <c:pt idx="23">
                  <c:v>0.99986087085675868</c:v>
                </c:pt>
                <c:pt idx="24">
                  <c:v>0.99783935932738099</c:v>
                </c:pt>
                <c:pt idx="25">
                  <c:v>0.99466245485162563</c:v>
                </c:pt>
                <c:pt idx="26">
                  <c:v>0.99033179240695657</c:v>
                </c:pt>
                <c:pt idx="27">
                  <c:v>0.98484900015506238</c:v>
                </c:pt>
                <c:pt idx="28">
                  <c:v>0.97821569953093923</c:v>
                </c:pt>
                <c:pt idx="29">
                  <c:v>0.97043350533138539</c:v>
                </c:pt>
                <c:pt idx="30">
                  <c:v>0.96150402580290906</c:v>
                </c:pt>
                <c:pt idx="31">
                  <c:v>0.95142886272905469</c:v>
                </c:pt>
                <c:pt idx="32">
                  <c:v>0.94020961151714888</c:v>
                </c:pt>
                <c:pt idx="33">
                  <c:v>0.92784786128447028</c:v>
                </c:pt>
                <c:pt idx="34">
                  <c:v>0.91434519494384547</c:v>
                </c:pt>
                <c:pt idx="35">
                  <c:v>0.89970318928867443</c:v>
                </c:pt>
                <c:pt idx="36">
                  <c:v>0.88392341507738725</c:v>
                </c:pt>
                <c:pt idx="37">
                  <c:v>0.86700743711733619</c:v>
                </c:pt>
                <c:pt idx="38">
                  <c:v>0.84895681434812442</c:v>
                </c:pt>
                <c:pt idx="39">
                  <c:v>0.82977309992437487</c:v>
                </c:pt>
                <c:pt idx="40">
                  <c:v>0.80945784129794085</c:v>
                </c:pt>
                <c:pt idx="41">
                  <c:v>0.78801258029956134</c:v>
                </c:pt>
                <c:pt idx="42">
                  <c:v>0.76543885321996352</c:v>
                </c:pt>
                <c:pt idx="43">
                  <c:v>0.74173819089041393</c:v>
                </c:pt>
                <c:pt idx="44">
                  <c:v>0.7169121187627211</c:v>
                </c:pt>
                <c:pt idx="45">
                  <c:v>0.69096215698869201</c:v>
                </c:pt>
                <c:pt idx="46">
                  <c:v>0.66388982049904333</c:v>
                </c:pt>
                <c:pt idx="47">
                  <c:v>0.63569661908177089</c:v>
                </c:pt>
                <c:pt idx="48">
                  <c:v>0.60638405745997814</c:v>
                </c:pt>
                <c:pt idx="49">
                  <c:v>0.57595363536916611</c:v>
                </c:pt>
                <c:pt idx="50">
                  <c:v>0.54440684763398639</c:v>
                </c:pt>
                <c:pt idx="51">
                  <c:v>0.51174518424445947</c:v>
                </c:pt>
                <c:pt idx="52">
                  <c:v>0.47797013043165898</c:v>
                </c:pt>
                <c:pt idx="53">
                  <c:v>0.44308316674286502</c:v>
                </c:pt>
                <c:pt idx="54">
                  <c:v>0.40708576911618705</c:v>
                </c:pt>
                <c:pt idx="55">
                  <c:v>0.36997940895465825</c:v>
                </c:pt>
                <c:pt idx="56">
                  <c:v>0.33176555319980311</c:v>
                </c:pt>
                <c:pt idx="57">
                  <c:v>0.29244566440467934</c:v>
                </c:pt>
                <c:pt idx="58">
                  <c:v>0.25202120080639584</c:v>
                </c:pt>
                <c:pt idx="59">
                  <c:v>0.2104936163981079</c:v>
                </c:pt>
                <c:pt idx="60">
                  <c:v>0.16786436100049118</c:v>
                </c:pt>
                <c:pt idx="61">
                  <c:v>0.12413488033269554</c:v>
                </c:pt>
                <c:pt idx="62">
                  <c:v>7.930661608278014E-2</c:v>
                </c:pt>
                <c:pt idx="63">
                  <c:v>3.3381005977630995E-2</c:v>
                </c:pt>
                <c:pt idx="64">
                  <c:v>-1.3640516147637803E-2</c:v>
                </c:pt>
                <c:pt idx="65">
                  <c:v>-6.175652028079813E-2</c:v>
                </c:pt>
                <c:pt idx="66">
                  <c:v>-0.11096558016413591</c:v>
                </c:pt>
                <c:pt idx="67">
                  <c:v>-0.16126627322659218</c:v>
                </c:pt>
                <c:pt idx="68">
                  <c:v>-0.21265718051641624</c:v>
                </c:pt>
                <c:pt idx="69">
                  <c:v>-0.26513688663432949</c:v>
                </c:pt>
                <c:pt idx="70">
                  <c:v>-0.31870397966719949</c:v>
                </c:pt>
                <c:pt idx="71">
                  <c:v>-0.37335705112222273</c:v>
                </c:pt>
                <c:pt idx="72">
                  <c:v>-0.42909469586161553</c:v>
                </c:pt>
                <c:pt idx="73">
                  <c:v>-0.48591551203781214</c:v>
                </c:pt>
                <c:pt idx="74">
                  <c:v>-0.54381810102916894</c:v>
                </c:pt>
                <c:pt idx="75">
                  <c:v>-0.60280106737617389</c:v>
                </c:pt>
                <c:pt idx="76">
                  <c:v>-0.662863018718161</c:v>
                </c:pt>
                <c:pt idx="77">
                  <c:v>-0.72400256573052779</c:v>
                </c:pt>
                <c:pt idx="78">
                  <c:v>-0.78621832206245612</c:v>
                </c:pt>
                <c:pt idx="79">
                  <c:v>-0.84950890427513481</c:v>
                </c:pt>
                <c:pt idx="80">
                  <c:v>-0.9138729317804839</c:v>
                </c:pt>
                <c:pt idx="81">
                  <c:v>-0.97930902678037912</c:v>
                </c:pt>
                <c:pt idx="82">
                  <c:v>-1.0458158142063765</c:v>
                </c:pt>
                <c:pt idx="83">
                  <c:v>-1.1133919216599359</c:v>
                </c:pt>
                <c:pt idx="84">
                  <c:v>-1.1820359793531434</c:v>
                </c:pt>
                <c:pt idx="85">
                  <c:v>-1.2517466200499299</c:v>
                </c:pt>
                <c:pt idx="86">
                  <c:v>-1.3225224790077887</c:v>
                </c:pt>
                <c:pt idx="87">
                  <c:v>-1.3943621939199884</c:v>
                </c:pt>
                <c:pt idx="88">
                  <c:v>-1.4672644048582808</c:v>
                </c:pt>
                <c:pt idx="89">
                  <c:v>-1.541227754216105</c:v>
                </c:pt>
                <c:pt idx="90">
                  <c:v>-1.6162508866522856</c:v>
                </c:pt>
                <c:pt idx="91">
                  <c:v>-1.6923324490352232</c:v>
                </c:pt>
                <c:pt idx="92">
                  <c:v>-1.7694710903875797</c:v>
                </c:pt>
                <c:pt idx="93">
                  <c:v>-1.847665461831455</c:v>
                </c:pt>
                <c:pt idx="94">
                  <c:v>-1.9269142165340551</c:v>
                </c:pt>
                <c:pt idx="95">
                  <c:v>-2.0072160096538529</c:v>
                </c:pt>
                <c:pt idx="96">
                  <c:v>-2.0885694982872365</c:v>
                </c:pt>
                <c:pt idx="97">
                  <c:v>-2.17097334141565</c:v>
                </c:pt>
                <c:pt idx="98">
                  <c:v>-2.2544261998532225</c:v>
                </c:pt>
                <c:pt idx="99">
                  <c:v>-2.3389267361948853</c:v>
                </c:pt>
                <c:pt idx="100">
                  <c:v>-2.4244736147649775</c:v>
                </c:pt>
                <c:pt idx="101">
                  <c:v>-2.5110655015663368</c:v>
                </c:pt>
                <c:pt idx="102">
                  <c:v>-2.5987010642298798</c:v>
                </c:pt>
                <c:pt idx="103">
                  <c:v>-2.6873789719646668</c:v>
                </c:pt>
                <c:pt idx="104">
                  <c:v>-2.7770978955084509</c:v>
                </c:pt>
                <c:pt idx="105">
                  <c:v>-2.8678565070787125</c:v>
                </c:pt>
                <c:pt idx="106">
                  <c:v>-2.9596534803241772</c:v>
                </c:pt>
                <c:pt idx="107">
                  <c:v>-3.052487490276818</c:v>
                </c:pt>
                <c:pt idx="108">
                  <c:v>-3.1463572133043378</c:v>
                </c:pt>
                <c:pt idx="109">
                  <c:v>-3.241261327063135</c:v>
                </c:pt>
                <c:pt idx="110">
                  <c:v>-3.3371985104517496</c:v>
                </c:pt>
                <c:pt idx="111">
                  <c:v>-3.4341674435647902</c:v>
                </c:pt>
                <c:pt idx="112">
                  <c:v>-3.5321668076473389</c:v>
                </c:pt>
                <c:pt idx="113">
                  <c:v>-3.6311952850498375</c:v>
                </c:pt>
                <c:pt idx="114">
                  <c:v>-3.7312515591834479</c:v>
                </c:pt>
                <c:pt idx="115">
                  <c:v>-3.8323343144758932</c:v>
                </c:pt>
                <c:pt idx="116">
                  <c:v>-3.9344422363277736</c:v>
                </c:pt>
                <c:pt idx="117">
                  <c:v>-4.0375740110693563</c:v>
                </c:pt>
                <c:pt idx="118">
                  <c:v>-4.1417283259178443</c:v>
                </c:pt>
                <c:pt idx="119">
                  <c:v>-4.2469038689351137</c:v>
                </c:pt>
                <c:pt idx="120">
                  <c:v>-4.3530993289859277</c:v>
                </c:pt>
                <c:pt idx="121">
                  <c:v>-4.4603133956966223</c:v>
                </c:pt>
                <c:pt idx="122">
                  <c:v>-4.5685447594142614</c:v>
                </c:pt>
                <c:pt idx="123">
                  <c:v>-4.6777921111662639</c:v>
                </c:pt>
                <c:pt idx="124">
                  <c:v>-4.7880541426204983</c:v>
                </c:pt>
                <c:pt idx="125">
                  <c:v>-4.8993295460458475</c:v>
                </c:pt>
                <c:pt idx="126">
                  <c:v>-5.0116170142732406</c:v>
                </c:pt>
                <c:pt idx="127">
                  <c:v>-5.1249152406571499</c:v>
                </c:pt>
                <c:pt idx="128">
                  <c:v>-5.2392229190375543</c:v>
                </c:pt>
                <c:pt idx="129">
                  <c:v>-5.354538743702367</c:v>
                </c:pt>
                <c:pt idx="130">
                  <c:v>-5.4708614093503263</c:v>
                </c:pt>
                <c:pt idx="131">
                  <c:v>-5.5881896110543492</c:v>
                </c:pt>
                <c:pt idx="132">
                  <c:v>-5.7065220442253439</c:v>
                </c:pt>
                <c:pt idx="133">
                  <c:v>-5.8258574045764844</c:v>
                </c:pt>
                <c:pt idx="134">
                  <c:v>-5.9461943880879442</c:v>
                </c:pt>
                <c:pt idx="135">
                  <c:v>-6.0675316909720873</c:v>
                </c:pt>
                <c:pt idx="136">
                  <c:v>-6.1898680096391141</c:v>
                </c:pt>
                <c:pt idx="137">
                  <c:v>-6.3132020406631639</c:v>
                </c:pt>
                <c:pt idx="138">
                  <c:v>-6.4375324807488719</c:v>
                </c:pt>
                <c:pt idx="139">
                  <c:v>-6.562858026698378</c:v>
                </c:pt>
                <c:pt idx="140">
                  <c:v>-6.6891773753787893</c:v>
                </c:pt>
                <c:pt idx="141">
                  <c:v>-6.8164892236900885</c:v>
                </c:pt>
                <c:pt idx="142">
                  <c:v>-6.9447922685334955</c:v>
                </c:pt>
                <c:pt idx="143">
                  <c:v>-7.0740852067802757</c:v>
                </c:pt>
                <c:pt idx="144">
                  <c:v>-7.2043667352409928</c:v>
                </c:pt>
                <c:pt idx="145">
                  <c:v>-7.3356355506352084</c:v>
                </c:pt>
                <c:pt idx="146">
                  <c:v>-7.467890349561622</c:v>
                </c:pt>
                <c:pt idx="147">
                  <c:v>-7.6011298284686584</c:v>
                </c:pt>
                <c:pt idx="148">
                  <c:v>-7.7353526836254893</c:v>
                </c:pt>
                <c:pt idx="149">
                  <c:v>-7.8705576110934983</c:v>
                </c:pt>
                <c:pt idx="150">
                  <c:v>-8.0067433066981835</c:v>
                </c:pt>
                <c:pt idx="151">
                  <c:v>-8.1439084660014931</c:v>
                </c:pt>
                <c:pt idx="152">
                  <c:v>-8.2820517842745982</c:v>
                </c:pt>
                <c:pt idx="153">
                  <c:v>-8.4211719564710954</c:v>
                </c:pt>
                <c:pt idx="154">
                  <c:v>-8.5612676772006466</c:v>
                </c:pt>
                <c:pt idx="155">
                  <c:v>-8.7023376407030408</c:v>
                </c:pt>
                <c:pt idx="156">
                  <c:v>-8.8443805408226908</c:v>
                </c:pt>
                <c:pt idx="157">
                  <c:v>-8.9873950709835526</c:v>
                </c:pt>
                <c:pt idx="158">
                  <c:v>-9.1313799241644684</c:v>
                </c:pt>
                <c:pt idx="159">
                  <c:v>-9.2763337928749365</c:v>
                </c:pt>
                <c:pt idx="160">
                  <c:v>-9.4222553691312996</c:v>
                </c:pt>
                <c:pt idx="161">
                  <c:v>-9.5691433444333533</c:v>
                </c:pt>
                <c:pt idx="162">
                  <c:v>-9.716996409741375</c:v>
                </c:pt>
                <c:pt idx="163">
                  <c:v>-9.8658132554535616</c:v>
                </c:pt>
                <c:pt idx="164">
                  <c:v>-10.015592571383889</c:v>
                </c:pt>
                <c:pt idx="165">
                  <c:v>-10.16633304674038</c:v>
                </c:pt>
                <c:pt idx="166">
                  <c:v>-10.318033370103784</c:v>
                </c:pt>
                <c:pt idx="167">
                  <c:v>-10.47069222940666</c:v>
                </c:pt>
                <c:pt idx="168">
                  <c:v>-10.624308311912882</c:v>
                </c:pt>
                <c:pt idx="169">
                  <c:v>-10.778880304197523</c:v>
                </c:pt>
                <c:pt idx="170">
                  <c:v>-10.934406892127168</c:v>
                </c:pt>
                <c:pt idx="171">
                  <c:v>-11.090886760840611</c:v>
                </c:pt>
                <c:pt idx="172">
                  <c:v>-11.248318594729961</c:v>
                </c:pt>
                <c:pt idx="173">
                  <c:v>-11.406701077422131</c:v>
                </c:pt>
                <c:pt idx="174">
                  <c:v>-11.566032891760742</c:v>
                </c:pt>
                <c:pt idx="175">
                  <c:v>-11.726312719788398</c:v>
                </c:pt>
                <c:pt idx="176">
                  <c:v>-11.887539242729368</c:v>
                </c:pt>
                <c:pt idx="177">
                  <c:v>-12.049711140972651</c:v>
                </c:pt>
                <c:pt idx="178">
                  <c:v>-12.212827094055426</c:v>
                </c:pt>
                <c:pt idx="179">
                  <c:v>-12.376885780646882</c:v>
                </c:pt>
                <c:pt idx="180">
                  <c:v>-12.541885878532446</c:v>
                </c:pt>
                <c:pt idx="181">
                  <c:v>-12.707826064598372</c:v>
                </c:pt>
                <c:pt idx="182">
                  <c:v>-12.874705014816721</c:v>
                </c:pt>
                <c:pt idx="183">
                  <c:v>-13.04252140423071</c:v>
                </c:pt>
                <c:pt idx="184">
                  <c:v>-13.211273906940438</c:v>
                </c:pt>
                <c:pt idx="185">
                  <c:v>-13.380961196088979</c:v>
                </c:pt>
                <c:pt idx="186">
                  <c:v>-13.551581943848854</c:v>
                </c:pt>
                <c:pt idx="187">
                  <c:v>-13.723134821408856</c:v>
                </c:pt>
                <c:pt idx="188">
                  <c:v>-13.895618498961246</c:v>
                </c:pt>
                <c:pt idx="189">
                  <c:v>-14.069031645689318</c:v>
                </c:pt>
                <c:pt idx="190">
                  <c:v>-14.24337292975531</c:v>
                </c:pt>
                <c:pt idx="191">
                  <c:v>-14.418641018288683</c:v>
                </c:pt>
                <c:pt idx="192">
                  <c:v>-14.594834577374757</c:v>
                </c:pt>
                <c:pt idx="193">
                  <c:v>-14.771952272043684</c:v>
                </c:pt>
                <c:pt idx="194">
                  <c:v>-14.949992766259795</c:v>
                </c:pt>
                <c:pt idx="195">
                  <c:v>-15.128954722911274</c:v>
                </c:pt>
                <c:pt idx="196">
                  <c:v>-15.308836803800192</c:v>
                </c:pt>
                <c:pt idx="197">
                  <c:v>-15.489637669632877</c:v>
                </c:pt>
                <c:pt idx="198">
                  <c:v>-15.671355980010629</c:v>
                </c:pt>
                <c:pt idx="199">
                  <c:v>-15.853990393420769</c:v>
                </c:pt>
                <c:pt idx="200">
                  <c:v>-16.037539567228031</c:v>
                </c:pt>
                <c:pt idx="201">
                  <c:v>-16.222002157666278</c:v>
                </c:pt>
                <c:pt idx="202">
                  <c:v>-16.407376819830564</c:v>
                </c:pt>
                <c:pt idx="203">
                  <c:v>-16.59366220766951</c:v>
                </c:pt>
                <c:pt idx="204">
                  <c:v>-16.780856973978018</c:v>
                </c:pt>
                <c:pt idx="205">
                  <c:v>-16.968959770390295</c:v>
                </c:pt>
                <c:pt idx="206">
                  <c:v>-17.157969247373213</c:v>
                </c:pt>
                <c:pt idx="207">
                  <c:v>-17.347884054219985</c:v>
                </c:pt>
                <c:pt idx="208">
                  <c:v>-17.538702839044149</c:v>
                </c:pt>
                <c:pt idx="209">
                  <c:v>-17.730424248773868</c:v>
                </c:pt>
                <c:pt idx="210">
                  <c:v>-17.923046929146562</c:v>
                </c:pt>
                <c:pt idx="211">
                  <c:v>-18.116569524703809</c:v>
                </c:pt>
                <c:pt idx="212">
                  <c:v>-18.310990678786595</c:v>
                </c:pt>
                <c:pt idx="213">
                  <c:v>-18.506309033530837</c:v>
                </c:pt>
                <c:pt idx="214">
                  <c:v>-18.702523229863221</c:v>
                </c:pt>
                <c:pt idx="215">
                  <c:v>-18.899631907497344</c:v>
                </c:pt>
                <c:pt idx="216">
                  <c:v>-19.097633704930129</c:v>
                </c:pt>
                <c:pt idx="217">
                  <c:v>-19.296527259438566</c:v>
                </c:pt>
                <c:pt idx="218">
                  <c:v>-19.496311207076719</c:v>
                </c:pt>
                <c:pt idx="219">
                  <c:v>-19.696984182673027</c:v>
                </c:pt>
                <c:pt idx="220">
                  <c:v>-19.898544819827908</c:v>
                </c:pt>
                <c:pt idx="221">
                  <c:v>-20.100991750911618</c:v>
                </c:pt>
                <c:pt idx="222">
                  <c:v>-20.304323607062411</c:v>
                </c:pt>
                <c:pt idx="223">
                  <c:v>-20.50853901818498</c:v>
                </c:pt>
                <c:pt idx="224">
                  <c:v>-20.713636612949152</c:v>
                </c:pt>
                <c:pt idx="225">
                  <c:v>-20.919615018788878</c:v>
                </c:pt>
                <c:pt idx="226">
                  <c:v>-21.12647286190149</c:v>
                </c:pt>
                <c:pt idx="227">
                  <c:v>-21.334208767247208</c:v>
                </c:pt>
                <c:pt idx="228">
                  <c:v>-21.542821358548942</c:v>
                </c:pt>
                <c:pt idx="229">
                  <c:v>-21.752309258292325</c:v>
                </c:pt>
                <c:pt idx="230">
                  <c:v>-21.96267108772604</c:v>
                </c:pt>
                <c:pt idx="231">
                  <c:v>-22.173905466862372</c:v>
                </c:pt>
                <c:pt idx="232">
                  <c:v>-22.386011014478036</c:v>
                </c:pt>
                <c:pt idx="233">
                  <c:v>-22.598986348115258</c:v>
                </c:pt>
                <c:pt idx="234">
                  <c:v>-22.812830084083082</c:v>
                </c:pt>
                <c:pt idx="235">
                  <c:v>-23.027540837458961</c:v>
                </c:pt>
                <c:pt idx="236">
                  <c:v>-23.243117222090568</c:v>
                </c:pt>
                <c:pt idx="237">
                  <c:v>-23.459557850597847</c:v>
                </c:pt>
                <c:pt idx="238">
                  <c:v>-23.676861334375324</c:v>
                </c:pt>
                <c:pt idx="239">
                  <c:v>-23.895026283594635</c:v>
                </c:pt>
                <c:pt idx="240">
                  <c:v>-24.114051307207301</c:v>
                </c:pt>
                <c:pt idx="241">
                  <c:v>-24.333935012947723</c:v>
                </c:pt>
                <c:pt idx="242">
                  <c:v>-24.554676007336425</c:v>
                </c:pt>
                <c:pt idx="243">
                  <c:v>-24.776272895683508</c:v>
                </c:pt>
                <c:pt idx="244">
                  <c:v>-24.998724282092326</c:v>
                </c:pt>
                <c:pt idx="245">
                  <c:v>-25.222028769463403</c:v>
                </c:pt>
                <c:pt idx="246">
                  <c:v>-25.446184959498552</c:v>
                </c:pt>
                <c:pt idx="247">
                  <c:v>-25.671191452705212</c:v>
                </c:pt>
                <c:pt idx="248">
                  <c:v>-25.897046848401011</c:v>
                </c:pt>
                <c:pt idx="249">
                  <c:v>-26.123749744718523</c:v>
                </c:pt>
                <c:pt idx="250">
                  <c:v>-26.351298738610254</c:v>
                </c:pt>
                <c:pt idx="251">
                  <c:v>-26.579692425853818</c:v>
                </c:pt>
                <c:pt idx="252">
                  <c:v>-26.808929401057327</c:v>
                </c:pt>
                <c:pt idx="253">
                  <c:v>-27.039008257664975</c:v>
                </c:pt>
                <c:pt idx="254">
                  <c:v>-27.26992758796283</c:v>
                </c:pt>
                <c:pt idx="255">
                  <c:v>-27.501685983084815</c:v>
                </c:pt>
                <c:pt idx="256">
                  <c:v>-27.734282033018889</c:v>
                </c:pt>
                <c:pt idx="257">
                  <c:v>-27.967714326613411</c:v>
                </c:pt>
                <c:pt idx="258">
                  <c:v>-28.201981451583706</c:v>
                </c:pt>
                <c:pt idx="259">
                  <c:v>-28.437081994518806</c:v>
                </c:pt>
                <c:pt idx="260">
                  <c:v>-28.673014540888385</c:v>
                </c:pt>
                <c:pt idx="261">
                  <c:v>-28.90977767504986</c:v>
                </c:pt>
                <c:pt idx="262">
                  <c:v>-29.147369980255696</c:v>
                </c:pt>
                <c:pt idx="263">
                  <c:v>-29.385790038660865</c:v>
                </c:pt>
                <c:pt idx="264">
                  <c:v>-29.625036431330486</c:v>
                </c:pt>
                <c:pt idx="265">
                  <c:v>-29.865107738247655</c:v>
                </c:pt>
                <c:pt idx="266">
                  <c:v>-30.106002538321412</c:v>
                </c:pt>
                <c:pt idx="267">
                  <c:v>-30.347719409394909</c:v>
                </c:pt>
                <c:pt idx="268">
                  <c:v>-30.590256928253709</c:v>
                </c:pt>
                <c:pt idx="269">
                  <c:v>-30.833613670634282</c:v>
                </c:pt>
                <c:pt idx="270">
                  <c:v>-31.077788211232637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'7ft'!$G$18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0.3738483113282548</c:v>
                </c:pt>
                <c:pt idx="2">
                  <c:v>0.74714636000882395</c:v>
                </c:pt>
                <c:pt idx="3">
                  <c:v>1.1198958755062829</c:v>
                </c:pt>
                <c:pt idx="4">
                  <c:v>1.4920985741023056</c:v>
                </c:pt>
                <c:pt idx="5">
                  <c:v>1.8637561589797245</c:v>
                </c:pt>
                <c:pt idx="6">
                  <c:v>2.2348703203059892</c:v>
                </c:pt>
                <c:pt idx="7">
                  <c:v>2.6054427353160383</c:v>
                </c:pt>
                <c:pt idx="8">
                  <c:v>2.9754750683945863</c:v>
                </c:pt>
                <c:pt idx="9">
                  <c:v>3.3449689711578379</c:v>
                </c:pt>
                <c:pt idx="10">
                  <c:v>3.7139260825346381</c:v>
                </c:pt>
                <c:pt idx="11">
                  <c:v>4.0823480288470648</c:v>
                </c:pt>
                <c:pt idx="12">
                  <c:v>4.4502364238904741</c:v>
                </c:pt>
                <c:pt idx="13">
                  <c:v>4.8175928690130023</c:v>
                </c:pt>
                <c:pt idx="14">
                  <c:v>5.1844189531945384</c:v>
                </c:pt>
                <c:pt idx="15">
                  <c:v>5.5507162531251684</c:v>
                </c:pt>
                <c:pt idx="16">
                  <c:v>5.9164863332831086</c:v>
                </c:pt>
                <c:pt idx="17">
                  <c:v>6.2817307460121201</c:v>
                </c:pt>
                <c:pt idx="18">
                  <c:v>6.6464510315984304</c:v>
                </c:pt>
                <c:pt idx="19">
                  <c:v>7.0106487183471549</c:v>
                </c:pt>
                <c:pt idx="20">
                  <c:v>7.3743253226582324</c:v>
                </c:pt>
                <c:pt idx="21">
                  <c:v>7.7374823491018807</c:v>
                </c:pt>
                <c:pt idx="22">
                  <c:v>8.1001212904935809</c:v>
                </c:pt>
                <c:pt idx="23">
                  <c:v>8.46224362796859</c:v>
                </c:pt>
                <c:pt idx="24">
                  <c:v>8.8238508310560011</c:v>
                </c:pt>
                <c:pt idx="25">
                  <c:v>9.1849443577523466</c:v>
                </c:pt>
                <c:pt idx="26">
                  <c:v>9.5455256545947584</c:v>
                </c:pt>
                <c:pt idx="27">
                  <c:v>9.905596156733683</c:v>
                </c:pt>
                <c:pt idx="28">
                  <c:v>10.26515728800517</c:v>
                </c:pt>
                <c:pt idx="29">
                  <c:v>10.624210461002736</c:v>
                </c:pt>
                <c:pt idx="30">
                  <c:v>10.982757077148801</c:v>
                </c:pt>
                <c:pt idx="31">
                  <c:v>11.34079852676571</c:v>
                </c:pt>
                <c:pt idx="32">
                  <c:v>11.698336189146358</c:v>
                </c:pt>
                <c:pt idx="33">
                  <c:v>12.055371432624403</c:v>
                </c:pt>
                <c:pt idx="34">
                  <c:v>12.411905614644082</c:v>
                </c:pt>
                <c:pt idx="35">
                  <c:v>12.767940081829648</c:v>
                </c:pt>
                <c:pt idx="36">
                  <c:v>13.123476170054406</c:v>
                </c:pt>
                <c:pt idx="37">
                  <c:v>13.478515204509382</c:v>
                </c:pt>
                <c:pt idx="38">
                  <c:v>13.833058499771617</c:v>
                </c:pt>
                <c:pt idx="39">
                  <c:v>14.18710735987209</c:v>
                </c:pt>
                <c:pt idx="40">
                  <c:v>14.540663078363275</c:v>
                </c:pt>
                <c:pt idx="41">
                  <c:v>14.893726938386347</c:v>
                </c:pt>
                <c:pt idx="42">
                  <c:v>15.246300212738033</c:v>
                </c:pt>
                <c:pt idx="43">
                  <c:v>15.598384163937116</c:v>
                </c:pt>
                <c:pt idx="44">
                  <c:v>15.949980044290594</c:v>
                </c:pt>
                <c:pt idx="45">
                  <c:v>16.301089095959505</c:v>
                </c:pt>
                <c:pt idx="46">
                  <c:v>16.65171255102441</c:v>
                </c:pt>
                <c:pt idx="47">
                  <c:v>17.001851631550572</c:v>
                </c:pt>
                <c:pt idx="48">
                  <c:v>17.351507549652776</c:v>
                </c:pt>
                <c:pt idx="49">
                  <c:v>17.70068150755986</c:v>
                </c:pt>
                <c:pt idx="50">
                  <c:v>18.049374697678918</c:v>
                </c:pt>
                <c:pt idx="51">
                  <c:v>18.397588302659187</c:v>
                </c:pt>
                <c:pt idx="52">
                  <c:v>18.745323495455651</c:v>
                </c:pt>
                <c:pt idx="53">
                  <c:v>19.092581439392315</c:v>
                </c:pt>
                <c:pt idx="54">
                  <c:v>19.439363288225206</c:v>
                </c:pt>
                <c:pt idx="55">
                  <c:v>19.785670186205053</c:v>
                </c:pt>
                <c:pt idx="56">
                  <c:v>20.131503268139706</c:v>
                </c:pt>
                <c:pt idx="57">
                  <c:v>20.476863659456257</c:v>
                </c:pt>
                <c:pt idx="58">
                  <c:v>20.821752476262866</c:v>
                </c:pt>
                <c:pt idx="59">
                  <c:v>21.166170825410337</c:v>
                </c:pt>
                <c:pt idx="60">
                  <c:v>21.510119804553387</c:v>
                </c:pt>
                <c:pt idx="61">
                  <c:v>21.853600502211673</c:v>
                </c:pt>
                <c:pt idx="62">
                  <c:v>22.196613997830536</c:v>
                </c:pt>
                <c:pt idx="63">
                  <c:v>22.539161361841472</c:v>
                </c:pt>
                <c:pt idx="64">
                  <c:v>22.881243655722368</c:v>
                </c:pt>
                <c:pt idx="65">
                  <c:v>23.222861932057455</c:v>
                </c:pt>
                <c:pt idx="66">
                  <c:v>23.564017234597021</c:v>
                </c:pt>
                <c:pt idx="67">
                  <c:v>23.904710598316861</c:v>
                </c:pt>
                <c:pt idx="68">
                  <c:v>24.244943049477499</c:v>
                </c:pt>
                <c:pt idx="69">
                  <c:v>24.584715605683133</c:v>
                </c:pt>
                <c:pt idx="70">
                  <c:v>24.924029275940374</c:v>
                </c:pt>
                <c:pt idx="71">
                  <c:v>25.262885060716712</c:v>
                </c:pt>
                <c:pt idx="72">
                  <c:v>25.601283951998763</c:v>
                </c:pt>
                <c:pt idx="73">
                  <c:v>25.93922693335028</c:v>
                </c:pt>
                <c:pt idx="74">
                  <c:v>26.276714979969928</c:v>
                </c:pt>
                <c:pt idx="75">
                  <c:v>26.61374905874883</c:v>
                </c:pt>
                <c:pt idx="76">
                  <c:v>26.950330128327888</c:v>
                </c:pt>
                <c:pt idx="77">
                  <c:v>27.286459139154882</c:v>
                </c:pt>
                <c:pt idx="78">
                  <c:v>27.622137033541335</c:v>
                </c:pt>
                <c:pt idx="79">
                  <c:v>27.957364745719175</c:v>
                </c:pt>
                <c:pt idx="80">
                  <c:v>28.292143201897169</c:v>
                </c:pt>
                <c:pt idx="81">
                  <c:v>28.626473320317139</c:v>
                </c:pt>
                <c:pt idx="82">
                  <c:v>28.960356011309973</c:v>
                </c:pt>
                <c:pt idx="83">
                  <c:v>29.293792177351413</c:v>
                </c:pt>
                <c:pt idx="84">
                  <c:v>29.626782713117656</c:v>
                </c:pt>
                <c:pt idx="85">
                  <c:v>29.959328505540707</c:v>
                </c:pt>
                <c:pt idx="86">
                  <c:v>30.291430433863571</c:v>
                </c:pt>
                <c:pt idx="87">
                  <c:v>30.623089369695215</c:v>
                </c:pt>
                <c:pt idx="88">
                  <c:v>30.954306177065327</c:v>
                </c:pt>
                <c:pt idx="89">
                  <c:v>31.285081712478885</c:v>
                </c:pt>
                <c:pt idx="90">
                  <c:v>31.615416824970524</c:v>
                </c:pt>
                <c:pt idx="91">
                  <c:v>31.945312356158695</c:v>
                </c:pt>
                <c:pt idx="92">
                  <c:v>32.274769140299647</c:v>
                </c:pt>
                <c:pt idx="93">
                  <c:v>32.603788004341183</c:v>
                </c:pt>
                <c:pt idx="94">
                  <c:v>32.932369767976276</c:v>
                </c:pt>
                <c:pt idx="95">
                  <c:v>33.260515243696425</c:v>
                </c:pt>
                <c:pt idx="96">
                  <c:v>33.58822523684487</c:v>
                </c:pt>
                <c:pt idx="97">
                  <c:v>33.915500545669602</c:v>
                </c:pt>
                <c:pt idx="98">
                  <c:v>34.242341961376184</c:v>
                </c:pt>
                <c:pt idx="99">
                  <c:v>34.568750268180388</c:v>
                </c:pt>
                <c:pt idx="100">
                  <c:v>34.89472624336063</c:v>
                </c:pt>
                <c:pt idx="101">
                  <c:v>35.220270657310238</c:v>
                </c:pt>
                <c:pt idx="102">
                  <c:v>35.545384273589548</c:v>
                </c:pt>
                <c:pt idx="103">
                  <c:v>35.870067848977762</c:v>
                </c:pt>
                <c:pt idx="104">
                  <c:v>36.1943221335247</c:v>
                </c:pt>
                <c:pt idx="105">
                  <c:v>36.518147870602299</c:v>
                </c:pt>
                <c:pt idx="106">
                  <c:v>36.84154579695597</c:v>
                </c:pt>
                <c:pt idx="107">
                  <c:v>37.164516642755778</c:v>
                </c:pt>
                <c:pt idx="108">
                  <c:v>37.487061131647422</c:v>
                </c:pt>
                <c:pt idx="109">
                  <c:v>37.809179980803044</c:v>
                </c:pt>
                <c:pt idx="110">
                  <c:v>38.130873900971871</c:v>
                </c:pt>
                <c:pt idx="111">
                  <c:v>38.452143596530661</c:v>
                </c:pt>
                <c:pt idx="112">
                  <c:v>38.772989765533978</c:v>
                </c:pt>
                <c:pt idx="113">
                  <c:v>39.093413099764298</c:v>
                </c:pt>
                <c:pt idx="114">
                  <c:v>39.413414284781936</c:v>
                </c:pt>
                <c:pt idx="115">
                  <c:v>39.732993999974788</c:v>
                </c:pt>
                <c:pt idx="116">
                  <c:v>40.052152918607916</c:v>
                </c:pt>
                <c:pt idx="117">
                  <c:v>40.370891707872929</c:v>
                </c:pt>
                <c:pt idx="118">
                  <c:v>40.689211028937223</c:v>
                </c:pt>
                <c:pt idx="119">
                  <c:v>41.007111536993023</c:v>
                </c:pt>
                <c:pt idx="120">
                  <c:v>41.324593881306257</c:v>
                </c:pt>
                <c:pt idx="121">
                  <c:v>41.641658705265257</c:v>
                </c:pt>
                <c:pt idx="122">
                  <c:v>41.9583066464293</c:v>
                </c:pt>
                <c:pt idx="123">
                  <c:v>42.274538336576938</c:v>
                </c:pt>
                <c:pt idx="124">
                  <c:v>42.590354401754205</c:v>
                </c:pt>
                <c:pt idx="125">
                  <c:v>42.905755462322603</c:v>
                </c:pt>
                <c:pt idx="126">
                  <c:v>43.220742133006944</c:v>
                </c:pt>
                <c:pt idx="127">
                  <c:v>43.535315022943017</c:v>
                </c:pt>
                <c:pt idx="128">
                  <c:v>43.84947473572506</c:v>
                </c:pt>
                <c:pt idx="129">
                  <c:v>44.163221869453096</c:v>
                </c:pt>
                <c:pt idx="130">
                  <c:v>44.476557016780056</c:v>
                </c:pt>
                <c:pt idx="131">
                  <c:v>44.789480764958753</c:v>
                </c:pt>
                <c:pt idx="132">
                  <c:v>45.101993695888673</c:v>
                </c:pt>
                <c:pt idx="133">
                  <c:v>45.414096386162612</c:v>
                </c:pt>
                <c:pt idx="134">
                  <c:v>45.725789407113098</c:v>
                </c:pt>
                <c:pt idx="135">
                  <c:v>46.037073324858689</c:v>
                </c:pt>
                <c:pt idx="136">
                  <c:v>46.347948700350059</c:v>
                </c:pt>
                <c:pt idx="137">
                  <c:v>46.658416089415923</c:v>
                </c:pt>
                <c:pt idx="138">
                  <c:v>46.968476042808803</c:v>
                </c:pt>
                <c:pt idx="139">
                  <c:v>47.278129106250589</c:v>
                </c:pt>
                <c:pt idx="140">
                  <c:v>47.587375820477952</c:v>
                </c:pt>
                <c:pt idx="141">
                  <c:v>47.896216721287573</c:v>
                </c:pt>
                <c:pt idx="142">
                  <c:v>48.20465233958118</c:v>
                </c:pt>
                <c:pt idx="143">
                  <c:v>48.512683201410454</c:v>
                </c:pt>
                <c:pt idx="144">
                  <c:v>48.820309828021699</c:v>
                </c:pt>
                <c:pt idx="145">
                  <c:v>49.127532735900381</c:v>
                </c:pt>
                <c:pt idx="146">
                  <c:v>49.434352436815487</c:v>
                </c:pt>
                <c:pt idx="147">
                  <c:v>49.74076943786369</c:v>
                </c:pt>
                <c:pt idx="148">
                  <c:v>50.046784241513336</c:v>
                </c:pt>
                <c:pt idx="149">
                  <c:v>50.352397345648271</c:v>
                </c:pt>
                <c:pt idx="150">
                  <c:v>50.657609243611475</c:v>
                </c:pt>
                <c:pt idx="151">
                  <c:v>50.962420424248542</c:v>
                </c:pt>
                <c:pt idx="152">
                  <c:v>51.266831371950943</c:v>
                </c:pt>
                <c:pt idx="153">
                  <c:v>51.570842566699127</c:v>
                </c:pt>
                <c:pt idx="154">
                  <c:v>51.874454484105485</c:v>
                </c:pt>
                <c:pt idx="155">
                  <c:v>52.177667595457045</c:v>
                </c:pt>
                <c:pt idx="156">
                  <c:v>52.480482367758071</c:v>
                </c:pt>
                <c:pt idx="157">
                  <c:v>52.782899263772443</c:v>
                </c:pt>
                <c:pt idx="158">
                  <c:v>53.084918742065852</c:v>
                </c:pt>
                <c:pt idx="159">
                  <c:v>53.386541257047838</c:v>
                </c:pt>
                <c:pt idx="160">
                  <c:v>53.687767259013619</c:v>
                </c:pt>
                <c:pt idx="161">
                  <c:v>53.988597194185751</c:v>
                </c:pt>
                <c:pt idx="162">
                  <c:v>54.289031504755613</c:v>
                </c:pt>
                <c:pt idx="163">
                  <c:v>54.589070628924688</c:v>
                </c:pt>
                <c:pt idx="164">
                  <c:v>54.888715000945695</c:v>
                </c:pt>
                <c:pt idx="165">
                  <c:v>55.187965051163495</c:v>
                </c:pt>
                <c:pt idx="166">
                  <c:v>55.486821206055829</c:v>
                </c:pt>
                <c:pt idx="167">
                  <c:v>55.785283888273902</c:v>
                </c:pt>
                <c:pt idx="168">
                  <c:v>56.083353516682728</c:v>
                </c:pt>
                <c:pt idx="169">
                  <c:v>56.381030506401331</c:v>
                </c:pt>
                <c:pt idx="170">
                  <c:v>56.678315268842738</c:v>
                </c:pt>
                <c:pt idx="171">
                  <c:v>56.975208211753795</c:v>
                </c:pt>
                <c:pt idx="172">
                  <c:v>57.271709739254796</c:v>
                </c:pt>
                <c:pt idx="173">
                  <c:v>57.567820251878913</c:v>
                </c:pt>
                <c:pt idx="174">
                  <c:v>57.863540146611463</c:v>
                </c:pt>
                <c:pt idx="175">
                  <c:v>58.158869816928956</c:v>
                </c:pt>
                <c:pt idx="176">
                  <c:v>58.453809652837975</c:v>
                </c:pt>
                <c:pt idx="177">
                  <c:v>58.748360040913859</c:v>
                </c:pt>
                <c:pt idx="178">
                  <c:v>59.042521364339201</c:v>
                </c:pt>
                <c:pt idx="179">
                  <c:v>59.336294002942154</c:v>
                </c:pt>
                <c:pt idx="180">
                  <c:v>59.629678333234544</c:v>
                </c:pt>
                <c:pt idx="181">
                  <c:v>59.922674728449799</c:v>
                </c:pt>
                <c:pt idx="182">
                  <c:v>60.215283558580673</c:v>
                </c:pt>
                <c:pt idx="183">
                  <c:v>60.507505190416794</c:v>
                </c:pt>
                <c:pt idx="184">
                  <c:v>60.799339987582009</c:v>
                </c:pt>
                <c:pt idx="185">
                  <c:v>61.090788310571554</c:v>
                </c:pt>
                <c:pt idx="186">
                  <c:v>61.381850516789008</c:v>
                </c:pt>
                <c:pt idx="187">
                  <c:v>61.672526960583056</c:v>
                </c:pt>
                <c:pt idx="188">
                  <c:v>61.962817993284091</c:v>
                </c:pt>
                <c:pt idx="189">
                  <c:v>62.252723963240584</c:v>
                </c:pt>
                <c:pt idx="190">
                  <c:v>62.542245215855267</c:v>
                </c:pt>
                <c:pt idx="191">
                  <c:v>62.831382093621144</c:v>
                </c:pt>
                <c:pt idx="192">
                  <c:v>63.120134936157285</c:v>
                </c:pt>
                <c:pt idx="193">
                  <c:v>63.408504080244434</c:v>
                </c:pt>
                <c:pt idx="194">
                  <c:v>63.696489859860414</c:v>
                </c:pt>
                <c:pt idx="195">
                  <c:v>63.984092606215363</c:v>
                </c:pt>
                <c:pt idx="196">
                  <c:v>64.271312647786715</c:v>
                </c:pt>
                <c:pt idx="197">
                  <c:v>64.55815031035408</c:v>
                </c:pt>
                <c:pt idx="198">
                  <c:v>64.844605917033803</c:v>
                </c:pt>
                <c:pt idx="199">
                  <c:v>65.130679788313458</c:v>
                </c:pt>
                <c:pt idx="200">
                  <c:v>65.416372242086027</c:v>
                </c:pt>
                <c:pt idx="201">
                  <c:v>65.701683593683967</c:v>
                </c:pt>
                <c:pt idx="202">
                  <c:v>65.98661415591306</c:v>
                </c:pt>
                <c:pt idx="203">
                  <c:v>66.271164239086019</c:v>
                </c:pt>
                <c:pt idx="204">
                  <c:v>66.555334151055945</c:v>
                </c:pt>
                <c:pt idx="205">
                  <c:v>66.839124197249589</c:v>
                </c:pt>
                <c:pt idx="206">
                  <c:v>67.122534680700383</c:v>
                </c:pt>
                <c:pt idx="207">
                  <c:v>67.405565902081278</c:v>
                </c:pt>
                <c:pt idx="208">
                  <c:v>67.688218159737431</c:v>
                </c:pt>
                <c:pt idx="209">
                  <c:v>67.970491749718605</c:v>
                </c:pt>
                <c:pt idx="210">
                  <c:v>68.252386965811482</c:v>
                </c:pt>
                <c:pt idx="211">
                  <c:v>68.533904099571657</c:v>
                </c:pt>
                <c:pt idx="212">
                  <c:v>68.815043440355524</c:v>
                </c:pt>
                <c:pt idx="213">
                  <c:v>69.09580527535195</c:v>
                </c:pt>
                <c:pt idx="214">
                  <c:v>69.376189889613684</c:v>
                </c:pt>
                <c:pt idx="215">
                  <c:v>69.65619756608865</c:v>
                </c:pt>
                <c:pt idx="216">
                  <c:v>69.935828585650995</c:v>
                </c:pt>
                <c:pt idx="217">
                  <c:v>70.215083227131942</c:v>
                </c:pt>
                <c:pt idx="218">
                  <c:v>70.49396176735047</c:v>
                </c:pt>
                <c:pt idx="219">
                  <c:v>70.772464481143743</c:v>
                </c:pt>
                <c:pt idx="220">
                  <c:v>71.050591641397375</c:v>
                </c:pt>
                <c:pt idx="221">
                  <c:v>71.328343519075531</c:v>
                </c:pt>
                <c:pt idx="222">
                  <c:v>71.605720383250741</c:v>
                </c:pt>
                <c:pt idx="223">
                  <c:v>71.882722501133586</c:v>
                </c:pt>
                <c:pt idx="224">
                  <c:v>72.159350138102155</c:v>
                </c:pt>
                <c:pt idx="225">
                  <c:v>72.435603557731298</c:v>
                </c:pt>
                <c:pt idx="226">
                  <c:v>72.711483021821707</c:v>
                </c:pt>
                <c:pt idx="227">
                  <c:v>72.986988790428782</c:v>
                </c:pt>
                <c:pt idx="228">
                  <c:v>73.262121121891283</c:v>
                </c:pt>
                <c:pt idx="229">
                  <c:v>73.53688027285979</c:v>
                </c:pt>
                <c:pt idx="230">
                  <c:v>73.811266498324997</c:v>
                </c:pt>
                <c:pt idx="231">
                  <c:v>74.085280051645768</c:v>
                </c:pt>
                <c:pt idx="232">
                  <c:v>74.358921184577014</c:v>
                </c:pt>
                <c:pt idx="233">
                  <c:v>74.632190147297337</c:v>
                </c:pt>
                <c:pt idx="234">
                  <c:v>74.905087188436539</c:v>
                </c:pt>
                <c:pt idx="235">
                  <c:v>75.177612555102883</c:v>
                </c:pt>
                <c:pt idx="236">
                  <c:v>75.449766492910172</c:v>
                </c:pt>
                <c:pt idx="237">
                  <c:v>75.721549246004628</c:v>
                </c:pt>
                <c:pt idx="238">
                  <c:v>75.992961057091577</c:v>
                </c:pt>
                <c:pt idx="239">
                  <c:v>76.264002167461925</c:v>
                </c:pt>
                <c:pt idx="240">
                  <c:v>76.53467281701846</c:v>
                </c:pt>
                <c:pt idx="241">
                  <c:v>76.804973244301934</c:v>
                </c:pt>
                <c:pt idx="242">
                  <c:v>77.074903686516947</c:v>
                </c:pt>
                <c:pt idx="243">
                  <c:v>77.344464379557678</c:v>
                </c:pt>
                <c:pt idx="244">
                  <c:v>77.613655558033344</c:v>
                </c:pt>
                <c:pt idx="245">
                  <c:v>77.882477455293554</c:v>
                </c:pt>
                <c:pt idx="246">
                  <c:v>78.150930303453364</c:v>
                </c:pt>
                <c:pt idx="247">
                  <c:v>78.419014333418232</c:v>
                </c:pt>
                <c:pt idx="248">
                  <c:v>78.686729774908741</c:v>
                </c:pt>
                <c:pt idx="249">
                  <c:v>78.954076856485102</c:v>
                </c:pt>
                <c:pt idx="250">
                  <c:v>79.221055805571496</c:v>
                </c:pt>
                <c:pt idx="251">
                  <c:v>79.487666848480202</c:v>
                </c:pt>
                <c:pt idx="252">
                  <c:v>79.753910210435578</c:v>
                </c:pt>
                <c:pt idx="253">
                  <c:v>80.019786115597753</c:v>
                </c:pt>
                <c:pt idx="254">
                  <c:v>80.285294787086258</c:v>
                </c:pt>
                <c:pt idx="255">
                  <c:v>80.550436447003321</c:v>
                </c:pt>
                <c:pt idx="256">
                  <c:v>80.815211316457081</c:v>
                </c:pt>
                <c:pt idx="257">
                  <c:v>81.079619615584562</c:v>
                </c:pt>
                <c:pt idx="258">
                  <c:v>81.343661563574486</c:v>
                </c:pt>
                <c:pt idx="259">
                  <c:v>81.60733737868982</c:v>
                </c:pt>
                <c:pt idx="260">
                  <c:v>81.870647278290264</c:v>
                </c:pt>
                <c:pt idx="261">
                  <c:v>82.133591478854385</c:v>
                </c:pt>
                <c:pt idx="262">
                  <c:v>82.396170196001734</c:v>
                </c:pt>
                <c:pt idx="263">
                  <c:v>82.658383644514615</c:v>
                </c:pt>
                <c:pt idx="264">
                  <c:v>82.920232038359799</c:v>
                </c:pt>
                <c:pt idx="265">
                  <c:v>83.18171559070997</c:v>
                </c:pt>
                <c:pt idx="266">
                  <c:v>83.442834513964968</c:v>
                </c:pt>
                <c:pt idx="267">
                  <c:v>83.703589019772949</c:v>
                </c:pt>
                <c:pt idx="268">
                  <c:v>83.963979319051248</c:v>
                </c:pt>
                <c:pt idx="269">
                  <c:v>84.224005622007112</c:v>
                </c:pt>
                <c:pt idx="270">
                  <c:v>84.483668138158222</c:v>
                </c:pt>
              </c:numCache>
            </c:numRef>
          </c:xVal>
          <c:yVal>
            <c:numRef>
              <c:f>'7ft'!$G$19:$G$289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'7ft'!$H$18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0.3738483113282548</c:v>
                </c:pt>
                <c:pt idx="2">
                  <c:v>0.74714636000882395</c:v>
                </c:pt>
                <c:pt idx="3">
                  <c:v>1.1198958755062829</c:v>
                </c:pt>
                <c:pt idx="4">
                  <c:v>1.4920985741023056</c:v>
                </c:pt>
                <c:pt idx="5">
                  <c:v>1.8637561589797245</c:v>
                </c:pt>
                <c:pt idx="6">
                  <c:v>2.2348703203059892</c:v>
                </c:pt>
                <c:pt idx="7">
                  <c:v>2.6054427353160383</c:v>
                </c:pt>
                <c:pt idx="8">
                  <c:v>2.9754750683945863</c:v>
                </c:pt>
                <c:pt idx="9">
                  <c:v>3.3449689711578379</c:v>
                </c:pt>
                <c:pt idx="10">
                  <c:v>3.7139260825346381</c:v>
                </c:pt>
                <c:pt idx="11">
                  <c:v>4.0823480288470648</c:v>
                </c:pt>
                <c:pt idx="12">
                  <c:v>4.4502364238904741</c:v>
                </c:pt>
                <c:pt idx="13">
                  <c:v>4.8175928690130023</c:v>
                </c:pt>
                <c:pt idx="14">
                  <c:v>5.1844189531945384</c:v>
                </c:pt>
                <c:pt idx="15">
                  <c:v>5.5507162531251684</c:v>
                </c:pt>
                <c:pt idx="16">
                  <c:v>5.9164863332831086</c:v>
                </c:pt>
                <c:pt idx="17">
                  <c:v>6.2817307460121201</c:v>
                </c:pt>
                <c:pt idx="18">
                  <c:v>6.6464510315984304</c:v>
                </c:pt>
                <c:pt idx="19">
                  <c:v>7.0106487183471549</c:v>
                </c:pt>
                <c:pt idx="20">
                  <c:v>7.3743253226582324</c:v>
                </c:pt>
                <c:pt idx="21">
                  <c:v>7.7374823491018807</c:v>
                </c:pt>
                <c:pt idx="22">
                  <c:v>8.1001212904935809</c:v>
                </c:pt>
                <c:pt idx="23">
                  <c:v>8.46224362796859</c:v>
                </c:pt>
                <c:pt idx="24">
                  <c:v>8.8238508310560011</c:v>
                </c:pt>
                <c:pt idx="25">
                  <c:v>9.1849443577523466</c:v>
                </c:pt>
                <c:pt idx="26">
                  <c:v>9.5455256545947584</c:v>
                </c:pt>
                <c:pt idx="27">
                  <c:v>9.905596156733683</c:v>
                </c:pt>
                <c:pt idx="28">
                  <c:v>10.26515728800517</c:v>
                </c:pt>
                <c:pt idx="29">
                  <c:v>10.624210461002736</c:v>
                </c:pt>
                <c:pt idx="30">
                  <c:v>10.982757077148801</c:v>
                </c:pt>
                <c:pt idx="31">
                  <c:v>11.34079852676571</c:v>
                </c:pt>
                <c:pt idx="32">
                  <c:v>11.698336189146358</c:v>
                </c:pt>
                <c:pt idx="33">
                  <c:v>12.055371432624403</c:v>
                </c:pt>
                <c:pt idx="34">
                  <c:v>12.411905614644082</c:v>
                </c:pt>
                <c:pt idx="35">
                  <c:v>12.767940081829648</c:v>
                </c:pt>
                <c:pt idx="36">
                  <c:v>13.123476170054406</c:v>
                </c:pt>
                <c:pt idx="37">
                  <c:v>13.478515204509382</c:v>
                </c:pt>
                <c:pt idx="38">
                  <c:v>13.833058499771617</c:v>
                </c:pt>
                <c:pt idx="39">
                  <c:v>14.18710735987209</c:v>
                </c:pt>
                <c:pt idx="40">
                  <c:v>14.540663078363275</c:v>
                </c:pt>
                <c:pt idx="41">
                  <c:v>14.893726938386347</c:v>
                </c:pt>
                <c:pt idx="42">
                  <c:v>15.246300212738033</c:v>
                </c:pt>
                <c:pt idx="43">
                  <c:v>15.598384163937116</c:v>
                </c:pt>
                <c:pt idx="44">
                  <c:v>15.949980044290594</c:v>
                </c:pt>
                <c:pt idx="45">
                  <c:v>16.301089095959505</c:v>
                </c:pt>
                <c:pt idx="46">
                  <c:v>16.65171255102441</c:v>
                </c:pt>
                <c:pt idx="47">
                  <c:v>17.001851631550572</c:v>
                </c:pt>
                <c:pt idx="48">
                  <c:v>17.351507549652776</c:v>
                </c:pt>
                <c:pt idx="49">
                  <c:v>17.70068150755986</c:v>
                </c:pt>
                <c:pt idx="50">
                  <c:v>18.049374697678918</c:v>
                </c:pt>
                <c:pt idx="51">
                  <c:v>18.397588302659187</c:v>
                </c:pt>
                <c:pt idx="52">
                  <c:v>18.745323495455651</c:v>
                </c:pt>
                <c:pt idx="53">
                  <c:v>19.092581439392315</c:v>
                </c:pt>
                <c:pt idx="54">
                  <c:v>19.439363288225206</c:v>
                </c:pt>
                <c:pt idx="55">
                  <c:v>19.785670186205053</c:v>
                </c:pt>
                <c:pt idx="56">
                  <c:v>20.131503268139706</c:v>
                </c:pt>
                <c:pt idx="57">
                  <c:v>20.476863659456257</c:v>
                </c:pt>
                <c:pt idx="58">
                  <c:v>20.821752476262866</c:v>
                </c:pt>
                <c:pt idx="59">
                  <c:v>21.166170825410337</c:v>
                </c:pt>
                <c:pt idx="60">
                  <c:v>21.510119804553387</c:v>
                </c:pt>
                <c:pt idx="61">
                  <c:v>21.853600502211673</c:v>
                </c:pt>
                <c:pt idx="62">
                  <c:v>22.196613997830536</c:v>
                </c:pt>
                <c:pt idx="63">
                  <c:v>22.539161361841472</c:v>
                </c:pt>
                <c:pt idx="64">
                  <c:v>22.881243655722368</c:v>
                </c:pt>
                <c:pt idx="65">
                  <c:v>23.222861932057455</c:v>
                </c:pt>
                <c:pt idx="66">
                  <c:v>23.564017234597021</c:v>
                </c:pt>
                <c:pt idx="67">
                  <c:v>23.904710598316861</c:v>
                </c:pt>
                <c:pt idx="68">
                  <c:v>24.244943049477499</c:v>
                </c:pt>
                <c:pt idx="69">
                  <c:v>24.584715605683133</c:v>
                </c:pt>
                <c:pt idx="70">
                  <c:v>24.924029275940374</c:v>
                </c:pt>
                <c:pt idx="71">
                  <c:v>25.262885060716712</c:v>
                </c:pt>
                <c:pt idx="72">
                  <c:v>25.601283951998763</c:v>
                </c:pt>
                <c:pt idx="73">
                  <c:v>25.93922693335028</c:v>
                </c:pt>
                <c:pt idx="74">
                  <c:v>26.276714979969928</c:v>
                </c:pt>
                <c:pt idx="75">
                  <c:v>26.61374905874883</c:v>
                </c:pt>
                <c:pt idx="76">
                  <c:v>26.950330128327888</c:v>
                </c:pt>
                <c:pt idx="77">
                  <c:v>27.286459139154882</c:v>
                </c:pt>
                <c:pt idx="78">
                  <c:v>27.622137033541335</c:v>
                </c:pt>
                <c:pt idx="79">
                  <c:v>27.957364745719175</c:v>
                </c:pt>
                <c:pt idx="80">
                  <c:v>28.292143201897169</c:v>
                </c:pt>
                <c:pt idx="81">
                  <c:v>28.626473320317139</c:v>
                </c:pt>
                <c:pt idx="82">
                  <c:v>28.960356011309973</c:v>
                </c:pt>
                <c:pt idx="83">
                  <c:v>29.293792177351413</c:v>
                </c:pt>
                <c:pt idx="84">
                  <c:v>29.626782713117656</c:v>
                </c:pt>
                <c:pt idx="85">
                  <c:v>29.959328505540707</c:v>
                </c:pt>
                <c:pt idx="86">
                  <c:v>30.291430433863571</c:v>
                </c:pt>
                <c:pt idx="87">
                  <c:v>30.623089369695215</c:v>
                </c:pt>
                <c:pt idx="88">
                  <c:v>30.954306177065327</c:v>
                </c:pt>
                <c:pt idx="89">
                  <c:v>31.285081712478885</c:v>
                </c:pt>
                <c:pt idx="90">
                  <c:v>31.615416824970524</c:v>
                </c:pt>
                <c:pt idx="91">
                  <c:v>31.945312356158695</c:v>
                </c:pt>
                <c:pt idx="92">
                  <c:v>32.274769140299647</c:v>
                </c:pt>
                <c:pt idx="93">
                  <c:v>32.603788004341183</c:v>
                </c:pt>
                <c:pt idx="94">
                  <c:v>32.932369767976276</c:v>
                </c:pt>
                <c:pt idx="95">
                  <c:v>33.260515243696425</c:v>
                </c:pt>
                <c:pt idx="96">
                  <c:v>33.58822523684487</c:v>
                </c:pt>
                <c:pt idx="97">
                  <c:v>33.915500545669602</c:v>
                </c:pt>
                <c:pt idx="98">
                  <c:v>34.242341961376184</c:v>
                </c:pt>
                <c:pt idx="99">
                  <c:v>34.568750268180388</c:v>
                </c:pt>
                <c:pt idx="100">
                  <c:v>34.89472624336063</c:v>
                </c:pt>
                <c:pt idx="101">
                  <c:v>35.220270657310238</c:v>
                </c:pt>
                <c:pt idx="102">
                  <c:v>35.545384273589548</c:v>
                </c:pt>
                <c:pt idx="103">
                  <c:v>35.870067848977762</c:v>
                </c:pt>
                <c:pt idx="104">
                  <c:v>36.1943221335247</c:v>
                </c:pt>
                <c:pt idx="105">
                  <c:v>36.518147870602299</c:v>
                </c:pt>
                <c:pt idx="106">
                  <c:v>36.84154579695597</c:v>
                </c:pt>
                <c:pt idx="107">
                  <c:v>37.164516642755778</c:v>
                </c:pt>
                <c:pt idx="108">
                  <c:v>37.487061131647422</c:v>
                </c:pt>
                <c:pt idx="109">
                  <c:v>37.809179980803044</c:v>
                </c:pt>
                <c:pt idx="110">
                  <c:v>38.130873900971871</c:v>
                </c:pt>
                <c:pt idx="111">
                  <c:v>38.452143596530661</c:v>
                </c:pt>
                <c:pt idx="112">
                  <c:v>38.772989765533978</c:v>
                </c:pt>
                <c:pt idx="113">
                  <c:v>39.093413099764298</c:v>
                </c:pt>
                <c:pt idx="114">
                  <c:v>39.413414284781936</c:v>
                </c:pt>
                <c:pt idx="115">
                  <c:v>39.732993999974788</c:v>
                </c:pt>
                <c:pt idx="116">
                  <c:v>40.052152918607916</c:v>
                </c:pt>
                <c:pt idx="117">
                  <c:v>40.370891707872929</c:v>
                </c:pt>
                <c:pt idx="118">
                  <c:v>40.689211028937223</c:v>
                </c:pt>
                <c:pt idx="119">
                  <c:v>41.007111536993023</c:v>
                </c:pt>
                <c:pt idx="120">
                  <c:v>41.324593881306257</c:v>
                </c:pt>
                <c:pt idx="121">
                  <c:v>41.641658705265257</c:v>
                </c:pt>
                <c:pt idx="122">
                  <c:v>41.9583066464293</c:v>
                </c:pt>
                <c:pt idx="123">
                  <c:v>42.274538336576938</c:v>
                </c:pt>
                <c:pt idx="124">
                  <c:v>42.590354401754205</c:v>
                </c:pt>
                <c:pt idx="125">
                  <c:v>42.905755462322603</c:v>
                </c:pt>
                <c:pt idx="126">
                  <c:v>43.220742133006944</c:v>
                </c:pt>
                <c:pt idx="127">
                  <c:v>43.535315022943017</c:v>
                </c:pt>
                <c:pt idx="128">
                  <c:v>43.84947473572506</c:v>
                </c:pt>
                <c:pt idx="129">
                  <c:v>44.163221869453096</c:v>
                </c:pt>
                <c:pt idx="130">
                  <c:v>44.476557016780056</c:v>
                </c:pt>
                <c:pt idx="131">
                  <c:v>44.789480764958753</c:v>
                </c:pt>
                <c:pt idx="132">
                  <c:v>45.101993695888673</c:v>
                </c:pt>
                <c:pt idx="133">
                  <c:v>45.414096386162612</c:v>
                </c:pt>
                <c:pt idx="134">
                  <c:v>45.725789407113098</c:v>
                </c:pt>
                <c:pt idx="135">
                  <c:v>46.037073324858689</c:v>
                </c:pt>
                <c:pt idx="136">
                  <c:v>46.347948700350059</c:v>
                </c:pt>
                <c:pt idx="137">
                  <c:v>46.658416089415923</c:v>
                </c:pt>
                <c:pt idx="138">
                  <c:v>46.968476042808803</c:v>
                </c:pt>
                <c:pt idx="139">
                  <c:v>47.278129106250589</c:v>
                </c:pt>
                <c:pt idx="140">
                  <c:v>47.587375820477952</c:v>
                </c:pt>
                <c:pt idx="141">
                  <c:v>47.896216721287573</c:v>
                </c:pt>
                <c:pt idx="142">
                  <c:v>48.20465233958118</c:v>
                </c:pt>
                <c:pt idx="143">
                  <c:v>48.512683201410454</c:v>
                </c:pt>
                <c:pt idx="144">
                  <c:v>48.820309828021699</c:v>
                </c:pt>
                <c:pt idx="145">
                  <c:v>49.127532735900381</c:v>
                </c:pt>
                <c:pt idx="146">
                  <c:v>49.434352436815487</c:v>
                </c:pt>
                <c:pt idx="147">
                  <c:v>49.74076943786369</c:v>
                </c:pt>
                <c:pt idx="148">
                  <c:v>50.046784241513336</c:v>
                </c:pt>
                <c:pt idx="149">
                  <c:v>50.352397345648271</c:v>
                </c:pt>
                <c:pt idx="150">
                  <c:v>50.657609243611475</c:v>
                </c:pt>
                <c:pt idx="151">
                  <c:v>50.962420424248542</c:v>
                </c:pt>
                <c:pt idx="152">
                  <c:v>51.266831371950943</c:v>
                </c:pt>
                <c:pt idx="153">
                  <c:v>51.570842566699127</c:v>
                </c:pt>
                <c:pt idx="154">
                  <c:v>51.874454484105485</c:v>
                </c:pt>
                <c:pt idx="155">
                  <c:v>52.177667595457045</c:v>
                </c:pt>
                <c:pt idx="156">
                  <c:v>52.480482367758071</c:v>
                </c:pt>
                <c:pt idx="157">
                  <c:v>52.782899263772443</c:v>
                </c:pt>
                <c:pt idx="158">
                  <c:v>53.084918742065852</c:v>
                </c:pt>
                <c:pt idx="159">
                  <c:v>53.386541257047838</c:v>
                </c:pt>
                <c:pt idx="160">
                  <c:v>53.687767259013619</c:v>
                </c:pt>
                <c:pt idx="161">
                  <c:v>53.988597194185751</c:v>
                </c:pt>
                <c:pt idx="162">
                  <c:v>54.289031504755613</c:v>
                </c:pt>
                <c:pt idx="163">
                  <c:v>54.589070628924688</c:v>
                </c:pt>
                <c:pt idx="164">
                  <c:v>54.888715000945695</c:v>
                </c:pt>
                <c:pt idx="165">
                  <c:v>55.187965051163495</c:v>
                </c:pt>
                <c:pt idx="166">
                  <c:v>55.486821206055829</c:v>
                </c:pt>
                <c:pt idx="167">
                  <c:v>55.785283888273902</c:v>
                </c:pt>
                <c:pt idx="168">
                  <c:v>56.083353516682728</c:v>
                </c:pt>
                <c:pt idx="169">
                  <c:v>56.381030506401331</c:v>
                </c:pt>
                <c:pt idx="170">
                  <c:v>56.678315268842738</c:v>
                </c:pt>
                <c:pt idx="171">
                  <c:v>56.975208211753795</c:v>
                </c:pt>
                <c:pt idx="172">
                  <c:v>57.271709739254796</c:v>
                </c:pt>
                <c:pt idx="173">
                  <c:v>57.567820251878913</c:v>
                </c:pt>
                <c:pt idx="174">
                  <c:v>57.863540146611463</c:v>
                </c:pt>
                <c:pt idx="175">
                  <c:v>58.158869816928956</c:v>
                </c:pt>
                <c:pt idx="176">
                  <c:v>58.453809652837975</c:v>
                </c:pt>
                <c:pt idx="177">
                  <c:v>58.748360040913859</c:v>
                </c:pt>
                <c:pt idx="178">
                  <c:v>59.042521364339201</c:v>
                </c:pt>
                <c:pt idx="179">
                  <c:v>59.336294002942154</c:v>
                </c:pt>
                <c:pt idx="180">
                  <c:v>59.629678333234544</c:v>
                </c:pt>
                <c:pt idx="181">
                  <c:v>59.922674728449799</c:v>
                </c:pt>
                <c:pt idx="182">
                  <c:v>60.215283558580673</c:v>
                </c:pt>
                <c:pt idx="183">
                  <c:v>60.507505190416794</c:v>
                </c:pt>
                <c:pt idx="184">
                  <c:v>60.799339987582009</c:v>
                </c:pt>
                <c:pt idx="185">
                  <c:v>61.090788310571554</c:v>
                </c:pt>
                <c:pt idx="186">
                  <c:v>61.381850516789008</c:v>
                </c:pt>
                <c:pt idx="187">
                  <c:v>61.672526960583056</c:v>
                </c:pt>
                <c:pt idx="188">
                  <c:v>61.962817993284091</c:v>
                </c:pt>
                <c:pt idx="189">
                  <c:v>62.252723963240584</c:v>
                </c:pt>
                <c:pt idx="190">
                  <c:v>62.542245215855267</c:v>
                </c:pt>
                <c:pt idx="191">
                  <c:v>62.831382093621144</c:v>
                </c:pt>
                <c:pt idx="192">
                  <c:v>63.120134936157285</c:v>
                </c:pt>
                <c:pt idx="193">
                  <c:v>63.408504080244434</c:v>
                </c:pt>
                <c:pt idx="194">
                  <c:v>63.696489859860414</c:v>
                </c:pt>
                <c:pt idx="195">
                  <c:v>63.984092606215363</c:v>
                </c:pt>
                <c:pt idx="196">
                  <c:v>64.271312647786715</c:v>
                </c:pt>
                <c:pt idx="197">
                  <c:v>64.55815031035408</c:v>
                </c:pt>
                <c:pt idx="198">
                  <c:v>64.844605917033803</c:v>
                </c:pt>
                <c:pt idx="199">
                  <c:v>65.130679788313458</c:v>
                </c:pt>
                <c:pt idx="200">
                  <c:v>65.416372242086027</c:v>
                </c:pt>
                <c:pt idx="201">
                  <c:v>65.701683593683967</c:v>
                </c:pt>
                <c:pt idx="202">
                  <c:v>65.98661415591306</c:v>
                </c:pt>
                <c:pt idx="203">
                  <c:v>66.271164239086019</c:v>
                </c:pt>
                <c:pt idx="204">
                  <c:v>66.555334151055945</c:v>
                </c:pt>
                <c:pt idx="205">
                  <c:v>66.839124197249589</c:v>
                </c:pt>
                <c:pt idx="206">
                  <c:v>67.122534680700383</c:v>
                </c:pt>
                <c:pt idx="207">
                  <c:v>67.405565902081278</c:v>
                </c:pt>
                <c:pt idx="208">
                  <c:v>67.688218159737431</c:v>
                </c:pt>
                <c:pt idx="209">
                  <c:v>67.970491749718605</c:v>
                </c:pt>
                <c:pt idx="210">
                  <c:v>68.252386965811482</c:v>
                </c:pt>
                <c:pt idx="211">
                  <c:v>68.533904099571657</c:v>
                </c:pt>
                <c:pt idx="212">
                  <c:v>68.815043440355524</c:v>
                </c:pt>
                <c:pt idx="213">
                  <c:v>69.09580527535195</c:v>
                </c:pt>
                <c:pt idx="214">
                  <c:v>69.376189889613684</c:v>
                </c:pt>
                <c:pt idx="215">
                  <c:v>69.65619756608865</c:v>
                </c:pt>
                <c:pt idx="216">
                  <c:v>69.935828585650995</c:v>
                </c:pt>
                <c:pt idx="217">
                  <c:v>70.215083227131942</c:v>
                </c:pt>
                <c:pt idx="218">
                  <c:v>70.49396176735047</c:v>
                </c:pt>
                <c:pt idx="219">
                  <c:v>70.772464481143743</c:v>
                </c:pt>
                <c:pt idx="220">
                  <c:v>71.050591641397375</c:v>
                </c:pt>
                <c:pt idx="221">
                  <c:v>71.328343519075531</c:v>
                </c:pt>
                <c:pt idx="222">
                  <c:v>71.605720383250741</c:v>
                </c:pt>
                <c:pt idx="223">
                  <c:v>71.882722501133586</c:v>
                </c:pt>
                <c:pt idx="224">
                  <c:v>72.159350138102155</c:v>
                </c:pt>
                <c:pt idx="225">
                  <c:v>72.435603557731298</c:v>
                </c:pt>
                <c:pt idx="226">
                  <c:v>72.711483021821707</c:v>
                </c:pt>
                <c:pt idx="227">
                  <c:v>72.986988790428782</c:v>
                </c:pt>
                <c:pt idx="228">
                  <c:v>73.262121121891283</c:v>
                </c:pt>
                <c:pt idx="229">
                  <c:v>73.53688027285979</c:v>
                </c:pt>
                <c:pt idx="230">
                  <c:v>73.811266498324997</c:v>
                </c:pt>
                <c:pt idx="231">
                  <c:v>74.085280051645768</c:v>
                </c:pt>
                <c:pt idx="232">
                  <c:v>74.358921184577014</c:v>
                </c:pt>
                <c:pt idx="233">
                  <c:v>74.632190147297337</c:v>
                </c:pt>
                <c:pt idx="234">
                  <c:v>74.905087188436539</c:v>
                </c:pt>
                <c:pt idx="235">
                  <c:v>75.177612555102883</c:v>
                </c:pt>
                <c:pt idx="236">
                  <c:v>75.449766492910172</c:v>
                </c:pt>
                <c:pt idx="237">
                  <c:v>75.721549246004628</c:v>
                </c:pt>
                <c:pt idx="238">
                  <c:v>75.992961057091577</c:v>
                </c:pt>
                <c:pt idx="239">
                  <c:v>76.264002167461925</c:v>
                </c:pt>
                <c:pt idx="240">
                  <c:v>76.53467281701846</c:v>
                </c:pt>
                <c:pt idx="241">
                  <c:v>76.804973244301934</c:v>
                </c:pt>
                <c:pt idx="242">
                  <c:v>77.074903686516947</c:v>
                </c:pt>
                <c:pt idx="243">
                  <c:v>77.344464379557678</c:v>
                </c:pt>
                <c:pt idx="244">
                  <c:v>77.613655558033344</c:v>
                </c:pt>
                <c:pt idx="245">
                  <c:v>77.882477455293554</c:v>
                </c:pt>
                <c:pt idx="246">
                  <c:v>78.150930303453364</c:v>
                </c:pt>
                <c:pt idx="247">
                  <c:v>78.419014333418232</c:v>
                </c:pt>
                <c:pt idx="248">
                  <c:v>78.686729774908741</c:v>
                </c:pt>
                <c:pt idx="249">
                  <c:v>78.954076856485102</c:v>
                </c:pt>
                <c:pt idx="250">
                  <c:v>79.221055805571496</c:v>
                </c:pt>
                <c:pt idx="251">
                  <c:v>79.487666848480202</c:v>
                </c:pt>
                <c:pt idx="252">
                  <c:v>79.753910210435578</c:v>
                </c:pt>
                <c:pt idx="253">
                  <c:v>80.019786115597753</c:v>
                </c:pt>
                <c:pt idx="254">
                  <c:v>80.285294787086258</c:v>
                </c:pt>
                <c:pt idx="255">
                  <c:v>80.550436447003321</c:v>
                </c:pt>
                <c:pt idx="256">
                  <c:v>80.815211316457081</c:v>
                </c:pt>
                <c:pt idx="257">
                  <c:v>81.079619615584562</c:v>
                </c:pt>
                <c:pt idx="258">
                  <c:v>81.343661563574486</c:v>
                </c:pt>
                <c:pt idx="259">
                  <c:v>81.60733737868982</c:v>
                </c:pt>
                <c:pt idx="260">
                  <c:v>81.870647278290264</c:v>
                </c:pt>
                <c:pt idx="261">
                  <c:v>82.133591478854385</c:v>
                </c:pt>
                <c:pt idx="262">
                  <c:v>82.396170196001734</c:v>
                </c:pt>
                <c:pt idx="263">
                  <c:v>82.658383644514615</c:v>
                </c:pt>
                <c:pt idx="264">
                  <c:v>82.920232038359799</c:v>
                </c:pt>
                <c:pt idx="265">
                  <c:v>83.18171559070997</c:v>
                </c:pt>
                <c:pt idx="266">
                  <c:v>83.442834513964968</c:v>
                </c:pt>
                <c:pt idx="267">
                  <c:v>83.703589019772949</c:v>
                </c:pt>
                <c:pt idx="268">
                  <c:v>83.963979319051248</c:v>
                </c:pt>
                <c:pt idx="269">
                  <c:v>84.224005622007112</c:v>
                </c:pt>
                <c:pt idx="270">
                  <c:v>84.483668138158222</c:v>
                </c:pt>
              </c:numCache>
            </c:numRef>
          </c:xVal>
          <c:yVal>
            <c:numRef>
              <c:f>'7ft'!$H$19:$H$289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101928"/>
        <c:axId val="427102320"/>
      </c:scatterChart>
      <c:valAx>
        <c:axId val="42710192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102320"/>
        <c:crosses val="max"/>
        <c:crossBetween val="midCat"/>
        <c:majorUnit val="2"/>
      </c:valAx>
      <c:valAx>
        <c:axId val="42710232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10192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'8ft'!$E$18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0.37385304600359337</c:v>
                </c:pt>
                <c:pt idx="2">
                  <c:v>0.74715582223352617</c:v>
                </c:pt>
                <c:pt idx="3">
                  <c:v>1.1199100578632377</c:v>
                </c:pt>
                <c:pt idx="4">
                  <c:v>1.4921174688852785</c:v>
                </c:pt>
                <c:pt idx="5">
                  <c:v>1.8637797581953601</c:v>
                </c:pt>
                <c:pt idx="6">
                  <c:v>2.2348986156758071</c:v>
                </c:pt>
                <c:pt idx="7">
                  <c:v>2.6054757182784183</c:v>
                </c:pt>
                <c:pt idx="8">
                  <c:v>2.9755127301067468</c:v>
                </c:pt>
                <c:pt idx="9">
                  <c:v>3.3450113024978059</c:v>
                </c:pt>
                <c:pt idx="10">
                  <c:v>3.7139730741032113</c:v>
                </c:pt>
                <c:pt idx="11">
                  <c:v>4.0823996709697665</c:v>
                </c:pt>
                <c:pt idx="12">
                  <c:v>4.4502927066194999</c:v>
                </c:pt>
                <c:pt idx="13">
                  <c:v>4.8176537821291596</c:v>
                </c:pt>
                <c:pt idx="14">
                  <c:v>5.1844844862091781</c:v>
                </c:pt>
                <c:pt idx="15">
                  <c:v>5.5507863952821141</c:v>
                </c:pt>
                <c:pt idx="16">
                  <c:v>5.9165610735605707</c:v>
                </c:pt>
                <c:pt idx="17">
                  <c:v>6.2818100731246123</c:v>
                </c:pt>
                <c:pt idx="18">
                  <c:v>6.6465349339986739</c:v>
                </c:pt>
                <c:pt idx="19">
                  <c:v>7.0107371842279784</c:v>
                </c:pt>
                <c:pt idx="20">
                  <c:v>7.3744183399544649</c:v>
                </c:pt>
                <c:pt idx="21">
                  <c:v>7.7375799054922414</c:v>
                </c:pt>
                <c:pt idx="22">
                  <c:v>8.1002233734025584</c:v>
                </c:pt>
                <c:pt idx="23">
                  <c:v>8.4623502245683202</c:v>
                </c:pt>
                <c:pt idx="24">
                  <c:v>8.8239619282681385</c:v>
                </c:pt>
                <c:pt idx="25">
                  <c:v>9.1850599422499286</c:v>
                </c:pt>
                <c:pt idx="26">
                  <c:v>9.5456457128040633</c:v>
                </c:pt>
                <c:pt idx="27">
                  <c:v>9.9057206748360898</c:v>
                </c:pt>
                <c:pt idx="28">
                  <c:v>10.265286251939008</c:v>
                </c:pt>
                <c:pt idx="29">
                  <c:v>10.624343856465126</c:v>
                </c:pt>
                <c:pt idx="30">
                  <c:v>10.9828948895975</c:v>
                </c:pt>
                <c:pt idx="31">
                  <c:v>11.340940741420946</c:v>
                </c:pt>
                <c:pt idx="32">
                  <c:v>11.698482790992662</c:v>
                </c:pt>
                <c:pt idx="33">
                  <c:v>12.055522406412436</c:v>
                </c:pt>
                <c:pt idx="34">
                  <c:v>12.412060944892461</c:v>
                </c:pt>
                <c:pt idx="35">
                  <c:v>12.76809975282676</c:v>
                </c:pt>
                <c:pt idx="36">
                  <c:v>13.123640165860227</c:v>
                </c:pt>
                <c:pt idx="37">
                  <c:v>13.478683508957289</c:v>
                </c:pt>
                <c:pt idx="38">
                  <c:v>13.833231096470193</c:v>
                </c:pt>
                <c:pt idx="39">
                  <c:v>14.187284232206926</c:v>
                </c:pt>
                <c:pt idx="40">
                  <c:v>14.540844209498774</c:v>
                </c:pt>
                <c:pt idx="41">
                  <c:v>14.893912311267519</c:v>
                </c:pt>
                <c:pt idx="42">
                  <c:v>15.246489810092289</c:v>
                </c:pt>
                <c:pt idx="43">
                  <c:v>15.598577968276057</c:v>
                </c:pt>
                <c:pt idx="44">
                  <c:v>15.950178037911799</c:v>
                </c:pt>
                <c:pt idx="45">
                  <c:v>16.301291260948311</c:v>
                </c:pt>
                <c:pt idx="46">
                  <c:v>16.651918869255699</c:v>
                </c:pt>
                <c:pt idx="47">
                  <c:v>17.002062084690539</c:v>
                </c:pt>
                <c:pt idx="48">
                  <c:v>17.351722119160716</c:v>
                </c:pt>
                <c:pt idx="49">
                  <c:v>17.700900174689927</c:v>
                </c:pt>
                <c:pt idx="50">
                  <c:v>18.049597443481897</c:v>
                </c:pt>
                <c:pt idx="51">
                  <c:v>18.397815107984268</c:v>
                </c:pt>
                <c:pt idx="52">
                  <c:v>18.745554340952186</c:v>
                </c:pt>
                <c:pt idx="53">
                  <c:v>19.092816305511576</c:v>
                </c:pt>
                <c:pt idx="54">
                  <c:v>19.439602155222143</c:v>
                </c:pt>
                <c:pt idx="55">
                  <c:v>19.785913034140059</c:v>
                </c:pt>
                <c:pt idx="56">
                  <c:v>20.131750076880358</c:v>
                </c:pt>
                <c:pt idx="57">
                  <c:v>20.477114408679071</c:v>
                </c:pt>
                <c:pt idx="58">
                  <c:v>20.822007145455053</c:v>
                </c:pt>
                <c:pt idx="59">
                  <c:v>21.166429393871535</c:v>
                </c:pt>
                <c:pt idx="60">
                  <c:v>21.510382251397417</c:v>
                </c:pt>
                <c:pt idx="61">
                  <c:v>21.853866806368274</c:v>
                </c:pt>
                <c:pt idx="62">
                  <c:v>22.196884138047096</c:v>
                </c:pt>
                <c:pt idx="63">
                  <c:v>22.539435316684784</c:v>
                </c:pt>
                <c:pt idx="64">
                  <c:v>22.881521403580347</c:v>
                </c:pt>
                <c:pt idx="65">
                  <c:v>23.223143451140878</c:v>
                </c:pt>
                <c:pt idx="66">
                  <c:v>23.564302502941253</c:v>
                </c:pt>
                <c:pt idx="67">
                  <c:v>23.90499959378359</c:v>
                </c:pt>
                <c:pt idx="68">
                  <c:v>24.245235749756457</c:v>
                </c:pt>
                <c:pt idx="69">
                  <c:v>24.585011988293822</c:v>
                </c:pt>
                <c:pt idx="70">
                  <c:v>24.924329318233781</c:v>
                </c:pt>
                <c:pt idx="71">
                  <c:v>25.263188739877037</c:v>
                </c:pt>
                <c:pt idx="72">
                  <c:v>25.601591245045135</c:v>
                </c:pt>
                <c:pt idx="73">
                  <c:v>25.939537817138469</c:v>
                </c:pt>
                <c:pt idx="74">
                  <c:v>26.277029431194055</c:v>
                </c:pt>
                <c:pt idx="75">
                  <c:v>26.614067053943089</c:v>
                </c:pt>
                <c:pt idx="76">
                  <c:v>26.950651643868248</c:v>
                </c:pt>
                <c:pt idx="77">
                  <c:v>27.286784151260793</c:v>
                </c:pt>
                <c:pt idx="78">
                  <c:v>27.622465518277441</c:v>
                </c:pt>
                <c:pt idx="79">
                  <c:v>27.957696678997007</c:v>
                </c:pt>
                <c:pt idx="80">
                  <c:v>28.292478559476852</c:v>
                </c:pt>
                <c:pt idx="81">
                  <c:v>28.626812077809092</c:v>
                </c:pt>
                <c:pt idx="82">
                  <c:v>28.9606981441766</c:v>
                </c:pt>
                <c:pt idx="83">
                  <c:v>29.294137660908802</c:v>
                </c:pt>
                <c:pt idx="84">
                  <c:v>29.627131522537269</c:v>
                </c:pt>
                <c:pt idx="85">
                  <c:v>29.95968061585107</c:v>
                </c:pt>
                <c:pt idx="86">
                  <c:v>30.291785819951969</c:v>
                </c:pt>
                <c:pt idx="87">
                  <c:v>30.623448006309367</c:v>
                </c:pt>
                <c:pt idx="88">
                  <c:v>30.954668038815075</c:v>
                </c:pt>
                <c:pt idx="89">
                  <c:v>31.285446773837879</c:v>
                </c:pt>
                <c:pt idx="90">
                  <c:v>31.615785060277894</c:v>
                </c:pt>
                <c:pt idx="91">
                  <c:v>31.945683739620733</c:v>
                </c:pt>
                <c:pt idx="92">
                  <c:v>32.275143645991477</c:v>
                </c:pt>
                <c:pt idx="93">
                  <c:v>32.60416560620844</c:v>
                </c:pt>
                <c:pt idx="94">
                  <c:v>32.932750439836767</c:v>
                </c:pt>
                <c:pt idx="95">
                  <c:v>33.2608989592418</c:v>
                </c:pt>
                <c:pt idx="96">
                  <c:v>33.588611969642287</c:v>
                </c:pt>
                <c:pt idx="97">
                  <c:v>33.915890269163398</c:v>
                </c:pt>
                <c:pt idx="98">
                  <c:v>34.242734648889517</c:v>
                </c:pt>
                <c:pt idx="99">
                  <c:v>34.569145892916907</c:v>
                </c:pt>
                <c:pt idx="100">
                  <c:v>34.895124778406121</c:v>
                </c:pt>
                <c:pt idx="101">
                  <c:v>35.22067207563429</c:v>
                </c:pt>
                <c:pt idx="102">
                  <c:v>35.545788548047184</c:v>
                </c:pt>
                <c:pt idx="103">
                  <c:v>35.870474952311099</c:v>
                </c:pt>
                <c:pt idx="104">
                  <c:v>36.194732038364585</c:v>
                </c:pt>
                <c:pt idx="105">
                  <c:v>36.518560549469946</c:v>
                </c:pt>
                <c:pt idx="106">
                  <c:v>36.841961222264615</c:v>
                </c:pt>
                <c:pt idx="107">
                  <c:v>37.164934786812296</c:v>
                </c:pt>
                <c:pt idx="108">
                  <c:v>37.487481966653966</c:v>
                </c:pt>
                <c:pt idx="109">
                  <c:v>37.809603478858669</c:v>
                </c:pt>
                <c:pt idx="110">
                  <c:v>38.131300034074165</c:v>
                </c:pt>
                <c:pt idx="111">
                  <c:v>38.452572336577369</c:v>
                </c:pt>
                <c:pt idx="112">
                  <c:v>38.77342108432461</c:v>
                </c:pt>
                <c:pt idx="113">
                  <c:v>39.09384696900176</c:v>
                </c:pt>
                <c:pt idx="114">
                  <c:v>39.413850676074127</c:v>
                </c:pt>
                <c:pt idx="115">
                  <c:v>39.733432884836226</c:v>
                </c:pt>
                <c:pt idx="116">
                  <c:v>40.052594268461327</c:v>
                </c:pt>
                <c:pt idx="117">
                  <c:v>40.371335494050861</c:v>
                </c:pt>
                <c:pt idx="118">
                  <c:v>40.689657222683643</c:v>
                </c:pt>
                <c:pt idx="119">
                  <c:v>41.007560109464904</c:v>
                </c:pt>
                <c:pt idx="120">
                  <c:v>41.325044803575182</c:v>
                </c:pt>
                <c:pt idx="121">
                  <c:v>41.642111948318998</c:v>
                </c:pt>
                <c:pt idx="122">
                  <c:v>41.958762181173398</c:v>
                </c:pt>
                <c:pt idx="123">
                  <c:v>42.274996133836289</c:v>
                </c:pt>
                <c:pt idx="124">
                  <c:v>42.590814432274641</c:v>
                </c:pt>
                <c:pt idx="125">
                  <c:v>42.906217696772451</c:v>
                </c:pt>
                <c:pt idx="126">
                  <c:v>43.221206541978603</c:v>
                </c:pt>
                <c:pt idx="127">
                  <c:v>43.53578157695452</c:v>
                </c:pt>
                <c:pt idx="128">
                  <c:v>43.849943405221644</c:v>
                </c:pt>
                <c:pt idx="129">
                  <c:v>44.163692624808732</c:v>
                </c:pt>
                <c:pt idx="130">
                  <c:v>44.477029828299024</c:v>
                </c:pt>
                <c:pt idx="131">
                  <c:v>44.789955602877171</c:v>
                </c:pt>
                <c:pt idx="132">
                  <c:v>45.10247053037606</c:v>
                </c:pt>
                <c:pt idx="133">
                  <c:v>45.414575187323408</c:v>
                </c:pt>
                <c:pt idx="134">
                  <c:v>45.726270144988206</c:v>
                </c:pt>
                <c:pt idx="135">
                  <c:v>46.037555969427004</c:v>
                </c:pt>
                <c:pt idx="136">
                  <c:v>46.34843322152998</c:v>
                </c:pt>
                <c:pt idx="137">
                  <c:v>46.658902457066894</c:v>
                </c:pt>
                <c:pt idx="138">
                  <c:v>46.968964226732808</c:v>
                </c:pt>
                <c:pt idx="139">
                  <c:v>47.278619076193671</c:v>
                </c:pt>
                <c:pt idx="140">
                  <c:v>47.587867546131719</c:v>
                </c:pt>
                <c:pt idx="141">
                  <c:v>47.896710172290689</c:v>
                </c:pt>
                <c:pt idx="142">
                  <c:v>48.205147485520868</c:v>
                </c:pt>
                <c:pt idx="143">
                  <c:v>48.513180011823977</c:v>
                </c:pt>
                <c:pt idx="144">
                  <c:v>48.820808272397855</c:v>
                </c:pt>
                <c:pt idx="145">
                  <c:v>49.128032783680979</c:v>
                </c:pt>
                <c:pt idx="146">
                  <c:v>49.434854057396812</c:v>
                </c:pt>
                <c:pt idx="147">
                  <c:v>49.741272600597981</c:v>
                </c:pt>
                <c:pt idx="148">
                  <c:v>50.04728891571024</c:v>
                </c:pt>
                <c:pt idx="149">
                  <c:v>50.352903500576318</c:v>
                </c:pt>
                <c:pt idx="150">
                  <c:v>50.65811684849951</c:v>
                </c:pt>
                <c:pt idx="151">
                  <c:v>50.962929448287184</c:v>
                </c:pt>
                <c:pt idx="152">
                  <c:v>51.267341784294011</c:v>
                </c:pt>
                <c:pt idx="153">
                  <c:v>51.571354336465106</c:v>
                </c:pt>
                <c:pt idx="154">
                  <c:v>51.874967580378915</c:v>
                </c:pt>
                <c:pt idx="155">
                  <c:v>52.178181987289967</c:v>
                </c:pt>
                <c:pt idx="156">
                  <c:v>52.480998024171448</c:v>
                </c:pt>
                <c:pt idx="157">
                  <c:v>52.783416153757557</c:v>
                </c:pt>
                <c:pt idx="158">
                  <c:v>53.085436834585721</c:v>
                </c:pt>
                <c:pt idx="159">
                  <c:v>53.387060521038606</c:v>
                </c:pt>
                <c:pt idx="160">
                  <c:v>53.68828766338595</c:v>
                </c:pt>
                <c:pt idx="161">
                  <c:v>53.989118707826229</c:v>
                </c:pt>
                <c:pt idx="162">
                  <c:v>54.289554096528107</c:v>
                </c:pt>
                <c:pt idx="163">
                  <c:v>54.589594267671735</c:v>
                </c:pt>
                <c:pt idx="164">
                  <c:v>54.88923965548986</c:v>
                </c:pt>
                <c:pt idx="165">
                  <c:v>55.18849069030874</c:v>
                </c:pt>
                <c:pt idx="166">
                  <c:v>55.487347798588871</c:v>
                </c:pt>
                <c:pt idx="167">
                  <c:v>55.78581140296555</c:v>
                </c:pt>
                <c:pt idx="168">
                  <c:v>56.08388192228923</c:v>
                </c:pt>
                <c:pt idx="169">
                  <c:v>56.381559771665714</c:v>
                </c:pt>
                <c:pt idx="170">
                  <c:v>56.678845362496133</c:v>
                </c:pt>
                <c:pt idx="171">
                  <c:v>56.975739102516762</c:v>
                </c:pt>
                <c:pt idx="172">
                  <c:v>57.272241395838627</c:v>
                </c:pt>
                <c:pt idx="173">
                  <c:v>57.568352642986959</c:v>
                </c:pt>
                <c:pt idx="174">
                  <c:v>57.864073240940414</c:v>
                </c:pt>
                <c:pt idx="175">
                  <c:v>58.159403583170153</c:v>
                </c:pt>
                <c:pt idx="176">
                  <c:v>58.454344059678697</c:v>
                </c:pt>
                <c:pt idx="177">
                  <c:v>58.748895057038588</c:v>
                </c:pt>
                <c:pt idx="178">
                  <c:v>59.043056958430917</c:v>
                </c:pt>
                <c:pt idx="179">
                  <c:v>59.336830143683585</c:v>
                </c:pt>
                <c:pt idx="180">
                  <c:v>59.630214989309437</c:v>
                </c:pt>
                <c:pt idx="181">
                  <c:v>59.923211868544151</c:v>
                </c:pt>
                <c:pt idx="182">
                  <c:v>60.215821151383999</c:v>
                </c:pt>
                <c:pt idx="183">
                  <c:v>60.508043204623355</c:v>
                </c:pt>
                <c:pt idx="184">
                  <c:v>60.799878391892051</c:v>
                </c:pt>
                <c:pt idx="185">
                  <c:v>61.091327073692518</c:v>
                </c:pt>
                <c:pt idx="186">
                  <c:v>61.38238960743675</c:v>
                </c:pt>
                <c:pt idx="187">
                  <c:v>61.673066347483058</c:v>
                </c:pt>
                <c:pt idx="188">
                  <c:v>61.963357645172657</c:v>
                </c:pt>
                <c:pt idx="189">
                  <c:v>62.253263848866034</c:v>
                </c:pt>
                <c:pt idx="190">
                  <c:v>62.54278530397913</c:v>
                </c:pt>
                <c:pt idx="191">
                  <c:v>62.831922353019337</c:v>
                </c:pt>
                <c:pt idx="192">
                  <c:v>63.120675335621272</c:v>
                </c:pt>
                <c:pt idx="193">
                  <c:v>63.40904458858239</c:v>
                </c:pt>
                <c:pt idx="194">
                  <c:v>63.697030445898399</c:v>
                </c:pt>
                <c:pt idx="195">
                  <c:v>63.984633238798445</c:v>
                </c:pt>
                <c:pt idx="196">
                  <c:v>64.271853295780133</c:v>
                </c:pt>
                <c:pt idx="197">
                  <c:v>64.558690942644347</c:v>
                </c:pt>
                <c:pt idx="198">
                  <c:v>64.845146502529872</c:v>
                </c:pt>
                <c:pt idx="199">
                  <c:v>65.131220295947784</c:v>
                </c:pt>
                <c:pt idx="200">
                  <c:v>65.416912640815724</c:v>
                </c:pt>
                <c:pt idx="201">
                  <c:v>65.702223852491912</c:v>
                </c:pt>
                <c:pt idx="202">
                  <c:v>65.987154243808931</c:v>
                </c:pt>
                <c:pt idx="203">
                  <c:v>66.271704125107433</c:v>
                </c:pt>
                <c:pt idx="204">
                  <c:v>66.555873804269524</c:v>
                </c:pt>
                <c:pt idx="205">
                  <c:v>66.839663586752025</c:v>
                </c:pt>
                <c:pt idx="206">
                  <c:v>67.123073775619488</c:v>
                </c:pt>
                <c:pt idx="207">
                  <c:v>67.406104671577069</c:v>
                </c:pt>
                <c:pt idx="208">
                  <c:v>67.688756573003133</c:v>
                </c:pt>
                <c:pt idx="209">
                  <c:v>67.971029775981734</c:v>
                </c:pt>
                <c:pt idx="210">
                  <c:v>68.252924574334827</c:v>
                </c:pt>
                <c:pt idx="211">
                  <c:v>68.534441259654344</c:v>
                </c:pt>
                <c:pt idx="212">
                  <c:v>68.815580121334023</c:v>
                </c:pt>
                <c:pt idx="213">
                  <c:v>69.096341446601045</c:v>
                </c:pt>
                <c:pt idx="214">
                  <c:v>69.37672552054751</c:v>
                </c:pt>
                <c:pt idx="215">
                  <c:v>69.65673262616167</c:v>
                </c:pt>
                <c:pt idx="216">
                  <c:v>69.936363044358984</c:v>
                </c:pt>
                <c:pt idx="217">
                  <c:v>70.215617054012966</c:v>
                </c:pt>
                <c:pt idx="218">
                  <c:v>70.494494931985827</c:v>
                </c:pt>
                <c:pt idx="219">
                  <c:v>70.772996953158938</c:v>
                </c:pt>
                <c:pt idx="220">
                  <c:v>71.051123390463076</c:v>
                </c:pt>
                <c:pt idx="221">
                  <c:v>71.328874514908492</c:v>
                </c:pt>
                <c:pt idx="222">
                  <c:v>71.606250595614753</c:v>
                </c:pt>
                <c:pt idx="223">
                  <c:v>71.883251899840388</c:v>
                </c:pt>
                <c:pt idx="224">
                  <c:v>72.159878693012359</c:v>
                </c:pt>
                <c:pt idx="225">
                  <c:v>72.436131238755294</c:v>
                </c:pt>
                <c:pt idx="226">
                  <c:v>72.712009798920562</c:v>
                </c:pt>
                <c:pt idx="227">
                  <c:v>72.987514633615135</c:v>
                </c:pt>
                <c:pt idx="228">
                  <c:v>73.262646001230223</c:v>
                </c:pt>
                <c:pt idx="229">
                  <c:v>73.537404158469755</c:v>
                </c:pt>
                <c:pt idx="230">
                  <c:v>73.811789360378611</c:v>
                </c:pt>
                <c:pt idx="231">
                  <c:v>74.085801860370722</c:v>
                </c:pt>
                <c:pt idx="232">
                  <c:v>74.359441910256891</c:v>
                </c:pt>
                <c:pt idx="233">
                  <c:v>74.63270976027249</c:v>
                </c:pt>
                <c:pt idx="234">
                  <c:v>74.905605659104921</c:v>
                </c:pt>
                <c:pt idx="235">
                  <c:v>75.178129853920851</c:v>
                </c:pt>
                <c:pt idx="236">
                  <c:v>75.450282590393314</c:v>
                </c:pt>
                <c:pt idx="237">
                  <c:v>75.722064112728589</c:v>
                </c:pt>
                <c:pt idx="238">
                  <c:v>75.993474663692851</c:v>
                </c:pt>
                <c:pt idx="239">
                  <c:v>76.264514484638653</c:v>
                </c:pt>
                <c:pt idx="240">
                  <c:v>76.535183815531212</c:v>
                </c:pt>
                <c:pt idx="241">
                  <c:v>76.805482894974489</c:v>
                </c:pt>
                <c:pt idx="242">
                  <c:v>77.075411960237062</c:v>
                </c:pt>
                <c:pt idx="243">
                  <c:v>77.344971247277854</c:v>
                </c:pt>
                <c:pt idx="244">
                  <c:v>77.614160990771595</c:v>
                </c:pt>
                <c:pt idx="245">
                  <c:v>77.882981424134115</c:v>
                </c:pt>
                <c:pt idx="246">
                  <c:v>78.151432779547463</c:v>
                </c:pt>
                <c:pt idx="247">
                  <c:v>78.419515287984822</c:v>
                </c:pt>
                <c:pt idx="248">
                  <c:v>78.687229179235189</c:v>
                </c:pt>
                <c:pt idx="249">
                  <c:v>78.954574681927937</c:v>
                </c:pt>
                <c:pt idx="250">
                  <c:v>79.221552023557109</c:v>
                </c:pt>
                <c:pt idx="251">
                  <c:v>79.488161430505528</c:v>
                </c:pt>
                <c:pt idx="252">
                  <c:v>79.754403128068802</c:v>
                </c:pt>
                <c:pt idx="253">
                  <c:v>80.020277340478998</c:v>
                </c:pt>
                <c:pt idx="254">
                  <c:v>80.285784290928234</c:v>
                </c:pt>
                <c:pt idx="255">
                  <c:v>80.550924201592011</c:v>
                </c:pt>
                <c:pt idx="256">
                  <c:v>80.815697293652406</c:v>
                </c:pt>
                <c:pt idx="257">
                  <c:v>81.080103787321022</c:v>
                </c:pt>
                <c:pt idx="258">
                  <c:v>81.344143901861798</c:v>
                </c:pt>
                <c:pt idx="259">
                  <c:v>81.607817855613575</c:v>
                </c:pt>
                <c:pt idx="260">
                  <c:v>81.871125866012505</c:v>
                </c:pt>
                <c:pt idx="261">
                  <c:v>82.134068149614293</c:v>
                </c:pt>
                <c:pt idx="262">
                  <c:v>82.396644922116195</c:v>
                </c:pt>
                <c:pt idx="263">
                  <c:v>82.658856398378859</c:v>
                </c:pt>
                <c:pt idx="264">
                  <c:v>82.920702792447955</c:v>
                </c:pt>
                <c:pt idx="265">
                  <c:v>83.182184317575675</c:v>
                </c:pt>
                <c:pt idx="266">
                  <c:v>83.443301186241968</c:v>
                </c:pt>
                <c:pt idx="267">
                  <c:v>83.704053610175649</c:v>
                </c:pt>
                <c:pt idx="268">
                  <c:v>83.964441800375269</c:v>
                </c:pt>
                <c:pt idx="269">
                  <c:v>84.224465967129873</c:v>
                </c:pt>
                <c:pt idx="270">
                  <c:v>84.484126320039479</c:v>
                </c:pt>
              </c:numCache>
            </c:numRef>
          </c:xVal>
          <c:yVal>
            <c:numRef>
              <c:f>'8ft'!$E$19:$E$289</c:f>
              <c:numCache>
                <c:formatCode>General</c:formatCode>
                <c:ptCount val="271"/>
                <c:pt idx="0">
                  <c:v>0.72344344684477235</c:v>
                </c:pt>
                <c:pt idx="1">
                  <c:v>0.74839504710246818</c:v>
                </c:pt>
                <c:pt idx="2">
                  <c:v>0.77215165668508357</c:v>
                </c:pt>
                <c:pt idx="3">
                  <c:v>0.79471509299047982</c:v>
                </c:pt>
                <c:pt idx="4">
                  <c:v>0.81608716438497642</c:v>
                </c:pt>
                <c:pt idx="5">
                  <c:v>0.83626967030705857</c:v>
                </c:pt>
                <c:pt idx="6">
                  <c:v>0.85526440137039572</c:v>
                </c:pt>
                <c:pt idx="7">
                  <c:v>0.8730731394661746</c:v>
                </c:pt>
                <c:pt idx="8">
                  <c:v>0.88969765786475397</c:v>
                </c:pt>
                <c:pt idx="9">
                  <c:v>0.90513972131664577</c:v>
                </c:pt>
                <c:pt idx="10">
                  <c:v>0.91940108615282778</c:v>
                </c:pt>
                <c:pt idx="11">
                  <c:v>0.9324835003843932</c:v>
                </c:pt>
                <c:pt idx="12">
                  <c:v>0.94438870380154205</c:v>
                </c:pt>
                <c:pt idx="13">
                  <c:v>0.95511842807191927</c:v>
                </c:pt>
                <c:pt idx="14">
                  <c:v>0.96467439683830436</c:v>
                </c:pt>
                <c:pt idx="15">
                  <c:v>0.97305832581565732</c:v>
                </c:pt>
                <c:pt idx="16">
                  <c:v>0.98027192288752496</c:v>
                </c:pt>
                <c:pt idx="17">
                  <c:v>0.98631688820181296</c:v>
                </c:pt>
                <c:pt idx="18">
                  <c:v>0.9911949142659271</c:v>
                </c:pt>
                <c:pt idx="19">
                  <c:v>0.99490768604128887</c:v>
                </c:pt>
                <c:pt idx="20">
                  <c:v>0.99745688103722829</c:v>
                </c:pt>
                <c:pt idx="21">
                  <c:v>0.99884416940425957</c:v>
                </c:pt>
                <c:pt idx="22">
                  <c:v>0.99907121402674215</c:v>
                </c:pt>
                <c:pt idx="23">
                  <c:v>0.99813967061493236</c:v>
                </c:pt>
                <c:pt idx="24">
                  <c:v>0.99605118779642787</c:v>
                </c:pt>
                <c:pt idx="25">
                  <c:v>0.99280740720701</c:v>
                </c:pt>
                <c:pt idx="26">
                  <c:v>0.98840996358088706</c:v>
                </c:pt>
                <c:pt idx="27">
                  <c:v>0.9828604848403415</c:v>
                </c:pt>
                <c:pt idx="28">
                  <c:v>0.97616059218478535</c:v>
                </c:pt>
                <c:pt idx="29">
                  <c:v>0.96831190017922664</c:v>
                </c:pt>
                <c:pt idx="30">
                  <c:v>0.95931601684215007</c:v>
                </c:pt>
                <c:pt idx="31">
                  <c:v>0.94917454373281518</c:v>
                </c:pt>
                <c:pt idx="32">
                  <c:v>0.93788907603797511</c:v>
                </c:pt>
                <c:pt idx="33">
                  <c:v>0.92546120265801901</c:v>
                </c:pt>
                <c:pt idx="34">
                  <c:v>0.91189250629254048</c:v>
                </c:pt>
                <c:pt idx="35">
                  <c:v>0.8971845635253356</c:v>
                </c:pt>
                <c:pt idx="36">
                  <c:v>0.88133894490883302</c:v>
                </c:pt>
                <c:pt idx="37">
                  <c:v>0.86435721504795826</c:v>
                </c:pt>
                <c:pt idx="38">
                  <c:v>0.84624093268343581</c:v>
                </c:pt>
                <c:pt idx="39">
                  <c:v>0.82699165077453052</c:v>
                </c:pt>
                <c:pt idx="40">
                  <c:v>0.80661091658123163</c:v>
                </c:pt>
                <c:pt idx="41">
                  <c:v>0.78510027174588126</c:v>
                </c:pt>
                <c:pt idx="42">
                  <c:v>0.76246125237424978</c:v>
                </c:pt>
                <c:pt idx="43">
                  <c:v>0.73869538911606025</c:v>
                </c:pt>
                <c:pt idx="44">
                  <c:v>0.71380420724496463</c:v>
                </c:pt>
                <c:pt idx="45">
                  <c:v>0.68778922673797305</c:v>
                </c:pt>
                <c:pt idx="46">
                  <c:v>0.66065196235433921</c:v>
                </c:pt>
                <c:pt idx="47">
                  <c:v>0.63239392371390246</c:v>
                </c:pt>
                <c:pt idx="48">
                  <c:v>0.60301661537489026</c:v>
                </c:pt>
                <c:pt idx="49">
                  <c:v>0.57252153691118146</c:v>
                </c:pt>
                <c:pt idx="50">
                  <c:v>0.54091018298903293</c:v>
                </c:pt>
                <c:pt idx="51">
                  <c:v>0.50818404344327139</c:v>
                </c:pt>
                <c:pt idx="52">
                  <c:v>0.47434460335295159</c:v>
                </c:pt>
                <c:pt idx="53">
                  <c:v>0.43939334311648304</c:v>
                </c:pt>
                <c:pt idx="54">
                  <c:v>0.40333173852622678</c:v>
                </c:pt>
                <c:pt idx="55">
                  <c:v>0.36616126084256345</c:v>
                </c:pt>
                <c:pt idx="56">
                  <c:v>0.32788337686743474</c:v>
                </c:pt>
                <c:pt idx="57">
                  <c:v>0.28849954901735925</c:v>
                </c:pt>
                <c:pt idx="58">
                  <c:v>0.24801123539592415</c:v>
                </c:pt>
                <c:pt idx="59">
                  <c:v>0.20641988986575449</c:v>
                </c:pt>
                <c:pt idx="60">
                  <c:v>0.16372696211996096</c:v>
                </c:pt>
                <c:pt idx="61">
                  <c:v>0.11993389775306787</c:v>
                </c:pt>
                <c:pt idx="62">
                  <c:v>7.5042138331422176E-2</c:v>
                </c:pt>
                <c:pt idx="63">
                  <c:v>2.9053121463085162E-2</c:v>
                </c:pt>
                <c:pt idx="64">
                  <c:v>-1.803171913279232E-2</c:v>
                </c:pt>
                <c:pt idx="65">
                  <c:v>-6.6210953557109709E-2</c:v>
                </c:pt>
                <c:pt idx="66">
                  <c:v>-0.11548315566247072</c:v>
                </c:pt>
                <c:pt idx="67">
                  <c:v>-0.16584690298535021</c:v>
                </c:pt>
                <c:pt idx="68">
                  <c:v>-0.21730077667877301</c:v>
                </c:pt>
                <c:pt idx="69">
                  <c:v>-0.26984336144550375</c:v>
                </c:pt>
                <c:pt idx="70">
                  <c:v>-0.32347324547174644</c:v>
                </c:pt>
                <c:pt idx="71">
                  <c:v>-0.37818902036135299</c:v>
                </c:pt>
                <c:pt idx="72">
                  <c:v>-0.43398928107053991</c:v>
                </c:pt>
                <c:pt idx="73">
                  <c:v>-0.49087262584311181</c:v>
                </c:pt>
                <c:pt idx="74">
                  <c:v>-0.5488376561461914</c:v>
                </c:pt>
                <c:pt idx="75">
                  <c:v>-0.60788297660645463</c:v>
                </c:pt>
                <c:pt idx="76">
                  <c:v>-0.66800719494687011</c:v>
                </c:pt>
                <c:pt idx="77">
                  <c:v>-0.72920892192394293</c:v>
                </c:pt>
                <c:pt idx="78">
                  <c:v>-0.79148677126546041</c:v>
                </c:pt>
                <c:pt idx="79">
                  <c:v>-0.85483935960874047</c:v>
                </c:pt>
                <c:pt idx="80">
                  <c:v>-0.91926530643938098</c:v>
                </c:pt>
                <c:pt idx="81">
                  <c:v>-0.98476323403051014</c:v>
                </c:pt>
                <c:pt idx="82">
                  <c:v>-1.051331767382536</c:v>
                </c:pt>
                <c:pt idx="83">
                  <c:v>-1.1189695341633956</c:v>
                </c:pt>
                <c:pt idx="84">
                  <c:v>-1.1876751646493025</c:v>
                </c:pt>
                <c:pt idx="85">
                  <c:v>-1.2574472916659907</c:v>
                </c:pt>
                <c:pt idx="86">
                  <c:v>-1.3282845505304577</c:v>
                </c:pt>
                <c:pt idx="87">
                  <c:v>-1.4001855789932021</c:v>
                </c:pt>
                <c:pt idx="88">
                  <c:v>-1.4731490171809574</c:v>
                </c:pt>
                <c:pt idx="89">
                  <c:v>-1.5471735075399207</c:v>
                </c:pt>
                <c:pt idx="90">
                  <c:v>-1.6222576947794756</c:v>
                </c:pt>
                <c:pt idx="91">
                  <c:v>-1.698400225816409</c:v>
                </c:pt>
                <c:pt idx="92">
                  <c:v>-1.7755997497196205</c:v>
                </c:pt>
                <c:pt idx="93">
                  <c:v>-1.8538549176553243</c:v>
                </c:pt>
                <c:pt idx="94">
                  <c:v>-1.9331643828327425</c:v>
                </c:pt>
                <c:pt idx="95">
                  <c:v>-2.0135268004502902</c:v>
                </c:pt>
                <c:pt idx="96">
                  <c:v>-2.0949408276422492</c:v>
                </c:pt>
                <c:pt idx="97">
                  <c:v>-2.1774051234259342</c:v>
                </c:pt>
                <c:pt idx="98">
                  <c:v>-2.2609183486493456</c:v>
                </c:pt>
                <c:pt idx="99">
                  <c:v>-2.3454791659393113</c:v>
                </c:pt>
                <c:pt idx="100">
                  <c:v>-2.4310862396501172</c:v>
                </c:pt>
                <c:pt idx="101">
                  <c:v>-2.5177382358126246</c:v>
                </c:pt>
                <c:pt idx="102">
                  <c:v>-2.6054338220838726</c:v>
                </c:pt>
                <c:pt idx="103">
                  <c:v>-2.6941716676971681</c:v>
                </c:pt>
                <c:pt idx="104">
                  <c:v>-2.7839504434126598</c:v>
                </c:pt>
                <c:pt idx="105">
                  <c:v>-2.8747688214683977</c:v>
                </c:pt>
                <c:pt idx="106">
                  <c:v>-2.9666254755318744</c:v>
                </c:pt>
                <c:pt idx="107">
                  <c:v>-3.0595190806520516</c:v>
                </c:pt>
                <c:pt idx="108">
                  <c:v>-3.1534483132118676</c:v>
                </c:pt>
                <c:pt idx="109">
                  <c:v>-3.2484118508812281</c:v>
                </c:pt>
                <c:pt idx="110">
                  <c:v>-3.3444083725704745</c:v>
                </c:pt>
                <c:pt idx="111">
                  <c:v>-3.441436558384336</c:v>
                </c:pt>
                <c:pt idx="112">
                  <c:v>-3.5394950895763588</c:v>
                </c:pt>
                <c:pt idx="113">
                  <c:v>-3.638582648503816</c:v>
                </c:pt>
                <c:pt idx="114">
                  <c:v>-3.7386979185830924</c:v>
                </c:pt>
                <c:pt idx="115">
                  <c:v>-3.8398395842455488</c:v>
                </c:pt>
                <c:pt idx="116">
                  <c:v>-3.9420063308938622</c:v>
                </c:pt>
                <c:pt idx="117">
                  <c:v>-4.0451968448588405</c:v>
                </c:pt>
                <c:pt idx="118">
                  <c:v>-4.149409813356713</c:v>
                </c:pt>
                <c:pt idx="119">
                  <c:v>-4.254643924446893</c:v>
                </c:pt>
                <c:pt idx="120">
                  <c:v>-4.3608978669902152</c:v>
                </c:pt>
                <c:pt idx="121">
                  <c:v>-4.4681703306076432</c:v>
                </c:pt>
                <c:pt idx="122">
                  <c:v>-4.5764600056394507</c:v>
                </c:pt>
                <c:pt idx="123">
                  <c:v>-4.6857655831048692</c:v>
                </c:pt>
                <c:pt idx="124">
                  <c:v>-4.7960857546622098</c:v>
                </c:pt>
                <c:pt idx="125">
                  <c:v>-4.9074192125694474</c:v>
                </c:pt>
                <c:pt idx="126">
                  <c:v>-5.0197646496452775</c:v>
                </c:pt>
                <c:pt idx="127">
                  <c:v>-5.1331207592306356</c:v>
                </c:pt>
                <c:pt idx="128">
                  <c:v>-5.247486235150685</c:v>
                </c:pt>
                <c:pt idx="129">
                  <c:v>-5.3628597716772664</c:v>
                </c:pt>
                <c:pt idx="130">
                  <c:v>-5.4792400634918099</c:v>
                </c:pt>
                <c:pt idx="131">
                  <c:v>-5.5966258056487144</c:v>
                </c:pt>
                <c:pt idx="132">
                  <c:v>-5.7150156935391809</c:v>
                </c:pt>
                <c:pt idx="133">
                  <c:v>-5.8344084228555113</c:v>
                </c:pt>
                <c:pt idx="134">
                  <c:v>-5.954802689555863</c:v>
                </c:pt>
                <c:pt idx="135">
                  <c:v>-6.0761971898294629</c:v>
                </c:pt>
                <c:pt idx="136">
                  <c:v>-6.1985906200622747</c:v>
                </c:pt>
                <c:pt idx="137">
                  <c:v>-6.3219816768031256</c:v>
                </c:pt>
                <c:pt idx="138">
                  <c:v>-6.4463690567302852</c:v>
                </c:pt>
                <c:pt idx="139">
                  <c:v>-6.5717514566184949</c:v>
                </c:pt>
                <c:pt idx="140">
                  <c:v>-6.6981275733064516</c:v>
                </c:pt>
                <c:pt idx="141">
                  <c:v>-6.8254961036647428</c:v>
                </c:pt>
                <c:pt idx="142">
                  <c:v>-6.9538557445642244</c:v>
                </c:pt>
                <c:pt idx="143">
                  <c:v>-7.0832051928448543</c:v>
                </c:pt>
                <c:pt idx="144">
                  <c:v>-7.2135431452849641</c:v>
                </c:pt>
                <c:pt idx="145">
                  <c:v>-7.3448682985709812</c:v>
                </c:pt>
                <c:pt idx="146">
                  <c:v>-7.4771793492675931</c:v>
                </c:pt>
                <c:pt idx="147">
                  <c:v>-7.6104749937883502</c:v>
                </c:pt>
                <c:pt idx="148">
                  <c:v>-7.7447539283667153</c:v>
                </c:pt>
                <c:pt idx="149">
                  <c:v>-7.8800148490275443</c:v>
                </c:pt>
                <c:pt idx="150">
                  <c:v>-8.0162564515590127</c:v>
                </c:pt>
                <c:pt idx="151">
                  <c:v>-8.1534774314849692</c:v>
                </c:pt>
                <c:pt idx="152">
                  <c:v>-8.2916764840377333</c:v>
                </c:pt>
                <c:pt idx="153">
                  <c:v>-8.4308523041313155</c:v>
                </c:pt>
                <c:pt idx="154">
                  <c:v>-8.5710035863350775</c:v>
                </c:pt>
                <c:pt idx="155">
                  <c:v>-8.7121290248478171</c:v>
                </c:pt>
                <c:pt idx="156">
                  <c:v>-8.8542273134722826</c:v>
                </c:pt>
                <c:pt idx="157">
                  <c:v>-8.9972971455901121</c:v>
                </c:pt>
                <c:pt idx="158">
                  <c:v>-9.1413372141372005</c:v>
                </c:pt>
                <c:pt idx="159">
                  <c:v>-9.2863462115794864</c:v>
                </c:pt>
                <c:pt idx="160">
                  <c:v>-9.4323228298891575</c:v>
                </c:pt>
                <c:pt idx="161">
                  <c:v>-9.5792657605212863</c:v>
                </c:pt>
                <c:pt idx="162">
                  <c:v>-9.7271736943908689</c:v>
                </c:pt>
                <c:pt idx="163">
                  <c:v>-9.8760453218502899</c:v>
                </c:pt>
                <c:pt idx="164">
                  <c:v>-10.025879332667198</c:v>
                </c:pt>
                <c:pt idx="165">
                  <c:v>-10.176674416002797</c:v>
                </c:pt>
                <c:pt idx="166">
                  <c:v>-10.328429260390536</c:v>
                </c:pt>
                <c:pt idx="167">
                  <c:v>-10.481142553715221</c:v>
                </c:pt>
                <c:pt idx="168">
                  <c:v>-10.634812983192532</c:v>
                </c:pt>
                <c:pt idx="169">
                  <c:v>-10.789439235348931</c:v>
                </c:pt>
                <c:pt idx="170">
                  <c:v>-10.94501999600199</c:v>
                </c:pt>
                <c:pt idx="171">
                  <c:v>-11.10155395024111</c:v>
                </c:pt>
                <c:pt idx="172">
                  <c:v>-11.259039782408637</c:v>
                </c:pt>
                <c:pt idx="173">
                  <c:v>-11.417476176081383</c:v>
                </c:pt>
                <c:pt idx="174">
                  <c:v>-11.576861814052535</c:v>
                </c:pt>
                <c:pt idx="175">
                  <c:v>-11.737195378313954</c:v>
                </c:pt>
                <c:pt idx="176">
                  <c:v>-11.898475550038878</c:v>
                </c:pt>
                <c:pt idx="177">
                  <c:v>-12.060701009564996</c:v>
                </c:pt>
                <c:pt idx="178">
                  <c:v>-12.223870436377922</c:v>
                </c:pt>
                <c:pt idx="179">
                  <c:v>-12.387982509095043</c:v>
                </c:pt>
                <c:pt idx="180">
                  <c:v>-12.553035905449757</c:v>
                </c:pt>
                <c:pt idx="181">
                  <c:v>-12.719029302276089</c:v>
                </c:pt>
                <c:pt idx="182">
                  <c:v>-12.885961375493681</c:v>
                </c:pt>
                <c:pt idx="183">
                  <c:v>-13.053830800093159</c:v>
                </c:pt>
                <c:pt idx="184">
                  <c:v>-13.22263625012188</c:v>
                </c:pt>
                <c:pt idx="185">
                  <c:v>-13.392376398670036</c:v>
                </c:pt>
                <c:pt idx="186">
                  <c:v>-13.563049917857144</c:v>
                </c:pt>
                <c:pt idx="187">
                  <c:v>-13.73465547881889</c:v>
                </c:pt>
                <c:pt idx="188">
                  <c:v>-13.90719175169434</c:v>
                </c:pt>
                <c:pt idx="189">
                  <c:v>-14.080657405613517</c:v>
                </c:pt>
                <c:pt idx="190">
                  <c:v>-14.255051108685334</c:v>
                </c:pt>
                <c:pt idx="191">
                  <c:v>-14.430371527985889</c:v>
                </c:pt>
                <c:pt idx="192">
                  <c:v>-14.606617329547104</c:v>
                </c:pt>
                <c:pt idx="193">
                  <c:v>-14.783787178345733</c:v>
                </c:pt>
                <c:pt idx="194">
                  <c:v>-14.961879738292708</c:v>
                </c:pt>
                <c:pt idx="195">
                  <c:v>-15.140893672222839</c:v>
                </c:pt>
                <c:pt idx="196">
                  <c:v>-15.320827641884856</c:v>
                </c:pt>
                <c:pt idx="197">
                  <c:v>-15.501680307931796</c:v>
                </c:pt>
                <c:pt idx="198">
                  <c:v>-15.683450329911734</c:v>
                </c:pt>
                <c:pt idx="199">
                  <c:v>-15.866136366258848</c:v>
                </c:pt>
                <c:pt idx="200">
                  <c:v>-16.04973707428482</c:v>
                </c:pt>
                <c:pt idx="201">
                  <c:v>-16.234251110170575</c:v>
                </c:pt>
                <c:pt idx="202">
                  <c:v>-16.419677128958348</c:v>
                </c:pt>
                <c:pt idx="203">
                  <c:v>-16.606013784544079</c:v>
                </c:pt>
                <c:pt idx="204">
                  <c:v>-16.793259729670133</c:v>
                </c:pt>
                <c:pt idx="205">
                  <c:v>-16.981413615918356</c:v>
                </c:pt>
                <c:pt idx="206">
                  <c:v>-17.170474093703437</c:v>
                </c:pt>
                <c:pt idx="207">
                  <c:v>-17.360439812266584</c:v>
                </c:pt>
                <c:pt idx="208">
                  <c:v>-17.551309419669547</c:v>
                </c:pt>
                <c:pt idx="209">
                  <c:v>-17.74308156278892</c:v>
                </c:pt>
                <c:pt idx="210">
                  <c:v>-17.935754887310775</c:v>
                </c:pt>
                <c:pt idx="211">
                  <c:v>-18.129328037725596</c:v>
                </c:pt>
                <c:pt idx="212">
                  <c:v>-18.32379965732353</c:v>
                </c:pt>
                <c:pt idx="213">
                  <c:v>-18.519168388189918</c:v>
                </c:pt>
                <c:pt idx="214">
                  <c:v>-18.715432871201163</c:v>
                </c:pt>
                <c:pt idx="215">
                  <c:v>-18.912591746020858</c:v>
                </c:pt>
                <c:pt idx="216">
                  <c:v>-19.110643651096247</c:v>
                </c:pt>
                <c:pt idx="217">
                  <c:v>-19.309587223654944</c:v>
                </c:pt>
                <c:pt idx="218">
                  <c:v>-19.509421099701971</c:v>
                </c:pt>
                <c:pt idx="219">
                  <c:v>-19.710143914017074</c:v>
                </c:pt>
                <c:pt idx="220">
                  <c:v>-19.911754300152325</c:v>
                </c:pt>
                <c:pt idx="221">
                  <c:v>-20.11425089043</c:v>
                </c:pt>
                <c:pt idx="222">
                  <c:v>-20.317632315940752</c:v>
                </c:pt>
                <c:pt idx="223">
                  <c:v>-20.521897206542057</c:v>
                </c:pt>
                <c:pt idx="224">
                  <c:v>-20.727044190856926</c:v>
                </c:pt>
                <c:pt idx="225">
                  <c:v>-20.933071896272907</c:v>
                </c:pt>
                <c:pt idx="226">
                  <c:v>-21.139978948941337</c:v>
                </c:pt>
                <c:pt idx="227">
                  <c:v>-21.347763973776885</c:v>
                </c:pt>
                <c:pt idx="228">
                  <c:v>-21.556425594457345</c:v>
                </c:pt>
                <c:pt idx="229">
                  <c:v>-21.765962433423688</c:v>
                </c:pt>
                <c:pt idx="230">
                  <c:v>-21.976373111880395</c:v>
                </c:pt>
                <c:pt idx="231">
                  <c:v>-22.187656249796021</c:v>
                </c:pt>
                <c:pt idx="232">
                  <c:v>-22.399810465904032</c:v>
                </c:pt>
                <c:pt idx="233">
                  <c:v>-22.612834377703894</c:v>
                </c:pt>
                <c:pt idx="234">
                  <c:v>-22.826726601462404</c:v>
                </c:pt>
                <c:pt idx="235">
                  <c:v>-23.041485752215266</c:v>
                </c:pt>
                <c:pt idx="236">
                  <c:v>-23.257110443768923</c:v>
                </c:pt>
                <c:pt idx="237">
                  <c:v>-23.47359928870263</c:v>
                </c:pt>
                <c:pt idx="238">
                  <c:v>-23.690950898370751</c:v>
                </c:pt>
                <c:pt idx="239">
                  <c:v>-23.909163882905311</c:v>
                </c:pt>
                <c:pt idx="240">
                  <c:v>-24.128236851218773</c:v>
                </c:pt>
                <c:pt idx="241">
                  <c:v>-24.348168411007055</c:v>
                </c:pt>
                <c:pt idx="242">
                  <c:v>-24.56895716875276</c:v>
                </c:pt>
                <c:pt idx="243">
                  <c:v>-24.79060172972865</c:v>
                </c:pt>
                <c:pt idx="244">
                  <c:v>-25.013100698001335</c:v>
                </c:pt>
                <c:pt idx="245">
                  <c:v>-25.236452676435192</c:v>
                </c:pt>
                <c:pt idx="246">
                  <c:v>-25.460656266696486</c:v>
                </c:pt>
                <c:pt idx="247">
                  <c:v>-25.68571006925773</c:v>
                </c:pt>
                <c:pt idx="248">
                  <c:v>-25.911612683402243</c:v>
                </c:pt>
                <c:pt idx="249">
                  <c:v>-26.138362707228922</c:v>
                </c:pt>
                <c:pt idx="250">
                  <c:v>-26.36595873765723</c:v>
                </c:pt>
                <c:pt idx="251">
                  <c:v>-26.594399370432381</c:v>
                </c:pt>
                <c:pt idx="252">
                  <c:v>-26.823683200130738</c:v>
                </c:pt>
                <c:pt idx="253">
                  <c:v>-27.053808820165408</c:v>
                </c:pt>
                <c:pt idx="254">
                  <c:v>-27.284774822792031</c:v>
                </c:pt>
                <c:pt idx="255">
                  <c:v>-27.51657979911478</c:v>
                </c:pt>
                <c:pt idx="256">
                  <c:v>-27.749222339092533</c:v>
                </c:pt>
                <c:pt idx="257">
                  <c:v>-27.982701031545265</c:v>
                </c:pt>
                <c:pt idx="258">
                  <c:v>-28.217014464160602</c:v>
                </c:pt>
                <c:pt idx="259">
                  <c:v>-28.452161223500575</c:v>
                </c:pt>
                <c:pt idx="260">
                  <c:v>-28.688139895008554</c:v>
                </c:pt>
                <c:pt idx="261">
                  <c:v>-28.924949063016378</c:v>
                </c:pt>
                <c:pt idx="262">
                  <c:v>-29.162587310751636</c:v>
                </c:pt>
                <c:pt idx="263">
                  <c:v>-29.401053220345151</c:v>
                </c:pt>
                <c:pt idx="264">
                  <c:v>-29.640345372838624</c:v>
                </c:pt>
                <c:pt idx="265">
                  <c:v>-29.880462348192456</c:v>
                </c:pt>
                <c:pt idx="266">
                  <c:v>-30.121402725293741</c:v>
                </c:pt>
                <c:pt idx="267">
                  <c:v>-30.363165081964421</c:v>
                </c:pt>
                <c:pt idx="268">
                  <c:v>-30.605747994969605</c:v>
                </c:pt>
                <c:pt idx="269">
                  <c:v>-30.849150040026053</c:v>
                </c:pt>
                <c:pt idx="270">
                  <c:v>-31.093369791810836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'8ft'!$G$18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0.37385304600359337</c:v>
                </c:pt>
                <c:pt idx="2">
                  <c:v>0.74715582223352617</c:v>
                </c:pt>
                <c:pt idx="3">
                  <c:v>1.1199100578632377</c:v>
                </c:pt>
                <c:pt idx="4">
                  <c:v>1.4921174688852785</c:v>
                </c:pt>
                <c:pt idx="5">
                  <c:v>1.8637797581953601</c:v>
                </c:pt>
                <c:pt idx="6">
                  <c:v>2.2348986156758071</c:v>
                </c:pt>
                <c:pt idx="7">
                  <c:v>2.6054757182784183</c:v>
                </c:pt>
                <c:pt idx="8">
                  <c:v>2.9755127301067468</c:v>
                </c:pt>
                <c:pt idx="9">
                  <c:v>3.3450113024978059</c:v>
                </c:pt>
                <c:pt idx="10">
                  <c:v>3.7139730741032113</c:v>
                </c:pt>
                <c:pt idx="11">
                  <c:v>4.0823996709697665</c:v>
                </c:pt>
                <c:pt idx="12">
                  <c:v>4.4502927066194999</c:v>
                </c:pt>
                <c:pt idx="13">
                  <c:v>4.8176537821291596</c:v>
                </c:pt>
                <c:pt idx="14">
                  <c:v>5.1844844862091781</c:v>
                </c:pt>
                <c:pt idx="15">
                  <c:v>5.5507863952821141</c:v>
                </c:pt>
                <c:pt idx="16">
                  <c:v>5.9165610735605707</c:v>
                </c:pt>
                <c:pt idx="17">
                  <c:v>6.2818100731246123</c:v>
                </c:pt>
                <c:pt idx="18">
                  <c:v>6.6465349339986739</c:v>
                </c:pt>
                <c:pt idx="19">
                  <c:v>7.0107371842279784</c:v>
                </c:pt>
                <c:pt idx="20">
                  <c:v>7.3744183399544649</c:v>
                </c:pt>
                <c:pt idx="21">
                  <c:v>7.7375799054922414</c:v>
                </c:pt>
                <c:pt idx="22">
                  <c:v>8.1002233734025584</c:v>
                </c:pt>
                <c:pt idx="23">
                  <c:v>8.4623502245683202</c:v>
                </c:pt>
                <c:pt idx="24">
                  <c:v>8.8239619282681385</c:v>
                </c:pt>
                <c:pt idx="25">
                  <c:v>9.1850599422499286</c:v>
                </c:pt>
                <c:pt idx="26">
                  <c:v>9.5456457128040633</c:v>
                </c:pt>
                <c:pt idx="27">
                  <c:v>9.9057206748360898</c:v>
                </c:pt>
                <c:pt idx="28">
                  <c:v>10.265286251939008</c:v>
                </c:pt>
                <c:pt idx="29">
                  <c:v>10.624343856465126</c:v>
                </c:pt>
                <c:pt idx="30">
                  <c:v>10.9828948895975</c:v>
                </c:pt>
                <c:pt idx="31">
                  <c:v>11.340940741420946</c:v>
                </c:pt>
                <c:pt idx="32">
                  <c:v>11.698482790992662</c:v>
                </c:pt>
                <c:pt idx="33">
                  <c:v>12.055522406412436</c:v>
                </c:pt>
                <c:pt idx="34">
                  <c:v>12.412060944892461</c:v>
                </c:pt>
                <c:pt idx="35">
                  <c:v>12.76809975282676</c:v>
                </c:pt>
                <c:pt idx="36">
                  <c:v>13.123640165860227</c:v>
                </c:pt>
                <c:pt idx="37">
                  <c:v>13.478683508957289</c:v>
                </c:pt>
                <c:pt idx="38">
                  <c:v>13.833231096470193</c:v>
                </c:pt>
                <c:pt idx="39">
                  <c:v>14.187284232206926</c:v>
                </c:pt>
                <c:pt idx="40">
                  <c:v>14.540844209498774</c:v>
                </c:pt>
                <c:pt idx="41">
                  <c:v>14.893912311267519</c:v>
                </c:pt>
                <c:pt idx="42">
                  <c:v>15.246489810092289</c:v>
                </c:pt>
                <c:pt idx="43">
                  <c:v>15.598577968276057</c:v>
                </c:pt>
                <c:pt idx="44">
                  <c:v>15.950178037911799</c:v>
                </c:pt>
                <c:pt idx="45">
                  <c:v>16.301291260948311</c:v>
                </c:pt>
                <c:pt idx="46">
                  <c:v>16.651918869255699</c:v>
                </c:pt>
                <c:pt idx="47">
                  <c:v>17.002062084690539</c:v>
                </c:pt>
                <c:pt idx="48">
                  <c:v>17.351722119160716</c:v>
                </c:pt>
                <c:pt idx="49">
                  <c:v>17.700900174689927</c:v>
                </c:pt>
                <c:pt idx="50">
                  <c:v>18.049597443481897</c:v>
                </c:pt>
                <c:pt idx="51">
                  <c:v>18.397815107984268</c:v>
                </c:pt>
                <c:pt idx="52">
                  <c:v>18.745554340952186</c:v>
                </c:pt>
                <c:pt idx="53">
                  <c:v>19.092816305511576</c:v>
                </c:pt>
                <c:pt idx="54">
                  <c:v>19.439602155222143</c:v>
                </c:pt>
                <c:pt idx="55">
                  <c:v>19.785913034140059</c:v>
                </c:pt>
                <c:pt idx="56">
                  <c:v>20.131750076880358</c:v>
                </c:pt>
                <c:pt idx="57">
                  <c:v>20.477114408679071</c:v>
                </c:pt>
                <c:pt idx="58">
                  <c:v>20.822007145455053</c:v>
                </c:pt>
                <c:pt idx="59">
                  <c:v>21.166429393871535</c:v>
                </c:pt>
                <c:pt idx="60">
                  <c:v>21.510382251397417</c:v>
                </c:pt>
                <c:pt idx="61">
                  <c:v>21.853866806368274</c:v>
                </c:pt>
                <c:pt idx="62">
                  <c:v>22.196884138047096</c:v>
                </c:pt>
                <c:pt idx="63">
                  <c:v>22.539435316684784</c:v>
                </c:pt>
                <c:pt idx="64">
                  <c:v>22.881521403580347</c:v>
                </c:pt>
                <c:pt idx="65">
                  <c:v>23.223143451140878</c:v>
                </c:pt>
                <c:pt idx="66">
                  <c:v>23.564302502941253</c:v>
                </c:pt>
                <c:pt idx="67">
                  <c:v>23.90499959378359</c:v>
                </c:pt>
                <c:pt idx="68">
                  <c:v>24.245235749756457</c:v>
                </c:pt>
                <c:pt idx="69">
                  <c:v>24.585011988293822</c:v>
                </c:pt>
                <c:pt idx="70">
                  <c:v>24.924329318233781</c:v>
                </c:pt>
                <c:pt idx="71">
                  <c:v>25.263188739877037</c:v>
                </c:pt>
                <c:pt idx="72">
                  <c:v>25.601591245045135</c:v>
                </c:pt>
                <c:pt idx="73">
                  <c:v>25.939537817138469</c:v>
                </c:pt>
                <c:pt idx="74">
                  <c:v>26.277029431194055</c:v>
                </c:pt>
                <c:pt idx="75">
                  <c:v>26.614067053943089</c:v>
                </c:pt>
                <c:pt idx="76">
                  <c:v>26.950651643868248</c:v>
                </c:pt>
                <c:pt idx="77">
                  <c:v>27.286784151260793</c:v>
                </c:pt>
                <c:pt idx="78">
                  <c:v>27.622465518277441</c:v>
                </c:pt>
                <c:pt idx="79">
                  <c:v>27.957696678997007</c:v>
                </c:pt>
                <c:pt idx="80">
                  <c:v>28.292478559476852</c:v>
                </c:pt>
                <c:pt idx="81">
                  <c:v>28.626812077809092</c:v>
                </c:pt>
                <c:pt idx="82">
                  <c:v>28.9606981441766</c:v>
                </c:pt>
                <c:pt idx="83">
                  <c:v>29.294137660908802</c:v>
                </c:pt>
                <c:pt idx="84">
                  <c:v>29.627131522537269</c:v>
                </c:pt>
                <c:pt idx="85">
                  <c:v>29.95968061585107</c:v>
                </c:pt>
                <c:pt idx="86">
                  <c:v>30.291785819951969</c:v>
                </c:pt>
                <c:pt idx="87">
                  <c:v>30.623448006309367</c:v>
                </c:pt>
                <c:pt idx="88">
                  <c:v>30.954668038815075</c:v>
                </c:pt>
                <c:pt idx="89">
                  <c:v>31.285446773837879</c:v>
                </c:pt>
                <c:pt idx="90">
                  <c:v>31.615785060277894</c:v>
                </c:pt>
                <c:pt idx="91">
                  <c:v>31.945683739620733</c:v>
                </c:pt>
                <c:pt idx="92">
                  <c:v>32.275143645991477</c:v>
                </c:pt>
                <c:pt idx="93">
                  <c:v>32.60416560620844</c:v>
                </c:pt>
                <c:pt idx="94">
                  <c:v>32.932750439836767</c:v>
                </c:pt>
                <c:pt idx="95">
                  <c:v>33.2608989592418</c:v>
                </c:pt>
                <c:pt idx="96">
                  <c:v>33.588611969642287</c:v>
                </c:pt>
                <c:pt idx="97">
                  <c:v>33.915890269163398</c:v>
                </c:pt>
                <c:pt idx="98">
                  <c:v>34.242734648889517</c:v>
                </c:pt>
                <c:pt idx="99">
                  <c:v>34.569145892916907</c:v>
                </c:pt>
                <c:pt idx="100">
                  <c:v>34.895124778406121</c:v>
                </c:pt>
                <c:pt idx="101">
                  <c:v>35.22067207563429</c:v>
                </c:pt>
                <c:pt idx="102">
                  <c:v>35.545788548047184</c:v>
                </c:pt>
                <c:pt idx="103">
                  <c:v>35.870474952311099</c:v>
                </c:pt>
                <c:pt idx="104">
                  <c:v>36.194732038364585</c:v>
                </c:pt>
                <c:pt idx="105">
                  <c:v>36.518560549469946</c:v>
                </c:pt>
                <c:pt idx="106">
                  <c:v>36.841961222264615</c:v>
                </c:pt>
                <c:pt idx="107">
                  <c:v>37.164934786812296</c:v>
                </c:pt>
                <c:pt idx="108">
                  <c:v>37.487481966653966</c:v>
                </c:pt>
                <c:pt idx="109">
                  <c:v>37.809603478858669</c:v>
                </c:pt>
                <c:pt idx="110">
                  <c:v>38.131300034074165</c:v>
                </c:pt>
                <c:pt idx="111">
                  <c:v>38.452572336577369</c:v>
                </c:pt>
                <c:pt idx="112">
                  <c:v>38.77342108432461</c:v>
                </c:pt>
                <c:pt idx="113">
                  <c:v>39.09384696900176</c:v>
                </c:pt>
                <c:pt idx="114">
                  <c:v>39.413850676074127</c:v>
                </c:pt>
                <c:pt idx="115">
                  <c:v>39.733432884836226</c:v>
                </c:pt>
                <c:pt idx="116">
                  <c:v>40.052594268461327</c:v>
                </c:pt>
                <c:pt idx="117">
                  <c:v>40.371335494050861</c:v>
                </c:pt>
                <c:pt idx="118">
                  <c:v>40.689657222683643</c:v>
                </c:pt>
                <c:pt idx="119">
                  <c:v>41.007560109464904</c:v>
                </c:pt>
                <c:pt idx="120">
                  <c:v>41.325044803575182</c:v>
                </c:pt>
                <c:pt idx="121">
                  <c:v>41.642111948318998</c:v>
                </c:pt>
                <c:pt idx="122">
                  <c:v>41.958762181173398</c:v>
                </c:pt>
                <c:pt idx="123">
                  <c:v>42.274996133836289</c:v>
                </c:pt>
                <c:pt idx="124">
                  <c:v>42.590814432274641</c:v>
                </c:pt>
                <c:pt idx="125">
                  <c:v>42.906217696772451</c:v>
                </c:pt>
                <c:pt idx="126">
                  <c:v>43.221206541978603</c:v>
                </c:pt>
                <c:pt idx="127">
                  <c:v>43.53578157695452</c:v>
                </c:pt>
                <c:pt idx="128">
                  <c:v>43.849943405221644</c:v>
                </c:pt>
                <c:pt idx="129">
                  <c:v>44.163692624808732</c:v>
                </c:pt>
                <c:pt idx="130">
                  <c:v>44.477029828299024</c:v>
                </c:pt>
                <c:pt idx="131">
                  <c:v>44.789955602877171</c:v>
                </c:pt>
                <c:pt idx="132">
                  <c:v>45.10247053037606</c:v>
                </c:pt>
                <c:pt idx="133">
                  <c:v>45.414575187323408</c:v>
                </c:pt>
                <c:pt idx="134">
                  <c:v>45.726270144988206</c:v>
                </c:pt>
                <c:pt idx="135">
                  <c:v>46.037555969427004</c:v>
                </c:pt>
                <c:pt idx="136">
                  <c:v>46.34843322152998</c:v>
                </c:pt>
                <c:pt idx="137">
                  <c:v>46.658902457066894</c:v>
                </c:pt>
                <c:pt idx="138">
                  <c:v>46.968964226732808</c:v>
                </c:pt>
                <c:pt idx="139">
                  <c:v>47.278619076193671</c:v>
                </c:pt>
                <c:pt idx="140">
                  <c:v>47.587867546131719</c:v>
                </c:pt>
                <c:pt idx="141">
                  <c:v>47.896710172290689</c:v>
                </c:pt>
                <c:pt idx="142">
                  <c:v>48.205147485520868</c:v>
                </c:pt>
                <c:pt idx="143">
                  <c:v>48.513180011823977</c:v>
                </c:pt>
                <c:pt idx="144">
                  <c:v>48.820808272397855</c:v>
                </c:pt>
                <c:pt idx="145">
                  <c:v>49.128032783680979</c:v>
                </c:pt>
                <c:pt idx="146">
                  <c:v>49.434854057396812</c:v>
                </c:pt>
                <c:pt idx="147">
                  <c:v>49.741272600597981</c:v>
                </c:pt>
                <c:pt idx="148">
                  <c:v>50.04728891571024</c:v>
                </c:pt>
                <c:pt idx="149">
                  <c:v>50.352903500576318</c:v>
                </c:pt>
                <c:pt idx="150">
                  <c:v>50.65811684849951</c:v>
                </c:pt>
                <c:pt idx="151">
                  <c:v>50.962929448287184</c:v>
                </c:pt>
                <c:pt idx="152">
                  <c:v>51.267341784294011</c:v>
                </c:pt>
                <c:pt idx="153">
                  <c:v>51.571354336465106</c:v>
                </c:pt>
                <c:pt idx="154">
                  <c:v>51.874967580378915</c:v>
                </c:pt>
                <c:pt idx="155">
                  <c:v>52.178181987289967</c:v>
                </c:pt>
                <c:pt idx="156">
                  <c:v>52.480998024171448</c:v>
                </c:pt>
                <c:pt idx="157">
                  <c:v>52.783416153757557</c:v>
                </c:pt>
                <c:pt idx="158">
                  <c:v>53.085436834585721</c:v>
                </c:pt>
                <c:pt idx="159">
                  <c:v>53.387060521038606</c:v>
                </c:pt>
                <c:pt idx="160">
                  <c:v>53.68828766338595</c:v>
                </c:pt>
                <c:pt idx="161">
                  <c:v>53.989118707826229</c:v>
                </c:pt>
                <c:pt idx="162">
                  <c:v>54.289554096528107</c:v>
                </c:pt>
                <c:pt idx="163">
                  <c:v>54.589594267671735</c:v>
                </c:pt>
                <c:pt idx="164">
                  <c:v>54.88923965548986</c:v>
                </c:pt>
                <c:pt idx="165">
                  <c:v>55.18849069030874</c:v>
                </c:pt>
                <c:pt idx="166">
                  <c:v>55.487347798588871</c:v>
                </c:pt>
                <c:pt idx="167">
                  <c:v>55.78581140296555</c:v>
                </c:pt>
                <c:pt idx="168">
                  <c:v>56.08388192228923</c:v>
                </c:pt>
                <c:pt idx="169">
                  <c:v>56.381559771665714</c:v>
                </c:pt>
                <c:pt idx="170">
                  <c:v>56.678845362496133</c:v>
                </c:pt>
                <c:pt idx="171">
                  <c:v>56.975739102516762</c:v>
                </c:pt>
                <c:pt idx="172">
                  <c:v>57.272241395838627</c:v>
                </c:pt>
                <c:pt idx="173">
                  <c:v>57.568352642986959</c:v>
                </c:pt>
                <c:pt idx="174">
                  <c:v>57.864073240940414</c:v>
                </c:pt>
                <c:pt idx="175">
                  <c:v>58.159403583170153</c:v>
                </c:pt>
                <c:pt idx="176">
                  <c:v>58.454344059678697</c:v>
                </c:pt>
                <c:pt idx="177">
                  <c:v>58.748895057038588</c:v>
                </c:pt>
                <c:pt idx="178">
                  <c:v>59.043056958430917</c:v>
                </c:pt>
                <c:pt idx="179">
                  <c:v>59.336830143683585</c:v>
                </c:pt>
                <c:pt idx="180">
                  <c:v>59.630214989309437</c:v>
                </c:pt>
                <c:pt idx="181">
                  <c:v>59.923211868544151</c:v>
                </c:pt>
                <c:pt idx="182">
                  <c:v>60.215821151383999</c:v>
                </c:pt>
                <c:pt idx="183">
                  <c:v>60.508043204623355</c:v>
                </c:pt>
                <c:pt idx="184">
                  <c:v>60.799878391892051</c:v>
                </c:pt>
                <c:pt idx="185">
                  <c:v>61.091327073692518</c:v>
                </c:pt>
                <c:pt idx="186">
                  <c:v>61.38238960743675</c:v>
                </c:pt>
                <c:pt idx="187">
                  <c:v>61.673066347483058</c:v>
                </c:pt>
                <c:pt idx="188">
                  <c:v>61.963357645172657</c:v>
                </c:pt>
                <c:pt idx="189">
                  <c:v>62.253263848866034</c:v>
                </c:pt>
                <c:pt idx="190">
                  <c:v>62.54278530397913</c:v>
                </c:pt>
                <c:pt idx="191">
                  <c:v>62.831922353019337</c:v>
                </c:pt>
                <c:pt idx="192">
                  <c:v>63.120675335621272</c:v>
                </c:pt>
                <c:pt idx="193">
                  <c:v>63.40904458858239</c:v>
                </c:pt>
                <c:pt idx="194">
                  <c:v>63.697030445898399</c:v>
                </c:pt>
                <c:pt idx="195">
                  <c:v>63.984633238798445</c:v>
                </c:pt>
                <c:pt idx="196">
                  <c:v>64.271853295780133</c:v>
                </c:pt>
                <c:pt idx="197">
                  <c:v>64.558690942644347</c:v>
                </c:pt>
                <c:pt idx="198">
                  <c:v>64.845146502529872</c:v>
                </c:pt>
                <c:pt idx="199">
                  <c:v>65.131220295947784</c:v>
                </c:pt>
                <c:pt idx="200">
                  <c:v>65.416912640815724</c:v>
                </c:pt>
                <c:pt idx="201">
                  <c:v>65.702223852491912</c:v>
                </c:pt>
                <c:pt idx="202">
                  <c:v>65.987154243808931</c:v>
                </c:pt>
                <c:pt idx="203">
                  <c:v>66.271704125107433</c:v>
                </c:pt>
                <c:pt idx="204">
                  <c:v>66.555873804269524</c:v>
                </c:pt>
                <c:pt idx="205">
                  <c:v>66.839663586752025</c:v>
                </c:pt>
                <c:pt idx="206">
                  <c:v>67.123073775619488</c:v>
                </c:pt>
                <c:pt idx="207">
                  <c:v>67.406104671577069</c:v>
                </c:pt>
                <c:pt idx="208">
                  <c:v>67.688756573003133</c:v>
                </c:pt>
                <c:pt idx="209">
                  <c:v>67.971029775981734</c:v>
                </c:pt>
                <c:pt idx="210">
                  <c:v>68.252924574334827</c:v>
                </c:pt>
                <c:pt idx="211">
                  <c:v>68.534441259654344</c:v>
                </c:pt>
                <c:pt idx="212">
                  <c:v>68.815580121334023</c:v>
                </c:pt>
                <c:pt idx="213">
                  <c:v>69.096341446601045</c:v>
                </c:pt>
                <c:pt idx="214">
                  <c:v>69.37672552054751</c:v>
                </c:pt>
                <c:pt idx="215">
                  <c:v>69.65673262616167</c:v>
                </c:pt>
                <c:pt idx="216">
                  <c:v>69.936363044358984</c:v>
                </c:pt>
                <c:pt idx="217">
                  <c:v>70.215617054012966</c:v>
                </c:pt>
                <c:pt idx="218">
                  <c:v>70.494494931985827</c:v>
                </c:pt>
                <c:pt idx="219">
                  <c:v>70.772996953158938</c:v>
                </c:pt>
                <c:pt idx="220">
                  <c:v>71.051123390463076</c:v>
                </c:pt>
                <c:pt idx="221">
                  <c:v>71.328874514908492</c:v>
                </c:pt>
                <c:pt idx="222">
                  <c:v>71.606250595614753</c:v>
                </c:pt>
                <c:pt idx="223">
                  <c:v>71.883251899840388</c:v>
                </c:pt>
                <c:pt idx="224">
                  <c:v>72.159878693012359</c:v>
                </c:pt>
                <c:pt idx="225">
                  <c:v>72.436131238755294</c:v>
                </c:pt>
                <c:pt idx="226">
                  <c:v>72.712009798920562</c:v>
                </c:pt>
                <c:pt idx="227">
                  <c:v>72.987514633615135</c:v>
                </c:pt>
                <c:pt idx="228">
                  <c:v>73.262646001230223</c:v>
                </c:pt>
                <c:pt idx="229">
                  <c:v>73.537404158469755</c:v>
                </c:pt>
                <c:pt idx="230">
                  <c:v>73.811789360378611</c:v>
                </c:pt>
                <c:pt idx="231">
                  <c:v>74.085801860370722</c:v>
                </c:pt>
                <c:pt idx="232">
                  <c:v>74.359441910256891</c:v>
                </c:pt>
                <c:pt idx="233">
                  <c:v>74.63270976027249</c:v>
                </c:pt>
                <c:pt idx="234">
                  <c:v>74.905605659104921</c:v>
                </c:pt>
                <c:pt idx="235">
                  <c:v>75.178129853920851</c:v>
                </c:pt>
                <c:pt idx="236">
                  <c:v>75.450282590393314</c:v>
                </c:pt>
                <c:pt idx="237">
                  <c:v>75.722064112728589</c:v>
                </c:pt>
                <c:pt idx="238">
                  <c:v>75.993474663692851</c:v>
                </c:pt>
                <c:pt idx="239">
                  <c:v>76.264514484638653</c:v>
                </c:pt>
                <c:pt idx="240">
                  <c:v>76.535183815531212</c:v>
                </c:pt>
                <c:pt idx="241">
                  <c:v>76.805482894974489</c:v>
                </c:pt>
                <c:pt idx="242">
                  <c:v>77.075411960237062</c:v>
                </c:pt>
                <c:pt idx="243">
                  <c:v>77.344971247277854</c:v>
                </c:pt>
                <c:pt idx="244">
                  <c:v>77.614160990771595</c:v>
                </c:pt>
                <c:pt idx="245">
                  <c:v>77.882981424134115</c:v>
                </c:pt>
                <c:pt idx="246">
                  <c:v>78.151432779547463</c:v>
                </c:pt>
                <c:pt idx="247">
                  <c:v>78.419515287984822</c:v>
                </c:pt>
                <c:pt idx="248">
                  <c:v>78.687229179235189</c:v>
                </c:pt>
                <c:pt idx="249">
                  <c:v>78.954574681927937</c:v>
                </c:pt>
                <c:pt idx="250">
                  <c:v>79.221552023557109</c:v>
                </c:pt>
                <c:pt idx="251">
                  <c:v>79.488161430505528</c:v>
                </c:pt>
                <c:pt idx="252">
                  <c:v>79.754403128068802</c:v>
                </c:pt>
                <c:pt idx="253">
                  <c:v>80.020277340478998</c:v>
                </c:pt>
                <c:pt idx="254">
                  <c:v>80.285784290928234</c:v>
                </c:pt>
                <c:pt idx="255">
                  <c:v>80.550924201592011</c:v>
                </c:pt>
                <c:pt idx="256">
                  <c:v>80.815697293652406</c:v>
                </c:pt>
                <c:pt idx="257">
                  <c:v>81.080103787321022</c:v>
                </c:pt>
                <c:pt idx="258">
                  <c:v>81.344143901861798</c:v>
                </c:pt>
                <c:pt idx="259">
                  <c:v>81.607817855613575</c:v>
                </c:pt>
                <c:pt idx="260">
                  <c:v>81.871125866012505</c:v>
                </c:pt>
                <c:pt idx="261">
                  <c:v>82.134068149614293</c:v>
                </c:pt>
                <c:pt idx="262">
                  <c:v>82.396644922116195</c:v>
                </c:pt>
                <c:pt idx="263">
                  <c:v>82.658856398378859</c:v>
                </c:pt>
                <c:pt idx="264">
                  <c:v>82.920702792447955</c:v>
                </c:pt>
                <c:pt idx="265">
                  <c:v>83.182184317575675</c:v>
                </c:pt>
                <c:pt idx="266">
                  <c:v>83.443301186241968</c:v>
                </c:pt>
                <c:pt idx="267">
                  <c:v>83.704053610175649</c:v>
                </c:pt>
                <c:pt idx="268">
                  <c:v>83.964441800375269</c:v>
                </c:pt>
                <c:pt idx="269">
                  <c:v>84.224465967129873</c:v>
                </c:pt>
                <c:pt idx="270">
                  <c:v>84.484126320039479</c:v>
                </c:pt>
              </c:numCache>
            </c:numRef>
          </c:xVal>
          <c:yVal>
            <c:numRef>
              <c:f>'8ft'!$G$19:$G$289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'8ft'!$H$18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0.37385304600359337</c:v>
                </c:pt>
                <c:pt idx="2">
                  <c:v>0.74715582223352617</c:v>
                </c:pt>
                <c:pt idx="3">
                  <c:v>1.1199100578632377</c:v>
                </c:pt>
                <c:pt idx="4">
                  <c:v>1.4921174688852785</c:v>
                </c:pt>
                <c:pt idx="5">
                  <c:v>1.8637797581953601</c:v>
                </c:pt>
                <c:pt idx="6">
                  <c:v>2.2348986156758071</c:v>
                </c:pt>
                <c:pt idx="7">
                  <c:v>2.6054757182784183</c:v>
                </c:pt>
                <c:pt idx="8">
                  <c:v>2.9755127301067468</c:v>
                </c:pt>
                <c:pt idx="9">
                  <c:v>3.3450113024978059</c:v>
                </c:pt>
                <c:pt idx="10">
                  <c:v>3.7139730741032113</c:v>
                </c:pt>
                <c:pt idx="11">
                  <c:v>4.0823996709697665</c:v>
                </c:pt>
                <c:pt idx="12">
                  <c:v>4.4502927066194999</c:v>
                </c:pt>
                <c:pt idx="13">
                  <c:v>4.8176537821291596</c:v>
                </c:pt>
                <c:pt idx="14">
                  <c:v>5.1844844862091781</c:v>
                </c:pt>
                <c:pt idx="15">
                  <c:v>5.5507863952821141</c:v>
                </c:pt>
                <c:pt idx="16">
                  <c:v>5.9165610735605707</c:v>
                </c:pt>
                <c:pt idx="17">
                  <c:v>6.2818100731246123</c:v>
                </c:pt>
                <c:pt idx="18">
                  <c:v>6.6465349339986739</c:v>
                </c:pt>
                <c:pt idx="19">
                  <c:v>7.0107371842279784</c:v>
                </c:pt>
                <c:pt idx="20">
                  <c:v>7.3744183399544649</c:v>
                </c:pt>
                <c:pt idx="21">
                  <c:v>7.7375799054922414</c:v>
                </c:pt>
                <c:pt idx="22">
                  <c:v>8.1002233734025584</c:v>
                </c:pt>
                <c:pt idx="23">
                  <c:v>8.4623502245683202</c:v>
                </c:pt>
                <c:pt idx="24">
                  <c:v>8.8239619282681385</c:v>
                </c:pt>
                <c:pt idx="25">
                  <c:v>9.1850599422499286</c:v>
                </c:pt>
                <c:pt idx="26">
                  <c:v>9.5456457128040633</c:v>
                </c:pt>
                <c:pt idx="27">
                  <c:v>9.9057206748360898</c:v>
                </c:pt>
                <c:pt idx="28">
                  <c:v>10.265286251939008</c:v>
                </c:pt>
                <c:pt idx="29">
                  <c:v>10.624343856465126</c:v>
                </c:pt>
                <c:pt idx="30">
                  <c:v>10.9828948895975</c:v>
                </c:pt>
                <c:pt idx="31">
                  <c:v>11.340940741420946</c:v>
                </c:pt>
                <c:pt idx="32">
                  <c:v>11.698482790992662</c:v>
                </c:pt>
                <c:pt idx="33">
                  <c:v>12.055522406412436</c:v>
                </c:pt>
                <c:pt idx="34">
                  <c:v>12.412060944892461</c:v>
                </c:pt>
                <c:pt idx="35">
                  <c:v>12.76809975282676</c:v>
                </c:pt>
                <c:pt idx="36">
                  <c:v>13.123640165860227</c:v>
                </c:pt>
                <c:pt idx="37">
                  <c:v>13.478683508957289</c:v>
                </c:pt>
                <c:pt idx="38">
                  <c:v>13.833231096470193</c:v>
                </c:pt>
                <c:pt idx="39">
                  <c:v>14.187284232206926</c:v>
                </c:pt>
                <c:pt idx="40">
                  <c:v>14.540844209498774</c:v>
                </c:pt>
                <c:pt idx="41">
                  <c:v>14.893912311267519</c:v>
                </c:pt>
                <c:pt idx="42">
                  <c:v>15.246489810092289</c:v>
                </c:pt>
                <c:pt idx="43">
                  <c:v>15.598577968276057</c:v>
                </c:pt>
                <c:pt idx="44">
                  <c:v>15.950178037911799</c:v>
                </c:pt>
                <c:pt idx="45">
                  <c:v>16.301291260948311</c:v>
                </c:pt>
                <c:pt idx="46">
                  <c:v>16.651918869255699</c:v>
                </c:pt>
                <c:pt idx="47">
                  <c:v>17.002062084690539</c:v>
                </c:pt>
                <c:pt idx="48">
                  <c:v>17.351722119160716</c:v>
                </c:pt>
                <c:pt idx="49">
                  <c:v>17.700900174689927</c:v>
                </c:pt>
                <c:pt idx="50">
                  <c:v>18.049597443481897</c:v>
                </c:pt>
                <c:pt idx="51">
                  <c:v>18.397815107984268</c:v>
                </c:pt>
                <c:pt idx="52">
                  <c:v>18.745554340952186</c:v>
                </c:pt>
                <c:pt idx="53">
                  <c:v>19.092816305511576</c:v>
                </c:pt>
                <c:pt idx="54">
                  <c:v>19.439602155222143</c:v>
                </c:pt>
                <c:pt idx="55">
                  <c:v>19.785913034140059</c:v>
                </c:pt>
                <c:pt idx="56">
                  <c:v>20.131750076880358</c:v>
                </c:pt>
                <c:pt idx="57">
                  <c:v>20.477114408679071</c:v>
                </c:pt>
                <c:pt idx="58">
                  <c:v>20.822007145455053</c:v>
                </c:pt>
                <c:pt idx="59">
                  <c:v>21.166429393871535</c:v>
                </c:pt>
                <c:pt idx="60">
                  <c:v>21.510382251397417</c:v>
                </c:pt>
                <c:pt idx="61">
                  <c:v>21.853866806368274</c:v>
                </c:pt>
                <c:pt idx="62">
                  <c:v>22.196884138047096</c:v>
                </c:pt>
                <c:pt idx="63">
                  <c:v>22.539435316684784</c:v>
                </c:pt>
                <c:pt idx="64">
                  <c:v>22.881521403580347</c:v>
                </c:pt>
                <c:pt idx="65">
                  <c:v>23.223143451140878</c:v>
                </c:pt>
                <c:pt idx="66">
                  <c:v>23.564302502941253</c:v>
                </c:pt>
                <c:pt idx="67">
                  <c:v>23.90499959378359</c:v>
                </c:pt>
                <c:pt idx="68">
                  <c:v>24.245235749756457</c:v>
                </c:pt>
                <c:pt idx="69">
                  <c:v>24.585011988293822</c:v>
                </c:pt>
                <c:pt idx="70">
                  <c:v>24.924329318233781</c:v>
                </c:pt>
                <c:pt idx="71">
                  <c:v>25.263188739877037</c:v>
                </c:pt>
                <c:pt idx="72">
                  <c:v>25.601591245045135</c:v>
                </c:pt>
                <c:pt idx="73">
                  <c:v>25.939537817138469</c:v>
                </c:pt>
                <c:pt idx="74">
                  <c:v>26.277029431194055</c:v>
                </c:pt>
                <c:pt idx="75">
                  <c:v>26.614067053943089</c:v>
                </c:pt>
                <c:pt idx="76">
                  <c:v>26.950651643868248</c:v>
                </c:pt>
                <c:pt idx="77">
                  <c:v>27.286784151260793</c:v>
                </c:pt>
                <c:pt idx="78">
                  <c:v>27.622465518277441</c:v>
                </c:pt>
                <c:pt idx="79">
                  <c:v>27.957696678997007</c:v>
                </c:pt>
                <c:pt idx="80">
                  <c:v>28.292478559476852</c:v>
                </c:pt>
                <c:pt idx="81">
                  <c:v>28.626812077809092</c:v>
                </c:pt>
                <c:pt idx="82">
                  <c:v>28.9606981441766</c:v>
                </c:pt>
                <c:pt idx="83">
                  <c:v>29.294137660908802</c:v>
                </c:pt>
                <c:pt idx="84">
                  <c:v>29.627131522537269</c:v>
                </c:pt>
                <c:pt idx="85">
                  <c:v>29.95968061585107</c:v>
                </c:pt>
                <c:pt idx="86">
                  <c:v>30.291785819951969</c:v>
                </c:pt>
                <c:pt idx="87">
                  <c:v>30.623448006309367</c:v>
                </c:pt>
                <c:pt idx="88">
                  <c:v>30.954668038815075</c:v>
                </c:pt>
                <c:pt idx="89">
                  <c:v>31.285446773837879</c:v>
                </c:pt>
                <c:pt idx="90">
                  <c:v>31.615785060277894</c:v>
                </c:pt>
                <c:pt idx="91">
                  <c:v>31.945683739620733</c:v>
                </c:pt>
                <c:pt idx="92">
                  <c:v>32.275143645991477</c:v>
                </c:pt>
                <c:pt idx="93">
                  <c:v>32.60416560620844</c:v>
                </c:pt>
                <c:pt idx="94">
                  <c:v>32.932750439836767</c:v>
                </c:pt>
                <c:pt idx="95">
                  <c:v>33.2608989592418</c:v>
                </c:pt>
                <c:pt idx="96">
                  <c:v>33.588611969642287</c:v>
                </c:pt>
                <c:pt idx="97">
                  <c:v>33.915890269163398</c:v>
                </c:pt>
                <c:pt idx="98">
                  <c:v>34.242734648889517</c:v>
                </c:pt>
                <c:pt idx="99">
                  <c:v>34.569145892916907</c:v>
                </c:pt>
                <c:pt idx="100">
                  <c:v>34.895124778406121</c:v>
                </c:pt>
                <c:pt idx="101">
                  <c:v>35.22067207563429</c:v>
                </c:pt>
                <c:pt idx="102">
                  <c:v>35.545788548047184</c:v>
                </c:pt>
                <c:pt idx="103">
                  <c:v>35.870474952311099</c:v>
                </c:pt>
                <c:pt idx="104">
                  <c:v>36.194732038364585</c:v>
                </c:pt>
                <c:pt idx="105">
                  <c:v>36.518560549469946</c:v>
                </c:pt>
                <c:pt idx="106">
                  <c:v>36.841961222264615</c:v>
                </c:pt>
                <c:pt idx="107">
                  <c:v>37.164934786812296</c:v>
                </c:pt>
                <c:pt idx="108">
                  <c:v>37.487481966653966</c:v>
                </c:pt>
                <c:pt idx="109">
                  <c:v>37.809603478858669</c:v>
                </c:pt>
                <c:pt idx="110">
                  <c:v>38.131300034074165</c:v>
                </c:pt>
                <c:pt idx="111">
                  <c:v>38.452572336577369</c:v>
                </c:pt>
                <c:pt idx="112">
                  <c:v>38.77342108432461</c:v>
                </c:pt>
                <c:pt idx="113">
                  <c:v>39.09384696900176</c:v>
                </c:pt>
                <c:pt idx="114">
                  <c:v>39.413850676074127</c:v>
                </c:pt>
                <c:pt idx="115">
                  <c:v>39.733432884836226</c:v>
                </c:pt>
                <c:pt idx="116">
                  <c:v>40.052594268461327</c:v>
                </c:pt>
                <c:pt idx="117">
                  <c:v>40.371335494050861</c:v>
                </c:pt>
                <c:pt idx="118">
                  <c:v>40.689657222683643</c:v>
                </c:pt>
                <c:pt idx="119">
                  <c:v>41.007560109464904</c:v>
                </c:pt>
                <c:pt idx="120">
                  <c:v>41.325044803575182</c:v>
                </c:pt>
                <c:pt idx="121">
                  <c:v>41.642111948318998</c:v>
                </c:pt>
                <c:pt idx="122">
                  <c:v>41.958762181173398</c:v>
                </c:pt>
                <c:pt idx="123">
                  <c:v>42.274996133836289</c:v>
                </c:pt>
                <c:pt idx="124">
                  <c:v>42.590814432274641</c:v>
                </c:pt>
                <c:pt idx="125">
                  <c:v>42.906217696772451</c:v>
                </c:pt>
                <c:pt idx="126">
                  <c:v>43.221206541978603</c:v>
                </c:pt>
                <c:pt idx="127">
                  <c:v>43.53578157695452</c:v>
                </c:pt>
                <c:pt idx="128">
                  <c:v>43.849943405221644</c:v>
                </c:pt>
                <c:pt idx="129">
                  <c:v>44.163692624808732</c:v>
                </c:pt>
                <c:pt idx="130">
                  <c:v>44.477029828299024</c:v>
                </c:pt>
                <c:pt idx="131">
                  <c:v>44.789955602877171</c:v>
                </c:pt>
                <c:pt idx="132">
                  <c:v>45.10247053037606</c:v>
                </c:pt>
                <c:pt idx="133">
                  <c:v>45.414575187323408</c:v>
                </c:pt>
                <c:pt idx="134">
                  <c:v>45.726270144988206</c:v>
                </c:pt>
                <c:pt idx="135">
                  <c:v>46.037555969427004</c:v>
                </c:pt>
                <c:pt idx="136">
                  <c:v>46.34843322152998</c:v>
                </c:pt>
                <c:pt idx="137">
                  <c:v>46.658902457066894</c:v>
                </c:pt>
                <c:pt idx="138">
                  <c:v>46.968964226732808</c:v>
                </c:pt>
                <c:pt idx="139">
                  <c:v>47.278619076193671</c:v>
                </c:pt>
                <c:pt idx="140">
                  <c:v>47.587867546131719</c:v>
                </c:pt>
                <c:pt idx="141">
                  <c:v>47.896710172290689</c:v>
                </c:pt>
                <c:pt idx="142">
                  <c:v>48.205147485520868</c:v>
                </c:pt>
                <c:pt idx="143">
                  <c:v>48.513180011823977</c:v>
                </c:pt>
                <c:pt idx="144">
                  <c:v>48.820808272397855</c:v>
                </c:pt>
                <c:pt idx="145">
                  <c:v>49.128032783680979</c:v>
                </c:pt>
                <c:pt idx="146">
                  <c:v>49.434854057396812</c:v>
                </c:pt>
                <c:pt idx="147">
                  <c:v>49.741272600597981</c:v>
                </c:pt>
                <c:pt idx="148">
                  <c:v>50.04728891571024</c:v>
                </c:pt>
                <c:pt idx="149">
                  <c:v>50.352903500576318</c:v>
                </c:pt>
                <c:pt idx="150">
                  <c:v>50.65811684849951</c:v>
                </c:pt>
                <c:pt idx="151">
                  <c:v>50.962929448287184</c:v>
                </c:pt>
                <c:pt idx="152">
                  <c:v>51.267341784294011</c:v>
                </c:pt>
                <c:pt idx="153">
                  <c:v>51.571354336465106</c:v>
                </c:pt>
                <c:pt idx="154">
                  <c:v>51.874967580378915</c:v>
                </c:pt>
                <c:pt idx="155">
                  <c:v>52.178181987289967</c:v>
                </c:pt>
                <c:pt idx="156">
                  <c:v>52.480998024171448</c:v>
                </c:pt>
                <c:pt idx="157">
                  <c:v>52.783416153757557</c:v>
                </c:pt>
                <c:pt idx="158">
                  <c:v>53.085436834585721</c:v>
                </c:pt>
                <c:pt idx="159">
                  <c:v>53.387060521038606</c:v>
                </c:pt>
                <c:pt idx="160">
                  <c:v>53.68828766338595</c:v>
                </c:pt>
                <c:pt idx="161">
                  <c:v>53.989118707826229</c:v>
                </c:pt>
                <c:pt idx="162">
                  <c:v>54.289554096528107</c:v>
                </c:pt>
                <c:pt idx="163">
                  <c:v>54.589594267671735</c:v>
                </c:pt>
                <c:pt idx="164">
                  <c:v>54.88923965548986</c:v>
                </c:pt>
                <c:pt idx="165">
                  <c:v>55.18849069030874</c:v>
                </c:pt>
                <c:pt idx="166">
                  <c:v>55.487347798588871</c:v>
                </c:pt>
                <c:pt idx="167">
                  <c:v>55.78581140296555</c:v>
                </c:pt>
                <c:pt idx="168">
                  <c:v>56.08388192228923</c:v>
                </c:pt>
                <c:pt idx="169">
                  <c:v>56.381559771665714</c:v>
                </c:pt>
                <c:pt idx="170">
                  <c:v>56.678845362496133</c:v>
                </c:pt>
                <c:pt idx="171">
                  <c:v>56.975739102516762</c:v>
                </c:pt>
                <c:pt idx="172">
                  <c:v>57.272241395838627</c:v>
                </c:pt>
                <c:pt idx="173">
                  <c:v>57.568352642986959</c:v>
                </c:pt>
                <c:pt idx="174">
                  <c:v>57.864073240940414</c:v>
                </c:pt>
                <c:pt idx="175">
                  <c:v>58.159403583170153</c:v>
                </c:pt>
                <c:pt idx="176">
                  <c:v>58.454344059678697</c:v>
                </c:pt>
                <c:pt idx="177">
                  <c:v>58.748895057038588</c:v>
                </c:pt>
                <c:pt idx="178">
                  <c:v>59.043056958430917</c:v>
                </c:pt>
                <c:pt idx="179">
                  <c:v>59.336830143683585</c:v>
                </c:pt>
                <c:pt idx="180">
                  <c:v>59.630214989309437</c:v>
                </c:pt>
                <c:pt idx="181">
                  <c:v>59.923211868544151</c:v>
                </c:pt>
                <c:pt idx="182">
                  <c:v>60.215821151383999</c:v>
                </c:pt>
                <c:pt idx="183">
                  <c:v>60.508043204623355</c:v>
                </c:pt>
                <c:pt idx="184">
                  <c:v>60.799878391892051</c:v>
                </c:pt>
                <c:pt idx="185">
                  <c:v>61.091327073692518</c:v>
                </c:pt>
                <c:pt idx="186">
                  <c:v>61.38238960743675</c:v>
                </c:pt>
                <c:pt idx="187">
                  <c:v>61.673066347483058</c:v>
                </c:pt>
                <c:pt idx="188">
                  <c:v>61.963357645172657</c:v>
                </c:pt>
                <c:pt idx="189">
                  <c:v>62.253263848866034</c:v>
                </c:pt>
                <c:pt idx="190">
                  <c:v>62.54278530397913</c:v>
                </c:pt>
                <c:pt idx="191">
                  <c:v>62.831922353019337</c:v>
                </c:pt>
                <c:pt idx="192">
                  <c:v>63.120675335621272</c:v>
                </c:pt>
                <c:pt idx="193">
                  <c:v>63.40904458858239</c:v>
                </c:pt>
                <c:pt idx="194">
                  <c:v>63.697030445898399</c:v>
                </c:pt>
                <c:pt idx="195">
                  <c:v>63.984633238798445</c:v>
                </c:pt>
                <c:pt idx="196">
                  <c:v>64.271853295780133</c:v>
                </c:pt>
                <c:pt idx="197">
                  <c:v>64.558690942644347</c:v>
                </c:pt>
                <c:pt idx="198">
                  <c:v>64.845146502529872</c:v>
                </c:pt>
                <c:pt idx="199">
                  <c:v>65.131220295947784</c:v>
                </c:pt>
                <c:pt idx="200">
                  <c:v>65.416912640815724</c:v>
                </c:pt>
                <c:pt idx="201">
                  <c:v>65.702223852491912</c:v>
                </c:pt>
                <c:pt idx="202">
                  <c:v>65.987154243808931</c:v>
                </c:pt>
                <c:pt idx="203">
                  <c:v>66.271704125107433</c:v>
                </c:pt>
                <c:pt idx="204">
                  <c:v>66.555873804269524</c:v>
                </c:pt>
                <c:pt idx="205">
                  <c:v>66.839663586752025</c:v>
                </c:pt>
                <c:pt idx="206">
                  <c:v>67.123073775619488</c:v>
                </c:pt>
                <c:pt idx="207">
                  <c:v>67.406104671577069</c:v>
                </c:pt>
                <c:pt idx="208">
                  <c:v>67.688756573003133</c:v>
                </c:pt>
                <c:pt idx="209">
                  <c:v>67.971029775981734</c:v>
                </c:pt>
                <c:pt idx="210">
                  <c:v>68.252924574334827</c:v>
                </c:pt>
                <c:pt idx="211">
                  <c:v>68.534441259654344</c:v>
                </c:pt>
                <c:pt idx="212">
                  <c:v>68.815580121334023</c:v>
                </c:pt>
                <c:pt idx="213">
                  <c:v>69.096341446601045</c:v>
                </c:pt>
                <c:pt idx="214">
                  <c:v>69.37672552054751</c:v>
                </c:pt>
                <c:pt idx="215">
                  <c:v>69.65673262616167</c:v>
                </c:pt>
                <c:pt idx="216">
                  <c:v>69.936363044358984</c:v>
                </c:pt>
                <c:pt idx="217">
                  <c:v>70.215617054012966</c:v>
                </c:pt>
                <c:pt idx="218">
                  <c:v>70.494494931985827</c:v>
                </c:pt>
                <c:pt idx="219">
                  <c:v>70.772996953158938</c:v>
                </c:pt>
                <c:pt idx="220">
                  <c:v>71.051123390463076</c:v>
                </c:pt>
                <c:pt idx="221">
                  <c:v>71.328874514908492</c:v>
                </c:pt>
                <c:pt idx="222">
                  <c:v>71.606250595614753</c:v>
                </c:pt>
                <c:pt idx="223">
                  <c:v>71.883251899840388</c:v>
                </c:pt>
                <c:pt idx="224">
                  <c:v>72.159878693012359</c:v>
                </c:pt>
                <c:pt idx="225">
                  <c:v>72.436131238755294</c:v>
                </c:pt>
                <c:pt idx="226">
                  <c:v>72.712009798920562</c:v>
                </c:pt>
                <c:pt idx="227">
                  <c:v>72.987514633615135</c:v>
                </c:pt>
                <c:pt idx="228">
                  <c:v>73.262646001230223</c:v>
                </c:pt>
                <c:pt idx="229">
                  <c:v>73.537404158469755</c:v>
                </c:pt>
                <c:pt idx="230">
                  <c:v>73.811789360378611</c:v>
                </c:pt>
                <c:pt idx="231">
                  <c:v>74.085801860370722</c:v>
                </c:pt>
                <c:pt idx="232">
                  <c:v>74.359441910256891</c:v>
                </c:pt>
                <c:pt idx="233">
                  <c:v>74.63270976027249</c:v>
                </c:pt>
                <c:pt idx="234">
                  <c:v>74.905605659104921</c:v>
                </c:pt>
                <c:pt idx="235">
                  <c:v>75.178129853920851</c:v>
                </c:pt>
                <c:pt idx="236">
                  <c:v>75.450282590393314</c:v>
                </c:pt>
                <c:pt idx="237">
                  <c:v>75.722064112728589</c:v>
                </c:pt>
                <c:pt idx="238">
                  <c:v>75.993474663692851</c:v>
                </c:pt>
                <c:pt idx="239">
                  <c:v>76.264514484638653</c:v>
                </c:pt>
                <c:pt idx="240">
                  <c:v>76.535183815531212</c:v>
                </c:pt>
                <c:pt idx="241">
                  <c:v>76.805482894974489</c:v>
                </c:pt>
                <c:pt idx="242">
                  <c:v>77.075411960237062</c:v>
                </c:pt>
                <c:pt idx="243">
                  <c:v>77.344971247277854</c:v>
                </c:pt>
                <c:pt idx="244">
                  <c:v>77.614160990771595</c:v>
                </c:pt>
                <c:pt idx="245">
                  <c:v>77.882981424134115</c:v>
                </c:pt>
                <c:pt idx="246">
                  <c:v>78.151432779547463</c:v>
                </c:pt>
                <c:pt idx="247">
                  <c:v>78.419515287984822</c:v>
                </c:pt>
                <c:pt idx="248">
                  <c:v>78.687229179235189</c:v>
                </c:pt>
                <c:pt idx="249">
                  <c:v>78.954574681927937</c:v>
                </c:pt>
                <c:pt idx="250">
                  <c:v>79.221552023557109</c:v>
                </c:pt>
                <c:pt idx="251">
                  <c:v>79.488161430505528</c:v>
                </c:pt>
                <c:pt idx="252">
                  <c:v>79.754403128068802</c:v>
                </c:pt>
                <c:pt idx="253">
                  <c:v>80.020277340478998</c:v>
                </c:pt>
                <c:pt idx="254">
                  <c:v>80.285784290928234</c:v>
                </c:pt>
                <c:pt idx="255">
                  <c:v>80.550924201592011</c:v>
                </c:pt>
                <c:pt idx="256">
                  <c:v>80.815697293652406</c:v>
                </c:pt>
                <c:pt idx="257">
                  <c:v>81.080103787321022</c:v>
                </c:pt>
                <c:pt idx="258">
                  <c:v>81.344143901861798</c:v>
                </c:pt>
                <c:pt idx="259">
                  <c:v>81.607817855613575</c:v>
                </c:pt>
                <c:pt idx="260">
                  <c:v>81.871125866012505</c:v>
                </c:pt>
                <c:pt idx="261">
                  <c:v>82.134068149614293</c:v>
                </c:pt>
                <c:pt idx="262">
                  <c:v>82.396644922116195</c:v>
                </c:pt>
                <c:pt idx="263">
                  <c:v>82.658856398378859</c:v>
                </c:pt>
                <c:pt idx="264">
                  <c:v>82.920702792447955</c:v>
                </c:pt>
                <c:pt idx="265">
                  <c:v>83.182184317575675</c:v>
                </c:pt>
                <c:pt idx="266">
                  <c:v>83.443301186241968</c:v>
                </c:pt>
                <c:pt idx="267">
                  <c:v>83.704053610175649</c:v>
                </c:pt>
                <c:pt idx="268">
                  <c:v>83.964441800375269</c:v>
                </c:pt>
                <c:pt idx="269">
                  <c:v>84.224465967129873</c:v>
                </c:pt>
                <c:pt idx="270">
                  <c:v>84.484126320039479</c:v>
                </c:pt>
              </c:numCache>
            </c:numRef>
          </c:xVal>
          <c:yVal>
            <c:numRef>
              <c:f>'8ft'!$H$19:$H$289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103104"/>
        <c:axId val="427103496"/>
      </c:scatterChart>
      <c:valAx>
        <c:axId val="42710310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103496"/>
        <c:crosses val="max"/>
        <c:crossBetween val="midCat"/>
        <c:majorUnit val="2"/>
      </c:valAx>
      <c:valAx>
        <c:axId val="42710349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10310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'9ft'!$E$18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0.38005720621779282</c:v>
                </c:pt>
                <c:pt idx="2">
                  <c:v>0.75954569615446244</c:v>
                </c:pt>
                <c:pt idx="3">
                  <c:v>1.1384672881001823</c:v>
                </c:pt>
                <c:pt idx="4">
                  <c:v>1.5168237862549772</c:v>
                </c:pt>
                <c:pt idx="5">
                  <c:v>1.8946169808200468</c:v>
                </c:pt>
                <c:pt idx="6">
                  <c:v>2.2718486480884272</c:v>
                </c:pt>
                <c:pt idx="7">
                  <c:v>2.6485205505349998</c:v>
                </c:pt>
                <c:pt idx="8">
                  <c:v>3.0246344369058566</c:v>
                </c:pt>
                <c:pt idx="9">
                  <c:v>3.400192042307034</c:v>
                </c:pt>
                <c:pt idx="10">
                  <c:v>3.7751950882926217</c:v>
                </c:pt>
                <c:pt idx="11">
                  <c:v>4.1496452829522568</c:v>
                </c:pt>
                <c:pt idx="12">
                  <c:v>4.5235443209980151</c:v>
                </c:pt>
                <c:pt idx="13">
                  <c:v>4.8968938838507006</c:v>
                </c:pt>
                <c:pt idx="14">
                  <c:v>5.2696956397255548</c:v>
                </c:pt>
                <c:pt idx="15">
                  <c:v>5.6419512437173811</c:v>
                </c:pt>
                <c:pt idx="16">
                  <c:v>6.0136623378851022</c:v>
                </c:pt>
                <c:pt idx="17">
                  <c:v>6.3848305513357548</c:v>
                </c:pt>
                <c:pt idx="18">
                  <c:v>6.7554575003079345</c:v>
                </c:pt>
                <c:pt idx="19">
                  <c:v>7.1255447882546887</c:v>
                </c:pt>
                <c:pt idx="20">
                  <c:v>7.495094005925881</c:v>
                </c:pt>
                <c:pt idx="21">
                  <c:v>7.864106731450021</c:v>
                </c:pt>
                <c:pt idx="22">
                  <c:v>8.2325845304155774</c:v>
                </c:pt>
                <c:pt idx="23">
                  <c:v>8.6005289559517735</c:v>
                </c:pt>
                <c:pt idx="24">
                  <c:v>8.9679415488088825</c:v>
                </c:pt>
                <c:pt idx="25">
                  <c:v>9.334823837438023</c:v>
                </c:pt>
                <c:pt idx="26">
                  <c:v>9.7011773380704618</c:v>
                </c:pt>
                <c:pt idx="27">
                  <c:v>10.06700355479644</c:v>
                </c:pt>
                <c:pt idx="28">
                  <c:v>10.432303979643514</c:v>
                </c:pt>
                <c:pt idx="29">
                  <c:v>10.797080092654438</c:v>
                </c:pt>
                <c:pt idx="30">
                  <c:v>11.16133336196458</c:v>
                </c:pt>
                <c:pt idx="31">
                  <c:v>11.525065243878879</c:v>
                </c:pt>
                <c:pt idx="32">
                  <c:v>11.888277182948366</c:v>
                </c:pt>
                <c:pt idx="33">
                  <c:v>12.250970612046228</c:v>
                </c:pt>
                <c:pt idx="34">
                  <c:v>12.613146952443453</c:v>
                </c:pt>
                <c:pt idx="35">
                  <c:v>12.974807613884034</c:v>
                </c:pt>
                <c:pt idx="36">
                  <c:v>13.335953994659763</c:v>
                </c:pt>
                <c:pt idx="37">
                  <c:v>13.696587481684595</c:v>
                </c:pt>
                <c:pt idx="38">
                  <c:v>14.056709450568619</c:v>
                </c:pt>
                <c:pt idx="39">
                  <c:v>14.416321265691606</c:v>
                </c:pt>
                <c:pt idx="40">
                  <c:v>14.775424280276182</c:v>
                </c:pt>
                <c:pt idx="41">
                  <c:v>15.134019836460592</c:v>
                </c:pt>
                <c:pt idx="42">
                  <c:v>15.492109265371081</c:v>
                </c:pt>
                <c:pt idx="43">
                  <c:v>15.849693887193901</c:v>
                </c:pt>
                <c:pt idx="44">
                  <c:v>16.206775011246936</c:v>
                </c:pt>
                <c:pt idx="45">
                  <c:v>16.563353936050966</c:v>
                </c:pt>
                <c:pt idx="46">
                  <c:v>16.919431949400558</c:v>
                </c:pt>
                <c:pt idx="47">
                  <c:v>17.275010328434593</c:v>
                </c:pt>
                <c:pt idx="48">
                  <c:v>17.630090339706467</c:v>
                </c:pt>
                <c:pt idx="49">
                  <c:v>17.984673239253901</c:v>
                </c:pt>
                <c:pt idx="50">
                  <c:v>18.338760272668448</c:v>
                </c:pt>
                <c:pt idx="51">
                  <c:v>18.692352675164635</c:v>
                </c:pt>
                <c:pt idx="52">
                  <c:v>19.045451671648774</c:v>
                </c:pt>
                <c:pt idx="53">
                  <c:v>19.398058476787455</c:v>
                </c:pt>
                <c:pt idx="54">
                  <c:v>19.750174295075706</c:v>
                </c:pt>
                <c:pt idx="55">
                  <c:v>20.101800320904825</c:v>
                </c:pt>
                <c:pt idx="56">
                  <c:v>20.45293773862991</c:v>
                </c:pt>
                <c:pt idx="57">
                  <c:v>20.803587722637065</c:v>
                </c:pt>
                <c:pt idx="58">
                  <c:v>21.15375143741031</c:v>
                </c:pt>
                <c:pt idx="59">
                  <c:v>21.503430037598172</c:v>
                </c:pt>
                <c:pt idx="60">
                  <c:v>21.85262466807999</c:v>
                </c:pt>
                <c:pt idx="61">
                  <c:v>22.201336464031915</c:v>
                </c:pt>
                <c:pt idx="62">
                  <c:v>22.549566550992623</c:v>
                </c:pt>
                <c:pt idx="63">
                  <c:v>22.897316044928733</c:v>
                </c:pt>
                <c:pt idx="64">
                  <c:v>23.244586052299955</c:v>
                </c:pt>
                <c:pt idx="65">
                  <c:v>23.591377670123933</c:v>
                </c:pt>
                <c:pt idx="66">
                  <c:v>23.937691986040836</c:v>
                </c:pt>
                <c:pt idx="67">
                  <c:v>24.283530078377655</c:v>
                </c:pt>
                <c:pt idx="68">
                  <c:v>24.628893016212242</c:v>
                </c:pt>
                <c:pt idx="69">
                  <c:v>24.973781859437068</c:v>
                </c:pt>
                <c:pt idx="70">
                  <c:v>25.318197658822733</c:v>
                </c:pt>
                <c:pt idx="71">
                  <c:v>25.662141456081198</c:v>
                </c:pt>
                <c:pt idx="72">
                  <c:v>26.005614283928772</c:v>
                </c:pt>
                <c:pt idx="73">
                  <c:v>26.348617166148827</c:v>
                </c:pt>
                <c:pt idx="74">
                  <c:v>26.691151117654286</c:v>
                </c:pt>
                <c:pt idx="75">
                  <c:v>27.03321714454983</c:v>
                </c:pt>
                <c:pt idx="76">
                  <c:v>27.37481624419388</c:v>
                </c:pt>
                <c:pt idx="77">
                  <c:v>27.715949405260325</c:v>
                </c:pt>
                <c:pt idx="78">
                  <c:v>28.05661760780001</c:v>
                </c:pt>
                <c:pt idx="79">
                  <c:v>28.396821823301984</c:v>
                </c:pt>
                <c:pt idx="80">
                  <c:v>28.736563014754509</c:v>
                </c:pt>
                <c:pt idx="81">
                  <c:v>29.075842136705834</c:v>
                </c:pt>
                <c:pt idx="82">
                  <c:v>29.414660135324738</c:v>
                </c:pt>
                <c:pt idx="83">
                  <c:v>29.75301794846084</c:v>
                </c:pt>
                <c:pt idx="84">
                  <c:v>30.090916505704687</c:v>
                </c:pt>
                <c:pt idx="85">
                  <c:v>30.428356728447596</c:v>
                </c:pt>
                <c:pt idx="86">
                  <c:v>30.765339529941304</c:v>
                </c:pt>
                <c:pt idx="87">
                  <c:v>31.101865815357364</c:v>
                </c:pt>
                <c:pt idx="88">
                  <c:v>31.437936481846329</c:v>
                </c:pt>
                <c:pt idx="89">
                  <c:v>31.773552418596729</c:v>
                </c:pt>
                <c:pt idx="90">
                  <c:v>32.108714506893818</c:v>
                </c:pt>
                <c:pt idx="91">
                  <c:v>32.443423620178109</c:v>
                </c:pt>
                <c:pt idx="92">
                  <c:v>32.777680624103688</c:v>
                </c:pt>
                <c:pt idx="93">
                  <c:v>33.111486376596339</c:v>
                </c:pt>
                <c:pt idx="94">
                  <c:v>33.444841727911417</c:v>
                </c:pt>
                <c:pt idx="95">
                  <c:v>33.777747520691548</c:v>
                </c:pt>
                <c:pt idx="96">
                  <c:v>34.110204590024104</c:v>
                </c:pt>
                <c:pt idx="97">
                  <c:v>34.442213763498479</c:v>
                </c:pt>
                <c:pt idx="98">
                  <c:v>34.77377586126314</c:v>
                </c:pt>
                <c:pt idx="99">
                  <c:v>35.10489169608249</c:v>
                </c:pt>
                <c:pt idx="100">
                  <c:v>35.435562073393534</c:v>
                </c:pt>
                <c:pt idx="101">
                  <c:v>35.765787791362321</c:v>
                </c:pt>
                <c:pt idx="102">
                  <c:v>36.095569640940191</c:v>
                </c:pt>
                <c:pt idx="103">
                  <c:v>36.424908405919837</c:v>
                </c:pt>
                <c:pt idx="104">
                  <c:v>36.753804862991153</c:v>
                </c:pt>
                <c:pt idx="105">
                  <c:v>37.082259781796871</c:v>
                </c:pt>
                <c:pt idx="106">
                  <c:v>37.410273924988026</c:v>
                </c:pt>
                <c:pt idx="107">
                  <c:v>37.737848048279204</c:v>
                </c:pt>
                <c:pt idx="108">
                  <c:v>38.064982900503608</c:v>
                </c:pt>
                <c:pt idx="109">
                  <c:v>38.391679223667921</c:v>
                </c:pt>
                <c:pt idx="110">
                  <c:v>38.717937753006957</c:v>
                </c:pt>
                <c:pt idx="111">
                  <c:v>39.043759217038144</c:v>
                </c:pt>
                <c:pt idx="112">
                  <c:v>39.369144337615801</c:v>
                </c:pt>
                <c:pt idx="113">
                  <c:v>39.694093829985221</c:v>
                </c:pt>
                <c:pt idx="114">
                  <c:v>40.018608402836556</c:v>
                </c:pt>
                <c:pt idx="115">
                  <c:v>40.342688758358513</c:v>
                </c:pt>
                <c:pt idx="116">
                  <c:v>40.666335592291865</c:v>
                </c:pt>
                <c:pt idx="117">
                  <c:v>40.989549593982765</c:v>
                </c:pt>
                <c:pt idx="118">
                  <c:v>41.312331446435842</c:v>
                </c:pt>
                <c:pt idx="119">
                  <c:v>41.634681826367149</c:v>
                </c:pt>
                <c:pt idx="120">
                  <c:v>41.956601404256901</c:v>
                </c:pt>
                <c:pt idx="121">
                  <c:v>42.278090844402001</c:v>
                </c:pt>
                <c:pt idx="122">
                  <c:v>42.59915080496841</c:v>
                </c:pt>
                <c:pt idx="123">
                  <c:v>42.9197819380433</c:v>
                </c:pt>
                <c:pt idx="124">
                  <c:v>43.239984889687037</c:v>
                </c:pt>
                <c:pt idx="125">
                  <c:v>43.55976029998493</c:v>
                </c:pt>
                <c:pt idx="126">
                  <c:v>43.879108803098852</c:v>
                </c:pt>
                <c:pt idx="127">
                  <c:v>44.198031027318628</c:v>
                </c:pt>
                <c:pt idx="128">
                  <c:v>44.516527595113232</c:v>
                </c:pt>
                <c:pt idx="129">
                  <c:v>44.834599123181803</c:v>
                </c:pt>
                <c:pt idx="130">
                  <c:v>45.152246222504488</c:v>
                </c:pt>
                <c:pt idx="131">
                  <c:v>45.469469498393053</c:v>
                </c:pt>
                <c:pt idx="132">
                  <c:v>45.786269550541341</c:v>
                </c:pt>
                <c:pt idx="133">
                  <c:v>46.102646973075501</c:v>
                </c:pt>
                <c:pt idx="134">
                  <c:v>46.418602354604069</c:v>
                </c:pt>
                <c:pt idx="135">
                  <c:v>46.734136278267819</c:v>
                </c:pt>
                <c:pt idx="136">
                  <c:v>47.049249321789439</c:v>
                </c:pt>
                <c:pt idx="137">
                  <c:v>47.363942057523026</c:v>
                </c:pt>
                <c:pt idx="138">
                  <c:v>47.678215052503347</c:v>
                </c:pt>
                <c:pt idx="139">
                  <c:v>47.992068868494961</c:v>
                </c:pt>
                <c:pt idx="140">
                  <c:v>48.305504062041116</c:v>
                </c:pt>
                <c:pt idx="141">
                  <c:v>48.618521184512439</c:v>
                </c:pt>
                <c:pt idx="142">
                  <c:v>48.931120782155475</c:v>
                </c:pt>
                <c:pt idx="143">
                  <c:v>49.243303396141002</c:v>
                </c:pt>
                <c:pt idx="144">
                  <c:v>49.55506956261214</c:v>
                </c:pt>
                <c:pt idx="145">
                  <c:v>49.866419812732303</c:v>
                </c:pt>
                <c:pt idx="146">
                  <c:v>50.177354672732925</c:v>
                </c:pt>
                <c:pt idx="147">
                  <c:v>50.487874663961001</c:v>
                </c:pt>
                <c:pt idx="148">
                  <c:v>50.797980302926433</c:v>
                </c:pt>
                <c:pt idx="149">
                  <c:v>51.107672101349166</c:v>
                </c:pt>
                <c:pt idx="150">
                  <c:v>51.416950566206154</c:v>
                </c:pt>
                <c:pt idx="151">
                  <c:v>51.725816199778109</c:v>
                </c:pt>
                <c:pt idx="152">
                  <c:v>52.034269499696038</c:v>
                </c:pt>
                <c:pt idx="153">
                  <c:v>52.342310958987625</c:v>
                </c:pt>
                <c:pt idx="154">
                  <c:v>52.649941066123368</c:v>
                </c:pt>
                <c:pt idx="155">
                  <c:v>52.957160305062551</c:v>
                </c:pt>
                <c:pt idx="156">
                  <c:v>53.263969155298987</c:v>
                </c:pt>
                <c:pt idx="157">
                  <c:v>53.570368091906595</c:v>
                </c:pt>
                <c:pt idx="158">
                  <c:v>53.876357585584735</c:v>
                </c:pt>
                <c:pt idx="159">
                  <c:v>54.181938102703384</c:v>
                </c:pt>
                <c:pt idx="160">
                  <c:v>54.487110105348073</c:v>
                </c:pt>
                <c:pt idx="161">
                  <c:v>54.791874051364658</c:v>
                </c:pt>
                <c:pt idx="162">
                  <c:v>55.096230394403854</c:v>
                </c:pt>
                <c:pt idx="163">
                  <c:v>55.400179583965574</c:v>
                </c:pt>
                <c:pt idx="164">
                  <c:v>55.703722065443095</c:v>
                </c:pt>
                <c:pt idx="165">
                  <c:v>56.006858280166988</c:v>
                </c:pt>
                <c:pt idx="166">
                  <c:v>56.309588665448828</c:v>
                </c:pt>
                <c:pt idx="167">
                  <c:v>56.61191365462475</c:v>
                </c:pt>
                <c:pt idx="168">
                  <c:v>56.913833677098758</c:v>
                </c:pt>
                <c:pt idx="169">
                  <c:v>57.215349158385848</c:v>
                </c:pt>
                <c:pt idx="170">
                  <c:v>57.516460520154915</c:v>
                </c:pt>
                <c:pt idx="171">
                  <c:v>57.817168180271445</c:v>
                </c:pt>
                <c:pt idx="172">
                  <c:v>58.11747255284002</c:v>
                </c:pt>
                <c:pt idx="173">
                  <c:v>58.417374048246614</c:v>
                </c:pt>
                <c:pt idx="174">
                  <c:v>58.716873073200645</c:v>
                </c:pt>
                <c:pt idx="175">
                  <c:v>59.01597003077687</c:v>
                </c:pt>
                <c:pt idx="176">
                  <c:v>59.314665320457017</c:v>
                </c:pt>
                <c:pt idx="177">
                  <c:v>59.612959338171258</c:v>
                </c:pt>
                <c:pt idx="178">
                  <c:v>59.910852476339436</c:v>
                </c:pt>
                <c:pt idx="179">
                  <c:v>60.208345123912096</c:v>
                </c:pt>
                <c:pt idx="180">
                  <c:v>60.505437666411304</c:v>
                </c:pt>
                <c:pt idx="181">
                  <c:v>60.802130485971233</c:v>
                </c:pt>
                <c:pt idx="182">
                  <c:v>61.098423961378586</c:v>
                </c:pt>
                <c:pt idx="183">
                  <c:v>61.394318468112751</c:v>
                </c:pt>
                <c:pt idx="184">
                  <c:v>61.689814378385776</c:v>
                </c:pt>
                <c:pt idx="185">
                  <c:v>61.984912061182129</c:v>
                </c:pt>
                <c:pt idx="186">
                  <c:v>62.279611882298227</c:v>
                </c:pt>
                <c:pt idx="187">
                  <c:v>62.573914204381758</c:v>
                </c:pt>
                <c:pt idx="188">
                  <c:v>62.867819386970801</c:v>
                </c:pt>
                <c:pt idx="189">
                  <c:v>63.161327786532723</c:v>
                </c:pt>
                <c:pt idx="190">
                  <c:v>63.454439756502858</c:v>
                </c:pt>
                <c:pt idx="191">
                  <c:v>63.747155647322955</c:v>
                </c:pt>
                <c:pt idx="192">
                  <c:v>64.039475806479459</c:v>
                </c:pt>
                <c:pt idx="193">
                  <c:v>64.331400578541505</c:v>
                </c:pt>
                <c:pt idx="194">
                  <c:v>64.622930305198764</c:v>
                </c:pt>
                <c:pt idx="195">
                  <c:v>64.914065325299035</c:v>
                </c:pt>
                <c:pt idx="196">
                  <c:v>65.204805974885616</c:v>
                </c:pt>
                <c:pt idx="197">
                  <c:v>65.495152587234472</c:v>
                </c:pt>
                <c:pt idx="198">
                  <c:v>65.785105492891191</c:v>
                </c:pt>
                <c:pt idx="199">
                  <c:v>66.074665019707709</c:v>
                </c:pt>
                <c:pt idx="200">
                  <c:v>66.363831492878802</c:v>
                </c:pt>
                <c:pt idx="201">
                  <c:v>66.652605234978409</c:v>
                </c:pt>
                <c:pt idx="202">
                  <c:v>66.940986565995701</c:v>
                </c:pt>
                <c:pt idx="203">
                  <c:v>67.228975803370886</c:v>
                </c:pt>
                <c:pt idx="204">
                  <c:v>67.516573262030917</c:v>
                </c:pt>
                <c:pt idx="205">
                  <c:v>67.803779254424867</c:v>
                </c:pt>
                <c:pt idx="206">
                  <c:v>68.090594090559108</c:v>
                </c:pt>
                <c:pt idx="207">
                  <c:v>68.37701807803235</c:v>
                </c:pt>
                <c:pt idx="208">
                  <c:v>68.663051522070333</c:v>
                </c:pt>
                <c:pt idx="209">
                  <c:v>68.948694725560415</c:v>
                </c:pt>
                <c:pt idx="210">
                  <c:v>69.233947989085848</c:v>
                </c:pt>
                <c:pt idx="211">
                  <c:v>69.518811610959915</c:v>
                </c:pt>
                <c:pt idx="212">
                  <c:v>69.80328588725979</c:v>
                </c:pt>
                <c:pt idx="213">
                  <c:v>70.087371111860165</c:v>
                </c:pt>
                <c:pt idx="214">
                  <c:v>70.371067576466757</c:v>
                </c:pt>
                <c:pt idx="215">
                  <c:v>70.654375570649464</c:v>
                </c:pt>
                <c:pt idx="216">
                  <c:v>70.937295381875401</c:v>
                </c:pt>
                <c:pt idx="217">
                  <c:v>71.219827295541648</c:v>
                </c:pt>
                <c:pt idx="218">
                  <c:v>71.501971595007831</c:v>
                </c:pt>
                <c:pt idx="219">
                  <c:v>71.78372856162845</c:v>
                </c:pt>
                <c:pt idx="220">
                  <c:v>72.065098474784989</c:v>
                </c:pt>
                <c:pt idx="221">
                  <c:v>72.346081611917811</c:v>
                </c:pt>
                <c:pt idx="222">
                  <c:v>72.626678248557852</c:v>
                </c:pt>
                <c:pt idx="223">
                  <c:v>72.906888658358056</c:v>
                </c:pt>
                <c:pt idx="224">
                  <c:v>73.18671311312464</c:v>
                </c:pt>
                <c:pt idx="225">
                  <c:v>73.466151882848081</c:v>
                </c:pt>
                <c:pt idx="226">
                  <c:v>73.74520523573392</c:v>
                </c:pt>
                <c:pt idx="227">
                  <c:v>74.023873438233366</c:v>
                </c:pt>
                <c:pt idx="228">
                  <c:v>74.302156755073611</c:v>
                </c:pt>
                <c:pt idx="229">
                  <c:v>74.580055449287997</c:v>
                </c:pt>
                <c:pt idx="230">
                  <c:v>74.857569782245932</c:v>
                </c:pt>
                <c:pt idx="231">
                  <c:v>75.13470001368259</c:v>
                </c:pt>
                <c:pt idx="232">
                  <c:v>75.411446401728398</c:v>
                </c:pt>
                <c:pt idx="233">
                  <c:v>75.687809202938283</c:v>
                </c:pt>
                <c:pt idx="234">
                  <c:v>75.963788672320717</c:v>
                </c:pt>
                <c:pt idx="235">
                  <c:v>76.239385063366598</c:v>
                </c:pt>
                <c:pt idx="236">
                  <c:v>76.514598628077778</c:v>
                </c:pt>
                <c:pt idx="237">
                  <c:v>76.789429616995506</c:v>
                </c:pt>
                <c:pt idx="238">
                  <c:v>77.063878279228589</c:v>
                </c:pt>
                <c:pt idx="239">
                  <c:v>77.337944862481379</c:v>
                </c:pt>
                <c:pt idx="240">
                  <c:v>77.611629613081462</c:v>
                </c:pt>
                <c:pt idx="241">
                  <c:v>77.884932776007219</c:v>
                </c:pt>
                <c:pt idx="242">
                  <c:v>78.157854594915136</c:v>
                </c:pt>
                <c:pt idx="243">
                  <c:v>78.430395312166866</c:v>
                </c:pt>
                <c:pt idx="244">
                  <c:v>78.702555168856165</c:v>
                </c:pt>
                <c:pt idx="245">
                  <c:v>78.974334404835488</c:v>
                </c:pt>
                <c:pt idx="246">
                  <c:v>79.24573325874249</c:v>
                </c:pt>
                <c:pt idx="247">
                  <c:v>79.516751968026242</c:v>
                </c:pt>
                <c:pt idx="248">
                  <c:v>79.787390768973253</c:v>
                </c:pt>
                <c:pt idx="249">
                  <c:v>80.057649896733267</c:v>
                </c:pt>
                <c:pt idx="250">
                  <c:v>80.327529585344891</c:v>
                </c:pt>
                <c:pt idx="251">
                  <c:v>80.597030067760926</c:v>
                </c:pt>
                <c:pt idx="252">
                  <c:v>80.866151575873602</c:v>
                </c:pt>
                <c:pt idx="253">
                  <c:v>81.134894340539489</c:v>
                </c:pt>
                <c:pt idx="254">
                  <c:v>81.403258591604256</c:v>
                </c:pt>
                <c:pt idx="255">
                  <c:v>81.671244557927224</c:v>
                </c:pt>
                <c:pt idx="256">
                  <c:v>81.938852467405681</c:v>
                </c:pt>
                <c:pt idx="257">
                  <c:v>82.206082546998999</c:v>
                </c:pt>
                <c:pt idx="258">
                  <c:v>82.472935022752552</c:v>
                </c:pt>
                <c:pt idx="259">
                  <c:v>82.739410119821414</c:v>
                </c:pt>
                <c:pt idx="260">
                  <c:v>83.005508062493846</c:v>
                </c:pt>
                <c:pt idx="261">
                  <c:v>83.271229074214602</c:v>
                </c:pt>
                <c:pt idx="262">
                  <c:v>83.536573377607965</c:v>
                </c:pt>
                <c:pt idx="263">
                  <c:v>83.801541194500672</c:v>
                </c:pt>
                <c:pt idx="264">
                  <c:v>84.066132745944557</c:v>
                </c:pt>
                <c:pt idx="265">
                  <c:v>84.330348252239006</c:v>
                </c:pt>
                <c:pt idx="266">
                  <c:v>84.594187932953218</c:v>
                </c:pt>
                <c:pt idx="267">
                  <c:v>84.857652006948271</c:v>
                </c:pt>
                <c:pt idx="268">
                  <c:v>85.120740692398968</c:v>
                </c:pt>
                <c:pt idx="269">
                  <c:v>85.383454206815472</c:v>
                </c:pt>
                <c:pt idx="270">
                  <c:v>85.645792767064762</c:v>
                </c:pt>
              </c:numCache>
            </c:numRef>
          </c:xVal>
          <c:yVal>
            <c:numRef>
              <c:f>'9ft'!$E$19:$E$289</c:f>
              <c:numCache>
                <c:formatCode>General</c:formatCode>
                <c:ptCount val="271"/>
                <c:pt idx="0">
                  <c:v>0.7241455164122651</c:v>
                </c:pt>
                <c:pt idx="1">
                  <c:v>0.74982380103256852</c:v>
                </c:pt>
                <c:pt idx="2">
                  <c:v>0.77426646545030808</c:v>
                </c:pt>
                <c:pt idx="3">
                  <c:v>0.7974754209510303</c:v>
                </c:pt>
                <c:pt idx="4">
                  <c:v>0.81945256915174824</c:v>
                </c:pt>
                <c:pt idx="5">
                  <c:v>0.84019980211371992</c:v>
                </c:pt>
                <c:pt idx="6">
                  <c:v>0.85971900245446464</c:v>
                </c:pt>
                <c:pt idx="7">
                  <c:v>0.87801204345902251</c:v>
                </c:pt>
                <c:pt idx="8">
                  <c:v>0.89508078919046408</c:v>
                </c:pt>
                <c:pt idx="9">
                  <c:v>0.91092709459965593</c:v>
                </c:pt>
                <c:pt idx="10">
                  <c:v>0.92555280563428755</c:v>
                </c:pt>
                <c:pt idx="11">
                  <c:v>0.93895975934716625</c:v>
                </c:pt>
                <c:pt idx="12">
                  <c:v>0.95114978400378491</c:v>
                </c:pt>
                <c:pt idx="13">
                  <c:v>0.96212469918916854</c:v>
                </c:pt>
                <c:pt idx="14">
                  <c:v>0.97188631591400487</c:v>
                </c:pt>
                <c:pt idx="15">
                  <c:v>0.9804364367200642</c:v>
                </c:pt>
                <c:pt idx="16">
                  <c:v>0.98777685578491359</c:v>
                </c:pt>
                <c:pt idx="17">
                  <c:v>0.99390935902593047</c:v>
                </c:pt>
                <c:pt idx="18">
                  <c:v>0.99883572420362077</c:v>
                </c:pt>
                <c:pt idx="19">
                  <c:v>1.002557721024246</c:v>
                </c:pt>
                <c:pt idx="20">
                  <c:v>1.0050771112417638</c:v>
                </c:pt>
                <c:pt idx="21">
                  <c:v>1.006395648759087</c:v>
                </c:pt>
                <c:pt idx="22">
                  <c:v>1.0065150797286664</c:v>
                </c:pt>
                <c:pt idx="23">
                  <c:v>1.0054371426523976</c:v>
                </c:pt>
                <c:pt idx="24">
                  <c:v>1.0031635684808631</c:v>
                </c:pt>
                <c:pt idx="25">
                  <c:v>0.99969608071190619</c:v>
                </c:pt>
                <c:pt idx="26">
                  <c:v>0.9950363954885465</c:v>
                </c:pt>
                <c:pt idx="27">
                  <c:v>0.9891862216962376</c:v>
                </c:pt>
                <c:pt idx="28">
                  <c:v>0.98214726105947181</c:v>
                </c:pt>
                <c:pt idx="29">
                  <c:v>0.9739212082377362</c:v>
                </c:pt>
                <c:pt idx="30">
                  <c:v>0.96450975092082236</c:v>
                </c:pt>
                <c:pt idx="31">
                  <c:v>0.95391456992349455</c:v>
                </c:pt>
                <c:pt idx="32">
                  <c:v>0.94213733927951837</c:v>
                </c:pt>
                <c:pt idx="33">
                  <c:v>0.92917972633505463</c:v>
                </c:pt>
                <c:pt idx="34">
                  <c:v>0.91504339184142047</c:v>
                </c:pt>
                <c:pt idx="35">
                  <c:v>0.89972999004722209</c:v>
                </c:pt>
                <c:pt idx="36">
                  <c:v>0.88324116878986048</c:v>
                </c:pt>
                <c:pt idx="37">
                  <c:v>0.86557856958641499</c:v>
                </c:pt>
                <c:pt idx="38">
                  <c:v>0.84674382772390611</c:v>
                </c:pt>
                <c:pt idx="39">
                  <c:v>0.82673857234894099</c:v>
                </c:pt>
                <c:pt idx="40">
                  <c:v>0.80556442655674454</c:v>
                </c:pt>
                <c:pt idx="41">
                  <c:v>0.78322300747957829</c:v>
                </c:pt>
                <c:pt idx="42">
                  <c:v>0.75971592637454965</c:v>
                </c:pt>
                <c:pt idx="43">
                  <c:v>0.73504478871081425</c:v>
                </c:pt>
                <c:pt idx="44">
                  <c:v>0.70921119425617396</c:v>
                </c:pt>
                <c:pt idx="45">
                  <c:v>0.68221673716307263</c:v>
                </c:pt>
                <c:pt idx="46">
                  <c:v>0.65406300605399126</c:v>
                </c:pt>
                <c:pt idx="47">
                  <c:v>0.62475158410624654</c:v>
                </c:pt>
                <c:pt idx="48">
                  <c:v>0.5942840491361927</c:v>
                </c:pt>
                <c:pt idx="49">
                  <c:v>0.56266197368283044</c:v>
                </c:pt>
                <c:pt idx="50">
                  <c:v>0.52988692509082436</c:v>
                </c:pt>
                <c:pt idx="51">
                  <c:v>0.4959604655929305</c:v>
                </c:pt>
                <c:pt idx="52">
                  <c:v>0.46088415239183644</c:v>
                </c:pt>
                <c:pt idx="53">
                  <c:v>0.42465953774141535</c:v>
                </c:pt>
                <c:pt idx="54">
                  <c:v>0.38728816902739627</c:v>
                </c:pt>
                <c:pt idx="55">
                  <c:v>0.34877158884745174</c:v>
                </c:pt>
                <c:pt idx="56">
                  <c:v>0.30911133509070499</c:v>
                </c:pt>
                <c:pt idx="57">
                  <c:v>0.26830894101665775</c:v>
                </c:pt>
                <c:pt idx="58">
                  <c:v>0.22636593533354096</c:v>
                </c:pt>
                <c:pt idx="59">
                  <c:v>0.1832838422760891</c:v>
                </c:pt>
                <c:pt idx="60">
                  <c:v>0.13906418168274026</c:v>
                </c:pt>
                <c:pt idx="61">
                  <c:v>9.3708469072263031E-2</c:v>
                </c:pt>
                <c:pt idx="62">
                  <c:v>4.7218215719811586E-2</c:v>
                </c:pt>
                <c:pt idx="63">
                  <c:v>-4.0507126758946438E-4</c:v>
                </c:pt>
                <c:pt idx="64">
                  <c:v>-4.9159888876129411E-2</c:v>
                </c:pt>
                <c:pt idx="65">
                  <c:v>-9.9044738110863575E-2</c:v>
                </c:pt>
                <c:pt idx="66">
                  <c:v>-0.15005812392193205</c:v>
                </c:pt>
                <c:pt idx="67">
                  <c:v>-0.20219855513134385</c:v>
                </c:pt>
                <c:pt idx="68">
                  <c:v>-0.25546454436032545</c:v>
                </c:pt>
                <c:pt idx="69">
                  <c:v>-0.3098546079572323</c:v>
                </c:pt>
                <c:pt idx="70">
                  <c:v>-0.36536726592602253</c:v>
                </c:pt>
                <c:pt idx="71">
                  <c:v>-0.4220010418552918</c:v>
                </c:pt>
                <c:pt idx="72">
                  <c:v>-0.47975446284786788</c:v>
                </c:pt>
                <c:pt idx="73">
                  <c:v>-0.53862605945096453</c:v>
                </c:pt>
                <c:pt idx="74">
                  <c:v>-0.59861436558689318</c:v>
                </c:pt>
                <c:pt idx="75">
                  <c:v>-0.65971791848433192</c:v>
                </c:pt>
                <c:pt idx="76">
                  <c:v>-0.72193525861015051</c:v>
                </c:pt>
                <c:pt idx="77">
                  <c:v>-0.78526492960179062</c:v>
                </c:pt>
                <c:pt idx="78">
                  <c:v>-0.84970547820020081</c:v>
                </c:pt>
                <c:pt idx="79">
                  <c:v>-0.91525545418332455</c:v>
                </c:pt>
                <c:pt idx="80">
                  <c:v>-0.98191341030014123</c:v>
                </c:pt>
                <c:pt idx="81">
                  <c:v>-1.0496779022052591</c:v>
                </c:pt>
                <c:pt idx="82">
                  <c:v>-1.1185474883940594</c:v>
                </c:pt>
                <c:pt idx="83">
                  <c:v>-1.1885207301383895</c:v>
                </c:pt>
                <c:pt idx="84">
                  <c:v>-1.259596191422808</c:v>
                </c:pt>
                <c:pt idx="85">
                  <c:v>-1.3317724388813759</c:v>
                </c:pt>
                <c:pt idx="86">
                  <c:v>-1.4050480417349975</c:v>
                </c:pt>
                <c:pt idx="87">
                  <c:v>-1.4794215717293078</c:v>
                </c:pt>
                <c:pt idx="88">
                  <c:v>-1.5548916030731059</c:v>
                </c:pt>
                <c:pt idx="89">
                  <c:v>-1.6314567123773358</c:v>
                </c:pt>
                <c:pt idx="90">
                  <c:v>-1.7091154785946097</c:v>
                </c:pt>
                <c:pt idx="91">
                  <c:v>-1.7878664829592779</c:v>
                </c:pt>
                <c:pt idx="92">
                  <c:v>-1.8677083089280409</c:v>
                </c:pt>
                <c:pt idx="93">
                  <c:v>-1.948639542121104</c:v>
                </c:pt>
                <c:pt idx="94">
                  <c:v>-2.0306587702638761</c:v>
                </c:pt>
                <c:pt idx="95">
                  <c:v>-2.1137645831292065</c:v>
                </c:pt>
                <c:pt idx="96">
                  <c:v>-2.1979555724801658</c:v>
                </c:pt>
                <c:pt idx="97">
                  <c:v>-2.283230332013364</c:v>
                </c:pt>
                <c:pt idx="98">
                  <c:v>-2.36958745730281</c:v>
                </c:pt>
                <c:pt idx="99">
                  <c:v>-2.4570255457443073</c:v>
                </c:pt>
                <c:pt idx="100">
                  <c:v>-2.5455431965003896</c:v>
                </c:pt>
                <c:pt idx="101">
                  <c:v>-2.6351390104457924</c:v>
                </c:pt>
                <c:pt idx="102">
                  <c:v>-2.7258115901134592</c:v>
                </c:pt>
                <c:pt idx="103">
                  <c:v>-2.8175595396410871</c:v>
                </c:pt>
                <c:pt idx="104">
                  <c:v>-2.9103814647182036</c:v>
                </c:pt>
                <c:pt idx="105">
                  <c:v>-3.0042759725337786</c:v>
                </c:pt>
                <c:pt idx="106">
                  <c:v>-3.0992416717243692</c:v>
                </c:pt>
                <c:pt idx="107">
                  <c:v>-3.1952771723227982</c:v>
                </c:pt>
                <c:pt idx="108">
                  <c:v>-3.2923810857073619</c:v>
                </c:pt>
                <c:pt idx="109">
                  <c:v>-3.390552024551571</c:v>
                </c:pt>
                <c:pt idx="110">
                  <c:v>-3.4897886027744192</c:v>
                </c:pt>
                <c:pt idx="111">
                  <c:v>-3.5900894354911821</c:v>
                </c:pt>
                <c:pt idx="112">
                  <c:v>-3.6914531389647447</c:v>
                </c:pt>
                <c:pt idx="113">
                  <c:v>-3.793878330557455</c:v>
                </c:pt>
                <c:pt idx="114">
                  <c:v>-3.8973636286835043</c:v>
                </c:pt>
                <c:pt idx="115">
                  <c:v>-4.001907652761834</c:v>
                </c:pt>
                <c:pt idx="116">
                  <c:v>-4.1075090231695652</c:v>
                </c:pt>
                <c:pt idx="117">
                  <c:v>-4.2141663611959546</c:v>
                </c:pt>
                <c:pt idx="118">
                  <c:v>-4.321878288996869</c:v>
                </c:pt>
                <c:pt idx="119">
                  <c:v>-4.4306434295497858</c:v>
                </c:pt>
                <c:pt idx="120">
                  <c:v>-4.5404604066093111</c:v>
                </c:pt>
                <c:pt idx="121">
                  <c:v>-4.6513278446632196</c:v>
                </c:pt>
                <c:pt idx="122">
                  <c:v>-4.7632443688890111</c:v>
                </c:pt>
                <c:pt idx="123">
                  <c:v>-4.8762086051109854</c:v>
                </c:pt>
                <c:pt idx="124">
                  <c:v>-4.9902191797578332</c:v>
                </c:pt>
                <c:pt idx="125">
                  <c:v>-5.1052747198207449</c:v>
                </c:pt>
                <c:pt idx="126">
                  <c:v>-5.2213738528120297</c:v>
                </c:pt>
                <c:pt idx="127">
                  <c:v>-5.3385152067242494</c:v>
                </c:pt>
                <c:pt idx="128">
                  <c:v>-5.4566974099898644</c:v>
                </c:pt>
                <c:pt idx="129">
                  <c:v>-5.5759190914413912</c:v>
                </c:pt>
                <c:pt idx="130">
                  <c:v>-5.6961788802720656</c:v>
                </c:pt>
                <c:pt idx="131">
                  <c:v>-5.8174754059970191</c:v>
                </c:pt>
                <c:pt idx="132">
                  <c:v>-5.9398072984149577</c:v>
                </c:pt>
                <c:pt idx="133">
                  <c:v>-6.0631731875703503</c:v>
                </c:pt>
                <c:pt idx="134">
                  <c:v>-6.1875717037161184</c:v>
                </c:pt>
                <c:pt idx="135">
                  <c:v>-6.3130014772768286</c:v>
                </c:pt>
                <c:pt idx="136">
                  <c:v>-6.4394611388123888</c:v>
                </c:pt>
                <c:pt idx="137">
                  <c:v>-6.5669493189822425</c:v>
                </c:pt>
                <c:pt idx="138">
                  <c:v>-6.6954646485100646</c:v>
                </c:pt>
                <c:pt idx="139">
                  <c:v>-6.8250057581489507</c:v>
                </c:pt>
                <c:pt idx="140">
                  <c:v>-6.9555712786471027</c:v>
                </c:pt>
                <c:pt idx="141">
                  <c:v>-7.0871598407140128</c:v>
                </c:pt>
                <c:pt idx="142">
                  <c:v>-7.2197700749871352</c:v>
                </c:pt>
                <c:pt idx="143">
                  <c:v>-7.3534006119990512</c:v>
                </c:pt>
                <c:pt idx="144">
                  <c:v>-7.4880500821451248</c:v>
                </c:pt>
                <c:pt idx="145">
                  <c:v>-7.623717115651643</c:v>
                </c:pt>
                <c:pt idx="146">
                  <c:v>-7.7604003425444477</c:v>
                </c:pt>
                <c:pt idx="147">
                  <c:v>-7.8980983926180448</c:v>
                </c:pt>
                <c:pt idx="148">
                  <c:v>-8.0368098954052041</c:v>
                </c:pt>
                <c:pt idx="149">
                  <c:v>-8.176533480147036</c:v>
                </c:pt>
                <c:pt idx="150">
                  <c:v>-8.3172677757635451</c:v>
                </c:pt>
                <c:pt idx="151">
                  <c:v>-8.4590114108246706</c:v>
                </c:pt>
                <c:pt idx="152">
                  <c:v>-8.6017630135217917</c:v>
                </c:pt>
                <c:pt idx="153">
                  <c:v>-8.7455212116397156</c:v>
                </c:pt>
                <c:pt idx="154">
                  <c:v>-8.8902846325291325</c:v>
                </c:pt>
                <c:pt idx="155">
                  <c:v>-9.0360519030795423</c:v>
                </c:pt>
                <c:pt idx="156">
                  <c:v>-9.182821649692654</c:v>
                </c:pt>
                <c:pt idx="157">
                  <c:v>-9.3305924982562409</c:v>
                </c:pt>
                <c:pt idx="158">
                  <c:v>-9.479363074118476</c:v>
                </c:pt>
                <c:pt idx="159">
                  <c:v>-9.6291320020627129</c:v>
                </c:pt>
                <c:pt idx="160">
                  <c:v>-9.7798979062827431</c:v>
                </c:pt>
                <c:pt idx="161">
                  <c:v>-9.931659410358499</c:v>
                </c:pt>
                <c:pt idx="162">
                  <c:v>-10.08441513723222</c:v>
                </c:pt>
                <c:pt idx="163">
                  <c:v>-10.238163709185073</c:v>
                </c:pt>
                <c:pt idx="164">
                  <c:v>-10.392903747814225</c:v>
                </c:pt>
                <c:pt idx="165">
                  <c:v>-10.548633874010362</c:v>
                </c:pt>
                <c:pt idx="166">
                  <c:v>-10.70535270793566</c:v>
                </c:pt>
                <c:pt idx="167">
                  <c:v>-10.863058869002201</c:v>
                </c:pt>
                <c:pt idx="168">
                  <c:v>-11.02175097585083</c:v>
                </c:pt>
                <c:pt idx="169">
                  <c:v>-11.181427646330462</c:v>
                </c:pt>
                <c:pt idx="170">
                  <c:v>-11.342087497477817</c:v>
                </c:pt>
                <c:pt idx="171">
                  <c:v>-11.503729145497593</c:v>
                </c:pt>
                <c:pt idx="172">
                  <c:v>-11.666351205743085</c:v>
                </c:pt>
                <c:pt idx="173">
                  <c:v>-11.829952292697229</c:v>
                </c:pt>
                <c:pt idx="174">
                  <c:v>-11.994531019954067</c:v>
                </c:pt>
                <c:pt idx="175">
                  <c:v>-12.160086000200657</c:v>
                </c:pt>
                <c:pt idx="176">
                  <c:v>-12.326615845199393</c:v>
                </c:pt>
                <c:pt idx="177">
                  <c:v>-12.494119165770764</c:v>
                </c:pt>
                <c:pt idx="178">
                  <c:v>-12.662594571776513</c:v>
                </c:pt>
                <c:pt idx="179">
                  <c:v>-12.832040672103229</c:v>
                </c:pt>
                <c:pt idx="180">
                  <c:v>-13.002456074646355</c:v>
                </c:pt>
                <c:pt idx="181">
                  <c:v>-13.173839386294601</c:v>
                </c:pt>
                <c:pt idx="182">
                  <c:v>-13.346189212914766</c:v>
                </c:pt>
                <c:pt idx="183">
                  <c:v>-13.519504159336982</c:v>
                </c:pt>
                <c:pt idx="184">
                  <c:v>-13.693782829340352</c:v>
                </c:pt>
                <c:pt idx="185">
                  <c:v>-13.869023825638989</c:v>
                </c:pt>
                <c:pt idx="186">
                  <c:v>-14.045225749868466</c:v>
                </c:pt>
                <c:pt idx="187">
                  <c:v>-14.222387202572659</c:v>
                </c:pt>
                <c:pt idx="188">
                  <c:v>-14.400506783190975</c:v>
                </c:pt>
                <c:pt idx="189">
                  <c:v>-14.579583090045993</c:v>
                </c:pt>
                <c:pt idx="190">
                  <c:v>-14.759614720331479</c:v>
                </c:pt>
                <c:pt idx="191">
                  <c:v>-14.940600270100791</c:v>
                </c:pt>
                <c:pt idx="192">
                  <c:v>-15.12253833425568</c:v>
                </c:pt>
                <c:pt idx="193">
                  <c:v>-15.305427506535452</c:v>
                </c:pt>
                <c:pt idx="194">
                  <c:v>-15.489266379506532</c:v>
                </c:pt>
                <c:pt idx="195">
                  <c:v>-15.67405354455239</c:v>
                </c:pt>
                <c:pt idx="196">
                  <c:v>-15.859787591863842</c:v>
                </c:pt>
                <c:pt idx="197">
                  <c:v>-16.046467110429735</c:v>
                </c:pt>
                <c:pt idx="198">
                  <c:v>-16.23409068802798</c:v>
                </c:pt>
                <c:pt idx="199">
                  <c:v>-16.422656911216968</c:v>
                </c:pt>
                <c:pt idx="200">
                  <c:v>-16.612164365327345</c:v>
                </c:pt>
                <c:pt idx="201">
                  <c:v>-16.802611634454141</c:v>
                </c:pt>
                <c:pt idx="202">
                  <c:v>-16.993997301449259</c:v>
                </c:pt>
                <c:pt idx="203">
                  <c:v>-17.186319947914324</c:v>
                </c:pt>
                <c:pt idx="204">
                  <c:v>-17.379578154193876</c:v>
                </c:pt>
                <c:pt idx="205">
                  <c:v>-17.573770499368926</c:v>
                </c:pt>
                <c:pt idx="206">
                  <c:v>-17.768895561250837</c:v>
                </c:pt>
                <c:pt idx="207">
                  <c:v>-17.964951916375565</c:v>
                </c:pt>
                <c:pt idx="208">
                  <c:v>-18.161938139998238</c:v>
                </c:pt>
                <c:pt idx="209">
                  <c:v>-18.359852806088064</c:v>
                </c:pt>
                <c:pt idx="210">
                  <c:v>-18.558694487323582</c:v>
                </c:pt>
                <c:pt idx="211">
                  <c:v>-18.758461755088248</c:v>
                </c:pt>
                <c:pt idx="212">
                  <c:v>-18.959153179466345</c:v>
                </c:pt>
                <c:pt idx="213">
                  <c:v>-19.160767329239214</c:v>
                </c:pt>
                <c:pt idx="214">
                  <c:v>-19.363302771881816</c:v>
                </c:pt>
                <c:pt idx="215">
                  <c:v>-19.566758073559619</c:v>
                </c:pt>
                <c:pt idx="216">
                  <c:v>-19.771131799125794</c:v>
                </c:pt>
                <c:pt idx="217">
                  <c:v>-19.97642251211872</c:v>
                </c:pt>
                <c:pt idx="218">
                  <c:v>-20.182628774759824</c:v>
                </c:pt>
                <c:pt idx="219">
                  <c:v>-20.389749147951704</c:v>
                </c:pt>
                <c:pt idx="220">
                  <c:v>-20.597782191276579</c:v>
                </c:pt>
                <c:pt idx="221">
                  <c:v>-20.806726462995027</c:v>
                </c:pt>
                <c:pt idx="222">
                  <c:v>-21.016580520045029</c:v>
                </c:pt>
                <c:pt idx="223">
                  <c:v>-21.227342918041312</c:v>
                </c:pt>
                <c:pt idx="224">
                  <c:v>-21.439012211274996</c:v>
                </c:pt>
                <c:pt idx="225">
                  <c:v>-21.651586952713508</c:v>
                </c:pt>
                <c:pt idx="226">
                  <c:v>-21.865065694000805</c:v>
                </c:pt>
                <c:pt idx="227">
                  <c:v>-22.079446985457878</c:v>
                </c:pt>
                <c:pt idx="228">
                  <c:v>-22.294729376083538</c:v>
                </c:pt>
                <c:pt idx="229">
                  <c:v>-22.510911413555483</c:v>
                </c:pt>
                <c:pt idx="230">
                  <c:v>-22.727991644231643</c:v>
                </c:pt>
                <c:pt idx="231">
                  <c:v>-22.945968613151791</c:v>
                </c:pt>
                <c:pt idx="232">
                  <c:v>-23.164840864039437</c:v>
                </c:pt>
                <c:pt idx="233">
                  <c:v>-23.384606939303993</c:v>
                </c:pt>
                <c:pt idx="234">
                  <c:v>-23.605265380043182</c:v>
                </c:pt>
                <c:pt idx="235">
                  <c:v>-23.82681472604574</c:v>
                </c:pt>
                <c:pt idx="236">
                  <c:v>-24.049253515794351</c:v>
                </c:pt>
                <c:pt idx="237">
                  <c:v>-24.272580286468855</c:v>
                </c:pt>
                <c:pt idx="238">
                  <c:v>-24.496793573949706</c:v>
                </c:pt>
                <c:pt idx="239">
                  <c:v>-24.721891912821679</c:v>
                </c:pt>
                <c:pt idx="240">
                  <c:v>-24.947873836377831</c:v>
                </c:pt>
                <c:pt idx="241">
                  <c:v>-25.174737876623695</c:v>
                </c:pt>
                <c:pt idx="242">
                  <c:v>-25.40248256428174</c:v>
                </c:pt>
                <c:pt idx="243">
                  <c:v>-25.631106428796041</c:v>
                </c:pt>
                <c:pt idx="244">
                  <c:v>-25.860607998337215</c:v>
                </c:pt>
                <c:pt idx="245">
                  <c:v>-26.090985799807566</c:v>
                </c:pt>
                <c:pt idx="246">
                  <c:v>-26.322238358846477</c:v>
                </c:pt>
                <c:pt idx="247">
                  <c:v>-26.554364199836034</c:v>
                </c:pt>
                <c:pt idx="248">
                  <c:v>-26.787361845906858</c:v>
                </c:pt>
                <c:pt idx="249">
                  <c:v>-27.021229818944178</c:v>
                </c:pt>
                <c:pt idx="250">
                  <c:v>-27.255966639594106</c:v>
                </c:pt>
                <c:pt idx="251">
                  <c:v>-27.491570827270149</c:v>
                </c:pt>
                <c:pt idx="252">
                  <c:v>-27.728040900159918</c:v>
                </c:pt>
                <c:pt idx="253">
                  <c:v>-27.965375375232068</c:v>
                </c:pt>
                <c:pt idx="254">
                  <c:v>-28.203572768243422</c:v>
                </c:pt>
                <c:pt idx="255">
                  <c:v>-28.442631593746327</c:v>
                </c:pt>
                <c:pt idx="256">
                  <c:v>-28.682550365096194</c:v>
                </c:pt>
                <c:pt idx="257">
                  <c:v>-28.923327594459245</c:v>
                </c:pt>
                <c:pt idx="258">
                  <c:v>-29.164961792820463</c:v>
                </c:pt>
                <c:pt idx="259">
                  <c:v>-29.407451469991734</c:v>
                </c:pt>
                <c:pt idx="260">
                  <c:v>-29.650795134620175</c:v>
                </c:pt>
                <c:pt idx="261">
                  <c:v>-29.894991294196657</c:v>
                </c:pt>
                <c:pt idx="262">
                  <c:v>-30.140038455064524</c:v>
                </c:pt>
                <c:pt idx="263">
                  <c:v>-30.385935122428481</c:v>
                </c:pt>
                <c:pt idx="264">
                  <c:v>-30.632679800363675</c:v>
                </c:pt>
                <c:pt idx="265">
                  <c:v>-30.880270991824943</c:v>
                </c:pt>
                <c:pt idx="266">
                  <c:v>-31.128707198656254</c:v>
                </c:pt>
                <c:pt idx="267">
                  <c:v>-31.377986921600311</c:v>
                </c:pt>
                <c:pt idx="268">
                  <c:v>-31.628108660308325</c:v>
                </c:pt>
                <c:pt idx="269">
                  <c:v>-31.87907091334996</c:v>
                </c:pt>
                <c:pt idx="270">
                  <c:v>-32.130872178223456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'9ft'!$G$18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0.38005720621779282</c:v>
                </c:pt>
                <c:pt idx="2">
                  <c:v>0.75954569615446244</c:v>
                </c:pt>
                <c:pt idx="3">
                  <c:v>1.1384672881001823</c:v>
                </c:pt>
                <c:pt idx="4">
                  <c:v>1.5168237862549772</c:v>
                </c:pt>
                <c:pt idx="5">
                  <c:v>1.8946169808200468</c:v>
                </c:pt>
                <c:pt idx="6">
                  <c:v>2.2718486480884272</c:v>
                </c:pt>
                <c:pt idx="7">
                  <c:v>2.6485205505349998</c:v>
                </c:pt>
                <c:pt idx="8">
                  <c:v>3.0246344369058566</c:v>
                </c:pt>
                <c:pt idx="9">
                  <c:v>3.400192042307034</c:v>
                </c:pt>
                <c:pt idx="10">
                  <c:v>3.7751950882926217</c:v>
                </c:pt>
                <c:pt idx="11">
                  <c:v>4.1496452829522568</c:v>
                </c:pt>
                <c:pt idx="12">
                  <c:v>4.5235443209980151</c:v>
                </c:pt>
                <c:pt idx="13">
                  <c:v>4.8968938838507006</c:v>
                </c:pt>
                <c:pt idx="14">
                  <c:v>5.2696956397255548</c:v>
                </c:pt>
                <c:pt idx="15">
                  <c:v>5.6419512437173811</c:v>
                </c:pt>
                <c:pt idx="16">
                  <c:v>6.0136623378851022</c:v>
                </c:pt>
                <c:pt idx="17">
                  <c:v>6.3848305513357548</c:v>
                </c:pt>
                <c:pt idx="18">
                  <c:v>6.7554575003079345</c:v>
                </c:pt>
                <c:pt idx="19">
                  <c:v>7.1255447882546887</c:v>
                </c:pt>
                <c:pt idx="20">
                  <c:v>7.495094005925881</c:v>
                </c:pt>
                <c:pt idx="21">
                  <c:v>7.864106731450021</c:v>
                </c:pt>
                <c:pt idx="22">
                  <c:v>8.2325845304155774</c:v>
                </c:pt>
                <c:pt idx="23">
                  <c:v>8.6005289559517735</c:v>
                </c:pt>
                <c:pt idx="24">
                  <c:v>8.9679415488088825</c:v>
                </c:pt>
                <c:pt idx="25">
                  <c:v>9.334823837438023</c:v>
                </c:pt>
                <c:pt idx="26">
                  <c:v>9.7011773380704618</c:v>
                </c:pt>
                <c:pt idx="27">
                  <c:v>10.06700355479644</c:v>
                </c:pt>
                <c:pt idx="28">
                  <c:v>10.432303979643514</c:v>
                </c:pt>
                <c:pt idx="29">
                  <c:v>10.797080092654438</c:v>
                </c:pt>
                <c:pt idx="30">
                  <c:v>11.16133336196458</c:v>
                </c:pt>
                <c:pt idx="31">
                  <c:v>11.525065243878879</c:v>
                </c:pt>
                <c:pt idx="32">
                  <c:v>11.888277182948366</c:v>
                </c:pt>
                <c:pt idx="33">
                  <c:v>12.250970612046228</c:v>
                </c:pt>
                <c:pt idx="34">
                  <c:v>12.613146952443453</c:v>
                </c:pt>
                <c:pt idx="35">
                  <c:v>12.974807613884034</c:v>
                </c:pt>
                <c:pt idx="36">
                  <c:v>13.335953994659763</c:v>
                </c:pt>
                <c:pt idx="37">
                  <c:v>13.696587481684595</c:v>
                </c:pt>
                <c:pt idx="38">
                  <c:v>14.056709450568619</c:v>
                </c:pt>
                <c:pt idx="39">
                  <c:v>14.416321265691606</c:v>
                </c:pt>
                <c:pt idx="40">
                  <c:v>14.775424280276182</c:v>
                </c:pt>
                <c:pt idx="41">
                  <c:v>15.134019836460592</c:v>
                </c:pt>
                <c:pt idx="42">
                  <c:v>15.492109265371081</c:v>
                </c:pt>
                <c:pt idx="43">
                  <c:v>15.849693887193901</c:v>
                </c:pt>
                <c:pt idx="44">
                  <c:v>16.206775011246936</c:v>
                </c:pt>
                <c:pt idx="45">
                  <c:v>16.563353936050966</c:v>
                </c:pt>
                <c:pt idx="46">
                  <c:v>16.919431949400558</c:v>
                </c:pt>
                <c:pt idx="47">
                  <c:v>17.275010328434593</c:v>
                </c:pt>
                <c:pt idx="48">
                  <c:v>17.630090339706467</c:v>
                </c:pt>
                <c:pt idx="49">
                  <c:v>17.984673239253901</c:v>
                </c:pt>
                <c:pt idx="50">
                  <c:v>18.338760272668448</c:v>
                </c:pt>
                <c:pt idx="51">
                  <c:v>18.692352675164635</c:v>
                </c:pt>
                <c:pt idx="52">
                  <c:v>19.045451671648774</c:v>
                </c:pt>
                <c:pt idx="53">
                  <c:v>19.398058476787455</c:v>
                </c:pt>
                <c:pt idx="54">
                  <c:v>19.750174295075706</c:v>
                </c:pt>
                <c:pt idx="55">
                  <c:v>20.101800320904825</c:v>
                </c:pt>
                <c:pt idx="56">
                  <c:v>20.45293773862991</c:v>
                </c:pt>
                <c:pt idx="57">
                  <c:v>20.803587722637065</c:v>
                </c:pt>
                <c:pt idx="58">
                  <c:v>21.15375143741031</c:v>
                </c:pt>
                <c:pt idx="59">
                  <c:v>21.503430037598172</c:v>
                </c:pt>
                <c:pt idx="60">
                  <c:v>21.85262466807999</c:v>
                </c:pt>
                <c:pt idx="61">
                  <c:v>22.201336464031915</c:v>
                </c:pt>
                <c:pt idx="62">
                  <c:v>22.549566550992623</c:v>
                </c:pt>
                <c:pt idx="63">
                  <c:v>22.897316044928733</c:v>
                </c:pt>
                <c:pt idx="64">
                  <c:v>23.244586052299955</c:v>
                </c:pt>
                <c:pt idx="65">
                  <c:v>23.591377670123933</c:v>
                </c:pt>
                <c:pt idx="66">
                  <c:v>23.937691986040836</c:v>
                </c:pt>
                <c:pt idx="67">
                  <c:v>24.283530078377655</c:v>
                </c:pt>
                <c:pt idx="68">
                  <c:v>24.628893016212242</c:v>
                </c:pt>
                <c:pt idx="69">
                  <c:v>24.973781859437068</c:v>
                </c:pt>
                <c:pt idx="70">
                  <c:v>25.318197658822733</c:v>
                </c:pt>
                <c:pt idx="71">
                  <c:v>25.662141456081198</c:v>
                </c:pt>
                <c:pt idx="72">
                  <c:v>26.005614283928772</c:v>
                </c:pt>
                <c:pt idx="73">
                  <c:v>26.348617166148827</c:v>
                </c:pt>
                <c:pt idx="74">
                  <c:v>26.691151117654286</c:v>
                </c:pt>
                <c:pt idx="75">
                  <c:v>27.03321714454983</c:v>
                </c:pt>
                <c:pt idx="76">
                  <c:v>27.37481624419388</c:v>
                </c:pt>
                <c:pt idx="77">
                  <c:v>27.715949405260325</c:v>
                </c:pt>
                <c:pt idx="78">
                  <c:v>28.05661760780001</c:v>
                </c:pt>
                <c:pt idx="79">
                  <c:v>28.396821823301984</c:v>
                </c:pt>
                <c:pt idx="80">
                  <c:v>28.736563014754509</c:v>
                </c:pt>
                <c:pt idx="81">
                  <c:v>29.075842136705834</c:v>
                </c:pt>
                <c:pt idx="82">
                  <c:v>29.414660135324738</c:v>
                </c:pt>
                <c:pt idx="83">
                  <c:v>29.75301794846084</c:v>
                </c:pt>
                <c:pt idx="84">
                  <c:v>30.090916505704687</c:v>
                </c:pt>
                <c:pt idx="85">
                  <c:v>30.428356728447596</c:v>
                </c:pt>
                <c:pt idx="86">
                  <c:v>30.765339529941304</c:v>
                </c:pt>
                <c:pt idx="87">
                  <c:v>31.101865815357364</c:v>
                </c:pt>
                <c:pt idx="88">
                  <c:v>31.437936481846329</c:v>
                </c:pt>
                <c:pt idx="89">
                  <c:v>31.773552418596729</c:v>
                </c:pt>
                <c:pt idx="90">
                  <c:v>32.108714506893818</c:v>
                </c:pt>
                <c:pt idx="91">
                  <c:v>32.443423620178109</c:v>
                </c:pt>
                <c:pt idx="92">
                  <c:v>32.777680624103688</c:v>
                </c:pt>
                <c:pt idx="93">
                  <c:v>33.111486376596339</c:v>
                </c:pt>
                <c:pt idx="94">
                  <c:v>33.444841727911417</c:v>
                </c:pt>
                <c:pt idx="95">
                  <c:v>33.777747520691548</c:v>
                </c:pt>
                <c:pt idx="96">
                  <c:v>34.110204590024104</c:v>
                </c:pt>
                <c:pt idx="97">
                  <c:v>34.442213763498479</c:v>
                </c:pt>
                <c:pt idx="98">
                  <c:v>34.77377586126314</c:v>
                </c:pt>
                <c:pt idx="99">
                  <c:v>35.10489169608249</c:v>
                </c:pt>
                <c:pt idx="100">
                  <c:v>35.435562073393534</c:v>
                </c:pt>
                <c:pt idx="101">
                  <c:v>35.765787791362321</c:v>
                </c:pt>
                <c:pt idx="102">
                  <c:v>36.095569640940191</c:v>
                </c:pt>
                <c:pt idx="103">
                  <c:v>36.424908405919837</c:v>
                </c:pt>
                <c:pt idx="104">
                  <c:v>36.753804862991153</c:v>
                </c:pt>
                <c:pt idx="105">
                  <c:v>37.082259781796871</c:v>
                </c:pt>
                <c:pt idx="106">
                  <c:v>37.410273924988026</c:v>
                </c:pt>
                <c:pt idx="107">
                  <c:v>37.737848048279204</c:v>
                </c:pt>
                <c:pt idx="108">
                  <c:v>38.064982900503608</c:v>
                </c:pt>
                <c:pt idx="109">
                  <c:v>38.391679223667921</c:v>
                </c:pt>
                <c:pt idx="110">
                  <c:v>38.717937753006957</c:v>
                </c:pt>
                <c:pt idx="111">
                  <c:v>39.043759217038144</c:v>
                </c:pt>
                <c:pt idx="112">
                  <c:v>39.369144337615801</c:v>
                </c:pt>
                <c:pt idx="113">
                  <c:v>39.694093829985221</c:v>
                </c:pt>
                <c:pt idx="114">
                  <c:v>40.018608402836556</c:v>
                </c:pt>
                <c:pt idx="115">
                  <c:v>40.342688758358513</c:v>
                </c:pt>
                <c:pt idx="116">
                  <c:v>40.666335592291865</c:v>
                </c:pt>
                <c:pt idx="117">
                  <c:v>40.989549593982765</c:v>
                </c:pt>
                <c:pt idx="118">
                  <c:v>41.312331446435842</c:v>
                </c:pt>
                <c:pt idx="119">
                  <c:v>41.634681826367149</c:v>
                </c:pt>
                <c:pt idx="120">
                  <c:v>41.956601404256901</c:v>
                </c:pt>
                <c:pt idx="121">
                  <c:v>42.278090844402001</c:v>
                </c:pt>
                <c:pt idx="122">
                  <c:v>42.59915080496841</c:v>
                </c:pt>
                <c:pt idx="123">
                  <c:v>42.9197819380433</c:v>
                </c:pt>
                <c:pt idx="124">
                  <c:v>43.239984889687037</c:v>
                </c:pt>
                <c:pt idx="125">
                  <c:v>43.55976029998493</c:v>
                </c:pt>
                <c:pt idx="126">
                  <c:v>43.879108803098852</c:v>
                </c:pt>
                <c:pt idx="127">
                  <c:v>44.198031027318628</c:v>
                </c:pt>
                <c:pt idx="128">
                  <c:v>44.516527595113232</c:v>
                </c:pt>
                <c:pt idx="129">
                  <c:v>44.834599123181803</c:v>
                </c:pt>
                <c:pt idx="130">
                  <c:v>45.152246222504488</c:v>
                </c:pt>
                <c:pt idx="131">
                  <c:v>45.469469498393053</c:v>
                </c:pt>
                <c:pt idx="132">
                  <c:v>45.786269550541341</c:v>
                </c:pt>
                <c:pt idx="133">
                  <c:v>46.102646973075501</c:v>
                </c:pt>
                <c:pt idx="134">
                  <c:v>46.418602354604069</c:v>
                </c:pt>
                <c:pt idx="135">
                  <c:v>46.734136278267819</c:v>
                </c:pt>
                <c:pt idx="136">
                  <c:v>47.049249321789439</c:v>
                </c:pt>
                <c:pt idx="137">
                  <c:v>47.363942057523026</c:v>
                </c:pt>
                <c:pt idx="138">
                  <c:v>47.678215052503347</c:v>
                </c:pt>
                <c:pt idx="139">
                  <c:v>47.992068868494961</c:v>
                </c:pt>
                <c:pt idx="140">
                  <c:v>48.305504062041116</c:v>
                </c:pt>
                <c:pt idx="141">
                  <c:v>48.618521184512439</c:v>
                </c:pt>
                <c:pt idx="142">
                  <c:v>48.931120782155475</c:v>
                </c:pt>
                <c:pt idx="143">
                  <c:v>49.243303396141002</c:v>
                </c:pt>
                <c:pt idx="144">
                  <c:v>49.55506956261214</c:v>
                </c:pt>
                <c:pt idx="145">
                  <c:v>49.866419812732303</c:v>
                </c:pt>
                <c:pt idx="146">
                  <c:v>50.177354672732925</c:v>
                </c:pt>
                <c:pt idx="147">
                  <c:v>50.487874663961001</c:v>
                </c:pt>
                <c:pt idx="148">
                  <c:v>50.797980302926433</c:v>
                </c:pt>
                <c:pt idx="149">
                  <c:v>51.107672101349166</c:v>
                </c:pt>
                <c:pt idx="150">
                  <c:v>51.416950566206154</c:v>
                </c:pt>
                <c:pt idx="151">
                  <c:v>51.725816199778109</c:v>
                </c:pt>
                <c:pt idx="152">
                  <c:v>52.034269499696038</c:v>
                </c:pt>
                <c:pt idx="153">
                  <c:v>52.342310958987625</c:v>
                </c:pt>
                <c:pt idx="154">
                  <c:v>52.649941066123368</c:v>
                </c:pt>
                <c:pt idx="155">
                  <c:v>52.957160305062551</c:v>
                </c:pt>
                <c:pt idx="156">
                  <c:v>53.263969155298987</c:v>
                </c:pt>
                <c:pt idx="157">
                  <c:v>53.570368091906595</c:v>
                </c:pt>
                <c:pt idx="158">
                  <c:v>53.876357585584735</c:v>
                </c:pt>
                <c:pt idx="159">
                  <c:v>54.181938102703384</c:v>
                </c:pt>
                <c:pt idx="160">
                  <c:v>54.487110105348073</c:v>
                </c:pt>
                <c:pt idx="161">
                  <c:v>54.791874051364658</c:v>
                </c:pt>
                <c:pt idx="162">
                  <c:v>55.096230394403854</c:v>
                </c:pt>
                <c:pt idx="163">
                  <c:v>55.400179583965574</c:v>
                </c:pt>
                <c:pt idx="164">
                  <c:v>55.703722065443095</c:v>
                </c:pt>
                <c:pt idx="165">
                  <c:v>56.006858280166988</c:v>
                </c:pt>
                <c:pt idx="166">
                  <c:v>56.309588665448828</c:v>
                </c:pt>
                <c:pt idx="167">
                  <c:v>56.61191365462475</c:v>
                </c:pt>
                <c:pt idx="168">
                  <c:v>56.913833677098758</c:v>
                </c:pt>
                <c:pt idx="169">
                  <c:v>57.215349158385848</c:v>
                </c:pt>
                <c:pt idx="170">
                  <c:v>57.516460520154915</c:v>
                </c:pt>
                <c:pt idx="171">
                  <c:v>57.817168180271445</c:v>
                </c:pt>
                <c:pt idx="172">
                  <c:v>58.11747255284002</c:v>
                </c:pt>
                <c:pt idx="173">
                  <c:v>58.417374048246614</c:v>
                </c:pt>
                <c:pt idx="174">
                  <c:v>58.716873073200645</c:v>
                </c:pt>
                <c:pt idx="175">
                  <c:v>59.01597003077687</c:v>
                </c:pt>
                <c:pt idx="176">
                  <c:v>59.314665320457017</c:v>
                </c:pt>
                <c:pt idx="177">
                  <c:v>59.612959338171258</c:v>
                </c:pt>
                <c:pt idx="178">
                  <c:v>59.910852476339436</c:v>
                </c:pt>
                <c:pt idx="179">
                  <c:v>60.208345123912096</c:v>
                </c:pt>
                <c:pt idx="180">
                  <c:v>60.505437666411304</c:v>
                </c:pt>
                <c:pt idx="181">
                  <c:v>60.802130485971233</c:v>
                </c:pt>
                <c:pt idx="182">
                  <c:v>61.098423961378586</c:v>
                </c:pt>
                <c:pt idx="183">
                  <c:v>61.394318468112751</c:v>
                </c:pt>
                <c:pt idx="184">
                  <c:v>61.689814378385776</c:v>
                </c:pt>
                <c:pt idx="185">
                  <c:v>61.984912061182129</c:v>
                </c:pt>
                <c:pt idx="186">
                  <c:v>62.279611882298227</c:v>
                </c:pt>
                <c:pt idx="187">
                  <c:v>62.573914204381758</c:v>
                </c:pt>
                <c:pt idx="188">
                  <c:v>62.867819386970801</c:v>
                </c:pt>
                <c:pt idx="189">
                  <c:v>63.161327786532723</c:v>
                </c:pt>
                <c:pt idx="190">
                  <c:v>63.454439756502858</c:v>
                </c:pt>
                <c:pt idx="191">
                  <c:v>63.747155647322955</c:v>
                </c:pt>
                <c:pt idx="192">
                  <c:v>64.039475806479459</c:v>
                </c:pt>
                <c:pt idx="193">
                  <c:v>64.331400578541505</c:v>
                </c:pt>
                <c:pt idx="194">
                  <c:v>64.622930305198764</c:v>
                </c:pt>
                <c:pt idx="195">
                  <c:v>64.914065325299035</c:v>
                </c:pt>
                <c:pt idx="196">
                  <c:v>65.204805974885616</c:v>
                </c:pt>
                <c:pt idx="197">
                  <c:v>65.495152587234472</c:v>
                </c:pt>
                <c:pt idx="198">
                  <c:v>65.785105492891191</c:v>
                </c:pt>
                <c:pt idx="199">
                  <c:v>66.074665019707709</c:v>
                </c:pt>
                <c:pt idx="200">
                  <c:v>66.363831492878802</c:v>
                </c:pt>
                <c:pt idx="201">
                  <c:v>66.652605234978409</c:v>
                </c:pt>
                <c:pt idx="202">
                  <c:v>66.940986565995701</c:v>
                </c:pt>
                <c:pt idx="203">
                  <c:v>67.228975803370886</c:v>
                </c:pt>
                <c:pt idx="204">
                  <c:v>67.516573262030917</c:v>
                </c:pt>
                <c:pt idx="205">
                  <c:v>67.803779254424867</c:v>
                </c:pt>
                <c:pt idx="206">
                  <c:v>68.090594090559108</c:v>
                </c:pt>
                <c:pt idx="207">
                  <c:v>68.37701807803235</c:v>
                </c:pt>
                <c:pt idx="208">
                  <c:v>68.663051522070333</c:v>
                </c:pt>
                <c:pt idx="209">
                  <c:v>68.948694725560415</c:v>
                </c:pt>
                <c:pt idx="210">
                  <c:v>69.233947989085848</c:v>
                </c:pt>
                <c:pt idx="211">
                  <c:v>69.518811610959915</c:v>
                </c:pt>
                <c:pt idx="212">
                  <c:v>69.80328588725979</c:v>
                </c:pt>
                <c:pt idx="213">
                  <c:v>70.087371111860165</c:v>
                </c:pt>
                <c:pt idx="214">
                  <c:v>70.371067576466757</c:v>
                </c:pt>
                <c:pt idx="215">
                  <c:v>70.654375570649464</c:v>
                </c:pt>
                <c:pt idx="216">
                  <c:v>70.937295381875401</c:v>
                </c:pt>
                <c:pt idx="217">
                  <c:v>71.219827295541648</c:v>
                </c:pt>
                <c:pt idx="218">
                  <c:v>71.501971595007831</c:v>
                </c:pt>
                <c:pt idx="219">
                  <c:v>71.78372856162845</c:v>
                </c:pt>
                <c:pt idx="220">
                  <c:v>72.065098474784989</c:v>
                </c:pt>
                <c:pt idx="221">
                  <c:v>72.346081611917811</c:v>
                </c:pt>
                <c:pt idx="222">
                  <c:v>72.626678248557852</c:v>
                </c:pt>
                <c:pt idx="223">
                  <c:v>72.906888658358056</c:v>
                </c:pt>
                <c:pt idx="224">
                  <c:v>73.18671311312464</c:v>
                </c:pt>
                <c:pt idx="225">
                  <c:v>73.466151882848081</c:v>
                </c:pt>
                <c:pt idx="226">
                  <c:v>73.74520523573392</c:v>
                </c:pt>
                <c:pt idx="227">
                  <c:v>74.023873438233366</c:v>
                </c:pt>
                <c:pt idx="228">
                  <c:v>74.302156755073611</c:v>
                </c:pt>
                <c:pt idx="229">
                  <c:v>74.580055449287997</c:v>
                </c:pt>
                <c:pt idx="230">
                  <c:v>74.857569782245932</c:v>
                </c:pt>
                <c:pt idx="231">
                  <c:v>75.13470001368259</c:v>
                </c:pt>
                <c:pt idx="232">
                  <c:v>75.411446401728398</c:v>
                </c:pt>
                <c:pt idx="233">
                  <c:v>75.687809202938283</c:v>
                </c:pt>
                <c:pt idx="234">
                  <c:v>75.963788672320717</c:v>
                </c:pt>
                <c:pt idx="235">
                  <c:v>76.239385063366598</c:v>
                </c:pt>
                <c:pt idx="236">
                  <c:v>76.514598628077778</c:v>
                </c:pt>
                <c:pt idx="237">
                  <c:v>76.789429616995506</c:v>
                </c:pt>
                <c:pt idx="238">
                  <c:v>77.063878279228589</c:v>
                </c:pt>
                <c:pt idx="239">
                  <c:v>77.337944862481379</c:v>
                </c:pt>
                <c:pt idx="240">
                  <c:v>77.611629613081462</c:v>
                </c:pt>
                <c:pt idx="241">
                  <c:v>77.884932776007219</c:v>
                </c:pt>
                <c:pt idx="242">
                  <c:v>78.157854594915136</c:v>
                </c:pt>
                <c:pt idx="243">
                  <c:v>78.430395312166866</c:v>
                </c:pt>
                <c:pt idx="244">
                  <c:v>78.702555168856165</c:v>
                </c:pt>
                <c:pt idx="245">
                  <c:v>78.974334404835488</c:v>
                </c:pt>
                <c:pt idx="246">
                  <c:v>79.24573325874249</c:v>
                </c:pt>
                <c:pt idx="247">
                  <c:v>79.516751968026242</c:v>
                </c:pt>
                <c:pt idx="248">
                  <c:v>79.787390768973253</c:v>
                </c:pt>
                <c:pt idx="249">
                  <c:v>80.057649896733267</c:v>
                </c:pt>
                <c:pt idx="250">
                  <c:v>80.327529585344891</c:v>
                </c:pt>
                <c:pt idx="251">
                  <c:v>80.597030067760926</c:v>
                </c:pt>
                <c:pt idx="252">
                  <c:v>80.866151575873602</c:v>
                </c:pt>
                <c:pt idx="253">
                  <c:v>81.134894340539489</c:v>
                </c:pt>
                <c:pt idx="254">
                  <c:v>81.403258591604256</c:v>
                </c:pt>
                <c:pt idx="255">
                  <c:v>81.671244557927224</c:v>
                </c:pt>
                <c:pt idx="256">
                  <c:v>81.938852467405681</c:v>
                </c:pt>
                <c:pt idx="257">
                  <c:v>82.206082546998999</c:v>
                </c:pt>
                <c:pt idx="258">
                  <c:v>82.472935022752552</c:v>
                </c:pt>
                <c:pt idx="259">
                  <c:v>82.739410119821414</c:v>
                </c:pt>
                <c:pt idx="260">
                  <c:v>83.005508062493846</c:v>
                </c:pt>
                <c:pt idx="261">
                  <c:v>83.271229074214602</c:v>
                </c:pt>
                <c:pt idx="262">
                  <c:v>83.536573377607965</c:v>
                </c:pt>
                <c:pt idx="263">
                  <c:v>83.801541194500672</c:v>
                </c:pt>
                <c:pt idx="264">
                  <c:v>84.066132745944557</c:v>
                </c:pt>
                <c:pt idx="265">
                  <c:v>84.330348252239006</c:v>
                </c:pt>
                <c:pt idx="266">
                  <c:v>84.594187932953218</c:v>
                </c:pt>
                <c:pt idx="267">
                  <c:v>84.857652006948271</c:v>
                </c:pt>
                <c:pt idx="268">
                  <c:v>85.120740692398968</c:v>
                </c:pt>
                <c:pt idx="269">
                  <c:v>85.383454206815472</c:v>
                </c:pt>
                <c:pt idx="270">
                  <c:v>85.645792767064762</c:v>
                </c:pt>
              </c:numCache>
            </c:numRef>
          </c:xVal>
          <c:yVal>
            <c:numRef>
              <c:f>'9ft'!$G$19:$G$289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'9ft'!$H$18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0.38005720621779282</c:v>
                </c:pt>
                <c:pt idx="2">
                  <c:v>0.75954569615446244</c:v>
                </c:pt>
                <c:pt idx="3">
                  <c:v>1.1384672881001823</c:v>
                </c:pt>
                <c:pt idx="4">
                  <c:v>1.5168237862549772</c:v>
                </c:pt>
                <c:pt idx="5">
                  <c:v>1.8946169808200468</c:v>
                </c:pt>
                <c:pt idx="6">
                  <c:v>2.2718486480884272</c:v>
                </c:pt>
                <c:pt idx="7">
                  <c:v>2.6485205505349998</c:v>
                </c:pt>
                <c:pt idx="8">
                  <c:v>3.0246344369058566</c:v>
                </c:pt>
                <c:pt idx="9">
                  <c:v>3.400192042307034</c:v>
                </c:pt>
                <c:pt idx="10">
                  <c:v>3.7751950882926217</c:v>
                </c:pt>
                <c:pt idx="11">
                  <c:v>4.1496452829522568</c:v>
                </c:pt>
                <c:pt idx="12">
                  <c:v>4.5235443209980151</c:v>
                </c:pt>
                <c:pt idx="13">
                  <c:v>4.8968938838507006</c:v>
                </c:pt>
                <c:pt idx="14">
                  <c:v>5.2696956397255548</c:v>
                </c:pt>
                <c:pt idx="15">
                  <c:v>5.6419512437173811</c:v>
                </c:pt>
                <c:pt idx="16">
                  <c:v>6.0136623378851022</c:v>
                </c:pt>
                <c:pt idx="17">
                  <c:v>6.3848305513357548</c:v>
                </c:pt>
                <c:pt idx="18">
                  <c:v>6.7554575003079345</c:v>
                </c:pt>
                <c:pt idx="19">
                  <c:v>7.1255447882546887</c:v>
                </c:pt>
                <c:pt idx="20">
                  <c:v>7.495094005925881</c:v>
                </c:pt>
                <c:pt idx="21">
                  <c:v>7.864106731450021</c:v>
                </c:pt>
                <c:pt idx="22">
                  <c:v>8.2325845304155774</c:v>
                </c:pt>
                <c:pt idx="23">
                  <c:v>8.6005289559517735</c:v>
                </c:pt>
                <c:pt idx="24">
                  <c:v>8.9679415488088825</c:v>
                </c:pt>
                <c:pt idx="25">
                  <c:v>9.334823837438023</c:v>
                </c:pt>
                <c:pt idx="26">
                  <c:v>9.7011773380704618</c:v>
                </c:pt>
                <c:pt idx="27">
                  <c:v>10.06700355479644</c:v>
                </c:pt>
                <c:pt idx="28">
                  <c:v>10.432303979643514</c:v>
                </c:pt>
                <c:pt idx="29">
                  <c:v>10.797080092654438</c:v>
                </c:pt>
                <c:pt idx="30">
                  <c:v>11.16133336196458</c:v>
                </c:pt>
                <c:pt idx="31">
                  <c:v>11.525065243878879</c:v>
                </c:pt>
                <c:pt idx="32">
                  <c:v>11.888277182948366</c:v>
                </c:pt>
                <c:pt idx="33">
                  <c:v>12.250970612046228</c:v>
                </c:pt>
                <c:pt idx="34">
                  <c:v>12.613146952443453</c:v>
                </c:pt>
                <c:pt idx="35">
                  <c:v>12.974807613884034</c:v>
                </c:pt>
                <c:pt idx="36">
                  <c:v>13.335953994659763</c:v>
                </c:pt>
                <c:pt idx="37">
                  <c:v>13.696587481684595</c:v>
                </c:pt>
                <c:pt idx="38">
                  <c:v>14.056709450568619</c:v>
                </c:pt>
                <c:pt idx="39">
                  <c:v>14.416321265691606</c:v>
                </c:pt>
                <c:pt idx="40">
                  <c:v>14.775424280276182</c:v>
                </c:pt>
                <c:pt idx="41">
                  <c:v>15.134019836460592</c:v>
                </c:pt>
                <c:pt idx="42">
                  <c:v>15.492109265371081</c:v>
                </c:pt>
                <c:pt idx="43">
                  <c:v>15.849693887193901</c:v>
                </c:pt>
                <c:pt idx="44">
                  <c:v>16.206775011246936</c:v>
                </c:pt>
                <c:pt idx="45">
                  <c:v>16.563353936050966</c:v>
                </c:pt>
                <c:pt idx="46">
                  <c:v>16.919431949400558</c:v>
                </c:pt>
                <c:pt idx="47">
                  <c:v>17.275010328434593</c:v>
                </c:pt>
                <c:pt idx="48">
                  <c:v>17.630090339706467</c:v>
                </c:pt>
                <c:pt idx="49">
                  <c:v>17.984673239253901</c:v>
                </c:pt>
                <c:pt idx="50">
                  <c:v>18.338760272668448</c:v>
                </c:pt>
                <c:pt idx="51">
                  <c:v>18.692352675164635</c:v>
                </c:pt>
                <c:pt idx="52">
                  <c:v>19.045451671648774</c:v>
                </c:pt>
                <c:pt idx="53">
                  <c:v>19.398058476787455</c:v>
                </c:pt>
                <c:pt idx="54">
                  <c:v>19.750174295075706</c:v>
                </c:pt>
                <c:pt idx="55">
                  <c:v>20.101800320904825</c:v>
                </c:pt>
                <c:pt idx="56">
                  <c:v>20.45293773862991</c:v>
                </c:pt>
                <c:pt idx="57">
                  <c:v>20.803587722637065</c:v>
                </c:pt>
                <c:pt idx="58">
                  <c:v>21.15375143741031</c:v>
                </c:pt>
                <c:pt idx="59">
                  <c:v>21.503430037598172</c:v>
                </c:pt>
                <c:pt idx="60">
                  <c:v>21.85262466807999</c:v>
                </c:pt>
                <c:pt idx="61">
                  <c:v>22.201336464031915</c:v>
                </c:pt>
                <c:pt idx="62">
                  <c:v>22.549566550992623</c:v>
                </c:pt>
                <c:pt idx="63">
                  <c:v>22.897316044928733</c:v>
                </c:pt>
                <c:pt idx="64">
                  <c:v>23.244586052299955</c:v>
                </c:pt>
                <c:pt idx="65">
                  <c:v>23.591377670123933</c:v>
                </c:pt>
                <c:pt idx="66">
                  <c:v>23.937691986040836</c:v>
                </c:pt>
                <c:pt idx="67">
                  <c:v>24.283530078377655</c:v>
                </c:pt>
                <c:pt idx="68">
                  <c:v>24.628893016212242</c:v>
                </c:pt>
                <c:pt idx="69">
                  <c:v>24.973781859437068</c:v>
                </c:pt>
                <c:pt idx="70">
                  <c:v>25.318197658822733</c:v>
                </c:pt>
                <c:pt idx="71">
                  <c:v>25.662141456081198</c:v>
                </c:pt>
                <c:pt idx="72">
                  <c:v>26.005614283928772</c:v>
                </c:pt>
                <c:pt idx="73">
                  <c:v>26.348617166148827</c:v>
                </c:pt>
                <c:pt idx="74">
                  <c:v>26.691151117654286</c:v>
                </c:pt>
                <c:pt idx="75">
                  <c:v>27.03321714454983</c:v>
                </c:pt>
                <c:pt idx="76">
                  <c:v>27.37481624419388</c:v>
                </c:pt>
                <c:pt idx="77">
                  <c:v>27.715949405260325</c:v>
                </c:pt>
                <c:pt idx="78">
                  <c:v>28.05661760780001</c:v>
                </c:pt>
                <c:pt idx="79">
                  <c:v>28.396821823301984</c:v>
                </c:pt>
                <c:pt idx="80">
                  <c:v>28.736563014754509</c:v>
                </c:pt>
                <c:pt idx="81">
                  <c:v>29.075842136705834</c:v>
                </c:pt>
                <c:pt idx="82">
                  <c:v>29.414660135324738</c:v>
                </c:pt>
                <c:pt idx="83">
                  <c:v>29.75301794846084</c:v>
                </c:pt>
                <c:pt idx="84">
                  <c:v>30.090916505704687</c:v>
                </c:pt>
                <c:pt idx="85">
                  <c:v>30.428356728447596</c:v>
                </c:pt>
                <c:pt idx="86">
                  <c:v>30.765339529941304</c:v>
                </c:pt>
                <c:pt idx="87">
                  <c:v>31.101865815357364</c:v>
                </c:pt>
                <c:pt idx="88">
                  <c:v>31.437936481846329</c:v>
                </c:pt>
                <c:pt idx="89">
                  <c:v>31.773552418596729</c:v>
                </c:pt>
                <c:pt idx="90">
                  <c:v>32.108714506893818</c:v>
                </c:pt>
                <c:pt idx="91">
                  <c:v>32.443423620178109</c:v>
                </c:pt>
                <c:pt idx="92">
                  <c:v>32.777680624103688</c:v>
                </c:pt>
                <c:pt idx="93">
                  <c:v>33.111486376596339</c:v>
                </c:pt>
                <c:pt idx="94">
                  <c:v>33.444841727911417</c:v>
                </c:pt>
                <c:pt idx="95">
                  <c:v>33.777747520691548</c:v>
                </c:pt>
                <c:pt idx="96">
                  <c:v>34.110204590024104</c:v>
                </c:pt>
                <c:pt idx="97">
                  <c:v>34.442213763498479</c:v>
                </c:pt>
                <c:pt idx="98">
                  <c:v>34.77377586126314</c:v>
                </c:pt>
                <c:pt idx="99">
                  <c:v>35.10489169608249</c:v>
                </c:pt>
                <c:pt idx="100">
                  <c:v>35.435562073393534</c:v>
                </c:pt>
                <c:pt idx="101">
                  <c:v>35.765787791362321</c:v>
                </c:pt>
                <c:pt idx="102">
                  <c:v>36.095569640940191</c:v>
                </c:pt>
                <c:pt idx="103">
                  <c:v>36.424908405919837</c:v>
                </c:pt>
                <c:pt idx="104">
                  <c:v>36.753804862991153</c:v>
                </c:pt>
                <c:pt idx="105">
                  <c:v>37.082259781796871</c:v>
                </c:pt>
                <c:pt idx="106">
                  <c:v>37.410273924988026</c:v>
                </c:pt>
                <c:pt idx="107">
                  <c:v>37.737848048279204</c:v>
                </c:pt>
                <c:pt idx="108">
                  <c:v>38.064982900503608</c:v>
                </c:pt>
                <c:pt idx="109">
                  <c:v>38.391679223667921</c:v>
                </c:pt>
                <c:pt idx="110">
                  <c:v>38.717937753006957</c:v>
                </c:pt>
                <c:pt idx="111">
                  <c:v>39.043759217038144</c:v>
                </c:pt>
                <c:pt idx="112">
                  <c:v>39.369144337615801</c:v>
                </c:pt>
                <c:pt idx="113">
                  <c:v>39.694093829985221</c:v>
                </c:pt>
                <c:pt idx="114">
                  <c:v>40.018608402836556</c:v>
                </c:pt>
                <c:pt idx="115">
                  <c:v>40.342688758358513</c:v>
                </c:pt>
                <c:pt idx="116">
                  <c:v>40.666335592291865</c:v>
                </c:pt>
                <c:pt idx="117">
                  <c:v>40.989549593982765</c:v>
                </c:pt>
                <c:pt idx="118">
                  <c:v>41.312331446435842</c:v>
                </c:pt>
                <c:pt idx="119">
                  <c:v>41.634681826367149</c:v>
                </c:pt>
                <c:pt idx="120">
                  <c:v>41.956601404256901</c:v>
                </c:pt>
                <c:pt idx="121">
                  <c:v>42.278090844402001</c:v>
                </c:pt>
                <c:pt idx="122">
                  <c:v>42.59915080496841</c:v>
                </c:pt>
                <c:pt idx="123">
                  <c:v>42.9197819380433</c:v>
                </c:pt>
                <c:pt idx="124">
                  <c:v>43.239984889687037</c:v>
                </c:pt>
                <c:pt idx="125">
                  <c:v>43.55976029998493</c:v>
                </c:pt>
                <c:pt idx="126">
                  <c:v>43.879108803098852</c:v>
                </c:pt>
                <c:pt idx="127">
                  <c:v>44.198031027318628</c:v>
                </c:pt>
                <c:pt idx="128">
                  <c:v>44.516527595113232</c:v>
                </c:pt>
                <c:pt idx="129">
                  <c:v>44.834599123181803</c:v>
                </c:pt>
                <c:pt idx="130">
                  <c:v>45.152246222504488</c:v>
                </c:pt>
                <c:pt idx="131">
                  <c:v>45.469469498393053</c:v>
                </c:pt>
                <c:pt idx="132">
                  <c:v>45.786269550541341</c:v>
                </c:pt>
                <c:pt idx="133">
                  <c:v>46.102646973075501</c:v>
                </c:pt>
                <c:pt idx="134">
                  <c:v>46.418602354604069</c:v>
                </c:pt>
                <c:pt idx="135">
                  <c:v>46.734136278267819</c:v>
                </c:pt>
                <c:pt idx="136">
                  <c:v>47.049249321789439</c:v>
                </c:pt>
                <c:pt idx="137">
                  <c:v>47.363942057523026</c:v>
                </c:pt>
                <c:pt idx="138">
                  <c:v>47.678215052503347</c:v>
                </c:pt>
                <c:pt idx="139">
                  <c:v>47.992068868494961</c:v>
                </c:pt>
                <c:pt idx="140">
                  <c:v>48.305504062041116</c:v>
                </c:pt>
                <c:pt idx="141">
                  <c:v>48.618521184512439</c:v>
                </c:pt>
                <c:pt idx="142">
                  <c:v>48.931120782155475</c:v>
                </c:pt>
                <c:pt idx="143">
                  <c:v>49.243303396141002</c:v>
                </c:pt>
                <c:pt idx="144">
                  <c:v>49.55506956261214</c:v>
                </c:pt>
                <c:pt idx="145">
                  <c:v>49.866419812732303</c:v>
                </c:pt>
                <c:pt idx="146">
                  <c:v>50.177354672732925</c:v>
                </c:pt>
                <c:pt idx="147">
                  <c:v>50.487874663961001</c:v>
                </c:pt>
                <c:pt idx="148">
                  <c:v>50.797980302926433</c:v>
                </c:pt>
                <c:pt idx="149">
                  <c:v>51.107672101349166</c:v>
                </c:pt>
                <c:pt idx="150">
                  <c:v>51.416950566206154</c:v>
                </c:pt>
                <c:pt idx="151">
                  <c:v>51.725816199778109</c:v>
                </c:pt>
                <c:pt idx="152">
                  <c:v>52.034269499696038</c:v>
                </c:pt>
                <c:pt idx="153">
                  <c:v>52.342310958987625</c:v>
                </c:pt>
                <c:pt idx="154">
                  <c:v>52.649941066123368</c:v>
                </c:pt>
                <c:pt idx="155">
                  <c:v>52.957160305062551</c:v>
                </c:pt>
                <c:pt idx="156">
                  <c:v>53.263969155298987</c:v>
                </c:pt>
                <c:pt idx="157">
                  <c:v>53.570368091906595</c:v>
                </c:pt>
                <c:pt idx="158">
                  <c:v>53.876357585584735</c:v>
                </c:pt>
                <c:pt idx="159">
                  <c:v>54.181938102703384</c:v>
                </c:pt>
                <c:pt idx="160">
                  <c:v>54.487110105348073</c:v>
                </c:pt>
                <c:pt idx="161">
                  <c:v>54.791874051364658</c:v>
                </c:pt>
                <c:pt idx="162">
                  <c:v>55.096230394403854</c:v>
                </c:pt>
                <c:pt idx="163">
                  <c:v>55.400179583965574</c:v>
                </c:pt>
                <c:pt idx="164">
                  <c:v>55.703722065443095</c:v>
                </c:pt>
                <c:pt idx="165">
                  <c:v>56.006858280166988</c:v>
                </c:pt>
                <c:pt idx="166">
                  <c:v>56.309588665448828</c:v>
                </c:pt>
                <c:pt idx="167">
                  <c:v>56.61191365462475</c:v>
                </c:pt>
                <c:pt idx="168">
                  <c:v>56.913833677098758</c:v>
                </c:pt>
                <c:pt idx="169">
                  <c:v>57.215349158385848</c:v>
                </c:pt>
                <c:pt idx="170">
                  <c:v>57.516460520154915</c:v>
                </c:pt>
                <c:pt idx="171">
                  <c:v>57.817168180271445</c:v>
                </c:pt>
                <c:pt idx="172">
                  <c:v>58.11747255284002</c:v>
                </c:pt>
                <c:pt idx="173">
                  <c:v>58.417374048246614</c:v>
                </c:pt>
                <c:pt idx="174">
                  <c:v>58.716873073200645</c:v>
                </c:pt>
                <c:pt idx="175">
                  <c:v>59.01597003077687</c:v>
                </c:pt>
                <c:pt idx="176">
                  <c:v>59.314665320457017</c:v>
                </c:pt>
                <c:pt idx="177">
                  <c:v>59.612959338171258</c:v>
                </c:pt>
                <c:pt idx="178">
                  <c:v>59.910852476339436</c:v>
                </c:pt>
                <c:pt idx="179">
                  <c:v>60.208345123912096</c:v>
                </c:pt>
                <c:pt idx="180">
                  <c:v>60.505437666411304</c:v>
                </c:pt>
                <c:pt idx="181">
                  <c:v>60.802130485971233</c:v>
                </c:pt>
                <c:pt idx="182">
                  <c:v>61.098423961378586</c:v>
                </c:pt>
                <c:pt idx="183">
                  <c:v>61.394318468112751</c:v>
                </c:pt>
                <c:pt idx="184">
                  <c:v>61.689814378385776</c:v>
                </c:pt>
                <c:pt idx="185">
                  <c:v>61.984912061182129</c:v>
                </c:pt>
                <c:pt idx="186">
                  <c:v>62.279611882298227</c:v>
                </c:pt>
                <c:pt idx="187">
                  <c:v>62.573914204381758</c:v>
                </c:pt>
                <c:pt idx="188">
                  <c:v>62.867819386970801</c:v>
                </c:pt>
                <c:pt idx="189">
                  <c:v>63.161327786532723</c:v>
                </c:pt>
                <c:pt idx="190">
                  <c:v>63.454439756502858</c:v>
                </c:pt>
                <c:pt idx="191">
                  <c:v>63.747155647322955</c:v>
                </c:pt>
                <c:pt idx="192">
                  <c:v>64.039475806479459</c:v>
                </c:pt>
                <c:pt idx="193">
                  <c:v>64.331400578541505</c:v>
                </c:pt>
                <c:pt idx="194">
                  <c:v>64.622930305198764</c:v>
                </c:pt>
                <c:pt idx="195">
                  <c:v>64.914065325299035</c:v>
                </c:pt>
                <c:pt idx="196">
                  <c:v>65.204805974885616</c:v>
                </c:pt>
                <c:pt idx="197">
                  <c:v>65.495152587234472</c:v>
                </c:pt>
                <c:pt idx="198">
                  <c:v>65.785105492891191</c:v>
                </c:pt>
                <c:pt idx="199">
                  <c:v>66.074665019707709</c:v>
                </c:pt>
                <c:pt idx="200">
                  <c:v>66.363831492878802</c:v>
                </c:pt>
                <c:pt idx="201">
                  <c:v>66.652605234978409</c:v>
                </c:pt>
                <c:pt idx="202">
                  <c:v>66.940986565995701</c:v>
                </c:pt>
                <c:pt idx="203">
                  <c:v>67.228975803370886</c:v>
                </c:pt>
                <c:pt idx="204">
                  <c:v>67.516573262030917</c:v>
                </c:pt>
                <c:pt idx="205">
                  <c:v>67.803779254424867</c:v>
                </c:pt>
                <c:pt idx="206">
                  <c:v>68.090594090559108</c:v>
                </c:pt>
                <c:pt idx="207">
                  <c:v>68.37701807803235</c:v>
                </c:pt>
                <c:pt idx="208">
                  <c:v>68.663051522070333</c:v>
                </c:pt>
                <c:pt idx="209">
                  <c:v>68.948694725560415</c:v>
                </c:pt>
                <c:pt idx="210">
                  <c:v>69.233947989085848</c:v>
                </c:pt>
                <c:pt idx="211">
                  <c:v>69.518811610959915</c:v>
                </c:pt>
                <c:pt idx="212">
                  <c:v>69.80328588725979</c:v>
                </c:pt>
                <c:pt idx="213">
                  <c:v>70.087371111860165</c:v>
                </c:pt>
                <c:pt idx="214">
                  <c:v>70.371067576466757</c:v>
                </c:pt>
                <c:pt idx="215">
                  <c:v>70.654375570649464</c:v>
                </c:pt>
                <c:pt idx="216">
                  <c:v>70.937295381875401</c:v>
                </c:pt>
                <c:pt idx="217">
                  <c:v>71.219827295541648</c:v>
                </c:pt>
                <c:pt idx="218">
                  <c:v>71.501971595007831</c:v>
                </c:pt>
                <c:pt idx="219">
                  <c:v>71.78372856162845</c:v>
                </c:pt>
                <c:pt idx="220">
                  <c:v>72.065098474784989</c:v>
                </c:pt>
                <c:pt idx="221">
                  <c:v>72.346081611917811</c:v>
                </c:pt>
                <c:pt idx="222">
                  <c:v>72.626678248557852</c:v>
                </c:pt>
                <c:pt idx="223">
                  <c:v>72.906888658358056</c:v>
                </c:pt>
                <c:pt idx="224">
                  <c:v>73.18671311312464</c:v>
                </c:pt>
                <c:pt idx="225">
                  <c:v>73.466151882848081</c:v>
                </c:pt>
                <c:pt idx="226">
                  <c:v>73.74520523573392</c:v>
                </c:pt>
                <c:pt idx="227">
                  <c:v>74.023873438233366</c:v>
                </c:pt>
                <c:pt idx="228">
                  <c:v>74.302156755073611</c:v>
                </c:pt>
                <c:pt idx="229">
                  <c:v>74.580055449287997</c:v>
                </c:pt>
                <c:pt idx="230">
                  <c:v>74.857569782245932</c:v>
                </c:pt>
                <c:pt idx="231">
                  <c:v>75.13470001368259</c:v>
                </c:pt>
                <c:pt idx="232">
                  <c:v>75.411446401728398</c:v>
                </c:pt>
                <c:pt idx="233">
                  <c:v>75.687809202938283</c:v>
                </c:pt>
                <c:pt idx="234">
                  <c:v>75.963788672320717</c:v>
                </c:pt>
                <c:pt idx="235">
                  <c:v>76.239385063366598</c:v>
                </c:pt>
                <c:pt idx="236">
                  <c:v>76.514598628077778</c:v>
                </c:pt>
                <c:pt idx="237">
                  <c:v>76.789429616995506</c:v>
                </c:pt>
                <c:pt idx="238">
                  <c:v>77.063878279228589</c:v>
                </c:pt>
                <c:pt idx="239">
                  <c:v>77.337944862481379</c:v>
                </c:pt>
                <c:pt idx="240">
                  <c:v>77.611629613081462</c:v>
                </c:pt>
                <c:pt idx="241">
                  <c:v>77.884932776007219</c:v>
                </c:pt>
                <c:pt idx="242">
                  <c:v>78.157854594915136</c:v>
                </c:pt>
                <c:pt idx="243">
                  <c:v>78.430395312166866</c:v>
                </c:pt>
                <c:pt idx="244">
                  <c:v>78.702555168856165</c:v>
                </c:pt>
                <c:pt idx="245">
                  <c:v>78.974334404835488</c:v>
                </c:pt>
                <c:pt idx="246">
                  <c:v>79.24573325874249</c:v>
                </c:pt>
                <c:pt idx="247">
                  <c:v>79.516751968026242</c:v>
                </c:pt>
                <c:pt idx="248">
                  <c:v>79.787390768973253</c:v>
                </c:pt>
                <c:pt idx="249">
                  <c:v>80.057649896733267</c:v>
                </c:pt>
                <c:pt idx="250">
                  <c:v>80.327529585344891</c:v>
                </c:pt>
                <c:pt idx="251">
                  <c:v>80.597030067760926</c:v>
                </c:pt>
                <c:pt idx="252">
                  <c:v>80.866151575873602</c:v>
                </c:pt>
                <c:pt idx="253">
                  <c:v>81.134894340539489</c:v>
                </c:pt>
                <c:pt idx="254">
                  <c:v>81.403258591604256</c:v>
                </c:pt>
                <c:pt idx="255">
                  <c:v>81.671244557927224</c:v>
                </c:pt>
                <c:pt idx="256">
                  <c:v>81.938852467405681</c:v>
                </c:pt>
                <c:pt idx="257">
                  <c:v>82.206082546998999</c:v>
                </c:pt>
                <c:pt idx="258">
                  <c:v>82.472935022752552</c:v>
                </c:pt>
                <c:pt idx="259">
                  <c:v>82.739410119821414</c:v>
                </c:pt>
                <c:pt idx="260">
                  <c:v>83.005508062493846</c:v>
                </c:pt>
                <c:pt idx="261">
                  <c:v>83.271229074214602</c:v>
                </c:pt>
                <c:pt idx="262">
                  <c:v>83.536573377607965</c:v>
                </c:pt>
                <c:pt idx="263">
                  <c:v>83.801541194500672</c:v>
                </c:pt>
                <c:pt idx="264">
                  <c:v>84.066132745944557</c:v>
                </c:pt>
                <c:pt idx="265">
                  <c:v>84.330348252239006</c:v>
                </c:pt>
                <c:pt idx="266">
                  <c:v>84.594187932953218</c:v>
                </c:pt>
                <c:pt idx="267">
                  <c:v>84.857652006948271</c:v>
                </c:pt>
                <c:pt idx="268">
                  <c:v>85.120740692398968</c:v>
                </c:pt>
                <c:pt idx="269">
                  <c:v>85.383454206815472</c:v>
                </c:pt>
                <c:pt idx="270">
                  <c:v>85.645792767064762</c:v>
                </c:pt>
              </c:numCache>
            </c:numRef>
          </c:xVal>
          <c:yVal>
            <c:numRef>
              <c:f>'9ft'!$H$19:$H$289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538008"/>
        <c:axId val="427104280"/>
      </c:scatterChart>
      <c:valAx>
        <c:axId val="42153800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104280"/>
        <c:crosses val="max"/>
        <c:crossBetween val="midCat"/>
        <c:majorUnit val="2"/>
      </c:valAx>
      <c:valAx>
        <c:axId val="42710428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153800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0.37380110457604132</c:v>
                </c:pt>
                <c:pt idx="2">
                  <c:v>0.74705201753049444</c:v>
                </c:pt>
                <c:pt idx="3">
                  <c:v>1.1197544711849716</c:v>
                </c:pt>
                <c:pt idx="4">
                  <c:v>1.4919101846584584</c:v>
                </c:pt>
                <c:pt idx="5">
                  <c:v>1.86352086395146</c:v>
                </c:pt>
                <c:pt idx="6">
                  <c:v>2.2345882020295464</c:v>
                </c:pt>
                <c:pt idx="7">
                  <c:v>2.6051138789063057</c:v>
                </c:pt>
                <c:pt idx="8">
                  <c:v>2.975099561725711</c:v>
                </c:pt>
                <c:pt idx="9">
                  <c:v>3.3445469048439156</c:v>
                </c:pt>
                <c:pt idx="10">
                  <c:v>3.7134575499104789</c:v>
                </c:pt>
                <c:pt idx="11">
                  <c:v>4.0818331259490348</c:v>
                </c:pt>
                <c:pt idx="12">
                  <c:v>4.4496752494374077</c:v>
                </c:pt>
                <c:pt idx="13">
                  <c:v>4.8169855243871895</c:v>
                </c:pt>
                <c:pt idx="14">
                  <c:v>5.1837655424227798</c:v>
                </c:pt>
                <c:pt idx="15">
                  <c:v>5.5500168828598984</c:v>
                </c:pt>
                <c:pt idx="16">
                  <c:v>5.9157411127835831</c:v>
                </c:pt>
                <c:pt idx="17">
                  <c:v>6.2809397871256722</c:v>
                </c:pt>
                <c:pt idx="18">
                  <c:v>6.6456144487417861</c:v>
                </c:pt>
                <c:pt idx="19">
                  <c:v>7.0097666284878102</c:v>
                </c:pt>
                <c:pt idx="20">
                  <c:v>7.3733978452958926</c:v>
                </c:pt>
                <c:pt idx="21">
                  <c:v>7.736509606249955</c:v>
                </c:pt>
                <c:pt idx="22">
                  <c:v>8.099103406660733</c:v>
                </c:pt>
                <c:pt idx="23">
                  <c:v>8.461180730140347</c:v>
                </c:pt>
                <c:pt idx="24">
                  <c:v>8.8227430486764149</c:v>
                </c:pt>
                <c:pt idx="25">
                  <c:v>9.1837918227057074</c:v>
                </c:pt>
                <c:pt idx="26">
                  <c:v>9.5443285011873549</c:v>
                </c:pt>
                <c:pt idx="27">
                  <c:v>9.9043545216756215</c:v>
                </c:pt>
                <c:pt idx="28">
                  <c:v>10.263871310392236</c:v>
                </c:pt>
                <c:pt idx="29">
                  <c:v>10.622880282298302</c:v>
                </c:pt>
                <c:pt idx="30">
                  <c:v>10.981382841165779</c:v>
                </c:pt>
                <c:pt idx="31">
                  <c:v>11.339380379648555</c:v>
                </c:pt>
                <c:pt idx="32">
                  <c:v>11.696874279353111</c:v>
                </c:pt>
                <c:pt idx="33">
                  <c:v>12.053865910908771</c:v>
                </c:pt>
                <c:pt idx="34">
                  <c:v>12.410356634037571</c:v>
                </c:pt>
                <c:pt idx="35">
                  <c:v>12.766347797623723</c:v>
                </c:pt>
                <c:pt idx="36">
                  <c:v>13.121840739782701</c:v>
                </c:pt>
                <c:pt idx="37">
                  <c:v>13.476836787929944</c:v>
                </c:pt>
                <c:pt idx="38">
                  <c:v>13.83133725884918</c:v>
                </c:pt>
                <c:pt idx="39">
                  <c:v>14.185343458760396</c:v>
                </c:pt>
                <c:pt idx="40">
                  <c:v>14.538856683387424</c:v>
                </c:pt>
                <c:pt idx="41">
                  <c:v>14.891878218025184</c:v>
                </c:pt>
                <c:pt idx="42">
                  <c:v>15.244409337606566</c:v>
                </c:pt>
                <c:pt idx="43">
                  <c:v>15.596451306768968</c:v>
                </c:pt>
                <c:pt idx="44">
                  <c:v>15.948005379920483</c:v>
                </c:pt>
                <c:pt idx="45">
                  <c:v>16.299072801305762</c:v>
                </c:pt>
                <c:pt idx="46">
                  <c:v>16.649654805071524</c:v>
                </c:pt>
                <c:pt idx="47">
                  <c:v>16.999752615331754</c:v>
                </c:pt>
                <c:pt idx="48">
                  <c:v>17.349367446232574</c:v>
                </c:pt>
                <c:pt idx="49">
                  <c:v>17.698500502016778</c:v>
                </c:pt>
                <c:pt idx="50">
                  <c:v>18.047152977088082</c:v>
                </c:pt>
                <c:pt idx="51">
                  <c:v>18.395326056075028</c:v>
                </c:pt>
                <c:pt idx="52">
                  <c:v>18.743020913894615</c:v>
                </c:pt>
                <c:pt idx="53">
                  <c:v>19.090238715815598</c:v>
                </c:pt>
                <c:pt idx="54">
                  <c:v>19.436980617521513</c:v>
                </c:pt>
                <c:pt idx="55">
                  <c:v>19.783247765173392</c:v>
                </c:pt>
                <c:pt idx="56">
                  <c:v>20.129041295472195</c:v>
                </c:pt>
                <c:pt idx="57">
                  <c:v>20.474362335720954</c:v>
                </c:pt>
                <c:pt idx="58">
                  <c:v>20.819212003886634</c:v>
                </c:pt>
                <c:pt idx="59">
                  <c:v>21.163591408661716</c:v>
                </c:pt>
                <c:pt idx="60">
                  <c:v>21.507501649525508</c:v>
                </c:pt>
                <c:pt idx="61">
                  <c:v>21.850943816805174</c:v>
                </c:pt>
                <c:pt idx="62">
                  <c:v>22.19391899173651</c:v>
                </c:pt>
                <c:pt idx="63">
                  <c:v>22.536428246524444</c:v>
                </c:pt>
                <c:pt idx="64">
                  <c:v>22.878472644403278</c:v>
                </c:pt>
                <c:pt idx="65">
                  <c:v>23.220053239696668</c:v>
                </c:pt>
                <c:pt idx="66">
                  <c:v>23.561171077877361</c:v>
                </c:pt>
                <c:pt idx="67">
                  <c:v>23.901827195626669</c:v>
                </c:pt>
                <c:pt idx="68">
                  <c:v>24.242022620893696</c:v>
                </c:pt>
                <c:pt idx="69">
                  <c:v>24.581758372954329</c:v>
                </c:pt>
                <c:pt idx="70">
                  <c:v>24.921035462469966</c:v>
                </c:pt>
                <c:pt idx="71">
                  <c:v>25.259854891546027</c:v>
                </c:pt>
                <c:pt idx="72">
                  <c:v>25.598217653790211</c:v>
                </c:pt>
                <c:pt idx="73">
                  <c:v>25.936124734370527</c:v>
                </c:pt>
                <c:pt idx="74">
                  <c:v>26.273577110073091</c:v>
                </c:pt>
                <c:pt idx="75">
                  <c:v>26.61057574935969</c:v>
                </c:pt>
                <c:pt idx="76">
                  <c:v>26.947121612425128</c:v>
                </c:pt>
                <c:pt idx="77">
                  <c:v>27.283215651254334</c:v>
                </c:pt>
                <c:pt idx="78">
                  <c:v>27.618858809679264</c:v>
                </c:pt>
                <c:pt idx="79">
                  <c:v>27.954052023435565</c:v>
                </c:pt>
                <c:pt idx="80">
                  <c:v>28.288796220219041</c:v>
                </c:pt>
                <c:pt idx="81">
                  <c:v>28.623092319741886</c:v>
                </c:pt>
                <c:pt idx="82">
                  <c:v>28.956941233788712</c:v>
                </c:pt>
                <c:pt idx="83">
                  <c:v>29.290343866272366</c:v>
                </c:pt>
                <c:pt idx="84">
                  <c:v>29.623301113289536</c:v>
                </c:pt>
                <c:pt idx="85">
                  <c:v>29.95581386317615</c:v>
                </c:pt>
                <c:pt idx="86">
                  <c:v>30.287882996562569</c:v>
                </c:pt>
                <c:pt idx="87">
                  <c:v>30.619509386428572</c:v>
                </c:pt>
                <c:pt idx="88">
                  <c:v>30.950693898158143</c:v>
                </c:pt>
                <c:pt idx="89">
                  <c:v>31.281437389594061</c:v>
                </c:pt>
                <c:pt idx="90">
                  <c:v>31.611740711092281</c:v>
                </c:pt>
                <c:pt idx="91">
                  <c:v>31.941604705576129</c:v>
                </c:pt>
                <c:pt idx="92">
                  <c:v>32.27103020859029</c:v>
                </c:pt>
                <c:pt idx="93">
                  <c:v>32.600018048354613</c:v>
                </c:pt>
                <c:pt idx="94">
                  <c:v>32.928569045817717</c:v>
                </c:pt>
                <c:pt idx="95">
                  <c:v>33.256684014710395</c:v>
                </c:pt>
                <c:pt idx="96">
                  <c:v>33.584363761598844</c:v>
                </c:pt>
                <c:pt idx="97">
                  <c:v>33.911609085937698</c:v>
                </c:pt>
                <c:pt idx="98">
                  <c:v>34.238420780122887</c:v>
                </c:pt>
                <c:pt idx="99">
                  <c:v>34.564799629544268</c:v>
                </c:pt>
                <c:pt idx="100">
                  <c:v>34.890746412638123</c:v>
                </c:pt>
                <c:pt idx="101">
                  <c:v>35.216261900939436</c:v>
                </c:pt>
                <c:pt idx="102">
                  <c:v>35.541346859134002</c:v>
                </c:pt>
                <c:pt idx="103">
                  <c:v>35.866002045110342</c:v>
                </c:pt>
                <c:pt idx="104">
                  <c:v>36.190228210011448</c:v>
                </c:pt>
                <c:pt idx="105">
                  <c:v>36.514026098286337</c:v>
                </c:pt>
                <c:pt idx="106">
                  <c:v>36.837396447741426</c:v>
                </c:pt>
                <c:pt idx="107">
                  <c:v>37.160339989591748</c:v>
                </c:pt>
                <c:pt idx="108">
                  <c:v>37.482857448511943</c:v>
                </c:pt>
                <c:pt idx="109">
                  <c:v>37.804949542687119</c:v>
                </c:pt>
                <c:pt idx="110">
                  <c:v>38.126616983863499</c:v>
                </c:pt>
                <c:pt idx="111">
                  <c:v>38.447860477398919</c:v>
                </c:pt>
                <c:pt idx="112">
                  <c:v>38.768680722313128</c:v>
                </c:pt>
                <c:pt idx="113">
                  <c:v>39.089078411337937</c:v>
                </c:pt>
                <c:pt idx="114">
                  <c:v>39.409054230967151</c:v>
                </c:pt>
                <c:pt idx="115">
                  <c:v>39.728608861506366</c:v>
                </c:pt>
                <c:pt idx="116">
                  <c:v>40.047742977122574</c:v>
                </c:pt>
                <c:pt idx="117">
                  <c:v>40.366457245893599</c:v>
                </c:pt>
                <c:pt idx="118">
                  <c:v>40.684752329857346</c:v>
                </c:pt>
                <c:pt idx="119">
                  <c:v>41.002628885060894</c:v>
                </c:pt>
                <c:pt idx="120">
                  <c:v>41.320087561609405</c:v>
                </c:pt>
                <c:pt idx="121">
                  <c:v>41.637129003714861</c:v>
                </c:pt>
                <c:pt idx="122">
                  <c:v>41.953753849744629</c:v>
                </c:pt>
                <c:pt idx="123">
                  <c:v>42.269962732269846</c:v>
                </c:pt>
                <c:pt idx="124">
                  <c:v>42.585756278113656</c:v>
                </c:pt>
                <c:pt idx="125">
                  <c:v>42.901135108399231</c:v>
                </c:pt>
                <c:pt idx="126">
                  <c:v>43.216099838597671</c:v>
                </c:pt>
                <c:pt idx="127">
                  <c:v>43.530651078575687</c:v>
                </c:pt>
                <c:pt idx="128">
                  <c:v>43.844789432643125</c:v>
                </c:pt>
                <c:pt idx="129">
                  <c:v>44.158515499600341</c:v>
                </c:pt>
                <c:pt idx="130">
                  <c:v>44.471829872785371</c:v>
                </c:pt>
                <c:pt idx="131">
                  <c:v>44.784733140120942</c:v>
                </c:pt>
                <c:pt idx="132">
                  <c:v>45.097225884161318</c:v>
                </c:pt>
                <c:pt idx="133">
                  <c:v>45.409308682138949</c:v>
                </c:pt>
                <c:pt idx="134">
                  <c:v>45.720982106010986</c:v>
                </c:pt>
                <c:pt idx="135">
                  <c:v>46.032246722505576</c:v>
                </c:pt>
                <c:pt idx="136">
                  <c:v>46.343103093168018</c:v>
                </c:pt>
                <c:pt idx="137">
                  <c:v>46.653551774406743</c:v>
                </c:pt>
                <c:pt idx="138">
                  <c:v>46.963593317539107</c:v>
                </c:pt>
                <c:pt idx="139">
                  <c:v>47.273228268837009</c:v>
                </c:pt>
                <c:pt idx="140">
                  <c:v>47.582457169572351</c:v>
                </c:pt>
                <c:pt idx="141">
                  <c:v>47.891280556062313</c:v>
                </c:pt>
                <c:pt idx="142">
                  <c:v>48.199698959714446</c:v>
                </c:pt>
                <c:pt idx="143">
                  <c:v>48.507712907071614</c:v>
                </c:pt>
                <c:pt idx="144">
                  <c:v>48.81532291985674</c:v>
                </c:pt>
                <c:pt idx="145">
                  <c:v>49.122529515017376</c:v>
                </c:pt>
                <c:pt idx="146">
                  <c:v>49.429333204770117</c:v>
                </c:pt>
                <c:pt idx="147">
                  <c:v>49.735734496644817</c:v>
                </c:pt>
                <c:pt idx="148">
                  <c:v>50.04173389352863</c:v>
                </c:pt>
                <c:pt idx="149">
                  <c:v>50.347331893709907</c:v>
                </c:pt>
                <c:pt idx="150">
                  <c:v>50.652528990921866</c:v>
                </c:pt>
                <c:pt idx="151">
                  <c:v>50.957325674386119</c:v>
                </c:pt>
                <c:pt idx="152">
                  <c:v>51.261722428856018</c:v>
                </c:pt>
                <c:pt idx="153">
                  <c:v>51.565719734659801</c:v>
                </c:pt>
                <c:pt idx="154">
                  <c:v>51.869318067743585</c:v>
                </c:pt>
                <c:pt idx="155">
                  <c:v>52.172517899714158</c:v>
                </c:pt>
                <c:pt idx="156">
                  <c:v>52.475319697881631</c:v>
                </c:pt>
                <c:pt idx="157">
                  <c:v>52.777723925301842</c:v>
                </c:pt>
                <c:pt idx="158">
                  <c:v>53.07973104081865</c:v>
                </c:pt>
                <c:pt idx="159">
                  <c:v>53.381341499106007</c:v>
                </c:pt>
                <c:pt idx="160">
                  <c:v>53.682555750709859</c:v>
                </c:pt>
                <c:pt idx="161">
                  <c:v>53.983374242089866</c:v>
                </c:pt>
                <c:pt idx="162">
                  <c:v>54.283797415660949</c:v>
                </c:pt>
                <c:pt idx="163">
                  <c:v>54.583825709834628</c:v>
                </c:pt>
                <c:pt idx="164">
                  <c:v>54.883459559060206</c:v>
                </c:pt>
                <c:pt idx="165">
                  <c:v>55.182699393865768</c:v>
                </c:pt>
                <c:pt idx="166">
                  <c:v>55.481545640898958</c:v>
                </c:pt>
                <c:pt idx="167">
                  <c:v>55.779998722967626</c:v>
                </c:pt>
                <c:pt idx="168">
                  <c:v>56.078059059080253</c:v>
                </c:pt>
                <c:pt idx="169">
                  <c:v>56.375727064486206</c:v>
                </c:pt>
                <c:pt idx="170">
                  <c:v>56.6730031507158</c:v>
                </c:pt>
                <c:pt idx="171">
                  <c:v>56.969887725620183</c:v>
                </c:pt>
                <c:pt idx="172">
                  <c:v>57.266381193411014</c:v>
                </c:pt>
                <c:pt idx="173">
                  <c:v>57.562483954699985</c:v>
                </c:pt>
                <c:pt idx="174">
                  <c:v>57.858196406538134</c:v>
                </c:pt>
                <c:pt idx="175">
                  <c:v>58.15351894245498</c:v>
                </c:pt>
                <c:pt idx="176">
                  <c:v>58.44845195249745</c:v>
                </c:pt>
                <c:pt idx="177">
                  <c:v>58.742995823268657</c:v>
                </c:pt>
                <c:pt idx="178">
                  <c:v>59.037150937966437</c:v>
                </c:pt>
                <c:pt idx="179">
                  <c:v>59.330917676421748</c:v>
                </c:pt>
                <c:pt idx="180">
                  <c:v>59.624296415136847</c:v>
                </c:pt>
                <c:pt idx="181">
                  <c:v>59.917287527323268</c:v>
                </c:pt>
                <c:pt idx="182">
                  <c:v>60.209891382939652</c:v>
                </c:pt>
                <c:pt idx="183">
                  <c:v>60.502108348729351</c:v>
                </c:pt>
                <c:pt idx="184">
                  <c:v>60.79393878825784</c:v>
                </c:pt>
                <c:pt idx="185">
                  <c:v>61.085383061949962</c:v>
                </c:pt>
                <c:pt idx="186">
                  <c:v>61.376441527126943</c:v>
                </c:pt>
                <c:pt idx="187">
                  <c:v>61.667114538043258</c:v>
                </c:pt>
                <c:pt idx="188">
                  <c:v>61.957402445923265</c:v>
                </c:pt>
                <c:pt idx="189">
                  <c:v>62.247305598997684</c:v>
                </c:pt>
                <c:pt idx="190">
                  <c:v>62.536824342539838</c:v>
                </c:pt>
                <c:pt idx="191">
                  <c:v>62.825959018901742</c:v>
                </c:pt>
                <c:pt idx="192">
                  <c:v>63.114709967549963</c:v>
                </c:pt>
                <c:pt idx="193">
                  <c:v>63.403077525101317</c:v>
                </c:pt>
                <c:pt idx="194">
                  <c:v>63.691062025358335</c:v>
                </c:pt>
                <c:pt idx="195">
                  <c:v>63.978663799344567</c:v>
                </c:pt>
                <c:pt idx="196">
                  <c:v>64.265883175339681</c:v>
                </c:pt>
                <c:pt idx="197">
                  <c:v>64.552720478914352</c:v>
                </c:pt>
                <c:pt idx="198">
                  <c:v>64.839176032964971</c:v>
                </c:pt>
                <c:pt idx="199">
                  <c:v>65.125250157748141</c:v>
                </c:pt>
                <c:pt idx="200">
                  <c:v>65.410943170915004</c:v>
                </c:pt>
                <c:pt idx="201">
                  <c:v>65.696255387545335</c:v>
                </c:pt>
                <c:pt idx="202">
                  <c:v>65.981187120181474</c:v>
                </c:pt>
                <c:pt idx="203">
                  <c:v>66.265738678862036</c:v>
                </c:pt>
                <c:pt idx="204">
                  <c:v>66.549910371155434</c:v>
                </c:pt>
                <c:pt idx="205">
                  <c:v>66.833702502193191</c:v>
                </c:pt>
                <c:pt idx="206">
                  <c:v>67.117115374703076</c:v>
                </c:pt>
                <c:pt idx="207">
                  <c:v>67.400149289042034</c:v>
                </c:pt>
                <c:pt idx="208">
                  <c:v>67.682804543228912</c:v>
                </c:pt>
                <c:pt idx="209">
                  <c:v>67.965081432976987</c:v>
                </c:pt>
                <c:pt idx="210">
                  <c:v>68.246980251726285</c:v>
                </c:pt>
                <c:pt idx="211">
                  <c:v>68.52850129067572</c:v>
                </c:pt>
                <c:pt idx="212">
                  <c:v>68.809644838815046</c:v>
                </c:pt>
                <c:pt idx="213">
                  <c:v>69.090411182956586</c:v>
                </c:pt>
                <c:pt idx="214">
                  <c:v>69.370800607766725</c:v>
                </c:pt>
                <c:pt idx="215">
                  <c:v>69.650813395797314</c:v>
                </c:pt>
                <c:pt idx="216">
                  <c:v>69.930449827516767</c:v>
                </c:pt>
                <c:pt idx="217">
                  <c:v>70.209710181340995</c:v>
                </c:pt>
                <c:pt idx="218">
                  <c:v>70.488594733664158</c:v>
                </c:pt>
                <c:pt idx="219">
                  <c:v>70.767103758889206</c:v>
                </c:pt>
                <c:pt idx="220">
                  <c:v>71.04523752945822</c:v>
                </c:pt>
                <c:pt idx="221">
                  <c:v>71.322996315882534</c:v>
                </c:pt>
                <c:pt idx="222">
                  <c:v>71.600380386772699</c:v>
                </c:pt>
                <c:pt idx="223">
                  <c:v>71.877390008868218</c:v>
                </c:pt>
                <c:pt idx="224">
                  <c:v>72.15402544706707</c:v>
                </c:pt>
                <c:pt idx="225">
                  <c:v>72.430286964455078</c:v>
                </c:pt>
                <c:pt idx="226">
                  <c:v>72.706174822335043</c:v>
                </c:pt>
                <c:pt idx="227">
                  <c:v>72.981689280255708</c:v>
                </c:pt>
                <c:pt idx="228">
                  <c:v>73.256830596040459</c:v>
                </c:pt>
                <c:pt idx="229">
                  <c:v>73.531599025815893</c:v>
                </c:pt>
                <c:pt idx="230">
                  <c:v>73.805994824040212</c:v>
                </c:pt>
                <c:pt idx="231">
                  <c:v>74.080018243531285</c:v>
                </c:pt>
                <c:pt idx="232">
                  <c:v>74.353669535494674</c:v>
                </c:pt>
                <c:pt idx="233">
                  <c:v>74.626948949551348</c:v>
                </c:pt>
                <c:pt idx="234">
                  <c:v>74.899856733765247</c:v>
                </c:pt>
                <c:pt idx="235">
                  <c:v>75.172393134670628</c:v>
                </c:pt>
                <c:pt idx="236">
                  <c:v>75.444558397299232</c:v>
                </c:pt>
                <c:pt idx="237">
                  <c:v>75.716352765207247</c:v>
                </c:pt>
                <c:pt idx="238">
                  <c:v>75.987776480502063</c:v>
                </c:pt>
                <c:pt idx="239">
                  <c:v>76.258829783868833</c:v>
                </c:pt>
                <c:pt idx="240">
                  <c:v>76.52951291459685</c:v>
                </c:pt>
                <c:pt idx="241">
                  <c:v>76.799826110605707</c:v>
                </c:pt>
                <c:pt idx="242">
                  <c:v>77.069769608471276</c:v>
                </c:pt>
                <c:pt idx="243">
                  <c:v>77.339343643451485</c:v>
                </c:pt>
                <c:pt idx="244">
                  <c:v>77.6085484495119</c:v>
                </c:pt>
                <c:pt idx="245">
                  <c:v>77.877384259351118</c:v>
                </c:pt>
                <c:pt idx="246">
                  <c:v>78.145851304425946</c:v>
                </c:pt>
                <c:pt idx="247">
                  <c:v>78.413949814976377</c:v>
                </c:pt>
                <c:pt idx="248">
                  <c:v>78.681680020050422</c:v>
                </c:pt>
                <c:pt idx="249">
                  <c:v>78.949042147528701</c:v>
                </c:pt>
                <c:pt idx="250">
                  <c:v>79.216036424148854</c:v>
                </c:pt>
                <c:pt idx="251">
                  <c:v>79.482663075529743</c:v>
                </c:pt>
                <c:pt idx="252">
                  <c:v>79.748922326195512</c:v>
                </c:pt>
                <c:pt idx="253">
                  <c:v>80.014814399599373</c:v>
                </c:pt>
                <c:pt idx="254">
                  <c:v>80.280339518147272</c:v>
                </c:pt>
                <c:pt idx="255">
                  <c:v>80.545497903221317</c:v>
                </c:pt>
                <c:pt idx="256">
                  <c:v>80.810289775203017</c:v>
                </c:pt>
                <c:pt idx="257">
                  <c:v>81.074715353496401</c:v>
                </c:pt>
                <c:pt idx="258">
                  <c:v>81.338774856550799</c:v>
                </c:pt>
                <c:pt idx="259">
                  <c:v>81.602468501883607</c:v>
                </c:pt>
                <c:pt idx="260">
                  <c:v>81.865796506102711</c:v>
                </c:pt>
                <c:pt idx="261">
                  <c:v>82.128759084928816</c:v>
                </c:pt>
                <c:pt idx="262">
                  <c:v>82.39135645321754</c:v>
                </c:pt>
                <c:pt idx="263">
                  <c:v>82.653588824981341</c:v>
                </c:pt>
                <c:pt idx="264">
                  <c:v>82.915456413411249</c:v>
                </c:pt>
                <c:pt idx="265">
                  <c:v>83.176959430898407</c:v>
                </c:pt>
                <c:pt idx="266">
                  <c:v>83.438098089055416</c:v>
                </c:pt>
                <c:pt idx="267">
                  <c:v>83.698872598737523</c:v>
                </c:pt>
                <c:pt idx="268">
                  <c:v>83.959283170063586</c:v>
                </c:pt>
                <c:pt idx="269">
                  <c:v>84.21933001243687</c:v>
                </c:pt>
                <c:pt idx="270">
                  <c:v>84.479013334565664</c:v>
                </c:pt>
              </c:numCache>
            </c:numRef>
          </c:xVal>
          <c:yVal>
            <c:numRef>
              <c:f>'10ft'!$E$19:$E$289</c:f>
              <c:numCache>
                <c:formatCode>General</c:formatCode>
                <c:ptCount val="271"/>
                <c:pt idx="0">
                  <c:v>0.72511031073258303</c:v>
                </c:pt>
                <c:pt idx="1">
                  <c:v>0.75081144725310012</c:v>
                </c:pt>
                <c:pt idx="2">
                  <c:v>0.77531648997943858</c:v>
                </c:pt>
                <c:pt idx="3">
                  <c:v>0.79862725999345852</c:v>
                </c:pt>
                <c:pt idx="4">
                  <c:v>0.8207455692964859</c:v>
                </c:pt>
                <c:pt idx="5">
                  <c:v>0.84167322091335406</c:v>
                </c:pt>
                <c:pt idx="6">
                  <c:v>0.86141200899575288</c:v>
                </c:pt>
                <c:pt idx="7">
                  <c:v>0.87996371892489211</c:v>
                </c:pt>
                <c:pt idx="8">
                  <c:v>0.89733012741348372</c:v>
                </c:pt>
                <c:pt idx="9">
                  <c:v>0.91351300260704915</c:v>
                </c:pt>
                <c:pt idx="10">
                  <c:v>0.9285141041845566</c:v>
                </c:pt>
                <c:pt idx="11">
                  <c:v>0.94233518345839318</c:v>
                </c:pt>
                <c:pt idx="12">
                  <c:v>0.95497798347367802</c:v>
                </c:pt>
                <c:pt idx="13">
                  <c:v>0.9664442391069199</c:v>
                </c:pt>
                <c:pt idx="14">
                  <c:v>0.97673567716402498</c:v>
                </c:pt>
                <c:pt idx="15">
                  <c:v>0.98585401647765969</c:v>
                </c:pt>
                <c:pt idx="16">
                  <c:v>0.99380096800397255</c:v>
                </c:pt>
                <c:pt idx="17">
                  <c:v>1.00057823491868</c:v>
                </c:pt>
                <c:pt idx="18">
                  <c:v>1.0061875127125208</c:v>
                </c:pt>
                <c:pt idx="19">
                  <c:v>1.0106304892860822</c:v>
                </c:pt>
                <c:pt idx="20">
                  <c:v>1.0139088450440035</c:v>
                </c:pt>
                <c:pt idx="21">
                  <c:v>1.0160242529885601</c:v>
                </c:pt>
                <c:pt idx="22">
                  <c:v>1.0169783788126334</c:v>
                </c:pt>
                <c:pt idx="23">
                  <c:v>1.0167728809920673</c:v>
                </c:pt>
                <c:pt idx="24">
                  <c:v>1.0154094108774196</c:v>
                </c:pt>
                <c:pt idx="25">
                  <c:v>1.0128896127851084</c:v>
                </c:pt>
                <c:pt idx="26">
                  <c:v>1.0092151240879574</c:v>
                </c:pt>
                <c:pt idx="27">
                  <c:v>1.0043875753051472</c:v>
                </c:pt>
                <c:pt idx="28">
                  <c:v>0.99840859019157124</c:v>
                </c:pt>
                <c:pt idx="29">
                  <c:v>0.99127978582660226</c:v>
                </c:pt>
                <c:pt idx="30">
                  <c:v>0.98300277270227288</c:v>
                </c:pt>
                <c:pt idx="31">
                  <c:v>0.97357915481087232</c:v>
                </c:pt>
                <c:pt idx="32">
                  <c:v>0.96301052973196244</c:v>
                </c:pt>
                <c:pt idx="33">
                  <c:v>0.95129848871881728</c:v>
                </c:pt>
                <c:pt idx="34">
                  <c:v>0.93844461678428748</c:v>
                </c:pt>
                <c:pt idx="35">
                  <c:v>0.92445049278609359</c:v>
                </c:pt>
                <c:pt idx="36">
                  <c:v>0.90931768951155023</c:v>
                </c:pt>
                <c:pt idx="37">
                  <c:v>0.89304777376172462</c:v>
                </c:pt>
                <c:pt idx="38">
                  <c:v>0.87564230643503138</c:v>
                </c:pt>
                <c:pt idx="39">
                  <c:v>0.85710284261026648</c:v>
                </c:pt>
                <c:pt idx="40">
                  <c:v>0.83743093162908255</c:v>
                </c:pt>
                <c:pt idx="41">
                  <c:v>0.81662811717790862</c:v>
                </c:pt>
                <c:pt idx="42">
                  <c:v>0.79469593736931576</c:v>
                </c:pt>
                <c:pt idx="43">
                  <c:v>0.7716359248228315</c:v>
                </c:pt>
                <c:pt idx="44">
                  <c:v>0.747449606745205</c:v>
                </c:pt>
                <c:pt idx="45">
                  <c:v>0.722138505010125</c:v>
                </c:pt>
                <c:pt idx="46">
                  <c:v>0.69570413623739302</c:v>
                </c:pt>
                <c:pt idx="47">
                  <c:v>0.66814801187155348</c:v>
                </c:pt>
                <c:pt idx="48">
                  <c:v>0.63947163825998277</c:v>
                </c:pt>
                <c:pt idx="49">
                  <c:v>0.6096765167304391</c:v>
                </c:pt>
                <c:pt idx="50">
                  <c:v>0.57876414366807538</c:v>
                </c:pt>
                <c:pt idx="51">
                  <c:v>0.54673601059191634</c:v>
                </c:pt>
                <c:pt idx="52">
                  <c:v>0.5135936042308018</c:v>
                </c:pt>
                <c:pt idx="53">
                  <c:v>0.47933840659879817</c:v>
                </c:pt>
                <c:pt idx="54">
                  <c:v>0.44397189507007939</c:v>
                </c:pt>
                <c:pt idx="55">
                  <c:v>0.4074955424532789</c:v>
                </c:pt>
                <c:pt idx="56">
                  <c:v>0.36991081706531426</c:v>
                </c:pt>
                <c:pt idx="57">
                  <c:v>0.33121918280468615</c:v>
                </c:pt>
                <c:pt idx="58">
                  <c:v>0.29142209922425266</c:v>
                </c:pt>
                <c:pt idx="59">
                  <c:v>0.25052102160348066</c:v>
                </c:pt>
                <c:pt idx="60">
                  <c:v>0.20851740102017563</c:v>
                </c:pt>
                <c:pt idx="61">
                  <c:v>0.16541268442169088</c:v>
                </c:pt>
                <c:pt idx="62">
                  <c:v>0.12120831469561796</c:v>
                </c:pt>
                <c:pt idx="63">
                  <c:v>7.5905730739958946E-2</c:v>
                </c:pt>
                <c:pt idx="64">
                  <c:v>2.9506367532782178E-2</c:v>
                </c:pt>
                <c:pt idx="65">
                  <c:v>-1.7988343798637473E-2</c:v>
                </c:pt>
                <c:pt idx="66">
                  <c:v>-6.6576975909192815E-2</c:v>
                </c:pt>
                <c:pt idx="67">
                  <c:v>-0.1162581051678318</c:v>
                </c:pt>
                <c:pt idx="68">
                  <c:v>-0.16703031158995726</c:v>
                </c:pt>
                <c:pt idx="69">
                  <c:v>-0.21889217877033779</c:v>
                </c:pt>
                <c:pt idx="70">
                  <c:v>-0.27184229381652902</c:v>
                </c:pt>
                <c:pt idx="71">
                  <c:v>-0.32587924728280387</c:v>
                </c:pt>
                <c:pt idx="72">
                  <c:v>-0.38100163310459134</c:v>
                </c:pt>
                <c:pt idx="73">
                  <c:v>-0.43720804853342277</c:v>
                </c:pt>
                <c:pt idx="74">
                  <c:v>-0.49449709407238418</c:v>
                </c:pt>
                <c:pt idx="75">
                  <c:v>-0.55286737341207493</c:v>
                </c:pt>
                <c:pt idx="76">
                  <c:v>-0.61231749336707031</c:v>
                </c:pt>
                <c:pt idx="77">
                  <c:v>-0.67284606381288914</c:v>
                </c:pt>
                <c:pt idx="78">
                  <c:v>-0.73445169762346341</c:v>
                </c:pt>
                <c:pt idx="79">
                  <c:v>-0.79713301060911124</c:v>
                </c:pt>
                <c:pt idx="80">
                  <c:v>-0.8608886214550111</c:v>
                </c:pt>
                <c:pt idx="81">
                  <c:v>-0.92571715166017654</c:v>
                </c:pt>
                <c:pt idx="82">
                  <c:v>-0.99161722547693187</c:v>
                </c:pt>
                <c:pt idx="83">
                  <c:v>-1.0585874698508864</c:v>
                </c:pt>
                <c:pt idx="84">
                  <c:v>-1.1266265143614076</c:v>
                </c:pt>
                <c:pt idx="85">
                  <c:v>-1.1957329911625931</c:v>
                </c:pt>
                <c:pt idx="86">
                  <c:v>-1.2659055349247383</c:v>
                </c:pt>
                <c:pt idx="87">
                  <c:v>-1.3371427827763025</c:v>
                </c:pt>
                <c:pt idx="88">
                  <c:v>-1.4094433742463697</c:v>
                </c:pt>
                <c:pt idx="89">
                  <c:v>-1.4828059512076046</c:v>
                </c:pt>
                <c:pt idx="90">
                  <c:v>-1.5572291578197048</c:v>
                </c:pt>
                <c:pt idx="91">
                  <c:v>-1.6327116404733453</c:v>
                </c:pt>
                <c:pt idx="92">
                  <c:v>-1.7092520477346165</c:v>
                </c:pt>
                <c:pt idx="93">
                  <c:v>-1.7868490302899567</c:v>
                </c:pt>
                <c:pt idx="94">
                  <c:v>-1.8655012408915739</c:v>
                </c:pt>
                <c:pt idx="95">
                  <c:v>-1.9452073343033618</c:v>
                </c:pt>
                <c:pt idx="96">
                  <c:v>-2.0259659672473043</c:v>
                </c:pt>
                <c:pt idx="97">
                  <c:v>-2.1077757983503718</c:v>
                </c:pt>
                <c:pt idx="98">
                  <c:v>-2.1906354880919059</c:v>
                </c:pt>
                <c:pt idx="99">
                  <c:v>-2.2745436987514935</c:v>
                </c:pt>
                <c:pt idx="100">
                  <c:v>-2.35949909435733</c:v>
                </c:pt>
                <c:pt idx="101">
                  <c:v>-2.4455003406350682</c:v>
                </c:pt>
                <c:pt idx="102">
                  <c:v>-2.5325461049571549</c:v>
                </c:pt>
                <c:pt idx="103">
                  <c:v>-2.6206350562926555</c:v>
                </c:pt>
                <c:pt idx="104">
                  <c:v>-2.7097658651575607</c:v>
                </c:pt>
                <c:pt idx="105">
                  <c:v>-2.7999372035655825</c:v>
                </c:pt>
                <c:pt idx="106">
                  <c:v>-2.8911477449794298</c:v>
                </c:pt>
                <c:pt idx="107">
                  <c:v>-2.9833961642625724</c:v>
                </c:pt>
                <c:pt idx="108">
                  <c:v>-3.0766811376314829</c:v>
                </c:pt>
                <c:pt idx="109">
                  <c:v>-3.1710013426083656</c:v>
                </c:pt>
                <c:pt idx="110">
                  <c:v>-3.2663554579743637</c:v>
                </c:pt>
                <c:pt idx="111">
                  <c:v>-3.3627421637232482</c:v>
                </c:pt>
                <c:pt idx="112">
                  <c:v>-3.460160141015586</c:v>
                </c:pt>
                <c:pt idx="113">
                  <c:v>-3.5586080721333899</c:v>
                </c:pt>
                <c:pt idx="114">
                  <c:v>-3.6580846404352441</c:v>
                </c:pt>
                <c:pt idx="115">
                  <c:v>-3.7585885303119082</c:v>
                </c:pt>
                <c:pt idx="116">
                  <c:v>-3.8601184271423992</c:v>
                </c:pt>
                <c:pt idx="117">
                  <c:v>-3.9626730172505491</c:v>
                </c:pt>
                <c:pt idx="118">
                  <c:v>-4.0662509878620376</c:v>
                </c:pt>
                <c:pt idx="119">
                  <c:v>-4.1708510270618984</c:v>
                </c:pt>
                <c:pt idx="120">
                  <c:v>-4.2764718237525008</c:v>
                </c:pt>
                <c:pt idx="121">
                  <c:v>-4.3831120676120028</c:v>
                </c:pt>
                <c:pt idx="122">
                  <c:v>-4.4907704490532785</c:v>
                </c:pt>
                <c:pt idx="123">
                  <c:v>-4.5994456591833108</c:v>
                </c:pt>
                <c:pt idx="124">
                  <c:v>-4.70913638976306</c:v>
                </c:pt>
                <c:pt idx="125">
                  <c:v>-4.8198413331677994</c:v>
                </c:pt>
                <c:pt idx="126">
                  <c:v>-4.931559182347919</c:v>
                </c:pt>
                <c:pt idx="127">
                  <c:v>-5.0442886307901951</c:v>
                </c:pt>
                <c:pt idx="128">
                  <c:v>-5.1580283724795271</c:v>
                </c:pt>
                <c:pt idx="129">
                  <c:v>-5.2727771018611413</c:v>
                </c:pt>
                <c:pt idx="130">
                  <c:v>-5.388533513803254</c:v>
                </c:pt>
                <c:pt idx="131">
                  <c:v>-5.5052963035602032</c:v>
                </c:pt>
                <c:pt idx="132">
                  <c:v>-5.6230641667360377</c:v>
                </c:pt>
                <c:pt idx="133">
                  <c:v>-5.7418357992485696</c:v>
                </c:pt>
                <c:pt idx="134">
                  <c:v>-5.8616098972938868</c:v>
                </c:pt>
                <c:pt idx="135">
                  <c:v>-5.9823851573113203</c:v>
                </c:pt>
                <c:pt idx="136">
                  <c:v>-6.1041602759488747</c:v>
                </c:pt>
                <c:pt idx="137">
                  <c:v>-6.2269339500291085</c:v>
                </c:pt>
                <c:pt idx="138">
                  <c:v>-6.3507048765154757</c:v>
                </c:pt>
                <c:pt idx="139">
                  <c:v>-6.4754717524791161</c:v>
                </c:pt>
                <c:pt idx="140">
                  <c:v>-6.6012332750661002</c:v>
                </c:pt>
                <c:pt idx="141">
                  <c:v>-6.7279881414651257</c:v>
                </c:pt>
                <c:pt idx="142">
                  <c:v>-6.8557350488756637</c:v>
                </c:pt>
                <c:pt idx="143">
                  <c:v>-6.9844726944765512</c:v>
                </c:pt>
                <c:pt idx="144">
                  <c:v>-7.1141997753950346</c:v>
                </c:pt>
                <c:pt idx="145">
                  <c:v>-7.2449149886762552</c:v>
                </c:pt>
                <c:pt idx="146">
                  <c:v>-7.3766170312531827</c:v>
                </c:pt>
                <c:pt idx="147">
                  <c:v>-7.5093045999169892</c:v>
                </c:pt>
                <c:pt idx="148">
                  <c:v>-7.6429763912878661</c:v>
                </c:pt>
                <c:pt idx="149">
                  <c:v>-7.7776311017862803</c:v>
                </c:pt>
                <c:pt idx="150">
                  <c:v>-7.9132674276046675</c:v>
                </c:pt>
                <c:pt idx="151">
                  <c:v>-8.0498840646795671</c:v>
                </c:pt>
                <c:pt idx="152">
                  <c:v>-8.1874797086641884</c:v>
                </c:pt>
                <c:pt idx="153">
                  <c:v>-8.3260530549014131</c:v>
                </c:pt>
                <c:pt idx="154">
                  <c:v>-8.465602798397228</c:v>
                </c:pt>
                <c:pt idx="155">
                  <c:v>-8.6061276337945927</c:v>
                </c:pt>
                <c:pt idx="156">
                  <c:v>-8.7476262553477291</c:v>
                </c:pt>
                <c:pt idx="157">
                  <c:v>-8.8900973568968471</c:v>
                </c:pt>
                <c:pt idx="158">
                  <c:v>-9.0335396318432917</c:v>
                </c:pt>
                <c:pt idx="159">
                  <c:v>-9.1779517731251108</c:v>
                </c:pt>
                <c:pt idx="160">
                  <c:v>-9.3233324731930516</c:v>
                </c:pt>
                <c:pt idx="161">
                  <c:v>-9.4696804239869792</c:v>
                </c:pt>
                <c:pt idx="162">
                  <c:v>-9.6169943169127023</c:v>
                </c:pt>
                <c:pt idx="163">
                  <c:v>-9.7652728428192308</c:v>
                </c:pt>
                <c:pt idx="164">
                  <c:v>-9.9145146919764358</c:v>
                </c:pt>
                <c:pt idx="165">
                  <c:v>-10.064718554053135</c:v>
                </c:pt>
                <c:pt idx="166">
                  <c:v>-10.215883118095579</c:v>
                </c:pt>
                <c:pt idx="167">
                  <c:v>-10.368007072506355</c:v>
                </c:pt>
                <c:pt idx="168">
                  <c:v>-10.521089105023695</c:v>
                </c:pt>
                <c:pt idx="169">
                  <c:v>-10.675127902701186</c:v>
                </c:pt>
                <c:pt idx="170">
                  <c:v>-10.830122151887899</c:v>
                </c:pt>
                <c:pt idx="171">
                  <c:v>-10.986070538208896</c:v>
                </c:pt>
                <c:pt idx="172">
                  <c:v>-11.142971746546163</c:v>
                </c:pt>
                <c:pt idx="173">
                  <c:v>-11.30082446101992</c:v>
                </c:pt>
                <c:pt idx="174">
                  <c:v>-11.459627364970341</c:v>
                </c:pt>
                <c:pt idx="175">
                  <c:v>-11.619379140939662</c:v>
                </c:pt>
                <c:pt idx="176">
                  <c:v>-11.780078470654678</c:v>
                </c:pt>
                <c:pt idx="177">
                  <c:v>-11.941724035009635</c:v>
                </c:pt>
                <c:pt idx="178">
                  <c:v>-12.104314514049515</c:v>
                </c:pt>
                <c:pt idx="179">
                  <c:v>-12.26784858695369</c:v>
                </c:pt>
                <c:pt idx="180">
                  <c:v>-12.432324932019977</c:v>
                </c:pt>
                <c:pt idx="181">
                  <c:v>-12.597742226649062</c:v>
                </c:pt>
                <c:pt idx="182">
                  <c:v>-12.764099147329311</c:v>
                </c:pt>
                <c:pt idx="183">
                  <c:v>-12.931394369621954</c:v>
                </c:pt>
                <c:pt idx="184">
                  <c:v>-13.099626568146643</c:v>
                </c:pt>
                <c:pt idx="185">
                  <c:v>-13.268794416567394</c:v>
                </c:pt>
                <c:pt idx="186">
                  <c:v>-13.438896587578874</c:v>
                </c:pt>
                <c:pt idx="187">
                  <c:v>-13.609931752893086</c:v>
                </c:pt>
                <c:pt idx="188">
                  <c:v>-13.7818985832264</c:v>
                </c:pt>
                <c:pt idx="189">
                  <c:v>-13.954795748286957</c:v>
                </c:pt>
                <c:pt idx="190">
                  <c:v>-14.128621916762421</c:v>
                </c:pt>
                <c:pt idx="191">
                  <c:v>-14.303375756308116</c:v>
                </c:pt>
                <c:pt idx="192">
                  <c:v>-14.47905593353549</c:v>
                </c:pt>
                <c:pt idx="193">
                  <c:v>-14.655661114000951</c:v>
                </c:pt>
                <c:pt idx="194">
                  <c:v>-14.833189962195053</c:v>
                </c:pt>
                <c:pt idx="195">
                  <c:v>-15.011641141532028</c:v>
                </c:pt>
                <c:pt idx="196">
                  <c:v>-15.191013314339665</c:v>
                </c:pt>
                <c:pt idx="197">
                  <c:v>-15.37130514184954</c:v>
                </c:pt>
                <c:pt idx="198">
                  <c:v>-15.552515284187578</c:v>
                </c:pt>
                <c:pt idx="199">
                  <c:v>-15.734642400364965</c:v>
                </c:pt>
                <c:pt idx="200">
                  <c:v>-15.917685148269394</c:v>
                </c:pt>
                <c:pt idx="201">
                  <c:v>-16.101642184656644</c:v>
                </c:pt>
                <c:pt idx="202">
                  <c:v>-16.286512165142494</c:v>
                </c:pt>
                <c:pt idx="203">
                  <c:v>-16.472293744194964</c:v>
                </c:pt>
                <c:pt idx="204">
                  <c:v>-16.658985575126898</c:v>
                </c:pt>
                <c:pt idx="205">
                  <c:v>-16.846586310088849</c:v>
                </c:pt>
                <c:pt idx="206">
                  <c:v>-17.035094600062301</c:v>
                </c:pt>
                <c:pt idx="207">
                  <c:v>-17.224509094853218</c:v>
                </c:pt>
                <c:pt idx="208">
                  <c:v>-17.414828443085888</c:v>
                </c:pt>
                <c:pt idx="209">
                  <c:v>-17.606051292197112</c:v>
                </c:pt>
                <c:pt idx="210">
                  <c:v>-17.798176288430682</c:v>
                </c:pt>
                <c:pt idx="211">
                  <c:v>-17.991202076832177</c:v>
                </c:pt>
                <c:pt idx="212">
                  <c:v>-18.185127301244076</c:v>
                </c:pt>
                <c:pt idx="213">
                  <c:v>-18.379950604301158</c:v>
                </c:pt>
                <c:pt idx="214">
                  <c:v>-18.57567062742622</c:v>
                </c:pt>
                <c:pt idx="215">
                  <c:v>-18.772286010826093</c:v>
                </c:pt>
                <c:pt idx="216">
                  <c:v>-18.969795393487949</c:v>
                </c:pt>
                <c:pt idx="217">
                  <c:v>-19.168197413175907</c:v>
                </c:pt>
                <c:pt idx="218">
                  <c:v>-19.367490706427933</c:v>
                </c:pt>
                <c:pt idx="219">
                  <c:v>-19.567673908553029</c:v>
                </c:pt>
                <c:pt idx="220">
                  <c:v>-19.768745653628713</c:v>
                </c:pt>
                <c:pt idx="221">
                  <c:v>-19.970704574498768</c:v>
                </c:pt>
                <c:pt idx="222">
                  <c:v>-20.173549302771296</c:v>
                </c:pt>
                <c:pt idx="223">
                  <c:v>-20.377278468817039</c:v>
                </c:pt>
                <c:pt idx="224">
                  <c:v>-20.581890701767982</c:v>
                </c:pt>
                <c:pt idx="225">
                  <c:v>-20.787384629516215</c:v>
                </c:pt>
                <c:pt idx="226">
                  <c:v>-20.993758878713095</c:v>
                </c:pt>
                <c:pt idx="227">
                  <c:v>-21.201012074768656</c:v>
                </c:pt>
                <c:pt idx="228">
                  <c:v>-21.409142841851292</c:v>
                </c:pt>
                <c:pt idx="229">
                  <c:v>-21.618149802887704</c:v>
                </c:pt>
                <c:pt idx="230">
                  <c:v>-21.82803157956311</c:v>
                </c:pt>
                <c:pt idx="231">
                  <c:v>-22.038786792321716</c:v>
                </c:pt>
                <c:pt idx="232">
                  <c:v>-22.250414060367429</c:v>
                </c:pt>
                <c:pt idx="233">
                  <c:v>-22.462912001664854</c:v>
                </c:pt>
                <c:pt idx="234">
                  <c:v>-22.676279232940509</c:v>
                </c:pt>
                <c:pt idx="235">
                  <c:v>-22.890514369684308</c:v>
                </c:pt>
                <c:pt idx="236">
                  <c:v>-23.105616026151289</c:v>
                </c:pt>
                <c:pt idx="237">
                  <c:v>-23.32158281536358</c:v>
                </c:pt>
                <c:pt idx="238">
                  <c:v>-23.538413349112609</c:v>
                </c:pt>
                <c:pt idx="239">
                  <c:v>-23.75610623796155</c:v>
                </c:pt>
                <c:pt idx="240">
                  <c:v>-23.974660091248008</c:v>
                </c:pt>
                <c:pt idx="241">
                  <c:v>-24.194073517086938</c:v>
                </c:pt>
                <c:pt idx="242">
                  <c:v>-24.414345122373792</c:v>
                </c:pt>
                <c:pt idx="243">
                  <c:v>-24.635473512787893</c:v>
                </c:pt>
                <c:pt idx="244">
                  <c:v>-24.857457292796042</c:v>
                </c:pt>
                <c:pt idx="245">
                  <c:v>-25.080295065656337</c:v>
                </c:pt>
                <c:pt idx="246">
                  <c:v>-25.303985433422223</c:v>
                </c:pt>
                <c:pt idx="247">
                  <c:v>-25.528526996946756</c:v>
                </c:pt>
                <c:pt idx="248">
                  <c:v>-25.75391835588707</c:v>
                </c:pt>
                <c:pt idx="249">
                  <c:v>-25.980158108709091</c:v>
                </c:pt>
                <c:pt idx="250">
                  <c:v>-26.207244852692419</c:v>
                </c:pt>
                <c:pt idx="251">
                  <c:v>-26.435177183935448</c:v>
                </c:pt>
                <c:pt idx="252">
                  <c:v>-26.663953697360682</c:v>
                </c:pt>
                <c:pt idx="253">
                  <c:v>-26.893572986720248</c:v>
                </c:pt>
                <c:pt idx="254">
                  <c:v>-27.124033644601621</c:v>
                </c:pt>
                <c:pt idx="255">
                  <c:v>-27.355334262433537</c:v>
                </c:pt>
                <c:pt idx="256">
                  <c:v>-27.587473430492103</c:v>
                </c:pt>
                <c:pt idx="257">
                  <c:v>-27.820449737907115</c:v>
                </c:pt>
                <c:pt idx="258">
                  <c:v>-28.054261772668532</c:v>
                </c:pt>
                <c:pt idx="259">
                  <c:v>-28.288908121633177</c:v>
                </c:pt>
                <c:pt idx="260">
                  <c:v>-28.524387370531599</c:v>
                </c:pt>
                <c:pt idx="261">
                  <c:v>-28.760698103975127</c:v>
                </c:pt>
                <c:pt idx="262">
                  <c:v>-28.997838905463098</c:v>
                </c:pt>
                <c:pt idx="263">
                  <c:v>-29.235808357390276</c:v>
                </c:pt>
                <c:pt idx="264">
                  <c:v>-29.474605041054435</c:v>
                </c:pt>
                <c:pt idx="265">
                  <c:v>-29.714227536664112</c:v>
                </c:pt>
                <c:pt idx="266">
                  <c:v>-29.95467442334655</c:v>
                </c:pt>
                <c:pt idx="267">
                  <c:v>-30.195944279155789</c:v>
                </c:pt>
                <c:pt idx="268">
                  <c:v>-30.438035681080933</c:v>
                </c:pt>
                <c:pt idx="269">
                  <c:v>-30.680947205054579</c:v>
                </c:pt>
                <c:pt idx="270">
                  <c:v>-30.924677425961413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0.37380110457604132</c:v>
                </c:pt>
                <c:pt idx="2">
                  <c:v>0.74705201753049444</c:v>
                </c:pt>
                <c:pt idx="3">
                  <c:v>1.1197544711849716</c:v>
                </c:pt>
                <c:pt idx="4">
                  <c:v>1.4919101846584584</c:v>
                </c:pt>
                <c:pt idx="5">
                  <c:v>1.86352086395146</c:v>
                </c:pt>
                <c:pt idx="6">
                  <c:v>2.2345882020295464</c:v>
                </c:pt>
                <c:pt idx="7">
                  <c:v>2.6051138789063057</c:v>
                </c:pt>
                <c:pt idx="8">
                  <c:v>2.975099561725711</c:v>
                </c:pt>
                <c:pt idx="9">
                  <c:v>3.3445469048439156</c:v>
                </c:pt>
                <c:pt idx="10">
                  <c:v>3.7134575499104789</c:v>
                </c:pt>
                <c:pt idx="11">
                  <c:v>4.0818331259490348</c:v>
                </c:pt>
                <c:pt idx="12">
                  <c:v>4.4496752494374077</c:v>
                </c:pt>
                <c:pt idx="13">
                  <c:v>4.8169855243871895</c:v>
                </c:pt>
                <c:pt idx="14">
                  <c:v>5.1837655424227798</c:v>
                </c:pt>
                <c:pt idx="15">
                  <c:v>5.5500168828598984</c:v>
                </c:pt>
                <c:pt idx="16">
                  <c:v>5.9157411127835831</c:v>
                </c:pt>
                <c:pt idx="17">
                  <c:v>6.2809397871256722</c:v>
                </c:pt>
                <c:pt idx="18">
                  <c:v>6.6456144487417861</c:v>
                </c:pt>
                <c:pt idx="19">
                  <c:v>7.0097666284878102</c:v>
                </c:pt>
                <c:pt idx="20">
                  <c:v>7.3733978452958926</c:v>
                </c:pt>
                <c:pt idx="21">
                  <c:v>7.736509606249955</c:v>
                </c:pt>
                <c:pt idx="22">
                  <c:v>8.099103406660733</c:v>
                </c:pt>
                <c:pt idx="23">
                  <c:v>8.461180730140347</c:v>
                </c:pt>
                <c:pt idx="24">
                  <c:v>8.8227430486764149</c:v>
                </c:pt>
                <c:pt idx="25">
                  <c:v>9.1837918227057074</c:v>
                </c:pt>
                <c:pt idx="26">
                  <c:v>9.5443285011873549</c:v>
                </c:pt>
                <c:pt idx="27">
                  <c:v>9.9043545216756215</c:v>
                </c:pt>
                <c:pt idx="28">
                  <c:v>10.263871310392236</c:v>
                </c:pt>
                <c:pt idx="29">
                  <c:v>10.622880282298302</c:v>
                </c:pt>
                <c:pt idx="30">
                  <c:v>10.981382841165779</c:v>
                </c:pt>
                <c:pt idx="31">
                  <c:v>11.339380379648555</c:v>
                </c:pt>
                <c:pt idx="32">
                  <c:v>11.696874279353111</c:v>
                </c:pt>
                <c:pt idx="33">
                  <c:v>12.053865910908771</c:v>
                </c:pt>
                <c:pt idx="34">
                  <c:v>12.410356634037571</c:v>
                </c:pt>
                <c:pt idx="35">
                  <c:v>12.766347797623723</c:v>
                </c:pt>
                <c:pt idx="36">
                  <c:v>13.121840739782701</c:v>
                </c:pt>
                <c:pt idx="37">
                  <c:v>13.476836787929944</c:v>
                </c:pt>
                <c:pt idx="38">
                  <c:v>13.83133725884918</c:v>
                </c:pt>
                <c:pt idx="39">
                  <c:v>14.185343458760396</c:v>
                </c:pt>
                <c:pt idx="40">
                  <c:v>14.538856683387424</c:v>
                </c:pt>
                <c:pt idx="41">
                  <c:v>14.891878218025184</c:v>
                </c:pt>
                <c:pt idx="42">
                  <c:v>15.244409337606566</c:v>
                </c:pt>
                <c:pt idx="43">
                  <c:v>15.596451306768968</c:v>
                </c:pt>
                <c:pt idx="44">
                  <c:v>15.948005379920483</c:v>
                </c:pt>
                <c:pt idx="45">
                  <c:v>16.299072801305762</c:v>
                </c:pt>
                <c:pt idx="46">
                  <c:v>16.649654805071524</c:v>
                </c:pt>
                <c:pt idx="47">
                  <c:v>16.999752615331754</c:v>
                </c:pt>
                <c:pt idx="48">
                  <c:v>17.349367446232574</c:v>
                </c:pt>
                <c:pt idx="49">
                  <c:v>17.698500502016778</c:v>
                </c:pt>
                <c:pt idx="50">
                  <c:v>18.047152977088082</c:v>
                </c:pt>
                <c:pt idx="51">
                  <c:v>18.395326056075028</c:v>
                </c:pt>
                <c:pt idx="52">
                  <c:v>18.743020913894615</c:v>
                </c:pt>
                <c:pt idx="53">
                  <c:v>19.090238715815598</c:v>
                </c:pt>
                <c:pt idx="54">
                  <c:v>19.436980617521513</c:v>
                </c:pt>
                <c:pt idx="55">
                  <c:v>19.783247765173392</c:v>
                </c:pt>
                <c:pt idx="56">
                  <c:v>20.129041295472195</c:v>
                </c:pt>
                <c:pt idx="57">
                  <c:v>20.474362335720954</c:v>
                </c:pt>
                <c:pt idx="58">
                  <c:v>20.819212003886634</c:v>
                </c:pt>
                <c:pt idx="59">
                  <c:v>21.163591408661716</c:v>
                </c:pt>
                <c:pt idx="60">
                  <c:v>21.507501649525508</c:v>
                </c:pt>
                <c:pt idx="61">
                  <c:v>21.850943816805174</c:v>
                </c:pt>
                <c:pt idx="62">
                  <c:v>22.19391899173651</c:v>
                </c:pt>
                <c:pt idx="63">
                  <c:v>22.536428246524444</c:v>
                </c:pt>
                <c:pt idx="64">
                  <c:v>22.878472644403278</c:v>
                </c:pt>
                <c:pt idx="65">
                  <c:v>23.220053239696668</c:v>
                </c:pt>
                <c:pt idx="66">
                  <c:v>23.561171077877361</c:v>
                </c:pt>
                <c:pt idx="67">
                  <c:v>23.901827195626669</c:v>
                </c:pt>
                <c:pt idx="68">
                  <c:v>24.242022620893696</c:v>
                </c:pt>
                <c:pt idx="69">
                  <c:v>24.581758372954329</c:v>
                </c:pt>
                <c:pt idx="70">
                  <c:v>24.921035462469966</c:v>
                </c:pt>
                <c:pt idx="71">
                  <c:v>25.259854891546027</c:v>
                </c:pt>
                <c:pt idx="72">
                  <c:v>25.598217653790211</c:v>
                </c:pt>
                <c:pt idx="73">
                  <c:v>25.936124734370527</c:v>
                </c:pt>
                <c:pt idx="74">
                  <c:v>26.273577110073091</c:v>
                </c:pt>
                <c:pt idx="75">
                  <c:v>26.61057574935969</c:v>
                </c:pt>
                <c:pt idx="76">
                  <c:v>26.947121612425128</c:v>
                </c:pt>
                <c:pt idx="77">
                  <c:v>27.283215651254334</c:v>
                </c:pt>
                <c:pt idx="78">
                  <c:v>27.618858809679264</c:v>
                </c:pt>
                <c:pt idx="79">
                  <c:v>27.954052023435565</c:v>
                </c:pt>
                <c:pt idx="80">
                  <c:v>28.288796220219041</c:v>
                </c:pt>
                <c:pt idx="81">
                  <c:v>28.623092319741886</c:v>
                </c:pt>
                <c:pt idx="82">
                  <c:v>28.956941233788712</c:v>
                </c:pt>
                <c:pt idx="83">
                  <c:v>29.290343866272366</c:v>
                </c:pt>
                <c:pt idx="84">
                  <c:v>29.623301113289536</c:v>
                </c:pt>
                <c:pt idx="85">
                  <c:v>29.95581386317615</c:v>
                </c:pt>
                <c:pt idx="86">
                  <c:v>30.287882996562569</c:v>
                </c:pt>
                <c:pt idx="87">
                  <c:v>30.619509386428572</c:v>
                </c:pt>
                <c:pt idx="88">
                  <c:v>30.950693898158143</c:v>
                </c:pt>
                <c:pt idx="89">
                  <c:v>31.281437389594061</c:v>
                </c:pt>
                <c:pt idx="90">
                  <c:v>31.611740711092281</c:v>
                </c:pt>
                <c:pt idx="91">
                  <c:v>31.941604705576129</c:v>
                </c:pt>
                <c:pt idx="92">
                  <c:v>32.27103020859029</c:v>
                </c:pt>
                <c:pt idx="93">
                  <c:v>32.600018048354613</c:v>
                </c:pt>
                <c:pt idx="94">
                  <c:v>32.928569045817717</c:v>
                </c:pt>
                <c:pt idx="95">
                  <c:v>33.256684014710395</c:v>
                </c:pt>
                <c:pt idx="96">
                  <c:v>33.584363761598844</c:v>
                </c:pt>
                <c:pt idx="97">
                  <c:v>33.911609085937698</c:v>
                </c:pt>
                <c:pt idx="98">
                  <c:v>34.238420780122887</c:v>
                </c:pt>
                <c:pt idx="99">
                  <c:v>34.564799629544268</c:v>
                </c:pt>
                <c:pt idx="100">
                  <c:v>34.890746412638123</c:v>
                </c:pt>
                <c:pt idx="101">
                  <c:v>35.216261900939436</c:v>
                </c:pt>
                <c:pt idx="102">
                  <c:v>35.541346859134002</c:v>
                </c:pt>
                <c:pt idx="103">
                  <c:v>35.866002045110342</c:v>
                </c:pt>
                <c:pt idx="104">
                  <c:v>36.190228210011448</c:v>
                </c:pt>
                <c:pt idx="105">
                  <c:v>36.514026098286337</c:v>
                </c:pt>
                <c:pt idx="106">
                  <c:v>36.837396447741426</c:v>
                </c:pt>
                <c:pt idx="107">
                  <c:v>37.160339989591748</c:v>
                </c:pt>
                <c:pt idx="108">
                  <c:v>37.482857448511943</c:v>
                </c:pt>
                <c:pt idx="109">
                  <c:v>37.804949542687119</c:v>
                </c:pt>
                <c:pt idx="110">
                  <c:v>38.126616983863499</c:v>
                </c:pt>
                <c:pt idx="111">
                  <c:v>38.447860477398919</c:v>
                </c:pt>
                <c:pt idx="112">
                  <c:v>38.768680722313128</c:v>
                </c:pt>
                <c:pt idx="113">
                  <c:v>39.089078411337937</c:v>
                </c:pt>
                <c:pt idx="114">
                  <c:v>39.409054230967151</c:v>
                </c:pt>
                <c:pt idx="115">
                  <c:v>39.728608861506366</c:v>
                </c:pt>
                <c:pt idx="116">
                  <c:v>40.047742977122574</c:v>
                </c:pt>
                <c:pt idx="117">
                  <c:v>40.366457245893599</c:v>
                </c:pt>
                <c:pt idx="118">
                  <c:v>40.684752329857346</c:v>
                </c:pt>
                <c:pt idx="119">
                  <c:v>41.002628885060894</c:v>
                </c:pt>
                <c:pt idx="120">
                  <c:v>41.320087561609405</c:v>
                </c:pt>
                <c:pt idx="121">
                  <c:v>41.637129003714861</c:v>
                </c:pt>
                <c:pt idx="122">
                  <c:v>41.953753849744629</c:v>
                </c:pt>
                <c:pt idx="123">
                  <c:v>42.269962732269846</c:v>
                </c:pt>
                <c:pt idx="124">
                  <c:v>42.585756278113656</c:v>
                </c:pt>
                <c:pt idx="125">
                  <c:v>42.901135108399231</c:v>
                </c:pt>
                <c:pt idx="126">
                  <c:v>43.216099838597671</c:v>
                </c:pt>
                <c:pt idx="127">
                  <c:v>43.530651078575687</c:v>
                </c:pt>
                <c:pt idx="128">
                  <c:v>43.844789432643125</c:v>
                </c:pt>
                <c:pt idx="129">
                  <c:v>44.158515499600341</c:v>
                </c:pt>
                <c:pt idx="130">
                  <c:v>44.471829872785371</c:v>
                </c:pt>
                <c:pt idx="131">
                  <c:v>44.784733140120942</c:v>
                </c:pt>
                <c:pt idx="132">
                  <c:v>45.097225884161318</c:v>
                </c:pt>
                <c:pt idx="133">
                  <c:v>45.409308682138949</c:v>
                </c:pt>
                <c:pt idx="134">
                  <c:v>45.720982106010986</c:v>
                </c:pt>
                <c:pt idx="135">
                  <c:v>46.032246722505576</c:v>
                </c:pt>
                <c:pt idx="136">
                  <c:v>46.343103093168018</c:v>
                </c:pt>
                <c:pt idx="137">
                  <c:v>46.653551774406743</c:v>
                </c:pt>
                <c:pt idx="138">
                  <c:v>46.963593317539107</c:v>
                </c:pt>
                <c:pt idx="139">
                  <c:v>47.273228268837009</c:v>
                </c:pt>
                <c:pt idx="140">
                  <c:v>47.582457169572351</c:v>
                </c:pt>
                <c:pt idx="141">
                  <c:v>47.891280556062313</c:v>
                </c:pt>
                <c:pt idx="142">
                  <c:v>48.199698959714446</c:v>
                </c:pt>
                <c:pt idx="143">
                  <c:v>48.507712907071614</c:v>
                </c:pt>
                <c:pt idx="144">
                  <c:v>48.81532291985674</c:v>
                </c:pt>
                <c:pt idx="145">
                  <c:v>49.122529515017376</c:v>
                </c:pt>
                <c:pt idx="146">
                  <c:v>49.429333204770117</c:v>
                </c:pt>
                <c:pt idx="147">
                  <c:v>49.735734496644817</c:v>
                </c:pt>
                <c:pt idx="148">
                  <c:v>50.04173389352863</c:v>
                </c:pt>
                <c:pt idx="149">
                  <c:v>50.347331893709907</c:v>
                </c:pt>
                <c:pt idx="150">
                  <c:v>50.652528990921866</c:v>
                </c:pt>
                <c:pt idx="151">
                  <c:v>50.957325674386119</c:v>
                </c:pt>
                <c:pt idx="152">
                  <c:v>51.261722428856018</c:v>
                </c:pt>
                <c:pt idx="153">
                  <c:v>51.565719734659801</c:v>
                </c:pt>
                <c:pt idx="154">
                  <c:v>51.869318067743585</c:v>
                </c:pt>
                <c:pt idx="155">
                  <c:v>52.172517899714158</c:v>
                </c:pt>
                <c:pt idx="156">
                  <c:v>52.475319697881631</c:v>
                </c:pt>
                <c:pt idx="157">
                  <c:v>52.777723925301842</c:v>
                </c:pt>
                <c:pt idx="158">
                  <c:v>53.07973104081865</c:v>
                </c:pt>
                <c:pt idx="159">
                  <c:v>53.381341499106007</c:v>
                </c:pt>
                <c:pt idx="160">
                  <c:v>53.682555750709859</c:v>
                </c:pt>
                <c:pt idx="161">
                  <c:v>53.983374242089866</c:v>
                </c:pt>
                <c:pt idx="162">
                  <c:v>54.283797415660949</c:v>
                </c:pt>
                <c:pt idx="163">
                  <c:v>54.583825709834628</c:v>
                </c:pt>
                <c:pt idx="164">
                  <c:v>54.883459559060206</c:v>
                </c:pt>
                <c:pt idx="165">
                  <c:v>55.182699393865768</c:v>
                </c:pt>
                <c:pt idx="166">
                  <c:v>55.481545640898958</c:v>
                </c:pt>
                <c:pt idx="167">
                  <c:v>55.779998722967626</c:v>
                </c:pt>
                <c:pt idx="168">
                  <c:v>56.078059059080253</c:v>
                </c:pt>
                <c:pt idx="169">
                  <c:v>56.375727064486206</c:v>
                </c:pt>
                <c:pt idx="170">
                  <c:v>56.6730031507158</c:v>
                </c:pt>
                <c:pt idx="171">
                  <c:v>56.969887725620183</c:v>
                </c:pt>
                <c:pt idx="172">
                  <c:v>57.266381193411014</c:v>
                </c:pt>
                <c:pt idx="173">
                  <c:v>57.562483954699985</c:v>
                </c:pt>
                <c:pt idx="174">
                  <c:v>57.858196406538134</c:v>
                </c:pt>
                <c:pt idx="175">
                  <c:v>58.15351894245498</c:v>
                </c:pt>
                <c:pt idx="176">
                  <c:v>58.44845195249745</c:v>
                </c:pt>
                <c:pt idx="177">
                  <c:v>58.742995823268657</c:v>
                </c:pt>
                <c:pt idx="178">
                  <c:v>59.037150937966437</c:v>
                </c:pt>
                <c:pt idx="179">
                  <c:v>59.330917676421748</c:v>
                </c:pt>
                <c:pt idx="180">
                  <c:v>59.624296415136847</c:v>
                </c:pt>
                <c:pt idx="181">
                  <c:v>59.917287527323268</c:v>
                </c:pt>
                <c:pt idx="182">
                  <c:v>60.209891382939652</c:v>
                </c:pt>
                <c:pt idx="183">
                  <c:v>60.502108348729351</c:v>
                </c:pt>
                <c:pt idx="184">
                  <c:v>60.79393878825784</c:v>
                </c:pt>
                <c:pt idx="185">
                  <c:v>61.085383061949962</c:v>
                </c:pt>
                <c:pt idx="186">
                  <c:v>61.376441527126943</c:v>
                </c:pt>
                <c:pt idx="187">
                  <c:v>61.667114538043258</c:v>
                </c:pt>
                <c:pt idx="188">
                  <c:v>61.957402445923265</c:v>
                </c:pt>
                <c:pt idx="189">
                  <c:v>62.247305598997684</c:v>
                </c:pt>
                <c:pt idx="190">
                  <c:v>62.536824342539838</c:v>
                </c:pt>
                <c:pt idx="191">
                  <c:v>62.825959018901742</c:v>
                </c:pt>
                <c:pt idx="192">
                  <c:v>63.114709967549963</c:v>
                </c:pt>
                <c:pt idx="193">
                  <c:v>63.403077525101317</c:v>
                </c:pt>
                <c:pt idx="194">
                  <c:v>63.691062025358335</c:v>
                </c:pt>
                <c:pt idx="195">
                  <c:v>63.978663799344567</c:v>
                </c:pt>
                <c:pt idx="196">
                  <c:v>64.265883175339681</c:v>
                </c:pt>
                <c:pt idx="197">
                  <c:v>64.552720478914352</c:v>
                </c:pt>
                <c:pt idx="198">
                  <c:v>64.839176032964971</c:v>
                </c:pt>
                <c:pt idx="199">
                  <c:v>65.125250157748141</c:v>
                </c:pt>
                <c:pt idx="200">
                  <c:v>65.410943170915004</c:v>
                </c:pt>
                <c:pt idx="201">
                  <c:v>65.696255387545335</c:v>
                </c:pt>
                <c:pt idx="202">
                  <c:v>65.981187120181474</c:v>
                </c:pt>
                <c:pt idx="203">
                  <c:v>66.265738678862036</c:v>
                </c:pt>
                <c:pt idx="204">
                  <c:v>66.549910371155434</c:v>
                </c:pt>
                <c:pt idx="205">
                  <c:v>66.833702502193191</c:v>
                </c:pt>
                <c:pt idx="206">
                  <c:v>67.117115374703076</c:v>
                </c:pt>
                <c:pt idx="207">
                  <c:v>67.400149289042034</c:v>
                </c:pt>
                <c:pt idx="208">
                  <c:v>67.682804543228912</c:v>
                </c:pt>
                <c:pt idx="209">
                  <c:v>67.965081432976987</c:v>
                </c:pt>
                <c:pt idx="210">
                  <c:v>68.246980251726285</c:v>
                </c:pt>
                <c:pt idx="211">
                  <c:v>68.52850129067572</c:v>
                </c:pt>
                <c:pt idx="212">
                  <c:v>68.809644838815046</c:v>
                </c:pt>
                <c:pt idx="213">
                  <c:v>69.090411182956586</c:v>
                </c:pt>
                <c:pt idx="214">
                  <c:v>69.370800607766725</c:v>
                </c:pt>
                <c:pt idx="215">
                  <c:v>69.650813395797314</c:v>
                </c:pt>
                <c:pt idx="216">
                  <c:v>69.930449827516767</c:v>
                </c:pt>
                <c:pt idx="217">
                  <c:v>70.209710181340995</c:v>
                </c:pt>
                <c:pt idx="218">
                  <c:v>70.488594733664158</c:v>
                </c:pt>
                <c:pt idx="219">
                  <c:v>70.767103758889206</c:v>
                </c:pt>
                <c:pt idx="220">
                  <c:v>71.04523752945822</c:v>
                </c:pt>
                <c:pt idx="221">
                  <c:v>71.322996315882534</c:v>
                </c:pt>
                <c:pt idx="222">
                  <c:v>71.600380386772699</c:v>
                </c:pt>
                <c:pt idx="223">
                  <c:v>71.877390008868218</c:v>
                </c:pt>
                <c:pt idx="224">
                  <c:v>72.15402544706707</c:v>
                </c:pt>
                <c:pt idx="225">
                  <c:v>72.430286964455078</c:v>
                </c:pt>
                <c:pt idx="226">
                  <c:v>72.706174822335043</c:v>
                </c:pt>
                <c:pt idx="227">
                  <c:v>72.981689280255708</c:v>
                </c:pt>
                <c:pt idx="228">
                  <c:v>73.256830596040459</c:v>
                </c:pt>
                <c:pt idx="229">
                  <c:v>73.531599025815893</c:v>
                </c:pt>
                <c:pt idx="230">
                  <c:v>73.805994824040212</c:v>
                </c:pt>
                <c:pt idx="231">
                  <c:v>74.080018243531285</c:v>
                </c:pt>
                <c:pt idx="232">
                  <c:v>74.353669535494674</c:v>
                </c:pt>
                <c:pt idx="233">
                  <c:v>74.626948949551348</c:v>
                </c:pt>
                <c:pt idx="234">
                  <c:v>74.899856733765247</c:v>
                </c:pt>
                <c:pt idx="235">
                  <c:v>75.172393134670628</c:v>
                </c:pt>
                <c:pt idx="236">
                  <c:v>75.444558397299232</c:v>
                </c:pt>
                <c:pt idx="237">
                  <c:v>75.716352765207247</c:v>
                </c:pt>
                <c:pt idx="238">
                  <c:v>75.987776480502063</c:v>
                </c:pt>
                <c:pt idx="239">
                  <c:v>76.258829783868833</c:v>
                </c:pt>
                <c:pt idx="240">
                  <c:v>76.52951291459685</c:v>
                </c:pt>
                <c:pt idx="241">
                  <c:v>76.799826110605707</c:v>
                </c:pt>
                <c:pt idx="242">
                  <c:v>77.069769608471276</c:v>
                </c:pt>
                <c:pt idx="243">
                  <c:v>77.339343643451485</c:v>
                </c:pt>
                <c:pt idx="244">
                  <c:v>77.6085484495119</c:v>
                </c:pt>
                <c:pt idx="245">
                  <c:v>77.877384259351118</c:v>
                </c:pt>
                <c:pt idx="246">
                  <c:v>78.145851304425946</c:v>
                </c:pt>
                <c:pt idx="247">
                  <c:v>78.413949814976377</c:v>
                </c:pt>
                <c:pt idx="248">
                  <c:v>78.681680020050422</c:v>
                </c:pt>
                <c:pt idx="249">
                  <c:v>78.949042147528701</c:v>
                </c:pt>
                <c:pt idx="250">
                  <c:v>79.216036424148854</c:v>
                </c:pt>
                <c:pt idx="251">
                  <c:v>79.482663075529743</c:v>
                </c:pt>
                <c:pt idx="252">
                  <c:v>79.748922326195512</c:v>
                </c:pt>
                <c:pt idx="253">
                  <c:v>80.014814399599373</c:v>
                </c:pt>
                <c:pt idx="254">
                  <c:v>80.280339518147272</c:v>
                </c:pt>
                <c:pt idx="255">
                  <c:v>80.545497903221317</c:v>
                </c:pt>
                <c:pt idx="256">
                  <c:v>80.810289775203017</c:v>
                </c:pt>
                <c:pt idx="257">
                  <c:v>81.074715353496401</c:v>
                </c:pt>
                <c:pt idx="258">
                  <c:v>81.338774856550799</c:v>
                </c:pt>
                <c:pt idx="259">
                  <c:v>81.602468501883607</c:v>
                </c:pt>
                <c:pt idx="260">
                  <c:v>81.865796506102711</c:v>
                </c:pt>
                <c:pt idx="261">
                  <c:v>82.128759084928816</c:v>
                </c:pt>
                <c:pt idx="262">
                  <c:v>82.39135645321754</c:v>
                </c:pt>
                <c:pt idx="263">
                  <c:v>82.653588824981341</c:v>
                </c:pt>
                <c:pt idx="264">
                  <c:v>82.915456413411249</c:v>
                </c:pt>
                <c:pt idx="265">
                  <c:v>83.176959430898407</c:v>
                </c:pt>
                <c:pt idx="266">
                  <c:v>83.438098089055416</c:v>
                </c:pt>
                <c:pt idx="267">
                  <c:v>83.698872598737523</c:v>
                </c:pt>
                <c:pt idx="268">
                  <c:v>83.959283170063586</c:v>
                </c:pt>
                <c:pt idx="269">
                  <c:v>84.21933001243687</c:v>
                </c:pt>
                <c:pt idx="270">
                  <c:v>84.479013334565664</c:v>
                </c:pt>
              </c:numCache>
            </c:numRef>
          </c:xVal>
          <c:yVal>
            <c:numRef>
              <c:f>'10ft'!$G$19:$G$289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0.37380110457604132</c:v>
                </c:pt>
                <c:pt idx="2">
                  <c:v>0.74705201753049444</c:v>
                </c:pt>
                <c:pt idx="3">
                  <c:v>1.1197544711849716</c:v>
                </c:pt>
                <c:pt idx="4">
                  <c:v>1.4919101846584584</c:v>
                </c:pt>
                <c:pt idx="5">
                  <c:v>1.86352086395146</c:v>
                </c:pt>
                <c:pt idx="6">
                  <c:v>2.2345882020295464</c:v>
                </c:pt>
                <c:pt idx="7">
                  <c:v>2.6051138789063057</c:v>
                </c:pt>
                <c:pt idx="8">
                  <c:v>2.975099561725711</c:v>
                </c:pt>
                <c:pt idx="9">
                  <c:v>3.3445469048439156</c:v>
                </c:pt>
                <c:pt idx="10">
                  <c:v>3.7134575499104789</c:v>
                </c:pt>
                <c:pt idx="11">
                  <c:v>4.0818331259490348</c:v>
                </c:pt>
                <c:pt idx="12">
                  <c:v>4.4496752494374077</c:v>
                </c:pt>
                <c:pt idx="13">
                  <c:v>4.8169855243871895</c:v>
                </c:pt>
                <c:pt idx="14">
                  <c:v>5.1837655424227798</c:v>
                </c:pt>
                <c:pt idx="15">
                  <c:v>5.5500168828598984</c:v>
                </c:pt>
                <c:pt idx="16">
                  <c:v>5.9157411127835831</c:v>
                </c:pt>
                <c:pt idx="17">
                  <c:v>6.2809397871256722</c:v>
                </c:pt>
                <c:pt idx="18">
                  <c:v>6.6456144487417861</c:v>
                </c:pt>
                <c:pt idx="19">
                  <c:v>7.0097666284878102</c:v>
                </c:pt>
                <c:pt idx="20">
                  <c:v>7.3733978452958926</c:v>
                </c:pt>
                <c:pt idx="21">
                  <c:v>7.736509606249955</c:v>
                </c:pt>
                <c:pt idx="22">
                  <c:v>8.099103406660733</c:v>
                </c:pt>
                <c:pt idx="23">
                  <c:v>8.461180730140347</c:v>
                </c:pt>
                <c:pt idx="24">
                  <c:v>8.8227430486764149</c:v>
                </c:pt>
                <c:pt idx="25">
                  <c:v>9.1837918227057074</c:v>
                </c:pt>
                <c:pt idx="26">
                  <c:v>9.5443285011873549</c:v>
                </c:pt>
                <c:pt idx="27">
                  <c:v>9.9043545216756215</c:v>
                </c:pt>
                <c:pt idx="28">
                  <c:v>10.263871310392236</c:v>
                </c:pt>
                <c:pt idx="29">
                  <c:v>10.622880282298302</c:v>
                </c:pt>
                <c:pt idx="30">
                  <c:v>10.981382841165779</c:v>
                </c:pt>
                <c:pt idx="31">
                  <c:v>11.339380379648555</c:v>
                </c:pt>
                <c:pt idx="32">
                  <c:v>11.696874279353111</c:v>
                </c:pt>
                <c:pt idx="33">
                  <c:v>12.053865910908771</c:v>
                </c:pt>
                <c:pt idx="34">
                  <c:v>12.410356634037571</c:v>
                </c:pt>
                <c:pt idx="35">
                  <c:v>12.766347797623723</c:v>
                </c:pt>
                <c:pt idx="36">
                  <c:v>13.121840739782701</c:v>
                </c:pt>
                <c:pt idx="37">
                  <c:v>13.476836787929944</c:v>
                </c:pt>
                <c:pt idx="38">
                  <c:v>13.83133725884918</c:v>
                </c:pt>
                <c:pt idx="39">
                  <c:v>14.185343458760396</c:v>
                </c:pt>
                <c:pt idx="40">
                  <c:v>14.538856683387424</c:v>
                </c:pt>
                <c:pt idx="41">
                  <c:v>14.891878218025184</c:v>
                </c:pt>
                <c:pt idx="42">
                  <c:v>15.244409337606566</c:v>
                </c:pt>
                <c:pt idx="43">
                  <c:v>15.596451306768968</c:v>
                </c:pt>
                <c:pt idx="44">
                  <c:v>15.948005379920483</c:v>
                </c:pt>
                <c:pt idx="45">
                  <c:v>16.299072801305762</c:v>
                </c:pt>
                <c:pt idx="46">
                  <c:v>16.649654805071524</c:v>
                </c:pt>
                <c:pt idx="47">
                  <c:v>16.999752615331754</c:v>
                </c:pt>
                <c:pt idx="48">
                  <c:v>17.349367446232574</c:v>
                </c:pt>
                <c:pt idx="49">
                  <c:v>17.698500502016778</c:v>
                </c:pt>
                <c:pt idx="50">
                  <c:v>18.047152977088082</c:v>
                </c:pt>
                <c:pt idx="51">
                  <c:v>18.395326056075028</c:v>
                </c:pt>
                <c:pt idx="52">
                  <c:v>18.743020913894615</c:v>
                </c:pt>
                <c:pt idx="53">
                  <c:v>19.090238715815598</c:v>
                </c:pt>
                <c:pt idx="54">
                  <c:v>19.436980617521513</c:v>
                </c:pt>
                <c:pt idx="55">
                  <c:v>19.783247765173392</c:v>
                </c:pt>
                <c:pt idx="56">
                  <c:v>20.129041295472195</c:v>
                </c:pt>
                <c:pt idx="57">
                  <c:v>20.474362335720954</c:v>
                </c:pt>
                <c:pt idx="58">
                  <c:v>20.819212003886634</c:v>
                </c:pt>
                <c:pt idx="59">
                  <c:v>21.163591408661716</c:v>
                </c:pt>
                <c:pt idx="60">
                  <c:v>21.507501649525508</c:v>
                </c:pt>
                <c:pt idx="61">
                  <c:v>21.850943816805174</c:v>
                </c:pt>
                <c:pt idx="62">
                  <c:v>22.19391899173651</c:v>
                </c:pt>
                <c:pt idx="63">
                  <c:v>22.536428246524444</c:v>
                </c:pt>
                <c:pt idx="64">
                  <c:v>22.878472644403278</c:v>
                </c:pt>
                <c:pt idx="65">
                  <c:v>23.220053239696668</c:v>
                </c:pt>
                <c:pt idx="66">
                  <c:v>23.561171077877361</c:v>
                </c:pt>
                <c:pt idx="67">
                  <c:v>23.901827195626669</c:v>
                </c:pt>
                <c:pt idx="68">
                  <c:v>24.242022620893696</c:v>
                </c:pt>
                <c:pt idx="69">
                  <c:v>24.581758372954329</c:v>
                </c:pt>
                <c:pt idx="70">
                  <c:v>24.921035462469966</c:v>
                </c:pt>
                <c:pt idx="71">
                  <c:v>25.259854891546027</c:v>
                </c:pt>
                <c:pt idx="72">
                  <c:v>25.598217653790211</c:v>
                </c:pt>
                <c:pt idx="73">
                  <c:v>25.936124734370527</c:v>
                </c:pt>
                <c:pt idx="74">
                  <c:v>26.273577110073091</c:v>
                </c:pt>
                <c:pt idx="75">
                  <c:v>26.61057574935969</c:v>
                </c:pt>
                <c:pt idx="76">
                  <c:v>26.947121612425128</c:v>
                </c:pt>
                <c:pt idx="77">
                  <c:v>27.283215651254334</c:v>
                </c:pt>
                <c:pt idx="78">
                  <c:v>27.618858809679264</c:v>
                </c:pt>
                <c:pt idx="79">
                  <c:v>27.954052023435565</c:v>
                </c:pt>
                <c:pt idx="80">
                  <c:v>28.288796220219041</c:v>
                </c:pt>
                <c:pt idx="81">
                  <c:v>28.623092319741886</c:v>
                </c:pt>
                <c:pt idx="82">
                  <c:v>28.956941233788712</c:v>
                </c:pt>
                <c:pt idx="83">
                  <c:v>29.290343866272366</c:v>
                </c:pt>
                <c:pt idx="84">
                  <c:v>29.623301113289536</c:v>
                </c:pt>
                <c:pt idx="85">
                  <c:v>29.95581386317615</c:v>
                </c:pt>
                <c:pt idx="86">
                  <c:v>30.287882996562569</c:v>
                </c:pt>
                <c:pt idx="87">
                  <c:v>30.619509386428572</c:v>
                </c:pt>
                <c:pt idx="88">
                  <c:v>30.950693898158143</c:v>
                </c:pt>
                <c:pt idx="89">
                  <c:v>31.281437389594061</c:v>
                </c:pt>
                <c:pt idx="90">
                  <c:v>31.611740711092281</c:v>
                </c:pt>
                <c:pt idx="91">
                  <c:v>31.941604705576129</c:v>
                </c:pt>
                <c:pt idx="92">
                  <c:v>32.27103020859029</c:v>
                </c:pt>
                <c:pt idx="93">
                  <c:v>32.600018048354613</c:v>
                </c:pt>
                <c:pt idx="94">
                  <c:v>32.928569045817717</c:v>
                </c:pt>
                <c:pt idx="95">
                  <c:v>33.256684014710395</c:v>
                </c:pt>
                <c:pt idx="96">
                  <c:v>33.584363761598844</c:v>
                </c:pt>
                <c:pt idx="97">
                  <c:v>33.911609085937698</c:v>
                </c:pt>
                <c:pt idx="98">
                  <c:v>34.238420780122887</c:v>
                </c:pt>
                <c:pt idx="99">
                  <c:v>34.564799629544268</c:v>
                </c:pt>
                <c:pt idx="100">
                  <c:v>34.890746412638123</c:v>
                </c:pt>
                <c:pt idx="101">
                  <c:v>35.216261900939436</c:v>
                </c:pt>
                <c:pt idx="102">
                  <c:v>35.541346859134002</c:v>
                </c:pt>
                <c:pt idx="103">
                  <c:v>35.866002045110342</c:v>
                </c:pt>
                <c:pt idx="104">
                  <c:v>36.190228210011448</c:v>
                </c:pt>
                <c:pt idx="105">
                  <c:v>36.514026098286337</c:v>
                </c:pt>
                <c:pt idx="106">
                  <c:v>36.837396447741426</c:v>
                </c:pt>
                <c:pt idx="107">
                  <c:v>37.160339989591748</c:v>
                </c:pt>
                <c:pt idx="108">
                  <c:v>37.482857448511943</c:v>
                </c:pt>
                <c:pt idx="109">
                  <c:v>37.804949542687119</c:v>
                </c:pt>
                <c:pt idx="110">
                  <c:v>38.126616983863499</c:v>
                </c:pt>
                <c:pt idx="111">
                  <c:v>38.447860477398919</c:v>
                </c:pt>
                <c:pt idx="112">
                  <c:v>38.768680722313128</c:v>
                </c:pt>
                <c:pt idx="113">
                  <c:v>39.089078411337937</c:v>
                </c:pt>
                <c:pt idx="114">
                  <c:v>39.409054230967151</c:v>
                </c:pt>
                <c:pt idx="115">
                  <c:v>39.728608861506366</c:v>
                </c:pt>
                <c:pt idx="116">
                  <c:v>40.047742977122574</c:v>
                </c:pt>
                <c:pt idx="117">
                  <c:v>40.366457245893599</c:v>
                </c:pt>
                <c:pt idx="118">
                  <c:v>40.684752329857346</c:v>
                </c:pt>
                <c:pt idx="119">
                  <c:v>41.002628885060894</c:v>
                </c:pt>
                <c:pt idx="120">
                  <c:v>41.320087561609405</c:v>
                </c:pt>
                <c:pt idx="121">
                  <c:v>41.637129003714861</c:v>
                </c:pt>
                <c:pt idx="122">
                  <c:v>41.953753849744629</c:v>
                </c:pt>
                <c:pt idx="123">
                  <c:v>42.269962732269846</c:v>
                </c:pt>
                <c:pt idx="124">
                  <c:v>42.585756278113656</c:v>
                </c:pt>
                <c:pt idx="125">
                  <c:v>42.901135108399231</c:v>
                </c:pt>
                <c:pt idx="126">
                  <c:v>43.216099838597671</c:v>
                </c:pt>
                <c:pt idx="127">
                  <c:v>43.530651078575687</c:v>
                </c:pt>
                <c:pt idx="128">
                  <c:v>43.844789432643125</c:v>
                </c:pt>
                <c:pt idx="129">
                  <c:v>44.158515499600341</c:v>
                </c:pt>
                <c:pt idx="130">
                  <c:v>44.471829872785371</c:v>
                </c:pt>
                <c:pt idx="131">
                  <c:v>44.784733140120942</c:v>
                </c:pt>
                <c:pt idx="132">
                  <c:v>45.097225884161318</c:v>
                </c:pt>
                <c:pt idx="133">
                  <c:v>45.409308682138949</c:v>
                </c:pt>
                <c:pt idx="134">
                  <c:v>45.720982106010986</c:v>
                </c:pt>
                <c:pt idx="135">
                  <c:v>46.032246722505576</c:v>
                </c:pt>
                <c:pt idx="136">
                  <c:v>46.343103093168018</c:v>
                </c:pt>
                <c:pt idx="137">
                  <c:v>46.653551774406743</c:v>
                </c:pt>
                <c:pt idx="138">
                  <c:v>46.963593317539107</c:v>
                </c:pt>
                <c:pt idx="139">
                  <c:v>47.273228268837009</c:v>
                </c:pt>
                <c:pt idx="140">
                  <c:v>47.582457169572351</c:v>
                </c:pt>
                <c:pt idx="141">
                  <c:v>47.891280556062313</c:v>
                </c:pt>
                <c:pt idx="142">
                  <c:v>48.199698959714446</c:v>
                </c:pt>
                <c:pt idx="143">
                  <c:v>48.507712907071614</c:v>
                </c:pt>
                <c:pt idx="144">
                  <c:v>48.81532291985674</c:v>
                </c:pt>
                <c:pt idx="145">
                  <c:v>49.122529515017376</c:v>
                </c:pt>
                <c:pt idx="146">
                  <c:v>49.429333204770117</c:v>
                </c:pt>
                <c:pt idx="147">
                  <c:v>49.735734496644817</c:v>
                </c:pt>
                <c:pt idx="148">
                  <c:v>50.04173389352863</c:v>
                </c:pt>
                <c:pt idx="149">
                  <c:v>50.347331893709907</c:v>
                </c:pt>
                <c:pt idx="150">
                  <c:v>50.652528990921866</c:v>
                </c:pt>
                <c:pt idx="151">
                  <c:v>50.957325674386119</c:v>
                </c:pt>
                <c:pt idx="152">
                  <c:v>51.261722428856018</c:v>
                </c:pt>
                <c:pt idx="153">
                  <c:v>51.565719734659801</c:v>
                </c:pt>
                <c:pt idx="154">
                  <c:v>51.869318067743585</c:v>
                </c:pt>
                <c:pt idx="155">
                  <c:v>52.172517899714158</c:v>
                </c:pt>
                <c:pt idx="156">
                  <c:v>52.475319697881631</c:v>
                </c:pt>
                <c:pt idx="157">
                  <c:v>52.777723925301842</c:v>
                </c:pt>
                <c:pt idx="158">
                  <c:v>53.07973104081865</c:v>
                </c:pt>
                <c:pt idx="159">
                  <c:v>53.381341499106007</c:v>
                </c:pt>
                <c:pt idx="160">
                  <c:v>53.682555750709859</c:v>
                </c:pt>
                <c:pt idx="161">
                  <c:v>53.983374242089866</c:v>
                </c:pt>
                <c:pt idx="162">
                  <c:v>54.283797415660949</c:v>
                </c:pt>
                <c:pt idx="163">
                  <c:v>54.583825709834628</c:v>
                </c:pt>
                <c:pt idx="164">
                  <c:v>54.883459559060206</c:v>
                </c:pt>
                <c:pt idx="165">
                  <c:v>55.182699393865768</c:v>
                </c:pt>
                <c:pt idx="166">
                  <c:v>55.481545640898958</c:v>
                </c:pt>
                <c:pt idx="167">
                  <c:v>55.779998722967626</c:v>
                </c:pt>
                <c:pt idx="168">
                  <c:v>56.078059059080253</c:v>
                </c:pt>
                <c:pt idx="169">
                  <c:v>56.375727064486206</c:v>
                </c:pt>
                <c:pt idx="170">
                  <c:v>56.6730031507158</c:v>
                </c:pt>
                <c:pt idx="171">
                  <c:v>56.969887725620183</c:v>
                </c:pt>
                <c:pt idx="172">
                  <c:v>57.266381193411014</c:v>
                </c:pt>
                <c:pt idx="173">
                  <c:v>57.562483954699985</c:v>
                </c:pt>
                <c:pt idx="174">
                  <c:v>57.858196406538134</c:v>
                </c:pt>
                <c:pt idx="175">
                  <c:v>58.15351894245498</c:v>
                </c:pt>
                <c:pt idx="176">
                  <c:v>58.44845195249745</c:v>
                </c:pt>
                <c:pt idx="177">
                  <c:v>58.742995823268657</c:v>
                </c:pt>
                <c:pt idx="178">
                  <c:v>59.037150937966437</c:v>
                </c:pt>
                <c:pt idx="179">
                  <c:v>59.330917676421748</c:v>
                </c:pt>
                <c:pt idx="180">
                  <c:v>59.624296415136847</c:v>
                </c:pt>
                <c:pt idx="181">
                  <c:v>59.917287527323268</c:v>
                </c:pt>
                <c:pt idx="182">
                  <c:v>60.209891382939652</c:v>
                </c:pt>
                <c:pt idx="183">
                  <c:v>60.502108348729351</c:v>
                </c:pt>
                <c:pt idx="184">
                  <c:v>60.79393878825784</c:v>
                </c:pt>
                <c:pt idx="185">
                  <c:v>61.085383061949962</c:v>
                </c:pt>
                <c:pt idx="186">
                  <c:v>61.376441527126943</c:v>
                </c:pt>
                <c:pt idx="187">
                  <c:v>61.667114538043258</c:v>
                </c:pt>
                <c:pt idx="188">
                  <c:v>61.957402445923265</c:v>
                </c:pt>
                <c:pt idx="189">
                  <c:v>62.247305598997684</c:v>
                </c:pt>
                <c:pt idx="190">
                  <c:v>62.536824342539838</c:v>
                </c:pt>
                <c:pt idx="191">
                  <c:v>62.825959018901742</c:v>
                </c:pt>
                <c:pt idx="192">
                  <c:v>63.114709967549963</c:v>
                </c:pt>
                <c:pt idx="193">
                  <c:v>63.403077525101317</c:v>
                </c:pt>
                <c:pt idx="194">
                  <c:v>63.691062025358335</c:v>
                </c:pt>
                <c:pt idx="195">
                  <c:v>63.978663799344567</c:v>
                </c:pt>
                <c:pt idx="196">
                  <c:v>64.265883175339681</c:v>
                </c:pt>
                <c:pt idx="197">
                  <c:v>64.552720478914352</c:v>
                </c:pt>
                <c:pt idx="198">
                  <c:v>64.839176032964971</c:v>
                </c:pt>
                <c:pt idx="199">
                  <c:v>65.125250157748141</c:v>
                </c:pt>
                <c:pt idx="200">
                  <c:v>65.410943170915004</c:v>
                </c:pt>
                <c:pt idx="201">
                  <c:v>65.696255387545335</c:v>
                </c:pt>
                <c:pt idx="202">
                  <c:v>65.981187120181474</c:v>
                </c:pt>
                <c:pt idx="203">
                  <c:v>66.265738678862036</c:v>
                </c:pt>
                <c:pt idx="204">
                  <c:v>66.549910371155434</c:v>
                </c:pt>
                <c:pt idx="205">
                  <c:v>66.833702502193191</c:v>
                </c:pt>
                <c:pt idx="206">
                  <c:v>67.117115374703076</c:v>
                </c:pt>
                <c:pt idx="207">
                  <c:v>67.400149289042034</c:v>
                </c:pt>
                <c:pt idx="208">
                  <c:v>67.682804543228912</c:v>
                </c:pt>
                <c:pt idx="209">
                  <c:v>67.965081432976987</c:v>
                </c:pt>
                <c:pt idx="210">
                  <c:v>68.246980251726285</c:v>
                </c:pt>
                <c:pt idx="211">
                  <c:v>68.52850129067572</c:v>
                </c:pt>
                <c:pt idx="212">
                  <c:v>68.809644838815046</c:v>
                </c:pt>
                <c:pt idx="213">
                  <c:v>69.090411182956586</c:v>
                </c:pt>
                <c:pt idx="214">
                  <c:v>69.370800607766725</c:v>
                </c:pt>
                <c:pt idx="215">
                  <c:v>69.650813395797314</c:v>
                </c:pt>
                <c:pt idx="216">
                  <c:v>69.930449827516767</c:v>
                </c:pt>
                <c:pt idx="217">
                  <c:v>70.209710181340995</c:v>
                </c:pt>
                <c:pt idx="218">
                  <c:v>70.488594733664158</c:v>
                </c:pt>
                <c:pt idx="219">
                  <c:v>70.767103758889206</c:v>
                </c:pt>
                <c:pt idx="220">
                  <c:v>71.04523752945822</c:v>
                </c:pt>
                <c:pt idx="221">
                  <c:v>71.322996315882534</c:v>
                </c:pt>
                <c:pt idx="222">
                  <c:v>71.600380386772699</c:v>
                </c:pt>
                <c:pt idx="223">
                  <c:v>71.877390008868218</c:v>
                </c:pt>
                <c:pt idx="224">
                  <c:v>72.15402544706707</c:v>
                </c:pt>
                <c:pt idx="225">
                  <c:v>72.430286964455078</c:v>
                </c:pt>
                <c:pt idx="226">
                  <c:v>72.706174822335043</c:v>
                </c:pt>
                <c:pt idx="227">
                  <c:v>72.981689280255708</c:v>
                </c:pt>
                <c:pt idx="228">
                  <c:v>73.256830596040459</c:v>
                </c:pt>
                <c:pt idx="229">
                  <c:v>73.531599025815893</c:v>
                </c:pt>
                <c:pt idx="230">
                  <c:v>73.805994824040212</c:v>
                </c:pt>
                <c:pt idx="231">
                  <c:v>74.080018243531285</c:v>
                </c:pt>
                <c:pt idx="232">
                  <c:v>74.353669535494674</c:v>
                </c:pt>
                <c:pt idx="233">
                  <c:v>74.626948949551348</c:v>
                </c:pt>
                <c:pt idx="234">
                  <c:v>74.899856733765247</c:v>
                </c:pt>
                <c:pt idx="235">
                  <c:v>75.172393134670628</c:v>
                </c:pt>
                <c:pt idx="236">
                  <c:v>75.444558397299232</c:v>
                </c:pt>
                <c:pt idx="237">
                  <c:v>75.716352765207247</c:v>
                </c:pt>
                <c:pt idx="238">
                  <c:v>75.987776480502063</c:v>
                </c:pt>
                <c:pt idx="239">
                  <c:v>76.258829783868833</c:v>
                </c:pt>
                <c:pt idx="240">
                  <c:v>76.52951291459685</c:v>
                </c:pt>
                <c:pt idx="241">
                  <c:v>76.799826110605707</c:v>
                </c:pt>
                <c:pt idx="242">
                  <c:v>77.069769608471276</c:v>
                </c:pt>
                <c:pt idx="243">
                  <c:v>77.339343643451485</c:v>
                </c:pt>
                <c:pt idx="244">
                  <c:v>77.6085484495119</c:v>
                </c:pt>
                <c:pt idx="245">
                  <c:v>77.877384259351118</c:v>
                </c:pt>
                <c:pt idx="246">
                  <c:v>78.145851304425946</c:v>
                </c:pt>
                <c:pt idx="247">
                  <c:v>78.413949814976377</c:v>
                </c:pt>
                <c:pt idx="248">
                  <c:v>78.681680020050422</c:v>
                </c:pt>
                <c:pt idx="249">
                  <c:v>78.949042147528701</c:v>
                </c:pt>
                <c:pt idx="250">
                  <c:v>79.216036424148854</c:v>
                </c:pt>
                <c:pt idx="251">
                  <c:v>79.482663075529743</c:v>
                </c:pt>
                <c:pt idx="252">
                  <c:v>79.748922326195512</c:v>
                </c:pt>
                <c:pt idx="253">
                  <c:v>80.014814399599373</c:v>
                </c:pt>
                <c:pt idx="254">
                  <c:v>80.280339518147272</c:v>
                </c:pt>
                <c:pt idx="255">
                  <c:v>80.545497903221317</c:v>
                </c:pt>
                <c:pt idx="256">
                  <c:v>80.810289775203017</c:v>
                </c:pt>
                <c:pt idx="257">
                  <c:v>81.074715353496401</c:v>
                </c:pt>
                <c:pt idx="258">
                  <c:v>81.338774856550799</c:v>
                </c:pt>
                <c:pt idx="259">
                  <c:v>81.602468501883607</c:v>
                </c:pt>
                <c:pt idx="260">
                  <c:v>81.865796506102711</c:v>
                </c:pt>
                <c:pt idx="261">
                  <c:v>82.128759084928816</c:v>
                </c:pt>
                <c:pt idx="262">
                  <c:v>82.39135645321754</c:v>
                </c:pt>
                <c:pt idx="263">
                  <c:v>82.653588824981341</c:v>
                </c:pt>
                <c:pt idx="264">
                  <c:v>82.915456413411249</c:v>
                </c:pt>
                <c:pt idx="265">
                  <c:v>83.176959430898407</c:v>
                </c:pt>
                <c:pt idx="266">
                  <c:v>83.438098089055416</c:v>
                </c:pt>
                <c:pt idx="267">
                  <c:v>83.698872598737523</c:v>
                </c:pt>
                <c:pt idx="268">
                  <c:v>83.959283170063586</c:v>
                </c:pt>
                <c:pt idx="269">
                  <c:v>84.21933001243687</c:v>
                </c:pt>
                <c:pt idx="270">
                  <c:v>84.479013334565664</c:v>
                </c:pt>
              </c:numCache>
            </c:numRef>
          </c:xVal>
          <c:yVal>
            <c:numRef>
              <c:f>'10ft'!$H$19:$H$289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105064"/>
        <c:axId val="534110208"/>
      </c:scatterChart>
      <c:valAx>
        <c:axId val="42710506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10208"/>
        <c:crosses val="max"/>
        <c:crossBetween val="midCat"/>
        <c:majorUnit val="2"/>
      </c:valAx>
      <c:valAx>
        <c:axId val="53411020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10506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0.37996674183913409</c:v>
                </c:pt>
                <c:pt idx="2">
                  <c:v>0.75936490576167892</c:v>
                </c:pt>
                <c:pt idx="3">
                  <c:v>1.1381963155917891</c:v>
                </c:pt>
                <c:pt idx="4">
                  <c:v>1.5164627810246865</c:v>
                </c:pt>
                <c:pt idx="5">
                  <c:v>1.894166097718156</c:v>
                </c:pt>
                <c:pt idx="6">
                  <c:v>2.271308047383378</c:v>
                </c:pt>
                <c:pt idx="7">
                  <c:v>2.6478903978751016</c:v>
                </c:pt>
                <c:pt idx="8">
                  <c:v>3.0239149032811721</c:v>
                </c:pt>
                <c:pt idx="9">
                  <c:v>3.3993833040114221</c:v>
                </c:pt>
                <c:pt idx="10">
                  <c:v>3.7742973268859337</c:v>
                </c:pt>
                <c:pt idx="11">
                  <c:v>4.1486586852226823</c:v>
                </c:pt>
                <c:pt idx="12">
                  <c:v>4.5224690789245727</c:v>
                </c:pt>
                <c:pt idx="13">
                  <c:v>4.895730194565874</c:v>
                </c:pt>
                <c:pt idx="14">
                  <c:v>5.2684437054780622</c:v>
                </c:pt>
                <c:pt idx="15">
                  <c:v>5.6406112718350849</c:v>
                </c:pt>
                <c:pt idx="16">
                  <c:v>6.0122345407380466</c:v>
                </c:pt>
                <c:pt idx="17">
                  <c:v>6.3833151462993341</c:v>
                </c:pt>
                <c:pt idx="18">
                  <c:v>6.7538547097261823</c:v>
                </c:pt>
                <c:pt idx="19">
                  <c:v>7.1238548394036947</c:v>
                </c:pt>
                <c:pt idx="20">
                  <c:v>7.493317130977319</c:v>
                </c:pt>
                <c:pt idx="21">
                  <c:v>7.8622431674347979</c:v>
                </c:pt>
                <c:pt idx="22">
                  <c:v>8.2306345191875909</c:v>
                </c:pt>
                <c:pt idx="23">
                  <c:v>8.5984927441517787</c:v>
                </c:pt>
                <c:pt idx="24">
                  <c:v>8.9658193878284695</c:v>
                </c:pt>
                <c:pt idx="25">
                  <c:v>9.3326159833836915</c:v>
                </c:pt>
                <c:pt idx="26">
                  <c:v>9.6988840517278003</c:v>
                </c:pt>
                <c:pt idx="27">
                  <c:v>10.0646251015944</c:v>
                </c:pt>
                <c:pt idx="28">
                  <c:v>10.429840629618782</c:v>
                </c:pt>
                <c:pt idx="29">
                  <c:v>10.794532120415901</c:v>
                </c:pt>
                <c:pt idx="30">
                  <c:v>11.158701046657875</c:v>
                </c:pt>
                <c:pt idx="31">
                  <c:v>11.522348869151038</c:v>
                </c:pt>
                <c:pt idx="32">
                  <c:v>11.88547703691254</c:v>
                </c:pt>
                <c:pt idx="33">
                  <c:v>12.248086987246502</c:v>
                </c:pt>
                <c:pt idx="34">
                  <c:v>12.610180145819729</c:v>
                </c:pt>
                <c:pt idx="35">
                  <c:v>12.971757926737007</c:v>
                </c:pt>
                <c:pt idx="36">
                  <c:v>13.33282173261596</c:v>
                </c:pt>
                <c:pt idx="37">
                  <c:v>13.693372954661498</c:v>
                </c:pt>
                <c:pt idx="38">
                  <c:v>14.053412972739856</c:v>
                </c:pt>
                <c:pt idx="39">
                  <c:v>14.412943155452218</c:v>
                </c:pt>
                <c:pt idx="40">
                  <c:v>14.77196486020795</c:v>
                </c:pt>
                <c:pt idx="41">
                  <c:v>15.130479433297431</c:v>
                </c:pt>
                <c:pt idx="42">
                  <c:v>15.48848820996451</c:v>
                </c:pt>
                <c:pt idx="43">
                  <c:v>15.845992514478567</c:v>
                </c:pt>
                <c:pt idx="44">
                  <c:v>16.2029936602062</c:v>
                </c:pt>
                <c:pt idx="45">
                  <c:v>16.559492949682554</c:v>
                </c:pt>
                <c:pt idx="46">
                  <c:v>16.915491674682261</c:v>
                </c:pt>
                <c:pt idx="47">
                  <c:v>17.270991116290045</c:v>
                </c:pt>
                <c:pt idx="48">
                  <c:v>17.625992544970948</c:v>
                </c:pt>
                <c:pt idx="49">
                  <c:v>17.980497220640228</c:v>
                </c:pt>
                <c:pt idx="50">
                  <c:v>18.334506392732887</c:v>
                </c:pt>
                <c:pt idx="51">
                  <c:v>18.688021300272894</c:v>
                </c:pt>
                <c:pt idx="52">
                  <c:v>19.041043171942025</c:v>
                </c:pt>
                <c:pt idx="53">
                  <c:v>19.393573226148419</c:v>
                </c:pt>
                <c:pt idx="54">
                  <c:v>19.745612671094779</c:v>
                </c:pt>
                <c:pt idx="55">
                  <c:v>20.097162704846259</c:v>
                </c:pt>
                <c:pt idx="56">
                  <c:v>20.448224515398032</c:v>
                </c:pt>
                <c:pt idx="57">
                  <c:v>20.798799280742553</c:v>
                </c:pt>
                <c:pt idx="58">
                  <c:v>21.148888168936505</c:v>
                </c:pt>
                <c:pt idx="59">
                  <c:v>21.498492338167438</c:v>
                </c:pt>
                <c:pt idx="60">
                  <c:v>21.847612936820116</c:v>
                </c:pt>
                <c:pt idx="61">
                  <c:v>22.196251103542565</c:v>
                </c:pt>
                <c:pt idx="62">
                  <c:v>22.54440796731182</c:v>
                </c:pt>
                <c:pt idx="63">
                  <c:v>22.892084647499399</c:v>
                </c:pt>
                <c:pt idx="64">
                  <c:v>23.239282253936473</c:v>
                </c:pt>
                <c:pt idx="65">
                  <c:v>23.586001886978767</c:v>
                </c:pt>
                <c:pt idx="66">
                  <c:v>23.932244637571181</c:v>
                </c:pt>
                <c:pt idx="67">
                  <c:v>24.278011587312136</c:v>
                </c:pt>
                <c:pt idx="68">
                  <c:v>24.62330380851764</c:v>
                </c:pt>
                <c:pt idx="69">
                  <c:v>24.968122364285108</c:v>
                </c:pt>
                <c:pt idx="70">
                  <c:v>25.31246830855688</c:v>
                </c:pt>
                <c:pt idx="71">
                  <c:v>25.656342686183521</c:v>
                </c:pt>
                <c:pt idx="72">
                  <c:v>25.999746532986833</c:v>
                </c:pt>
                <c:pt idx="73">
                  <c:v>26.342680875822612</c:v>
                </c:pt>
                <c:pt idx="74">
                  <c:v>26.685146732643172</c:v>
                </c:pt>
                <c:pt idx="75">
                  <c:v>27.027145112559598</c:v>
                </c:pt>
                <c:pt idx="76">
                  <c:v>27.368677015903764</c:v>
                </c:pt>
                <c:pt idx="77">
                  <c:v>27.709743434290093</c:v>
                </c:pt>
                <c:pt idx="78">
                  <c:v>28.050345350677098</c:v>
                </c:pt>
                <c:pt idx="79">
                  <c:v>28.390483739428657</c:v>
                </c:pt>
                <c:pt idx="80">
                  <c:v>28.730159566375068</c:v>
                </c:pt>
                <c:pt idx="81">
                  <c:v>29.069373788873865</c:v>
                </c:pt>
                <c:pt idx="82">
                  <c:v>29.408127355870398</c:v>
                </c:pt>
                <c:pt idx="83">
                  <c:v>29.746421207958186</c:v>
                </c:pt>
                <c:pt idx="84">
                  <c:v>30.084256277439035</c:v>
                </c:pt>
                <c:pt idx="85">
                  <c:v>30.421633488382945</c:v>
                </c:pt>
                <c:pt idx="86">
                  <c:v>30.758553756687778</c:v>
                </c:pt>
                <c:pt idx="87">
                  <c:v>31.095017990138707</c:v>
                </c:pt>
                <c:pt idx="88">
                  <c:v>31.431027088467445</c:v>
                </c:pt>
                <c:pt idx="89">
                  <c:v>31.766581943411264</c:v>
                </c:pt>
                <c:pt idx="90">
                  <c:v>32.101683438771786</c:v>
                </c:pt>
                <c:pt idx="91">
                  <c:v>32.43633245047355</c:v>
                </c:pt>
                <c:pt idx="92">
                  <c:v>32.770529846622402</c:v>
                </c:pt>
                <c:pt idx="93">
                  <c:v>33.104276487563631</c:v>
                </c:pt>
                <c:pt idx="94">
                  <c:v>33.437573225939907</c:v>
                </c:pt>
                <c:pt idx="95">
                  <c:v>33.770420906749038</c:v>
                </c:pt>
                <c:pt idx="96">
                  <c:v>34.10282036740147</c:v>
                </c:pt>
                <c:pt idx="97">
                  <c:v>34.434772437777617</c:v>
                </c:pt>
                <c:pt idx="98">
                  <c:v>34.766277940284986</c:v>
                </c:pt>
                <c:pt idx="99">
                  <c:v>35.097337689915072</c:v>
                </c:pt>
                <c:pt idx="100">
                  <c:v>35.427952494300058</c:v>
                </c:pt>
                <c:pt idx="101">
                  <c:v>35.758123153769347</c:v>
                </c:pt>
                <c:pt idx="102">
                  <c:v>36.087850461405843</c:v>
                </c:pt>
                <c:pt idx="103">
                  <c:v>36.417135203102056</c:v>
                </c:pt>
                <c:pt idx="104">
                  <c:v>36.745978157616015</c:v>
                </c:pt>
                <c:pt idx="105">
                  <c:v>37.074380096626982</c:v>
                </c:pt>
                <c:pt idx="106">
                  <c:v>37.402341784790941</c:v>
                </c:pt>
                <c:pt idx="107">
                  <c:v>37.729863979795937</c:v>
                </c:pt>
                <c:pt idx="108">
                  <c:v>38.056947432417161</c:v>
                </c:pt>
                <c:pt idx="109">
                  <c:v>38.383592886571911</c:v>
                </c:pt>
                <c:pt idx="110">
                  <c:v>38.70980107937428</c:v>
                </c:pt>
                <c:pt idx="111">
                  <c:v>39.035572741189725</c:v>
                </c:pt>
                <c:pt idx="112">
                  <c:v>39.360908595689388</c:v>
                </c:pt>
                <c:pt idx="113">
                  <c:v>39.685809359904241</c:v>
                </c:pt>
                <c:pt idx="114">
                  <c:v>40.010275744279056</c:v>
                </c:pt>
                <c:pt idx="115">
                  <c:v>40.334308452726169</c:v>
                </c:pt>
                <c:pt idx="116">
                  <c:v>40.65790818267903</c:v>
                </c:pt>
                <c:pt idx="117">
                  <c:v>40.9810756251456</c:v>
                </c:pt>
                <c:pt idx="118">
                  <c:v>41.303811464761544</c:v>
                </c:pt>
                <c:pt idx="119">
                  <c:v>41.626116379843225</c:v>
                </c:pt>
                <c:pt idx="120">
                  <c:v>41.947991042440513</c:v>
                </c:pt>
                <c:pt idx="121">
                  <c:v>42.2694361183894</c:v>
                </c:pt>
                <c:pt idx="122">
                  <c:v>42.590452267364441</c:v>
                </c:pt>
                <c:pt idx="123">
                  <c:v>42.911040142930965</c:v>
                </c:pt>
                <c:pt idx="124">
                  <c:v>43.231200392597167</c:v>
                </c:pt>
                <c:pt idx="125">
                  <c:v>43.550933657865919</c:v>
                </c:pt>
                <c:pt idx="126">
                  <c:v>43.870240574286477</c:v>
                </c:pt>
                <c:pt idx="127">
                  <c:v>44.189121771505938</c:v>
                </c:pt>
                <c:pt idx="128">
                  <c:v>44.507577873320542</c:v>
                </c:pt>
                <c:pt idx="129">
                  <c:v>44.825609497726767</c:v>
                </c:pt>
                <c:pt idx="130">
                  <c:v>45.143217256972235</c:v>
                </c:pt>
                <c:pt idx="131">
                  <c:v>45.460401757606441</c:v>
                </c:pt>
                <c:pt idx="132">
                  <c:v>45.777163600531267</c:v>
                </c:pt>
                <c:pt idx="133">
                  <c:v>46.093503381051342</c:v>
                </c:pt>
                <c:pt idx="134">
                  <c:v>46.409421688924176</c:v>
                </c:pt>
                <c:pt idx="135">
                  <c:v>46.724919108410127</c:v>
                </c:pt>
                <c:pt idx="136">
                  <c:v>47.039996218322159</c:v>
                </c:pt>
                <c:pt idx="137">
                  <c:v>47.354653592075422</c:v>
                </c:pt>
                <c:pt idx="138">
                  <c:v>47.668891797736649</c:v>
                </c:pt>
                <c:pt idx="139">
                  <c:v>47.982711398073327</c:v>
                </c:pt>
                <c:pt idx="140">
                  <c:v>48.296112950602712</c:v>
                </c:pt>
                <c:pt idx="141">
                  <c:v>48.609097007640635</c:v>
                </c:pt>
                <c:pt idx="142">
                  <c:v>48.921664116350122</c:v>
                </c:pt>
                <c:pt idx="143">
                  <c:v>49.23381481878981</c:v>
                </c:pt>
                <c:pt idx="144">
                  <c:v>49.545549651962176</c:v>
                </c:pt>
                <c:pt idx="145">
                  <c:v>49.856869147861573</c:v>
                </c:pt>
                <c:pt idx="146">
                  <c:v>50.167773833522091</c:v>
                </c:pt>
                <c:pt idx="147">
                  <c:v>50.478264231065175</c:v>
                </c:pt>
                <c:pt idx="148">
                  <c:v>50.788340857747095</c:v>
                </c:pt>
                <c:pt idx="149">
                  <c:v>51.098004226006204</c:v>
                </c:pt>
                <c:pt idx="150">
                  <c:v>51.407254843509982</c:v>
                </c:pt>
                <c:pt idx="151">
                  <c:v>51.716093213201916</c:v>
                </c:pt>
                <c:pt idx="152">
                  <c:v>52.024519833348172</c:v>
                </c:pt>
                <c:pt idx="153">
                  <c:v>52.332535197584058</c:v>
                </c:pt>
                <c:pt idx="154">
                  <c:v>52.640139794960284</c:v>
                </c:pt>
                <c:pt idx="155">
                  <c:v>52.947334109989065</c:v>
                </c:pt>
                <c:pt idx="156">
                  <c:v>53.254118622689973</c:v>
                </c:pt>
                <c:pt idx="157">
                  <c:v>53.560493808635634</c:v>
                </c:pt>
                <c:pt idx="158">
                  <c:v>53.866460138997184</c:v>
                </c:pt>
                <c:pt idx="159">
                  <c:v>54.172018080589567</c:v>
                </c:pt>
                <c:pt idx="160">
                  <c:v>54.477168095916603</c:v>
                </c:pt>
                <c:pt idx="161">
                  <c:v>54.781910643215852</c:v>
                </c:pt>
                <c:pt idx="162">
                  <c:v>55.086246176503316</c:v>
                </c:pt>
                <c:pt idx="163">
                  <c:v>55.390175145617881</c:v>
                </c:pt>
                <c:pt idx="164">
                  <c:v>55.693697996265605</c:v>
                </c:pt>
                <c:pt idx="165">
                  <c:v>55.996815170063783</c:v>
                </c:pt>
                <c:pt idx="166">
                  <c:v>56.299527104584797</c:v>
                </c:pt>
                <c:pt idx="167">
                  <c:v>56.601834233399792</c:v>
                </c:pt>
                <c:pt idx="168">
                  <c:v>56.903736986122112</c:v>
                </c:pt>
                <c:pt idx="169">
                  <c:v>57.205235788450558</c:v>
                </c:pt>
                <c:pt idx="170">
                  <c:v>57.506331062212432</c:v>
                </c:pt>
                <c:pt idx="171">
                  <c:v>57.807023225406361</c:v>
                </c:pt>
                <c:pt idx="172">
                  <c:v>58.107312692244946</c:v>
                </c:pt>
                <c:pt idx="173">
                  <c:v>58.407199873197172</c:v>
                </c:pt>
                <c:pt idx="174">
                  <c:v>58.706685175030614</c:v>
                </c:pt>
                <c:pt idx="175">
                  <c:v>59.005769000853469</c:v>
                </c:pt>
                <c:pt idx="176">
                  <c:v>59.304451750156332</c:v>
                </c:pt>
                <c:pt idx="177">
                  <c:v>59.602733818853793</c:v>
                </c:pt>
                <c:pt idx="178">
                  <c:v>59.90061559932581</c:v>
                </c:pt>
                <c:pt idx="179">
                  <c:v>60.198097480458884</c:v>
                </c:pt>
                <c:pt idx="180">
                  <c:v>60.49517984768702</c:v>
                </c:pt>
                <c:pt idx="181">
                  <c:v>60.791863083032467</c:v>
                </c:pt>
                <c:pt idx="182">
                  <c:v>61.088147565146258</c:v>
                </c:pt>
                <c:pt idx="183">
                  <c:v>61.384033669348533</c:v>
                </c:pt>
                <c:pt idx="184">
                  <c:v>61.679521767668653</c:v>
                </c:pt>
                <c:pt idx="185">
                  <c:v>61.974612228885093</c:v>
                </c:pt>
                <c:pt idx="186">
                  <c:v>62.269305418565132</c:v>
                </c:pt>
                <c:pt idx="187">
                  <c:v>62.563601699104332</c:v>
                </c:pt>
                <c:pt idx="188">
                  <c:v>62.857501429765783</c:v>
                </c:pt>
                <c:pt idx="189">
                  <c:v>63.151004966719157</c:v>
                </c:pt>
                <c:pt idx="190">
                  <c:v>63.444112663079537</c:v>
                </c:pt>
                <c:pt idx="191">
                  <c:v>63.736824868946023</c:v>
                </c:pt>
                <c:pt idx="192">
                  <c:v>64.029141931440151</c:v>
                </c:pt>
                <c:pt idx="193">
                  <c:v>64.321064194744039</c:v>
                </c:pt>
                <c:pt idx="194">
                  <c:v>64.612592000138406</c:v>
                </c:pt>
                <c:pt idx="195">
                  <c:v>64.903725686040275</c:v>
                </c:pt>
                <c:pt idx="196">
                  <c:v>65.194465588040543</c:v>
                </c:pt>
                <c:pt idx="197">
                  <c:v>65.484812038941271</c:v>
                </c:pt>
                <c:pt idx="198">
                  <c:v>65.774765368792799</c:v>
                </c:pt>
                <c:pt idx="199">
                  <c:v>66.064325904930627</c:v>
                </c:pt>
                <c:pt idx="200">
                  <c:v>66.353493972012075</c:v>
                </c:pt>
                <c:pt idx="201">
                  <c:v>66.642269892052752</c:v>
                </c:pt>
                <c:pt idx="202">
                  <c:v>66.930653984462751</c:v>
                </c:pt>
                <c:pt idx="203">
                  <c:v>67.218646566082668</c:v>
                </c:pt>
                <c:pt idx="204">
                  <c:v>67.506247951219422</c:v>
                </c:pt>
                <c:pt idx="205">
                  <c:v>67.793458451681786</c:v>
                </c:pt>
                <c:pt idx="206">
                  <c:v>68.080278376815784</c:v>
                </c:pt>
                <c:pt idx="207">
                  <c:v>68.36670803353978</c:v>
                </c:pt>
                <c:pt idx="208">
                  <c:v>68.652747726379431</c:v>
                </c:pt>
                <c:pt idx="209">
                  <c:v>68.938397757502372</c:v>
                </c:pt>
                <c:pt idx="210">
                  <c:v>69.223658426752678</c:v>
                </c:pt>
                <c:pt idx="211">
                  <c:v>69.508530031685126</c:v>
                </c:pt>
                <c:pt idx="212">
                  <c:v>69.793012867599259</c:v>
                </c:pt>
                <c:pt idx="213">
                  <c:v>70.077107227573151</c:v>
                </c:pt>
                <c:pt idx="214">
                  <c:v>70.360813402497058</c:v>
                </c:pt>
                <c:pt idx="215">
                  <c:v>70.644131681106771</c:v>
                </c:pt>
                <c:pt idx="216">
                  <c:v>70.92706235001674</c:v>
                </c:pt>
                <c:pt idx="217">
                  <c:v>71.209605693753076</c:v>
                </c:pt>
                <c:pt idx="218">
                  <c:v>71.491761994786231</c:v>
                </c:pt>
                <c:pt idx="219">
                  <c:v>71.773531533563485</c:v>
                </c:pt>
                <c:pt idx="220">
                  <c:v>72.054914588541237</c:v>
                </c:pt>
                <c:pt idx="221">
                  <c:v>72.335911436217074</c:v>
                </c:pt>
                <c:pt idx="222">
                  <c:v>72.616522351161578</c:v>
                </c:pt>
                <c:pt idx="223">
                  <c:v>72.896747606049971</c:v>
                </c:pt>
                <c:pt idx="224">
                  <c:v>73.176587471693495</c:v>
                </c:pt>
                <c:pt idx="225">
                  <c:v>73.456042217070589</c:v>
                </c:pt>
                <c:pt idx="226">
                  <c:v>73.735112109357843</c:v>
                </c:pt>
                <c:pt idx="227">
                  <c:v>74.013797413960759</c:v>
                </c:pt>
                <c:pt idx="228">
                  <c:v>74.292098394544254</c:v>
                </c:pt>
                <c:pt idx="229">
                  <c:v>74.570015313062939</c:v>
                </c:pt>
                <c:pt idx="230">
                  <c:v>74.847548429791232</c:v>
                </c:pt>
                <c:pt idx="231">
                  <c:v>75.124698003353203</c:v>
                </c:pt>
                <c:pt idx="232">
                  <c:v>75.401464290752216</c:v>
                </c:pt>
                <c:pt idx="233">
                  <c:v>75.677847547400361</c:v>
                </c:pt>
                <c:pt idx="234">
                  <c:v>75.953848027147643</c:v>
                </c:pt>
                <c:pt idx="235">
                  <c:v>76.22946598231097</c:v>
                </c:pt>
                <c:pt idx="236">
                  <c:v>76.50470166370296</c:v>
                </c:pt>
                <c:pt idx="237">
                  <c:v>76.779555320660435</c:v>
                </c:pt>
                <c:pt idx="238">
                  <c:v>77.054027201072799</c:v>
                </c:pt>
                <c:pt idx="239">
                  <c:v>77.328117551410131</c:v>
                </c:pt>
                <c:pt idx="240">
                  <c:v>77.601826616751097</c:v>
                </c:pt>
                <c:pt idx="241">
                  <c:v>77.875154640810635</c:v>
                </c:pt>
                <c:pt idx="242">
                  <c:v>78.148101865967405</c:v>
                </c:pt>
                <c:pt idx="243">
                  <c:v>78.420668533291064</c:v>
                </c:pt>
                <c:pt idx="244">
                  <c:v>78.692854882569293</c:v>
                </c:pt>
                <c:pt idx="245">
                  <c:v>78.9646611523346</c:v>
                </c:pt>
                <c:pt idx="246">
                  <c:v>79.236087579890963</c:v>
                </c:pt>
                <c:pt idx="247">
                  <c:v>79.507134401340195</c:v>
                </c:pt>
                <c:pt idx="248">
                  <c:v>79.777801851608118</c:v>
                </c:pt>
                <c:pt idx="249">
                  <c:v>80.048090164470551</c:v>
                </c:pt>
                <c:pt idx="250">
                  <c:v>80.317999572579041</c:v>
                </c:pt>
                <c:pt idx="251">
                  <c:v>80.587530307486404</c:v>
                </c:pt>
                <c:pt idx="252">
                  <c:v>80.856682599672055</c:v>
                </c:pt>
                <c:pt idx="253">
                  <c:v>81.125456678567133</c:v>
                </c:pt>
                <c:pt idx="254">
                  <c:v>81.393852772579379</c:v>
                </c:pt>
                <c:pt idx="255">
                  <c:v>81.661871109117854</c:v>
                </c:pt>
                <c:pt idx="256">
                  <c:v>81.929511914617393</c:v>
                </c:pt>
                <c:pt idx="257">
                  <c:v>82.196775414562907</c:v>
                </c:pt>
                <c:pt idx="258">
                  <c:v>82.463661833513427</c:v>
                </c:pt>
                <c:pt idx="259">
                  <c:v>82.73017139512595</c:v>
                </c:pt>
                <c:pt idx="260">
                  <c:v>82.996304322179114</c:v>
                </c:pt>
                <c:pt idx="261">
                  <c:v>83.262060836596589</c:v>
                </c:pt>
                <c:pt idx="262">
                  <c:v>83.527441159470342</c:v>
                </c:pt>
                <c:pt idx="263">
                  <c:v>83.792445511083656</c:v>
                </c:pt>
                <c:pt idx="264">
                  <c:v>84.057074110933939</c:v>
                </c:pt>
                <c:pt idx="265">
                  <c:v>84.321327177755336</c:v>
                </c:pt>
                <c:pt idx="266">
                  <c:v>84.585204929541149</c:v>
                </c:pt>
                <c:pt idx="267">
                  <c:v>84.848707583566025</c:v>
                </c:pt>
                <c:pt idx="268">
                  <c:v>85.111835356407951</c:v>
                </c:pt>
                <c:pt idx="269">
                  <c:v>85.374588463970071</c:v>
                </c:pt>
                <c:pt idx="270">
                  <c:v>85.636967121502238</c:v>
                </c:pt>
              </c:numCache>
            </c:numRef>
          </c:xVal>
          <c:yVal>
            <c:numRef>
              <c:f>'11ft'!$E$19:$E$289</c:f>
              <c:numCache>
                <c:formatCode>General</c:formatCode>
                <c:ptCount val="271"/>
                <c:pt idx="0">
                  <c:v>0.72693938931470736</c:v>
                </c:pt>
                <c:pt idx="1">
                  <c:v>0.75389491362576533</c:v>
                </c:pt>
                <c:pt idx="2">
                  <c:v>0.77961290668490246</c:v>
                </c:pt>
                <c:pt idx="3">
                  <c:v>0.80409528628332827</c:v>
                </c:pt>
                <c:pt idx="4">
                  <c:v>0.82734396045587411</c:v>
                </c:pt>
                <c:pt idx="5">
                  <c:v>0.84936082759437881</c:v>
                </c:pt>
                <c:pt idx="6">
                  <c:v>0.87014777656030784</c:v>
                </c:pt>
                <c:pt idx="7">
                  <c:v>0.88970668679661313</c:v>
                </c:pt>
                <c:pt idx="8">
                  <c:v>0.90803942843883945</c:v>
                </c:pt>
                <c:pt idx="9">
                  <c:v>0.92514786242548308</c:v>
                </c:pt>
                <c:pt idx="10">
                  <c:v>0.94103384060760975</c:v>
                </c:pt>
                <c:pt idx="11">
                  <c:v>0.95569920585773649</c:v>
                </c:pt>
                <c:pt idx="12">
                  <c:v>0.96914579217798402</c:v>
                </c:pt>
                <c:pt idx="13">
                  <c:v>0.98137542480750506</c:v>
                </c:pt>
                <c:pt idx="14">
                  <c:v>0.99238992032919371</c:v>
                </c:pt>
                <c:pt idx="15">
                  <c:v>1.0021910867756814</c:v>
                </c:pt>
                <c:pt idx="16">
                  <c:v>1.0107807237346247</c:v>
                </c:pt>
                <c:pt idx="17">
                  <c:v>1.0181606224532904</c:v>
                </c:pt>
                <c:pt idx="18">
                  <c:v>1.0243325659424414</c:v>
                </c:pt>
                <c:pt idx="19">
                  <c:v>1.0292983290795306</c:v>
                </c:pt>
                <c:pt idx="20">
                  <c:v>1.033059678711205</c:v>
                </c:pt>
                <c:pt idx="21">
                  <c:v>1.035618373755127</c:v>
                </c:pt>
                <c:pt idx="22">
                  <c:v>1.0369761653011154</c:v>
                </c:pt>
                <c:pt idx="23">
                  <c:v>1.0371347967116109</c:v>
                </c:pt>
                <c:pt idx="24">
                  <c:v>1.0360960037214724</c:v>
                </c:pt>
                <c:pt idx="25">
                  <c:v>1.0338615145371046</c:v>
                </c:pt>
                <c:pt idx="26">
                  <c:v>1.0304330499349252</c:v>
                </c:pt>
                <c:pt idx="27">
                  <c:v>1.0258123233591714</c:v>
                </c:pt>
                <c:pt idx="28">
                  <c:v>1.0200010410190528</c:v>
                </c:pt>
                <c:pt idx="29">
                  <c:v>1.0130009019852528</c:v>
                </c:pt>
                <c:pt idx="30">
                  <c:v>1.0048135982857838</c:v>
                </c:pt>
                <c:pt idx="31">
                  <c:v>0.99544081500119574</c:v>
                </c:pt>
                <c:pt idx="32">
                  <c:v>0.98488423035914818</c:v>
                </c:pt>
                <c:pt idx="33">
                  <c:v>0.97314551582834186</c:v>
                </c:pt>
                <c:pt idx="34">
                  <c:v>0.96022633621181896</c:v>
                </c:pt>
                <c:pt idx="35">
                  <c:v>0.94612834973963134</c:v>
                </c:pt>
                <c:pt idx="36">
                  <c:v>0.93085320816088213</c:v>
                </c:pt>
                <c:pt idx="37">
                  <c:v>0.91440255683514282</c:v>
                </c:pt>
                <c:pt idx="38">
                  <c:v>0.89677803482324858</c:v>
                </c:pt>
                <c:pt idx="39">
                  <c:v>0.87798127497747502</c:v>
                </c:pt>
                <c:pt idx="40">
                  <c:v>0.85801390403109912</c:v>
                </c:pt>
                <c:pt idx="41">
                  <c:v>0.83687754268734715</c:v>
                </c:pt>
                <c:pt idx="42">
                  <c:v>0.81457380570773141</c:v>
                </c:pt>
                <c:pt idx="43">
                  <c:v>0.79110430199977966</c:v>
                </c:pt>
                <c:pt idx="44">
                  <c:v>0.76647063470415788</c:v>
                </c:pt>
                <c:pt idx="45">
                  <c:v>0.74067440128119111</c:v>
                </c:pt>
                <c:pt idx="46">
                  <c:v>0.7137171935967821</c:v>
                </c:pt>
                <c:pt idx="47">
                  <c:v>0.68560059800773199</c:v>
                </c:pt>
                <c:pt idx="48">
                  <c:v>0.6563261954464642</c:v>
                </c:pt>
                <c:pt idx="49">
                  <c:v>0.62589556150515391</c:v>
                </c:pt>
                <c:pt idx="50">
                  <c:v>0.59431026651926522</c:v>
                </c:pt>
                <c:pt idx="51">
                  <c:v>0.56157187565049771</c:v>
                </c:pt>
                <c:pt idx="52">
                  <c:v>0.52768194896914478</c:v>
                </c:pt>
                <c:pt idx="53">
                  <c:v>0.49264204153586511</c:v>
                </c:pt>
                <c:pt idx="54">
                  <c:v>0.45645370348286923</c:v>
                </c:pt>
                <c:pt idx="55">
                  <c:v>0.41911848009452329</c:v>
                </c:pt>
                <c:pt idx="56">
                  <c:v>0.38063791188737106</c:v>
                </c:pt>
                <c:pt idx="57">
                  <c:v>0.34101353468957646</c:v>
                </c:pt>
                <c:pt idx="58">
                  <c:v>0.30024687971978753</c:v>
                </c:pt>
                <c:pt idx="59">
                  <c:v>0.25833947366542404</c:v>
                </c:pt>
                <c:pt idx="60">
                  <c:v>0.21529283876038977</c:v>
                </c:pt>
                <c:pt idx="61">
                  <c:v>0.17110849286221108</c:v>
                </c:pt>
                <c:pt idx="62">
                  <c:v>0.12578794952860306</c:v>
                </c:pt>
                <c:pt idx="63">
                  <c:v>7.9332718093464705E-2</c:v>
                </c:pt>
                <c:pt idx="64">
                  <c:v>3.1744303742304449E-2</c:v>
                </c:pt>
                <c:pt idx="65">
                  <c:v>-1.697579241290284E-2</c:v>
                </c:pt>
                <c:pt idx="66">
                  <c:v>-6.6826073259426022E-2</c:v>
                </c:pt>
                <c:pt idx="67">
                  <c:v>-0.11780504561005387</c:v>
                </c:pt>
                <c:pt idx="68">
                  <c:v>-0.16991122012993612</c:v>
                </c:pt>
                <c:pt idx="69">
                  <c:v>-0.22314311126398831</c:v>
                </c:pt>
                <c:pt idx="70">
                  <c:v>-0.27749923716485919</c:v>
                </c:pt>
                <c:pt idx="71">
                  <c:v>-0.33297811962145979</c:v>
                </c:pt>
                <c:pt idx="72">
                  <c:v>-0.38957828398805316</c:v>
                </c:pt>
                <c:pt idx="73">
                  <c:v>-0.44729825911390353</c:v>
                </c:pt>
                <c:pt idx="74">
                  <c:v>-0.50613657727348416</c:v>
                </c:pt>
                <c:pt idx="75">
                  <c:v>-0.56609177409724276</c:v>
                </c:pt>
                <c:pt idx="76">
                  <c:v>-0.62716238850292405</c:v>
                </c:pt>
                <c:pt idx="77">
                  <c:v>-0.68934696262744755</c:v>
                </c:pt>
                <c:pt idx="78">
                  <c:v>-0.75264404175934096</c:v>
                </c:pt>
                <c:pt idx="79">
                  <c:v>-0.81705217427172716</c:v>
                </c:pt>
                <c:pt idx="80">
                  <c:v>-0.88256991155586484</c:v>
                </c:pt>
                <c:pt idx="81">
                  <c:v>-0.9491958079552415</c:v>
                </c:pt>
                <c:pt idx="82">
                  <c:v>-1.0169284207002183</c:v>
                </c:pt>
                <c:pt idx="83">
                  <c:v>-1.0857663098432251</c:v>
                </c:pt>
                <c:pt idx="84">
                  <c:v>-1.1557080381945064</c:v>
                </c:pt>
                <c:pt idx="85">
                  <c:v>-1.2267521712584168</c:v>
                </c:pt>
                <c:pt idx="86">
                  <c:v>-1.2988972771702638</c:v>
                </c:pt>
                <c:pt idx="87">
                  <c:v>-1.3721419266336998</c:v>
                </c:pt>
                <c:pt idx="88">
                  <c:v>-1.4464846928586603</c:v>
                </c:pt>
                <c:pt idx="89">
                  <c:v>-1.5219241514998494</c:v>
                </c:pt>
                <c:pt idx="90">
                  <c:v>-1.59845888059577</c:v>
                </c:pt>
                <c:pt idx="91">
                  <c:v>-1.6760874605082996</c:v>
                </c:pt>
                <c:pt idx="92">
                  <c:v>-1.7548084738628102</c:v>
                </c:pt>
                <c:pt idx="93">
                  <c:v>-1.834620505488832</c:v>
                </c:pt>
                <c:pt idx="94">
                  <c:v>-1.9155221423612592</c:v>
                </c:pt>
                <c:pt idx="95">
                  <c:v>-1.997511973542099</c:v>
                </c:pt>
                <c:pt idx="96">
                  <c:v>-2.0805885901227614</c:v>
                </c:pt>
                <c:pt idx="97">
                  <c:v>-2.1647505851668893</c:v>
                </c:pt>
                <c:pt idx="98">
                  <c:v>-2.2499965536537303</c:v>
                </c:pt>
                <c:pt idx="99">
                  <c:v>-2.3363250924220451</c:v>
                </c:pt>
                <c:pt idx="100">
                  <c:v>-2.4237348001145582</c:v>
                </c:pt>
                <c:pt idx="101">
                  <c:v>-2.5122242771229426</c:v>
                </c:pt>
                <c:pt idx="102">
                  <c:v>-2.6017921255333443</c:v>
                </c:pt>
                <c:pt idx="103">
                  <c:v>-2.6924369490724422</c:v>
                </c:pt>
                <c:pt idx="104">
                  <c:v>-2.7841573530540442</c:v>
                </c:pt>
                <c:pt idx="105">
                  <c:v>-2.8769519443262177</c:v>
                </c:pt>
                <c:pt idx="106">
                  <c:v>-2.9708193312189537</c:v>
                </c:pt>
                <c:pt idx="107">
                  <c:v>-3.0657581234923668</c:v>
                </c:pt>
                <c:pt idx="108">
                  <c:v>-3.161766932285424</c:v>
                </c:pt>
                <c:pt idx="109">
                  <c:v>-3.2588443700652094</c:v>
                </c:pt>
                <c:pt idx="110">
                  <c:v>-3.3569890505767161</c:v>
                </c:pt>
                <c:pt idx="111">
                  <c:v>-3.4561995887931722</c:v>
                </c:pt>
                <c:pt idx="112">
                  <c:v>-3.5564746008668915</c:v>
                </c:pt>
                <c:pt idx="113">
                  <c:v>-3.6578127040806576</c:v>
                </c:pt>
                <c:pt idx="114">
                  <c:v>-3.7602125167996312</c:v>
                </c:pt>
                <c:pt idx="115">
                  <c:v>-3.8636726584237882</c:v>
                </c:pt>
                <c:pt idx="116">
                  <c:v>-3.96819174934088</c:v>
                </c:pt>
                <c:pt idx="117">
                  <c:v>-4.0737684108799215</c:v>
                </c:pt>
                <c:pt idx="118">
                  <c:v>-4.1804012652652007</c:v>
                </c:pt>
                <c:pt idx="119">
                  <c:v>-4.2880889355708138</c:v>
                </c:pt>
                <c:pt idx="120">
                  <c:v>-4.3968300456757206</c:v>
                </c:pt>
                <c:pt idx="121">
                  <c:v>-4.5066232202193204</c:v>
                </c:pt>
                <c:pt idx="122">
                  <c:v>-4.6174670845575507</c:v>
                </c:pt>
                <c:pt idx="123">
                  <c:v>-4.7293602647195021</c:v>
                </c:pt>
                <c:pt idx="124">
                  <c:v>-4.842301387364552</c:v>
                </c:pt>
                <c:pt idx="125">
                  <c:v>-4.9562890797400154</c:v>
                </c:pt>
                <c:pt idx="126">
                  <c:v>-5.0713219696393121</c:v>
                </c:pt>
                <c:pt idx="127">
                  <c:v>-5.1873986853606455</c:v>
                </c:pt>
                <c:pt idx="128">
                  <c:v>-5.3045178556662007</c:v>
                </c:pt>
                <c:pt idx="129">
                  <c:v>-5.4226781097418471</c:v>
                </c:pt>
                <c:pt idx="130">
                  <c:v>-5.5418780771573584</c:v>
                </c:pt>
                <c:pt idx="131">
                  <c:v>-5.6621163878271403</c:v>
                </c:pt>
                <c:pt idx="132">
                  <c:v>-5.783391671971466</c:v>
                </c:pt>
                <c:pt idx="133">
                  <c:v>-5.90570256007822</c:v>
                </c:pt>
                <c:pt idx="134">
                  <c:v>-6.0290476828651469</c:v>
                </c:pt>
                <c:pt idx="135">
                  <c:v>-6.1534256712426068</c:v>
                </c:pt>
                <c:pt idx="136">
                  <c:v>-6.2788351562768323</c:v>
                </c:pt>
                <c:pt idx="137">
                  <c:v>-6.4052747691536878</c:v>
                </c:pt>
                <c:pt idx="138">
                  <c:v>-6.5327431411429293</c:v>
                </c:pt>
                <c:pt idx="139">
                  <c:v>-6.661238903562964</c:v>
                </c:pt>
                <c:pt idx="140">
                  <c:v>-6.7907606877461077</c:v>
                </c:pt>
                <c:pt idx="141">
                  <c:v>-6.9213071250043381</c:v>
                </c:pt>
                <c:pt idx="142">
                  <c:v>-7.0528768465955407</c:v>
                </c:pt>
                <c:pt idx="143">
                  <c:v>-7.1854684836902507</c:v>
                </c:pt>
                <c:pt idx="144">
                  <c:v>-7.3190806673388868</c:v>
                </c:pt>
                <c:pt idx="145">
                  <c:v>-7.4537120284394707</c:v>
                </c:pt>
                <c:pt idx="146">
                  <c:v>-7.5893611977058422</c:v>
                </c:pt>
                <c:pt idx="147">
                  <c:v>-7.7260268056363524</c:v>
                </c:pt>
                <c:pt idx="148">
                  <c:v>-7.8637074824830506</c:v>
                </c:pt>
                <c:pt idx="149">
                  <c:v>-8.0024018582213454</c:v>
                </c:pt>
                <c:pt idx="150">
                  <c:v>-8.1421085625201588</c:v>
                </c:pt>
                <c:pt idx="151">
                  <c:v>-8.2828262247125473</c:v>
                </c:pt>
                <c:pt idx="152">
                  <c:v>-8.4245534737668137</c:v>
                </c:pt>
                <c:pt idx="153">
                  <c:v>-8.5672889382580841</c:v>
                </c:pt>
                <c:pt idx="154">
                  <c:v>-8.711031246340367</c:v>
                </c:pt>
                <c:pt idx="155">
                  <c:v>-8.8557790257190838</c:v>
                </c:pt>
                <c:pt idx="156">
                  <c:v>-9.0015309036240669</c:v>
                </c:pt>
                <c:pt idx="157">
                  <c:v>-9.1482855067830275</c:v>
                </c:pt>
                <c:pt idx="158">
                  <c:v>-9.2960414613954949</c:v>
                </c:pt>
                <c:pt idx="159">
                  <c:v>-9.4447973931072156</c:v>
                </c:pt>
                <c:pt idx="160">
                  <c:v>-9.5945519269850159</c:v>
                </c:pt>
                <c:pt idx="161">
                  <c:v>-9.7453036874921288</c:v>
                </c:pt>
                <c:pt idx="162">
                  <c:v>-9.8970512984639765</c:v>
                </c:pt>
                <c:pt idx="163">
                  <c:v>-10.049793383084412</c:v>
                </c:pt>
                <c:pt idx="164">
                  <c:v>-10.20352856386241</c:v>
                </c:pt>
                <c:pt idx="165">
                  <c:v>-10.358255462609222</c:v>
                </c:pt>
                <c:pt idx="166">
                  <c:v>-10.513972700415971</c:v>
                </c:pt>
                <c:pt idx="167">
                  <c:v>-10.670678897631699</c:v>
                </c:pt>
                <c:pt idx="168">
                  <c:v>-10.828372673841859</c:v>
                </c:pt>
                <c:pt idx="169">
                  <c:v>-10.987052647847253</c:v>
                </c:pt>
                <c:pt idx="170">
                  <c:v>-11.146717437643417</c:v>
                </c:pt>
                <c:pt idx="171">
                  <c:v>-11.307365660400427</c:v>
                </c:pt>
                <c:pt idx="172">
                  <c:v>-11.468995932443164</c:v>
                </c:pt>
                <c:pt idx="173">
                  <c:v>-11.631606869232005</c:v>
                </c:pt>
                <c:pt idx="174">
                  <c:v>-11.795197085343942</c:v>
                </c:pt>
                <c:pt idx="175">
                  <c:v>-11.959765194454135</c:v>
                </c:pt>
                <c:pt idx="176">
                  <c:v>-12.125309809317901</c:v>
                </c:pt>
                <c:pt idx="177">
                  <c:v>-12.291829541753113</c:v>
                </c:pt>
                <c:pt idx="178">
                  <c:v>-12.459323002623035</c:v>
                </c:pt>
                <c:pt idx="179">
                  <c:v>-12.627788801819573</c:v>
                </c:pt>
                <c:pt idx="180">
                  <c:v>-12.79722554824694</c:v>
                </c:pt>
                <c:pt idx="181">
                  <c:v>-12.967631849805747</c:v>
                </c:pt>
                <c:pt idx="182">
                  <c:v>-13.139006313377495</c:v>
                </c:pt>
                <c:pt idx="183">
                  <c:v>-13.311347544809493</c:v>
                </c:pt>
                <c:pt idx="184">
                  <c:v>-13.484654148900171</c:v>
                </c:pt>
                <c:pt idx="185">
                  <c:v>-13.658924729384799</c:v>
                </c:pt>
                <c:pt idx="186">
                  <c:v>-13.83415788892162</c:v>
                </c:pt>
                <c:pt idx="187">
                  <c:v>-14.010352229078379</c:v>
                </c:pt>
                <c:pt idx="188">
                  <c:v>-14.187506350319239</c:v>
                </c:pt>
                <c:pt idx="189">
                  <c:v>-14.365618851992116</c:v>
                </c:pt>
                <c:pt idx="190">
                  <c:v>-14.544688332316376</c:v>
                </c:pt>
                <c:pt idx="191">
                  <c:v>-14.724713388370956</c:v>
                </c:pt>
                <c:pt idx="192">
                  <c:v>-14.905692616082845</c:v>
                </c:pt>
                <c:pt idx="193">
                  <c:v>-15.087624610215963</c:v>
                </c:pt>
                <c:pt idx="194">
                  <c:v>-15.270507964360421</c:v>
                </c:pt>
                <c:pt idx="195">
                  <c:v>-15.454341270922159</c:v>
                </c:pt>
                <c:pt idx="196">
                  <c:v>-15.639123121112959</c:v>
                </c:pt>
                <c:pt idx="197">
                  <c:v>-15.82485210494084</c:v>
                </c:pt>
                <c:pt idx="198">
                  <c:v>-16.01152681120081</c:v>
                </c:pt>
                <c:pt idx="199">
                  <c:v>-16.199145827466008</c:v>
                </c:pt>
                <c:pt idx="200">
                  <c:v>-16.387707740079186</c:v>
                </c:pt>
                <c:pt idx="201">
                  <c:v>-16.577211134144576</c:v>
                </c:pt>
                <c:pt idx="202">
                  <c:v>-16.767654593520106</c:v>
                </c:pt>
                <c:pt idx="203">
                  <c:v>-16.959036700809978</c:v>
                </c:pt>
                <c:pt idx="204">
                  <c:v>-17.151356037357594</c:v>
                </c:pt>
                <c:pt idx="205">
                  <c:v>-17.344611183238847</c:v>
                </c:pt>
                <c:pt idx="206">
                  <c:v>-17.538800717255747</c:v>
                </c:pt>
                <c:pt idx="207">
                  <c:v>-17.733923216930403</c:v>
                </c:pt>
                <c:pt idx="208">
                  <c:v>-17.929977258499346</c:v>
                </c:pt>
                <c:pt idx="209">
                  <c:v>-18.126961416908184</c:v>
                </c:pt>
                <c:pt idx="210">
                  <c:v>-18.324874265806617</c:v>
                </c:pt>
                <c:pt idx="211">
                  <c:v>-18.523714377543762</c:v>
                </c:pt>
                <c:pt idx="212">
                  <c:v>-18.72348032316382</c:v>
                </c:pt>
                <c:pt idx="213">
                  <c:v>-18.924170672402081</c:v>
                </c:pt>
                <c:pt idx="214">
                  <c:v>-19.125783993681235</c:v>
                </c:pt>
                <c:pt idx="215">
                  <c:v>-19.328318854108037</c:v>
                </c:pt>
                <c:pt idx="216">
                  <c:v>-19.531773819470253</c:v>
                </c:pt>
                <c:pt idx="217">
                  <c:v>-19.736147454233965</c:v>
                </c:pt>
                <c:pt idx="218">
                  <c:v>-19.94143832154116</c:v>
                </c:pt>
                <c:pt idx="219">
                  <c:v>-20.147644983207638</c:v>
                </c:pt>
                <c:pt idx="220">
                  <c:v>-20.354765999721248</c:v>
                </c:pt>
                <c:pt idx="221">
                  <c:v>-20.562799930240406</c:v>
                </c:pt>
                <c:pt idx="222">
                  <c:v>-20.771745332592921</c:v>
                </c:pt>
                <c:pt idx="223">
                  <c:v>-20.981600763275136</c:v>
                </c:pt>
                <c:pt idx="224">
                  <c:v>-21.192364777451349</c:v>
                </c:pt>
                <c:pt idx="225">
                  <c:v>-21.404035928953537</c:v>
                </c:pt>
                <c:pt idx="226">
                  <c:v>-21.616612770281378</c:v>
                </c:pt>
                <c:pt idx="227">
                  <c:v>-21.830093852602545</c:v>
                </c:pt>
                <c:pt idx="228">
                  <c:v>-22.0444777257533</c:v>
                </c:pt>
                <c:pt idx="229">
                  <c:v>-22.259762938239362</c:v>
                </c:pt>
                <c:pt idx="230">
                  <c:v>-22.475948037237064</c:v>
                </c:pt>
                <c:pt idx="231">
                  <c:v>-22.69303156859478</c:v>
                </c:pt>
                <c:pt idx="232">
                  <c:v>-22.911012076834627</c:v>
                </c:pt>
                <c:pt idx="233">
                  <c:v>-23.129888105154446</c:v>
                </c:pt>
                <c:pt idx="234">
                  <c:v>-23.349658195430038</c:v>
                </c:pt>
                <c:pt idx="235">
                  <c:v>-23.57032088821768</c:v>
                </c:pt>
                <c:pt idx="236">
                  <c:v>-23.791874722756884</c:v>
                </c:pt>
                <c:pt idx="237">
                  <c:v>-24.014318236973441</c:v>
                </c:pt>
                <c:pt idx="238">
                  <c:v>-24.237649967482707</c:v>
                </c:pt>
                <c:pt idx="239">
                  <c:v>-24.461868449593137</c:v>
                </c:pt>
                <c:pt idx="240">
                  <c:v>-24.686972217310093</c:v>
                </c:pt>
                <c:pt idx="241">
                  <c:v>-24.912959803339866</c:v>
                </c:pt>
                <c:pt idx="242">
                  <c:v>-25.13982973909398</c:v>
                </c:pt>
                <c:pt idx="243">
                  <c:v>-25.367580554693713</c:v>
                </c:pt>
                <c:pt idx="244">
                  <c:v>-25.596210778974868</c:v>
                </c:pt>
                <c:pt idx="245">
                  <c:v>-25.825718939492781</c:v>
                </c:pt>
                <c:pt idx="246">
                  <c:v>-26.05610356252755</c:v>
                </c:pt>
                <c:pt idx="247">
                  <c:v>-26.287363173089524</c:v>
                </c:pt>
                <c:pt idx="248">
                  <c:v>-26.519496294924991</c:v>
                </c:pt>
                <c:pt idx="249">
                  <c:v>-26.7525014505221</c:v>
                </c:pt>
                <c:pt idx="250">
                  <c:v>-26.986377161117016</c:v>
                </c:pt>
                <c:pt idx="251">
                  <c:v>-27.221121946700283</c:v>
                </c:pt>
                <c:pt idx="252">
                  <c:v>-27.456734326023412</c:v>
                </c:pt>
                <c:pt idx="253">
                  <c:v>-27.693212816605673</c:v>
                </c:pt>
                <c:pt idx="254">
                  <c:v>-27.930555934741115</c:v>
                </c:pt>
                <c:pt idx="255">
                  <c:v>-28.168762195505771</c:v>
                </c:pt>
                <c:pt idx="256">
                  <c:v>-28.407830112765097</c:v>
                </c:pt>
                <c:pt idx="257">
                  <c:v>-28.647758199181592</c:v>
                </c:pt>
                <c:pt idx="258">
                  <c:v>-28.888544966222625</c:v>
                </c:pt>
                <c:pt idx="259">
                  <c:v>-29.130188924168468</c:v>
                </c:pt>
                <c:pt idx="260">
                  <c:v>-29.37268858212051</c:v>
                </c:pt>
                <c:pt idx="261">
                  <c:v>-29.616042448009672</c:v>
                </c:pt>
                <c:pt idx="262">
                  <c:v>-29.860249028605011</c:v>
                </c:pt>
                <c:pt idx="263">
                  <c:v>-30.105306829522512</c:v>
                </c:pt>
                <c:pt idx="264">
                  <c:v>-30.351214355234053</c:v>
                </c:pt>
                <c:pt idx="265">
                  <c:v>-30.597970109076567</c:v>
                </c:pt>
                <c:pt idx="266">
                  <c:v>-30.845572593261377</c:v>
                </c:pt>
                <c:pt idx="267">
                  <c:v>-31.094020308883703</c:v>
                </c:pt>
                <c:pt idx="268">
                  <c:v>-31.343311755932348</c:v>
                </c:pt>
                <c:pt idx="269">
                  <c:v>-31.593445433299543</c:v>
                </c:pt>
                <c:pt idx="270">
                  <c:v>-31.844419838790984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0.37996674183913409</c:v>
                </c:pt>
                <c:pt idx="2">
                  <c:v>0.75936490576167892</c:v>
                </c:pt>
                <c:pt idx="3">
                  <c:v>1.1381963155917891</c:v>
                </c:pt>
                <c:pt idx="4">
                  <c:v>1.5164627810246865</c:v>
                </c:pt>
                <c:pt idx="5">
                  <c:v>1.894166097718156</c:v>
                </c:pt>
                <c:pt idx="6">
                  <c:v>2.271308047383378</c:v>
                </c:pt>
                <c:pt idx="7">
                  <c:v>2.6478903978751016</c:v>
                </c:pt>
                <c:pt idx="8">
                  <c:v>3.0239149032811721</c:v>
                </c:pt>
                <c:pt idx="9">
                  <c:v>3.3993833040114221</c:v>
                </c:pt>
                <c:pt idx="10">
                  <c:v>3.7742973268859337</c:v>
                </c:pt>
                <c:pt idx="11">
                  <c:v>4.1486586852226823</c:v>
                </c:pt>
                <c:pt idx="12">
                  <c:v>4.5224690789245727</c:v>
                </c:pt>
                <c:pt idx="13">
                  <c:v>4.895730194565874</c:v>
                </c:pt>
                <c:pt idx="14">
                  <c:v>5.2684437054780622</c:v>
                </c:pt>
                <c:pt idx="15">
                  <c:v>5.6406112718350849</c:v>
                </c:pt>
                <c:pt idx="16">
                  <c:v>6.0122345407380466</c:v>
                </c:pt>
                <c:pt idx="17">
                  <c:v>6.3833151462993341</c:v>
                </c:pt>
                <c:pt idx="18">
                  <c:v>6.7538547097261823</c:v>
                </c:pt>
                <c:pt idx="19">
                  <c:v>7.1238548394036947</c:v>
                </c:pt>
                <c:pt idx="20">
                  <c:v>7.493317130977319</c:v>
                </c:pt>
                <c:pt idx="21">
                  <c:v>7.8622431674347979</c:v>
                </c:pt>
                <c:pt idx="22">
                  <c:v>8.2306345191875909</c:v>
                </c:pt>
                <c:pt idx="23">
                  <c:v>8.5984927441517787</c:v>
                </c:pt>
                <c:pt idx="24">
                  <c:v>8.9658193878284695</c:v>
                </c:pt>
                <c:pt idx="25">
                  <c:v>9.3326159833836915</c:v>
                </c:pt>
                <c:pt idx="26">
                  <c:v>9.6988840517278003</c:v>
                </c:pt>
                <c:pt idx="27">
                  <c:v>10.0646251015944</c:v>
                </c:pt>
                <c:pt idx="28">
                  <c:v>10.429840629618782</c:v>
                </c:pt>
                <c:pt idx="29">
                  <c:v>10.794532120415901</c:v>
                </c:pt>
                <c:pt idx="30">
                  <c:v>11.158701046657875</c:v>
                </c:pt>
                <c:pt idx="31">
                  <c:v>11.522348869151038</c:v>
                </c:pt>
                <c:pt idx="32">
                  <c:v>11.88547703691254</c:v>
                </c:pt>
                <c:pt idx="33">
                  <c:v>12.248086987246502</c:v>
                </c:pt>
                <c:pt idx="34">
                  <c:v>12.610180145819729</c:v>
                </c:pt>
                <c:pt idx="35">
                  <c:v>12.971757926737007</c:v>
                </c:pt>
                <c:pt idx="36">
                  <c:v>13.33282173261596</c:v>
                </c:pt>
                <c:pt idx="37">
                  <c:v>13.693372954661498</c:v>
                </c:pt>
                <c:pt idx="38">
                  <c:v>14.053412972739856</c:v>
                </c:pt>
                <c:pt idx="39">
                  <c:v>14.412943155452218</c:v>
                </c:pt>
                <c:pt idx="40">
                  <c:v>14.77196486020795</c:v>
                </c:pt>
                <c:pt idx="41">
                  <c:v>15.130479433297431</c:v>
                </c:pt>
                <c:pt idx="42">
                  <c:v>15.48848820996451</c:v>
                </c:pt>
                <c:pt idx="43">
                  <c:v>15.845992514478567</c:v>
                </c:pt>
                <c:pt idx="44">
                  <c:v>16.2029936602062</c:v>
                </c:pt>
                <c:pt idx="45">
                  <c:v>16.559492949682554</c:v>
                </c:pt>
                <c:pt idx="46">
                  <c:v>16.915491674682261</c:v>
                </c:pt>
                <c:pt idx="47">
                  <c:v>17.270991116290045</c:v>
                </c:pt>
                <c:pt idx="48">
                  <c:v>17.625992544970948</c:v>
                </c:pt>
                <c:pt idx="49">
                  <c:v>17.980497220640228</c:v>
                </c:pt>
                <c:pt idx="50">
                  <c:v>18.334506392732887</c:v>
                </c:pt>
                <c:pt idx="51">
                  <c:v>18.688021300272894</c:v>
                </c:pt>
                <c:pt idx="52">
                  <c:v>19.041043171942025</c:v>
                </c:pt>
                <c:pt idx="53">
                  <c:v>19.393573226148419</c:v>
                </c:pt>
                <c:pt idx="54">
                  <c:v>19.745612671094779</c:v>
                </c:pt>
                <c:pt idx="55">
                  <c:v>20.097162704846259</c:v>
                </c:pt>
                <c:pt idx="56">
                  <c:v>20.448224515398032</c:v>
                </c:pt>
                <c:pt idx="57">
                  <c:v>20.798799280742553</c:v>
                </c:pt>
                <c:pt idx="58">
                  <c:v>21.148888168936505</c:v>
                </c:pt>
                <c:pt idx="59">
                  <c:v>21.498492338167438</c:v>
                </c:pt>
                <c:pt idx="60">
                  <c:v>21.847612936820116</c:v>
                </c:pt>
                <c:pt idx="61">
                  <c:v>22.196251103542565</c:v>
                </c:pt>
                <c:pt idx="62">
                  <c:v>22.54440796731182</c:v>
                </c:pt>
                <c:pt idx="63">
                  <c:v>22.892084647499399</c:v>
                </c:pt>
                <c:pt idx="64">
                  <c:v>23.239282253936473</c:v>
                </c:pt>
                <c:pt idx="65">
                  <c:v>23.586001886978767</c:v>
                </c:pt>
                <c:pt idx="66">
                  <c:v>23.932244637571181</c:v>
                </c:pt>
                <c:pt idx="67">
                  <c:v>24.278011587312136</c:v>
                </c:pt>
                <c:pt idx="68">
                  <c:v>24.62330380851764</c:v>
                </c:pt>
                <c:pt idx="69">
                  <c:v>24.968122364285108</c:v>
                </c:pt>
                <c:pt idx="70">
                  <c:v>25.31246830855688</c:v>
                </c:pt>
                <c:pt idx="71">
                  <c:v>25.656342686183521</c:v>
                </c:pt>
                <c:pt idx="72">
                  <c:v>25.999746532986833</c:v>
                </c:pt>
                <c:pt idx="73">
                  <c:v>26.342680875822612</c:v>
                </c:pt>
                <c:pt idx="74">
                  <c:v>26.685146732643172</c:v>
                </c:pt>
                <c:pt idx="75">
                  <c:v>27.027145112559598</c:v>
                </c:pt>
                <c:pt idx="76">
                  <c:v>27.368677015903764</c:v>
                </c:pt>
                <c:pt idx="77">
                  <c:v>27.709743434290093</c:v>
                </c:pt>
                <c:pt idx="78">
                  <c:v>28.050345350677098</c:v>
                </c:pt>
                <c:pt idx="79">
                  <c:v>28.390483739428657</c:v>
                </c:pt>
                <c:pt idx="80">
                  <c:v>28.730159566375068</c:v>
                </c:pt>
                <c:pt idx="81">
                  <c:v>29.069373788873865</c:v>
                </c:pt>
                <c:pt idx="82">
                  <c:v>29.408127355870398</c:v>
                </c:pt>
                <c:pt idx="83">
                  <c:v>29.746421207958186</c:v>
                </c:pt>
                <c:pt idx="84">
                  <c:v>30.084256277439035</c:v>
                </c:pt>
                <c:pt idx="85">
                  <c:v>30.421633488382945</c:v>
                </c:pt>
                <c:pt idx="86">
                  <c:v>30.758553756687778</c:v>
                </c:pt>
                <c:pt idx="87">
                  <c:v>31.095017990138707</c:v>
                </c:pt>
                <c:pt idx="88">
                  <c:v>31.431027088467445</c:v>
                </c:pt>
                <c:pt idx="89">
                  <c:v>31.766581943411264</c:v>
                </c:pt>
                <c:pt idx="90">
                  <c:v>32.101683438771786</c:v>
                </c:pt>
                <c:pt idx="91">
                  <c:v>32.43633245047355</c:v>
                </c:pt>
                <c:pt idx="92">
                  <c:v>32.770529846622402</c:v>
                </c:pt>
                <c:pt idx="93">
                  <c:v>33.104276487563631</c:v>
                </c:pt>
                <c:pt idx="94">
                  <c:v>33.437573225939907</c:v>
                </c:pt>
                <c:pt idx="95">
                  <c:v>33.770420906749038</c:v>
                </c:pt>
                <c:pt idx="96">
                  <c:v>34.10282036740147</c:v>
                </c:pt>
                <c:pt idx="97">
                  <c:v>34.434772437777617</c:v>
                </c:pt>
                <c:pt idx="98">
                  <c:v>34.766277940284986</c:v>
                </c:pt>
                <c:pt idx="99">
                  <c:v>35.097337689915072</c:v>
                </c:pt>
                <c:pt idx="100">
                  <c:v>35.427952494300058</c:v>
                </c:pt>
                <c:pt idx="101">
                  <c:v>35.758123153769347</c:v>
                </c:pt>
                <c:pt idx="102">
                  <c:v>36.087850461405843</c:v>
                </c:pt>
                <c:pt idx="103">
                  <c:v>36.417135203102056</c:v>
                </c:pt>
                <c:pt idx="104">
                  <c:v>36.745978157616015</c:v>
                </c:pt>
                <c:pt idx="105">
                  <c:v>37.074380096626982</c:v>
                </c:pt>
                <c:pt idx="106">
                  <c:v>37.402341784790941</c:v>
                </c:pt>
                <c:pt idx="107">
                  <c:v>37.729863979795937</c:v>
                </c:pt>
                <c:pt idx="108">
                  <c:v>38.056947432417161</c:v>
                </c:pt>
                <c:pt idx="109">
                  <c:v>38.383592886571911</c:v>
                </c:pt>
                <c:pt idx="110">
                  <c:v>38.70980107937428</c:v>
                </c:pt>
                <c:pt idx="111">
                  <c:v>39.035572741189725</c:v>
                </c:pt>
                <c:pt idx="112">
                  <c:v>39.360908595689388</c:v>
                </c:pt>
                <c:pt idx="113">
                  <c:v>39.685809359904241</c:v>
                </c:pt>
                <c:pt idx="114">
                  <c:v>40.010275744279056</c:v>
                </c:pt>
                <c:pt idx="115">
                  <c:v>40.334308452726169</c:v>
                </c:pt>
                <c:pt idx="116">
                  <c:v>40.65790818267903</c:v>
                </c:pt>
                <c:pt idx="117">
                  <c:v>40.9810756251456</c:v>
                </c:pt>
                <c:pt idx="118">
                  <c:v>41.303811464761544</c:v>
                </c:pt>
                <c:pt idx="119">
                  <c:v>41.626116379843225</c:v>
                </c:pt>
                <c:pt idx="120">
                  <c:v>41.947991042440513</c:v>
                </c:pt>
                <c:pt idx="121">
                  <c:v>42.2694361183894</c:v>
                </c:pt>
                <c:pt idx="122">
                  <c:v>42.590452267364441</c:v>
                </c:pt>
                <c:pt idx="123">
                  <c:v>42.911040142930965</c:v>
                </c:pt>
                <c:pt idx="124">
                  <c:v>43.231200392597167</c:v>
                </c:pt>
                <c:pt idx="125">
                  <c:v>43.550933657865919</c:v>
                </c:pt>
                <c:pt idx="126">
                  <c:v>43.870240574286477</c:v>
                </c:pt>
                <c:pt idx="127">
                  <c:v>44.189121771505938</c:v>
                </c:pt>
                <c:pt idx="128">
                  <c:v>44.507577873320542</c:v>
                </c:pt>
                <c:pt idx="129">
                  <c:v>44.825609497726767</c:v>
                </c:pt>
                <c:pt idx="130">
                  <c:v>45.143217256972235</c:v>
                </c:pt>
                <c:pt idx="131">
                  <c:v>45.460401757606441</c:v>
                </c:pt>
                <c:pt idx="132">
                  <c:v>45.777163600531267</c:v>
                </c:pt>
                <c:pt idx="133">
                  <c:v>46.093503381051342</c:v>
                </c:pt>
                <c:pt idx="134">
                  <c:v>46.409421688924176</c:v>
                </c:pt>
                <c:pt idx="135">
                  <c:v>46.724919108410127</c:v>
                </c:pt>
                <c:pt idx="136">
                  <c:v>47.039996218322159</c:v>
                </c:pt>
                <c:pt idx="137">
                  <c:v>47.354653592075422</c:v>
                </c:pt>
                <c:pt idx="138">
                  <c:v>47.668891797736649</c:v>
                </c:pt>
                <c:pt idx="139">
                  <c:v>47.982711398073327</c:v>
                </c:pt>
                <c:pt idx="140">
                  <c:v>48.296112950602712</c:v>
                </c:pt>
                <c:pt idx="141">
                  <c:v>48.609097007640635</c:v>
                </c:pt>
                <c:pt idx="142">
                  <c:v>48.921664116350122</c:v>
                </c:pt>
                <c:pt idx="143">
                  <c:v>49.23381481878981</c:v>
                </c:pt>
                <c:pt idx="144">
                  <c:v>49.545549651962176</c:v>
                </c:pt>
                <c:pt idx="145">
                  <c:v>49.856869147861573</c:v>
                </c:pt>
                <c:pt idx="146">
                  <c:v>50.167773833522091</c:v>
                </c:pt>
                <c:pt idx="147">
                  <c:v>50.478264231065175</c:v>
                </c:pt>
                <c:pt idx="148">
                  <c:v>50.788340857747095</c:v>
                </c:pt>
                <c:pt idx="149">
                  <c:v>51.098004226006204</c:v>
                </c:pt>
                <c:pt idx="150">
                  <c:v>51.407254843509982</c:v>
                </c:pt>
                <c:pt idx="151">
                  <c:v>51.716093213201916</c:v>
                </c:pt>
                <c:pt idx="152">
                  <c:v>52.024519833348172</c:v>
                </c:pt>
                <c:pt idx="153">
                  <c:v>52.332535197584058</c:v>
                </c:pt>
                <c:pt idx="154">
                  <c:v>52.640139794960284</c:v>
                </c:pt>
                <c:pt idx="155">
                  <c:v>52.947334109989065</c:v>
                </c:pt>
                <c:pt idx="156">
                  <c:v>53.254118622689973</c:v>
                </c:pt>
                <c:pt idx="157">
                  <c:v>53.560493808635634</c:v>
                </c:pt>
                <c:pt idx="158">
                  <c:v>53.866460138997184</c:v>
                </c:pt>
                <c:pt idx="159">
                  <c:v>54.172018080589567</c:v>
                </c:pt>
                <c:pt idx="160">
                  <c:v>54.477168095916603</c:v>
                </c:pt>
                <c:pt idx="161">
                  <c:v>54.781910643215852</c:v>
                </c:pt>
                <c:pt idx="162">
                  <c:v>55.086246176503316</c:v>
                </c:pt>
                <c:pt idx="163">
                  <c:v>55.390175145617881</c:v>
                </c:pt>
                <c:pt idx="164">
                  <c:v>55.693697996265605</c:v>
                </c:pt>
                <c:pt idx="165">
                  <c:v>55.996815170063783</c:v>
                </c:pt>
                <c:pt idx="166">
                  <c:v>56.299527104584797</c:v>
                </c:pt>
                <c:pt idx="167">
                  <c:v>56.601834233399792</c:v>
                </c:pt>
                <c:pt idx="168">
                  <c:v>56.903736986122112</c:v>
                </c:pt>
                <c:pt idx="169">
                  <c:v>57.205235788450558</c:v>
                </c:pt>
                <c:pt idx="170">
                  <c:v>57.506331062212432</c:v>
                </c:pt>
                <c:pt idx="171">
                  <c:v>57.807023225406361</c:v>
                </c:pt>
                <c:pt idx="172">
                  <c:v>58.107312692244946</c:v>
                </c:pt>
                <c:pt idx="173">
                  <c:v>58.407199873197172</c:v>
                </c:pt>
                <c:pt idx="174">
                  <c:v>58.706685175030614</c:v>
                </c:pt>
                <c:pt idx="175">
                  <c:v>59.005769000853469</c:v>
                </c:pt>
                <c:pt idx="176">
                  <c:v>59.304451750156332</c:v>
                </c:pt>
                <c:pt idx="177">
                  <c:v>59.602733818853793</c:v>
                </c:pt>
                <c:pt idx="178">
                  <c:v>59.90061559932581</c:v>
                </c:pt>
                <c:pt idx="179">
                  <c:v>60.198097480458884</c:v>
                </c:pt>
                <c:pt idx="180">
                  <c:v>60.49517984768702</c:v>
                </c:pt>
                <c:pt idx="181">
                  <c:v>60.791863083032467</c:v>
                </c:pt>
                <c:pt idx="182">
                  <c:v>61.088147565146258</c:v>
                </c:pt>
                <c:pt idx="183">
                  <c:v>61.384033669348533</c:v>
                </c:pt>
                <c:pt idx="184">
                  <c:v>61.679521767668653</c:v>
                </c:pt>
                <c:pt idx="185">
                  <c:v>61.974612228885093</c:v>
                </c:pt>
                <c:pt idx="186">
                  <c:v>62.269305418565132</c:v>
                </c:pt>
                <c:pt idx="187">
                  <c:v>62.563601699104332</c:v>
                </c:pt>
                <c:pt idx="188">
                  <c:v>62.857501429765783</c:v>
                </c:pt>
                <c:pt idx="189">
                  <c:v>63.151004966719157</c:v>
                </c:pt>
                <c:pt idx="190">
                  <c:v>63.444112663079537</c:v>
                </c:pt>
                <c:pt idx="191">
                  <c:v>63.736824868946023</c:v>
                </c:pt>
                <c:pt idx="192">
                  <c:v>64.029141931440151</c:v>
                </c:pt>
                <c:pt idx="193">
                  <c:v>64.321064194744039</c:v>
                </c:pt>
                <c:pt idx="194">
                  <c:v>64.612592000138406</c:v>
                </c:pt>
                <c:pt idx="195">
                  <c:v>64.903725686040275</c:v>
                </c:pt>
                <c:pt idx="196">
                  <c:v>65.194465588040543</c:v>
                </c:pt>
                <c:pt idx="197">
                  <c:v>65.484812038941271</c:v>
                </c:pt>
                <c:pt idx="198">
                  <c:v>65.774765368792799</c:v>
                </c:pt>
                <c:pt idx="199">
                  <c:v>66.064325904930627</c:v>
                </c:pt>
                <c:pt idx="200">
                  <c:v>66.353493972012075</c:v>
                </c:pt>
                <c:pt idx="201">
                  <c:v>66.642269892052752</c:v>
                </c:pt>
                <c:pt idx="202">
                  <c:v>66.930653984462751</c:v>
                </c:pt>
                <c:pt idx="203">
                  <c:v>67.218646566082668</c:v>
                </c:pt>
                <c:pt idx="204">
                  <c:v>67.506247951219422</c:v>
                </c:pt>
                <c:pt idx="205">
                  <c:v>67.793458451681786</c:v>
                </c:pt>
                <c:pt idx="206">
                  <c:v>68.080278376815784</c:v>
                </c:pt>
                <c:pt idx="207">
                  <c:v>68.36670803353978</c:v>
                </c:pt>
                <c:pt idx="208">
                  <c:v>68.652747726379431</c:v>
                </c:pt>
                <c:pt idx="209">
                  <c:v>68.938397757502372</c:v>
                </c:pt>
                <c:pt idx="210">
                  <c:v>69.223658426752678</c:v>
                </c:pt>
                <c:pt idx="211">
                  <c:v>69.508530031685126</c:v>
                </c:pt>
                <c:pt idx="212">
                  <c:v>69.793012867599259</c:v>
                </c:pt>
                <c:pt idx="213">
                  <c:v>70.077107227573151</c:v>
                </c:pt>
                <c:pt idx="214">
                  <c:v>70.360813402497058</c:v>
                </c:pt>
                <c:pt idx="215">
                  <c:v>70.644131681106771</c:v>
                </c:pt>
                <c:pt idx="216">
                  <c:v>70.92706235001674</c:v>
                </c:pt>
                <c:pt idx="217">
                  <c:v>71.209605693753076</c:v>
                </c:pt>
                <c:pt idx="218">
                  <c:v>71.491761994786231</c:v>
                </c:pt>
                <c:pt idx="219">
                  <c:v>71.773531533563485</c:v>
                </c:pt>
                <c:pt idx="220">
                  <c:v>72.054914588541237</c:v>
                </c:pt>
                <c:pt idx="221">
                  <c:v>72.335911436217074</c:v>
                </c:pt>
                <c:pt idx="222">
                  <c:v>72.616522351161578</c:v>
                </c:pt>
                <c:pt idx="223">
                  <c:v>72.896747606049971</c:v>
                </c:pt>
                <c:pt idx="224">
                  <c:v>73.176587471693495</c:v>
                </c:pt>
                <c:pt idx="225">
                  <c:v>73.456042217070589</c:v>
                </c:pt>
                <c:pt idx="226">
                  <c:v>73.735112109357843</c:v>
                </c:pt>
                <c:pt idx="227">
                  <c:v>74.013797413960759</c:v>
                </c:pt>
                <c:pt idx="228">
                  <c:v>74.292098394544254</c:v>
                </c:pt>
                <c:pt idx="229">
                  <c:v>74.570015313062939</c:v>
                </c:pt>
                <c:pt idx="230">
                  <c:v>74.847548429791232</c:v>
                </c:pt>
                <c:pt idx="231">
                  <c:v>75.124698003353203</c:v>
                </c:pt>
                <c:pt idx="232">
                  <c:v>75.401464290752216</c:v>
                </c:pt>
                <c:pt idx="233">
                  <c:v>75.677847547400361</c:v>
                </c:pt>
                <c:pt idx="234">
                  <c:v>75.953848027147643</c:v>
                </c:pt>
                <c:pt idx="235">
                  <c:v>76.22946598231097</c:v>
                </c:pt>
                <c:pt idx="236">
                  <c:v>76.50470166370296</c:v>
                </c:pt>
                <c:pt idx="237">
                  <c:v>76.779555320660435</c:v>
                </c:pt>
                <c:pt idx="238">
                  <c:v>77.054027201072799</c:v>
                </c:pt>
                <c:pt idx="239">
                  <c:v>77.328117551410131</c:v>
                </c:pt>
                <c:pt idx="240">
                  <c:v>77.601826616751097</c:v>
                </c:pt>
                <c:pt idx="241">
                  <c:v>77.875154640810635</c:v>
                </c:pt>
                <c:pt idx="242">
                  <c:v>78.148101865967405</c:v>
                </c:pt>
                <c:pt idx="243">
                  <c:v>78.420668533291064</c:v>
                </c:pt>
                <c:pt idx="244">
                  <c:v>78.692854882569293</c:v>
                </c:pt>
                <c:pt idx="245">
                  <c:v>78.9646611523346</c:v>
                </c:pt>
                <c:pt idx="246">
                  <c:v>79.236087579890963</c:v>
                </c:pt>
                <c:pt idx="247">
                  <c:v>79.507134401340195</c:v>
                </c:pt>
                <c:pt idx="248">
                  <c:v>79.777801851608118</c:v>
                </c:pt>
                <c:pt idx="249">
                  <c:v>80.048090164470551</c:v>
                </c:pt>
                <c:pt idx="250">
                  <c:v>80.317999572579041</c:v>
                </c:pt>
                <c:pt idx="251">
                  <c:v>80.587530307486404</c:v>
                </c:pt>
                <c:pt idx="252">
                  <c:v>80.856682599672055</c:v>
                </c:pt>
                <c:pt idx="253">
                  <c:v>81.125456678567133</c:v>
                </c:pt>
                <c:pt idx="254">
                  <c:v>81.393852772579379</c:v>
                </c:pt>
                <c:pt idx="255">
                  <c:v>81.661871109117854</c:v>
                </c:pt>
                <c:pt idx="256">
                  <c:v>81.929511914617393</c:v>
                </c:pt>
                <c:pt idx="257">
                  <c:v>82.196775414562907</c:v>
                </c:pt>
                <c:pt idx="258">
                  <c:v>82.463661833513427</c:v>
                </c:pt>
                <c:pt idx="259">
                  <c:v>82.73017139512595</c:v>
                </c:pt>
                <c:pt idx="260">
                  <c:v>82.996304322179114</c:v>
                </c:pt>
                <c:pt idx="261">
                  <c:v>83.262060836596589</c:v>
                </c:pt>
                <c:pt idx="262">
                  <c:v>83.527441159470342</c:v>
                </c:pt>
                <c:pt idx="263">
                  <c:v>83.792445511083656</c:v>
                </c:pt>
                <c:pt idx="264">
                  <c:v>84.057074110933939</c:v>
                </c:pt>
                <c:pt idx="265">
                  <c:v>84.321327177755336</c:v>
                </c:pt>
                <c:pt idx="266">
                  <c:v>84.585204929541149</c:v>
                </c:pt>
                <c:pt idx="267">
                  <c:v>84.848707583566025</c:v>
                </c:pt>
                <c:pt idx="268">
                  <c:v>85.111835356407951</c:v>
                </c:pt>
                <c:pt idx="269">
                  <c:v>85.374588463970071</c:v>
                </c:pt>
                <c:pt idx="270">
                  <c:v>85.636967121502238</c:v>
                </c:pt>
              </c:numCache>
            </c:numRef>
          </c:xVal>
          <c:yVal>
            <c:numRef>
              <c:f>'11ft'!$G$19:$G$289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0.37996674183913409</c:v>
                </c:pt>
                <c:pt idx="2">
                  <c:v>0.75936490576167892</c:v>
                </c:pt>
                <c:pt idx="3">
                  <c:v>1.1381963155917891</c:v>
                </c:pt>
                <c:pt idx="4">
                  <c:v>1.5164627810246865</c:v>
                </c:pt>
                <c:pt idx="5">
                  <c:v>1.894166097718156</c:v>
                </c:pt>
                <c:pt idx="6">
                  <c:v>2.271308047383378</c:v>
                </c:pt>
                <c:pt idx="7">
                  <c:v>2.6478903978751016</c:v>
                </c:pt>
                <c:pt idx="8">
                  <c:v>3.0239149032811721</c:v>
                </c:pt>
                <c:pt idx="9">
                  <c:v>3.3993833040114221</c:v>
                </c:pt>
                <c:pt idx="10">
                  <c:v>3.7742973268859337</c:v>
                </c:pt>
                <c:pt idx="11">
                  <c:v>4.1486586852226823</c:v>
                </c:pt>
                <c:pt idx="12">
                  <c:v>4.5224690789245727</c:v>
                </c:pt>
                <c:pt idx="13">
                  <c:v>4.895730194565874</c:v>
                </c:pt>
                <c:pt idx="14">
                  <c:v>5.2684437054780622</c:v>
                </c:pt>
                <c:pt idx="15">
                  <c:v>5.6406112718350849</c:v>
                </c:pt>
                <c:pt idx="16">
                  <c:v>6.0122345407380466</c:v>
                </c:pt>
                <c:pt idx="17">
                  <c:v>6.3833151462993341</c:v>
                </c:pt>
                <c:pt idx="18">
                  <c:v>6.7538547097261823</c:v>
                </c:pt>
                <c:pt idx="19">
                  <c:v>7.1238548394036947</c:v>
                </c:pt>
                <c:pt idx="20">
                  <c:v>7.493317130977319</c:v>
                </c:pt>
                <c:pt idx="21">
                  <c:v>7.8622431674347979</c:v>
                </c:pt>
                <c:pt idx="22">
                  <c:v>8.2306345191875909</c:v>
                </c:pt>
                <c:pt idx="23">
                  <c:v>8.5984927441517787</c:v>
                </c:pt>
                <c:pt idx="24">
                  <c:v>8.9658193878284695</c:v>
                </c:pt>
                <c:pt idx="25">
                  <c:v>9.3326159833836915</c:v>
                </c:pt>
                <c:pt idx="26">
                  <c:v>9.6988840517278003</c:v>
                </c:pt>
                <c:pt idx="27">
                  <c:v>10.0646251015944</c:v>
                </c:pt>
                <c:pt idx="28">
                  <c:v>10.429840629618782</c:v>
                </c:pt>
                <c:pt idx="29">
                  <c:v>10.794532120415901</c:v>
                </c:pt>
                <c:pt idx="30">
                  <c:v>11.158701046657875</c:v>
                </c:pt>
                <c:pt idx="31">
                  <c:v>11.522348869151038</c:v>
                </c:pt>
                <c:pt idx="32">
                  <c:v>11.88547703691254</c:v>
                </c:pt>
                <c:pt idx="33">
                  <c:v>12.248086987246502</c:v>
                </c:pt>
                <c:pt idx="34">
                  <c:v>12.610180145819729</c:v>
                </c:pt>
                <c:pt idx="35">
                  <c:v>12.971757926737007</c:v>
                </c:pt>
                <c:pt idx="36">
                  <c:v>13.33282173261596</c:v>
                </c:pt>
                <c:pt idx="37">
                  <c:v>13.693372954661498</c:v>
                </c:pt>
                <c:pt idx="38">
                  <c:v>14.053412972739856</c:v>
                </c:pt>
                <c:pt idx="39">
                  <c:v>14.412943155452218</c:v>
                </c:pt>
                <c:pt idx="40">
                  <c:v>14.77196486020795</c:v>
                </c:pt>
                <c:pt idx="41">
                  <c:v>15.130479433297431</c:v>
                </c:pt>
                <c:pt idx="42">
                  <c:v>15.48848820996451</c:v>
                </c:pt>
                <c:pt idx="43">
                  <c:v>15.845992514478567</c:v>
                </c:pt>
                <c:pt idx="44">
                  <c:v>16.2029936602062</c:v>
                </c:pt>
                <c:pt idx="45">
                  <c:v>16.559492949682554</c:v>
                </c:pt>
                <c:pt idx="46">
                  <c:v>16.915491674682261</c:v>
                </c:pt>
                <c:pt idx="47">
                  <c:v>17.270991116290045</c:v>
                </c:pt>
                <c:pt idx="48">
                  <c:v>17.625992544970948</c:v>
                </c:pt>
                <c:pt idx="49">
                  <c:v>17.980497220640228</c:v>
                </c:pt>
                <c:pt idx="50">
                  <c:v>18.334506392732887</c:v>
                </c:pt>
                <c:pt idx="51">
                  <c:v>18.688021300272894</c:v>
                </c:pt>
                <c:pt idx="52">
                  <c:v>19.041043171942025</c:v>
                </c:pt>
                <c:pt idx="53">
                  <c:v>19.393573226148419</c:v>
                </c:pt>
                <c:pt idx="54">
                  <c:v>19.745612671094779</c:v>
                </c:pt>
                <c:pt idx="55">
                  <c:v>20.097162704846259</c:v>
                </c:pt>
                <c:pt idx="56">
                  <c:v>20.448224515398032</c:v>
                </c:pt>
                <c:pt idx="57">
                  <c:v>20.798799280742553</c:v>
                </c:pt>
                <c:pt idx="58">
                  <c:v>21.148888168936505</c:v>
                </c:pt>
                <c:pt idx="59">
                  <c:v>21.498492338167438</c:v>
                </c:pt>
                <c:pt idx="60">
                  <c:v>21.847612936820116</c:v>
                </c:pt>
                <c:pt idx="61">
                  <c:v>22.196251103542565</c:v>
                </c:pt>
                <c:pt idx="62">
                  <c:v>22.54440796731182</c:v>
                </c:pt>
                <c:pt idx="63">
                  <c:v>22.892084647499399</c:v>
                </c:pt>
                <c:pt idx="64">
                  <c:v>23.239282253936473</c:v>
                </c:pt>
                <c:pt idx="65">
                  <c:v>23.586001886978767</c:v>
                </c:pt>
                <c:pt idx="66">
                  <c:v>23.932244637571181</c:v>
                </c:pt>
                <c:pt idx="67">
                  <c:v>24.278011587312136</c:v>
                </c:pt>
                <c:pt idx="68">
                  <c:v>24.62330380851764</c:v>
                </c:pt>
                <c:pt idx="69">
                  <c:v>24.968122364285108</c:v>
                </c:pt>
                <c:pt idx="70">
                  <c:v>25.31246830855688</c:v>
                </c:pt>
                <c:pt idx="71">
                  <c:v>25.656342686183521</c:v>
                </c:pt>
                <c:pt idx="72">
                  <c:v>25.999746532986833</c:v>
                </c:pt>
                <c:pt idx="73">
                  <c:v>26.342680875822612</c:v>
                </c:pt>
                <c:pt idx="74">
                  <c:v>26.685146732643172</c:v>
                </c:pt>
                <c:pt idx="75">
                  <c:v>27.027145112559598</c:v>
                </c:pt>
                <c:pt idx="76">
                  <c:v>27.368677015903764</c:v>
                </c:pt>
                <c:pt idx="77">
                  <c:v>27.709743434290093</c:v>
                </c:pt>
                <c:pt idx="78">
                  <c:v>28.050345350677098</c:v>
                </c:pt>
                <c:pt idx="79">
                  <c:v>28.390483739428657</c:v>
                </c:pt>
                <c:pt idx="80">
                  <c:v>28.730159566375068</c:v>
                </c:pt>
                <c:pt idx="81">
                  <c:v>29.069373788873865</c:v>
                </c:pt>
                <c:pt idx="82">
                  <c:v>29.408127355870398</c:v>
                </c:pt>
                <c:pt idx="83">
                  <c:v>29.746421207958186</c:v>
                </c:pt>
                <c:pt idx="84">
                  <c:v>30.084256277439035</c:v>
                </c:pt>
                <c:pt idx="85">
                  <c:v>30.421633488382945</c:v>
                </c:pt>
                <c:pt idx="86">
                  <c:v>30.758553756687778</c:v>
                </c:pt>
                <c:pt idx="87">
                  <c:v>31.095017990138707</c:v>
                </c:pt>
                <c:pt idx="88">
                  <c:v>31.431027088467445</c:v>
                </c:pt>
                <c:pt idx="89">
                  <c:v>31.766581943411264</c:v>
                </c:pt>
                <c:pt idx="90">
                  <c:v>32.101683438771786</c:v>
                </c:pt>
                <c:pt idx="91">
                  <c:v>32.43633245047355</c:v>
                </c:pt>
                <c:pt idx="92">
                  <c:v>32.770529846622402</c:v>
                </c:pt>
                <c:pt idx="93">
                  <c:v>33.104276487563631</c:v>
                </c:pt>
                <c:pt idx="94">
                  <c:v>33.437573225939907</c:v>
                </c:pt>
                <c:pt idx="95">
                  <c:v>33.770420906749038</c:v>
                </c:pt>
                <c:pt idx="96">
                  <c:v>34.10282036740147</c:v>
                </c:pt>
                <c:pt idx="97">
                  <c:v>34.434772437777617</c:v>
                </c:pt>
                <c:pt idx="98">
                  <c:v>34.766277940284986</c:v>
                </c:pt>
                <c:pt idx="99">
                  <c:v>35.097337689915072</c:v>
                </c:pt>
                <c:pt idx="100">
                  <c:v>35.427952494300058</c:v>
                </c:pt>
                <c:pt idx="101">
                  <c:v>35.758123153769347</c:v>
                </c:pt>
                <c:pt idx="102">
                  <c:v>36.087850461405843</c:v>
                </c:pt>
                <c:pt idx="103">
                  <c:v>36.417135203102056</c:v>
                </c:pt>
                <c:pt idx="104">
                  <c:v>36.745978157616015</c:v>
                </c:pt>
                <c:pt idx="105">
                  <c:v>37.074380096626982</c:v>
                </c:pt>
                <c:pt idx="106">
                  <c:v>37.402341784790941</c:v>
                </c:pt>
                <c:pt idx="107">
                  <c:v>37.729863979795937</c:v>
                </c:pt>
                <c:pt idx="108">
                  <c:v>38.056947432417161</c:v>
                </c:pt>
                <c:pt idx="109">
                  <c:v>38.383592886571911</c:v>
                </c:pt>
                <c:pt idx="110">
                  <c:v>38.70980107937428</c:v>
                </c:pt>
                <c:pt idx="111">
                  <c:v>39.035572741189725</c:v>
                </c:pt>
                <c:pt idx="112">
                  <c:v>39.360908595689388</c:v>
                </c:pt>
                <c:pt idx="113">
                  <c:v>39.685809359904241</c:v>
                </c:pt>
                <c:pt idx="114">
                  <c:v>40.010275744279056</c:v>
                </c:pt>
                <c:pt idx="115">
                  <c:v>40.334308452726169</c:v>
                </c:pt>
                <c:pt idx="116">
                  <c:v>40.65790818267903</c:v>
                </c:pt>
                <c:pt idx="117">
                  <c:v>40.9810756251456</c:v>
                </c:pt>
                <c:pt idx="118">
                  <c:v>41.303811464761544</c:v>
                </c:pt>
                <c:pt idx="119">
                  <c:v>41.626116379843225</c:v>
                </c:pt>
                <c:pt idx="120">
                  <c:v>41.947991042440513</c:v>
                </c:pt>
                <c:pt idx="121">
                  <c:v>42.2694361183894</c:v>
                </c:pt>
                <c:pt idx="122">
                  <c:v>42.590452267364441</c:v>
                </c:pt>
                <c:pt idx="123">
                  <c:v>42.911040142930965</c:v>
                </c:pt>
                <c:pt idx="124">
                  <c:v>43.231200392597167</c:v>
                </c:pt>
                <c:pt idx="125">
                  <c:v>43.550933657865919</c:v>
                </c:pt>
                <c:pt idx="126">
                  <c:v>43.870240574286477</c:v>
                </c:pt>
                <c:pt idx="127">
                  <c:v>44.189121771505938</c:v>
                </c:pt>
                <c:pt idx="128">
                  <c:v>44.507577873320542</c:v>
                </c:pt>
                <c:pt idx="129">
                  <c:v>44.825609497726767</c:v>
                </c:pt>
                <c:pt idx="130">
                  <c:v>45.143217256972235</c:v>
                </c:pt>
                <c:pt idx="131">
                  <c:v>45.460401757606441</c:v>
                </c:pt>
                <c:pt idx="132">
                  <c:v>45.777163600531267</c:v>
                </c:pt>
                <c:pt idx="133">
                  <c:v>46.093503381051342</c:v>
                </c:pt>
                <c:pt idx="134">
                  <c:v>46.409421688924176</c:v>
                </c:pt>
                <c:pt idx="135">
                  <c:v>46.724919108410127</c:v>
                </c:pt>
                <c:pt idx="136">
                  <c:v>47.039996218322159</c:v>
                </c:pt>
                <c:pt idx="137">
                  <c:v>47.354653592075422</c:v>
                </c:pt>
                <c:pt idx="138">
                  <c:v>47.668891797736649</c:v>
                </c:pt>
                <c:pt idx="139">
                  <c:v>47.982711398073327</c:v>
                </c:pt>
                <c:pt idx="140">
                  <c:v>48.296112950602712</c:v>
                </c:pt>
                <c:pt idx="141">
                  <c:v>48.609097007640635</c:v>
                </c:pt>
                <c:pt idx="142">
                  <c:v>48.921664116350122</c:v>
                </c:pt>
                <c:pt idx="143">
                  <c:v>49.23381481878981</c:v>
                </c:pt>
                <c:pt idx="144">
                  <c:v>49.545549651962176</c:v>
                </c:pt>
                <c:pt idx="145">
                  <c:v>49.856869147861573</c:v>
                </c:pt>
                <c:pt idx="146">
                  <c:v>50.167773833522091</c:v>
                </c:pt>
                <c:pt idx="147">
                  <c:v>50.478264231065175</c:v>
                </c:pt>
                <c:pt idx="148">
                  <c:v>50.788340857747095</c:v>
                </c:pt>
                <c:pt idx="149">
                  <c:v>51.098004226006204</c:v>
                </c:pt>
                <c:pt idx="150">
                  <c:v>51.407254843509982</c:v>
                </c:pt>
                <c:pt idx="151">
                  <c:v>51.716093213201916</c:v>
                </c:pt>
                <c:pt idx="152">
                  <c:v>52.024519833348172</c:v>
                </c:pt>
                <c:pt idx="153">
                  <c:v>52.332535197584058</c:v>
                </c:pt>
                <c:pt idx="154">
                  <c:v>52.640139794960284</c:v>
                </c:pt>
                <c:pt idx="155">
                  <c:v>52.947334109989065</c:v>
                </c:pt>
                <c:pt idx="156">
                  <c:v>53.254118622689973</c:v>
                </c:pt>
                <c:pt idx="157">
                  <c:v>53.560493808635634</c:v>
                </c:pt>
                <c:pt idx="158">
                  <c:v>53.866460138997184</c:v>
                </c:pt>
                <c:pt idx="159">
                  <c:v>54.172018080589567</c:v>
                </c:pt>
                <c:pt idx="160">
                  <c:v>54.477168095916603</c:v>
                </c:pt>
                <c:pt idx="161">
                  <c:v>54.781910643215852</c:v>
                </c:pt>
                <c:pt idx="162">
                  <c:v>55.086246176503316</c:v>
                </c:pt>
                <c:pt idx="163">
                  <c:v>55.390175145617881</c:v>
                </c:pt>
                <c:pt idx="164">
                  <c:v>55.693697996265605</c:v>
                </c:pt>
                <c:pt idx="165">
                  <c:v>55.996815170063783</c:v>
                </c:pt>
                <c:pt idx="166">
                  <c:v>56.299527104584797</c:v>
                </c:pt>
                <c:pt idx="167">
                  <c:v>56.601834233399792</c:v>
                </c:pt>
                <c:pt idx="168">
                  <c:v>56.903736986122112</c:v>
                </c:pt>
                <c:pt idx="169">
                  <c:v>57.205235788450558</c:v>
                </c:pt>
                <c:pt idx="170">
                  <c:v>57.506331062212432</c:v>
                </c:pt>
                <c:pt idx="171">
                  <c:v>57.807023225406361</c:v>
                </c:pt>
                <c:pt idx="172">
                  <c:v>58.107312692244946</c:v>
                </c:pt>
                <c:pt idx="173">
                  <c:v>58.407199873197172</c:v>
                </c:pt>
                <c:pt idx="174">
                  <c:v>58.706685175030614</c:v>
                </c:pt>
                <c:pt idx="175">
                  <c:v>59.005769000853469</c:v>
                </c:pt>
                <c:pt idx="176">
                  <c:v>59.304451750156332</c:v>
                </c:pt>
                <c:pt idx="177">
                  <c:v>59.602733818853793</c:v>
                </c:pt>
                <c:pt idx="178">
                  <c:v>59.90061559932581</c:v>
                </c:pt>
                <c:pt idx="179">
                  <c:v>60.198097480458884</c:v>
                </c:pt>
                <c:pt idx="180">
                  <c:v>60.49517984768702</c:v>
                </c:pt>
                <c:pt idx="181">
                  <c:v>60.791863083032467</c:v>
                </c:pt>
                <c:pt idx="182">
                  <c:v>61.088147565146258</c:v>
                </c:pt>
                <c:pt idx="183">
                  <c:v>61.384033669348533</c:v>
                </c:pt>
                <c:pt idx="184">
                  <c:v>61.679521767668653</c:v>
                </c:pt>
                <c:pt idx="185">
                  <c:v>61.974612228885093</c:v>
                </c:pt>
                <c:pt idx="186">
                  <c:v>62.269305418565132</c:v>
                </c:pt>
                <c:pt idx="187">
                  <c:v>62.563601699104332</c:v>
                </c:pt>
                <c:pt idx="188">
                  <c:v>62.857501429765783</c:v>
                </c:pt>
                <c:pt idx="189">
                  <c:v>63.151004966719157</c:v>
                </c:pt>
                <c:pt idx="190">
                  <c:v>63.444112663079537</c:v>
                </c:pt>
                <c:pt idx="191">
                  <c:v>63.736824868946023</c:v>
                </c:pt>
                <c:pt idx="192">
                  <c:v>64.029141931440151</c:v>
                </c:pt>
                <c:pt idx="193">
                  <c:v>64.321064194744039</c:v>
                </c:pt>
                <c:pt idx="194">
                  <c:v>64.612592000138406</c:v>
                </c:pt>
                <c:pt idx="195">
                  <c:v>64.903725686040275</c:v>
                </c:pt>
                <c:pt idx="196">
                  <c:v>65.194465588040543</c:v>
                </c:pt>
                <c:pt idx="197">
                  <c:v>65.484812038941271</c:v>
                </c:pt>
                <c:pt idx="198">
                  <c:v>65.774765368792799</c:v>
                </c:pt>
                <c:pt idx="199">
                  <c:v>66.064325904930627</c:v>
                </c:pt>
                <c:pt idx="200">
                  <c:v>66.353493972012075</c:v>
                </c:pt>
                <c:pt idx="201">
                  <c:v>66.642269892052752</c:v>
                </c:pt>
                <c:pt idx="202">
                  <c:v>66.930653984462751</c:v>
                </c:pt>
                <c:pt idx="203">
                  <c:v>67.218646566082668</c:v>
                </c:pt>
                <c:pt idx="204">
                  <c:v>67.506247951219422</c:v>
                </c:pt>
                <c:pt idx="205">
                  <c:v>67.793458451681786</c:v>
                </c:pt>
                <c:pt idx="206">
                  <c:v>68.080278376815784</c:v>
                </c:pt>
                <c:pt idx="207">
                  <c:v>68.36670803353978</c:v>
                </c:pt>
                <c:pt idx="208">
                  <c:v>68.652747726379431</c:v>
                </c:pt>
                <c:pt idx="209">
                  <c:v>68.938397757502372</c:v>
                </c:pt>
                <c:pt idx="210">
                  <c:v>69.223658426752678</c:v>
                </c:pt>
                <c:pt idx="211">
                  <c:v>69.508530031685126</c:v>
                </c:pt>
                <c:pt idx="212">
                  <c:v>69.793012867599259</c:v>
                </c:pt>
                <c:pt idx="213">
                  <c:v>70.077107227573151</c:v>
                </c:pt>
                <c:pt idx="214">
                  <c:v>70.360813402497058</c:v>
                </c:pt>
                <c:pt idx="215">
                  <c:v>70.644131681106771</c:v>
                </c:pt>
                <c:pt idx="216">
                  <c:v>70.92706235001674</c:v>
                </c:pt>
                <c:pt idx="217">
                  <c:v>71.209605693753076</c:v>
                </c:pt>
                <c:pt idx="218">
                  <c:v>71.491761994786231</c:v>
                </c:pt>
                <c:pt idx="219">
                  <c:v>71.773531533563485</c:v>
                </c:pt>
                <c:pt idx="220">
                  <c:v>72.054914588541237</c:v>
                </c:pt>
                <c:pt idx="221">
                  <c:v>72.335911436217074</c:v>
                </c:pt>
                <c:pt idx="222">
                  <c:v>72.616522351161578</c:v>
                </c:pt>
                <c:pt idx="223">
                  <c:v>72.896747606049971</c:v>
                </c:pt>
                <c:pt idx="224">
                  <c:v>73.176587471693495</c:v>
                </c:pt>
                <c:pt idx="225">
                  <c:v>73.456042217070589</c:v>
                </c:pt>
                <c:pt idx="226">
                  <c:v>73.735112109357843</c:v>
                </c:pt>
                <c:pt idx="227">
                  <c:v>74.013797413960759</c:v>
                </c:pt>
                <c:pt idx="228">
                  <c:v>74.292098394544254</c:v>
                </c:pt>
                <c:pt idx="229">
                  <c:v>74.570015313062939</c:v>
                </c:pt>
                <c:pt idx="230">
                  <c:v>74.847548429791232</c:v>
                </c:pt>
                <c:pt idx="231">
                  <c:v>75.124698003353203</c:v>
                </c:pt>
                <c:pt idx="232">
                  <c:v>75.401464290752216</c:v>
                </c:pt>
                <c:pt idx="233">
                  <c:v>75.677847547400361</c:v>
                </c:pt>
                <c:pt idx="234">
                  <c:v>75.953848027147643</c:v>
                </c:pt>
                <c:pt idx="235">
                  <c:v>76.22946598231097</c:v>
                </c:pt>
                <c:pt idx="236">
                  <c:v>76.50470166370296</c:v>
                </c:pt>
                <c:pt idx="237">
                  <c:v>76.779555320660435</c:v>
                </c:pt>
                <c:pt idx="238">
                  <c:v>77.054027201072799</c:v>
                </c:pt>
                <c:pt idx="239">
                  <c:v>77.328117551410131</c:v>
                </c:pt>
                <c:pt idx="240">
                  <c:v>77.601826616751097</c:v>
                </c:pt>
                <c:pt idx="241">
                  <c:v>77.875154640810635</c:v>
                </c:pt>
                <c:pt idx="242">
                  <c:v>78.148101865967405</c:v>
                </c:pt>
                <c:pt idx="243">
                  <c:v>78.420668533291064</c:v>
                </c:pt>
                <c:pt idx="244">
                  <c:v>78.692854882569293</c:v>
                </c:pt>
                <c:pt idx="245">
                  <c:v>78.9646611523346</c:v>
                </c:pt>
                <c:pt idx="246">
                  <c:v>79.236087579890963</c:v>
                </c:pt>
                <c:pt idx="247">
                  <c:v>79.507134401340195</c:v>
                </c:pt>
                <c:pt idx="248">
                  <c:v>79.777801851608118</c:v>
                </c:pt>
                <c:pt idx="249">
                  <c:v>80.048090164470551</c:v>
                </c:pt>
                <c:pt idx="250">
                  <c:v>80.317999572579041</c:v>
                </c:pt>
                <c:pt idx="251">
                  <c:v>80.587530307486404</c:v>
                </c:pt>
                <c:pt idx="252">
                  <c:v>80.856682599672055</c:v>
                </c:pt>
                <c:pt idx="253">
                  <c:v>81.125456678567133</c:v>
                </c:pt>
                <c:pt idx="254">
                  <c:v>81.393852772579379</c:v>
                </c:pt>
                <c:pt idx="255">
                  <c:v>81.661871109117854</c:v>
                </c:pt>
                <c:pt idx="256">
                  <c:v>81.929511914617393</c:v>
                </c:pt>
                <c:pt idx="257">
                  <c:v>82.196775414562907</c:v>
                </c:pt>
                <c:pt idx="258">
                  <c:v>82.463661833513427</c:v>
                </c:pt>
                <c:pt idx="259">
                  <c:v>82.73017139512595</c:v>
                </c:pt>
                <c:pt idx="260">
                  <c:v>82.996304322179114</c:v>
                </c:pt>
                <c:pt idx="261">
                  <c:v>83.262060836596589</c:v>
                </c:pt>
                <c:pt idx="262">
                  <c:v>83.527441159470342</c:v>
                </c:pt>
                <c:pt idx="263">
                  <c:v>83.792445511083656</c:v>
                </c:pt>
                <c:pt idx="264">
                  <c:v>84.057074110933939</c:v>
                </c:pt>
                <c:pt idx="265">
                  <c:v>84.321327177755336</c:v>
                </c:pt>
                <c:pt idx="266">
                  <c:v>84.585204929541149</c:v>
                </c:pt>
                <c:pt idx="267">
                  <c:v>84.848707583566025</c:v>
                </c:pt>
                <c:pt idx="268">
                  <c:v>85.111835356407951</c:v>
                </c:pt>
                <c:pt idx="269">
                  <c:v>85.374588463970071</c:v>
                </c:pt>
                <c:pt idx="270">
                  <c:v>85.636967121502238</c:v>
                </c:pt>
              </c:numCache>
            </c:numRef>
          </c:xVal>
          <c:yVal>
            <c:numRef>
              <c:f>'11ft'!$H$19:$H$289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10992"/>
        <c:axId val="534111384"/>
      </c:scatterChart>
      <c:valAx>
        <c:axId val="534110992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11384"/>
        <c:crosses val="max"/>
        <c:crossBetween val="midCat"/>
        <c:majorUnit val="2"/>
      </c:valAx>
      <c:valAx>
        <c:axId val="534111384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10992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0.37368059481794103</c:v>
                </c:pt>
                <c:pt idx="2">
                  <c:v>0.7468111791576223</c:v>
                </c:pt>
                <c:pt idx="3">
                  <c:v>1.1193934922901212</c:v>
                </c:pt>
                <c:pt idx="4">
                  <c:v>1.4914292602360735</c:v>
                </c:pt>
                <c:pt idx="5">
                  <c:v>1.8629201958500308</c:v>
                </c:pt>
                <c:pt idx="6">
                  <c:v>2.2338679989042114</c:v>
                </c:pt>
                <c:pt idx="7">
                  <c:v>2.6042743561716541</c:v>
                </c:pt>
                <c:pt idx="8">
                  <c:v>2.9741409415087845</c:v>
                </c:pt>
                <c:pt idx="9">
                  <c:v>3.3434694159373977</c:v>
                </c:pt>
                <c:pt idx="10">
                  <c:v>3.712261427726073</c:v>
                </c:pt>
                <c:pt idx="11">
                  <c:v>4.0805186124710238</c:v>
                </c:pt>
                <c:pt idx="12">
                  <c:v>4.4482425931763911</c:v>
                </c:pt>
                <c:pt idx="13">
                  <c:v>4.8154349803339942</c:v>
                </c:pt>
                <c:pt idx="14">
                  <c:v>5.1820973720025387</c:v>
                </c:pt>
                <c:pt idx="15">
                  <c:v>5.5482313538862948</c:v>
                </c:pt>
                <c:pt idx="16">
                  <c:v>5.913838499413254</c:v>
                </c:pt>
                <c:pt idx="17">
                  <c:v>6.2789203698127674</c:v>
                </c:pt>
                <c:pt idx="18">
                  <c:v>6.6434785141926813</c:v>
                </c:pt>
                <c:pt idx="19">
                  <c:v>7.007514469615967</c:v>
                </c:pt>
                <c:pt idx="20">
                  <c:v>7.371029761176862</c:v>
                </c:pt>
                <c:pt idx="21">
                  <c:v>7.7340259020765227</c:v>
                </c:pt>
                <c:pt idx="22">
                  <c:v>8.0965043936982024</c:v>
                </c:pt>
                <c:pt idx="23">
                  <c:v>8.4584667256819532</c:v>
                </c:pt>
                <c:pt idx="24">
                  <c:v>8.8199143759988683</c:v>
                </c:pt>
                <c:pt idx="25">
                  <c:v>9.1808488110248661</c:v>
                </c:pt>
                <c:pt idx="26">
                  <c:v>9.5412714856140166</c:v>
                </c:pt>
                <c:pt idx="27">
                  <c:v>9.9011838431714398</c:v>
                </c:pt>
                <c:pt idx="28">
                  <c:v>10.260587315725745</c:v>
                </c:pt>
                <c:pt idx="29">
                  <c:v>10.619483324001061</c:v>
                </c:pt>
                <c:pt idx="30">
                  <c:v>10.977873277488628</c:v>
                </c:pt>
                <c:pt idx="31">
                  <c:v>11.335758574517971</c:v>
                </c:pt>
                <c:pt idx="32">
                  <c:v>11.693140602327674</c:v>
                </c:pt>
                <c:pt idx="33">
                  <c:v>12.050020737135728</c:v>
                </c:pt>
                <c:pt idx="34">
                  <c:v>12.406400344209501</c:v>
                </c:pt>
                <c:pt idx="35">
                  <c:v>12.762280777935299</c:v>
                </c:pt>
                <c:pt idx="36">
                  <c:v>13.117663381887541</c:v>
                </c:pt>
                <c:pt idx="37">
                  <c:v>13.472549488897554</c:v>
                </c:pt>
                <c:pt idx="38">
                  <c:v>13.826940421121995</c:v>
                </c:pt>
                <c:pt idx="39">
                  <c:v>14.180837490110889</c:v>
                </c:pt>
                <c:pt idx="40">
                  <c:v>14.534241996875314</c:v>
                </c:pt>
                <c:pt idx="41">
                  <c:v>14.887155231954722</c:v>
                </c:pt>
                <c:pt idx="42">
                  <c:v>15.239578475483896</c:v>
                </c:pt>
                <c:pt idx="43">
                  <c:v>15.591512997259567</c:v>
                </c:pt>
                <c:pt idx="44">
                  <c:v>15.942960056806681</c:v>
                </c:pt>
                <c:pt idx="45">
                  <c:v>16.293920903444331</c:v>
                </c:pt>
                <c:pt idx="46">
                  <c:v>16.644396776351339</c:v>
                </c:pt>
                <c:pt idx="47">
                  <c:v>16.994388904631524</c:v>
                </c:pt>
                <c:pt idx="48">
                  <c:v>17.343898507378643</c:v>
                </c:pt>
                <c:pt idx="49">
                  <c:v>17.692926793740991</c:v>
                </c:pt>
                <c:pt idx="50">
                  <c:v>18.041474962985713</c:v>
                </c:pt>
                <c:pt idx="51">
                  <c:v>18.389544204562778</c:v>
                </c:pt>
                <c:pt idx="52">
                  <c:v>18.737135698168661</c:v>
                </c:pt>
                <c:pt idx="53">
                  <c:v>19.084250613809722</c:v>
                </c:pt>
                <c:pt idx="54">
                  <c:v>19.430890111865263</c:v>
                </c:pt>
                <c:pt idx="55">
                  <c:v>19.777055343150327</c:v>
                </c:pt>
                <c:pt idx="56">
                  <c:v>20.122747448978171</c:v>
                </c:pt>
                <c:pt idx="57">
                  <c:v>20.467967561222469</c:v>
                </c:pt>
                <c:pt idx="58">
                  <c:v>20.812716802379235</c:v>
                </c:pt>
                <c:pt idx="59">
                  <c:v>21.156996285628448</c:v>
                </c:pt>
                <c:pt idx="60">
                  <c:v>21.500807114895423</c:v>
                </c:pt>
                <c:pt idx="61">
                  <c:v>21.844150384911892</c:v>
                </c:pt>
                <c:pt idx="62">
                  <c:v>22.187027181276829</c:v>
                </c:pt>
                <c:pt idx="63">
                  <c:v>22.529438580516995</c:v>
                </c:pt>
                <c:pt idx="64">
                  <c:v>22.871385650147239</c:v>
                </c:pt>
                <c:pt idx="65">
                  <c:v>23.21286944873053</c:v>
                </c:pt>
                <c:pt idx="66">
                  <c:v>23.55389102593773</c:v>
                </c:pt>
                <c:pt idx="67">
                  <c:v>23.894451422607123</c:v>
                </c:pt>
                <c:pt idx="68">
                  <c:v>24.23455167080369</c:v>
                </c:pt>
                <c:pt idx="69">
                  <c:v>24.574192793878144</c:v>
                </c:pt>
                <c:pt idx="70">
                  <c:v>24.91337580652571</c:v>
                </c:pt>
                <c:pt idx="71">
                  <c:v>25.252101714844681</c:v>
                </c:pt>
                <c:pt idx="72">
                  <c:v>25.590371516394715</c:v>
                </c:pt>
                <c:pt idx="73">
                  <c:v>25.928186200254924</c:v>
                </c:pt>
                <c:pt idx="74">
                  <c:v>26.265546747081704</c:v>
                </c:pt>
                <c:pt idx="75">
                  <c:v>26.602454129166357</c:v>
                </c:pt>
                <c:pt idx="76">
                  <c:v>26.938909310492477</c:v>
                </c:pt>
                <c:pt idx="77">
                  <c:v>27.274913246793108</c:v>
                </c:pt>
                <c:pt idx="78">
                  <c:v>27.610466885607682</c:v>
                </c:pt>
                <c:pt idx="79">
                  <c:v>27.945571166338745</c:v>
                </c:pt>
                <c:pt idx="80">
                  <c:v>28.280227020308455</c:v>
                </c:pt>
                <c:pt idx="81">
                  <c:v>28.614435370814878</c:v>
                </c:pt>
                <c:pt idx="82">
                  <c:v>28.948197133188046</c:v>
                </c:pt>
                <c:pt idx="83">
                  <c:v>29.281513214845834</c:v>
                </c:pt>
                <c:pt idx="84">
                  <c:v>29.614384515349606</c:v>
                </c:pt>
                <c:pt idx="85">
                  <c:v>29.94681192645967</c:v>
                </c:pt>
                <c:pt idx="86">
                  <c:v>30.27879633219051</c:v>
                </c:pt>
                <c:pt idx="87">
                  <c:v>30.610338608865828</c:v>
                </c:pt>
                <c:pt idx="88">
                  <c:v>30.941439625173381</c:v>
                </c:pt>
                <c:pt idx="89">
                  <c:v>31.272100242219622</c:v>
                </c:pt>
                <c:pt idx="90">
                  <c:v>31.602321313584124</c:v>
                </c:pt>
                <c:pt idx="91">
                  <c:v>31.932103685373839</c:v>
                </c:pt>
                <c:pt idx="92">
                  <c:v>32.261448196277129</c:v>
                </c:pt>
                <c:pt idx="93">
                  <c:v>32.59035567761763</c:v>
                </c:pt>
                <c:pt idx="94">
                  <c:v>32.918826953407894</c:v>
                </c:pt>
                <c:pt idx="95">
                  <c:v>33.246862840402883</c:v>
                </c:pt>
                <c:pt idx="96">
                  <c:v>33.57446414815324</c:v>
                </c:pt>
                <c:pt idx="97">
                  <c:v>33.901631679058355</c:v>
                </c:pt>
                <c:pt idx="98">
                  <c:v>34.228366228419304</c:v>
                </c:pt>
                <c:pt idx="99">
                  <c:v>34.554668584491552</c:v>
                </c:pt>
                <c:pt idx="100">
                  <c:v>34.880539528537483</c:v>
                </c:pt>
                <c:pt idx="101">
                  <c:v>35.205979834878747</c:v>
                </c:pt>
                <c:pt idx="102">
                  <c:v>35.530990270948436</c:v>
                </c:pt>
                <c:pt idx="103">
                  <c:v>35.855571597343058</c:v>
                </c:pt>
                <c:pt idx="104">
                  <c:v>36.179724567874345</c:v>
                </c:pt>
                <c:pt idx="105">
                  <c:v>36.503449929620878</c:v>
                </c:pt>
                <c:pt idx="106">
                  <c:v>36.826748422979527</c:v>
                </c:pt>
                <c:pt idx="107">
                  <c:v>37.14962078171672</c:v>
                </c:pt>
                <c:pt idx="108">
                  <c:v>37.472067733019514</c:v>
                </c:pt>
                <c:pt idx="109">
                  <c:v>37.794089997546536</c:v>
                </c:pt>
                <c:pt idx="110">
                  <c:v>38.115688289478683</c:v>
                </c:pt>
                <c:pt idx="111">
                  <c:v>38.436863316569706</c:v>
                </c:pt>
                <c:pt idx="112">
                  <c:v>38.757615780196581</c:v>
                </c:pt>
                <c:pt idx="113">
                  <c:v>39.077946375409716</c:v>
                </c:pt>
                <c:pt idx="114">
                  <c:v>39.39785579098298</c:v>
                </c:pt>
                <c:pt idx="115">
                  <c:v>39.717344709463582</c:v>
                </c:pt>
                <c:pt idx="116">
                  <c:v>40.036413807221734</c:v>
                </c:pt>
                <c:pt idx="117">
                  <c:v>40.355063754500179</c:v>
                </c:pt>
                <c:pt idx="118">
                  <c:v>40.673295215463526</c:v>
                </c:pt>
                <c:pt idx="119">
                  <c:v>40.991108848247414</c:v>
                </c:pt>
                <c:pt idx="120">
                  <c:v>41.308505305007522</c:v>
                </c:pt>
                <c:pt idx="121">
                  <c:v>41.625485231968369</c:v>
                </c:pt>
                <c:pt idx="122">
                  <c:v>41.942049269472001</c:v>
                </c:pt>
                <c:pt idx="123">
                  <c:v>42.258198052026437</c:v>
                </c:pt>
                <c:pt idx="124">
                  <c:v>42.573932208354002</c:v>
                </c:pt>
                <c:pt idx="125">
                  <c:v>42.889252361439446</c:v>
                </c:pt>
                <c:pt idx="126">
                  <c:v>43.204159128577935</c:v>
                </c:pt>
                <c:pt idx="127">
                  <c:v>43.51865312142283</c:v>
                </c:pt>
                <c:pt idx="128">
                  <c:v>43.832734946033312</c:v>
                </c:pt>
                <c:pt idx="129">
                  <c:v>44.146405202921841</c:v>
                </c:pt>
                <c:pt idx="130">
                  <c:v>44.459664487101442</c:v>
                </c:pt>
                <c:pt idx="131">
                  <c:v>44.772513388132815</c:v>
                </c:pt>
                <c:pt idx="132">
                  <c:v>45.084952490171261</c:v>
                </c:pt>
                <c:pt idx="133">
                  <c:v>45.396982372013483</c:v>
                </c:pt>
                <c:pt idx="134">
                  <c:v>45.708603607144148</c:v>
                </c:pt>
                <c:pt idx="135">
                  <c:v>46.019816763782337</c:v>
                </c:pt>
                <c:pt idx="136">
                  <c:v>46.330622404927801</c:v>
                </c:pt>
                <c:pt idx="137">
                  <c:v>46.641021088407022</c:v>
                </c:pt>
                <c:pt idx="138">
                  <c:v>46.951013366919149</c:v>
                </c:pt>
                <c:pt idx="139">
                  <c:v>47.260599788081727</c:v>
                </c:pt>
                <c:pt idx="140">
                  <c:v>47.569780894476253</c:v>
                </c:pt>
                <c:pt idx="141">
                  <c:v>47.878557223693591</c:v>
                </c:pt>
                <c:pt idx="142">
                  <c:v>48.18692930837917</c:v>
                </c:pt>
                <c:pt idx="143">
                  <c:v>48.49489767627805</c:v>
                </c:pt>
                <c:pt idx="144">
                  <c:v>48.802462850279781</c:v>
                </c:pt>
                <c:pt idx="145">
                  <c:v>49.109625348463112</c:v>
                </c:pt>
                <c:pt idx="146">
                  <c:v>49.416385684140522</c:v>
                </c:pt>
                <c:pt idx="147">
                  <c:v>49.722744365902543</c:v>
                </c:pt>
                <c:pt idx="148">
                  <c:v>50.028701897661975</c:v>
                </c:pt>
                <c:pt idx="149">
                  <c:v>50.334258778697858</c:v>
                </c:pt>
                <c:pt idx="150">
                  <c:v>50.639415503699311</c:v>
                </c:pt>
                <c:pt idx="151">
                  <c:v>50.944172562809179</c:v>
                </c:pt>
                <c:pt idx="152">
                  <c:v>51.248530441667498</c:v>
                </c:pt>
                <c:pt idx="153">
                  <c:v>51.552489621454804</c:v>
                </c:pt>
                <c:pt idx="154">
                  <c:v>51.856050578935239</c:v>
                </c:pt>
                <c:pt idx="155">
                  <c:v>52.1592137864995</c:v>
                </c:pt>
                <c:pt idx="156">
                  <c:v>52.461979712207601</c:v>
                </c:pt>
                <c:pt idx="157">
                  <c:v>52.764348819831461</c:v>
                </c:pt>
                <c:pt idx="158">
                  <c:v>53.066321568897301</c:v>
                </c:pt>
                <c:pt idx="159">
                  <c:v>53.367898414727875</c:v>
                </c:pt>
                <c:pt idx="160">
                  <c:v>53.669079808484518</c:v>
                </c:pt>
                <c:pt idx="161">
                  <c:v>53.969866197209015</c:v>
                </c:pt>
                <c:pt idx="162">
                  <c:v>54.270258023865274</c:v>
                </c:pt>
                <c:pt idx="163">
                  <c:v>54.570255727380854</c:v>
                </c:pt>
                <c:pt idx="164">
                  <c:v>54.869859742688256</c:v>
                </c:pt>
                <c:pt idx="165">
                  <c:v>55.16907050076609</c:v>
                </c:pt>
                <c:pt idx="166">
                  <c:v>55.46788842868002</c:v>
                </c:pt>
                <c:pt idx="167">
                  <c:v>55.766313949623552</c:v>
                </c:pt>
                <c:pt idx="168">
                  <c:v>56.064347482958603</c:v>
                </c:pt>
                <c:pt idx="169">
                  <c:v>56.361989444255933</c:v>
                </c:pt>
                <c:pt idx="170">
                  <c:v>56.659240245335361</c:v>
                </c:pt>
                <c:pt idx="171">
                  <c:v>56.956100294305791</c:v>
                </c:pt>
                <c:pt idx="172">
                  <c:v>57.252569995605079</c:v>
                </c:pt>
                <c:pt idx="173">
                  <c:v>57.548649750039701</c:v>
                </c:pt>
                <c:pt idx="174">
                  <c:v>57.844339954824221</c:v>
                </c:pt>
                <c:pt idx="175">
                  <c:v>58.139641003620596</c:v>
                </c:pt>
                <c:pt idx="176">
                  <c:v>58.434553286577291</c:v>
                </c:pt>
                <c:pt idx="177">
                  <c:v>58.729077190368173</c:v>
                </c:pt>
                <c:pt idx="178">
                  <c:v>59.023213098231274</c:v>
                </c:pt>
                <c:pt idx="179">
                  <c:v>59.316961390007307</c:v>
                </c:pt>
                <c:pt idx="180">
                  <c:v>59.610322442178045</c:v>
                </c:pt>
                <c:pt idx="181">
                  <c:v>59.90329662790446</c:v>
                </c:pt>
                <c:pt idx="182">
                  <c:v>60.195884317064724</c:v>
                </c:pt>
                <c:pt idx="183">
                  <c:v>60.488085876291969</c:v>
                </c:pt>
                <c:pt idx="184">
                  <c:v>60.779901669011906</c:v>
                </c:pt>
                <c:pt idx="185">
                  <c:v>61.071332055480212</c:v>
                </c:pt>
                <c:pt idx="186">
                  <c:v>61.362377392819752</c:v>
                </c:pt>
                <c:pt idx="187">
                  <c:v>61.653038035057584</c:v>
                </c:pt>
                <c:pt idx="188">
                  <c:v>61.943314333161808</c:v>
                </c:pt>
                <c:pt idx="189">
                  <c:v>62.23320663507819</c:v>
                </c:pt>
                <c:pt idx="190">
                  <c:v>62.522715285766594</c:v>
                </c:pt>
                <c:pt idx="191">
                  <c:v>62.81184062723726</c:v>
                </c:pt>
                <c:pt idx="192">
                  <c:v>63.100582998586837</c:v>
                </c:pt>
                <c:pt idx="193">
                  <c:v>63.388942736034245</c:v>
                </c:pt>
                <c:pt idx="194">
                  <c:v>63.676920172956358</c:v>
                </c:pt>
                <c:pt idx="195">
                  <c:v>63.964515639923469</c:v>
                </c:pt>
                <c:pt idx="196">
                  <c:v>64.251729464734566</c:v>
                </c:pt>
                <c:pt idx="197">
                  <c:v>64.538561972452413</c:v>
                </c:pt>
                <c:pt idx="198">
                  <c:v>64.825013485438433</c:v>
                </c:pt>
                <c:pt idx="199">
                  <c:v>65.111084323387416</c:v>
                </c:pt>
                <c:pt idx="200">
                  <c:v>65.396774803362021</c:v>
                </c:pt>
                <c:pt idx="201">
                  <c:v>65.682085239827032</c:v>
                </c:pt>
                <c:pt idx="202">
                  <c:v>65.96701594468351</c:v>
                </c:pt>
                <c:pt idx="203">
                  <c:v>66.251567227302672</c:v>
                </c:pt>
                <c:pt idx="204">
                  <c:v>66.535739394559599</c:v>
                </c:pt>
                <c:pt idx="205">
                  <c:v>66.81953275086677</c:v>
                </c:pt>
                <c:pt idx="206">
                  <c:v>67.102947598207336</c:v>
                </c:pt>
                <c:pt idx="207">
                  <c:v>67.385984236168269</c:v>
                </c:pt>
                <c:pt idx="208">
                  <c:v>67.668642961973276</c:v>
                </c:pt>
                <c:pt idx="209">
                  <c:v>67.950924070515526</c:v>
                </c:pt>
                <c:pt idx="210">
                  <c:v>68.232827854390138</c:v>
                </c:pt>
                <c:pt idx="211">
                  <c:v>68.514354603926535</c:v>
                </c:pt>
                <c:pt idx="212">
                  <c:v>68.795504607220565</c:v>
                </c:pt>
                <c:pt idx="213">
                  <c:v>69.076278150166416</c:v>
                </c:pt>
                <c:pt idx="214">
                  <c:v>69.35667551648838</c:v>
                </c:pt>
                <c:pt idx="215">
                  <c:v>69.636696987772311</c:v>
                </c:pt>
                <c:pt idx="216">
                  <c:v>69.916342843497034</c:v>
                </c:pt>
                <c:pt idx="217">
                  <c:v>70.195613361065426</c:v>
                </c:pt>
                <c:pt idx="218">
                  <c:v>70.474508815835378</c:v>
                </c:pt>
                <c:pt idx="219">
                  <c:v>70.753029481150477</c:v>
                </c:pt>
                <c:pt idx="220">
                  <c:v>71.031175628370619</c:v>
                </c:pt>
                <c:pt idx="221">
                  <c:v>71.308947526902273</c:v>
                </c:pt>
                <c:pt idx="222">
                  <c:v>71.586345444228641</c:v>
                </c:pt>
                <c:pt idx="223">
                  <c:v>71.863369645939613</c:v>
                </c:pt>
                <c:pt idx="224">
                  <c:v>72.140020395761482</c:v>
                </c:pt>
                <c:pt idx="225">
                  <c:v>72.416297955586487</c:v>
                </c:pt>
                <c:pt idx="226">
                  <c:v>72.692202585502145</c:v>
                </c:pt>
                <c:pt idx="227">
                  <c:v>72.967734543820399</c:v>
                </c:pt>
                <c:pt idx="228">
                  <c:v>73.242894087106563</c:v>
                </c:pt>
                <c:pt idx="229">
                  <c:v>73.517681470208061</c:v>
                </c:pt>
                <c:pt idx="230">
                  <c:v>73.792096946282953</c:v>
                </c:pt>
                <c:pt idx="231">
                  <c:v>74.066140766828298</c:v>
                </c:pt>
                <c:pt idx="232">
                  <c:v>74.339813181708294</c:v>
                </c:pt>
                <c:pt idx="233">
                  <c:v>74.613114439182212</c:v>
                </c:pt>
                <c:pt idx="234">
                  <c:v>74.886044785932185</c:v>
                </c:pt>
                <c:pt idx="235">
                  <c:v>75.158604467090697</c:v>
                </c:pt>
                <c:pt idx="236">
                  <c:v>75.430793726267979</c:v>
                </c:pt>
                <c:pt idx="237">
                  <c:v>75.702612805579136</c:v>
                </c:pt>
                <c:pt idx="238">
                  <c:v>75.974061945671153</c:v>
                </c:pt>
                <c:pt idx="239">
                  <c:v>76.245141385749577</c:v>
                </c:pt>
                <c:pt idx="240">
                  <c:v>76.515851363605137</c:v>
                </c:pt>
                <c:pt idx="241">
                  <c:v>76.786192115640077</c:v>
                </c:pt>
                <c:pt idx="242">
                  <c:v>77.05616387689436</c:v>
                </c:pt>
                <c:pt idx="243">
                  <c:v>77.325766881071587</c:v>
                </c:pt>
                <c:pt idx="244">
                  <c:v>77.595001360564808</c:v>
                </c:pt>
                <c:pt idx="245">
                  <c:v>77.863867546482084</c:v>
                </c:pt>
                <c:pt idx="246">
                  <c:v>78.132365668671881</c:v>
                </c:pt>
                <c:pt idx="247">
                  <c:v>78.400495955748241</c:v>
                </c:pt>
                <c:pt idx="248">
                  <c:v>78.668258635115791</c:v>
                </c:pt>
                <c:pt idx="249">
                  <c:v>78.935653932994512</c:v>
                </c:pt>
                <c:pt idx="250">
                  <c:v>79.202682074444368</c:v>
                </c:pt>
                <c:pt idx="251">
                  <c:v>79.469343283389705</c:v>
                </c:pt>
                <c:pt idx="252">
                  <c:v>79.735637782643451</c:v>
                </c:pt>
                <c:pt idx="253">
                  <c:v>80.001565793931135</c:v>
                </c:pt>
                <c:pt idx="254">
                  <c:v>80.267127537914746</c:v>
                </c:pt>
                <c:pt idx="255">
                  <c:v>80.532323234216321</c:v>
                </c:pt>
                <c:pt idx="256">
                  <c:v>80.797153101441424</c:v>
                </c:pt>
                <c:pt idx="257">
                  <c:v>81.061617357202351</c:v>
                </c:pt>
                <c:pt idx="258">
                  <c:v>81.325716218141253</c:v>
                </c:pt>
                <c:pt idx="259">
                  <c:v>81.589449899952925</c:v>
                </c:pt>
                <c:pt idx="260">
                  <c:v>81.852818617407522</c:v>
                </c:pt>
                <c:pt idx="261">
                  <c:v>82.115822584373063</c:v>
                </c:pt>
                <c:pt idx="262">
                  <c:v>82.378462013837677</c:v>
                </c:pt>
                <c:pt idx="263">
                  <c:v>82.640737117931721</c:v>
                </c:pt>
                <c:pt idx="264">
                  <c:v>82.90264810794973</c:v>
                </c:pt>
                <c:pt idx="265">
                  <c:v>83.164195194372112</c:v>
                </c:pt>
                <c:pt idx="266">
                  <c:v>83.425378586886694</c:v>
                </c:pt>
                <c:pt idx="267">
                  <c:v>83.686198494410064</c:v>
                </c:pt>
                <c:pt idx="268">
                  <c:v>83.946655125108748</c:v>
                </c:pt>
                <c:pt idx="269">
                  <c:v>84.206748686420184</c:v>
                </c:pt>
                <c:pt idx="270">
                  <c:v>84.466479385073512</c:v>
                </c:pt>
              </c:numCache>
            </c:numRef>
          </c:xVal>
          <c:yVal>
            <c:numRef>
              <c:f>'12ft'!$E$19:$E$289</c:f>
              <c:numCache>
                <c:formatCode>General</c:formatCode>
                <c:ptCount val="271"/>
                <c:pt idx="0">
                  <c:v>0.72880481375245199</c:v>
                </c:pt>
                <c:pt idx="1">
                  <c:v>0.75616725207855995</c:v>
                </c:pt>
                <c:pt idx="2">
                  <c:v>0.78233115163801448</c:v>
                </c:pt>
                <c:pt idx="3">
                  <c:v>0.80729834172648363</c:v>
                </c:pt>
                <c:pt idx="4">
                  <c:v>0.83107064245018569</c:v>
                </c:pt>
                <c:pt idx="5">
                  <c:v>0.85364986483066951</c:v>
                </c:pt>
                <c:pt idx="6">
                  <c:v>0.87503781090889854</c:v>
                </c:pt>
                <c:pt idx="7">
                  <c:v>0.89523627384864457</c:v>
                </c:pt>
                <c:pt idx="8">
                  <c:v>0.91424703803919705</c:v>
                </c:pt>
                <c:pt idx="9">
                  <c:v>0.93207187919739309</c:v>
                </c:pt>
                <c:pt idx="10">
                  <c:v>0.94871256446897401</c:v>
                </c:pt>
                <c:pt idx="11">
                  <c:v>0.96417085252927304</c:v>
                </c:pt>
                <c:pt idx="12">
                  <c:v>0.97844849368324016</c:v>
                </c:pt>
                <c:pt idx="13">
                  <c:v>0.99154722996480849</c:v>
                </c:pt>
                <c:pt idx="14">
                  <c:v>1.0034687952356074</c:v>
                </c:pt>
                <c:pt idx="15">
                  <c:v>1.0142149152830269</c:v>
                </c:pt>
                <c:pt idx="16">
                  <c:v>1.0237873079176385</c:v>
                </c:pt>
                <c:pt idx="17">
                  <c:v>1.0321876830699772</c:v>
                </c:pt>
                <c:pt idx="18">
                  <c:v>1.0394177428866873</c:v>
                </c:pt>
                <c:pt idx="19">
                  <c:v>1.04547918182604</c:v>
                </c:pt>
                <c:pt idx="20">
                  <c:v>1.0503736867528231</c:v>
                </c:pt>
                <c:pt idx="21">
                  <c:v>1.0541029370326096</c:v>
                </c:pt>
                <c:pt idx="22">
                  <c:v>1.0566686046254086</c:v>
                </c:pt>
                <c:pt idx="23">
                  <c:v>1.0580723541787018</c:v>
                </c:pt>
                <c:pt idx="24">
                  <c:v>1.0583158431198711</c:v>
                </c:pt>
                <c:pt idx="25">
                  <c:v>1.0574007217480184</c:v>
                </c:pt>
                <c:pt idx="26">
                  <c:v>1.0553286333251843</c:v>
                </c:pt>
                <c:pt idx="27">
                  <c:v>1.0521012141669679</c:v>
                </c:pt>
                <c:pt idx="28">
                  <c:v>1.0477200937325495</c:v>
                </c:pt>
                <c:pt idx="29">
                  <c:v>1.0421868947141237</c:v>
                </c:pt>
                <c:pt idx="30">
                  <c:v>1.0355032331257419</c:v>
                </c:pt>
                <c:pt idx="31">
                  <c:v>1.0276707183915705</c:v>
                </c:pt>
                <c:pt idx="32">
                  <c:v>1.0186909534335666</c:v>
                </c:pt>
                <c:pt idx="33">
                  <c:v>1.0085655347585742</c:v>
                </c:pt>
                <c:pt idx="34">
                  <c:v>0.99729605254484455</c:v>
                </c:pt>
                <c:pt idx="35">
                  <c:v>0.98488409072798266</c:v>
                </c:pt>
                <c:pt idx="36">
                  <c:v>0.97133122708632413</c:v>
                </c:pt>
                <c:pt idx="37">
                  <c:v>0.95663903332574363</c:v>
                </c:pt>
                <c:pt idx="38">
                  <c:v>0.94080907516389878</c:v>
                </c:pt>
                <c:pt idx="39">
                  <c:v>0.92384291241391092</c:v>
                </c:pt>
                <c:pt idx="40">
                  <c:v>0.90574209906748682</c:v>
                </c:pt>
                <c:pt idx="41">
                  <c:v>0.88650818337748216</c:v>
                </c:pt>
                <c:pt idx="42">
                  <c:v>0.86614270793991055</c:v>
                </c:pt>
                <c:pt idx="43">
                  <c:v>0.8446472097753992</c:v>
                </c:pt>
                <c:pt idx="44">
                  <c:v>0.82202322041009457</c:v>
                </c:pt>
                <c:pt idx="45">
                  <c:v>0.7982722659560193</c:v>
                </c:pt>
                <c:pt idx="46">
                  <c:v>0.77339586719088327</c:v>
                </c:pt>
                <c:pt idx="47">
                  <c:v>0.74739553963735017</c:v>
                </c:pt>
                <c:pt idx="48">
                  <c:v>0.72027279364176211</c:v>
                </c:pt>
                <c:pt idx="49">
                  <c:v>0.69202913445232417</c:v>
                </c:pt>
                <c:pt idx="50">
                  <c:v>0.66266606229675007</c:v>
                </c:pt>
                <c:pt idx="51">
                  <c:v>0.63218507245937183</c:v>
                </c:pt>
                <c:pt idx="52">
                  <c:v>0.6005876553577143</c:v>
                </c:pt>
                <c:pt idx="53">
                  <c:v>0.56787529661853697</c:v>
                </c:pt>
                <c:pt idx="54">
                  <c:v>0.53404947715334405</c:v>
                </c:pt>
                <c:pt idx="55">
                  <c:v>0.49911167323336508</c:v>
                </c:pt>
                <c:pt idx="56">
                  <c:v>0.46306335656400699</c:v>
                </c:pt>
                <c:pt idx="57">
                  <c:v>0.42590599435877957</c:v>
                </c:pt>
                <c:pt idx="58">
                  <c:v>0.38764104941269578</c:v>
                </c:pt>
                <c:pt idx="59">
                  <c:v>0.34826998017514799</c:v>
                </c:pt>
                <c:pt idx="60">
                  <c:v>0.30779424082226198</c:v>
                </c:pt>
                <c:pt idx="61">
                  <c:v>0.26621528132872957</c:v>
                </c:pt>
                <c:pt idx="62">
                  <c:v>0.2235345475391215</c:v>
                </c:pt>
                <c:pt idx="63">
                  <c:v>0.17975348123868162</c:v>
                </c:pt>
                <c:pt idx="64">
                  <c:v>0.1348735202236038</c:v>
                </c:pt>
                <c:pt idx="65">
                  <c:v>8.8896098370792417E-2</c:v>
                </c:pt>
                <c:pt idx="66">
                  <c:v>4.1822645707107892E-2</c:v>
                </c:pt>
                <c:pt idx="67">
                  <c:v>-6.3454115219018919E-3</c:v>
                </c:pt>
                <c:pt idx="68">
                  <c:v>-5.5606650783783032E-2</c:v>
                </c:pt>
                <c:pt idx="69">
                  <c:v>-0.10595965319146904</c:v>
                </c:pt>
                <c:pt idx="70">
                  <c:v>-0.15740300343608513</c:v>
                </c:pt>
                <c:pt idx="71">
                  <c:v>-0.20993528972026243</c:v>
                </c:pt>
                <c:pt idx="72">
                  <c:v>-0.26355510369196128</c:v>
                </c:pt>
                <c:pt idx="73">
                  <c:v>-0.31826104037880243</c:v>
                </c:pt>
                <c:pt idx="74">
                  <c:v>-0.37405169812290562</c:v>
                </c:pt>
                <c:pt idx="75">
                  <c:v>-0.43092567851623426</c:v>
                </c:pt>
                <c:pt idx="76">
                  <c:v>-0.48888158633644585</c:v>
                </c:pt>
                <c:pt idx="77">
                  <c:v>-0.54791802948324675</c:v>
                </c:pt>
                <c:pt idx="78">
                  <c:v>-0.60803361891525098</c:v>
                </c:pt>
                <c:pt idx="79">
                  <c:v>-0.66922696858734221</c:v>
                </c:pt>
                <c:pt idx="80">
                  <c:v>-0.73149669538853757</c:v>
                </c:pt>
                <c:pt idx="81">
                  <c:v>-0.79484141908035366</c:v>
                </c:pt>
                <c:pt idx="82">
                  <c:v>-0.85925976223567291</c:v>
                </c:pt>
                <c:pt idx="83">
                  <c:v>-0.92475035017811014</c:v>
                </c:pt>
                <c:pt idx="84">
                  <c:v>-0.99131181092187892</c:v>
                </c:pt>
                <c:pt idx="85">
                  <c:v>-1.0589427751121561</c:v>
                </c:pt>
                <c:pt idx="86">
                  <c:v>-1.1276418759659448</c:v>
                </c:pt>
                <c:pt idx="87">
                  <c:v>-1.1974077492134343</c:v>
                </c:pt>
                <c:pt idx="88">
                  <c:v>-1.2682390330398574</c:v>
                </c:pt>
                <c:pt idx="89">
                  <c:v>-1.3401343680278437</c:v>
                </c:pt>
                <c:pt idx="90">
                  <c:v>-1.4130923971002671</c:v>
                </c:pt>
                <c:pt idx="91">
                  <c:v>-1.4871117654635901</c:v>
                </c:pt>
                <c:pt idx="92">
                  <c:v>-1.5621911205517012</c:v>
                </c:pt>
                <c:pt idx="93">
                  <c:v>-1.6383291119702452</c:v>
                </c:pt>
                <c:pt idx="94">
                  <c:v>-1.7155243914414482</c:v>
                </c:pt>
                <c:pt idx="95">
                  <c:v>-1.7937756127494331</c:v>
                </c:pt>
                <c:pt idx="96">
                  <c:v>-1.8730814316860283</c:v>
                </c:pt>
                <c:pt idx="97">
                  <c:v>-1.9534405059970661</c:v>
                </c:pt>
                <c:pt idx="98">
                  <c:v>-2.0348514953291734</c:v>
                </c:pt>
                <c:pt idx="99">
                  <c:v>-2.1173130611770499</c:v>
                </c:pt>
                <c:pt idx="100">
                  <c:v>-2.2008238668312381</c:v>
                </c:pt>
                <c:pt idx="101">
                  <c:v>-2.2853825773263794</c:v>
                </c:pt>
                <c:pt idx="102">
                  <c:v>-2.3709878593899605</c:v>
                </c:pt>
                <c:pt idx="103">
                  <c:v>-2.4576383813915452</c:v>
                </c:pt>
                <c:pt idx="104">
                  <c:v>-2.5453328132924944</c:v>
                </c:pt>
                <c:pt idx="105">
                  <c:v>-2.6340698265961717</c:v>
                </c:pt>
                <c:pt idx="106">
                  <c:v>-2.7238480942986336</c:v>
                </c:pt>
                <c:pt idx="107">
                  <c:v>-2.8146662908398059</c:v>
                </c:pt>
                <c:pt idx="108">
                  <c:v>-2.9065230920551435</c:v>
                </c:pt>
                <c:pt idx="109">
                  <c:v>-2.9994171751277729</c:v>
                </c:pt>
                <c:pt idx="110">
                  <c:v>-3.093347218541119</c:v>
                </c:pt>
                <c:pt idx="111">
                  <c:v>-3.1883119020320128</c:v>
                </c:pt>
                <c:pt idx="112">
                  <c:v>-3.2843099065442805</c:v>
                </c:pt>
                <c:pt idx="113">
                  <c:v>-3.381339914182814</c:v>
                </c:pt>
                <c:pt idx="114">
                  <c:v>-3.4794006081681208</c:v>
                </c:pt>
                <c:pt idx="115">
                  <c:v>-3.5784906727913519</c:v>
                </c:pt>
                <c:pt idx="116">
                  <c:v>-3.6786087933698108</c:v>
                </c:pt>
                <c:pt idx="117">
                  <c:v>-3.7797536562029377</c:v>
                </c:pt>
                <c:pt idx="118">
                  <c:v>-3.8819239485287707</c:v>
                </c:pt>
                <c:pt idx="119">
                  <c:v>-3.985118358480884</c:v>
                </c:pt>
                <c:pt idx="120">
                  <c:v>-4.0893355750458014</c:v>
                </c:pt>
                <c:pt idx="121">
                  <c:v>-4.1945742880208838</c:v>
                </c:pt>
                <c:pt idx="122">
                  <c:v>-4.3008331879726889</c:v>
                </c:pt>
                <c:pt idx="123">
                  <c:v>-4.4081109661958049</c:v>
                </c:pt>
                <c:pt idx="124">
                  <c:v>-4.5164063146721558</c:v>
                </c:pt>
                <c:pt idx="125">
                  <c:v>-4.6257179260307781</c:v>
                </c:pt>
                <c:pt idx="126">
                  <c:v>-4.7360444935080661</c:v>
                </c:pt>
                <c:pt idx="127">
                  <c:v>-4.8473847109084858</c:v>
                </c:pt>
                <c:pt idx="128">
                  <c:v>-4.9597372725657589</c:v>
                </c:pt>
                <c:pt idx="129">
                  <c:v>-5.0731008733045115</c:v>
                </c:pt>
                <c:pt idx="130">
                  <c:v>-5.1874742084023904</c:v>
                </c:pt>
                <c:pt idx="131">
                  <c:v>-5.3028559735526439</c:v>
                </c:pt>
                <c:pt idx="132">
                  <c:v>-5.4192448648271663</c:v>
                </c:pt>
                <c:pt idx="133">
                  <c:v>-5.5366395786400036</c:v>
                </c:pt>
                <c:pt idx="134">
                  <c:v>-5.6550388117113251</c:v>
                </c:pt>
                <c:pt idx="135">
                  <c:v>-5.7744412610318516</c:v>
                </c:pt>
                <c:pt idx="136">
                  <c:v>-5.8948456238277434</c:v>
                </c:pt>
                <c:pt idx="137">
                  <c:v>-6.0162505975259499</c:v>
                </c:pt>
                <c:pt idx="138">
                  <c:v>-6.138654879720014</c:v>
                </c:pt>
                <c:pt idx="139">
                  <c:v>-6.2620571681363311</c:v>
                </c:pt>
                <c:pt idx="140">
                  <c:v>-6.386456160600865</c:v>
                </c:pt>
                <c:pt idx="141">
                  <c:v>-6.5118505550063164</c:v>
                </c:pt>
                <c:pt idx="142">
                  <c:v>-6.6382390492797443</c:v>
                </c:pt>
                <c:pt idx="143">
                  <c:v>-6.7656203413506359</c:v>
                </c:pt>
                <c:pt idx="144">
                  <c:v>-6.8939931291194316</c:v>
                </c:pt>
                <c:pt idx="145">
                  <c:v>-7.023356110426489</c:v>
                </c:pt>
                <c:pt idx="146">
                  <c:v>-7.1537079830215049</c:v>
                </c:pt>
                <c:pt idx="147">
                  <c:v>-7.2850474445333724</c:v>
                </c:pt>
                <c:pt idx="148">
                  <c:v>-7.4173731924404889</c:v>
                </c:pt>
                <c:pt idx="149">
                  <c:v>-7.5506839240415049</c:v>
                </c:pt>
                <c:pt idx="150">
                  <c:v>-7.6849783364265107</c:v>
                </c:pt>
                <c:pt idx="151">
                  <c:v>-7.8202551264486706</c:v>
                </c:pt>
                <c:pt idx="152">
                  <c:v>-7.9565129906962841</c:v>
                </c:pt>
                <c:pt idx="153">
                  <c:v>-8.0937506254652956</c:v>
                </c:pt>
                <c:pt idx="154">
                  <c:v>-8.2319667267322281</c:v>
                </c:pt>
                <c:pt idx="155">
                  <c:v>-8.3711599901275591</c:v>
                </c:pt>
                <c:pt idx="156">
                  <c:v>-8.511329110909525</c:v>
                </c:pt>
                <c:pt idx="157">
                  <c:v>-8.652472783938352</c:v>
                </c:pt>
                <c:pt idx="158">
                  <c:v>-8.7945897036509262</c:v>
                </c:pt>
                <c:pt idx="159">
                  <c:v>-8.9376785640358758</c:v>
                </c:pt>
                <c:pt idx="160">
                  <c:v>-9.0817380586090906</c:v>
                </c:pt>
                <c:pt idx="161">
                  <c:v>-9.2267668803896612</c:v>
                </c:pt>
                <c:pt idx="162">
                  <c:v>-9.3727637218762396</c:v>
                </c:pt>
                <c:pt idx="163">
                  <c:v>-9.5197272750238149</c:v>
                </c:pt>
                <c:pt idx="164">
                  <c:v>-9.6676562312209207</c:v>
                </c:pt>
                <c:pt idx="165">
                  <c:v>-9.8165492812672426</c:v>
                </c:pt>
                <c:pt idx="166">
                  <c:v>-9.9664051153516517</c:v>
                </c:pt>
                <c:pt idx="167">
                  <c:v>-10.117222423030649</c:v>
                </c:pt>
                <c:pt idx="168">
                  <c:v>-10.26899989320721</c:v>
                </c:pt>
                <c:pt idx="169">
                  <c:v>-10.421736214110062</c:v>
                </c:pt>
                <c:pt idx="170">
                  <c:v>-10.575430073273337</c:v>
                </c:pt>
                <c:pt idx="171">
                  <c:v>-10.730080157516658</c:v>
                </c:pt>
                <c:pt idx="172">
                  <c:v>-10.885685152925612</c:v>
                </c:pt>
                <c:pt idx="173">
                  <c:v>-11.042243744832628</c:v>
                </c:pt>
                <c:pt idx="174">
                  <c:v>-11.199754617798259</c:v>
                </c:pt>
                <c:pt idx="175">
                  <c:v>-11.358216455592853</c:v>
                </c:pt>
                <c:pt idx="176">
                  <c:v>-11.517627941178622</c:v>
                </c:pt>
                <c:pt idx="177">
                  <c:v>-11.677987756692112</c:v>
                </c:pt>
                <c:pt idx="178">
                  <c:v>-11.83929458342705</c:v>
                </c:pt>
                <c:pt idx="179">
                  <c:v>-12.001547101817593</c:v>
                </c:pt>
                <c:pt idx="180">
                  <c:v>-12.164743991421952</c:v>
                </c:pt>
                <c:pt idx="181">
                  <c:v>-12.328883930906413</c:v>
                </c:pt>
                <c:pt idx="182">
                  <c:v>-12.493965598029726</c:v>
                </c:pt>
                <c:pt idx="183">
                  <c:v>-12.659987669627892</c:v>
                </c:pt>
                <c:pt idx="184">
                  <c:v>-12.826948821599307</c:v>
                </c:pt>
                <c:pt idx="185">
                  <c:v>-12.994847728890305</c:v>
                </c:pt>
                <c:pt idx="186">
                  <c:v>-13.163683065481052</c:v>
                </c:pt>
                <c:pt idx="187">
                  <c:v>-13.333453504371834</c:v>
                </c:pt>
                <c:pt idx="188">
                  <c:v>-13.50415771756969</c:v>
                </c:pt>
                <c:pt idx="189">
                  <c:v>-13.675794376075437</c:v>
                </c:pt>
                <c:pt idx="190">
                  <c:v>-13.848362149871036</c:v>
                </c:pt>
                <c:pt idx="191">
                  <c:v>-14.021859707907341</c:v>
                </c:pt>
                <c:pt idx="192">
                  <c:v>-14.196285718092192</c:v>
                </c:pt>
                <c:pt idx="193">
                  <c:v>-14.371638847278875</c:v>
                </c:pt>
                <c:pt idx="194">
                  <c:v>-14.547917761254938</c:v>
                </c:pt>
                <c:pt idx="195">
                  <c:v>-14.72512112473135</c:v>
                </c:pt>
                <c:pt idx="196">
                  <c:v>-14.903247601332021</c:v>
                </c:pt>
                <c:pt idx="197">
                  <c:v>-15.08229585358367</c:v>
                </c:pt>
                <c:pt idx="198">
                  <c:v>-15.262264542906028</c:v>
                </c:pt>
                <c:pt idx="199">
                  <c:v>-15.443152329602402</c:v>
                </c:pt>
                <c:pt idx="200">
                  <c:v>-15.624957872850558</c:v>
                </c:pt>
                <c:pt idx="201">
                  <c:v>-15.807679830693969</c:v>
                </c:pt>
                <c:pt idx="202">
                  <c:v>-15.991316860033372</c:v>
                </c:pt>
                <c:pt idx="203">
                  <c:v>-16.175867616618682</c:v>
                </c:pt>
                <c:pt idx="204">
                  <c:v>-16.361330755041216</c:v>
                </c:pt>
                <c:pt idx="205">
                  <c:v>-16.547704928726269</c:v>
                </c:pt>
                <c:pt idx="206">
                  <c:v>-16.734988789926</c:v>
                </c:pt>
                <c:pt idx="207">
                  <c:v>-16.923180989712641</c:v>
                </c:pt>
                <c:pt idx="208">
                  <c:v>-17.112280177972035</c:v>
                </c:pt>
                <c:pt idx="209">
                  <c:v>-17.3022850033975</c:v>
                </c:pt>
                <c:pt idx="210">
                  <c:v>-17.493194113483987</c:v>
                </c:pt>
                <c:pt idx="211">
                  <c:v>-17.685006154522569</c:v>
                </c:pt>
                <c:pt idx="212">
                  <c:v>-17.877719771595235</c:v>
                </c:pt>
                <c:pt idx="213">
                  <c:v>-18.071333608570001</c:v>
                </c:pt>
                <c:pt idx="214">
                  <c:v>-18.265846308096318</c:v>
                </c:pt>
                <c:pt idx="215">
                  <c:v>-18.461256511600784</c:v>
                </c:pt>
                <c:pt idx="216">
                  <c:v>-18.657562859283164</c:v>
                </c:pt>
                <c:pt idx="217">
                  <c:v>-18.854763990112698</c:v>
                </c:pt>
                <c:pt idx="218">
                  <c:v>-19.052858541824719</c:v>
                </c:pt>
                <c:pt idx="219">
                  <c:v>-19.251845150917553</c:v>
                </c:pt>
                <c:pt idx="220">
                  <c:v>-19.451722452649715</c:v>
                </c:pt>
                <c:pt idx="221">
                  <c:v>-19.652489081037388</c:v>
                </c:pt>
                <c:pt idx="222">
                  <c:v>-19.854143668852203</c:v>
                </c:pt>
                <c:pt idx="223">
                  <c:v>-20.056684847619277</c:v>
                </c:pt>
                <c:pt idx="224">
                  <c:v>-20.260111247615555</c:v>
                </c:pt>
                <c:pt idx="225">
                  <c:v>-20.464421497868418</c:v>
                </c:pt>
                <c:pt idx="226">
                  <c:v>-20.669614226154575</c:v>
                </c:pt>
                <c:pt idx="227">
                  <c:v>-20.875688058999206</c:v>
                </c:pt>
                <c:pt idx="228">
                  <c:v>-21.08264162167541</c:v>
                </c:pt>
                <c:pt idx="229">
                  <c:v>-21.290473538203891</c:v>
                </c:pt>
                <c:pt idx="230">
                  <c:v>-21.499182431352921</c:v>
                </c:pt>
                <c:pt idx="231">
                  <c:v>-21.708766922638567</c:v>
                </c:pt>
                <c:pt idx="232">
                  <c:v>-21.919225632325173</c:v>
                </c:pt>
                <c:pt idx="233">
                  <c:v>-22.130557179426109</c:v>
                </c:pt>
                <c:pt idx="234">
                  <c:v>-22.342760181704755</c:v>
                </c:pt>
                <c:pt idx="235">
                  <c:v>-22.555833255675754</c:v>
                </c:pt>
                <c:pt idx="236">
                  <c:v>-22.76977501660652</c:v>
                </c:pt>
                <c:pt idx="237">
                  <c:v>-22.984584078518964</c:v>
                </c:pt>
                <c:pt idx="238">
                  <c:v>-23.200259054191502</c:v>
                </c:pt>
                <c:pt idx="239">
                  <c:v>-23.416798555161275</c:v>
                </c:pt>
                <c:pt idx="240">
                  <c:v>-23.634201191726618</c:v>
                </c:pt>
                <c:pt idx="241">
                  <c:v>-23.852465572949775</c:v>
                </c:pt>
                <c:pt idx="242">
                  <c:v>-24.071590306659832</c:v>
                </c:pt>
                <c:pt idx="243">
                  <c:v>-24.291573999455895</c:v>
                </c:pt>
                <c:pt idx="244">
                  <c:v>-24.51241525671049</c:v>
                </c:pt>
                <c:pt idx="245">
                  <c:v>-24.734112682573183</c:v>
                </c:pt>
                <c:pt idx="246">
                  <c:v>-24.95666487997444</c:v>
                </c:pt>
                <c:pt idx="247">
                  <c:v>-25.1800704506297</c:v>
                </c:pt>
                <c:pt idx="248">
                  <c:v>-25.404327995043658</c:v>
                </c:pt>
                <c:pt idx="249">
                  <c:v>-25.629436112514782</c:v>
                </c:pt>
                <c:pt idx="250">
                  <c:v>-25.855393401140024</c:v>
                </c:pt>
                <c:pt idx="251">
                  <c:v>-26.082198457819757</c:v>
                </c:pt>
                <c:pt idx="252">
                  <c:v>-26.30984987826292</c:v>
                </c:pt>
                <c:pt idx="253">
                  <c:v>-26.538346256992352</c:v>
                </c:pt>
                <c:pt idx="254">
                  <c:v>-26.767686187350353</c:v>
                </c:pt>
                <c:pt idx="255">
                  <c:v>-26.997868261504433</c:v>
                </c:pt>
                <c:pt idx="256">
                  <c:v>-27.228891070453255</c:v>
                </c:pt>
                <c:pt idx="257">
                  <c:v>-27.460753204032784</c:v>
                </c:pt>
                <c:pt idx="258">
                  <c:v>-27.69345325092263</c:v>
                </c:pt>
                <c:pt idx="259">
                  <c:v>-27.926989798652571</c:v>
                </c:pt>
                <c:pt idx="260">
                  <c:v>-28.161361433609269</c:v>
                </c:pt>
                <c:pt idx="261">
                  <c:v>-28.396566741043188</c:v>
                </c:pt>
                <c:pt idx="262">
                  <c:v>-28.632604305075667</c:v>
                </c:pt>
                <c:pt idx="263">
                  <c:v>-28.869472708706191</c:v>
                </c:pt>
                <c:pt idx="264">
                  <c:v>-29.107170533819851</c:v>
                </c:pt>
                <c:pt idx="265">
                  <c:v>-29.345696361194953</c:v>
                </c:pt>
                <c:pt idx="266">
                  <c:v>-29.585048770510824</c:v>
                </c:pt>
                <c:pt idx="267">
                  <c:v>-29.825226340355773</c:v>
                </c:pt>
                <c:pt idx="268">
                  <c:v>-30.066227648235245</c:v>
                </c:pt>
                <c:pt idx="269">
                  <c:v>-30.308051270580105</c:v>
                </c:pt>
                <c:pt idx="270">
                  <c:v>-30.550695782755128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0.37368059481794103</c:v>
                </c:pt>
                <c:pt idx="2">
                  <c:v>0.7468111791576223</c:v>
                </c:pt>
                <c:pt idx="3">
                  <c:v>1.1193934922901212</c:v>
                </c:pt>
                <c:pt idx="4">
                  <c:v>1.4914292602360735</c:v>
                </c:pt>
                <c:pt idx="5">
                  <c:v>1.8629201958500308</c:v>
                </c:pt>
                <c:pt idx="6">
                  <c:v>2.2338679989042114</c:v>
                </c:pt>
                <c:pt idx="7">
                  <c:v>2.6042743561716541</c:v>
                </c:pt>
                <c:pt idx="8">
                  <c:v>2.9741409415087845</c:v>
                </c:pt>
                <c:pt idx="9">
                  <c:v>3.3434694159373977</c:v>
                </c:pt>
                <c:pt idx="10">
                  <c:v>3.712261427726073</c:v>
                </c:pt>
                <c:pt idx="11">
                  <c:v>4.0805186124710238</c:v>
                </c:pt>
                <c:pt idx="12">
                  <c:v>4.4482425931763911</c:v>
                </c:pt>
                <c:pt idx="13">
                  <c:v>4.8154349803339942</c:v>
                </c:pt>
                <c:pt idx="14">
                  <c:v>5.1820973720025387</c:v>
                </c:pt>
                <c:pt idx="15">
                  <c:v>5.5482313538862948</c:v>
                </c:pt>
                <c:pt idx="16">
                  <c:v>5.913838499413254</c:v>
                </c:pt>
                <c:pt idx="17">
                  <c:v>6.2789203698127674</c:v>
                </c:pt>
                <c:pt idx="18">
                  <c:v>6.6434785141926813</c:v>
                </c:pt>
                <c:pt idx="19">
                  <c:v>7.007514469615967</c:v>
                </c:pt>
                <c:pt idx="20">
                  <c:v>7.371029761176862</c:v>
                </c:pt>
                <c:pt idx="21">
                  <c:v>7.7340259020765227</c:v>
                </c:pt>
                <c:pt idx="22">
                  <c:v>8.0965043936982024</c:v>
                </c:pt>
                <c:pt idx="23">
                  <c:v>8.4584667256819532</c:v>
                </c:pt>
                <c:pt idx="24">
                  <c:v>8.8199143759988683</c:v>
                </c:pt>
                <c:pt idx="25">
                  <c:v>9.1808488110248661</c:v>
                </c:pt>
                <c:pt idx="26">
                  <c:v>9.5412714856140166</c:v>
                </c:pt>
                <c:pt idx="27">
                  <c:v>9.9011838431714398</c:v>
                </c:pt>
                <c:pt idx="28">
                  <c:v>10.260587315725745</c:v>
                </c:pt>
                <c:pt idx="29">
                  <c:v>10.619483324001061</c:v>
                </c:pt>
                <c:pt idx="30">
                  <c:v>10.977873277488628</c:v>
                </c:pt>
                <c:pt idx="31">
                  <c:v>11.335758574517971</c:v>
                </c:pt>
                <c:pt idx="32">
                  <c:v>11.693140602327674</c:v>
                </c:pt>
                <c:pt idx="33">
                  <c:v>12.050020737135728</c:v>
                </c:pt>
                <c:pt idx="34">
                  <c:v>12.406400344209501</c:v>
                </c:pt>
                <c:pt idx="35">
                  <c:v>12.762280777935299</c:v>
                </c:pt>
                <c:pt idx="36">
                  <c:v>13.117663381887541</c:v>
                </c:pt>
                <c:pt idx="37">
                  <c:v>13.472549488897554</c:v>
                </c:pt>
                <c:pt idx="38">
                  <c:v>13.826940421121995</c:v>
                </c:pt>
                <c:pt idx="39">
                  <c:v>14.180837490110889</c:v>
                </c:pt>
                <c:pt idx="40">
                  <c:v>14.534241996875314</c:v>
                </c:pt>
                <c:pt idx="41">
                  <c:v>14.887155231954722</c:v>
                </c:pt>
                <c:pt idx="42">
                  <c:v>15.239578475483896</c:v>
                </c:pt>
                <c:pt idx="43">
                  <c:v>15.591512997259567</c:v>
                </c:pt>
                <c:pt idx="44">
                  <c:v>15.942960056806681</c:v>
                </c:pt>
                <c:pt idx="45">
                  <c:v>16.293920903444331</c:v>
                </c:pt>
                <c:pt idx="46">
                  <c:v>16.644396776351339</c:v>
                </c:pt>
                <c:pt idx="47">
                  <c:v>16.994388904631524</c:v>
                </c:pt>
                <c:pt idx="48">
                  <c:v>17.343898507378643</c:v>
                </c:pt>
                <c:pt idx="49">
                  <c:v>17.692926793740991</c:v>
                </c:pt>
                <c:pt idx="50">
                  <c:v>18.041474962985713</c:v>
                </c:pt>
                <c:pt idx="51">
                  <c:v>18.389544204562778</c:v>
                </c:pt>
                <c:pt idx="52">
                  <c:v>18.737135698168661</c:v>
                </c:pt>
                <c:pt idx="53">
                  <c:v>19.084250613809722</c:v>
                </c:pt>
                <c:pt idx="54">
                  <c:v>19.430890111865263</c:v>
                </c:pt>
                <c:pt idx="55">
                  <c:v>19.777055343150327</c:v>
                </c:pt>
                <c:pt idx="56">
                  <c:v>20.122747448978171</c:v>
                </c:pt>
                <c:pt idx="57">
                  <c:v>20.467967561222469</c:v>
                </c:pt>
                <c:pt idx="58">
                  <c:v>20.812716802379235</c:v>
                </c:pt>
                <c:pt idx="59">
                  <c:v>21.156996285628448</c:v>
                </c:pt>
                <c:pt idx="60">
                  <c:v>21.500807114895423</c:v>
                </c:pt>
                <c:pt idx="61">
                  <c:v>21.844150384911892</c:v>
                </c:pt>
                <c:pt idx="62">
                  <c:v>22.187027181276829</c:v>
                </c:pt>
                <c:pt idx="63">
                  <c:v>22.529438580516995</c:v>
                </c:pt>
                <c:pt idx="64">
                  <c:v>22.871385650147239</c:v>
                </c:pt>
                <c:pt idx="65">
                  <c:v>23.21286944873053</c:v>
                </c:pt>
                <c:pt idx="66">
                  <c:v>23.55389102593773</c:v>
                </c:pt>
                <c:pt idx="67">
                  <c:v>23.894451422607123</c:v>
                </c:pt>
                <c:pt idx="68">
                  <c:v>24.23455167080369</c:v>
                </c:pt>
                <c:pt idx="69">
                  <c:v>24.574192793878144</c:v>
                </c:pt>
                <c:pt idx="70">
                  <c:v>24.91337580652571</c:v>
                </c:pt>
                <c:pt idx="71">
                  <c:v>25.252101714844681</c:v>
                </c:pt>
                <c:pt idx="72">
                  <c:v>25.590371516394715</c:v>
                </c:pt>
                <c:pt idx="73">
                  <c:v>25.928186200254924</c:v>
                </c:pt>
                <c:pt idx="74">
                  <c:v>26.265546747081704</c:v>
                </c:pt>
                <c:pt idx="75">
                  <c:v>26.602454129166357</c:v>
                </c:pt>
                <c:pt idx="76">
                  <c:v>26.938909310492477</c:v>
                </c:pt>
                <c:pt idx="77">
                  <c:v>27.274913246793108</c:v>
                </c:pt>
                <c:pt idx="78">
                  <c:v>27.610466885607682</c:v>
                </c:pt>
                <c:pt idx="79">
                  <c:v>27.945571166338745</c:v>
                </c:pt>
                <c:pt idx="80">
                  <c:v>28.280227020308455</c:v>
                </c:pt>
                <c:pt idx="81">
                  <c:v>28.614435370814878</c:v>
                </c:pt>
                <c:pt idx="82">
                  <c:v>28.948197133188046</c:v>
                </c:pt>
                <c:pt idx="83">
                  <c:v>29.281513214845834</c:v>
                </c:pt>
                <c:pt idx="84">
                  <c:v>29.614384515349606</c:v>
                </c:pt>
                <c:pt idx="85">
                  <c:v>29.94681192645967</c:v>
                </c:pt>
                <c:pt idx="86">
                  <c:v>30.27879633219051</c:v>
                </c:pt>
                <c:pt idx="87">
                  <c:v>30.610338608865828</c:v>
                </c:pt>
                <c:pt idx="88">
                  <c:v>30.941439625173381</c:v>
                </c:pt>
                <c:pt idx="89">
                  <c:v>31.272100242219622</c:v>
                </c:pt>
                <c:pt idx="90">
                  <c:v>31.602321313584124</c:v>
                </c:pt>
                <c:pt idx="91">
                  <c:v>31.932103685373839</c:v>
                </c:pt>
                <c:pt idx="92">
                  <c:v>32.261448196277129</c:v>
                </c:pt>
                <c:pt idx="93">
                  <c:v>32.59035567761763</c:v>
                </c:pt>
                <c:pt idx="94">
                  <c:v>32.918826953407894</c:v>
                </c:pt>
                <c:pt idx="95">
                  <c:v>33.246862840402883</c:v>
                </c:pt>
                <c:pt idx="96">
                  <c:v>33.57446414815324</c:v>
                </c:pt>
                <c:pt idx="97">
                  <c:v>33.901631679058355</c:v>
                </c:pt>
                <c:pt idx="98">
                  <c:v>34.228366228419304</c:v>
                </c:pt>
                <c:pt idx="99">
                  <c:v>34.554668584491552</c:v>
                </c:pt>
                <c:pt idx="100">
                  <c:v>34.880539528537483</c:v>
                </c:pt>
                <c:pt idx="101">
                  <c:v>35.205979834878747</c:v>
                </c:pt>
                <c:pt idx="102">
                  <c:v>35.530990270948436</c:v>
                </c:pt>
                <c:pt idx="103">
                  <c:v>35.855571597343058</c:v>
                </c:pt>
                <c:pt idx="104">
                  <c:v>36.179724567874345</c:v>
                </c:pt>
                <c:pt idx="105">
                  <c:v>36.503449929620878</c:v>
                </c:pt>
                <c:pt idx="106">
                  <c:v>36.826748422979527</c:v>
                </c:pt>
                <c:pt idx="107">
                  <c:v>37.14962078171672</c:v>
                </c:pt>
                <c:pt idx="108">
                  <c:v>37.472067733019514</c:v>
                </c:pt>
                <c:pt idx="109">
                  <c:v>37.794089997546536</c:v>
                </c:pt>
                <c:pt idx="110">
                  <c:v>38.115688289478683</c:v>
                </c:pt>
                <c:pt idx="111">
                  <c:v>38.436863316569706</c:v>
                </c:pt>
                <c:pt idx="112">
                  <c:v>38.757615780196581</c:v>
                </c:pt>
                <c:pt idx="113">
                  <c:v>39.077946375409716</c:v>
                </c:pt>
                <c:pt idx="114">
                  <c:v>39.39785579098298</c:v>
                </c:pt>
                <c:pt idx="115">
                  <c:v>39.717344709463582</c:v>
                </c:pt>
                <c:pt idx="116">
                  <c:v>40.036413807221734</c:v>
                </c:pt>
                <c:pt idx="117">
                  <c:v>40.355063754500179</c:v>
                </c:pt>
                <c:pt idx="118">
                  <c:v>40.673295215463526</c:v>
                </c:pt>
                <c:pt idx="119">
                  <c:v>40.991108848247414</c:v>
                </c:pt>
                <c:pt idx="120">
                  <c:v>41.308505305007522</c:v>
                </c:pt>
                <c:pt idx="121">
                  <c:v>41.625485231968369</c:v>
                </c:pt>
                <c:pt idx="122">
                  <c:v>41.942049269472001</c:v>
                </c:pt>
                <c:pt idx="123">
                  <c:v>42.258198052026437</c:v>
                </c:pt>
                <c:pt idx="124">
                  <c:v>42.573932208354002</c:v>
                </c:pt>
                <c:pt idx="125">
                  <c:v>42.889252361439446</c:v>
                </c:pt>
                <c:pt idx="126">
                  <c:v>43.204159128577935</c:v>
                </c:pt>
                <c:pt idx="127">
                  <c:v>43.51865312142283</c:v>
                </c:pt>
                <c:pt idx="128">
                  <c:v>43.832734946033312</c:v>
                </c:pt>
                <c:pt idx="129">
                  <c:v>44.146405202921841</c:v>
                </c:pt>
                <c:pt idx="130">
                  <c:v>44.459664487101442</c:v>
                </c:pt>
                <c:pt idx="131">
                  <c:v>44.772513388132815</c:v>
                </c:pt>
                <c:pt idx="132">
                  <c:v>45.084952490171261</c:v>
                </c:pt>
                <c:pt idx="133">
                  <c:v>45.396982372013483</c:v>
                </c:pt>
                <c:pt idx="134">
                  <c:v>45.708603607144148</c:v>
                </c:pt>
                <c:pt idx="135">
                  <c:v>46.019816763782337</c:v>
                </c:pt>
                <c:pt idx="136">
                  <c:v>46.330622404927801</c:v>
                </c:pt>
                <c:pt idx="137">
                  <c:v>46.641021088407022</c:v>
                </c:pt>
                <c:pt idx="138">
                  <c:v>46.951013366919149</c:v>
                </c:pt>
                <c:pt idx="139">
                  <c:v>47.260599788081727</c:v>
                </c:pt>
                <c:pt idx="140">
                  <c:v>47.569780894476253</c:v>
                </c:pt>
                <c:pt idx="141">
                  <c:v>47.878557223693591</c:v>
                </c:pt>
                <c:pt idx="142">
                  <c:v>48.18692930837917</c:v>
                </c:pt>
                <c:pt idx="143">
                  <c:v>48.49489767627805</c:v>
                </c:pt>
                <c:pt idx="144">
                  <c:v>48.802462850279781</c:v>
                </c:pt>
                <c:pt idx="145">
                  <c:v>49.109625348463112</c:v>
                </c:pt>
                <c:pt idx="146">
                  <c:v>49.416385684140522</c:v>
                </c:pt>
                <c:pt idx="147">
                  <c:v>49.722744365902543</c:v>
                </c:pt>
                <c:pt idx="148">
                  <c:v>50.028701897661975</c:v>
                </c:pt>
                <c:pt idx="149">
                  <c:v>50.334258778697858</c:v>
                </c:pt>
                <c:pt idx="150">
                  <c:v>50.639415503699311</c:v>
                </c:pt>
                <c:pt idx="151">
                  <c:v>50.944172562809179</c:v>
                </c:pt>
                <c:pt idx="152">
                  <c:v>51.248530441667498</c:v>
                </c:pt>
                <c:pt idx="153">
                  <c:v>51.552489621454804</c:v>
                </c:pt>
                <c:pt idx="154">
                  <c:v>51.856050578935239</c:v>
                </c:pt>
                <c:pt idx="155">
                  <c:v>52.1592137864995</c:v>
                </c:pt>
                <c:pt idx="156">
                  <c:v>52.461979712207601</c:v>
                </c:pt>
                <c:pt idx="157">
                  <c:v>52.764348819831461</c:v>
                </c:pt>
                <c:pt idx="158">
                  <c:v>53.066321568897301</c:v>
                </c:pt>
                <c:pt idx="159">
                  <c:v>53.367898414727875</c:v>
                </c:pt>
                <c:pt idx="160">
                  <c:v>53.669079808484518</c:v>
                </c:pt>
                <c:pt idx="161">
                  <c:v>53.969866197209015</c:v>
                </c:pt>
                <c:pt idx="162">
                  <c:v>54.270258023865274</c:v>
                </c:pt>
                <c:pt idx="163">
                  <c:v>54.570255727380854</c:v>
                </c:pt>
                <c:pt idx="164">
                  <c:v>54.869859742688256</c:v>
                </c:pt>
                <c:pt idx="165">
                  <c:v>55.16907050076609</c:v>
                </c:pt>
                <c:pt idx="166">
                  <c:v>55.46788842868002</c:v>
                </c:pt>
                <c:pt idx="167">
                  <c:v>55.766313949623552</c:v>
                </c:pt>
                <c:pt idx="168">
                  <c:v>56.064347482958603</c:v>
                </c:pt>
                <c:pt idx="169">
                  <c:v>56.361989444255933</c:v>
                </c:pt>
                <c:pt idx="170">
                  <c:v>56.659240245335361</c:v>
                </c:pt>
                <c:pt idx="171">
                  <c:v>56.956100294305791</c:v>
                </c:pt>
                <c:pt idx="172">
                  <c:v>57.252569995605079</c:v>
                </c:pt>
                <c:pt idx="173">
                  <c:v>57.548649750039701</c:v>
                </c:pt>
                <c:pt idx="174">
                  <c:v>57.844339954824221</c:v>
                </c:pt>
                <c:pt idx="175">
                  <c:v>58.139641003620596</c:v>
                </c:pt>
                <c:pt idx="176">
                  <c:v>58.434553286577291</c:v>
                </c:pt>
                <c:pt idx="177">
                  <c:v>58.729077190368173</c:v>
                </c:pt>
                <c:pt idx="178">
                  <c:v>59.023213098231274</c:v>
                </c:pt>
                <c:pt idx="179">
                  <c:v>59.316961390007307</c:v>
                </c:pt>
                <c:pt idx="180">
                  <c:v>59.610322442178045</c:v>
                </c:pt>
                <c:pt idx="181">
                  <c:v>59.90329662790446</c:v>
                </c:pt>
                <c:pt idx="182">
                  <c:v>60.195884317064724</c:v>
                </c:pt>
                <c:pt idx="183">
                  <c:v>60.488085876291969</c:v>
                </c:pt>
                <c:pt idx="184">
                  <c:v>60.779901669011906</c:v>
                </c:pt>
                <c:pt idx="185">
                  <c:v>61.071332055480212</c:v>
                </c:pt>
                <c:pt idx="186">
                  <c:v>61.362377392819752</c:v>
                </c:pt>
                <c:pt idx="187">
                  <c:v>61.653038035057584</c:v>
                </c:pt>
                <c:pt idx="188">
                  <c:v>61.943314333161808</c:v>
                </c:pt>
                <c:pt idx="189">
                  <c:v>62.23320663507819</c:v>
                </c:pt>
                <c:pt idx="190">
                  <c:v>62.522715285766594</c:v>
                </c:pt>
                <c:pt idx="191">
                  <c:v>62.81184062723726</c:v>
                </c:pt>
                <c:pt idx="192">
                  <c:v>63.100582998586837</c:v>
                </c:pt>
                <c:pt idx="193">
                  <c:v>63.388942736034245</c:v>
                </c:pt>
                <c:pt idx="194">
                  <c:v>63.676920172956358</c:v>
                </c:pt>
                <c:pt idx="195">
                  <c:v>63.964515639923469</c:v>
                </c:pt>
                <c:pt idx="196">
                  <c:v>64.251729464734566</c:v>
                </c:pt>
                <c:pt idx="197">
                  <c:v>64.538561972452413</c:v>
                </c:pt>
                <c:pt idx="198">
                  <c:v>64.825013485438433</c:v>
                </c:pt>
                <c:pt idx="199">
                  <c:v>65.111084323387416</c:v>
                </c:pt>
                <c:pt idx="200">
                  <c:v>65.396774803362021</c:v>
                </c:pt>
                <c:pt idx="201">
                  <c:v>65.682085239827032</c:v>
                </c:pt>
                <c:pt idx="202">
                  <c:v>65.96701594468351</c:v>
                </c:pt>
                <c:pt idx="203">
                  <c:v>66.251567227302672</c:v>
                </c:pt>
                <c:pt idx="204">
                  <c:v>66.535739394559599</c:v>
                </c:pt>
                <c:pt idx="205">
                  <c:v>66.81953275086677</c:v>
                </c:pt>
                <c:pt idx="206">
                  <c:v>67.102947598207336</c:v>
                </c:pt>
                <c:pt idx="207">
                  <c:v>67.385984236168269</c:v>
                </c:pt>
                <c:pt idx="208">
                  <c:v>67.668642961973276</c:v>
                </c:pt>
                <c:pt idx="209">
                  <c:v>67.950924070515526</c:v>
                </c:pt>
                <c:pt idx="210">
                  <c:v>68.232827854390138</c:v>
                </c:pt>
                <c:pt idx="211">
                  <c:v>68.514354603926535</c:v>
                </c:pt>
                <c:pt idx="212">
                  <c:v>68.795504607220565</c:v>
                </c:pt>
                <c:pt idx="213">
                  <c:v>69.076278150166416</c:v>
                </c:pt>
                <c:pt idx="214">
                  <c:v>69.35667551648838</c:v>
                </c:pt>
                <c:pt idx="215">
                  <c:v>69.636696987772311</c:v>
                </c:pt>
                <c:pt idx="216">
                  <c:v>69.916342843497034</c:v>
                </c:pt>
                <c:pt idx="217">
                  <c:v>70.195613361065426</c:v>
                </c:pt>
                <c:pt idx="218">
                  <c:v>70.474508815835378</c:v>
                </c:pt>
                <c:pt idx="219">
                  <c:v>70.753029481150477</c:v>
                </c:pt>
                <c:pt idx="220">
                  <c:v>71.031175628370619</c:v>
                </c:pt>
                <c:pt idx="221">
                  <c:v>71.308947526902273</c:v>
                </c:pt>
                <c:pt idx="222">
                  <c:v>71.586345444228641</c:v>
                </c:pt>
                <c:pt idx="223">
                  <c:v>71.863369645939613</c:v>
                </c:pt>
                <c:pt idx="224">
                  <c:v>72.140020395761482</c:v>
                </c:pt>
                <c:pt idx="225">
                  <c:v>72.416297955586487</c:v>
                </c:pt>
                <c:pt idx="226">
                  <c:v>72.692202585502145</c:v>
                </c:pt>
                <c:pt idx="227">
                  <c:v>72.967734543820399</c:v>
                </c:pt>
                <c:pt idx="228">
                  <c:v>73.242894087106563</c:v>
                </c:pt>
                <c:pt idx="229">
                  <c:v>73.517681470208061</c:v>
                </c:pt>
                <c:pt idx="230">
                  <c:v>73.792096946282953</c:v>
                </c:pt>
                <c:pt idx="231">
                  <c:v>74.066140766828298</c:v>
                </c:pt>
                <c:pt idx="232">
                  <c:v>74.339813181708294</c:v>
                </c:pt>
                <c:pt idx="233">
                  <c:v>74.613114439182212</c:v>
                </c:pt>
                <c:pt idx="234">
                  <c:v>74.886044785932185</c:v>
                </c:pt>
                <c:pt idx="235">
                  <c:v>75.158604467090697</c:v>
                </c:pt>
                <c:pt idx="236">
                  <c:v>75.430793726267979</c:v>
                </c:pt>
                <c:pt idx="237">
                  <c:v>75.702612805579136</c:v>
                </c:pt>
                <c:pt idx="238">
                  <c:v>75.974061945671153</c:v>
                </c:pt>
                <c:pt idx="239">
                  <c:v>76.245141385749577</c:v>
                </c:pt>
                <c:pt idx="240">
                  <c:v>76.515851363605137</c:v>
                </c:pt>
                <c:pt idx="241">
                  <c:v>76.786192115640077</c:v>
                </c:pt>
                <c:pt idx="242">
                  <c:v>77.05616387689436</c:v>
                </c:pt>
                <c:pt idx="243">
                  <c:v>77.325766881071587</c:v>
                </c:pt>
                <c:pt idx="244">
                  <c:v>77.595001360564808</c:v>
                </c:pt>
                <c:pt idx="245">
                  <c:v>77.863867546482084</c:v>
                </c:pt>
                <c:pt idx="246">
                  <c:v>78.132365668671881</c:v>
                </c:pt>
                <c:pt idx="247">
                  <c:v>78.400495955748241</c:v>
                </c:pt>
                <c:pt idx="248">
                  <c:v>78.668258635115791</c:v>
                </c:pt>
                <c:pt idx="249">
                  <c:v>78.935653932994512</c:v>
                </c:pt>
                <c:pt idx="250">
                  <c:v>79.202682074444368</c:v>
                </c:pt>
                <c:pt idx="251">
                  <c:v>79.469343283389705</c:v>
                </c:pt>
                <c:pt idx="252">
                  <c:v>79.735637782643451</c:v>
                </c:pt>
                <c:pt idx="253">
                  <c:v>80.001565793931135</c:v>
                </c:pt>
                <c:pt idx="254">
                  <c:v>80.267127537914746</c:v>
                </c:pt>
                <c:pt idx="255">
                  <c:v>80.532323234216321</c:v>
                </c:pt>
                <c:pt idx="256">
                  <c:v>80.797153101441424</c:v>
                </c:pt>
                <c:pt idx="257">
                  <c:v>81.061617357202351</c:v>
                </c:pt>
                <c:pt idx="258">
                  <c:v>81.325716218141253</c:v>
                </c:pt>
                <c:pt idx="259">
                  <c:v>81.589449899952925</c:v>
                </c:pt>
                <c:pt idx="260">
                  <c:v>81.852818617407522</c:v>
                </c:pt>
                <c:pt idx="261">
                  <c:v>82.115822584373063</c:v>
                </c:pt>
                <c:pt idx="262">
                  <c:v>82.378462013837677</c:v>
                </c:pt>
                <c:pt idx="263">
                  <c:v>82.640737117931721</c:v>
                </c:pt>
                <c:pt idx="264">
                  <c:v>82.90264810794973</c:v>
                </c:pt>
                <c:pt idx="265">
                  <c:v>83.164195194372112</c:v>
                </c:pt>
                <c:pt idx="266">
                  <c:v>83.425378586886694</c:v>
                </c:pt>
                <c:pt idx="267">
                  <c:v>83.686198494410064</c:v>
                </c:pt>
                <c:pt idx="268">
                  <c:v>83.946655125108748</c:v>
                </c:pt>
                <c:pt idx="269">
                  <c:v>84.206748686420184</c:v>
                </c:pt>
                <c:pt idx="270">
                  <c:v>84.466479385073512</c:v>
                </c:pt>
              </c:numCache>
            </c:numRef>
          </c:xVal>
          <c:yVal>
            <c:numRef>
              <c:f>'12ft'!$G$19:$G$289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0.37368059481794103</c:v>
                </c:pt>
                <c:pt idx="2">
                  <c:v>0.7468111791576223</c:v>
                </c:pt>
                <c:pt idx="3">
                  <c:v>1.1193934922901212</c:v>
                </c:pt>
                <c:pt idx="4">
                  <c:v>1.4914292602360735</c:v>
                </c:pt>
                <c:pt idx="5">
                  <c:v>1.8629201958500308</c:v>
                </c:pt>
                <c:pt idx="6">
                  <c:v>2.2338679989042114</c:v>
                </c:pt>
                <c:pt idx="7">
                  <c:v>2.6042743561716541</c:v>
                </c:pt>
                <c:pt idx="8">
                  <c:v>2.9741409415087845</c:v>
                </c:pt>
                <c:pt idx="9">
                  <c:v>3.3434694159373977</c:v>
                </c:pt>
                <c:pt idx="10">
                  <c:v>3.712261427726073</c:v>
                </c:pt>
                <c:pt idx="11">
                  <c:v>4.0805186124710238</c:v>
                </c:pt>
                <c:pt idx="12">
                  <c:v>4.4482425931763911</c:v>
                </c:pt>
                <c:pt idx="13">
                  <c:v>4.8154349803339942</c:v>
                </c:pt>
                <c:pt idx="14">
                  <c:v>5.1820973720025387</c:v>
                </c:pt>
                <c:pt idx="15">
                  <c:v>5.5482313538862948</c:v>
                </c:pt>
                <c:pt idx="16">
                  <c:v>5.913838499413254</c:v>
                </c:pt>
                <c:pt idx="17">
                  <c:v>6.2789203698127674</c:v>
                </c:pt>
                <c:pt idx="18">
                  <c:v>6.6434785141926813</c:v>
                </c:pt>
                <c:pt idx="19">
                  <c:v>7.007514469615967</c:v>
                </c:pt>
                <c:pt idx="20">
                  <c:v>7.371029761176862</c:v>
                </c:pt>
                <c:pt idx="21">
                  <c:v>7.7340259020765227</c:v>
                </c:pt>
                <c:pt idx="22">
                  <c:v>8.0965043936982024</c:v>
                </c:pt>
                <c:pt idx="23">
                  <c:v>8.4584667256819532</c:v>
                </c:pt>
                <c:pt idx="24">
                  <c:v>8.8199143759988683</c:v>
                </c:pt>
                <c:pt idx="25">
                  <c:v>9.1808488110248661</c:v>
                </c:pt>
                <c:pt idx="26">
                  <c:v>9.5412714856140166</c:v>
                </c:pt>
                <c:pt idx="27">
                  <c:v>9.9011838431714398</c:v>
                </c:pt>
                <c:pt idx="28">
                  <c:v>10.260587315725745</c:v>
                </c:pt>
                <c:pt idx="29">
                  <c:v>10.619483324001061</c:v>
                </c:pt>
                <c:pt idx="30">
                  <c:v>10.977873277488628</c:v>
                </c:pt>
                <c:pt idx="31">
                  <c:v>11.335758574517971</c:v>
                </c:pt>
                <c:pt idx="32">
                  <c:v>11.693140602327674</c:v>
                </c:pt>
                <c:pt idx="33">
                  <c:v>12.050020737135728</c:v>
                </c:pt>
                <c:pt idx="34">
                  <c:v>12.406400344209501</c:v>
                </c:pt>
                <c:pt idx="35">
                  <c:v>12.762280777935299</c:v>
                </c:pt>
                <c:pt idx="36">
                  <c:v>13.117663381887541</c:v>
                </c:pt>
                <c:pt idx="37">
                  <c:v>13.472549488897554</c:v>
                </c:pt>
                <c:pt idx="38">
                  <c:v>13.826940421121995</c:v>
                </c:pt>
                <c:pt idx="39">
                  <c:v>14.180837490110889</c:v>
                </c:pt>
                <c:pt idx="40">
                  <c:v>14.534241996875314</c:v>
                </c:pt>
                <c:pt idx="41">
                  <c:v>14.887155231954722</c:v>
                </c:pt>
                <c:pt idx="42">
                  <c:v>15.239578475483896</c:v>
                </c:pt>
                <c:pt idx="43">
                  <c:v>15.591512997259567</c:v>
                </c:pt>
                <c:pt idx="44">
                  <c:v>15.942960056806681</c:v>
                </c:pt>
                <c:pt idx="45">
                  <c:v>16.293920903444331</c:v>
                </c:pt>
                <c:pt idx="46">
                  <c:v>16.644396776351339</c:v>
                </c:pt>
                <c:pt idx="47">
                  <c:v>16.994388904631524</c:v>
                </c:pt>
                <c:pt idx="48">
                  <c:v>17.343898507378643</c:v>
                </c:pt>
                <c:pt idx="49">
                  <c:v>17.692926793740991</c:v>
                </c:pt>
                <c:pt idx="50">
                  <c:v>18.041474962985713</c:v>
                </c:pt>
                <c:pt idx="51">
                  <c:v>18.389544204562778</c:v>
                </c:pt>
                <c:pt idx="52">
                  <c:v>18.737135698168661</c:v>
                </c:pt>
                <c:pt idx="53">
                  <c:v>19.084250613809722</c:v>
                </c:pt>
                <c:pt idx="54">
                  <c:v>19.430890111865263</c:v>
                </c:pt>
                <c:pt idx="55">
                  <c:v>19.777055343150327</c:v>
                </c:pt>
                <c:pt idx="56">
                  <c:v>20.122747448978171</c:v>
                </c:pt>
                <c:pt idx="57">
                  <c:v>20.467967561222469</c:v>
                </c:pt>
                <c:pt idx="58">
                  <c:v>20.812716802379235</c:v>
                </c:pt>
                <c:pt idx="59">
                  <c:v>21.156996285628448</c:v>
                </c:pt>
                <c:pt idx="60">
                  <c:v>21.500807114895423</c:v>
                </c:pt>
                <c:pt idx="61">
                  <c:v>21.844150384911892</c:v>
                </c:pt>
                <c:pt idx="62">
                  <c:v>22.187027181276829</c:v>
                </c:pt>
                <c:pt idx="63">
                  <c:v>22.529438580516995</c:v>
                </c:pt>
                <c:pt idx="64">
                  <c:v>22.871385650147239</c:v>
                </c:pt>
                <c:pt idx="65">
                  <c:v>23.21286944873053</c:v>
                </c:pt>
                <c:pt idx="66">
                  <c:v>23.55389102593773</c:v>
                </c:pt>
                <c:pt idx="67">
                  <c:v>23.894451422607123</c:v>
                </c:pt>
                <c:pt idx="68">
                  <c:v>24.23455167080369</c:v>
                </c:pt>
                <c:pt idx="69">
                  <c:v>24.574192793878144</c:v>
                </c:pt>
                <c:pt idx="70">
                  <c:v>24.91337580652571</c:v>
                </c:pt>
                <c:pt idx="71">
                  <c:v>25.252101714844681</c:v>
                </c:pt>
                <c:pt idx="72">
                  <c:v>25.590371516394715</c:v>
                </c:pt>
                <c:pt idx="73">
                  <c:v>25.928186200254924</c:v>
                </c:pt>
                <c:pt idx="74">
                  <c:v>26.265546747081704</c:v>
                </c:pt>
                <c:pt idx="75">
                  <c:v>26.602454129166357</c:v>
                </c:pt>
                <c:pt idx="76">
                  <c:v>26.938909310492477</c:v>
                </c:pt>
                <c:pt idx="77">
                  <c:v>27.274913246793108</c:v>
                </c:pt>
                <c:pt idx="78">
                  <c:v>27.610466885607682</c:v>
                </c:pt>
                <c:pt idx="79">
                  <c:v>27.945571166338745</c:v>
                </c:pt>
                <c:pt idx="80">
                  <c:v>28.280227020308455</c:v>
                </c:pt>
                <c:pt idx="81">
                  <c:v>28.614435370814878</c:v>
                </c:pt>
                <c:pt idx="82">
                  <c:v>28.948197133188046</c:v>
                </c:pt>
                <c:pt idx="83">
                  <c:v>29.281513214845834</c:v>
                </c:pt>
                <c:pt idx="84">
                  <c:v>29.614384515349606</c:v>
                </c:pt>
                <c:pt idx="85">
                  <c:v>29.94681192645967</c:v>
                </c:pt>
                <c:pt idx="86">
                  <c:v>30.27879633219051</c:v>
                </c:pt>
                <c:pt idx="87">
                  <c:v>30.610338608865828</c:v>
                </c:pt>
                <c:pt idx="88">
                  <c:v>30.941439625173381</c:v>
                </c:pt>
                <c:pt idx="89">
                  <c:v>31.272100242219622</c:v>
                </c:pt>
                <c:pt idx="90">
                  <c:v>31.602321313584124</c:v>
                </c:pt>
                <c:pt idx="91">
                  <c:v>31.932103685373839</c:v>
                </c:pt>
                <c:pt idx="92">
                  <c:v>32.261448196277129</c:v>
                </c:pt>
                <c:pt idx="93">
                  <c:v>32.59035567761763</c:v>
                </c:pt>
                <c:pt idx="94">
                  <c:v>32.918826953407894</c:v>
                </c:pt>
                <c:pt idx="95">
                  <c:v>33.246862840402883</c:v>
                </c:pt>
                <c:pt idx="96">
                  <c:v>33.57446414815324</c:v>
                </c:pt>
                <c:pt idx="97">
                  <c:v>33.901631679058355</c:v>
                </c:pt>
                <c:pt idx="98">
                  <c:v>34.228366228419304</c:v>
                </c:pt>
                <c:pt idx="99">
                  <c:v>34.554668584491552</c:v>
                </c:pt>
                <c:pt idx="100">
                  <c:v>34.880539528537483</c:v>
                </c:pt>
                <c:pt idx="101">
                  <c:v>35.205979834878747</c:v>
                </c:pt>
                <c:pt idx="102">
                  <c:v>35.530990270948436</c:v>
                </c:pt>
                <c:pt idx="103">
                  <c:v>35.855571597343058</c:v>
                </c:pt>
                <c:pt idx="104">
                  <c:v>36.179724567874345</c:v>
                </c:pt>
                <c:pt idx="105">
                  <c:v>36.503449929620878</c:v>
                </c:pt>
                <c:pt idx="106">
                  <c:v>36.826748422979527</c:v>
                </c:pt>
                <c:pt idx="107">
                  <c:v>37.14962078171672</c:v>
                </c:pt>
                <c:pt idx="108">
                  <c:v>37.472067733019514</c:v>
                </c:pt>
                <c:pt idx="109">
                  <c:v>37.794089997546536</c:v>
                </c:pt>
                <c:pt idx="110">
                  <c:v>38.115688289478683</c:v>
                </c:pt>
                <c:pt idx="111">
                  <c:v>38.436863316569706</c:v>
                </c:pt>
                <c:pt idx="112">
                  <c:v>38.757615780196581</c:v>
                </c:pt>
                <c:pt idx="113">
                  <c:v>39.077946375409716</c:v>
                </c:pt>
                <c:pt idx="114">
                  <c:v>39.39785579098298</c:v>
                </c:pt>
                <c:pt idx="115">
                  <c:v>39.717344709463582</c:v>
                </c:pt>
                <c:pt idx="116">
                  <c:v>40.036413807221734</c:v>
                </c:pt>
                <c:pt idx="117">
                  <c:v>40.355063754500179</c:v>
                </c:pt>
                <c:pt idx="118">
                  <c:v>40.673295215463526</c:v>
                </c:pt>
                <c:pt idx="119">
                  <c:v>40.991108848247414</c:v>
                </c:pt>
                <c:pt idx="120">
                  <c:v>41.308505305007522</c:v>
                </c:pt>
                <c:pt idx="121">
                  <c:v>41.625485231968369</c:v>
                </c:pt>
                <c:pt idx="122">
                  <c:v>41.942049269472001</c:v>
                </c:pt>
                <c:pt idx="123">
                  <c:v>42.258198052026437</c:v>
                </c:pt>
                <c:pt idx="124">
                  <c:v>42.573932208354002</c:v>
                </c:pt>
                <c:pt idx="125">
                  <c:v>42.889252361439446</c:v>
                </c:pt>
                <c:pt idx="126">
                  <c:v>43.204159128577935</c:v>
                </c:pt>
                <c:pt idx="127">
                  <c:v>43.51865312142283</c:v>
                </c:pt>
                <c:pt idx="128">
                  <c:v>43.832734946033312</c:v>
                </c:pt>
                <c:pt idx="129">
                  <c:v>44.146405202921841</c:v>
                </c:pt>
                <c:pt idx="130">
                  <c:v>44.459664487101442</c:v>
                </c:pt>
                <c:pt idx="131">
                  <c:v>44.772513388132815</c:v>
                </c:pt>
                <c:pt idx="132">
                  <c:v>45.084952490171261</c:v>
                </c:pt>
                <c:pt idx="133">
                  <c:v>45.396982372013483</c:v>
                </c:pt>
                <c:pt idx="134">
                  <c:v>45.708603607144148</c:v>
                </c:pt>
                <c:pt idx="135">
                  <c:v>46.019816763782337</c:v>
                </c:pt>
                <c:pt idx="136">
                  <c:v>46.330622404927801</c:v>
                </c:pt>
                <c:pt idx="137">
                  <c:v>46.641021088407022</c:v>
                </c:pt>
                <c:pt idx="138">
                  <c:v>46.951013366919149</c:v>
                </c:pt>
                <c:pt idx="139">
                  <c:v>47.260599788081727</c:v>
                </c:pt>
                <c:pt idx="140">
                  <c:v>47.569780894476253</c:v>
                </c:pt>
                <c:pt idx="141">
                  <c:v>47.878557223693591</c:v>
                </c:pt>
                <c:pt idx="142">
                  <c:v>48.18692930837917</c:v>
                </c:pt>
                <c:pt idx="143">
                  <c:v>48.49489767627805</c:v>
                </c:pt>
                <c:pt idx="144">
                  <c:v>48.802462850279781</c:v>
                </c:pt>
                <c:pt idx="145">
                  <c:v>49.109625348463112</c:v>
                </c:pt>
                <c:pt idx="146">
                  <c:v>49.416385684140522</c:v>
                </c:pt>
                <c:pt idx="147">
                  <c:v>49.722744365902543</c:v>
                </c:pt>
                <c:pt idx="148">
                  <c:v>50.028701897661975</c:v>
                </c:pt>
                <c:pt idx="149">
                  <c:v>50.334258778697858</c:v>
                </c:pt>
                <c:pt idx="150">
                  <c:v>50.639415503699311</c:v>
                </c:pt>
                <c:pt idx="151">
                  <c:v>50.944172562809179</c:v>
                </c:pt>
                <c:pt idx="152">
                  <c:v>51.248530441667498</c:v>
                </c:pt>
                <c:pt idx="153">
                  <c:v>51.552489621454804</c:v>
                </c:pt>
                <c:pt idx="154">
                  <c:v>51.856050578935239</c:v>
                </c:pt>
                <c:pt idx="155">
                  <c:v>52.1592137864995</c:v>
                </c:pt>
                <c:pt idx="156">
                  <c:v>52.461979712207601</c:v>
                </c:pt>
                <c:pt idx="157">
                  <c:v>52.764348819831461</c:v>
                </c:pt>
                <c:pt idx="158">
                  <c:v>53.066321568897301</c:v>
                </c:pt>
                <c:pt idx="159">
                  <c:v>53.367898414727875</c:v>
                </c:pt>
                <c:pt idx="160">
                  <c:v>53.669079808484518</c:v>
                </c:pt>
                <c:pt idx="161">
                  <c:v>53.969866197209015</c:v>
                </c:pt>
                <c:pt idx="162">
                  <c:v>54.270258023865274</c:v>
                </c:pt>
                <c:pt idx="163">
                  <c:v>54.570255727380854</c:v>
                </c:pt>
                <c:pt idx="164">
                  <c:v>54.869859742688256</c:v>
                </c:pt>
                <c:pt idx="165">
                  <c:v>55.16907050076609</c:v>
                </c:pt>
                <c:pt idx="166">
                  <c:v>55.46788842868002</c:v>
                </c:pt>
                <c:pt idx="167">
                  <c:v>55.766313949623552</c:v>
                </c:pt>
                <c:pt idx="168">
                  <c:v>56.064347482958603</c:v>
                </c:pt>
                <c:pt idx="169">
                  <c:v>56.361989444255933</c:v>
                </c:pt>
                <c:pt idx="170">
                  <c:v>56.659240245335361</c:v>
                </c:pt>
                <c:pt idx="171">
                  <c:v>56.956100294305791</c:v>
                </c:pt>
                <c:pt idx="172">
                  <c:v>57.252569995605079</c:v>
                </c:pt>
                <c:pt idx="173">
                  <c:v>57.548649750039701</c:v>
                </c:pt>
                <c:pt idx="174">
                  <c:v>57.844339954824221</c:v>
                </c:pt>
                <c:pt idx="175">
                  <c:v>58.139641003620596</c:v>
                </c:pt>
                <c:pt idx="176">
                  <c:v>58.434553286577291</c:v>
                </c:pt>
                <c:pt idx="177">
                  <c:v>58.729077190368173</c:v>
                </c:pt>
                <c:pt idx="178">
                  <c:v>59.023213098231274</c:v>
                </c:pt>
                <c:pt idx="179">
                  <c:v>59.316961390007307</c:v>
                </c:pt>
                <c:pt idx="180">
                  <c:v>59.610322442178045</c:v>
                </c:pt>
                <c:pt idx="181">
                  <c:v>59.90329662790446</c:v>
                </c:pt>
                <c:pt idx="182">
                  <c:v>60.195884317064724</c:v>
                </c:pt>
                <c:pt idx="183">
                  <c:v>60.488085876291969</c:v>
                </c:pt>
                <c:pt idx="184">
                  <c:v>60.779901669011906</c:v>
                </c:pt>
                <c:pt idx="185">
                  <c:v>61.071332055480212</c:v>
                </c:pt>
                <c:pt idx="186">
                  <c:v>61.362377392819752</c:v>
                </c:pt>
                <c:pt idx="187">
                  <c:v>61.653038035057584</c:v>
                </c:pt>
                <c:pt idx="188">
                  <c:v>61.943314333161808</c:v>
                </c:pt>
                <c:pt idx="189">
                  <c:v>62.23320663507819</c:v>
                </c:pt>
                <c:pt idx="190">
                  <c:v>62.522715285766594</c:v>
                </c:pt>
                <c:pt idx="191">
                  <c:v>62.81184062723726</c:v>
                </c:pt>
                <c:pt idx="192">
                  <c:v>63.100582998586837</c:v>
                </c:pt>
                <c:pt idx="193">
                  <c:v>63.388942736034245</c:v>
                </c:pt>
                <c:pt idx="194">
                  <c:v>63.676920172956358</c:v>
                </c:pt>
                <c:pt idx="195">
                  <c:v>63.964515639923469</c:v>
                </c:pt>
                <c:pt idx="196">
                  <c:v>64.251729464734566</c:v>
                </c:pt>
                <c:pt idx="197">
                  <c:v>64.538561972452413</c:v>
                </c:pt>
                <c:pt idx="198">
                  <c:v>64.825013485438433</c:v>
                </c:pt>
                <c:pt idx="199">
                  <c:v>65.111084323387416</c:v>
                </c:pt>
                <c:pt idx="200">
                  <c:v>65.396774803362021</c:v>
                </c:pt>
                <c:pt idx="201">
                  <c:v>65.682085239827032</c:v>
                </c:pt>
                <c:pt idx="202">
                  <c:v>65.96701594468351</c:v>
                </c:pt>
                <c:pt idx="203">
                  <c:v>66.251567227302672</c:v>
                </c:pt>
                <c:pt idx="204">
                  <c:v>66.535739394559599</c:v>
                </c:pt>
                <c:pt idx="205">
                  <c:v>66.81953275086677</c:v>
                </c:pt>
                <c:pt idx="206">
                  <c:v>67.102947598207336</c:v>
                </c:pt>
                <c:pt idx="207">
                  <c:v>67.385984236168269</c:v>
                </c:pt>
                <c:pt idx="208">
                  <c:v>67.668642961973276</c:v>
                </c:pt>
                <c:pt idx="209">
                  <c:v>67.950924070515526</c:v>
                </c:pt>
                <c:pt idx="210">
                  <c:v>68.232827854390138</c:v>
                </c:pt>
                <c:pt idx="211">
                  <c:v>68.514354603926535</c:v>
                </c:pt>
                <c:pt idx="212">
                  <c:v>68.795504607220565</c:v>
                </c:pt>
                <c:pt idx="213">
                  <c:v>69.076278150166416</c:v>
                </c:pt>
                <c:pt idx="214">
                  <c:v>69.35667551648838</c:v>
                </c:pt>
                <c:pt idx="215">
                  <c:v>69.636696987772311</c:v>
                </c:pt>
                <c:pt idx="216">
                  <c:v>69.916342843497034</c:v>
                </c:pt>
                <c:pt idx="217">
                  <c:v>70.195613361065426</c:v>
                </c:pt>
                <c:pt idx="218">
                  <c:v>70.474508815835378</c:v>
                </c:pt>
                <c:pt idx="219">
                  <c:v>70.753029481150477</c:v>
                </c:pt>
                <c:pt idx="220">
                  <c:v>71.031175628370619</c:v>
                </c:pt>
                <c:pt idx="221">
                  <c:v>71.308947526902273</c:v>
                </c:pt>
                <c:pt idx="222">
                  <c:v>71.586345444228641</c:v>
                </c:pt>
                <c:pt idx="223">
                  <c:v>71.863369645939613</c:v>
                </c:pt>
                <c:pt idx="224">
                  <c:v>72.140020395761482</c:v>
                </c:pt>
                <c:pt idx="225">
                  <c:v>72.416297955586487</c:v>
                </c:pt>
                <c:pt idx="226">
                  <c:v>72.692202585502145</c:v>
                </c:pt>
                <c:pt idx="227">
                  <c:v>72.967734543820399</c:v>
                </c:pt>
                <c:pt idx="228">
                  <c:v>73.242894087106563</c:v>
                </c:pt>
                <c:pt idx="229">
                  <c:v>73.517681470208061</c:v>
                </c:pt>
                <c:pt idx="230">
                  <c:v>73.792096946282953</c:v>
                </c:pt>
                <c:pt idx="231">
                  <c:v>74.066140766828298</c:v>
                </c:pt>
                <c:pt idx="232">
                  <c:v>74.339813181708294</c:v>
                </c:pt>
                <c:pt idx="233">
                  <c:v>74.613114439182212</c:v>
                </c:pt>
                <c:pt idx="234">
                  <c:v>74.886044785932185</c:v>
                </c:pt>
                <c:pt idx="235">
                  <c:v>75.158604467090697</c:v>
                </c:pt>
                <c:pt idx="236">
                  <c:v>75.430793726267979</c:v>
                </c:pt>
                <c:pt idx="237">
                  <c:v>75.702612805579136</c:v>
                </c:pt>
                <c:pt idx="238">
                  <c:v>75.974061945671153</c:v>
                </c:pt>
                <c:pt idx="239">
                  <c:v>76.245141385749577</c:v>
                </c:pt>
                <c:pt idx="240">
                  <c:v>76.515851363605137</c:v>
                </c:pt>
                <c:pt idx="241">
                  <c:v>76.786192115640077</c:v>
                </c:pt>
                <c:pt idx="242">
                  <c:v>77.05616387689436</c:v>
                </c:pt>
                <c:pt idx="243">
                  <c:v>77.325766881071587</c:v>
                </c:pt>
                <c:pt idx="244">
                  <c:v>77.595001360564808</c:v>
                </c:pt>
                <c:pt idx="245">
                  <c:v>77.863867546482084</c:v>
                </c:pt>
                <c:pt idx="246">
                  <c:v>78.132365668671881</c:v>
                </c:pt>
                <c:pt idx="247">
                  <c:v>78.400495955748241</c:v>
                </c:pt>
                <c:pt idx="248">
                  <c:v>78.668258635115791</c:v>
                </c:pt>
                <c:pt idx="249">
                  <c:v>78.935653932994512</c:v>
                </c:pt>
                <c:pt idx="250">
                  <c:v>79.202682074444368</c:v>
                </c:pt>
                <c:pt idx="251">
                  <c:v>79.469343283389705</c:v>
                </c:pt>
                <c:pt idx="252">
                  <c:v>79.735637782643451</c:v>
                </c:pt>
                <c:pt idx="253">
                  <c:v>80.001565793931135</c:v>
                </c:pt>
                <c:pt idx="254">
                  <c:v>80.267127537914746</c:v>
                </c:pt>
                <c:pt idx="255">
                  <c:v>80.532323234216321</c:v>
                </c:pt>
                <c:pt idx="256">
                  <c:v>80.797153101441424</c:v>
                </c:pt>
                <c:pt idx="257">
                  <c:v>81.061617357202351</c:v>
                </c:pt>
                <c:pt idx="258">
                  <c:v>81.325716218141253</c:v>
                </c:pt>
                <c:pt idx="259">
                  <c:v>81.589449899952925</c:v>
                </c:pt>
                <c:pt idx="260">
                  <c:v>81.852818617407522</c:v>
                </c:pt>
                <c:pt idx="261">
                  <c:v>82.115822584373063</c:v>
                </c:pt>
                <c:pt idx="262">
                  <c:v>82.378462013837677</c:v>
                </c:pt>
                <c:pt idx="263">
                  <c:v>82.640737117931721</c:v>
                </c:pt>
                <c:pt idx="264">
                  <c:v>82.90264810794973</c:v>
                </c:pt>
                <c:pt idx="265">
                  <c:v>83.164195194372112</c:v>
                </c:pt>
                <c:pt idx="266">
                  <c:v>83.425378586886694</c:v>
                </c:pt>
                <c:pt idx="267">
                  <c:v>83.686198494410064</c:v>
                </c:pt>
                <c:pt idx="268">
                  <c:v>83.946655125108748</c:v>
                </c:pt>
                <c:pt idx="269">
                  <c:v>84.206748686420184</c:v>
                </c:pt>
                <c:pt idx="270">
                  <c:v>84.466479385073512</c:v>
                </c:pt>
              </c:numCache>
            </c:numRef>
          </c:xVal>
          <c:yVal>
            <c:numRef>
              <c:f>'12ft'!$H$19:$H$289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12168"/>
        <c:axId val="534112560"/>
      </c:scatterChart>
      <c:valAx>
        <c:axId val="53411216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12560"/>
        <c:crosses val="max"/>
        <c:crossBetween val="midCat"/>
        <c:majorUnit val="2"/>
      </c:valAx>
      <c:valAx>
        <c:axId val="53411256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1216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'13ft'!$E$18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0.37360465970298518</c:v>
                </c:pt>
                <c:pt idx="2">
                  <c:v>0.74665942295624954</c:v>
                </c:pt>
                <c:pt idx="3">
                  <c:v>1.1191660331851643</c:v>
                </c:pt>
                <c:pt idx="4">
                  <c:v>1.4911262205361882</c:v>
                </c:pt>
                <c:pt idx="5">
                  <c:v>1.8625417019613513</c:v>
                </c:pt>
                <c:pt idx="6">
                  <c:v>2.2334141813021291</c:v>
                </c:pt>
                <c:pt idx="7">
                  <c:v>2.603745349372717</c:v>
                </c:pt>
                <c:pt idx="8">
                  <c:v>2.9735368840427108</c:v>
                </c:pt>
                <c:pt idx="9">
                  <c:v>3.3427904503192076</c:v>
                </c:pt>
                <c:pt idx="10">
                  <c:v>3.7115077004283288</c:v>
                </c:pt>
                <c:pt idx="11">
                  <c:v>4.0796902738961789</c:v>
                </c:pt>
                <c:pt idx="12">
                  <c:v>4.4473397976292484</c:v>
                </c:pt>
                <c:pt idx="13">
                  <c:v>4.8144578859942611</c:v>
                </c:pt>
                <c:pt idx="14">
                  <c:v>5.1810461408974877</c:v>
                </c:pt>
                <c:pt idx="15">
                  <c:v>5.5471061518635212</c:v>
                </c:pt>
                <c:pt idx="16">
                  <c:v>5.9126394961135258</c:v>
                </c:pt>
                <c:pt idx="17">
                  <c:v>6.2776477386429734</c:v>
                </c:pt>
                <c:pt idx="18">
                  <c:v>6.6421324322988635</c:v>
                </c:pt>
                <c:pt idx="19">
                  <c:v>7.0060951178564466</c:v>
                </c:pt>
                <c:pt idx="20">
                  <c:v>7.3695373240954467</c:v>
                </c:pt>
                <c:pt idx="21">
                  <c:v>7.7324605678758012</c:v>
                </c:pt>
                <c:pt idx="22">
                  <c:v>8.0948663542129164</c:v>
                </c:pt>
                <c:pt idx="23">
                  <c:v>8.4567561763524512</c:v>
                </c:pt>
                <c:pt idx="24">
                  <c:v>8.8181315158446338</c:v>
                </c:pt>
                <c:pt idx="25">
                  <c:v>9.178993842618123</c:v>
                </c:pt>
                <c:pt idx="26">
                  <c:v>9.5393446150534071</c:v>
                </c:pt>
                <c:pt idx="27">
                  <c:v>9.8991852800557698</c:v>
                </c:pt>
                <c:pt idx="28">
                  <c:v>10.258517273127804</c:v>
                </c:pt>
                <c:pt idx="29">
                  <c:v>10.617342018441501</c:v>
                </c:pt>
                <c:pt idx="30">
                  <c:v>10.975660928909916</c:v>
                </c:pt>
                <c:pt idx="31">
                  <c:v>11.333475406258396</c:v>
                </c:pt>
                <c:pt idx="32">
                  <c:v>11.690786841095424</c:v>
                </c:pt>
                <c:pt idx="33">
                  <c:v>12.047596612983021</c:v>
                </c:pt>
                <c:pt idx="34">
                  <c:v>12.403906090506778</c:v>
                </c:pt>
                <c:pt idx="35">
                  <c:v>12.759716631345466</c:v>
                </c:pt>
                <c:pt idx="36">
                  <c:v>13.115029582340275</c:v>
                </c:pt>
                <c:pt idx="37">
                  <c:v>13.46984627956366</c:v>
                </c:pt>
                <c:pt idx="38">
                  <c:v>13.824168048387808</c:v>
                </c:pt>
                <c:pt idx="39">
                  <c:v>14.177996203552736</c:v>
                </c:pt>
                <c:pt idx="40">
                  <c:v>14.53133204923402</c:v>
                </c:pt>
                <c:pt idx="41">
                  <c:v>14.884176879110163</c:v>
                </c:pt>
                <c:pt idx="42">
                  <c:v>15.2365319764296</c:v>
                </c:pt>
                <c:pt idx="43">
                  <c:v>15.588398614077361</c:v>
                </c:pt>
                <c:pt idx="44">
                  <c:v>15.939778054641382</c:v>
                </c:pt>
                <c:pt idx="45">
                  <c:v>16.290671550478471</c:v>
                </c:pt>
                <c:pt idx="46">
                  <c:v>16.641080343779951</c:v>
                </c:pt>
                <c:pt idx="47">
                  <c:v>16.991005666636951</c:v>
                </c:pt>
                <c:pt idx="48">
                  <c:v>17.340448741105387</c:v>
                </c:pt>
                <c:pt idx="49">
                  <c:v>17.689410779270613</c:v>
                </c:pt>
                <c:pt idx="50">
                  <c:v>18.037892983311757</c:v>
                </c:pt>
                <c:pt idx="51">
                  <c:v>18.385896545565746</c:v>
                </c:pt>
                <c:pt idx="52">
                  <c:v>18.733422648591009</c:v>
                </c:pt>
                <c:pt idx="53">
                  <c:v>19.080472465230894</c:v>
                </c:pt>
                <c:pt idx="54">
                  <c:v>19.427047158676771</c:v>
                </c:pt>
                <c:pt idx="55">
                  <c:v>19.77314788253085</c:v>
                </c:pt>
                <c:pt idx="56">
                  <c:v>20.118775780868692</c:v>
                </c:pt>
                <c:pt idx="57">
                  <c:v>20.463931988301447</c:v>
                </c:pt>
                <c:pt idx="58">
                  <c:v>20.808617630037798</c:v>
                </c:pt>
                <c:pt idx="59">
                  <c:v>21.152833821945634</c:v>
                </c:pt>
                <c:pt idx="60">
                  <c:v>21.496581670613438</c:v>
                </c:pt>
                <c:pt idx="61">
                  <c:v>21.839862273411395</c:v>
                </c:pt>
                <c:pt idx="62">
                  <c:v>22.182676718552255</c:v>
                </c:pt>
                <c:pt idx="63">
                  <c:v>22.525026085151907</c:v>
                </c:pt>
                <c:pt idx="64">
                  <c:v>22.866911443289702</c:v>
                </c:pt>
                <c:pt idx="65">
                  <c:v>23.208333854068513</c:v>
                </c:pt>
                <c:pt idx="66">
                  <c:v>23.549294369674541</c:v>
                </c:pt>
                <c:pt idx="67">
                  <c:v>23.889794033436868</c:v>
                </c:pt>
                <c:pt idx="68">
                  <c:v>24.229833879886755</c:v>
                </c:pt>
                <c:pt idx="69">
                  <c:v>24.569414934816709</c:v>
                </c:pt>
                <c:pt idx="70">
                  <c:v>24.908538215339295</c:v>
                </c:pt>
                <c:pt idx="71">
                  <c:v>25.2472047299457</c:v>
                </c:pt>
                <c:pt idx="72">
                  <c:v>25.58541547856408</c:v>
                </c:pt>
                <c:pt idx="73">
                  <c:v>25.923171452617652</c:v>
                </c:pt>
                <c:pt idx="74">
                  <c:v>26.260473635082565</c:v>
                </c:pt>
                <c:pt idx="75">
                  <c:v>26.597323000545547</c:v>
                </c:pt>
                <c:pt idx="76">
                  <c:v>26.933720515261307</c:v>
                </c:pt>
                <c:pt idx="77">
                  <c:v>27.269667137209726</c:v>
                </c:pt>
                <c:pt idx="78">
                  <c:v>27.605163816152828</c:v>
                </c:pt>
                <c:pt idx="79">
                  <c:v>27.940211493691518</c:v>
                </c:pt>
                <c:pt idx="80">
                  <c:v>28.274811103322119</c:v>
                </c:pt>
                <c:pt idx="81">
                  <c:v>28.608963570492676</c:v>
                </c:pt>
                <c:pt idx="82">
                  <c:v>28.942669812659066</c:v>
                </c:pt>
                <c:pt idx="83">
                  <c:v>29.275930739340883</c:v>
                </c:pt>
                <c:pt idx="84">
                  <c:v>29.608747252177118</c:v>
                </c:pt>
                <c:pt idx="85">
                  <c:v>29.941120244981636</c:v>
                </c:pt>
                <c:pt idx="86">
                  <c:v>30.273050603798449</c:v>
                </c:pt>
                <c:pt idx="87">
                  <c:v>30.604539206956765</c:v>
                </c:pt>
                <c:pt idx="88">
                  <c:v>30.935586925125872</c:v>
                </c:pt>
                <c:pt idx="89">
                  <c:v>31.266194621369788</c:v>
                </c:pt>
                <c:pt idx="90">
                  <c:v>31.596363151201743</c:v>
                </c:pt>
                <c:pt idx="91">
                  <c:v>31.926093362638436</c:v>
                </c:pt>
                <c:pt idx="92">
                  <c:v>32.255386096254114</c:v>
                </c:pt>
                <c:pt idx="93">
                  <c:v>32.584242185234459</c:v>
                </c:pt>
                <c:pt idx="94">
                  <c:v>32.912662455430279</c:v>
                </c:pt>
                <c:pt idx="95">
                  <c:v>33.240647725411002</c:v>
                </c:pt>
                <c:pt idx="96">
                  <c:v>33.568198806517984</c:v>
                </c:pt>
                <c:pt idx="97">
                  <c:v>33.895316502917645</c:v>
                </c:pt>
                <c:pt idx="98">
                  <c:v>34.222001611654399</c:v>
                </c:pt>
                <c:pt idx="99">
                  <c:v>34.5482549227034</c:v>
                </c:pt>
                <c:pt idx="100">
                  <c:v>34.874077219023107</c:v>
                </c:pt>
                <c:pt idx="101">
                  <c:v>35.199469276607687</c:v>
                </c:pt>
                <c:pt idx="102">
                  <c:v>35.524431864539203</c:v>
                </c:pt>
                <c:pt idx="103">
                  <c:v>35.848965745039614</c:v>
                </c:pt>
                <c:pt idx="104">
                  <c:v>36.173071673522657</c:v>
                </c:pt>
                <c:pt idx="105">
                  <c:v>36.496750398645467</c:v>
                </c:pt>
                <c:pt idx="106">
                  <c:v>36.820002662360089</c:v>
                </c:pt>
                <c:pt idx="107">
                  <c:v>37.142829199964751</c:v>
                </c:pt>
                <c:pt idx="108">
                  <c:v>37.465230740155029</c:v>
                </c:pt>
                <c:pt idx="109">
                  <c:v>37.78720800507476</c:v>
                </c:pt>
                <c:pt idx="110">
                  <c:v>38.108761710366835</c:v>
                </c:pt>
                <c:pt idx="111">
                  <c:v>38.429892565223803</c:v>
                </c:pt>
                <c:pt idx="112">
                  <c:v>38.750601272438288</c:v>
                </c:pt>
                <c:pt idx="113">
                  <c:v>39.070888528453231</c:v>
                </c:pt>
                <c:pt idx="114">
                  <c:v>39.390755023411991</c:v>
                </c:pt>
                <c:pt idx="115">
                  <c:v>39.710201441208227</c:v>
                </c:pt>
                <c:pt idx="116">
                  <c:v>40.029228459535638</c:v>
                </c:pt>
                <c:pt idx="117">
                  <c:v>40.347836749937528</c:v>
                </c:pt>
                <c:pt idx="118">
                  <c:v>40.666026977856191</c:v>
                </c:pt>
                <c:pt idx="119">
                  <c:v>40.983799802682121</c:v>
                </c:pt>
                <c:pt idx="120">
                  <c:v>41.301155877803062</c:v>
                </c:pt>
                <c:pt idx="121">
                  <c:v>41.618095850652885</c:v>
                </c:pt>
                <c:pt idx="122">
                  <c:v>41.934620362760292</c:v>
                </c:pt>
                <c:pt idx="123">
                  <c:v>42.250730049797333</c:v>
                </c:pt>
                <c:pt idx="124">
                  <c:v>42.566425541627787</c:v>
                </c:pt>
                <c:pt idx="125">
                  <c:v>42.881707462355344</c:v>
                </c:pt>
                <c:pt idx="126">
                  <c:v>43.196576430371636</c:v>
                </c:pt>
                <c:pt idx="127">
                  <c:v>43.511033058404081</c:v>
                </c:pt>
                <c:pt idx="128">
                  <c:v>43.825077953563564</c:v>
                </c:pt>
                <c:pt idx="129">
                  <c:v>44.138711717391942</c:v>
                </c:pt>
                <c:pt idx="130">
                  <c:v>44.451934945909407</c:v>
                </c:pt>
                <c:pt idx="131">
                  <c:v>44.764748229661635</c:v>
                </c:pt>
                <c:pt idx="132">
                  <c:v>45.077152153766797</c:v>
                </c:pt>
                <c:pt idx="133">
                  <c:v>45.389147297962388</c:v>
                </c:pt>
                <c:pt idx="134">
                  <c:v>45.70073423665189</c:v>
                </c:pt>
                <c:pt idx="135">
                  <c:v>46.011913538951248</c:v>
                </c:pt>
                <c:pt idx="136">
                  <c:v>46.322685768735205</c:v>
                </c:pt>
                <c:pt idx="137">
                  <c:v>46.633051484683449</c:v>
                </c:pt>
                <c:pt idx="138">
                  <c:v>46.94301124032657</c:v>
                </c:pt>
                <c:pt idx="139">
                  <c:v>47.25256558409189</c:v>
                </c:pt>
                <c:pt idx="140">
                  <c:v>47.561715059349083</c:v>
                </c:pt>
                <c:pt idx="141">
                  <c:v>47.87046020445564</c:v>
                </c:pt>
                <c:pt idx="142">
                  <c:v>48.178801552802163</c:v>
                </c:pt>
                <c:pt idx="143">
                  <c:v>48.486739632857478</c:v>
                </c:pt>
                <c:pt idx="144">
                  <c:v>48.794274968213585</c:v>
                </c:pt>
                <c:pt idx="145">
                  <c:v>49.101408077630417</c:v>
                </c:pt>
                <c:pt idx="146">
                  <c:v>49.408139475080453</c:v>
                </c:pt>
                <c:pt idx="147">
                  <c:v>49.714469669793139</c:v>
                </c:pt>
                <c:pt idx="148">
                  <c:v>50.020399166299143</c:v>
                </c:pt>
                <c:pt idx="149">
                  <c:v>50.325928464474423</c:v>
                </c:pt>
                <c:pt idx="150">
                  <c:v>50.631058059584127</c:v>
                </c:pt>
                <c:pt idx="151">
                  <c:v>50.935788442326341</c:v>
                </c:pt>
                <c:pt idx="152">
                  <c:v>51.240120098875614</c:v>
                </c:pt>
                <c:pt idx="153">
                  <c:v>51.544053510926354</c:v>
                </c:pt>
                <c:pt idx="154">
                  <c:v>51.847589155736017</c:v>
                </c:pt>
                <c:pt idx="155">
                  <c:v>52.150727506168131</c:v>
                </c:pt>
                <c:pt idx="156">
                  <c:v>52.45346903073515</c:v>
                </c:pt>
                <c:pt idx="157">
                  <c:v>52.7558141936411</c:v>
                </c:pt>
                <c:pt idx="158">
                  <c:v>53.057763454824091</c:v>
                </c:pt>
                <c:pt idx="159">
                  <c:v>53.35931726999862</c:v>
                </c:pt>
                <c:pt idx="160">
                  <c:v>53.660476090697706</c:v>
                </c:pt>
                <c:pt idx="161">
                  <c:v>53.96124036431484</c:v>
                </c:pt>
                <c:pt idx="162">
                  <c:v>54.261610534145753</c:v>
                </c:pt>
                <c:pt idx="163">
                  <c:v>54.561587039430016</c:v>
                </c:pt>
                <c:pt idx="164">
                  <c:v>54.861170315392457</c:v>
                </c:pt>
                <c:pt idx="165">
                  <c:v>55.160360793284376</c:v>
                </c:pt>
                <c:pt idx="166">
                  <c:v>55.459158900424612</c:v>
                </c:pt>
                <c:pt idx="167">
                  <c:v>55.757565060240388</c:v>
                </c:pt>
                <c:pt idx="168">
                  <c:v>56.055579692308015</c:v>
                </c:pt>
                <c:pt idx="169">
                  <c:v>56.353203212393389</c:v>
                </c:pt>
                <c:pt idx="170">
                  <c:v>56.650436032492294</c:v>
                </c:pt>
                <c:pt idx="171">
                  <c:v>56.947278560870544</c:v>
                </c:pt>
                <c:pt idx="172">
                  <c:v>57.243731202103945</c:v>
                </c:pt>
                <c:pt idx="173">
                  <c:v>57.539794357118033</c:v>
                </c:pt>
                <c:pt idx="174">
                  <c:v>57.835468423227674</c:v>
                </c:pt>
                <c:pt idx="175">
                  <c:v>58.130753794176435</c:v>
                </c:pt>
                <c:pt idx="176">
                  <c:v>58.425650860175814</c:v>
                </c:pt>
                <c:pt idx="177">
                  <c:v>58.720160007944237</c:v>
                </c:pt>
                <c:pt idx="178">
                  <c:v>59.014281620745898</c:v>
                </c:pt>
                <c:pt idx="179">
                  <c:v>59.308016078429397</c:v>
                </c:pt>
                <c:pt idx="180">
                  <c:v>59.60136375746621</c:v>
                </c:pt>
                <c:pt idx="181">
                  <c:v>59.894325030988945</c:v>
                </c:pt>
                <c:pt idx="182">
                  <c:v>60.186900268829412</c:v>
                </c:pt>
                <c:pt idx="183">
                  <c:v>60.479089837556515</c:v>
                </c:pt>
                <c:pt idx="184">
                  <c:v>60.770894100513964</c:v>
                </c:pt>
                <c:pt idx="185">
                  <c:v>61.062313417857759</c:v>
                </c:pt>
                <c:pt idx="186">
                  <c:v>61.353348146593525</c:v>
                </c:pt>
                <c:pt idx="187">
                  <c:v>61.643998640613631</c:v>
                </c:pt>
                <c:pt idx="188">
                  <c:v>61.934265250734121</c:v>
                </c:pt>
                <c:pt idx="189">
                  <c:v>62.224148324731459</c:v>
                </c:pt>
                <c:pt idx="190">
                  <c:v>62.51364820737907</c:v>
                </c:pt>
                <c:pt idx="191">
                  <c:v>62.802765240483716</c:v>
                </c:pt>
                <c:pt idx="192">
                  <c:v>63.091499762921636</c:v>
                </c:pt>
                <c:pt idx="193">
                  <c:v>63.379852110674527</c:v>
                </c:pt>
                <c:pt idx="194">
                  <c:v>63.667822616865323</c:v>
                </c:pt>
                <c:pt idx="195">
                  <c:v>63.955411611793778</c:v>
                </c:pt>
                <c:pt idx="196">
                  <c:v>64.242619422971842</c:v>
                </c:pt>
                <c:pt idx="197">
                  <c:v>64.529446375158869</c:v>
                </c:pt>
                <c:pt idx="198">
                  <c:v>64.815892790396589</c:v>
                </c:pt>
                <c:pt idx="199">
                  <c:v>65.101958988043947</c:v>
                </c:pt>
                <c:pt idx="200">
                  <c:v>65.387645284811683</c:v>
                </c:pt>
                <c:pt idx="201">
                  <c:v>65.672951994796747</c:v>
                </c:pt>
                <c:pt idx="202">
                  <c:v>65.957879429516524</c:v>
                </c:pt>
                <c:pt idx="203">
                  <c:v>66.242427897942832</c:v>
                </c:pt>
                <c:pt idx="204">
                  <c:v>66.526597706535767</c:v>
                </c:pt>
                <c:pt idx="205">
                  <c:v>66.810389159277292</c:v>
                </c:pt>
                <c:pt idx="206">
                  <c:v>67.09380255770472</c:v>
                </c:pt>
                <c:pt idx="207">
                  <c:v>67.376838200943894</c:v>
                </c:pt>
                <c:pt idx="208">
                  <c:v>67.65949638574223</c:v>
                </c:pt>
                <c:pt idx="209">
                  <c:v>67.941777406501558</c:v>
                </c:pt>
                <c:pt idx="210">
                  <c:v>68.223681555310762</c:v>
                </c:pt>
                <c:pt idx="211">
                  <c:v>68.505209121978211</c:v>
                </c:pt>
                <c:pt idx="212">
                  <c:v>68.786360394064005</c:v>
                </c:pt>
                <c:pt idx="213">
                  <c:v>69.067135656912001</c:v>
                </c:pt>
                <c:pt idx="214">
                  <c:v>69.347535193681679</c:v>
                </c:pt>
                <c:pt idx="215">
                  <c:v>69.627559285379789</c:v>
                </c:pt>
                <c:pt idx="216">
                  <c:v>69.907208210891739</c:v>
                </c:pt>
                <c:pt idx="217">
                  <c:v>70.186482247012918</c:v>
                </c:pt>
                <c:pt idx="218">
                  <c:v>70.465381668479708</c:v>
                </c:pt>
                <c:pt idx="219">
                  <c:v>70.743906748000327</c:v>
                </c:pt>
                <c:pt idx="220">
                  <c:v>71.022057756285491</c:v>
                </c:pt>
                <c:pt idx="221">
                  <c:v>71.299834962078862</c:v>
                </c:pt>
                <c:pt idx="222">
                  <c:v>71.577238632187303</c:v>
                </c:pt>
                <c:pt idx="223">
                  <c:v>71.85426903151091</c:v>
                </c:pt>
                <c:pt idx="224">
                  <c:v>72.130926423072893</c:v>
                </c:pt>
                <c:pt idx="225">
                  <c:v>72.407211068049222</c:v>
                </c:pt>
                <c:pt idx="226">
                  <c:v>72.68312322579807</c:v>
                </c:pt>
                <c:pt idx="227">
                  <c:v>72.958663153889091</c:v>
                </c:pt>
                <c:pt idx="228">
                  <c:v>73.233831108132449</c:v>
                </c:pt>
                <c:pt idx="229">
                  <c:v>73.508627342607696</c:v>
                </c:pt>
                <c:pt idx="230">
                  <c:v>73.783052109692434</c:v>
                </c:pt>
                <c:pt idx="231">
                  <c:v>74.05710566009077</c:v>
                </c:pt>
                <c:pt idx="232">
                  <c:v>74.330788242861544</c:v>
                </c:pt>
                <c:pt idx="233">
                  <c:v>74.604100105446463</c:v>
                </c:pt>
                <c:pt idx="234">
                  <c:v>74.877041493697917</c:v>
                </c:pt>
                <c:pt idx="235">
                  <c:v>75.149612651906637</c:v>
                </c:pt>
                <c:pt idx="236">
                  <c:v>75.421813822829193</c:v>
                </c:pt>
                <c:pt idx="237">
                  <c:v>75.693645247715267</c:v>
                </c:pt>
                <c:pt idx="238">
                  <c:v>75.96510716633469</c:v>
                </c:pt>
                <c:pt idx="239">
                  <c:v>76.236199817004348</c:v>
                </c:pt>
                <c:pt idx="240">
                  <c:v>76.506923436614841</c:v>
                </c:pt>
                <c:pt idx="241">
                  <c:v>76.777278260656971</c:v>
                </c:pt>
                <c:pt idx="242">
                  <c:v>77.047264523248032</c:v>
                </c:pt>
                <c:pt idx="243">
                  <c:v>77.316882457157888</c:v>
                </c:pt>
                <c:pt idx="244">
                  <c:v>77.586132293834851</c:v>
                </c:pt>
                <c:pt idx="245">
                  <c:v>77.8550142634314</c:v>
                </c:pt>
                <c:pt idx="246">
                  <c:v>78.123528594829665</c:v>
                </c:pt>
                <c:pt idx="247">
                  <c:v>78.391675515666719</c:v>
                </c:pt>
                <c:pt idx="248">
                  <c:v>78.659455252359692</c:v>
                </c:pt>
                <c:pt idx="249">
                  <c:v>78.926868030130692</c:v>
                </c:pt>
                <c:pt idx="250">
                  <c:v>79.193914073031507</c:v>
                </c:pt>
                <c:pt idx="251">
                  <c:v>79.460593603968135</c:v>
                </c:pt>
                <c:pt idx="252">
                  <c:v>79.726906844725107</c:v>
                </c:pt>
                <c:pt idx="253">
                  <c:v>79.992854015989607</c:v>
                </c:pt>
                <c:pt idx="254">
                  <c:v>80.258435337375431</c:v>
                </c:pt>
                <c:pt idx="255">
                  <c:v>80.523651027446732</c:v>
                </c:pt>
                <c:pt idx="256">
                  <c:v>80.788501303741569</c:v>
                </c:pt>
                <c:pt idx="257">
                  <c:v>81.052986382795254</c:v>
                </c:pt>
                <c:pt idx="258">
                  <c:v>81.317106480163559</c:v>
                </c:pt>
                <c:pt idx="259">
                  <c:v>81.580861810445668</c:v>
                </c:pt>
                <c:pt idx="260">
                  <c:v>81.844252587306954</c:v>
                </c:pt>
                <c:pt idx="261">
                  <c:v>82.10727902350159</c:v>
                </c:pt>
                <c:pt idx="262">
                  <c:v>82.36994133089496</c:v>
                </c:pt>
                <c:pt idx="263">
                  <c:v>82.632239720485856</c:v>
                </c:pt>
                <c:pt idx="264">
                  <c:v>82.894174402428533</c:v>
                </c:pt>
                <c:pt idx="265">
                  <c:v>83.155745586054522</c:v>
                </c:pt>
                <c:pt idx="266">
                  <c:v>83.416953479894275</c:v>
                </c:pt>
                <c:pt idx="267">
                  <c:v>83.677798291698664</c:v>
                </c:pt>
                <c:pt idx="268">
                  <c:v>83.938280228460215</c:v>
                </c:pt>
                <c:pt idx="269">
                  <c:v>84.198399496434206</c:v>
                </c:pt>
                <c:pt idx="270">
                  <c:v>84.458156301159562</c:v>
                </c:pt>
              </c:numCache>
            </c:numRef>
          </c:xVal>
          <c:yVal>
            <c:numRef>
              <c:f>'13ft'!$E$19:$E$289</c:f>
              <c:numCache>
                <c:formatCode>General</c:formatCode>
                <c:ptCount val="271"/>
                <c:pt idx="0">
                  <c:v>0.7310233737922851</c:v>
                </c:pt>
                <c:pt idx="1">
                  <c:v>0.75938342878839304</c:v>
                </c:pt>
                <c:pt idx="2">
                  <c:v>0.78654347682071024</c:v>
                </c:pt>
                <c:pt idx="3">
                  <c:v>0.81250535214940833</c:v>
                </c:pt>
                <c:pt idx="4">
                  <c:v>0.83727087977958903</c:v>
                </c:pt>
                <c:pt idx="5">
                  <c:v>0.86084187556650793</c:v>
                </c:pt>
                <c:pt idx="6">
                  <c:v>0.88322014632009993</c:v>
                </c:pt>
                <c:pt idx="7">
                  <c:v>0.90440748990881181</c:v>
                </c:pt>
                <c:pt idx="8">
                  <c:v>0.92440569536274808</c:v>
                </c:pt>
                <c:pt idx="9">
                  <c:v>0.94321654297613489</c:v>
                </c:pt>
                <c:pt idx="10">
                  <c:v>0.96084180440910849</c:v>
                </c:pt>
                <c:pt idx="11">
                  <c:v>0.97728324278883261</c:v>
                </c:pt>
                <c:pt idx="12">
                  <c:v>0.9925426128099506</c:v>
                </c:pt>
                <c:pt idx="13">
                  <c:v>1.0066216608343774</c:v>
                </c:pt>
                <c:pt idx="14">
                  <c:v>1.0195221249904363</c:v>
                </c:pt>
                <c:pt idx="15">
                  <c:v>1.0312457352713436</c:v>
                </c:pt>
                <c:pt idx="16">
                  <c:v>1.0417942136330502</c:v>
                </c:pt>
                <c:pt idx="17">
                  <c:v>1.0511692740914407</c:v>
                </c:pt>
                <c:pt idx="18">
                  <c:v>1.0593726228188947</c:v>
                </c:pt>
                <c:pt idx="19">
                  <c:v>1.0664059582402186</c:v>
                </c:pt>
                <c:pt idx="20">
                  <c:v>1.0722709711279479</c:v>
                </c:pt>
                <c:pt idx="21">
                  <c:v>1.0769693446970263</c:v>
                </c:pt>
                <c:pt idx="22">
                  <c:v>1.0805027546988657</c:v>
                </c:pt>
                <c:pt idx="23">
                  <c:v>1.08287286951479</c:v>
                </c:pt>
                <c:pt idx="24">
                  <c:v>1.0840813502488689</c:v>
                </c:pt>
                <c:pt idx="25">
                  <c:v>1.0841298508201418</c:v>
                </c:pt>
                <c:pt idx="26">
                  <c:v>1.0830200180542406</c:v>
                </c:pt>
                <c:pt idx="27">
                  <c:v>1.0807534917744097</c:v>
                </c:pt>
                <c:pt idx="28">
                  <c:v>1.0773319048919305</c:v>
                </c:pt>
                <c:pt idx="29">
                  <c:v>1.0727568834959527</c:v>
                </c:pt>
                <c:pt idx="30">
                  <c:v>1.0670300469427352</c:v>
                </c:pt>
                <c:pt idx="31">
                  <c:v>1.0601530079443005</c:v>
                </c:pt>
                <c:pt idx="32">
                  <c:v>1.0521273726565061</c:v>
                </c:pt>
                <c:pt idx="33">
                  <c:v>1.0429547407665349</c:v>
                </c:pt>
                <c:pt idx="34">
                  <c:v>1.0326367055798087</c:v>
                </c:pt>
                <c:pt idx="35">
                  <c:v>1.021174854106327</c:v>
                </c:pt>
                <c:pt idx="36">
                  <c:v>1.0085707671464352</c:v>
                </c:pt>
                <c:pt idx="37">
                  <c:v>0.99482601937602266</c:v>
                </c:pt>
                <c:pt idx="38">
                  <c:v>0.97994217943115602</c:v>
                </c:pt>
                <c:pt idx="39">
                  <c:v>0.96392080999214858</c:v>
                </c:pt>
                <c:pt idx="40">
                  <c:v>0.94676346786706855</c:v>
                </c:pt>
                <c:pt idx="41">
                  <c:v>0.92847170407468993</c:v>
                </c:pt>
                <c:pt idx="42">
                  <c:v>0.90904706392688639</c:v>
                </c:pt>
                <c:pt idx="43">
                  <c:v>0.88849108711047231</c:v>
                </c:pt>
                <c:pt idx="44">
                  <c:v>0.86680530776849207</c:v>
                </c:pt>
                <c:pt idx="45">
                  <c:v>0.84399125458096058</c:v>
                </c:pt>
                <c:pt idx="46">
                  <c:v>0.82005045084505679</c:v>
                </c:pt>
                <c:pt idx="47">
                  <c:v>0.7949844145547722</c:v>
                </c:pt>
                <c:pt idx="48">
                  <c:v>0.76879465848001649</c:v>
                </c:pt>
                <c:pt idx="49">
                  <c:v>0.74148269024518254</c:v>
                </c:pt>
                <c:pt idx="50">
                  <c:v>0.71305001240717214</c:v>
                </c:pt>
                <c:pt idx="51">
                  <c:v>0.68349812253288489</c:v>
                </c:pt>
                <c:pt idx="52">
                  <c:v>0.65282851327617109</c:v>
                </c:pt>
                <c:pt idx="53">
                  <c:v>0.62104267245425204</c:v>
                </c:pt>
                <c:pt idx="54">
                  <c:v>0.58814208312360727</c:v>
                </c:pt>
                <c:pt idx="55">
                  <c:v>0.55412822365533221</c:v>
                </c:pt>
                <c:pt idx="56">
                  <c:v>0.51900256780996656</c:v>
                </c:pt>
                <c:pt idx="57">
                  <c:v>0.48276658481179602</c:v>
                </c:pt>
                <c:pt idx="58">
                  <c:v>0.44542173942262758</c:v>
                </c:pt>
                <c:pt idx="59">
                  <c:v>0.4069694920150409</c:v>
                </c:pt>
                <c:pt idx="60">
                  <c:v>0.36741129864511662</c:v>
                </c:pt>
                <c:pt idx="61">
                  <c:v>0.32674861112464304</c:v>
                </c:pt>
                <c:pt idx="62">
                  <c:v>0.2849828770928024</c:v>
                </c:pt>
                <c:pt idx="63">
                  <c:v>0.24211554008733832</c:v>
                </c:pt>
                <c:pt idx="64">
                  <c:v>0.19814803961520516</c:v>
                </c:pt>
                <c:pt idx="65">
                  <c:v>0.15308181122270084</c:v>
                </c:pt>
                <c:pt idx="66">
                  <c:v>0.10691828656508404</c:v>
                </c:pt>
                <c:pt idx="67">
                  <c:v>5.9658893475677051E-2</c:v>
                </c:pt>
                <c:pt idx="68">
                  <c:v>1.1305056034455301E-2</c:v>
                </c:pt>
                <c:pt idx="69">
                  <c:v>-3.8141805363875542E-2</c:v>
                </c:pt>
                <c:pt idx="70">
                  <c:v>-8.8680273942313675E-2</c:v>
                </c:pt>
                <c:pt idx="71">
                  <c:v>-0.14030893647450568</c:v>
                </c:pt>
                <c:pt idx="72">
                  <c:v>-0.19302638321820034</c:v>
                </c:pt>
                <c:pt idx="73">
                  <c:v>-0.24683120784921095</c:v>
                </c:pt>
                <c:pt idx="74">
                  <c:v>-0.30172200739588523</c:v>
                </c:pt>
                <c:pt idx="75">
                  <c:v>-0.35769738217408187</c:v>
                </c:pt>
                <c:pt idx="76">
                  <c:v>-0.41475593572265312</c:v>
                </c:pt>
                <c:pt idx="77">
                  <c:v>-0.47289627473943208</c:v>
                </c:pt>
                <c:pt idx="78">
                  <c:v>-0.53211700901772463</c:v>
                </c:pt>
                <c:pt idx="79">
                  <c:v>-0.59241675138330441</c:v>
                </c:pt>
                <c:pt idx="80">
                  <c:v>-0.65379411763191086</c:v>
                </c:pt>
                <c:pt idx="81">
                  <c:v>-0.7162477264672491</c:v>
                </c:pt>
                <c:pt idx="82">
                  <c:v>-0.77977619943949095</c:v>
                </c:pt>
                <c:pt idx="83">
                  <c:v>-0.84437816088427642</c:v>
                </c:pt>
                <c:pt idx="84">
                  <c:v>-0.91005223786221556</c:v>
                </c:pt>
                <c:pt idx="85">
                  <c:v>-0.97679706009888856</c:v>
                </c:pt>
                <c:pt idx="86">
                  <c:v>-1.0446112599253452</c:v>
                </c:pt>
                <c:pt idx="87">
                  <c:v>-1.1134934722191014</c:v>
                </c:pt>
                <c:pt idx="88">
                  <c:v>-1.183442334345634</c:v>
                </c:pt>
                <c:pt idx="89">
                  <c:v>-1.2544564861003702</c:v>
                </c:pt>
                <c:pt idx="90">
                  <c:v>-1.3265345696511757</c:v>
                </c:pt>
                <c:pt idx="91">
                  <c:v>-1.3996752294813346</c:v>
                </c:pt>
                <c:pt idx="92">
                  <c:v>-1.4738771123330279</c:v>
                </c:pt>
                <c:pt idx="93">
                  <c:v>-1.5491388671513024</c:v>
                </c:pt>
                <c:pt idx="94">
                  <c:v>-1.6254591450285356</c:v>
                </c:pt>
                <c:pt idx="95">
                  <c:v>-1.7028365991493923</c:v>
                </c:pt>
                <c:pt idx="96">
                  <c:v>-1.7812698847362736</c:v>
                </c:pt>
                <c:pt idx="97">
                  <c:v>-1.8607576589952575</c:v>
                </c:pt>
                <c:pt idx="98">
                  <c:v>-1.9412985810625309</c:v>
                </c:pt>
                <c:pt idx="99">
                  <c:v>-2.0228913119513119</c:v>
                </c:pt>
                <c:pt idx="100">
                  <c:v>-2.1055345144992605</c:v>
                </c:pt>
                <c:pt idx="101">
                  <c:v>-2.1892268533163821</c:v>
                </c:pt>
                <c:pt idx="102">
                  <c:v>-2.2739669947334153</c:v>
                </c:pt>
                <c:pt idx="103">
                  <c:v>-2.3597536067507106</c:v>
                </c:pt>
                <c:pt idx="104">
                  <c:v>-2.446585358987595</c:v>
                </c:pt>
                <c:pt idx="105">
                  <c:v>-2.5344609226322246</c:v>
                </c:pt>
                <c:pt idx="106">
                  <c:v>-2.6233789703919217</c:v>
                </c:pt>
                <c:pt idx="107">
                  <c:v>-2.7133381764439992</c:v>
                </c:pt>
                <c:pt idx="108">
                  <c:v>-2.8043372163870677</c:v>
                </c:pt>
                <c:pt idx="109">
                  <c:v>-2.896374767192829</c:v>
                </c:pt>
                <c:pt idx="110">
                  <c:v>-2.9894495071583518</c:v>
                </c:pt>
                <c:pt idx="111">
                  <c:v>-3.0835601158588291</c:v>
                </c:pt>
                <c:pt idx="112">
                  <c:v>-3.178705274100821</c:v>
                </c:pt>
                <c:pt idx="113">
                  <c:v>-3.2748836638759755</c:v>
                </c:pt>
                <c:pt idx="114">
                  <c:v>-3.3720939683152311</c:v>
                </c:pt>
                <c:pt idx="115">
                  <c:v>-3.4703348716435016</c:v>
                </c:pt>
                <c:pt idx="116">
                  <c:v>-3.5696050591348358</c:v>
                </c:pt>
                <c:pt idx="117">
                  <c:v>-3.6699032170680601</c:v>
                </c:pt>
                <c:pt idx="118">
                  <c:v>-3.7712280326828949</c:v>
                </c:pt>
                <c:pt idx="119">
                  <c:v>-3.873578194136551</c:v>
                </c:pt>
                <c:pt idx="120">
                  <c:v>-3.9769523904608004</c:v>
                </c:pt>
                <c:pt idx="121">
                  <c:v>-4.0813493115195225</c:v>
                </c:pt>
                <c:pt idx="122">
                  <c:v>-4.1867676479667271</c:v>
                </c:pt>
                <c:pt idx="123">
                  <c:v>-4.2932060912050449</c:v>
                </c:pt>
                <c:pt idx="124">
                  <c:v>-4.4006633333446992</c:v>
                </c:pt>
                <c:pt idx="125">
                  <c:v>-4.5091380671629429</c:v>
                </c:pt>
                <c:pt idx="126">
                  <c:v>-4.6186289860639675</c:v>
                </c:pt>
                <c:pt idx="127">
                  <c:v>-4.7291347840392852</c:v>
                </c:pt>
                <c:pt idx="128">
                  <c:v>-4.8406541556285774</c:v>
                </c:pt>
                <c:pt idx="129">
                  <c:v>-4.9531857958810113</c:v>
                </c:pt>
                <c:pt idx="130">
                  <c:v>-5.0667284003170243</c:v>
                </c:pt>
                <c:pt idx="131">
                  <c:v>-5.1812806648905756</c:v>
                </c:pt>
                <c:pt idx="132">
                  <c:v>-5.2968412859518583</c:v>
                </c:pt>
                <c:pt idx="133">
                  <c:v>-5.4134089602104831</c:v>
                </c:pt>
                <c:pt idx="134">
                  <c:v>-5.5309823846991177</c:v>
                </c:pt>
                <c:pt idx="135">
                  <c:v>-5.6495602567375913</c:v>
                </c:pt>
                <c:pt idx="136">
                  <c:v>-5.7691412738974606</c:v>
                </c:pt>
                <c:pt idx="137">
                  <c:v>-5.8897241339670332</c:v>
                </c:pt>
                <c:pt idx="138">
                  <c:v>-6.0113075349168508</c:v>
                </c:pt>
                <c:pt idx="139">
                  <c:v>-6.1338901748656287</c:v>
                </c:pt>
                <c:pt idx="140">
                  <c:v>-6.2574707520466522</c:v>
                </c:pt>
                <c:pt idx="141">
                  <c:v>-6.3820479647746273</c:v>
                </c:pt>
                <c:pt idx="142">
                  <c:v>-6.5076205114129868</c:v>
                </c:pt>
                <c:pt idx="143">
                  <c:v>-6.6341870903416433</c:v>
                </c:pt>
                <c:pt idx="144">
                  <c:v>-6.7617463999252001</c:v>
                </c:pt>
                <c:pt idx="145">
                  <c:v>-6.890297138481607</c:v>
                </c:pt>
                <c:pt idx="146">
                  <c:v>-7.0198380042512651</c:v>
                </c:pt>
                <c:pt idx="147">
                  <c:v>-7.1503676953665813</c:v>
                </c:pt>
                <c:pt idx="148">
                  <c:v>-7.2818849098219633</c:v>
                </c:pt>
                <c:pt idx="149">
                  <c:v>-7.4143883454442649</c:v>
                </c:pt>
                <c:pt idx="150">
                  <c:v>-7.547876699863667</c:v>
                </c:pt>
                <c:pt idx="151">
                  <c:v>-7.6823486704850064</c:v>
                </c:pt>
                <c:pt idx="152">
                  <c:v>-7.8178029544595402</c:v>
                </c:pt>
                <c:pt idx="153">
                  <c:v>-7.9542382486571483</c:v>
                </c:pt>
                <c:pt idx="154">
                  <c:v>-8.091653249638977</c:v>
                </c:pt>
                <c:pt idx="155">
                  <c:v>-8.2300466536305077</c:v>
                </c:pt>
                <c:pt idx="156">
                  <c:v>-8.369417156495075</c:v>
                </c:pt>
                <c:pt idx="157">
                  <c:v>-8.5097634537077997</c:v>
                </c:pt>
                <c:pt idx="158">
                  <c:v>-8.6510842403299648</c:v>
                </c:pt>
                <c:pt idx="159">
                  <c:v>-8.7933782109838106</c:v>
                </c:pt>
                <c:pt idx="160">
                  <c:v>-8.9366440598277634</c:v>
                </c:pt>
                <c:pt idx="161">
                  <c:v>-9.0808804805320893</c:v>
                </c:pt>
                <c:pt idx="162">
                  <c:v>-9.226086166254964</c:v>
                </c:pt>
                <c:pt idx="163">
                  <c:v>-9.372259809618976</c:v>
                </c:pt>
                <c:pt idx="164">
                  <c:v>-9.5194001026880386</c:v>
                </c:pt>
                <c:pt idx="165">
                  <c:v>-9.6675057369447277</c:v>
                </c:pt>
                <c:pt idx="166">
                  <c:v>-9.816575403268029</c:v>
                </c:pt>
                <c:pt idx="167">
                  <c:v>-9.9666077919115104</c:v>
                </c:pt>
                <c:pt idx="168">
                  <c:v>-10.117601592481893</c:v>
                </c:pt>
                <c:pt idx="169">
                  <c:v>-10.269555493918048</c:v>
                </c:pt>
                <c:pt idx="170">
                  <c:v>-10.422468184470389</c:v>
                </c:pt>
                <c:pt idx="171">
                  <c:v>-10.576338351680679</c:v>
                </c:pt>
                <c:pt idx="172">
                  <c:v>-10.731164682362238</c:v>
                </c:pt>
                <c:pt idx="173">
                  <c:v>-10.886945862580561</c:v>
                </c:pt>
                <c:pt idx="174">
                  <c:v>-11.04368057763433</c:v>
                </c:pt>
                <c:pt idx="175">
                  <c:v>-11.201367512036825</c:v>
                </c:pt>
                <c:pt idx="176">
                  <c:v>-11.360005349497737</c:v>
                </c:pt>
                <c:pt idx="177">
                  <c:v>-11.519592772905369</c:v>
                </c:pt>
                <c:pt idx="178">
                  <c:v>-11.68012846430924</c:v>
                </c:pt>
                <c:pt idx="179">
                  <c:v>-11.841611104903066</c:v>
                </c:pt>
                <c:pt idx="180">
                  <c:v>-12.004039375008146</c:v>
                </c:pt>
                <c:pt idx="181">
                  <c:v>-12.167411954057119</c:v>
                </c:pt>
                <c:pt idx="182">
                  <c:v>-12.331727520578116</c:v>
                </c:pt>
                <c:pt idx="183">
                  <c:v>-12.496984752179291</c:v>
                </c:pt>
                <c:pt idx="184">
                  <c:v>-12.663182325533729</c:v>
                </c:pt>
                <c:pt idx="185">
                  <c:v>-12.830318916364735</c:v>
                </c:pt>
                <c:pt idx="186">
                  <c:v>-12.998393199431503</c:v>
                </c:pt>
                <c:pt idx="187">
                  <c:v>-13.167403848515146</c:v>
                </c:pt>
                <c:pt idx="188">
                  <c:v>-13.337349536405116</c:v>
                </c:pt>
                <c:pt idx="189">
                  <c:v>-13.508228934885969</c:v>
                </c:pt>
                <c:pt idx="190">
                  <c:v>-13.68004071472452</c:v>
                </c:pt>
                <c:pt idx="191">
                  <c:v>-13.852783545657346</c:v>
                </c:pt>
                <c:pt idx="192">
                  <c:v>-14.026456096378659</c:v>
                </c:pt>
                <c:pt idx="193">
                  <c:v>-14.201057034528539</c:v>
                </c:pt>
                <c:pt idx="194">
                  <c:v>-14.37658502668152</c:v>
                </c:pt>
                <c:pt idx="195">
                  <c:v>-14.553038738335532</c:v>
                </c:pt>
                <c:pt idx="196">
                  <c:v>-14.730416833901202</c:v>
                </c:pt>
                <c:pt idx="197">
                  <c:v>-14.908717976691495</c:v>
                </c:pt>
                <c:pt idx="198">
                  <c:v>-15.087940828911712</c:v>
                </c:pt>
                <c:pt idx="199">
                  <c:v>-15.268084051649828</c:v>
                </c:pt>
                <c:pt idx="200">
                  <c:v>-15.449146304867176</c:v>
                </c:pt>
                <c:pt idx="201">
                  <c:v>-15.631126247389469</c:v>
                </c:pt>
                <c:pt idx="202">
                  <c:v>-15.814022536898166</c:v>
                </c:pt>
                <c:pt idx="203">
                  <c:v>-15.997833829922168</c:v>
                </c:pt>
                <c:pt idx="204">
                  <c:v>-16.182558781829847</c:v>
                </c:pt>
                <c:pt idx="205">
                  <c:v>-16.36819604682141</c:v>
                </c:pt>
                <c:pt idx="206">
                  <c:v>-16.554744277921589</c:v>
                </c:pt>
                <c:pt idx="207">
                  <c:v>-16.742202126972661</c:v>
                </c:pt>
                <c:pt idx="208">
                  <c:v>-16.930568244627782</c:v>
                </c:pt>
                <c:pt idx="209">
                  <c:v>-17.119841280344659</c:v>
                </c:pt>
                <c:pt idx="210">
                  <c:v>-17.31001988237951</c:v>
                </c:pt>
                <c:pt idx="211">
                  <c:v>-17.501102697781381</c:v>
                </c:pt>
                <c:pt idx="212">
                  <c:v>-17.69308837238674</c:v>
                </c:pt>
                <c:pt idx="213">
                  <c:v>-17.885975550814404</c:v>
                </c:pt>
                <c:pt idx="214">
                  <c:v>-18.079762876460766</c:v>
                </c:pt>
                <c:pt idx="215">
                  <c:v>-18.274448991495326</c:v>
                </c:pt>
                <c:pt idx="216">
                  <c:v>-18.470032536856529</c:v>
                </c:pt>
                <c:pt idx="217">
                  <c:v>-18.666512152247901</c:v>
                </c:pt>
                <c:pt idx="218">
                  <c:v>-18.863886476134493</c:v>
                </c:pt>
                <c:pt idx="219">
                  <c:v>-19.062154145739605</c:v>
                </c:pt>
                <c:pt idx="220">
                  <c:v>-19.261313797041808</c:v>
                </c:pt>
                <c:pt idx="221">
                  <c:v>-19.461364064772269</c:v>
                </c:pt>
                <c:pt idx="222">
                  <c:v>-19.662303582412342</c:v>
                </c:pt>
                <c:pt idx="223">
                  <c:v>-19.864130982191465</c:v>
                </c:pt>
                <c:pt idx="224">
                  <c:v>-20.066844895085325</c:v>
                </c:pt>
                <c:pt idx="225">
                  <c:v>-20.270443950814311</c:v>
                </c:pt>
                <c:pt idx="226">
                  <c:v>-20.474926777842239</c:v>
                </c:pt>
                <c:pt idx="227">
                  <c:v>-20.680292003375364</c:v>
                </c:pt>
                <c:pt idx="228">
                  <c:v>-20.886538253361639</c:v>
                </c:pt>
                <c:pt idx="229">
                  <c:v>-21.09366415249028</c:v>
                </c:pt>
                <c:pt idx="230">
                  <c:v>-21.30166832419156</c:v>
                </c:pt>
                <c:pt idx="231">
                  <c:v>-21.510549390636896</c:v>
                </c:pt>
                <c:pt idx="232">
                  <c:v>-21.720305972739187</c:v>
                </c:pt>
                <c:pt idx="233">
                  <c:v>-21.930936690153402</c:v>
                </c:pt>
                <c:pt idx="234">
                  <c:v>-22.142440161277449</c:v>
                </c:pt>
                <c:pt idx="235">
                  <c:v>-22.354815003253275</c:v>
                </c:pt>
                <c:pt idx="236">
                  <c:v>-22.568059831968228</c:v>
                </c:pt>
                <c:pt idx="237">
                  <c:v>-22.782173262056666</c:v>
                </c:pt>
                <c:pt idx="238">
                  <c:v>-22.997153906901808</c:v>
                </c:pt>
                <c:pt idx="239">
                  <c:v>-23.213000378637844</c:v>
                </c:pt>
                <c:pt idx="240">
                  <c:v>-23.429711288152262</c:v>
                </c:pt>
                <c:pt idx="241">
                  <c:v>-23.64728524508844</c:v>
                </c:pt>
                <c:pt idx="242">
                  <c:v>-23.865720857848451</c:v>
                </c:pt>
                <c:pt idx="243">
                  <c:v>-24.085016733596117</c:v>
                </c:pt>
                <c:pt idx="244">
                  <c:v>-24.305171478260281</c:v>
                </c:pt>
                <c:pt idx="245">
                  <c:v>-24.526183696538325</c:v>
                </c:pt>
                <c:pt idx="246">
                  <c:v>-24.748051991899899</c:v>
                </c:pt>
                <c:pt idx="247">
                  <c:v>-24.97077496659087</c:v>
                </c:pt>
                <c:pt idx="248">
                  <c:v>-25.194351221637508</c:v>
                </c:pt>
                <c:pt idx="249">
                  <c:v>-25.41877935685088</c:v>
                </c:pt>
                <c:pt idx="250">
                  <c:v>-25.644057970831454</c:v>
                </c:pt>
                <c:pt idx="251">
                  <c:v>-25.870185660973927</c:v>
                </c:pt>
                <c:pt idx="252">
                  <c:v>-26.097161023472264</c:v>
                </c:pt>
                <c:pt idx="253">
                  <c:v>-26.324982653324927</c:v>
                </c:pt>
                <c:pt idx="254">
                  <c:v>-26.55364914434033</c:v>
                </c:pt>
                <c:pt idx="255">
                  <c:v>-26.78315908914249</c:v>
                </c:pt>
                <c:pt idx="256">
                  <c:v>-27.013511079176872</c:v>
                </c:pt>
                <c:pt idx="257">
                  <c:v>-27.244703704716443</c:v>
                </c:pt>
                <c:pt idx="258">
                  <c:v>-27.476735554867911</c:v>
                </c:pt>
                <c:pt idx="259">
                  <c:v>-27.709605217578158</c:v>
                </c:pt>
                <c:pt idx="260">
                  <c:v>-27.94331127964087</c:v>
                </c:pt>
                <c:pt idx="261">
                  <c:v>-28.177852326703356</c:v>
                </c:pt>
                <c:pt idx="262">
                  <c:v>-28.413226943273539</c:v>
                </c:pt>
                <c:pt idx="263">
                  <c:v>-28.649433712727145</c:v>
                </c:pt>
                <c:pt idx="264">
                  <c:v>-28.886471217315059</c:v>
                </c:pt>
                <c:pt idx="265">
                  <c:v>-29.124338038170873</c:v>
                </c:pt>
                <c:pt idx="266">
                  <c:v>-29.363032755318599</c:v>
                </c:pt>
                <c:pt idx="267">
                  <c:v>-29.602553947680558</c:v>
                </c:pt>
                <c:pt idx="268">
                  <c:v>-29.842900193085441</c:v>
                </c:pt>
                <c:pt idx="269">
                  <c:v>-30.084070068276542</c:v>
                </c:pt>
                <c:pt idx="270">
                  <c:v>-30.326062148920148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'13ft'!$G$18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0.37360465970298518</c:v>
                </c:pt>
                <c:pt idx="2">
                  <c:v>0.74665942295624954</c:v>
                </c:pt>
                <c:pt idx="3">
                  <c:v>1.1191660331851643</c:v>
                </c:pt>
                <c:pt idx="4">
                  <c:v>1.4911262205361882</c:v>
                </c:pt>
                <c:pt idx="5">
                  <c:v>1.8625417019613513</c:v>
                </c:pt>
                <c:pt idx="6">
                  <c:v>2.2334141813021291</c:v>
                </c:pt>
                <c:pt idx="7">
                  <c:v>2.603745349372717</c:v>
                </c:pt>
                <c:pt idx="8">
                  <c:v>2.9735368840427108</c:v>
                </c:pt>
                <c:pt idx="9">
                  <c:v>3.3427904503192076</c:v>
                </c:pt>
                <c:pt idx="10">
                  <c:v>3.7115077004283288</c:v>
                </c:pt>
                <c:pt idx="11">
                  <c:v>4.0796902738961789</c:v>
                </c:pt>
                <c:pt idx="12">
                  <c:v>4.4473397976292484</c:v>
                </c:pt>
                <c:pt idx="13">
                  <c:v>4.8144578859942611</c:v>
                </c:pt>
                <c:pt idx="14">
                  <c:v>5.1810461408974877</c:v>
                </c:pt>
                <c:pt idx="15">
                  <c:v>5.5471061518635212</c:v>
                </c:pt>
                <c:pt idx="16">
                  <c:v>5.9126394961135258</c:v>
                </c:pt>
                <c:pt idx="17">
                  <c:v>6.2776477386429734</c:v>
                </c:pt>
                <c:pt idx="18">
                  <c:v>6.6421324322988635</c:v>
                </c:pt>
                <c:pt idx="19">
                  <c:v>7.0060951178564466</c:v>
                </c:pt>
                <c:pt idx="20">
                  <c:v>7.3695373240954467</c:v>
                </c:pt>
                <c:pt idx="21">
                  <c:v>7.7324605678758012</c:v>
                </c:pt>
                <c:pt idx="22">
                  <c:v>8.0948663542129164</c:v>
                </c:pt>
                <c:pt idx="23">
                  <c:v>8.4567561763524512</c:v>
                </c:pt>
                <c:pt idx="24">
                  <c:v>8.8181315158446338</c:v>
                </c:pt>
                <c:pt idx="25">
                  <c:v>9.178993842618123</c:v>
                </c:pt>
                <c:pt idx="26">
                  <c:v>9.5393446150534071</c:v>
                </c:pt>
                <c:pt idx="27">
                  <c:v>9.8991852800557698</c:v>
                </c:pt>
                <c:pt idx="28">
                  <c:v>10.258517273127804</c:v>
                </c:pt>
                <c:pt idx="29">
                  <c:v>10.617342018441501</c:v>
                </c:pt>
                <c:pt idx="30">
                  <c:v>10.975660928909916</c:v>
                </c:pt>
                <c:pt idx="31">
                  <c:v>11.333475406258396</c:v>
                </c:pt>
                <c:pt idx="32">
                  <c:v>11.690786841095424</c:v>
                </c:pt>
                <c:pt idx="33">
                  <c:v>12.047596612983021</c:v>
                </c:pt>
                <c:pt idx="34">
                  <c:v>12.403906090506778</c:v>
                </c:pt>
                <c:pt idx="35">
                  <c:v>12.759716631345466</c:v>
                </c:pt>
                <c:pt idx="36">
                  <c:v>13.115029582340275</c:v>
                </c:pt>
                <c:pt idx="37">
                  <c:v>13.46984627956366</c:v>
                </c:pt>
                <c:pt idx="38">
                  <c:v>13.824168048387808</c:v>
                </c:pt>
                <c:pt idx="39">
                  <c:v>14.177996203552736</c:v>
                </c:pt>
                <c:pt idx="40">
                  <c:v>14.53133204923402</c:v>
                </c:pt>
                <c:pt idx="41">
                  <c:v>14.884176879110163</c:v>
                </c:pt>
                <c:pt idx="42">
                  <c:v>15.2365319764296</c:v>
                </c:pt>
                <c:pt idx="43">
                  <c:v>15.588398614077361</c:v>
                </c:pt>
                <c:pt idx="44">
                  <c:v>15.939778054641382</c:v>
                </c:pt>
                <c:pt idx="45">
                  <c:v>16.290671550478471</c:v>
                </c:pt>
                <c:pt idx="46">
                  <c:v>16.641080343779951</c:v>
                </c:pt>
                <c:pt idx="47">
                  <c:v>16.991005666636951</c:v>
                </c:pt>
                <c:pt idx="48">
                  <c:v>17.340448741105387</c:v>
                </c:pt>
                <c:pt idx="49">
                  <c:v>17.689410779270613</c:v>
                </c:pt>
                <c:pt idx="50">
                  <c:v>18.037892983311757</c:v>
                </c:pt>
                <c:pt idx="51">
                  <c:v>18.385896545565746</c:v>
                </c:pt>
                <c:pt idx="52">
                  <c:v>18.733422648591009</c:v>
                </c:pt>
                <c:pt idx="53">
                  <c:v>19.080472465230894</c:v>
                </c:pt>
                <c:pt idx="54">
                  <c:v>19.427047158676771</c:v>
                </c:pt>
                <c:pt idx="55">
                  <c:v>19.77314788253085</c:v>
                </c:pt>
                <c:pt idx="56">
                  <c:v>20.118775780868692</c:v>
                </c:pt>
                <c:pt idx="57">
                  <c:v>20.463931988301447</c:v>
                </c:pt>
                <c:pt idx="58">
                  <c:v>20.808617630037798</c:v>
                </c:pt>
                <c:pt idx="59">
                  <c:v>21.152833821945634</c:v>
                </c:pt>
                <c:pt idx="60">
                  <c:v>21.496581670613438</c:v>
                </c:pt>
                <c:pt idx="61">
                  <c:v>21.839862273411395</c:v>
                </c:pt>
                <c:pt idx="62">
                  <c:v>22.182676718552255</c:v>
                </c:pt>
                <c:pt idx="63">
                  <c:v>22.525026085151907</c:v>
                </c:pt>
                <c:pt idx="64">
                  <c:v>22.866911443289702</c:v>
                </c:pt>
                <c:pt idx="65">
                  <c:v>23.208333854068513</c:v>
                </c:pt>
                <c:pt idx="66">
                  <c:v>23.549294369674541</c:v>
                </c:pt>
                <c:pt idx="67">
                  <c:v>23.889794033436868</c:v>
                </c:pt>
                <c:pt idx="68">
                  <c:v>24.229833879886755</c:v>
                </c:pt>
                <c:pt idx="69">
                  <c:v>24.569414934816709</c:v>
                </c:pt>
                <c:pt idx="70">
                  <c:v>24.908538215339295</c:v>
                </c:pt>
                <c:pt idx="71">
                  <c:v>25.2472047299457</c:v>
                </c:pt>
                <c:pt idx="72">
                  <c:v>25.58541547856408</c:v>
                </c:pt>
                <c:pt idx="73">
                  <c:v>25.923171452617652</c:v>
                </c:pt>
                <c:pt idx="74">
                  <c:v>26.260473635082565</c:v>
                </c:pt>
                <c:pt idx="75">
                  <c:v>26.597323000545547</c:v>
                </c:pt>
                <c:pt idx="76">
                  <c:v>26.933720515261307</c:v>
                </c:pt>
                <c:pt idx="77">
                  <c:v>27.269667137209726</c:v>
                </c:pt>
                <c:pt idx="78">
                  <c:v>27.605163816152828</c:v>
                </c:pt>
                <c:pt idx="79">
                  <c:v>27.940211493691518</c:v>
                </c:pt>
                <c:pt idx="80">
                  <c:v>28.274811103322119</c:v>
                </c:pt>
                <c:pt idx="81">
                  <c:v>28.608963570492676</c:v>
                </c:pt>
                <c:pt idx="82">
                  <c:v>28.942669812659066</c:v>
                </c:pt>
                <c:pt idx="83">
                  <c:v>29.275930739340883</c:v>
                </c:pt>
                <c:pt idx="84">
                  <c:v>29.608747252177118</c:v>
                </c:pt>
                <c:pt idx="85">
                  <c:v>29.941120244981636</c:v>
                </c:pt>
                <c:pt idx="86">
                  <c:v>30.273050603798449</c:v>
                </c:pt>
                <c:pt idx="87">
                  <c:v>30.604539206956765</c:v>
                </c:pt>
                <c:pt idx="88">
                  <c:v>30.935586925125872</c:v>
                </c:pt>
                <c:pt idx="89">
                  <c:v>31.266194621369788</c:v>
                </c:pt>
                <c:pt idx="90">
                  <c:v>31.596363151201743</c:v>
                </c:pt>
                <c:pt idx="91">
                  <c:v>31.926093362638436</c:v>
                </c:pt>
                <c:pt idx="92">
                  <c:v>32.255386096254114</c:v>
                </c:pt>
                <c:pt idx="93">
                  <c:v>32.584242185234459</c:v>
                </c:pt>
                <c:pt idx="94">
                  <c:v>32.912662455430279</c:v>
                </c:pt>
                <c:pt idx="95">
                  <c:v>33.240647725411002</c:v>
                </c:pt>
                <c:pt idx="96">
                  <c:v>33.568198806517984</c:v>
                </c:pt>
                <c:pt idx="97">
                  <c:v>33.895316502917645</c:v>
                </c:pt>
                <c:pt idx="98">
                  <c:v>34.222001611654399</c:v>
                </c:pt>
                <c:pt idx="99">
                  <c:v>34.5482549227034</c:v>
                </c:pt>
                <c:pt idx="100">
                  <c:v>34.874077219023107</c:v>
                </c:pt>
                <c:pt idx="101">
                  <c:v>35.199469276607687</c:v>
                </c:pt>
                <c:pt idx="102">
                  <c:v>35.524431864539203</c:v>
                </c:pt>
                <c:pt idx="103">
                  <c:v>35.848965745039614</c:v>
                </c:pt>
                <c:pt idx="104">
                  <c:v>36.173071673522657</c:v>
                </c:pt>
                <c:pt idx="105">
                  <c:v>36.496750398645467</c:v>
                </c:pt>
                <c:pt idx="106">
                  <c:v>36.820002662360089</c:v>
                </c:pt>
                <c:pt idx="107">
                  <c:v>37.142829199964751</c:v>
                </c:pt>
                <c:pt idx="108">
                  <c:v>37.465230740155029</c:v>
                </c:pt>
                <c:pt idx="109">
                  <c:v>37.78720800507476</c:v>
                </c:pt>
                <c:pt idx="110">
                  <c:v>38.108761710366835</c:v>
                </c:pt>
                <c:pt idx="111">
                  <c:v>38.429892565223803</c:v>
                </c:pt>
                <c:pt idx="112">
                  <c:v>38.750601272438288</c:v>
                </c:pt>
                <c:pt idx="113">
                  <c:v>39.070888528453231</c:v>
                </c:pt>
                <c:pt idx="114">
                  <c:v>39.390755023411991</c:v>
                </c:pt>
                <c:pt idx="115">
                  <c:v>39.710201441208227</c:v>
                </c:pt>
                <c:pt idx="116">
                  <c:v>40.029228459535638</c:v>
                </c:pt>
                <c:pt idx="117">
                  <c:v>40.347836749937528</c:v>
                </c:pt>
                <c:pt idx="118">
                  <c:v>40.666026977856191</c:v>
                </c:pt>
                <c:pt idx="119">
                  <c:v>40.983799802682121</c:v>
                </c:pt>
                <c:pt idx="120">
                  <c:v>41.301155877803062</c:v>
                </c:pt>
                <c:pt idx="121">
                  <c:v>41.618095850652885</c:v>
                </c:pt>
                <c:pt idx="122">
                  <c:v>41.934620362760292</c:v>
                </c:pt>
                <c:pt idx="123">
                  <c:v>42.250730049797333</c:v>
                </c:pt>
                <c:pt idx="124">
                  <c:v>42.566425541627787</c:v>
                </c:pt>
                <c:pt idx="125">
                  <c:v>42.881707462355344</c:v>
                </c:pt>
                <c:pt idx="126">
                  <c:v>43.196576430371636</c:v>
                </c:pt>
                <c:pt idx="127">
                  <c:v>43.511033058404081</c:v>
                </c:pt>
                <c:pt idx="128">
                  <c:v>43.825077953563564</c:v>
                </c:pt>
                <c:pt idx="129">
                  <c:v>44.138711717391942</c:v>
                </c:pt>
                <c:pt idx="130">
                  <c:v>44.451934945909407</c:v>
                </c:pt>
                <c:pt idx="131">
                  <c:v>44.764748229661635</c:v>
                </c:pt>
                <c:pt idx="132">
                  <c:v>45.077152153766797</c:v>
                </c:pt>
                <c:pt idx="133">
                  <c:v>45.389147297962388</c:v>
                </c:pt>
                <c:pt idx="134">
                  <c:v>45.70073423665189</c:v>
                </c:pt>
                <c:pt idx="135">
                  <c:v>46.011913538951248</c:v>
                </c:pt>
                <c:pt idx="136">
                  <c:v>46.322685768735205</c:v>
                </c:pt>
                <c:pt idx="137">
                  <c:v>46.633051484683449</c:v>
                </c:pt>
                <c:pt idx="138">
                  <c:v>46.94301124032657</c:v>
                </c:pt>
                <c:pt idx="139">
                  <c:v>47.25256558409189</c:v>
                </c:pt>
                <c:pt idx="140">
                  <c:v>47.561715059349083</c:v>
                </c:pt>
                <c:pt idx="141">
                  <c:v>47.87046020445564</c:v>
                </c:pt>
                <c:pt idx="142">
                  <c:v>48.178801552802163</c:v>
                </c:pt>
                <c:pt idx="143">
                  <c:v>48.486739632857478</c:v>
                </c:pt>
                <c:pt idx="144">
                  <c:v>48.794274968213585</c:v>
                </c:pt>
                <c:pt idx="145">
                  <c:v>49.101408077630417</c:v>
                </c:pt>
                <c:pt idx="146">
                  <c:v>49.408139475080453</c:v>
                </c:pt>
                <c:pt idx="147">
                  <c:v>49.714469669793139</c:v>
                </c:pt>
                <c:pt idx="148">
                  <c:v>50.020399166299143</c:v>
                </c:pt>
                <c:pt idx="149">
                  <c:v>50.325928464474423</c:v>
                </c:pt>
                <c:pt idx="150">
                  <c:v>50.631058059584127</c:v>
                </c:pt>
                <c:pt idx="151">
                  <c:v>50.935788442326341</c:v>
                </c:pt>
                <c:pt idx="152">
                  <c:v>51.240120098875614</c:v>
                </c:pt>
                <c:pt idx="153">
                  <c:v>51.544053510926354</c:v>
                </c:pt>
                <c:pt idx="154">
                  <c:v>51.847589155736017</c:v>
                </c:pt>
                <c:pt idx="155">
                  <c:v>52.150727506168131</c:v>
                </c:pt>
                <c:pt idx="156">
                  <c:v>52.45346903073515</c:v>
                </c:pt>
                <c:pt idx="157">
                  <c:v>52.7558141936411</c:v>
                </c:pt>
                <c:pt idx="158">
                  <c:v>53.057763454824091</c:v>
                </c:pt>
                <c:pt idx="159">
                  <c:v>53.35931726999862</c:v>
                </c:pt>
                <c:pt idx="160">
                  <c:v>53.660476090697706</c:v>
                </c:pt>
                <c:pt idx="161">
                  <c:v>53.96124036431484</c:v>
                </c:pt>
                <c:pt idx="162">
                  <c:v>54.261610534145753</c:v>
                </c:pt>
                <c:pt idx="163">
                  <c:v>54.561587039430016</c:v>
                </c:pt>
                <c:pt idx="164">
                  <c:v>54.861170315392457</c:v>
                </c:pt>
                <c:pt idx="165">
                  <c:v>55.160360793284376</c:v>
                </c:pt>
                <c:pt idx="166">
                  <c:v>55.459158900424612</c:v>
                </c:pt>
                <c:pt idx="167">
                  <c:v>55.757565060240388</c:v>
                </c:pt>
                <c:pt idx="168">
                  <c:v>56.055579692308015</c:v>
                </c:pt>
                <c:pt idx="169">
                  <c:v>56.353203212393389</c:v>
                </c:pt>
                <c:pt idx="170">
                  <c:v>56.650436032492294</c:v>
                </c:pt>
                <c:pt idx="171">
                  <c:v>56.947278560870544</c:v>
                </c:pt>
                <c:pt idx="172">
                  <c:v>57.243731202103945</c:v>
                </c:pt>
                <c:pt idx="173">
                  <c:v>57.539794357118033</c:v>
                </c:pt>
                <c:pt idx="174">
                  <c:v>57.835468423227674</c:v>
                </c:pt>
                <c:pt idx="175">
                  <c:v>58.130753794176435</c:v>
                </c:pt>
                <c:pt idx="176">
                  <c:v>58.425650860175814</c:v>
                </c:pt>
                <c:pt idx="177">
                  <c:v>58.720160007944237</c:v>
                </c:pt>
                <c:pt idx="178">
                  <c:v>59.014281620745898</c:v>
                </c:pt>
                <c:pt idx="179">
                  <c:v>59.308016078429397</c:v>
                </c:pt>
                <c:pt idx="180">
                  <c:v>59.60136375746621</c:v>
                </c:pt>
                <c:pt idx="181">
                  <c:v>59.894325030988945</c:v>
                </c:pt>
                <c:pt idx="182">
                  <c:v>60.186900268829412</c:v>
                </c:pt>
                <c:pt idx="183">
                  <c:v>60.479089837556515</c:v>
                </c:pt>
                <c:pt idx="184">
                  <c:v>60.770894100513964</c:v>
                </c:pt>
                <c:pt idx="185">
                  <c:v>61.062313417857759</c:v>
                </c:pt>
                <c:pt idx="186">
                  <c:v>61.353348146593525</c:v>
                </c:pt>
                <c:pt idx="187">
                  <c:v>61.643998640613631</c:v>
                </c:pt>
                <c:pt idx="188">
                  <c:v>61.934265250734121</c:v>
                </c:pt>
                <c:pt idx="189">
                  <c:v>62.224148324731459</c:v>
                </c:pt>
                <c:pt idx="190">
                  <c:v>62.51364820737907</c:v>
                </c:pt>
                <c:pt idx="191">
                  <c:v>62.802765240483716</c:v>
                </c:pt>
                <c:pt idx="192">
                  <c:v>63.091499762921636</c:v>
                </c:pt>
                <c:pt idx="193">
                  <c:v>63.379852110674527</c:v>
                </c:pt>
                <c:pt idx="194">
                  <c:v>63.667822616865323</c:v>
                </c:pt>
                <c:pt idx="195">
                  <c:v>63.955411611793778</c:v>
                </c:pt>
                <c:pt idx="196">
                  <c:v>64.242619422971842</c:v>
                </c:pt>
                <c:pt idx="197">
                  <c:v>64.529446375158869</c:v>
                </c:pt>
                <c:pt idx="198">
                  <c:v>64.815892790396589</c:v>
                </c:pt>
                <c:pt idx="199">
                  <c:v>65.101958988043947</c:v>
                </c:pt>
                <c:pt idx="200">
                  <c:v>65.387645284811683</c:v>
                </c:pt>
                <c:pt idx="201">
                  <c:v>65.672951994796747</c:v>
                </c:pt>
                <c:pt idx="202">
                  <c:v>65.957879429516524</c:v>
                </c:pt>
                <c:pt idx="203">
                  <c:v>66.242427897942832</c:v>
                </c:pt>
                <c:pt idx="204">
                  <c:v>66.526597706535767</c:v>
                </c:pt>
                <c:pt idx="205">
                  <c:v>66.810389159277292</c:v>
                </c:pt>
                <c:pt idx="206">
                  <c:v>67.09380255770472</c:v>
                </c:pt>
                <c:pt idx="207">
                  <c:v>67.376838200943894</c:v>
                </c:pt>
                <c:pt idx="208">
                  <c:v>67.65949638574223</c:v>
                </c:pt>
                <c:pt idx="209">
                  <c:v>67.941777406501558</c:v>
                </c:pt>
                <c:pt idx="210">
                  <c:v>68.223681555310762</c:v>
                </c:pt>
                <c:pt idx="211">
                  <c:v>68.505209121978211</c:v>
                </c:pt>
                <c:pt idx="212">
                  <c:v>68.786360394064005</c:v>
                </c:pt>
                <c:pt idx="213">
                  <c:v>69.067135656912001</c:v>
                </c:pt>
                <c:pt idx="214">
                  <c:v>69.347535193681679</c:v>
                </c:pt>
                <c:pt idx="215">
                  <c:v>69.627559285379789</c:v>
                </c:pt>
                <c:pt idx="216">
                  <c:v>69.907208210891739</c:v>
                </c:pt>
                <c:pt idx="217">
                  <c:v>70.186482247012918</c:v>
                </c:pt>
                <c:pt idx="218">
                  <c:v>70.465381668479708</c:v>
                </c:pt>
                <c:pt idx="219">
                  <c:v>70.743906748000327</c:v>
                </c:pt>
                <c:pt idx="220">
                  <c:v>71.022057756285491</c:v>
                </c:pt>
                <c:pt idx="221">
                  <c:v>71.299834962078862</c:v>
                </c:pt>
                <c:pt idx="222">
                  <c:v>71.577238632187303</c:v>
                </c:pt>
                <c:pt idx="223">
                  <c:v>71.85426903151091</c:v>
                </c:pt>
                <c:pt idx="224">
                  <c:v>72.130926423072893</c:v>
                </c:pt>
                <c:pt idx="225">
                  <c:v>72.407211068049222</c:v>
                </c:pt>
                <c:pt idx="226">
                  <c:v>72.68312322579807</c:v>
                </c:pt>
                <c:pt idx="227">
                  <c:v>72.958663153889091</c:v>
                </c:pt>
                <c:pt idx="228">
                  <c:v>73.233831108132449</c:v>
                </c:pt>
                <c:pt idx="229">
                  <c:v>73.508627342607696</c:v>
                </c:pt>
                <c:pt idx="230">
                  <c:v>73.783052109692434</c:v>
                </c:pt>
                <c:pt idx="231">
                  <c:v>74.05710566009077</c:v>
                </c:pt>
                <c:pt idx="232">
                  <c:v>74.330788242861544</c:v>
                </c:pt>
                <c:pt idx="233">
                  <c:v>74.604100105446463</c:v>
                </c:pt>
                <c:pt idx="234">
                  <c:v>74.877041493697917</c:v>
                </c:pt>
                <c:pt idx="235">
                  <c:v>75.149612651906637</c:v>
                </c:pt>
                <c:pt idx="236">
                  <c:v>75.421813822829193</c:v>
                </c:pt>
                <c:pt idx="237">
                  <c:v>75.693645247715267</c:v>
                </c:pt>
                <c:pt idx="238">
                  <c:v>75.96510716633469</c:v>
                </c:pt>
                <c:pt idx="239">
                  <c:v>76.236199817004348</c:v>
                </c:pt>
                <c:pt idx="240">
                  <c:v>76.506923436614841</c:v>
                </c:pt>
                <c:pt idx="241">
                  <c:v>76.777278260656971</c:v>
                </c:pt>
                <c:pt idx="242">
                  <c:v>77.047264523248032</c:v>
                </c:pt>
                <c:pt idx="243">
                  <c:v>77.316882457157888</c:v>
                </c:pt>
                <c:pt idx="244">
                  <c:v>77.586132293834851</c:v>
                </c:pt>
                <c:pt idx="245">
                  <c:v>77.8550142634314</c:v>
                </c:pt>
                <c:pt idx="246">
                  <c:v>78.123528594829665</c:v>
                </c:pt>
                <c:pt idx="247">
                  <c:v>78.391675515666719</c:v>
                </c:pt>
                <c:pt idx="248">
                  <c:v>78.659455252359692</c:v>
                </c:pt>
                <c:pt idx="249">
                  <c:v>78.926868030130692</c:v>
                </c:pt>
                <c:pt idx="250">
                  <c:v>79.193914073031507</c:v>
                </c:pt>
                <c:pt idx="251">
                  <c:v>79.460593603968135</c:v>
                </c:pt>
                <c:pt idx="252">
                  <c:v>79.726906844725107</c:v>
                </c:pt>
                <c:pt idx="253">
                  <c:v>79.992854015989607</c:v>
                </c:pt>
                <c:pt idx="254">
                  <c:v>80.258435337375431</c:v>
                </c:pt>
                <c:pt idx="255">
                  <c:v>80.523651027446732</c:v>
                </c:pt>
                <c:pt idx="256">
                  <c:v>80.788501303741569</c:v>
                </c:pt>
                <c:pt idx="257">
                  <c:v>81.052986382795254</c:v>
                </c:pt>
                <c:pt idx="258">
                  <c:v>81.317106480163559</c:v>
                </c:pt>
                <c:pt idx="259">
                  <c:v>81.580861810445668</c:v>
                </c:pt>
                <c:pt idx="260">
                  <c:v>81.844252587306954</c:v>
                </c:pt>
                <c:pt idx="261">
                  <c:v>82.10727902350159</c:v>
                </c:pt>
                <c:pt idx="262">
                  <c:v>82.36994133089496</c:v>
                </c:pt>
                <c:pt idx="263">
                  <c:v>82.632239720485856</c:v>
                </c:pt>
                <c:pt idx="264">
                  <c:v>82.894174402428533</c:v>
                </c:pt>
                <c:pt idx="265">
                  <c:v>83.155745586054522</c:v>
                </c:pt>
                <c:pt idx="266">
                  <c:v>83.416953479894275</c:v>
                </c:pt>
                <c:pt idx="267">
                  <c:v>83.677798291698664</c:v>
                </c:pt>
                <c:pt idx="268">
                  <c:v>83.938280228460215</c:v>
                </c:pt>
                <c:pt idx="269">
                  <c:v>84.198399496434206</c:v>
                </c:pt>
                <c:pt idx="270">
                  <c:v>84.458156301159562</c:v>
                </c:pt>
              </c:numCache>
            </c:numRef>
          </c:xVal>
          <c:yVal>
            <c:numRef>
              <c:f>'13ft'!$G$19:$G$289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'13ft'!$H$18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'13ft'!$D$19:$D$289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0.37360465970298518</c:v>
                </c:pt>
                <c:pt idx="2">
                  <c:v>0.74665942295624954</c:v>
                </c:pt>
                <c:pt idx="3">
                  <c:v>1.1191660331851643</c:v>
                </c:pt>
                <c:pt idx="4">
                  <c:v>1.4911262205361882</c:v>
                </c:pt>
                <c:pt idx="5">
                  <c:v>1.8625417019613513</c:v>
                </c:pt>
                <c:pt idx="6">
                  <c:v>2.2334141813021291</c:v>
                </c:pt>
                <c:pt idx="7">
                  <c:v>2.603745349372717</c:v>
                </c:pt>
                <c:pt idx="8">
                  <c:v>2.9735368840427108</c:v>
                </c:pt>
                <c:pt idx="9">
                  <c:v>3.3427904503192076</c:v>
                </c:pt>
                <c:pt idx="10">
                  <c:v>3.7115077004283288</c:v>
                </c:pt>
                <c:pt idx="11">
                  <c:v>4.0796902738961789</c:v>
                </c:pt>
                <c:pt idx="12">
                  <c:v>4.4473397976292484</c:v>
                </c:pt>
                <c:pt idx="13">
                  <c:v>4.8144578859942611</c:v>
                </c:pt>
                <c:pt idx="14">
                  <c:v>5.1810461408974877</c:v>
                </c:pt>
                <c:pt idx="15">
                  <c:v>5.5471061518635212</c:v>
                </c:pt>
                <c:pt idx="16">
                  <c:v>5.9126394961135258</c:v>
                </c:pt>
                <c:pt idx="17">
                  <c:v>6.2776477386429734</c:v>
                </c:pt>
                <c:pt idx="18">
                  <c:v>6.6421324322988635</c:v>
                </c:pt>
                <c:pt idx="19">
                  <c:v>7.0060951178564466</c:v>
                </c:pt>
                <c:pt idx="20">
                  <c:v>7.3695373240954467</c:v>
                </c:pt>
                <c:pt idx="21">
                  <c:v>7.7324605678758012</c:v>
                </c:pt>
                <c:pt idx="22">
                  <c:v>8.0948663542129164</c:v>
                </c:pt>
                <c:pt idx="23">
                  <c:v>8.4567561763524512</c:v>
                </c:pt>
                <c:pt idx="24">
                  <c:v>8.8181315158446338</c:v>
                </c:pt>
                <c:pt idx="25">
                  <c:v>9.178993842618123</c:v>
                </c:pt>
                <c:pt idx="26">
                  <c:v>9.5393446150534071</c:v>
                </c:pt>
                <c:pt idx="27">
                  <c:v>9.8991852800557698</c:v>
                </c:pt>
                <c:pt idx="28">
                  <c:v>10.258517273127804</c:v>
                </c:pt>
                <c:pt idx="29">
                  <c:v>10.617342018441501</c:v>
                </c:pt>
                <c:pt idx="30">
                  <c:v>10.975660928909916</c:v>
                </c:pt>
                <c:pt idx="31">
                  <c:v>11.333475406258396</c:v>
                </c:pt>
                <c:pt idx="32">
                  <c:v>11.690786841095424</c:v>
                </c:pt>
                <c:pt idx="33">
                  <c:v>12.047596612983021</c:v>
                </c:pt>
                <c:pt idx="34">
                  <c:v>12.403906090506778</c:v>
                </c:pt>
                <c:pt idx="35">
                  <c:v>12.759716631345466</c:v>
                </c:pt>
                <c:pt idx="36">
                  <c:v>13.115029582340275</c:v>
                </c:pt>
                <c:pt idx="37">
                  <c:v>13.46984627956366</c:v>
                </c:pt>
                <c:pt idx="38">
                  <c:v>13.824168048387808</c:v>
                </c:pt>
                <c:pt idx="39">
                  <c:v>14.177996203552736</c:v>
                </c:pt>
                <c:pt idx="40">
                  <c:v>14.53133204923402</c:v>
                </c:pt>
                <c:pt idx="41">
                  <c:v>14.884176879110163</c:v>
                </c:pt>
                <c:pt idx="42">
                  <c:v>15.2365319764296</c:v>
                </c:pt>
                <c:pt idx="43">
                  <c:v>15.588398614077361</c:v>
                </c:pt>
                <c:pt idx="44">
                  <c:v>15.939778054641382</c:v>
                </c:pt>
                <c:pt idx="45">
                  <c:v>16.290671550478471</c:v>
                </c:pt>
                <c:pt idx="46">
                  <c:v>16.641080343779951</c:v>
                </c:pt>
                <c:pt idx="47">
                  <c:v>16.991005666636951</c:v>
                </c:pt>
                <c:pt idx="48">
                  <c:v>17.340448741105387</c:v>
                </c:pt>
                <c:pt idx="49">
                  <c:v>17.689410779270613</c:v>
                </c:pt>
                <c:pt idx="50">
                  <c:v>18.037892983311757</c:v>
                </c:pt>
                <c:pt idx="51">
                  <c:v>18.385896545565746</c:v>
                </c:pt>
                <c:pt idx="52">
                  <c:v>18.733422648591009</c:v>
                </c:pt>
                <c:pt idx="53">
                  <c:v>19.080472465230894</c:v>
                </c:pt>
                <c:pt idx="54">
                  <c:v>19.427047158676771</c:v>
                </c:pt>
                <c:pt idx="55">
                  <c:v>19.77314788253085</c:v>
                </c:pt>
                <c:pt idx="56">
                  <c:v>20.118775780868692</c:v>
                </c:pt>
                <c:pt idx="57">
                  <c:v>20.463931988301447</c:v>
                </c:pt>
                <c:pt idx="58">
                  <c:v>20.808617630037798</c:v>
                </c:pt>
                <c:pt idx="59">
                  <c:v>21.152833821945634</c:v>
                </c:pt>
                <c:pt idx="60">
                  <c:v>21.496581670613438</c:v>
                </c:pt>
                <c:pt idx="61">
                  <c:v>21.839862273411395</c:v>
                </c:pt>
                <c:pt idx="62">
                  <c:v>22.182676718552255</c:v>
                </c:pt>
                <c:pt idx="63">
                  <c:v>22.525026085151907</c:v>
                </c:pt>
                <c:pt idx="64">
                  <c:v>22.866911443289702</c:v>
                </c:pt>
                <c:pt idx="65">
                  <c:v>23.208333854068513</c:v>
                </c:pt>
                <c:pt idx="66">
                  <c:v>23.549294369674541</c:v>
                </c:pt>
                <c:pt idx="67">
                  <c:v>23.889794033436868</c:v>
                </c:pt>
                <c:pt idx="68">
                  <c:v>24.229833879886755</c:v>
                </c:pt>
                <c:pt idx="69">
                  <c:v>24.569414934816709</c:v>
                </c:pt>
                <c:pt idx="70">
                  <c:v>24.908538215339295</c:v>
                </c:pt>
                <c:pt idx="71">
                  <c:v>25.2472047299457</c:v>
                </c:pt>
                <c:pt idx="72">
                  <c:v>25.58541547856408</c:v>
                </c:pt>
                <c:pt idx="73">
                  <c:v>25.923171452617652</c:v>
                </c:pt>
                <c:pt idx="74">
                  <c:v>26.260473635082565</c:v>
                </c:pt>
                <c:pt idx="75">
                  <c:v>26.597323000545547</c:v>
                </c:pt>
                <c:pt idx="76">
                  <c:v>26.933720515261307</c:v>
                </c:pt>
                <c:pt idx="77">
                  <c:v>27.269667137209726</c:v>
                </c:pt>
                <c:pt idx="78">
                  <c:v>27.605163816152828</c:v>
                </c:pt>
                <c:pt idx="79">
                  <c:v>27.940211493691518</c:v>
                </c:pt>
                <c:pt idx="80">
                  <c:v>28.274811103322119</c:v>
                </c:pt>
                <c:pt idx="81">
                  <c:v>28.608963570492676</c:v>
                </c:pt>
                <c:pt idx="82">
                  <c:v>28.942669812659066</c:v>
                </c:pt>
                <c:pt idx="83">
                  <c:v>29.275930739340883</c:v>
                </c:pt>
                <c:pt idx="84">
                  <c:v>29.608747252177118</c:v>
                </c:pt>
                <c:pt idx="85">
                  <c:v>29.941120244981636</c:v>
                </c:pt>
                <c:pt idx="86">
                  <c:v>30.273050603798449</c:v>
                </c:pt>
                <c:pt idx="87">
                  <c:v>30.604539206956765</c:v>
                </c:pt>
                <c:pt idx="88">
                  <c:v>30.935586925125872</c:v>
                </c:pt>
                <c:pt idx="89">
                  <c:v>31.266194621369788</c:v>
                </c:pt>
                <c:pt idx="90">
                  <c:v>31.596363151201743</c:v>
                </c:pt>
                <c:pt idx="91">
                  <c:v>31.926093362638436</c:v>
                </c:pt>
                <c:pt idx="92">
                  <c:v>32.255386096254114</c:v>
                </c:pt>
                <c:pt idx="93">
                  <c:v>32.584242185234459</c:v>
                </c:pt>
                <c:pt idx="94">
                  <c:v>32.912662455430279</c:v>
                </c:pt>
                <c:pt idx="95">
                  <c:v>33.240647725411002</c:v>
                </c:pt>
                <c:pt idx="96">
                  <c:v>33.568198806517984</c:v>
                </c:pt>
                <c:pt idx="97">
                  <c:v>33.895316502917645</c:v>
                </c:pt>
                <c:pt idx="98">
                  <c:v>34.222001611654399</c:v>
                </c:pt>
                <c:pt idx="99">
                  <c:v>34.5482549227034</c:v>
                </c:pt>
                <c:pt idx="100">
                  <c:v>34.874077219023107</c:v>
                </c:pt>
                <c:pt idx="101">
                  <c:v>35.199469276607687</c:v>
                </c:pt>
                <c:pt idx="102">
                  <c:v>35.524431864539203</c:v>
                </c:pt>
                <c:pt idx="103">
                  <c:v>35.848965745039614</c:v>
                </c:pt>
                <c:pt idx="104">
                  <c:v>36.173071673522657</c:v>
                </c:pt>
                <c:pt idx="105">
                  <c:v>36.496750398645467</c:v>
                </c:pt>
                <c:pt idx="106">
                  <c:v>36.820002662360089</c:v>
                </c:pt>
                <c:pt idx="107">
                  <c:v>37.142829199964751</c:v>
                </c:pt>
                <c:pt idx="108">
                  <c:v>37.465230740155029</c:v>
                </c:pt>
                <c:pt idx="109">
                  <c:v>37.78720800507476</c:v>
                </c:pt>
                <c:pt idx="110">
                  <c:v>38.108761710366835</c:v>
                </c:pt>
                <c:pt idx="111">
                  <c:v>38.429892565223803</c:v>
                </c:pt>
                <c:pt idx="112">
                  <c:v>38.750601272438288</c:v>
                </c:pt>
                <c:pt idx="113">
                  <c:v>39.070888528453231</c:v>
                </c:pt>
                <c:pt idx="114">
                  <c:v>39.390755023411991</c:v>
                </c:pt>
                <c:pt idx="115">
                  <c:v>39.710201441208227</c:v>
                </c:pt>
                <c:pt idx="116">
                  <c:v>40.029228459535638</c:v>
                </c:pt>
                <c:pt idx="117">
                  <c:v>40.347836749937528</c:v>
                </c:pt>
                <c:pt idx="118">
                  <c:v>40.666026977856191</c:v>
                </c:pt>
                <c:pt idx="119">
                  <c:v>40.983799802682121</c:v>
                </c:pt>
                <c:pt idx="120">
                  <c:v>41.301155877803062</c:v>
                </c:pt>
                <c:pt idx="121">
                  <c:v>41.618095850652885</c:v>
                </c:pt>
                <c:pt idx="122">
                  <c:v>41.934620362760292</c:v>
                </c:pt>
                <c:pt idx="123">
                  <c:v>42.250730049797333</c:v>
                </c:pt>
                <c:pt idx="124">
                  <c:v>42.566425541627787</c:v>
                </c:pt>
                <c:pt idx="125">
                  <c:v>42.881707462355344</c:v>
                </c:pt>
                <c:pt idx="126">
                  <c:v>43.196576430371636</c:v>
                </c:pt>
                <c:pt idx="127">
                  <c:v>43.511033058404081</c:v>
                </c:pt>
                <c:pt idx="128">
                  <c:v>43.825077953563564</c:v>
                </c:pt>
                <c:pt idx="129">
                  <c:v>44.138711717391942</c:v>
                </c:pt>
                <c:pt idx="130">
                  <c:v>44.451934945909407</c:v>
                </c:pt>
                <c:pt idx="131">
                  <c:v>44.764748229661635</c:v>
                </c:pt>
                <c:pt idx="132">
                  <c:v>45.077152153766797</c:v>
                </c:pt>
                <c:pt idx="133">
                  <c:v>45.389147297962388</c:v>
                </c:pt>
                <c:pt idx="134">
                  <c:v>45.70073423665189</c:v>
                </c:pt>
                <c:pt idx="135">
                  <c:v>46.011913538951248</c:v>
                </c:pt>
                <c:pt idx="136">
                  <c:v>46.322685768735205</c:v>
                </c:pt>
                <c:pt idx="137">
                  <c:v>46.633051484683449</c:v>
                </c:pt>
                <c:pt idx="138">
                  <c:v>46.94301124032657</c:v>
                </c:pt>
                <c:pt idx="139">
                  <c:v>47.25256558409189</c:v>
                </c:pt>
                <c:pt idx="140">
                  <c:v>47.561715059349083</c:v>
                </c:pt>
                <c:pt idx="141">
                  <c:v>47.87046020445564</c:v>
                </c:pt>
                <c:pt idx="142">
                  <c:v>48.178801552802163</c:v>
                </c:pt>
                <c:pt idx="143">
                  <c:v>48.486739632857478</c:v>
                </c:pt>
                <c:pt idx="144">
                  <c:v>48.794274968213585</c:v>
                </c:pt>
                <c:pt idx="145">
                  <c:v>49.101408077630417</c:v>
                </c:pt>
                <c:pt idx="146">
                  <c:v>49.408139475080453</c:v>
                </c:pt>
                <c:pt idx="147">
                  <c:v>49.714469669793139</c:v>
                </c:pt>
                <c:pt idx="148">
                  <c:v>50.020399166299143</c:v>
                </c:pt>
                <c:pt idx="149">
                  <c:v>50.325928464474423</c:v>
                </c:pt>
                <c:pt idx="150">
                  <c:v>50.631058059584127</c:v>
                </c:pt>
                <c:pt idx="151">
                  <c:v>50.935788442326341</c:v>
                </c:pt>
                <c:pt idx="152">
                  <c:v>51.240120098875614</c:v>
                </c:pt>
                <c:pt idx="153">
                  <c:v>51.544053510926354</c:v>
                </c:pt>
                <c:pt idx="154">
                  <c:v>51.847589155736017</c:v>
                </c:pt>
                <c:pt idx="155">
                  <c:v>52.150727506168131</c:v>
                </c:pt>
                <c:pt idx="156">
                  <c:v>52.45346903073515</c:v>
                </c:pt>
                <c:pt idx="157">
                  <c:v>52.7558141936411</c:v>
                </c:pt>
                <c:pt idx="158">
                  <c:v>53.057763454824091</c:v>
                </c:pt>
                <c:pt idx="159">
                  <c:v>53.35931726999862</c:v>
                </c:pt>
                <c:pt idx="160">
                  <c:v>53.660476090697706</c:v>
                </c:pt>
                <c:pt idx="161">
                  <c:v>53.96124036431484</c:v>
                </c:pt>
                <c:pt idx="162">
                  <c:v>54.261610534145753</c:v>
                </c:pt>
                <c:pt idx="163">
                  <c:v>54.561587039430016</c:v>
                </c:pt>
                <c:pt idx="164">
                  <c:v>54.861170315392457</c:v>
                </c:pt>
                <c:pt idx="165">
                  <c:v>55.160360793284376</c:v>
                </c:pt>
                <c:pt idx="166">
                  <c:v>55.459158900424612</c:v>
                </c:pt>
                <c:pt idx="167">
                  <c:v>55.757565060240388</c:v>
                </c:pt>
                <c:pt idx="168">
                  <c:v>56.055579692308015</c:v>
                </c:pt>
                <c:pt idx="169">
                  <c:v>56.353203212393389</c:v>
                </c:pt>
                <c:pt idx="170">
                  <c:v>56.650436032492294</c:v>
                </c:pt>
                <c:pt idx="171">
                  <c:v>56.947278560870544</c:v>
                </c:pt>
                <c:pt idx="172">
                  <c:v>57.243731202103945</c:v>
                </c:pt>
                <c:pt idx="173">
                  <c:v>57.539794357118033</c:v>
                </c:pt>
                <c:pt idx="174">
                  <c:v>57.835468423227674</c:v>
                </c:pt>
                <c:pt idx="175">
                  <c:v>58.130753794176435</c:v>
                </c:pt>
                <c:pt idx="176">
                  <c:v>58.425650860175814</c:v>
                </c:pt>
                <c:pt idx="177">
                  <c:v>58.720160007944237</c:v>
                </c:pt>
                <c:pt idx="178">
                  <c:v>59.014281620745898</c:v>
                </c:pt>
                <c:pt idx="179">
                  <c:v>59.308016078429397</c:v>
                </c:pt>
                <c:pt idx="180">
                  <c:v>59.60136375746621</c:v>
                </c:pt>
                <c:pt idx="181">
                  <c:v>59.894325030988945</c:v>
                </c:pt>
                <c:pt idx="182">
                  <c:v>60.186900268829412</c:v>
                </c:pt>
                <c:pt idx="183">
                  <c:v>60.479089837556515</c:v>
                </c:pt>
                <c:pt idx="184">
                  <c:v>60.770894100513964</c:v>
                </c:pt>
                <c:pt idx="185">
                  <c:v>61.062313417857759</c:v>
                </c:pt>
                <c:pt idx="186">
                  <c:v>61.353348146593525</c:v>
                </c:pt>
                <c:pt idx="187">
                  <c:v>61.643998640613631</c:v>
                </c:pt>
                <c:pt idx="188">
                  <c:v>61.934265250734121</c:v>
                </c:pt>
                <c:pt idx="189">
                  <c:v>62.224148324731459</c:v>
                </c:pt>
                <c:pt idx="190">
                  <c:v>62.51364820737907</c:v>
                </c:pt>
                <c:pt idx="191">
                  <c:v>62.802765240483716</c:v>
                </c:pt>
                <c:pt idx="192">
                  <c:v>63.091499762921636</c:v>
                </c:pt>
                <c:pt idx="193">
                  <c:v>63.379852110674527</c:v>
                </c:pt>
                <c:pt idx="194">
                  <c:v>63.667822616865323</c:v>
                </c:pt>
                <c:pt idx="195">
                  <c:v>63.955411611793778</c:v>
                </c:pt>
                <c:pt idx="196">
                  <c:v>64.242619422971842</c:v>
                </c:pt>
                <c:pt idx="197">
                  <c:v>64.529446375158869</c:v>
                </c:pt>
                <c:pt idx="198">
                  <c:v>64.815892790396589</c:v>
                </c:pt>
                <c:pt idx="199">
                  <c:v>65.101958988043947</c:v>
                </c:pt>
                <c:pt idx="200">
                  <c:v>65.387645284811683</c:v>
                </c:pt>
                <c:pt idx="201">
                  <c:v>65.672951994796747</c:v>
                </c:pt>
                <c:pt idx="202">
                  <c:v>65.957879429516524</c:v>
                </c:pt>
                <c:pt idx="203">
                  <c:v>66.242427897942832</c:v>
                </c:pt>
                <c:pt idx="204">
                  <c:v>66.526597706535767</c:v>
                </c:pt>
                <c:pt idx="205">
                  <c:v>66.810389159277292</c:v>
                </c:pt>
                <c:pt idx="206">
                  <c:v>67.09380255770472</c:v>
                </c:pt>
                <c:pt idx="207">
                  <c:v>67.376838200943894</c:v>
                </c:pt>
                <c:pt idx="208">
                  <c:v>67.65949638574223</c:v>
                </c:pt>
                <c:pt idx="209">
                  <c:v>67.941777406501558</c:v>
                </c:pt>
                <c:pt idx="210">
                  <c:v>68.223681555310762</c:v>
                </c:pt>
                <c:pt idx="211">
                  <c:v>68.505209121978211</c:v>
                </c:pt>
                <c:pt idx="212">
                  <c:v>68.786360394064005</c:v>
                </c:pt>
                <c:pt idx="213">
                  <c:v>69.067135656912001</c:v>
                </c:pt>
                <c:pt idx="214">
                  <c:v>69.347535193681679</c:v>
                </c:pt>
                <c:pt idx="215">
                  <c:v>69.627559285379789</c:v>
                </c:pt>
                <c:pt idx="216">
                  <c:v>69.907208210891739</c:v>
                </c:pt>
                <c:pt idx="217">
                  <c:v>70.186482247012918</c:v>
                </c:pt>
                <c:pt idx="218">
                  <c:v>70.465381668479708</c:v>
                </c:pt>
                <c:pt idx="219">
                  <c:v>70.743906748000327</c:v>
                </c:pt>
                <c:pt idx="220">
                  <c:v>71.022057756285491</c:v>
                </c:pt>
                <c:pt idx="221">
                  <c:v>71.299834962078862</c:v>
                </c:pt>
                <c:pt idx="222">
                  <c:v>71.577238632187303</c:v>
                </c:pt>
                <c:pt idx="223">
                  <c:v>71.85426903151091</c:v>
                </c:pt>
                <c:pt idx="224">
                  <c:v>72.130926423072893</c:v>
                </c:pt>
                <c:pt idx="225">
                  <c:v>72.407211068049222</c:v>
                </c:pt>
                <c:pt idx="226">
                  <c:v>72.68312322579807</c:v>
                </c:pt>
                <c:pt idx="227">
                  <c:v>72.958663153889091</c:v>
                </c:pt>
                <c:pt idx="228">
                  <c:v>73.233831108132449</c:v>
                </c:pt>
                <c:pt idx="229">
                  <c:v>73.508627342607696</c:v>
                </c:pt>
                <c:pt idx="230">
                  <c:v>73.783052109692434</c:v>
                </c:pt>
                <c:pt idx="231">
                  <c:v>74.05710566009077</c:v>
                </c:pt>
                <c:pt idx="232">
                  <c:v>74.330788242861544</c:v>
                </c:pt>
                <c:pt idx="233">
                  <c:v>74.604100105446463</c:v>
                </c:pt>
                <c:pt idx="234">
                  <c:v>74.877041493697917</c:v>
                </c:pt>
                <c:pt idx="235">
                  <c:v>75.149612651906637</c:v>
                </c:pt>
                <c:pt idx="236">
                  <c:v>75.421813822829193</c:v>
                </c:pt>
                <c:pt idx="237">
                  <c:v>75.693645247715267</c:v>
                </c:pt>
                <c:pt idx="238">
                  <c:v>75.96510716633469</c:v>
                </c:pt>
                <c:pt idx="239">
                  <c:v>76.236199817004348</c:v>
                </c:pt>
                <c:pt idx="240">
                  <c:v>76.506923436614841</c:v>
                </c:pt>
                <c:pt idx="241">
                  <c:v>76.777278260656971</c:v>
                </c:pt>
                <c:pt idx="242">
                  <c:v>77.047264523248032</c:v>
                </c:pt>
                <c:pt idx="243">
                  <c:v>77.316882457157888</c:v>
                </c:pt>
                <c:pt idx="244">
                  <c:v>77.586132293834851</c:v>
                </c:pt>
                <c:pt idx="245">
                  <c:v>77.8550142634314</c:v>
                </c:pt>
                <c:pt idx="246">
                  <c:v>78.123528594829665</c:v>
                </c:pt>
                <c:pt idx="247">
                  <c:v>78.391675515666719</c:v>
                </c:pt>
                <c:pt idx="248">
                  <c:v>78.659455252359692</c:v>
                </c:pt>
                <c:pt idx="249">
                  <c:v>78.926868030130692</c:v>
                </c:pt>
                <c:pt idx="250">
                  <c:v>79.193914073031507</c:v>
                </c:pt>
                <c:pt idx="251">
                  <c:v>79.460593603968135</c:v>
                </c:pt>
                <c:pt idx="252">
                  <c:v>79.726906844725107</c:v>
                </c:pt>
                <c:pt idx="253">
                  <c:v>79.992854015989607</c:v>
                </c:pt>
                <c:pt idx="254">
                  <c:v>80.258435337375431</c:v>
                </c:pt>
                <c:pt idx="255">
                  <c:v>80.523651027446732</c:v>
                </c:pt>
                <c:pt idx="256">
                  <c:v>80.788501303741569</c:v>
                </c:pt>
                <c:pt idx="257">
                  <c:v>81.052986382795254</c:v>
                </c:pt>
                <c:pt idx="258">
                  <c:v>81.317106480163559</c:v>
                </c:pt>
                <c:pt idx="259">
                  <c:v>81.580861810445668</c:v>
                </c:pt>
                <c:pt idx="260">
                  <c:v>81.844252587306954</c:v>
                </c:pt>
                <c:pt idx="261">
                  <c:v>82.10727902350159</c:v>
                </c:pt>
                <c:pt idx="262">
                  <c:v>82.36994133089496</c:v>
                </c:pt>
                <c:pt idx="263">
                  <c:v>82.632239720485856</c:v>
                </c:pt>
                <c:pt idx="264">
                  <c:v>82.894174402428533</c:v>
                </c:pt>
                <c:pt idx="265">
                  <c:v>83.155745586054522</c:v>
                </c:pt>
                <c:pt idx="266">
                  <c:v>83.416953479894275</c:v>
                </c:pt>
                <c:pt idx="267">
                  <c:v>83.677798291698664</c:v>
                </c:pt>
                <c:pt idx="268">
                  <c:v>83.938280228460215</c:v>
                </c:pt>
                <c:pt idx="269">
                  <c:v>84.198399496434206</c:v>
                </c:pt>
                <c:pt idx="270">
                  <c:v>84.458156301159562</c:v>
                </c:pt>
              </c:numCache>
            </c:numRef>
          </c:xVal>
          <c:yVal>
            <c:numRef>
              <c:f>'13ft'!$H$19:$H$289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13344"/>
        <c:axId val="534113736"/>
      </c:scatterChart>
      <c:valAx>
        <c:axId val="53411334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13736"/>
        <c:crosses val="max"/>
        <c:crossBetween val="midCat"/>
        <c:majorUnit val="2"/>
      </c:valAx>
      <c:valAx>
        <c:axId val="53411373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11334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'14ft'!$E$18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0.37351872671752678</c:v>
                </c:pt>
                <c:pt idx="2">
                  <c:v>0.74648768593508841</c:v>
                </c:pt>
                <c:pt idx="3">
                  <c:v>1.1189086255956746</c:v>
                </c:pt>
                <c:pt idx="4">
                  <c:v>1.4907832803324992</c:v>
                </c:pt>
                <c:pt idx="5">
                  <c:v>1.8621133715536207</c:v>
                </c:pt>
                <c:pt idx="6">
                  <c:v>2.2329006075259499</c:v>
                </c:pt>
                <c:pt idx="7">
                  <c:v>2.6031466834586543</c:v>
                </c:pt>
                <c:pt idx="8">
                  <c:v>2.9728532815859676</c:v>
                </c:pt>
                <c:pt idx="9">
                  <c:v>3.3420220712494113</c:v>
                </c:pt>
                <c:pt idx="10">
                  <c:v>3.7106547089794417</c:v>
                </c:pt>
                <c:pt idx="11">
                  <c:v>4.0787528385765253</c:v>
                </c:pt>
                <c:pt idx="12">
                  <c:v>4.4463180911916549</c:v>
                </c:pt>
                <c:pt idx="13">
                  <c:v>4.8133520854063123</c:v>
                </c:pt>
                <c:pt idx="14">
                  <c:v>5.1798564273118863</c:v>
                </c:pt>
                <c:pt idx="15">
                  <c:v>5.5458327105885576</c:v>
                </c:pt>
                <c:pt idx="16">
                  <c:v>5.9112825165836496</c:v>
                </c:pt>
                <c:pt idx="17">
                  <c:v>6.2762074143894662</c:v>
                </c:pt>
                <c:pt idx="18">
                  <c:v>6.6406089609206091</c:v>
                </c:pt>
                <c:pt idx="19">
                  <c:v>7.0044887009907955</c:v>
                </c:pt>
                <c:pt idx="20">
                  <c:v>7.3678481673891758</c:v>
                </c:pt>
                <c:pt idx="21">
                  <c:v>7.7306888809561602</c:v>
                </c:pt>
                <c:pt idx="22">
                  <c:v>8.0930123506587659</c:v>
                </c:pt>
                <c:pt idx="23">
                  <c:v>8.4548200736654824</c:v>
                </c:pt>
                <c:pt idx="24">
                  <c:v>8.8161135354206763</c:v>
                </c:pt>
                <c:pt idx="25">
                  <c:v>9.176894209718526</c:v>
                </c:pt>
                <c:pt idx="26">
                  <c:v>9.5371635587765056</c:v>
                </c:pt>
                <c:pt idx="27">
                  <c:v>9.8969230333084202</c:v>
                </c:pt>
                <c:pt idx="28">
                  <c:v>10.256174072597004</c:v>
                </c:pt>
                <c:pt idx="29">
                  <c:v>10.614918104566073</c:v>
                </c:pt>
                <c:pt idx="30">
                  <c:v>10.973156545852257</c:v>
                </c:pt>
                <c:pt idx="31">
                  <c:v>11.330890801876317</c:v>
                </c:pt>
                <c:pt idx="32">
                  <c:v>11.688122266914021</c:v>
                </c:pt>
                <c:pt idx="33">
                  <c:v>12.044852324166646</c:v>
                </c:pt>
                <c:pt idx="34">
                  <c:v>12.401082345831044</c:v>
                </c:pt>
                <c:pt idx="35">
                  <c:v>12.756813693169329</c:v>
                </c:pt>
                <c:pt idx="36">
                  <c:v>13.11204771657817</c:v>
                </c:pt>
                <c:pt idx="37">
                  <c:v>13.466785755657691</c:v>
                </c:pt>
                <c:pt idx="38">
                  <c:v>13.821029139280002</c:v>
                </c:pt>
                <c:pt idx="39">
                  <c:v>14.174779185657341</c:v>
                </c:pt>
                <c:pt idx="40">
                  <c:v>14.528037202409863</c:v>
                </c:pt>
                <c:pt idx="41">
                  <c:v>14.880804486633052</c:v>
                </c:pt>
                <c:pt idx="42">
                  <c:v>15.233082324964784</c:v>
                </c:pt>
                <c:pt idx="43">
                  <c:v>15.584871993652031</c:v>
                </c:pt>
                <c:pt idx="44">
                  <c:v>15.936174758617222</c:v>
                </c:pt>
                <c:pt idx="45">
                  <c:v>16.286991875524254</c:v>
                </c:pt>
                <c:pt idx="46">
                  <c:v>16.637324589844177</c:v>
                </c:pt>
                <c:pt idx="47">
                  <c:v>16.987174136920533</c:v>
                </c:pt>
                <c:pt idx="48">
                  <c:v>17.336541742034374</c:v>
                </c:pt>
                <c:pt idx="49">
                  <c:v>17.685428620468954</c:v>
                </c:pt>
                <c:pt idx="50">
                  <c:v>18.033835977574114</c:v>
                </c:pt>
                <c:pt idx="51">
                  <c:v>18.381765008830325</c:v>
                </c:pt>
                <c:pt idx="52">
                  <c:v>18.729216899912451</c:v>
                </c:pt>
                <c:pt idx="53">
                  <c:v>19.076192826753193</c:v>
                </c:pt>
                <c:pt idx="54">
                  <c:v>19.422693955606224</c:v>
                </c:pt>
                <c:pt idx="55">
                  <c:v>19.768721443109051</c:v>
                </c:pt>
                <c:pt idx="56">
                  <c:v>20.114276436345552</c:v>
                </c:pt>
                <c:pt idx="57">
                  <c:v>20.45936007290825</c:v>
                </c:pt>
                <c:pt idx="58">
                  <c:v>20.803973480960298</c:v>
                </c:pt>
                <c:pt idx="59">
                  <c:v>21.14811777929717</c:v>
                </c:pt>
                <c:pt idx="60">
                  <c:v>21.491794077408084</c:v>
                </c:pt>
                <c:pt idx="61">
                  <c:v>21.835003475537157</c:v>
                </c:pt>
                <c:pt idx="62">
                  <c:v>22.177747064744274</c:v>
                </c:pt>
                <c:pt idx="63">
                  <c:v>22.520025926965712</c:v>
                </c:pt>
                <c:pt idx="64">
                  <c:v>22.861841135074474</c:v>
                </c:pt>
                <c:pt idx="65">
                  <c:v>23.203193752940397</c:v>
                </c:pt>
                <c:pt idx="66">
                  <c:v>23.544084835489976</c:v>
                </c:pt>
                <c:pt idx="67">
                  <c:v>23.88451542876594</c:v>
                </c:pt>
                <c:pt idx="68">
                  <c:v>24.224486569986595</c:v>
                </c:pt>
                <c:pt idx="69">
                  <c:v>24.563999287604904</c:v>
                </c:pt>
                <c:pt idx="70">
                  <c:v>24.903054601367323</c:v>
                </c:pt>
                <c:pt idx="71">
                  <c:v>25.24165352237241</c:v>
                </c:pt>
                <c:pt idx="72">
                  <c:v>25.579797053129184</c:v>
                </c:pt>
                <c:pt idx="73">
                  <c:v>25.917486187615253</c:v>
                </c:pt>
                <c:pt idx="74">
                  <c:v>26.254721911334705</c:v>
                </c:pt>
                <c:pt idx="75">
                  <c:v>26.591505201375785</c:v>
                </c:pt>
                <c:pt idx="76">
                  <c:v>26.927837026468325</c:v>
                </c:pt>
                <c:pt idx="77">
                  <c:v>27.26371834704096</c:v>
                </c:pt>
                <c:pt idx="78">
                  <c:v>27.599150115278125</c:v>
                </c:pt>
                <c:pt idx="79">
                  <c:v>27.934133275176819</c:v>
                </c:pt>
                <c:pt idx="80">
                  <c:v>28.268668762603173</c:v>
                </c:pt>
                <c:pt idx="81">
                  <c:v>28.602757505348787</c:v>
                </c:pt>
                <c:pt idx="82">
                  <c:v>28.93640042318685</c:v>
                </c:pt>
                <c:pt idx="83">
                  <c:v>29.269598427928067</c:v>
                </c:pt>
                <c:pt idx="84">
                  <c:v>29.602352423476361</c:v>
                </c:pt>
                <c:pt idx="85">
                  <c:v>29.934663305884381</c:v>
                </c:pt>
                <c:pt idx="86">
                  <c:v>30.266531963408795</c:v>
                </c:pt>
                <c:pt idx="87">
                  <c:v>30.597959276565383</c:v>
                </c:pt>
                <c:pt idx="88">
                  <c:v>30.928946118183944</c:v>
                </c:pt>
                <c:pt idx="89">
                  <c:v>31.259493353462968</c:v>
                </c:pt>
                <c:pt idx="90">
                  <c:v>31.589601840024152</c:v>
                </c:pt>
                <c:pt idx="91">
                  <c:v>31.919272427966689</c:v>
                </c:pt>
                <c:pt idx="92">
                  <c:v>32.248505959921388</c:v>
                </c:pt>
                <c:pt idx="93">
                  <c:v>32.577303271104569</c:v>
                </c:pt>
                <c:pt idx="94">
                  <c:v>32.905665189371803</c:v>
                </c:pt>
                <c:pt idx="95">
                  <c:v>33.233592535271427</c:v>
                </c:pt>
                <c:pt idx="96">
                  <c:v>33.561086122097912</c:v>
                </c:pt>
                <c:pt idx="97">
                  <c:v>33.888146755944994</c:v>
                </c:pt>
                <c:pt idx="98">
                  <c:v>34.214775235758665</c:v>
                </c:pt>
                <c:pt idx="99">
                  <c:v>34.54097235338994</c:v>
                </c:pt>
                <c:pt idx="100">
                  <c:v>34.866738893647472</c:v>
                </c:pt>
                <c:pt idx="101">
                  <c:v>35.192075634349976</c:v>
                </c:pt>
                <c:pt idx="102">
                  <c:v>35.516983346378453</c:v>
                </c:pt>
                <c:pt idx="103">
                  <c:v>35.841462793728248</c:v>
                </c:pt>
                <c:pt idx="104">
                  <c:v>36.165514733560947</c:v>
                </c:pt>
                <c:pt idx="105">
                  <c:v>36.48913991625605</c:v>
                </c:pt>
                <c:pt idx="106">
                  <c:v>36.812339085462511</c:v>
                </c:pt>
                <c:pt idx="107">
                  <c:v>37.135112978150083</c:v>
                </c:pt>
                <c:pt idx="108">
                  <c:v>37.457462324660469</c:v>
                </c:pt>
                <c:pt idx="109">
                  <c:v>37.779387848758326</c:v>
                </c:pt>
                <c:pt idx="110">
                  <c:v>38.100890267682082</c:v>
                </c:pt>
                <c:pt idx="111">
                  <c:v>38.42197029219458</c:v>
                </c:pt>
                <c:pt idx="112">
                  <c:v>38.742628626633547</c:v>
                </c:pt>
                <c:pt idx="113">
                  <c:v>39.062865968961887</c:v>
                </c:pt>
                <c:pt idx="114">
                  <c:v>39.382683010817807</c:v>
                </c:pt>
                <c:pt idx="115">
                  <c:v>39.702080437564774</c:v>
                </c:pt>
                <c:pt idx="116">
                  <c:v>40.021058928341283</c:v>
                </c:pt>
                <c:pt idx="117">
                  <c:v>40.33961915611048</c:v>
                </c:pt>
                <c:pt idx="118">
                  <c:v>40.657761787709596</c:v>
                </c:pt>
                <c:pt idx="119">
                  <c:v>40.975487483899208</c:v>
                </c:pt>
                <c:pt idx="120">
                  <c:v>41.292796899412345</c:v>
                </c:pt>
                <c:pt idx="121">
                  <c:v>41.6096906830034</c:v>
                </c:pt>
                <c:pt idx="122">
                  <c:v>41.926169477496906</c:v>
                </c:pt>
                <c:pt idx="123">
                  <c:v>42.24223391983611</c:v>
                </c:pt>
                <c:pt idx="124">
                  <c:v>42.557884641131409</c:v>
                </c:pt>
                <c:pt idx="125">
                  <c:v>42.87312226670857</c:v>
                </c:pt>
                <c:pt idx="126">
                  <c:v>43.187947416156845</c:v>
                </c:pt>
                <c:pt idx="127">
                  <c:v>43.502360703376844</c:v>
                </c:pt>
                <c:pt idx="128">
                  <c:v>43.816362736628307</c:v>
                </c:pt>
                <c:pt idx="129">
                  <c:v>44.129954118577665</c:v>
                </c:pt>
                <c:pt idx="130">
                  <c:v>44.443135446345437</c:v>
                </c:pt>
                <c:pt idx="131">
                  <c:v>44.755907311553472</c:v>
                </c:pt>
                <c:pt idx="132">
                  <c:v>45.068270300372014</c:v>
                </c:pt>
                <c:pt idx="133">
                  <c:v>45.380224993566593</c:v>
                </c:pt>
                <c:pt idx="134">
                  <c:v>45.691771966544756</c:v>
                </c:pt>
                <c:pt idx="135">
                  <c:v>46.002911789402624</c:v>
                </c:pt>
                <c:pt idx="136">
                  <c:v>46.313645026971273</c:v>
                </c:pt>
                <c:pt idx="137">
                  <c:v>46.623972238862954</c:v>
                </c:pt>
                <c:pt idx="138">
                  <c:v>46.933893979517144</c:v>
                </c:pt>
                <c:pt idx="139">
                  <c:v>47.243410798246416</c:v>
                </c:pt>
                <c:pt idx="140">
                  <c:v>47.552523239282152</c:v>
                </c:pt>
                <c:pt idx="141">
                  <c:v>47.861231841820072</c:v>
                </c:pt>
                <c:pt idx="142">
                  <c:v>48.1695371400656</c:v>
                </c:pt>
                <c:pt idx="143">
                  <c:v>48.477439663279071</c:v>
                </c:pt>
                <c:pt idx="144">
                  <c:v>48.784939935820724</c:v>
                </c:pt>
                <c:pt idx="145">
                  <c:v>49.092038477195587</c:v>
                </c:pt>
                <c:pt idx="146">
                  <c:v>49.398735802098116</c:v>
                </c:pt>
                <c:pt idx="147">
                  <c:v>49.705032420456739</c:v>
                </c:pt>
                <c:pt idx="148">
                  <c:v>50.010928837478154</c:v>
                </c:pt>
                <c:pt idx="149">
                  <c:v>50.316425553691509</c:v>
                </c:pt>
                <c:pt idx="150">
                  <c:v>50.621523064992381</c:v>
                </c:pt>
                <c:pt idx="151">
                  <c:v>50.926221862686582</c:v>
                </c:pt>
                <c:pt idx="152">
                  <c:v>51.230522433533807</c:v>
                </c:pt>
                <c:pt idx="153">
                  <c:v>51.534425259791078</c:v>
                </c:pt>
                <c:pt idx="154">
                  <c:v>51.837930819256044</c:v>
                </c:pt>
                <c:pt idx="155">
                  <c:v>52.141039585310089</c:v>
                </c:pt>
                <c:pt idx="156">
                  <c:v>52.443752026961256</c:v>
                </c:pt>
                <c:pt idx="157">
                  <c:v>52.746068608887022</c:v>
                </c:pt>
                <c:pt idx="158">
                  <c:v>53.047989791476859</c:v>
                </c:pt>
                <c:pt idx="159">
                  <c:v>53.349516030874653</c:v>
                </c:pt>
                <c:pt idx="160">
                  <c:v>53.650647779020922</c:v>
                </c:pt>
                <c:pt idx="161">
                  <c:v>53.951385483694864</c:v>
                </c:pt>
                <c:pt idx="162">
                  <c:v>54.251729588556209</c:v>
                </c:pt>
                <c:pt idx="163">
                  <c:v>54.551680533186939</c:v>
                </c:pt>
                <c:pt idx="164">
                  <c:v>54.851238753132769</c:v>
                </c:pt>
                <c:pt idx="165">
                  <c:v>55.150404679944479</c:v>
                </c:pt>
                <c:pt idx="166">
                  <c:v>55.449178741219065</c:v>
                </c:pt>
                <c:pt idx="167">
                  <c:v>55.747561360640709</c:v>
                </c:pt>
                <c:pt idx="168">
                  <c:v>56.04555295802156</c:v>
                </c:pt>
                <c:pt idx="169">
                  <c:v>56.343153949342323</c:v>
                </c:pt>
                <c:pt idx="170">
                  <c:v>56.640364746792699</c:v>
                </c:pt>
                <c:pt idx="171">
                  <c:v>56.937185758811594</c:v>
                </c:pt>
                <c:pt idx="172">
                  <c:v>57.233617390127201</c:v>
                </c:pt>
                <c:pt idx="173">
                  <c:v>57.529660041796831</c:v>
                </c:pt>
                <c:pt idx="174">
                  <c:v>57.825314111246634</c:v>
                </c:pt>
                <c:pt idx="175">
                  <c:v>58.120579992311065</c:v>
                </c:pt>
                <c:pt idx="176">
                  <c:v>58.415458075272205</c:v>
                </c:pt>
                <c:pt idx="177">
                  <c:v>58.709948746898903</c:v>
                </c:pt>
                <c:pt idx="178">
                  <c:v>59.00405239048569</c:v>
                </c:pt>
                <c:pt idx="179">
                  <c:v>59.297769385891549</c:v>
                </c:pt>
                <c:pt idx="180">
                  <c:v>59.591100109578456</c:v>
                </c:pt>
                <c:pt idx="181">
                  <c:v>59.884044934649786</c:v>
                </c:pt>
                <c:pt idx="182">
                  <c:v>60.176604230888479</c:v>
                </c:pt>
                <c:pt idx="183">
                  <c:v>60.46877836479505</c:v>
                </c:pt>
                <c:pt idx="184">
                  <c:v>60.760567699625391</c:v>
                </c:pt>
                <c:pt idx="185">
                  <c:v>61.051972595428396</c:v>
                </c:pt>
                <c:pt idx="186">
                  <c:v>61.342993409083377</c:v>
                </c:pt>
                <c:pt idx="187">
                  <c:v>61.633630494337332</c:v>
                </c:pt>
                <c:pt idx="188">
                  <c:v>61.923884201841965</c:v>
                </c:pt>
                <c:pt idx="189">
                  <c:v>62.213754879190553</c:v>
                </c:pt>
                <c:pt idx="190">
                  <c:v>62.503242870954615</c:v>
                </c:pt>
                <c:pt idx="191">
                  <c:v>62.792348518720374</c:v>
                </c:pt>
                <c:pt idx="192">
                  <c:v>63.081072161125043</c:v>
                </c:pt>
                <c:pt idx="193">
                  <c:v>63.369414133892917</c:v>
                </c:pt>
                <c:pt idx="194">
                  <c:v>63.657374769871254</c:v>
                </c:pt>
                <c:pt idx="195">
                  <c:v>63.944954399065985</c:v>
                </c:pt>
                <c:pt idx="196">
                  <c:v>64.23215334867723</c:v>
                </c:pt>
                <c:pt idx="197">
                  <c:v>64.518971943134574</c:v>
                </c:pt>
                <c:pt idx="198">
                  <c:v>64.805410504132226</c:v>
                </c:pt>
                <c:pt idx="199">
                  <c:v>65.091469350663914</c:v>
                </c:pt>
                <c:pt idx="200">
                  <c:v>65.377148799057636</c:v>
                </c:pt>
                <c:pt idx="201">
                  <c:v>65.662449163010152</c:v>
                </c:pt>
                <c:pt idx="202">
                  <c:v>65.947370753621371</c:v>
                </c:pt>
                <c:pt idx="203">
                  <c:v>66.231913879428447</c:v>
                </c:pt>
                <c:pt idx="204">
                  <c:v>66.516078846439726</c:v>
                </c:pt>
                <c:pt idx="205">
                  <c:v>66.799865958168539</c:v>
                </c:pt>
                <c:pt idx="206">
                  <c:v>67.083275515666685</c:v>
                </c:pt>
                <c:pt idx="207">
                  <c:v>67.366307817557853</c:v>
                </c:pt>
                <c:pt idx="208">
                  <c:v>67.648963160070707</c:v>
                </c:pt>
                <c:pt idx="209">
                  <c:v>67.931241837071894</c:v>
                </c:pt>
                <c:pt idx="210">
                  <c:v>68.213144140098791</c:v>
                </c:pt>
                <c:pt idx="211">
                  <c:v>68.494670358392057</c:v>
                </c:pt>
                <c:pt idx="212">
                  <c:v>68.775820778928008</c:v>
                </c:pt>
                <c:pt idx="213">
                  <c:v>69.056595686450791</c:v>
                </c:pt>
                <c:pt idx="214">
                  <c:v>69.336995363504329</c:v>
                </c:pt>
                <c:pt idx="215">
                  <c:v>69.617020090464123</c:v>
                </c:pt>
                <c:pt idx="216">
                  <c:v>69.896670145568777</c:v>
                </c:pt>
                <c:pt idx="217">
                  <c:v>70.175945804951425</c:v>
                </c:pt>
                <c:pt idx="218">
                  <c:v>70.45484734267086</c:v>
                </c:pt>
                <c:pt idx="219">
                  <c:v>70.733375030742522</c:v>
                </c:pt>
                <c:pt idx="220">
                  <c:v>71.011529139169298</c:v>
                </c:pt>
                <c:pt idx="221">
                  <c:v>71.289309935972071</c:v>
                </c:pt>
                <c:pt idx="222">
                  <c:v>71.566717687220105</c:v>
                </c:pt>
                <c:pt idx="223">
                  <c:v>71.843752657061216</c:v>
                </c:pt>
                <c:pt idx="224">
                  <c:v>72.120415107751782</c:v>
                </c:pt>
                <c:pt idx="225">
                  <c:v>72.396705299686488</c:v>
                </c:pt>
                <c:pt idx="226">
                  <c:v>72.672623491427942</c:v>
                </c:pt>
                <c:pt idx="227">
                  <c:v>72.948169939736019</c:v>
                </c:pt>
                <c:pt idx="228">
                  <c:v>73.22334489959708</c:v>
                </c:pt>
                <c:pt idx="229">
                  <c:v>73.498148624252934</c:v>
                </c:pt>
                <c:pt idx="230">
                  <c:v>73.772581365229655</c:v>
                </c:pt>
                <c:pt idx="231">
                  <c:v>74.04664337236612</c:v>
                </c:pt>
                <c:pt idx="232">
                  <c:v>74.320334893842443</c:v>
                </c:pt>
                <c:pt idx="233">
                  <c:v>74.593656176208157</c:v>
                </c:pt>
                <c:pt idx="234">
                  <c:v>74.866607464410166</c:v>
                </c:pt>
                <c:pt idx="235">
                  <c:v>75.139189001820611</c:v>
                </c:pt>
                <c:pt idx="236">
                  <c:v>75.4114010302644</c:v>
                </c:pt>
                <c:pt idx="237">
                  <c:v>75.683243790046632</c:v>
                </c:pt>
                <c:pt idx="238">
                  <c:v>75.954717519979795</c:v>
                </c:pt>
                <c:pt idx="239">
                  <c:v>76.225822457410771</c:v>
                </c:pt>
                <c:pt idx="240">
                  <c:v>76.496558838247623</c:v>
                </c:pt>
                <c:pt idx="241">
                  <c:v>76.76692689698622</c:v>
                </c:pt>
                <c:pt idx="242">
                  <c:v>77.03692686673665</c:v>
                </c:pt>
                <c:pt idx="243">
                  <c:v>77.306558979249417</c:v>
                </c:pt>
                <c:pt idx="244">
                  <c:v>77.57582346494145</c:v>
                </c:pt>
                <c:pt idx="245">
                  <c:v>77.844720552921942</c:v>
                </c:pt>
                <c:pt idx="246">
                  <c:v>78.113250471017977</c:v>
                </c:pt>
                <c:pt idx="247">
                  <c:v>78.381413445799922</c:v>
                </c:pt>
                <c:pt idx="248">
                  <c:v>78.649209702606697</c:v>
                </c:pt>
                <c:pt idx="249">
                  <c:v>78.916639465570796</c:v>
                </c:pt>
                <c:pt idx="250">
                  <c:v>79.183702957643121</c:v>
                </c:pt>
                <c:pt idx="251">
                  <c:v>79.450400400617653</c:v>
                </c:pt>
                <c:pt idx="252">
                  <c:v>79.716732015155856</c:v>
                </c:pt>
                <c:pt idx="253">
                  <c:v>79.982698020810986</c:v>
                </c:pt>
                <c:pt idx="254">
                  <c:v>80.248298636052127</c:v>
                </c:pt>
                <c:pt idx="255">
                  <c:v>80.51353407828806</c:v>
                </c:pt>
                <c:pt idx="256">
                  <c:v>80.778404563890959</c:v>
                </c:pt>
                <c:pt idx="257">
                  <c:v>81.042910308219874</c:v>
                </c:pt>
                <c:pt idx="258">
                  <c:v>81.307051525643985</c:v>
                </c:pt>
                <c:pt idx="259">
                  <c:v>81.570828429565765</c:v>
                </c:pt>
                <c:pt idx="260">
                  <c:v>81.83424123244383</c:v>
                </c:pt>
                <c:pt idx="261">
                  <c:v>82.097290145815705</c:v>
                </c:pt>
                <c:pt idx="262">
                  <c:v>82.359975380320336</c:v>
                </c:pt>
                <c:pt idx="263">
                  <c:v>82.622297145720381</c:v>
                </c:pt>
                <c:pt idx="264">
                  <c:v>82.884255650924445</c:v>
                </c:pt>
                <c:pt idx="265">
                  <c:v>83.145851104008983</c:v>
                </c:pt>
                <c:pt idx="266">
                  <c:v>83.407083712240052</c:v>
                </c:pt>
                <c:pt idx="267">
                  <c:v>83.667953682094961</c:v>
                </c:pt>
                <c:pt idx="268">
                  <c:v>83.928461219283591</c:v>
                </c:pt>
                <c:pt idx="269">
                  <c:v>84.18860652876964</c:v>
                </c:pt>
                <c:pt idx="270">
                  <c:v>84.448389814791653</c:v>
                </c:pt>
              </c:numCache>
            </c:numRef>
          </c:xVal>
          <c:yVal>
            <c:numRef>
              <c:f>'14ft'!$E$19:$E$289</c:f>
              <c:numCache>
                <c:formatCode>General</c:formatCode>
                <c:ptCount val="271"/>
                <c:pt idx="0">
                  <c:v>0.73344467889644183</c:v>
                </c:pt>
                <c:pt idx="1">
                  <c:v>0.76289351864107724</c:v>
                </c:pt>
                <c:pt idx="2">
                  <c:v>0.79114074906608156</c:v>
                </c:pt>
                <c:pt idx="3">
                  <c:v>0.81818820987729601</c:v>
                </c:pt>
                <c:pt idx="4">
                  <c:v>0.84403773145369032</c:v>
                </c:pt>
                <c:pt idx="5">
                  <c:v>0.86869113495307126</c:v>
                </c:pt>
                <c:pt idx="6">
                  <c:v>0.89215023241708957</c:v>
                </c:pt>
                <c:pt idx="7">
                  <c:v>0.9144168268755517</c:v>
                </c:pt>
                <c:pt idx="8">
                  <c:v>0.93549271245004151</c:v>
                </c:pt>
                <c:pt idx="9">
                  <c:v>0.95537967445685856</c:v>
                </c:pt>
                <c:pt idx="10">
                  <c:v>0.97407948950927747</c:v>
                </c:pt>
                <c:pt idx="11">
                  <c:v>0.99159392561913406</c:v>
                </c:pt>
                <c:pt idx="12">
                  <c:v>1.0079247422977444</c:v>
                </c:pt>
                <c:pt idx="13">
                  <c:v>1.0230736906561606</c:v>
                </c:pt>
                <c:pt idx="14">
                  <c:v>1.0370425135047689</c:v>
                </c:pt>
                <c:pt idx="15">
                  <c:v>1.0498329454522362</c:v>
                </c:pt>
                <c:pt idx="16">
                  <c:v>1.0614467130038066</c:v>
                </c:pt>
                <c:pt idx="17">
                  <c:v>1.0718855346589575</c:v>
                </c:pt>
                <c:pt idx="18">
                  <c:v>1.0811511210084155</c:v>
                </c:pt>
                <c:pt idx="19">
                  <c:v>1.0892451748305376</c:v>
                </c:pt>
                <c:pt idx="20">
                  <c:v>1.0961693911870649</c:v>
                </c:pt>
                <c:pt idx="21">
                  <c:v>1.1019254575182493</c:v>
                </c:pt>
                <c:pt idx="22">
                  <c:v>1.1065150537373596</c:v>
                </c:pt>
                <c:pt idx="23">
                  <c:v>1.1099398523245698</c:v>
                </c:pt>
                <c:pt idx="24">
                  <c:v>1.1122015184202356</c:v>
                </c:pt>
                <c:pt idx="25">
                  <c:v>1.1133017099175602</c:v>
                </c:pt>
                <c:pt idx="26">
                  <c:v>1.1132420775546557</c:v>
                </c:pt>
                <c:pt idx="27">
                  <c:v>1.1120242650060019</c:v>
                </c:pt>
                <c:pt idx="28">
                  <c:v>1.1096499089733076</c:v>
                </c:pt>
                <c:pt idx="29">
                  <c:v>1.1061206392757768</c:v>
                </c:pt>
                <c:pt idx="30">
                  <c:v>1.1014380789397831</c:v>
                </c:pt>
                <c:pt idx="31">
                  <c:v>1.0956038442879577</c:v>
                </c:pt>
                <c:pt idx="32">
                  <c:v>1.088619545027691</c:v>
                </c:pt>
                <c:pt idx="33">
                  <c:v>1.0804867843390535</c:v>
                </c:pt>
                <c:pt idx="34">
                  <c:v>1.0712071589621384</c:v>
                </c:pt>
                <c:pt idx="35">
                  <c:v>1.0607822592838272</c:v>
                </c:pt>
                <c:pt idx="36">
                  <c:v>1.0492136694239853</c:v>
                </c:pt>
                <c:pt idx="37">
                  <c:v>1.0365029673210848</c:v>
                </c:pt>
                <c:pt idx="38">
                  <c:v>1.0226517248172626</c:v>
                </c:pt>
                <c:pt idx="39">
                  <c:v>1.0076615077428126</c:v>
                </c:pt>
                <c:pt idx="40">
                  <c:v>0.99153387600011733</c:v>
                </c:pt>
                <c:pt idx="41">
                  <c:v>0.97427038364701912</c:v>
                </c:pt>
                <c:pt idx="42">
                  <c:v>0.95587257897963518</c:v>
                </c:pt>
                <c:pt idx="43">
                  <c:v>0.93634200461461781</c:v>
                </c:pt>
                <c:pt idx="44">
                  <c:v>0.91568019757086294</c:v>
                </c:pt>
                <c:pt idx="45">
                  <c:v>0.89388868935066834</c:v>
                </c:pt>
                <c:pt idx="46">
                  <c:v>0.87096900602034399</c:v>
                </c:pt>
                <c:pt idx="47">
                  <c:v>0.84692266829027729</c:v>
                </c:pt>
                <c:pt idx="48">
                  <c:v>0.8217511915944542</c:v>
                </c:pt>
                <c:pt idx="49">
                  <c:v>0.7954560861694393</c:v>
                </c:pt>
                <c:pt idx="50">
                  <c:v>0.76803885713281539</c:v>
                </c:pt>
                <c:pt idx="51">
                  <c:v>0.73950100456108603</c:v>
                </c:pt>
                <c:pt idx="52">
                  <c:v>0.70984402356704157</c:v>
                </c:pt>
                <c:pt idx="53">
                  <c:v>0.67906940437659125</c:v>
                </c:pt>
                <c:pt idx="54">
                  <c:v>0.64717863240506224</c:v>
                </c:pt>
                <c:pt idx="55">
                  <c:v>0.61417318833296841</c:v>
                </c:pt>
                <c:pt idx="56">
                  <c:v>0.58005454818124913</c:v>
                </c:pt>
                <c:pt idx="57">
                  <c:v>0.54482418338598082</c:v>
                </c:pt>
                <c:pt idx="58">
                  <c:v>0.50848356087256141</c:v>
                </c:pt>
                <c:pt idx="59">
                  <c:v>0.47103414312937109</c:v>
                </c:pt>
                <c:pt idx="60">
                  <c:v>0.43247738828090843</c:v>
                </c:pt>
                <c:pt idx="61">
                  <c:v>0.39281475016040496</c:v>
                </c:pt>
                <c:pt idx="62">
                  <c:v>0.35204767838191903</c:v>
                </c:pt>
                <c:pt idx="63">
                  <c:v>0.31017761841190977</c:v>
                </c:pt>
                <c:pt idx="64">
                  <c:v>0.26720601164029306</c:v>
                </c:pt>
                <c:pt idx="65">
                  <c:v>0.22313429545098015</c:v>
                </c:pt>
                <c:pt idx="66">
                  <c:v>0.17796390329190037</c:v>
                </c:pt>
                <c:pt idx="67">
                  <c:v>0.13169626474450905</c:v>
                </c:pt>
                <c:pt idx="68">
                  <c:v>8.4332805592781557E-2</c:v>
                </c:pt>
                <c:pt idx="69">
                  <c:v>3.5874947891694618E-2</c:v>
                </c:pt>
                <c:pt idx="70">
                  <c:v>-1.3675889964804039E-2</c:v>
                </c:pt>
                <c:pt idx="71">
                  <c:v>-6.431829317633686E-2</c:v>
                </c:pt>
                <c:pt idx="72">
                  <c:v>-0.1160508504691474</c:v>
                </c:pt>
                <c:pt idx="73">
                  <c:v>-0.16887215402966016</c:v>
                </c:pt>
                <c:pt idx="74">
                  <c:v>-0.22278079943854839</c:v>
                </c:pt>
                <c:pt idx="75">
                  <c:v>-0.27777538560530901</c:v>
                </c:pt>
                <c:pt idx="76">
                  <c:v>-0.33385451470334376</c:v>
                </c:pt>
                <c:pt idx="77">
                  <c:v>-0.39101679210554585</c:v>
                </c:pt>
                <c:pt idx="78">
                  <c:v>-0.44926082632039138</c:v>
                </c:pt>
                <c:pt idx="79">
                  <c:v>-0.50858522892853442</c:v>
                </c:pt>
                <c:pt idx="80">
                  <c:v>-0.56898861451990512</c:v>
                </c:pt>
                <c:pt idx="81">
                  <c:v>-0.63046960063131063</c:v>
                </c:pt>
                <c:pt idx="82">
                  <c:v>-0.6930268076845375</c:v>
                </c:pt>
                <c:pt idx="83">
                  <c:v>-0.75665885892495477</c:v>
                </c:pt>
                <c:pt idx="84">
                  <c:v>-0.82136438036061754</c:v>
                </c:pt>
                <c:pt idx="85">
                  <c:v>-0.88714200070187021</c:v>
                </c:pt>
                <c:pt idx="86">
                  <c:v>-0.95399035130144849</c:v>
                </c:pt>
                <c:pt idx="87">
                  <c:v>-1.0219080660950801</c:v>
                </c:pt>
                <c:pt idx="88">
                  <c:v>-1.0908937815425823</c:v>
                </c:pt>
                <c:pt idx="89">
                  <c:v>-1.1609461365694571</c:v>
                </c:pt>
                <c:pt idx="90">
                  <c:v>-1.2320637725089831</c:v>
                </c:pt>
                <c:pt idx="91">
                  <c:v>-1.3042453330448021</c:v>
                </c:pt>
                <c:pt idx="92">
                  <c:v>-1.3774894641540019</c:v>
                </c:pt>
                <c:pt idx="93">
                  <c:v>-1.4517948140506929</c:v>
                </c:pt>
                <c:pt idx="94">
                  <c:v>-1.5271600331300796</c:v>
                </c:pt>
                <c:pt idx="95">
                  <c:v>-1.6035837739130245</c:v>
                </c:pt>
                <c:pt idx="96">
                  <c:v>-1.6810646909911053</c:v>
                </c:pt>
                <c:pt idx="97">
                  <c:v>-1.7596014409721641</c:v>
                </c:pt>
                <c:pt idx="98">
                  <c:v>-1.8391926824263487</c:v>
                </c:pt>
                <c:pt idx="99">
                  <c:v>-1.9198370758326444</c:v>
                </c:pt>
                <c:pt idx="100">
                  <c:v>-2.0015332835258963</c:v>
                </c:pt>
                <c:pt idx="101">
                  <c:v>-2.0842799696443217</c:v>
                </c:pt>
                <c:pt idx="102">
                  <c:v>-2.1680758000775109</c:v>
                </c:pt>
                <c:pt idx="103">
                  <c:v>-2.2529194424149188</c:v>
                </c:pt>
                <c:pt idx="104">
                  <c:v>-2.338809565894842</c:v>
                </c:pt>
                <c:pt idx="105">
                  <c:v>-2.4257448413538842</c:v>
                </c:pt>
                <c:pt idx="106">
                  <c:v>-2.513723941176909</c:v>
                </c:pt>
                <c:pt idx="107">
                  <c:v>-2.6027455392474792</c:v>
                </c:pt>
                <c:pt idx="108">
                  <c:v>-2.6928083108987799</c:v>
                </c:pt>
                <c:pt idx="109">
                  <c:v>-2.783910932865028</c:v>
                </c:pt>
                <c:pt idx="110">
                  <c:v>-2.8760520832333651</c:v>
                </c:pt>
                <c:pt idx="111">
                  <c:v>-2.969230441396236</c:v>
                </c:pt>
                <c:pt idx="112">
                  <c:v>-3.0634446880042465</c:v>
                </c:pt>
                <c:pt idx="113">
                  <c:v>-3.1586935049195075</c:v>
                </c:pt>
                <c:pt idx="114">
                  <c:v>-3.2549755751694565</c:v>
                </c:pt>
                <c:pt idx="115">
                  <c:v>-3.3522895829011645</c:v>
                </c:pt>
                <c:pt idx="116">
                  <c:v>-3.4506342133361194</c:v>
                </c:pt>
                <c:pt idx="117">
                  <c:v>-3.5500081527254896</c:v>
                </c:pt>
                <c:pt idx="118">
                  <c:v>-3.6504100883058679</c:v>
                </c:pt>
                <c:pt idx="119">
                  <c:v>-3.7518387082554918</c:v>
                </c:pt>
                <c:pt idx="120">
                  <c:v>-3.8542927016509401</c:v>
                </c:pt>
                <c:pt idx="121">
                  <c:v>-3.9577707584243087</c:v>
                </c:pt>
                <c:pt idx="122">
                  <c:v>-4.062271569320858</c:v>
                </c:pt>
                <c:pt idx="123">
                  <c:v>-4.1677938258571388</c:v>
                </c:pt>
                <c:pt idx="124">
                  <c:v>-4.27433622027959</c:v>
                </c:pt>
                <c:pt idx="125">
                  <c:v>-4.3818974455236068</c:v>
                </c:pt>
                <c:pt idx="126">
                  <c:v>-4.4904761951730876</c:v>
                </c:pt>
                <c:pt idx="127">
                  <c:v>-4.600071163420445</c:v>
                </c:pt>
                <c:pt idx="128">
                  <c:v>-4.7106810450270915</c:v>
                </c:pt>
                <c:pt idx="129">
                  <c:v>-4.8223045352843918</c:v>
                </c:pt>
                <c:pt idx="130">
                  <c:v>-4.9349403299750865</c:v>
                </c:pt>
                <c:pt idx="131">
                  <c:v>-5.0485871253351782</c:v>
                </c:pt>
                <c:pt idx="132">
                  <c:v>-5.1632436180162893</c:v>
                </c:pt>
                <c:pt idx="133">
                  <c:v>-5.2789085050484816</c:v>
                </c:pt>
                <c:pt idx="134">
                  <c:v>-5.3955804838035419</c:v>
                </c:pt>
                <c:pt idx="135">
                  <c:v>-5.513258251958729</c:v>
                </c:pt>
                <c:pt idx="136">
                  <c:v>-5.6319405074609836</c:v>
                </c:pt>
                <c:pt idx="137">
                  <c:v>-5.7516259484916015</c:v>
                </c:pt>
                <c:pt idx="138">
                  <c:v>-5.8723132734313603</c:v>
                </c:pt>
                <c:pt idx="139">
                  <c:v>-5.9940011808261131</c:v>
                </c:pt>
                <c:pt idx="140">
                  <c:v>-6.1166883693528318</c:v>
                </c:pt>
                <c:pt idx="141">
                  <c:v>-6.2403735377861125</c:v>
                </c:pt>
                <c:pt idx="142">
                  <c:v>-6.3650553849651326</c:v>
                </c:pt>
                <c:pt idx="143">
                  <c:v>-6.4907326097610625</c:v>
                </c:pt>
                <c:pt idx="144">
                  <c:v>-6.6174039110449296</c:v>
                </c:pt>
                <c:pt idx="145">
                  <c:v>-6.7450679876559354</c:v>
                </c:pt>
                <c:pt idx="146">
                  <c:v>-6.8737235383702169</c:v>
                </c:pt>
                <c:pt idx="147">
                  <c:v>-7.0033692618700645</c:v>
                </c:pt>
                <c:pt idx="148">
                  <c:v>-7.1340038567135808</c:v>
                </c:pt>
                <c:pt idx="149">
                  <c:v>-7.2656260213047865</c:v>
                </c:pt>
                <c:pt idx="150">
                  <c:v>-7.3982344538641724</c:v>
                </c:pt>
                <c:pt idx="151">
                  <c:v>-7.5318278523996929</c:v>
                </c:pt>
                <c:pt idx="152">
                  <c:v>-7.6664049146781998</c:v>
                </c:pt>
                <c:pt idx="153">
                  <c:v>-7.8019643381973172</c:v>
                </c:pt>
                <c:pt idx="154">
                  <c:v>-7.9385048201577568</c:v>
                </c:pt>
                <c:pt idx="155">
                  <c:v>-8.0760250574360661</c:v>
                </c:pt>
                <c:pt idx="156">
                  <c:v>-8.2145237465578127</c:v>
                </c:pt>
                <c:pt idx="157">
                  <c:v>-8.3539995836712055</c:v>
                </c:pt>
                <c:pt idx="158">
                  <c:v>-8.4944512645211425</c:v>
                </c:pt>
                <c:pt idx="159">
                  <c:v>-8.6358774844236965</c:v>
                </c:pt>
                <c:pt idx="160">
                  <c:v>-8.7782769382410191</c:v>
                </c:pt>
                <c:pt idx="161">
                  <c:v>-8.9216483203566828</c:v>
                </c:pt>
                <c:pt idx="162">
                  <c:v>-9.0659903246514411</c:v>
                </c:pt>
                <c:pt idx="163">
                  <c:v>-9.2113016444794162</c:v>
                </c:pt>
                <c:pt idx="164">
                  <c:v>-9.357580972644703</c:v>
                </c:pt>
                <c:pt idx="165">
                  <c:v>-9.5048270013783984</c:v>
                </c:pt>
                <c:pt idx="166">
                  <c:v>-9.653038422316051</c:v>
                </c:pt>
                <c:pt idx="167">
                  <c:v>-9.8022139264755204</c:v>
                </c:pt>
                <c:pt idx="168">
                  <c:v>-9.9523522042352539</c:v>
                </c:pt>
                <c:pt idx="169">
                  <c:v>-10.103451945312976</c:v>
                </c:pt>
                <c:pt idx="170">
                  <c:v>-10.255511838744791</c:v>
                </c:pt>
                <c:pt idx="171">
                  <c:v>-10.408530572864695</c:v>
                </c:pt>
                <c:pt idx="172">
                  <c:v>-10.562506835284484</c:v>
                </c:pt>
                <c:pt idx="173">
                  <c:v>-10.717439312874086</c:v>
                </c:pt>
                <c:pt idx="174">
                  <c:v>-10.873326691742278</c:v>
                </c:pt>
                <c:pt idx="175">
                  <c:v>-11.030167657217813</c:v>
                </c:pt>
                <c:pt idx="176">
                  <c:v>-11.187960893830951</c:v>
                </c:pt>
                <c:pt idx="177">
                  <c:v>-11.346705085295371</c:v>
                </c:pt>
                <c:pt idx="178">
                  <c:v>-11.506398914490497</c:v>
                </c:pt>
                <c:pt idx="179">
                  <c:v>-11.667041063444202</c:v>
                </c:pt>
                <c:pt idx="180">
                  <c:v>-11.828630213315911</c:v>
                </c:pt>
                <c:pt idx="181">
                  <c:v>-11.991165044380088</c:v>
                </c:pt>
                <c:pt idx="182">
                  <c:v>-12.154644236010116</c:v>
                </c:pt>
                <c:pt idx="183">
                  <c:v>-12.319066466662552</c:v>
                </c:pt>
                <c:pt idx="184">
                  <c:v>-12.484430413861773</c:v>
                </c:pt>
                <c:pt idx="185">
                  <c:v>-12.650734754184997</c:v>
                </c:pt>
                <c:pt idx="186">
                  <c:v>-12.817978163247686</c:v>
                </c:pt>
                <c:pt idx="187">
                  <c:v>-12.986159315689317</c:v>
                </c:pt>
                <c:pt idx="188">
                  <c:v>-13.155276885159537</c:v>
                </c:pt>
                <c:pt idx="189">
                  <c:v>-13.325329544304678</c:v>
                </c:pt>
                <c:pt idx="190">
                  <c:v>-13.496315964754649</c:v>
                </c:pt>
                <c:pt idx="191">
                  <c:v>-13.668234817110193</c:v>
                </c:pt>
                <c:pt idx="192">
                  <c:v>-13.841084770930507</c:v>
                </c:pt>
                <c:pt idx="193">
                  <c:v>-14.014864494721225</c:v>
                </c:pt>
                <c:pt idx="194">
                  <c:v>-14.189572655922754</c:v>
                </c:pt>
                <c:pt idx="195">
                  <c:v>-14.365207920898982</c:v>
                </c:pt>
                <c:pt idx="196">
                  <c:v>-14.541768954926324</c:v>
                </c:pt>
                <c:pt idx="197">
                  <c:v>-14.719254422183136</c:v>
                </c:pt>
                <c:pt idx="198">
                  <c:v>-14.897662985739466</c:v>
                </c:pt>
                <c:pt idx="199">
                  <c:v>-15.076993307547163</c:v>
                </c:pt>
                <c:pt idx="200">
                  <c:v>-15.257244048430325</c:v>
                </c:pt>
                <c:pt idx="201">
                  <c:v>-15.438413868076092</c:v>
                </c:pt>
                <c:pt idx="202">
                  <c:v>-15.620501425025781</c:v>
                </c:pt>
                <c:pt idx="203">
                  <c:v>-15.803505376666356</c:v>
                </c:pt>
                <c:pt idx="204">
                  <c:v>-15.987424379222238</c:v>
                </c:pt>
                <c:pt idx="205">
                  <c:v>-16.172257087747443</c:v>
                </c:pt>
                <c:pt idx="206">
                  <c:v>-16.358002156118054</c:v>
                </c:pt>
                <c:pt idx="207">
                  <c:v>-16.544658237025025</c:v>
                </c:pt>
                <c:pt idx="208">
                  <c:v>-16.732223981967294</c:v>
                </c:pt>
                <c:pt idx="209">
                  <c:v>-16.920698041245249</c:v>
                </c:pt>
                <c:pt idx="210">
                  <c:v>-17.11007906395448</c:v>
                </c:pt>
                <c:pt idx="211">
                  <c:v>-17.300365697979881</c:v>
                </c:pt>
                <c:pt idx="212">
                  <c:v>-17.491556589990044</c:v>
                </c:pt>
                <c:pt idx="213">
                  <c:v>-17.683650385431978</c:v>
                </c:pt>
                <c:pt idx="214">
                  <c:v>-17.876645728526135</c:v>
                </c:pt>
                <c:pt idx="215">
                  <c:v>-18.070541262261749</c:v>
                </c:pt>
                <c:pt idx="216">
                  <c:v>-18.265335628392471</c:v>
                </c:pt>
                <c:pt idx="217">
                  <c:v>-18.461027467432313</c:v>
                </c:pt>
                <c:pt idx="218">
                  <c:v>-18.657615418651901</c:v>
                </c:pt>
                <c:pt idx="219">
                  <c:v>-18.855098120074999</c:v>
                </c:pt>
                <c:pt idx="220">
                  <c:v>-19.053474208475368</c:v>
                </c:pt>
                <c:pt idx="221">
                  <c:v>-19.252742319373876</c:v>
                </c:pt>
                <c:pt idx="222">
                  <c:v>-19.452901087035926</c:v>
                </c:pt>
                <c:pt idx="223">
                  <c:v>-19.653949144469166</c:v>
                </c:pt>
                <c:pt idx="224">
                  <c:v>-19.85588512342148</c:v>
                </c:pt>
                <c:pt idx="225">
                  <c:v>-20.058707654379258</c:v>
                </c:pt>
                <c:pt idx="226">
                  <c:v>-20.26241536656595</c:v>
                </c:pt>
                <c:pt idx="227">
                  <c:v>-20.467006887940904</c:v>
                </c:pt>
                <c:pt idx="228">
                  <c:v>-20.672480845198468</c:v>
                </c:pt>
                <c:pt idx="229">
                  <c:v>-20.878835863767364</c:v>
                </c:pt>
                <c:pt idx="230">
                  <c:v>-21.086070567810342</c:v>
                </c:pt>
                <c:pt idx="231">
                  <c:v>-21.29418358022409</c:v>
                </c:pt>
                <c:pt idx="232">
                  <c:v>-21.503173522639415</c:v>
                </c:pt>
                <c:pt idx="233">
                  <c:v>-21.713039015421675</c:v>
                </c:pt>
                <c:pt idx="234">
                  <c:v>-21.923778677671486</c:v>
                </c:pt>
                <c:pt idx="235">
                  <c:v>-22.135391127225674</c:v>
                </c:pt>
                <c:pt idx="236">
                  <c:v>-22.347874980658482</c:v>
                </c:pt>
                <c:pt idx="237">
                  <c:v>-22.561228853283033</c:v>
                </c:pt>
                <c:pt idx="238">
                  <c:v>-22.775451359153031</c:v>
                </c:pt>
                <c:pt idx="239">
                  <c:v>-22.990541111064726</c:v>
                </c:pt>
                <c:pt idx="240">
                  <c:v>-23.206496720559098</c:v>
                </c:pt>
                <c:pt idx="241">
                  <c:v>-23.423316797924308</c:v>
                </c:pt>
                <c:pt idx="242">
                  <c:v>-23.640999952198367</c:v>
                </c:pt>
                <c:pt idx="243">
                  <c:v>-23.859544791172048</c:v>
                </c:pt>
                <c:pt idx="244">
                  <c:v>-24.078949921392038</c:v>
                </c:pt>
                <c:pt idx="245">
                  <c:v>-24.299213948164301</c:v>
                </c:pt>
                <c:pt idx="246">
                  <c:v>-24.520335475557694</c:v>
                </c:pt>
                <c:pt idx="247">
                  <c:v>-24.742313106407781</c:v>
                </c:pt>
                <c:pt idx="248">
                  <c:v>-24.965145442320903</c:v>
                </c:pt>
                <c:pt idx="249">
                  <c:v>-25.18883108367843</c:v>
                </c:pt>
                <c:pt idx="250">
                  <c:v>-25.413368629641262</c:v>
                </c:pt>
                <c:pt idx="251">
                  <c:v>-25.638756678154529</c:v>
                </c:pt>
                <c:pt idx="252">
                  <c:v>-25.864993825952507</c:v>
                </c:pt>
                <c:pt idx="253">
                  <c:v>-26.09207866856374</c:v>
                </c:pt>
                <c:pt idx="254">
                  <c:v>-26.320009800316384</c:v>
                </c:pt>
                <c:pt idx="255">
                  <c:v>-26.548785814343738</c:v>
                </c:pt>
                <c:pt idx="256">
                  <c:v>-26.778405302589984</c:v>
                </c:pt>
                <c:pt idx="257">
                  <c:v>-27.00886685581613</c:v>
                </c:pt>
                <c:pt idx="258">
                  <c:v>-27.24016906360615</c:v>
                </c:pt>
                <c:pt idx="259">
                  <c:v>-27.472310514373305</c:v>
                </c:pt>
                <c:pt idx="260">
                  <c:v>-27.705289795366692</c:v>
                </c:pt>
                <c:pt idx="261">
                  <c:v>-27.939105492677932</c:v>
                </c:pt>
                <c:pt idx="262">
                  <c:v>-28.173756191248085</c:v>
                </c:pt>
                <c:pt idx="263">
                  <c:v>-28.409240474874743</c:v>
                </c:pt>
                <c:pt idx="264">
                  <c:v>-28.645556926219289</c:v>
                </c:pt>
                <c:pt idx="265">
                  <c:v>-28.882704126814346</c:v>
                </c:pt>
                <c:pt idx="266">
                  <c:v>-29.120680657071414</c:v>
                </c:pt>
                <c:pt idx="267">
                  <c:v>-29.359485096288665</c:v>
                </c:pt>
                <c:pt idx="268">
                  <c:v>-29.599116022658915</c:v>
                </c:pt>
                <c:pt idx="269">
                  <c:v>-29.839572013277774</c:v>
                </c:pt>
                <c:pt idx="270">
                  <c:v>-30.080851644151959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'14ft'!$G$18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0.37351872671752678</c:v>
                </c:pt>
                <c:pt idx="2">
                  <c:v>0.74648768593508841</c:v>
                </c:pt>
                <c:pt idx="3">
                  <c:v>1.1189086255956746</c:v>
                </c:pt>
                <c:pt idx="4">
                  <c:v>1.4907832803324992</c:v>
                </c:pt>
                <c:pt idx="5">
                  <c:v>1.8621133715536207</c:v>
                </c:pt>
                <c:pt idx="6">
                  <c:v>2.2329006075259499</c:v>
                </c:pt>
                <c:pt idx="7">
                  <c:v>2.6031466834586543</c:v>
                </c:pt>
                <c:pt idx="8">
                  <c:v>2.9728532815859676</c:v>
                </c:pt>
                <c:pt idx="9">
                  <c:v>3.3420220712494113</c:v>
                </c:pt>
                <c:pt idx="10">
                  <c:v>3.7106547089794417</c:v>
                </c:pt>
                <c:pt idx="11">
                  <c:v>4.0787528385765253</c:v>
                </c:pt>
                <c:pt idx="12">
                  <c:v>4.4463180911916549</c:v>
                </c:pt>
                <c:pt idx="13">
                  <c:v>4.8133520854063123</c:v>
                </c:pt>
                <c:pt idx="14">
                  <c:v>5.1798564273118863</c:v>
                </c:pt>
                <c:pt idx="15">
                  <c:v>5.5458327105885576</c:v>
                </c:pt>
                <c:pt idx="16">
                  <c:v>5.9112825165836496</c:v>
                </c:pt>
                <c:pt idx="17">
                  <c:v>6.2762074143894662</c:v>
                </c:pt>
                <c:pt idx="18">
                  <c:v>6.6406089609206091</c:v>
                </c:pt>
                <c:pt idx="19">
                  <c:v>7.0044887009907955</c:v>
                </c:pt>
                <c:pt idx="20">
                  <c:v>7.3678481673891758</c:v>
                </c:pt>
                <c:pt idx="21">
                  <c:v>7.7306888809561602</c:v>
                </c:pt>
                <c:pt idx="22">
                  <c:v>8.0930123506587659</c:v>
                </c:pt>
                <c:pt idx="23">
                  <c:v>8.4548200736654824</c:v>
                </c:pt>
                <c:pt idx="24">
                  <c:v>8.8161135354206763</c:v>
                </c:pt>
                <c:pt idx="25">
                  <c:v>9.176894209718526</c:v>
                </c:pt>
                <c:pt idx="26">
                  <c:v>9.5371635587765056</c:v>
                </c:pt>
                <c:pt idx="27">
                  <c:v>9.8969230333084202</c:v>
                </c:pt>
                <c:pt idx="28">
                  <c:v>10.256174072597004</c:v>
                </c:pt>
                <c:pt idx="29">
                  <c:v>10.614918104566073</c:v>
                </c:pt>
                <c:pt idx="30">
                  <c:v>10.973156545852257</c:v>
                </c:pt>
                <c:pt idx="31">
                  <c:v>11.330890801876317</c:v>
                </c:pt>
                <c:pt idx="32">
                  <c:v>11.688122266914021</c:v>
                </c:pt>
                <c:pt idx="33">
                  <c:v>12.044852324166646</c:v>
                </c:pt>
                <c:pt idx="34">
                  <c:v>12.401082345831044</c:v>
                </c:pt>
                <c:pt idx="35">
                  <c:v>12.756813693169329</c:v>
                </c:pt>
                <c:pt idx="36">
                  <c:v>13.11204771657817</c:v>
                </c:pt>
                <c:pt idx="37">
                  <c:v>13.466785755657691</c:v>
                </c:pt>
                <c:pt idx="38">
                  <c:v>13.821029139280002</c:v>
                </c:pt>
                <c:pt idx="39">
                  <c:v>14.174779185657341</c:v>
                </c:pt>
                <c:pt idx="40">
                  <c:v>14.528037202409863</c:v>
                </c:pt>
                <c:pt idx="41">
                  <c:v>14.880804486633052</c:v>
                </c:pt>
                <c:pt idx="42">
                  <c:v>15.233082324964784</c:v>
                </c:pt>
                <c:pt idx="43">
                  <c:v>15.584871993652031</c:v>
                </c:pt>
                <c:pt idx="44">
                  <c:v>15.936174758617222</c:v>
                </c:pt>
                <c:pt idx="45">
                  <c:v>16.286991875524254</c:v>
                </c:pt>
                <c:pt idx="46">
                  <c:v>16.637324589844177</c:v>
                </c:pt>
                <c:pt idx="47">
                  <c:v>16.987174136920533</c:v>
                </c:pt>
                <c:pt idx="48">
                  <c:v>17.336541742034374</c:v>
                </c:pt>
                <c:pt idx="49">
                  <c:v>17.685428620468954</c:v>
                </c:pt>
                <c:pt idx="50">
                  <c:v>18.033835977574114</c:v>
                </c:pt>
                <c:pt idx="51">
                  <c:v>18.381765008830325</c:v>
                </c:pt>
                <c:pt idx="52">
                  <c:v>18.729216899912451</c:v>
                </c:pt>
                <c:pt idx="53">
                  <c:v>19.076192826753193</c:v>
                </c:pt>
                <c:pt idx="54">
                  <c:v>19.422693955606224</c:v>
                </c:pt>
                <c:pt idx="55">
                  <c:v>19.768721443109051</c:v>
                </c:pt>
                <c:pt idx="56">
                  <c:v>20.114276436345552</c:v>
                </c:pt>
                <c:pt idx="57">
                  <c:v>20.45936007290825</c:v>
                </c:pt>
                <c:pt idx="58">
                  <c:v>20.803973480960298</c:v>
                </c:pt>
                <c:pt idx="59">
                  <c:v>21.14811777929717</c:v>
                </c:pt>
                <c:pt idx="60">
                  <c:v>21.491794077408084</c:v>
                </c:pt>
                <c:pt idx="61">
                  <c:v>21.835003475537157</c:v>
                </c:pt>
                <c:pt idx="62">
                  <c:v>22.177747064744274</c:v>
                </c:pt>
                <c:pt idx="63">
                  <c:v>22.520025926965712</c:v>
                </c:pt>
                <c:pt idx="64">
                  <c:v>22.861841135074474</c:v>
                </c:pt>
                <c:pt idx="65">
                  <c:v>23.203193752940397</c:v>
                </c:pt>
                <c:pt idx="66">
                  <c:v>23.544084835489976</c:v>
                </c:pt>
                <c:pt idx="67">
                  <c:v>23.88451542876594</c:v>
                </c:pt>
                <c:pt idx="68">
                  <c:v>24.224486569986595</c:v>
                </c:pt>
                <c:pt idx="69">
                  <c:v>24.563999287604904</c:v>
                </c:pt>
                <c:pt idx="70">
                  <c:v>24.903054601367323</c:v>
                </c:pt>
                <c:pt idx="71">
                  <c:v>25.24165352237241</c:v>
                </c:pt>
                <c:pt idx="72">
                  <c:v>25.579797053129184</c:v>
                </c:pt>
                <c:pt idx="73">
                  <c:v>25.917486187615253</c:v>
                </c:pt>
                <c:pt idx="74">
                  <c:v>26.254721911334705</c:v>
                </c:pt>
                <c:pt idx="75">
                  <c:v>26.591505201375785</c:v>
                </c:pt>
                <c:pt idx="76">
                  <c:v>26.927837026468325</c:v>
                </c:pt>
                <c:pt idx="77">
                  <c:v>27.26371834704096</c:v>
                </c:pt>
                <c:pt idx="78">
                  <c:v>27.599150115278125</c:v>
                </c:pt>
                <c:pt idx="79">
                  <c:v>27.934133275176819</c:v>
                </c:pt>
                <c:pt idx="80">
                  <c:v>28.268668762603173</c:v>
                </c:pt>
                <c:pt idx="81">
                  <c:v>28.602757505348787</c:v>
                </c:pt>
                <c:pt idx="82">
                  <c:v>28.93640042318685</c:v>
                </c:pt>
                <c:pt idx="83">
                  <c:v>29.269598427928067</c:v>
                </c:pt>
                <c:pt idx="84">
                  <c:v>29.602352423476361</c:v>
                </c:pt>
                <c:pt idx="85">
                  <c:v>29.934663305884381</c:v>
                </c:pt>
                <c:pt idx="86">
                  <c:v>30.266531963408795</c:v>
                </c:pt>
                <c:pt idx="87">
                  <c:v>30.597959276565383</c:v>
                </c:pt>
                <c:pt idx="88">
                  <c:v>30.928946118183944</c:v>
                </c:pt>
                <c:pt idx="89">
                  <c:v>31.259493353462968</c:v>
                </c:pt>
                <c:pt idx="90">
                  <c:v>31.589601840024152</c:v>
                </c:pt>
                <c:pt idx="91">
                  <c:v>31.919272427966689</c:v>
                </c:pt>
                <c:pt idx="92">
                  <c:v>32.248505959921388</c:v>
                </c:pt>
                <c:pt idx="93">
                  <c:v>32.577303271104569</c:v>
                </c:pt>
                <c:pt idx="94">
                  <c:v>32.905665189371803</c:v>
                </c:pt>
                <c:pt idx="95">
                  <c:v>33.233592535271427</c:v>
                </c:pt>
                <c:pt idx="96">
                  <c:v>33.561086122097912</c:v>
                </c:pt>
                <c:pt idx="97">
                  <c:v>33.888146755944994</c:v>
                </c:pt>
                <c:pt idx="98">
                  <c:v>34.214775235758665</c:v>
                </c:pt>
                <c:pt idx="99">
                  <c:v>34.54097235338994</c:v>
                </c:pt>
                <c:pt idx="100">
                  <c:v>34.866738893647472</c:v>
                </c:pt>
                <c:pt idx="101">
                  <c:v>35.192075634349976</c:v>
                </c:pt>
                <c:pt idx="102">
                  <c:v>35.516983346378453</c:v>
                </c:pt>
                <c:pt idx="103">
                  <c:v>35.841462793728248</c:v>
                </c:pt>
                <c:pt idx="104">
                  <c:v>36.165514733560947</c:v>
                </c:pt>
                <c:pt idx="105">
                  <c:v>36.48913991625605</c:v>
                </c:pt>
                <c:pt idx="106">
                  <c:v>36.812339085462511</c:v>
                </c:pt>
                <c:pt idx="107">
                  <c:v>37.135112978150083</c:v>
                </c:pt>
                <c:pt idx="108">
                  <c:v>37.457462324660469</c:v>
                </c:pt>
                <c:pt idx="109">
                  <c:v>37.779387848758326</c:v>
                </c:pt>
                <c:pt idx="110">
                  <c:v>38.100890267682082</c:v>
                </c:pt>
                <c:pt idx="111">
                  <c:v>38.42197029219458</c:v>
                </c:pt>
                <c:pt idx="112">
                  <c:v>38.742628626633547</c:v>
                </c:pt>
                <c:pt idx="113">
                  <c:v>39.062865968961887</c:v>
                </c:pt>
                <c:pt idx="114">
                  <c:v>39.382683010817807</c:v>
                </c:pt>
                <c:pt idx="115">
                  <c:v>39.702080437564774</c:v>
                </c:pt>
                <c:pt idx="116">
                  <c:v>40.021058928341283</c:v>
                </c:pt>
                <c:pt idx="117">
                  <c:v>40.33961915611048</c:v>
                </c:pt>
                <c:pt idx="118">
                  <c:v>40.657761787709596</c:v>
                </c:pt>
                <c:pt idx="119">
                  <c:v>40.975487483899208</c:v>
                </c:pt>
                <c:pt idx="120">
                  <c:v>41.292796899412345</c:v>
                </c:pt>
                <c:pt idx="121">
                  <c:v>41.6096906830034</c:v>
                </c:pt>
                <c:pt idx="122">
                  <c:v>41.926169477496906</c:v>
                </c:pt>
                <c:pt idx="123">
                  <c:v>42.24223391983611</c:v>
                </c:pt>
                <c:pt idx="124">
                  <c:v>42.557884641131409</c:v>
                </c:pt>
                <c:pt idx="125">
                  <c:v>42.87312226670857</c:v>
                </c:pt>
                <c:pt idx="126">
                  <c:v>43.187947416156845</c:v>
                </c:pt>
                <c:pt idx="127">
                  <c:v>43.502360703376844</c:v>
                </c:pt>
                <c:pt idx="128">
                  <c:v>43.816362736628307</c:v>
                </c:pt>
                <c:pt idx="129">
                  <c:v>44.129954118577665</c:v>
                </c:pt>
                <c:pt idx="130">
                  <c:v>44.443135446345437</c:v>
                </c:pt>
                <c:pt idx="131">
                  <c:v>44.755907311553472</c:v>
                </c:pt>
                <c:pt idx="132">
                  <c:v>45.068270300372014</c:v>
                </c:pt>
                <c:pt idx="133">
                  <c:v>45.380224993566593</c:v>
                </c:pt>
                <c:pt idx="134">
                  <c:v>45.691771966544756</c:v>
                </c:pt>
                <c:pt idx="135">
                  <c:v>46.002911789402624</c:v>
                </c:pt>
                <c:pt idx="136">
                  <c:v>46.313645026971273</c:v>
                </c:pt>
                <c:pt idx="137">
                  <c:v>46.623972238862954</c:v>
                </c:pt>
                <c:pt idx="138">
                  <c:v>46.933893979517144</c:v>
                </c:pt>
                <c:pt idx="139">
                  <c:v>47.243410798246416</c:v>
                </c:pt>
                <c:pt idx="140">
                  <c:v>47.552523239282152</c:v>
                </c:pt>
                <c:pt idx="141">
                  <c:v>47.861231841820072</c:v>
                </c:pt>
                <c:pt idx="142">
                  <c:v>48.1695371400656</c:v>
                </c:pt>
                <c:pt idx="143">
                  <c:v>48.477439663279071</c:v>
                </c:pt>
                <c:pt idx="144">
                  <c:v>48.784939935820724</c:v>
                </c:pt>
                <c:pt idx="145">
                  <c:v>49.092038477195587</c:v>
                </c:pt>
                <c:pt idx="146">
                  <c:v>49.398735802098116</c:v>
                </c:pt>
                <c:pt idx="147">
                  <c:v>49.705032420456739</c:v>
                </c:pt>
                <c:pt idx="148">
                  <c:v>50.010928837478154</c:v>
                </c:pt>
                <c:pt idx="149">
                  <c:v>50.316425553691509</c:v>
                </c:pt>
                <c:pt idx="150">
                  <c:v>50.621523064992381</c:v>
                </c:pt>
                <c:pt idx="151">
                  <c:v>50.926221862686582</c:v>
                </c:pt>
                <c:pt idx="152">
                  <c:v>51.230522433533807</c:v>
                </c:pt>
                <c:pt idx="153">
                  <c:v>51.534425259791078</c:v>
                </c:pt>
                <c:pt idx="154">
                  <c:v>51.837930819256044</c:v>
                </c:pt>
                <c:pt idx="155">
                  <c:v>52.141039585310089</c:v>
                </c:pt>
                <c:pt idx="156">
                  <c:v>52.443752026961256</c:v>
                </c:pt>
                <c:pt idx="157">
                  <c:v>52.746068608887022</c:v>
                </c:pt>
                <c:pt idx="158">
                  <c:v>53.047989791476859</c:v>
                </c:pt>
                <c:pt idx="159">
                  <c:v>53.349516030874653</c:v>
                </c:pt>
                <c:pt idx="160">
                  <c:v>53.650647779020922</c:v>
                </c:pt>
                <c:pt idx="161">
                  <c:v>53.951385483694864</c:v>
                </c:pt>
                <c:pt idx="162">
                  <c:v>54.251729588556209</c:v>
                </c:pt>
                <c:pt idx="163">
                  <c:v>54.551680533186939</c:v>
                </c:pt>
                <c:pt idx="164">
                  <c:v>54.851238753132769</c:v>
                </c:pt>
                <c:pt idx="165">
                  <c:v>55.150404679944479</c:v>
                </c:pt>
                <c:pt idx="166">
                  <c:v>55.449178741219065</c:v>
                </c:pt>
                <c:pt idx="167">
                  <c:v>55.747561360640709</c:v>
                </c:pt>
                <c:pt idx="168">
                  <c:v>56.04555295802156</c:v>
                </c:pt>
                <c:pt idx="169">
                  <c:v>56.343153949342323</c:v>
                </c:pt>
                <c:pt idx="170">
                  <c:v>56.640364746792699</c:v>
                </c:pt>
                <c:pt idx="171">
                  <c:v>56.937185758811594</c:v>
                </c:pt>
                <c:pt idx="172">
                  <c:v>57.233617390127201</c:v>
                </c:pt>
                <c:pt idx="173">
                  <c:v>57.529660041796831</c:v>
                </c:pt>
                <c:pt idx="174">
                  <c:v>57.825314111246634</c:v>
                </c:pt>
                <c:pt idx="175">
                  <c:v>58.120579992311065</c:v>
                </c:pt>
                <c:pt idx="176">
                  <c:v>58.415458075272205</c:v>
                </c:pt>
                <c:pt idx="177">
                  <c:v>58.709948746898903</c:v>
                </c:pt>
                <c:pt idx="178">
                  <c:v>59.00405239048569</c:v>
                </c:pt>
                <c:pt idx="179">
                  <c:v>59.297769385891549</c:v>
                </c:pt>
                <c:pt idx="180">
                  <c:v>59.591100109578456</c:v>
                </c:pt>
                <c:pt idx="181">
                  <c:v>59.884044934649786</c:v>
                </c:pt>
                <c:pt idx="182">
                  <c:v>60.176604230888479</c:v>
                </c:pt>
                <c:pt idx="183">
                  <c:v>60.46877836479505</c:v>
                </c:pt>
                <c:pt idx="184">
                  <c:v>60.760567699625391</c:v>
                </c:pt>
                <c:pt idx="185">
                  <c:v>61.051972595428396</c:v>
                </c:pt>
                <c:pt idx="186">
                  <c:v>61.342993409083377</c:v>
                </c:pt>
                <c:pt idx="187">
                  <c:v>61.633630494337332</c:v>
                </c:pt>
                <c:pt idx="188">
                  <c:v>61.923884201841965</c:v>
                </c:pt>
                <c:pt idx="189">
                  <c:v>62.213754879190553</c:v>
                </c:pt>
                <c:pt idx="190">
                  <c:v>62.503242870954615</c:v>
                </c:pt>
                <c:pt idx="191">
                  <c:v>62.792348518720374</c:v>
                </c:pt>
                <c:pt idx="192">
                  <c:v>63.081072161125043</c:v>
                </c:pt>
                <c:pt idx="193">
                  <c:v>63.369414133892917</c:v>
                </c:pt>
                <c:pt idx="194">
                  <c:v>63.657374769871254</c:v>
                </c:pt>
                <c:pt idx="195">
                  <c:v>63.944954399065985</c:v>
                </c:pt>
                <c:pt idx="196">
                  <c:v>64.23215334867723</c:v>
                </c:pt>
                <c:pt idx="197">
                  <c:v>64.518971943134574</c:v>
                </c:pt>
                <c:pt idx="198">
                  <c:v>64.805410504132226</c:v>
                </c:pt>
                <c:pt idx="199">
                  <c:v>65.091469350663914</c:v>
                </c:pt>
                <c:pt idx="200">
                  <c:v>65.377148799057636</c:v>
                </c:pt>
                <c:pt idx="201">
                  <c:v>65.662449163010152</c:v>
                </c:pt>
                <c:pt idx="202">
                  <c:v>65.947370753621371</c:v>
                </c:pt>
                <c:pt idx="203">
                  <c:v>66.231913879428447</c:v>
                </c:pt>
                <c:pt idx="204">
                  <c:v>66.516078846439726</c:v>
                </c:pt>
                <c:pt idx="205">
                  <c:v>66.799865958168539</c:v>
                </c:pt>
                <c:pt idx="206">
                  <c:v>67.083275515666685</c:v>
                </c:pt>
                <c:pt idx="207">
                  <c:v>67.366307817557853</c:v>
                </c:pt>
                <c:pt idx="208">
                  <c:v>67.648963160070707</c:v>
                </c:pt>
                <c:pt idx="209">
                  <c:v>67.931241837071894</c:v>
                </c:pt>
                <c:pt idx="210">
                  <c:v>68.213144140098791</c:v>
                </c:pt>
                <c:pt idx="211">
                  <c:v>68.494670358392057</c:v>
                </c:pt>
                <c:pt idx="212">
                  <c:v>68.775820778928008</c:v>
                </c:pt>
                <c:pt idx="213">
                  <c:v>69.056595686450791</c:v>
                </c:pt>
                <c:pt idx="214">
                  <c:v>69.336995363504329</c:v>
                </c:pt>
                <c:pt idx="215">
                  <c:v>69.617020090464123</c:v>
                </c:pt>
                <c:pt idx="216">
                  <c:v>69.896670145568777</c:v>
                </c:pt>
                <c:pt idx="217">
                  <c:v>70.175945804951425</c:v>
                </c:pt>
                <c:pt idx="218">
                  <c:v>70.45484734267086</c:v>
                </c:pt>
                <c:pt idx="219">
                  <c:v>70.733375030742522</c:v>
                </c:pt>
                <c:pt idx="220">
                  <c:v>71.011529139169298</c:v>
                </c:pt>
                <c:pt idx="221">
                  <c:v>71.289309935972071</c:v>
                </c:pt>
                <c:pt idx="222">
                  <c:v>71.566717687220105</c:v>
                </c:pt>
                <c:pt idx="223">
                  <c:v>71.843752657061216</c:v>
                </c:pt>
                <c:pt idx="224">
                  <c:v>72.120415107751782</c:v>
                </c:pt>
                <c:pt idx="225">
                  <c:v>72.396705299686488</c:v>
                </c:pt>
                <c:pt idx="226">
                  <c:v>72.672623491427942</c:v>
                </c:pt>
                <c:pt idx="227">
                  <c:v>72.948169939736019</c:v>
                </c:pt>
                <c:pt idx="228">
                  <c:v>73.22334489959708</c:v>
                </c:pt>
                <c:pt idx="229">
                  <c:v>73.498148624252934</c:v>
                </c:pt>
                <c:pt idx="230">
                  <c:v>73.772581365229655</c:v>
                </c:pt>
                <c:pt idx="231">
                  <c:v>74.04664337236612</c:v>
                </c:pt>
                <c:pt idx="232">
                  <c:v>74.320334893842443</c:v>
                </c:pt>
                <c:pt idx="233">
                  <c:v>74.593656176208157</c:v>
                </c:pt>
                <c:pt idx="234">
                  <c:v>74.866607464410166</c:v>
                </c:pt>
                <c:pt idx="235">
                  <c:v>75.139189001820611</c:v>
                </c:pt>
                <c:pt idx="236">
                  <c:v>75.4114010302644</c:v>
                </c:pt>
                <c:pt idx="237">
                  <c:v>75.683243790046632</c:v>
                </c:pt>
                <c:pt idx="238">
                  <c:v>75.954717519979795</c:v>
                </c:pt>
                <c:pt idx="239">
                  <c:v>76.225822457410771</c:v>
                </c:pt>
                <c:pt idx="240">
                  <c:v>76.496558838247623</c:v>
                </c:pt>
                <c:pt idx="241">
                  <c:v>76.76692689698622</c:v>
                </c:pt>
                <c:pt idx="242">
                  <c:v>77.03692686673665</c:v>
                </c:pt>
                <c:pt idx="243">
                  <c:v>77.306558979249417</c:v>
                </c:pt>
                <c:pt idx="244">
                  <c:v>77.57582346494145</c:v>
                </c:pt>
                <c:pt idx="245">
                  <c:v>77.844720552921942</c:v>
                </c:pt>
                <c:pt idx="246">
                  <c:v>78.113250471017977</c:v>
                </c:pt>
                <c:pt idx="247">
                  <c:v>78.381413445799922</c:v>
                </c:pt>
                <c:pt idx="248">
                  <c:v>78.649209702606697</c:v>
                </c:pt>
                <c:pt idx="249">
                  <c:v>78.916639465570796</c:v>
                </c:pt>
                <c:pt idx="250">
                  <c:v>79.183702957643121</c:v>
                </c:pt>
                <c:pt idx="251">
                  <c:v>79.450400400617653</c:v>
                </c:pt>
                <c:pt idx="252">
                  <c:v>79.716732015155856</c:v>
                </c:pt>
                <c:pt idx="253">
                  <c:v>79.982698020810986</c:v>
                </c:pt>
                <c:pt idx="254">
                  <c:v>80.248298636052127</c:v>
                </c:pt>
                <c:pt idx="255">
                  <c:v>80.51353407828806</c:v>
                </c:pt>
                <c:pt idx="256">
                  <c:v>80.778404563890959</c:v>
                </c:pt>
                <c:pt idx="257">
                  <c:v>81.042910308219874</c:v>
                </c:pt>
                <c:pt idx="258">
                  <c:v>81.307051525643985</c:v>
                </c:pt>
                <c:pt idx="259">
                  <c:v>81.570828429565765</c:v>
                </c:pt>
                <c:pt idx="260">
                  <c:v>81.83424123244383</c:v>
                </c:pt>
                <c:pt idx="261">
                  <c:v>82.097290145815705</c:v>
                </c:pt>
                <c:pt idx="262">
                  <c:v>82.359975380320336</c:v>
                </c:pt>
                <c:pt idx="263">
                  <c:v>82.622297145720381</c:v>
                </c:pt>
                <c:pt idx="264">
                  <c:v>82.884255650924445</c:v>
                </c:pt>
                <c:pt idx="265">
                  <c:v>83.145851104008983</c:v>
                </c:pt>
                <c:pt idx="266">
                  <c:v>83.407083712240052</c:v>
                </c:pt>
                <c:pt idx="267">
                  <c:v>83.667953682094961</c:v>
                </c:pt>
                <c:pt idx="268">
                  <c:v>83.928461219283591</c:v>
                </c:pt>
                <c:pt idx="269">
                  <c:v>84.18860652876964</c:v>
                </c:pt>
                <c:pt idx="270">
                  <c:v>84.448389814791653</c:v>
                </c:pt>
              </c:numCache>
            </c:numRef>
          </c:xVal>
          <c:yVal>
            <c:numRef>
              <c:f>'14ft'!$G$19:$G$289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'14ft'!$H$18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'14ft'!$D$19:$D$289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0.37351872671752678</c:v>
                </c:pt>
                <c:pt idx="2">
                  <c:v>0.74648768593508841</c:v>
                </c:pt>
                <c:pt idx="3">
                  <c:v>1.1189086255956746</c:v>
                </c:pt>
                <c:pt idx="4">
                  <c:v>1.4907832803324992</c:v>
                </c:pt>
                <c:pt idx="5">
                  <c:v>1.8621133715536207</c:v>
                </c:pt>
                <c:pt idx="6">
                  <c:v>2.2329006075259499</c:v>
                </c:pt>
                <c:pt idx="7">
                  <c:v>2.6031466834586543</c:v>
                </c:pt>
                <c:pt idx="8">
                  <c:v>2.9728532815859676</c:v>
                </c:pt>
                <c:pt idx="9">
                  <c:v>3.3420220712494113</c:v>
                </c:pt>
                <c:pt idx="10">
                  <c:v>3.7106547089794417</c:v>
                </c:pt>
                <c:pt idx="11">
                  <c:v>4.0787528385765253</c:v>
                </c:pt>
                <c:pt idx="12">
                  <c:v>4.4463180911916549</c:v>
                </c:pt>
                <c:pt idx="13">
                  <c:v>4.8133520854063123</c:v>
                </c:pt>
                <c:pt idx="14">
                  <c:v>5.1798564273118863</c:v>
                </c:pt>
                <c:pt idx="15">
                  <c:v>5.5458327105885576</c:v>
                </c:pt>
                <c:pt idx="16">
                  <c:v>5.9112825165836496</c:v>
                </c:pt>
                <c:pt idx="17">
                  <c:v>6.2762074143894662</c:v>
                </c:pt>
                <c:pt idx="18">
                  <c:v>6.6406089609206091</c:v>
                </c:pt>
                <c:pt idx="19">
                  <c:v>7.0044887009907955</c:v>
                </c:pt>
                <c:pt idx="20">
                  <c:v>7.3678481673891758</c:v>
                </c:pt>
                <c:pt idx="21">
                  <c:v>7.7306888809561602</c:v>
                </c:pt>
                <c:pt idx="22">
                  <c:v>8.0930123506587659</c:v>
                </c:pt>
                <c:pt idx="23">
                  <c:v>8.4548200736654824</c:v>
                </c:pt>
                <c:pt idx="24">
                  <c:v>8.8161135354206763</c:v>
                </c:pt>
                <c:pt idx="25">
                  <c:v>9.176894209718526</c:v>
                </c:pt>
                <c:pt idx="26">
                  <c:v>9.5371635587765056</c:v>
                </c:pt>
                <c:pt idx="27">
                  <c:v>9.8969230333084202</c:v>
                </c:pt>
                <c:pt idx="28">
                  <c:v>10.256174072597004</c:v>
                </c:pt>
                <c:pt idx="29">
                  <c:v>10.614918104566073</c:v>
                </c:pt>
                <c:pt idx="30">
                  <c:v>10.973156545852257</c:v>
                </c:pt>
                <c:pt idx="31">
                  <c:v>11.330890801876317</c:v>
                </c:pt>
                <c:pt idx="32">
                  <c:v>11.688122266914021</c:v>
                </c:pt>
                <c:pt idx="33">
                  <c:v>12.044852324166646</c:v>
                </c:pt>
                <c:pt idx="34">
                  <c:v>12.401082345831044</c:v>
                </c:pt>
                <c:pt idx="35">
                  <c:v>12.756813693169329</c:v>
                </c:pt>
                <c:pt idx="36">
                  <c:v>13.11204771657817</c:v>
                </c:pt>
                <c:pt idx="37">
                  <c:v>13.466785755657691</c:v>
                </c:pt>
                <c:pt idx="38">
                  <c:v>13.821029139280002</c:v>
                </c:pt>
                <c:pt idx="39">
                  <c:v>14.174779185657341</c:v>
                </c:pt>
                <c:pt idx="40">
                  <c:v>14.528037202409863</c:v>
                </c:pt>
                <c:pt idx="41">
                  <c:v>14.880804486633052</c:v>
                </c:pt>
                <c:pt idx="42">
                  <c:v>15.233082324964784</c:v>
                </c:pt>
                <c:pt idx="43">
                  <c:v>15.584871993652031</c:v>
                </c:pt>
                <c:pt idx="44">
                  <c:v>15.936174758617222</c:v>
                </c:pt>
                <c:pt idx="45">
                  <c:v>16.286991875524254</c:v>
                </c:pt>
                <c:pt idx="46">
                  <c:v>16.637324589844177</c:v>
                </c:pt>
                <c:pt idx="47">
                  <c:v>16.987174136920533</c:v>
                </c:pt>
                <c:pt idx="48">
                  <c:v>17.336541742034374</c:v>
                </c:pt>
                <c:pt idx="49">
                  <c:v>17.685428620468954</c:v>
                </c:pt>
                <c:pt idx="50">
                  <c:v>18.033835977574114</c:v>
                </c:pt>
                <c:pt idx="51">
                  <c:v>18.381765008830325</c:v>
                </c:pt>
                <c:pt idx="52">
                  <c:v>18.729216899912451</c:v>
                </c:pt>
                <c:pt idx="53">
                  <c:v>19.076192826753193</c:v>
                </c:pt>
                <c:pt idx="54">
                  <c:v>19.422693955606224</c:v>
                </c:pt>
                <c:pt idx="55">
                  <c:v>19.768721443109051</c:v>
                </c:pt>
                <c:pt idx="56">
                  <c:v>20.114276436345552</c:v>
                </c:pt>
                <c:pt idx="57">
                  <c:v>20.45936007290825</c:v>
                </c:pt>
                <c:pt idx="58">
                  <c:v>20.803973480960298</c:v>
                </c:pt>
                <c:pt idx="59">
                  <c:v>21.14811777929717</c:v>
                </c:pt>
                <c:pt idx="60">
                  <c:v>21.491794077408084</c:v>
                </c:pt>
                <c:pt idx="61">
                  <c:v>21.835003475537157</c:v>
                </c:pt>
                <c:pt idx="62">
                  <c:v>22.177747064744274</c:v>
                </c:pt>
                <c:pt idx="63">
                  <c:v>22.520025926965712</c:v>
                </c:pt>
                <c:pt idx="64">
                  <c:v>22.861841135074474</c:v>
                </c:pt>
                <c:pt idx="65">
                  <c:v>23.203193752940397</c:v>
                </c:pt>
                <c:pt idx="66">
                  <c:v>23.544084835489976</c:v>
                </c:pt>
                <c:pt idx="67">
                  <c:v>23.88451542876594</c:v>
                </c:pt>
                <c:pt idx="68">
                  <c:v>24.224486569986595</c:v>
                </c:pt>
                <c:pt idx="69">
                  <c:v>24.563999287604904</c:v>
                </c:pt>
                <c:pt idx="70">
                  <c:v>24.903054601367323</c:v>
                </c:pt>
                <c:pt idx="71">
                  <c:v>25.24165352237241</c:v>
                </c:pt>
                <c:pt idx="72">
                  <c:v>25.579797053129184</c:v>
                </c:pt>
                <c:pt idx="73">
                  <c:v>25.917486187615253</c:v>
                </c:pt>
                <c:pt idx="74">
                  <c:v>26.254721911334705</c:v>
                </c:pt>
                <c:pt idx="75">
                  <c:v>26.591505201375785</c:v>
                </c:pt>
                <c:pt idx="76">
                  <c:v>26.927837026468325</c:v>
                </c:pt>
                <c:pt idx="77">
                  <c:v>27.26371834704096</c:v>
                </c:pt>
                <c:pt idx="78">
                  <c:v>27.599150115278125</c:v>
                </c:pt>
                <c:pt idx="79">
                  <c:v>27.934133275176819</c:v>
                </c:pt>
                <c:pt idx="80">
                  <c:v>28.268668762603173</c:v>
                </c:pt>
                <c:pt idx="81">
                  <c:v>28.602757505348787</c:v>
                </c:pt>
                <c:pt idx="82">
                  <c:v>28.93640042318685</c:v>
                </c:pt>
                <c:pt idx="83">
                  <c:v>29.269598427928067</c:v>
                </c:pt>
                <c:pt idx="84">
                  <c:v>29.602352423476361</c:v>
                </c:pt>
                <c:pt idx="85">
                  <c:v>29.934663305884381</c:v>
                </c:pt>
                <c:pt idx="86">
                  <c:v>30.266531963408795</c:v>
                </c:pt>
                <c:pt idx="87">
                  <c:v>30.597959276565383</c:v>
                </c:pt>
                <c:pt idx="88">
                  <c:v>30.928946118183944</c:v>
                </c:pt>
                <c:pt idx="89">
                  <c:v>31.259493353462968</c:v>
                </c:pt>
                <c:pt idx="90">
                  <c:v>31.589601840024152</c:v>
                </c:pt>
                <c:pt idx="91">
                  <c:v>31.919272427966689</c:v>
                </c:pt>
                <c:pt idx="92">
                  <c:v>32.248505959921388</c:v>
                </c:pt>
                <c:pt idx="93">
                  <c:v>32.577303271104569</c:v>
                </c:pt>
                <c:pt idx="94">
                  <c:v>32.905665189371803</c:v>
                </c:pt>
                <c:pt idx="95">
                  <c:v>33.233592535271427</c:v>
                </c:pt>
                <c:pt idx="96">
                  <c:v>33.561086122097912</c:v>
                </c:pt>
                <c:pt idx="97">
                  <c:v>33.888146755944994</c:v>
                </c:pt>
                <c:pt idx="98">
                  <c:v>34.214775235758665</c:v>
                </c:pt>
                <c:pt idx="99">
                  <c:v>34.54097235338994</c:v>
                </c:pt>
                <c:pt idx="100">
                  <c:v>34.866738893647472</c:v>
                </c:pt>
                <c:pt idx="101">
                  <c:v>35.192075634349976</c:v>
                </c:pt>
                <c:pt idx="102">
                  <c:v>35.516983346378453</c:v>
                </c:pt>
                <c:pt idx="103">
                  <c:v>35.841462793728248</c:v>
                </c:pt>
                <c:pt idx="104">
                  <c:v>36.165514733560947</c:v>
                </c:pt>
                <c:pt idx="105">
                  <c:v>36.48913991625605</c:v>
                </c:pt>
                <c:pt idx="106">
                  <c:v>36.812339085462511</c:v>
                </c:pt>
                <c:pt idx="107">
                  <c:v>37.135112978150083</c:v>
                </c:pt>
                <c:pt idx="108">
                  <c:v>37.457462324660469</c:v>
                </c:pt>
                <c:pt idx="109">
                  <c:v>37.779387848758326</c:v>
                </c:pt>
                <c:pt idx="110">
                  <c:v>38.100890267682082</c:v>
                </c:pt>
                <c:pt idx="111">
                  <c:v>38.42197029219458</c:v>
                </c:pt>
                <c:pt idx="112">
                  <c:v>38.742628626633547</c:v>
                </c:pt>
                <c:pt idx="113">
                  <c:v>39.062865968961887</c:v>
                </c:pt>
                <c:pt idx="114">
                  <c:v>39.382683010817807</c:v>
                </c:pt>
                <c:pt idx="115">
                  <c:v>39.702080437564774</c:v>
                </c:pt>
                <c:pt idx="116">
                  <c:v>40.021058928341283</c:v>
                </c:pt>
                <c:pt idx="117">
                  <c:v>40.33961915611048</c:v>
                </c:pt>
                <c:pt idx="118">
                  <c:v>40.657761787709596</c:v>
                </c:pt>
                <c:pt idx="119">
                  <c:v>40.975487483899208</c:v>
                </c:pt>
                <c:pt idx="120">
                  <c:v>41.292796899412345</c:v>
                </c:pt>
                <c:pt idx="121">
                  <c:v>41.6096906830034</c:v>
                </c:pt>
                <c:pt idx="122">
                  <c:v>41.926169477496906</c:v>
                </c:pt>
                <c:pt idx="123">
                  <c:v>42.24223391983611</c:v>
                </c:pt>
                <c:pt idx="124">
                  <c:v>42.557884641131409</c:v>
                </c:pt>
                <c:pt idx="125">
                  <c:v>42.87312226670857</c:v>
                </c:pt>
                <c:pt idx="126">
                  <c:v>43.187947416156845</c:v>
                </c:pt>
                <c:pt idx="127">
                  <c:v>43.502360703376844</c:v>
                </c:pt>
                <c:pt idx="128">
                  <c:v>43.816362736628307</c:v>
                </c:pt>
                <c:pt idx="129">
                  <c:v>44.129954118577665</c:v>
                </c:pt>
                <c:pt idx="130">
                  <c:v>44.443135446345437</c:v>
                </c:pt>
                <c:pt idx="131">
                  <c:v>44.755907311553472</c:v>
                </c:pt>
                <c:pt idx="132">
                  <c:v>45.068270300372014</c:v>
                </c:pt>
                <c:pt idx="133">
                  <c:v>45.380224993566593</c:v>
                </c:pt>
                <c:pt idx="134">
                  <c:v>45.691771966544756</c:v>
                </c:pt>
                <c:pt idx="135">
                  <c:v>46.002911789402624</c:v>
                </c:pt>
                <c:pt idx="136">
                  <c:v>46.313645026971273</c:v>
                </c:pt>
                <c:pt idx="137">
                  <c:v>46.623972238862954</c:v>
                </c:pt>
                <c:pt idx="138">
                  <c:v>46.933893979517144</c:v>
                </c:pt>
                <c:pt idx="139">
                  <c:v>47.243410798246416</c:v>
                </c:pt>
                <c:pt idx="140">
                  <c:v>47.552523239282152</c:v>
                </c:pt>
                <c:pt idx="141">
                  <c:v>47.861231841820072</c:v>
                </c:pt>
                <c:pt idx="142">
                  <c:v>48.1695371400656</c:v>
                </c:pt>
                <c:pt idx="143">
                  <c:v>48.477439663279071</c:v>
                </c:pt>
                <c:pt idx="144">
                  <c:v>48.784939935820724</c:v>
                </c:pt>
                <c:pt idx="145">
                  <c:v>49.092038477195587</c:v>
                </c:pt>
                <c:pt idx="146">
                  <c:v>49.398735802098116</c:v>
                </c:pt>
                <c:pt idx="147">
                  <c:v>49.705032420456739</c:v>
                </c:pt>
                <c:pt idx="148">
                  <c:v>50.010928837478154</c:v>
                </c:pt>
                <c:pt idx="149">
                  <c:v>50.316425553691509</c:v>
                </c:pt>
                <c:pt idx="150">
                  <c:v>50.621523064992381</c:v>
                </c:pt>
                <c:pt idx="151">
                  <c:v>50.926221862686582</c:v>
                </c:pt>
                <c:pt idx="152">
                  <c:v>51.230522433533807</c:v>
                </c:pt>
                <c:pt idx="153">
                  <c:v>51.534425259791078</c:v>
                </c:pt>
                <c:pt idx="154">
                  <c:v>51.837930819256044</c:v>
                </c:pt>
                <c:pt idx="155">
                  <c:v>52.141039585310089</c:v>
                </c:pt>
                <c:pt idx="156">
                  <c:v>52.443752026961256</c:v>
                </c:pt>
                <c:pt idx="157">
                  <c:v>52.746068608887022</c:v>
                </c:pt>
                <c:pt idx="158">
                  <c:v>53.047989791476859</c:v>
                </c:pt>
                <c:pt idx="159">
                  <c:v>53.349516030874653</c:v>
                </c:pt>
                <c:pt idx="160">
                  <c:v>53.650647779020922</c:v>
                </c:pt>
                <c:pt idx="161">
                  <c:v>53.951385483694864</c:v>
                </c:pt>
                <c:pt idx="162">
                  <c:v>54.251729588556209</c:v>
                </c:pt>
                <c:pt idx="163">
                  <c:v>54.551680533186939</c:v>
                </c:pt>
                <c:pt idx="164">
                  <c:v>54.851238753132769</c:v>
                </c:pt>
                <c:pt idx="165">
                  <c:v>55.150404679944479</c:v>
                </c:pt>
                <c:pt idx="166">
                  <c:v>55.449178741219065</c:v>
                </c:pt>
                <c:pt idx="167">
                  <c:v>55.747561360640709</c:v>
                </c:pt>
                <c:pt idx="168">
                  <c:v>56.04555295802156</c:v>
                </c:pt>
                <c:pt idx="169">
                  <c:v>56.343153949342323</c:v>
                </c:pt>
                <c:pt idx="170">
                  <c:v>56.640364746792699</c:v>
                </c:pt>
                <c:pt idx="171">
                  <c:v>56.937185758811594</c:v>
                </c:pt>
                <c:pt idx="172">
                  <c:v>57.233617390127201</c:v>
                </c:pt>
                <c:pt idx="173">
                  <c:v>57.529660041796831</c:v>
                </c:pt>
                <c:pt idx="174">
                  <c:v>57.825314111246634</c:v>
                </c:pt>
                <c:pt idx="175">
                  <c:v>58.120579992311065</c:v>
                </c:pt>
                <c:pt idx="176">
                  <c:v>58.415458075272205</c:v>
                </c:pt>
                <c:pt idx="177">
                  <c:v>58.709948746898903</c:v>
                </c:pt>
                <c:pt idx="178">
                  <c:v>59.00405239048569</c:v>
                </c:pt>
                <c:pt idx="179">
                  <c:v>59.297769385891549</c:v>
                </c:pt>
                <c:pt idx="180">
                  <c:v>59.591100109578456</c:v>
                </c:pt>
                <c:pt idx="181">
                  <c:v>59.884044934649786</c:v>
                </c:pt>
                <c:pt idx="182">
                  <c:v>60.176604230888479</c:v>
                </c:pt>
                <c:pt idx="183">
                  <c:v>60.46877836479505</c:v>
                </c:pt>
                <c:pt idx="184">
                  <c:v>60.760567699625391</c:v>
                </c:pt>
                <c:pt idx="185">
                  <c:v>61.051972595428396</c:v>
                </c:pt>
                <c:pt idx="186">
                  <c:v>61.342993409083377</c:v>
                </c:pt>
                <c:pt idx="187">
                  <c:v>61.633630494337332</c:v>
                </c:pt>
                <c:pt idx="188">
                  <c:v>61.923884201841965</c:v>
                </c:pt>
                <c:pt idx="189">
                  <c:v>62.213754879190553</c:v>
                </c:pt>
                <c:pt idx="190">
                  <c:v>62.503242870954615</c:v>
                </c:pt>
                <c:pt idx="191">
                  <c:v>62.792348518720374</c:v>
                </c:pt>
                <c:pt idx="192">
                  <c:v>63.081072161125043</c:v>
                </c:pt>
                <c:pt idx="193">
                  <c:v>63.369414133892917</c:v>
                </c:pt>
                <c:pt idx="194">
                  <c:v>63.657374769871254</c:v>
                </c:pt>
                <c:pt idx="195">
                  <c:v>63.944954399065985</c:v>
                </c:pt>
                <c:pt idx="196">
                  <c:v>64.23215334867723</c:v>
                </c:pt>
                <c:pt idx="197">
                  <c:v>64.518971943134574</c:v>
                </c:pt>
                <c:pt idx="198">
                  <c:v>64.805410504132226</c:v>
                </c:pt>
                <c:pt idx="199">
                  <c:v>65.091469350663914</c:v>
                </c:pt>
                <c:pt idx="200">
                  <c:v>65.377148799057636</c:v>
                </c:pt>
                <c:pt idx="201">
                  <c:v>65.662449163010152</c:v>
                </c:pt>
                <c:pt idx="202">
                  <c:v>65.947370753621371</c:v>
                </c:pt>
                <c:pt idx="203">
                  <c:v>66.231913879428447</c:v>
                </c:pt>
                <c:pt idx="204">
                  <c:v>66.516078846439726</c:v>
                </c:pt>
                <c:pt idx="205">
                  <c:v>66.799865958168539</c:v>
                </c:pt>
                <c:pt idx="206">
                  <c:v>67.083275515666685</c:v>
                </c:pt>
                <c:pt idx="207">
                  <c:v>67.366307817557853</c:v>
                </c:pt>
                <c:pt idx="208">
                  <c:v>67.648963160070707</c:v>
                </c:pt>
                <c:pt idx="209">
                  <c:v>67.931241837071894</c:v>
                </c:pt>
                <c:pt idx="210">
                  <c:v>68.213144140098791</c:v>
                </c:pt>
                <c:pt idx="211">
                  <c:v>68.494670358392057</c:v>
                </c:pt>
                <c:pt idx="212">
                  <c:v>68.775820778928008</c:v>
                </c:pt>
                <c:pt idx="213">
                  <c:v>69.056595686450791</c:v>
                </c:pt>
                <c:pt idx="214">
                  <c:v>69.336995363504329</c:v>
                </c:pt>
                <c:pt idx="215">
                  <c:v>69.617020090464123</c:v>
                </c:pt>
                <c:pt idx="216">
                  <c:v>69.896670145568777</c:v>
                </c:pt>
                <c:pt idx="217">
                  <c:v>70.175945804951425</c:v>
                </c:pt>
                <c:pt idx="218">
                  <c:v>70.45484734267086</c:v>
                </c:pt>
                <c:pt idx="219">
                  <c:v>70.733375030742522</c:v>
                </c:pt>
                <c:pt idx="220">
                  <c:v>71.011529139169298</c:v>
                </c:pt>
                <c:pt idx="221">
                  <c:v>71.289309935972071</c:v>
                </c:pt>
                <c:pt idx="222">
                  <c:v>71.566717687220105</c:v>
                </c:pt>
                <c:pt idx="223">
                  <c:v>71.843752657061216</c:v>
                </c:pt>
                <c:pt idx="224">
                  <c:v>72.120415107751782</c:v>
                </c:pt>
                <c:pt idx="225">
                  <c:v>72.396705299686488</c:v>
                </c:pt>
                <c:pt idx="226">
                  <c:v>72.672623491427942</c:v>
                </c:pt>
                <c:pt idx="227">
                  <c:v>72.948169939736019</c:v>
                </c:pt>
                <c:pt idx="228">
                  <c:v>73.22334489959708</c:v>
                </c:pt>
                <c:pt idx="229">
                  <c:v>73.498148624252934</c:v>
                </c:pt>
                <c:pt idx="230">
                  <c:v>73.772581365229655</c:v>
                </c:pt>
                <c:pt idx="231">
                  <c:v>74.04664337236612</c:v>
                </c:pt>
                <c:pt idx="232">
                  <c:v>74.320334893842443</c:v>
                </c:pt>
                <c:pt idx="233">
                  <c:v>74.593656176208157</c:v>
                </c:pt>
                <c:pt idx="234">
                  <c:v>74.866607464410166</c:v>
                </c:pt>
                <c:pt idx="235">
                  <c:v>75.139189001820611</c:v>
                </c:pt>
                <c:pt idx="236">
                  <c:v>75.4114010302644</c:v>
                </c:pt>
                <c:pt idx="237">
                  <c:v>75.683243790046632</c:v>
                </c:pt>
                <c:pt idx="238">
                  <c:v>75.954717519979795</c:v>
                </c:pt>
                <c:pt idx="239">
                  <c:v>76.225822457410771</c:v>
                </c:pt>
                <c:pt idx="240">
                  <c:v>76.496558838247623</c:v>
                </c:pt>
                <c:pt idx="241">
                  <c:v>76.76692689698622</c:v>
                </c:pt>
                <c:pt idx="242">
                  <c:v>77.03692686673665</c:v>
                </c:pt>
                <c:pt idx="243">
                  <c:v>77.306558979249417</c:v>
                </c:pt>
                <c:pt idx="244">
                  <c:v>77.57582346494145</c:v>
                </c:pt>
                <c:pt idx="245">
                  <c:v>77.844720552921942</c:v>
                </c:pt>
                <c:pt idx="246">
                  <c:v>78.113250471017977</c:v>
                </c:pt>
                <c:pt idx="247">
                  <c:v>78.381413445799922</c:v>
                </c:pt>
                <c:pt idx="248">
                  <c:v>78.649209702606697</c:v>
                </c:pt>
                <c:pt idx="249">
                  <c:v>78.916639465570796</c:v>
                </c:pt>
                <c:pt idx="250">
                  <c:v>79.183702957643121</c:v>
                </c:pt>
                <c:pt idx="251">
                  <c:v>79.450400400617653</c:v>
                </c:pt>
                <c:pt idx="252">
                  <c:v>79.716732015155856</c:v>
                </c:pt>
                <c:pt idx="253">
                  <c:v>79.982698020810986</c:v>
                </c:pt>
                <c:pt idx="254">
                  <c:v>80.248298636052127</c:v>
                </c:pt>
                <c:pt idx="255">
                  <c:v>80.51353407828806</c:v>
                </c:pt>
                <c:pt idx="256">
                  <c:v>80.778404563890959</c:v>
                </c:pt>
                <c:pt idx="257">
                  <c:v>81.042910308219874</c:v>
                </c:pt>
                <c:pt idx="258">
                  <c:v>81.307051525643985</c:v>
                </c:pt>
                <c:pt idx="259">
                  <c:v>81.570828429565765</c:v>
                </c:pt>
                <c:pt idx="260">
                  <c:v>81.83424123244383</c:v>
                </c:pt>
                <c:pt idx="261">
                  <c:v>82.097290145815705</c:v>
                </c:pt>
                <c:pt idx="262">
                  <c:v>82.359975380320336</c:v>
                </c:pt>
                <c:pt idx="263">
                  <c:v>82.622297145720381</c:v>
                </c:pt>
                <c:pt idx="264">
                  <c:v>82.884255650924445</c:v>
                </c:pt>
                <c:pt idx="265">
                  <c:v>83.145851104008983</c:v>
                </c:pt>
                <c:pt idx="266">
                  <c:v>83.407083712240052</c:v>
                </c:pt>
                <c:pt idx="267">
                  <c:v>83.667953682094961</c:v>
                </c:pt>
                <c:pt idx="268">
                  <c:v>83.928461219283591</c:v>
                </c:pt>
                <c:pt idx="269">
                  <c:v>84.18860652876964</c:v>
                </c:pt>
                <c:pt idx="270">
                  <c:v>84.448389814791653</c:v>
                </c:pt>
              </c:numCache>
            </c:numRef>
          </c:xVal>
          <c:yVal>
            <c:numRef>
              <c:f>'14ft'!$H$19:$H$289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655104"/>
        <c:axId val="535655496"/>
      </c:scatterChart>
      <c:valAx>
        <c:axId val="53565510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5496"/>
        <c:crosses val="max"/>
        <c:crossBetween val="midCat"/>
        <c:majorUnit val="2"/>
      </c:valAx>
      <c:valAx>
        <c:axId val="53565549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510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'15ft'!$E$18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0.37344677696024281</c:v>
                </c:pt>
                <c:pt idx="2">
                  <c:v>0.74634389431916359</c:v>
                </c:pt>
                <c:pt idx="3">
                  <c:v>1.1186931036665761</c:v>
                </c:pt>
                <c:pt idx="4">
                  <c:v>1.4904961432576787</c:v>
                </c:pt>
                <c:pt idx="5">
                  <c:v>1.8617547380977837</c:v>
                </c:pt>
                <c:pt idx="6">
                  <c:v>2.2324706000264349</c:v>
                </c:pt>
                <c:pt idx="7">
                  <c:v>2.6026454278009155</c:v>
                </c:pt>
                <c:pt idx="8">
                  <c:v>2.9722809071791598</c:v>
                </c:pt>
                <c:pt idx="9">
                  <c:v>3.341378711002077</c:v>
                </c:pt>
                <c:pt idx="10">
                  <c:v>3.7099404992752922</c:v>
                </c:pt>
                <c:pt idx="11">
                  <c:v>4.0779679192503204</c:v>
                </c:pt>
                <c:pt idx="12">
                  <c:v>4.4454626055051714</c:v>
                </c:pt>
                <c:pt idx="13">
                  <c:v>4.8124261800244037</c:v>
                </c:pt>
                <c:pt idx="14">
                  <c:v>5.1788602522786338</c:v>
                </c:pt>
                <c:pt idx="15">
                  <c:v>5.5447664193034996</c:v>
                </c:pt>
                <c:pt idx="16">
                  <c:v>5.9101462657781019</c:v>
                </c:pt>
                <c:pt idx="17">
                  <c:v>6.2750013641029145</c:v>
                </c:pt>
                <c:pt idx="18">
                  <c:v>6.6393332744771891</c:v>
                </c:pt>
                <c:pt idx="19">
                  <c:v>7.0031435449758428</c:v>
                </c:pt>
                <c:pt idx="20">
                  <c:v>7.366433711625854</c:v>
                </c:pt>
                <c:pt idx="21">
                  <c:v>7.7292052984821602</c:v>
                </c:pt>
                <c:pt idx="22">
                  <c:v>8.0914598177030737</c:v>
                </c:pt>
                <c:pt idx="23">
                  <c:v>8.4531987696252209</c:v>
                </c:pt>
                <c:pt idx="24">
                  <c:v>8.8144236428380065</c:v>
                </c:pt>
                <c:pt idx="25">
                  <c:v>9.1751359142576181</c:v>
                </c:pt>
                <c:pt idx="26">
                  <c:v>9.5353370492005727</c:v>
                </c:pt>
                <c:pt idx="27">
                  <c:v>9.8950285014568102</c:v>
                </c:pt>
                <c:pt idx="28">
                  <c:v>10.25421171336235</c:v>
                </c:pt>
                <c:pt idx="29">
                  <c:v>10.612888115871508</c:v>
                </c:pt>
                <c:pt idx="30">
                  <c:v>10.97105912862868</c:v>
                </c:pt>
                <c:pt idx="31">
                  <c:v>11.328726160039707</c:v>
                </c:pt>
                <c:pt idx="32">
                  <c:v>11.68589060734282</c:v>
                </c:pt>
                <c:pt idx="33">
                  <c:v>12.042553856679175</c:v>
                </c:pt>
                <c:pt idx="34">
                  <c:v>12.398717283162984</c:v>
                </c:pt>
                <c:pt idx="35">
                  <c:v>12.754382250951242</c:v>
                </c:pt>
                <c:pt idx="36">
                  <c:v>13.109550113313064</c:v>
                </c:pt>
                <c:pt idx="37">
                  <c:v>13.464222212698642</c:v>
                </c:pt>
                <c:pt idx="38">
                  <c:v>13.818399880807807</c:v>
                </c:pt>
                <c:pt idx="39">
                  <c:v>14.172084438658224</c:v>
                </c:pt>
                <c:pt idx="40">
                  <c:v>14.525277196653217</c:v>
                </c:pt>
                <c:pt idx="41">
                  <c:v>14.877979454649225</c:v>
                </c:pt>
                <c:pt idx="42">
                  <c:v>15.2301925020229</c:v>
                </c:pt>
                <c:pt idx="43">
                  <c:v>15.581917617737853</c:v>
                </c:pt>
                <c:pt idx="44">
                  <c:v>15.933156070411048</c:v>
                </c:pt>
                <c:pt idx="45">
                  <c:v>16.283909118378855</c:v>
                </c:pt>
                <c:pt idx="46">
                  <c:v>16.634178009762763</c:v>
                </c:pt>
                <c:pt idx="47">
                  <c:v>16.983963982534757</c:v>
                </c:pt>
                <c:pt idx="48">
                  <c:v>17.333268264582365</c:v>
                </c:pt>
                <c:pt idx="49">
                  <c:v>17.682092073773397</c:v>
                </c:pt>
                <c:pt idx="50">
                  <c:v>18.030436618020335</c:v>
                </c:pt>
                <c:pt idx="51">
                  <c:v>18.378303095344428</c:v>
                </c:pt>
                <c:pt idx="52">
                  <c:v>18.725692693939475</c:v>
                </c:pt>
                <c:pt idx="53">
                  <c:v>19.072606592235303</c:v>
                </c:pt>
                <c:pt idx="54">
                  <c:v>19.419045958960925</c:v>
                </c:pt>
                <c:pt idx="55">
                  <c:v>19.765011953207431</c:v>
                </c:pt>
                <c:pt idx="56">
                  <c:v>20.110505724490555</c:v>
                </c:pt>
                <c:pt idx="57">
                  <c:v>20.455528412812971</c:v>
                </c:pt>
                <c:pt idx="58">
                  <c:v>20.800081148726306</c:v>
                </c:pt>
                <c:pt idx="59">
                  <c:v>21.14416505339285</c:v>
                </c:pt>
                <c:pt idx="60">
                  <c:v>21.487781238647017</c:v>
                </c:pt>
                <c:pt idx="61">
                  <c:v>21.830930807056507</c:v>
                </c:pt>
                <c:pt idx="62">
                  <c:v>22.173614851983213</c:v>
                </c:pt>
                <c:pt idx="63">
                  <c:v>22.515834457643859</c:v>
                </c:pt>
                <c:pt idx="64">
                  <c:v>22.857590699170363</c:v>
                </c:pt>
                <c:pt idx="65">
                  <c:v>23.19888464266996</c:v>
                </c:pt>
                <c:pt idx="66">
                  <c:v>23.539717345285052</c:v>
                </c:pt>
                <c:pt idx="67">
                  <c:v>23.880089855252812</c:v>
                </c:pt>
                <c:pt idx="68">
                  <c:v>24.220003211964539</c:v>
                </c:pt>
                <c:pt idx="69">
                  <c:v>24.55945844602476</c:v>
                </c:pt>
                <c:pt idx="70">
                  <c:v>24.898456579310093</c:v>
                </c:pt>
                <c:pt idx="71">
                  <c:v>25.236998625027876</c:v>
                </c:pt>
                <c:pt idx="72">
                  <c:v>25.575085587774542</c:v>
                </c:pt>
                <c:pt idx="73">
                  <c:v>25.912718463593766</c:v>
                </c:pt>
                <c:pt idx="74">
                  <c:v>26.249898240034394</c:v>
                </c:pt>
                <c:pt idx="75">
                  <c:v>26.586625896208112</c:v>
                </c:pt>
                <c:pt idx="76">
                  <c:v>26.922902402846923</c:v>
                </c:pt>
                <c:pt idx="77">
                  <c:v>27.258728722360367</c:v>
                </c:pt>
                <c:pt idx="78">
                  <c:v>27.594105808892547</c:v>
                </c:pt>
                <c:pt idx="79">
                  <c:v>27.929034608378913</c:v>
                </c:pt>
                <c:pt idx="80">
                  <c:v>28.263516058602846</c:v>
                </c:pt>
                <c:pt idx="81">
                  <c:v>28.597551089252015</c:v>
                </c:pt>
                <c:pt idx="82">
                  <c:v>28.931140621974528</c:v>
                </c:pt>
                <c:pt idx="83">
                  <c:v>29.264285570434872</c:v>
                </c:pt>
                <c:pt idx="84">
                  <c:v>29.596986840369638</c:v>
                </c:pt>
                <c:pt idx="85">
                  <c:v>29.929245329643049</c:v>
                </c:pt>
                <c:pt idx="86">
                  <c:v>30.261061928302276</c:v>
                </c:pt>
                <c:pt idx="87">
                  <c:v>30.592437518632561</c:v>
                </c:pt>
                <c:pt idx="88">
                  <c:v>30.923372975212128</c:v>
                </c:pt>
                <c:pt idx="89">
                  <c:v>31.2538691649669</c:v>
                </c:pt>
                <c:pt idx="90">
                  <c:v>31.58392694722502</c:v>
                </c:pt>
                <c:pt idx="91">
                  <c:v>31.913547173771175</c:v>
                </c:pt>
                <c:pt idx="92">
                  <c:v>32.242730688900721</c:v>
                </c:pt>
                <c:pt idx="93">
                  <c:v>32.571478329473635</c:v>
                </c:pt>
                <c:pt idx="94">
                  <c:v>32.899790924968251</c:v>
                </c:pt>
                <c:pt idx="95">
                  <c:v>33.22766929753481</c:v>
                </c:pt>
                <c:pt idx="96">
                  <c:v>33.555114262048853</c:v>
                </c:pt>
                <c:pt idx="97">
                  <c:v>33.882126626164386</c:v>
                </c:pt>
                <c:pt idx="98">
                  <c:v>34.208707190366873</c:v>
                </c:pt>
                <c:pt idx="99">
                  <c:v>34.534856748026058</c:v>
                </c:pt>
                <c:pt idx="100">
                  <c:v>34.860576085448599</c:v>
                </c:pt>
                <c:pt idx="101">
                  <c:v>35.185865981930512</c:v>
                </c:pt>
                <c:pt idx="102">
                  <c:v>35.510727209809417</c:v>
                </c:pt>
                <c:pt idx="103">
                  <c:v>35.835160534516667</c:v>
                </c:pt>
                <c:pt idx="104">
                  <c:v>36.159166714629208</c:v>
                </c:pt>
                <c:pt idx="105">
                  <c:v>36.482746501921348</c:v>
                </c:pt>
                <c:pt idx="106">
                  <c:v>36.805900641416287</c:v>
                </c:pt>
                <c:pt idx="107">
                  <c:v>37.128629871437489</c:v>
                </c:pt>
                <c:pt idx="108">
                  <c:v>37.450934923659915</c:v>
                </c:pt>
                <c:pt idx="109">
                  <c:v>37.772816523160998</c:v>
                </c:pt>
                <c:pt idx="110">
                  <c:v>38.094275388471544</c:v>
                </c:pt>
                <c:pt idx="111">
                  <c:v>38.415312231626373</c:v>
                </c:pt>
                <c:pt idx="112">
                  <c:v>38.735927758214842</c:v>
                </c:pt>
                <c:pt idx="113">
                  <c:v>39.056122667431175</c:v>
                </c:pt>
                <c:pt idx="114">
                  <c:v>39.375897652124614</c:v>
                </c:pt>
                <c:pt idx="115">
                  <c:v>39.695253398849424</c:v>
                </c:pt>
                <c:pt idx="116">
                  <c:v>40.014190587914705</c:v>
                </c:pt>
                <c:pt idx="117">
                  <c:v>40.332709893434021</c:v>
                </c:pt>
                <c:pt idx="118">
                  <c:v>40.650811983374908</c:v>
                </c:pt>
                <c:pt idx="119">
                  <c:v>40.968497519608164</c:v>
                </c:pt>
                <c:pt idx="120">
                  <c:v>41.28576715795699</c:v>
                </c:pt>
                <c:pt idx="121">
                  <c:v>41.602621548245963</c:v>
                </c:pt>
                <c:pt idx="122">
                  <c:v>41.91906133434982</c:v>
                </c:pt>
                <c:pt idx="123">
                  <c:v>42.235087154242116</c:v>
                </c:pt>
                <c:pt idx="124">
                  <c:v>42.550699640043668</c:v>
                </c:pt>
                <c:pt idx="125">
                  <c:v>42.865899418070846</c:v>
                </c:pt>
                <c:pt idx="126">
                  <c:v>43.18068710888371</c:v>
                </c:pt>
                <c:pt idx="127">
                  <c:v>43.495063327333966</c:v>
                </c:pt>
                <c:pt idx="128">
                  <c:v>43.809028682612741</c:v>
                </c:pt>
                <c:pt idx="129">
                  <c:v>44.122583778298228</c:v>
                </c:pt>
                <c:pt idx="130">
                  <c:v>44.43572921240311</c:v>
                </c:pt>
                <c:pt idx="131">
                  <c:v>44.748465577421875</c:v>
                </c:pt>
                <c:pt idx="132">
                  <c:v>45.060793460377901</c:v>
                </c:pt>
                <c:pt idx="133">
                  <c:v>45.37271344287042</c:v>
                </c:pt>
                <c:pt idx="134">
                  <c:v>45.684226101121304</c:v>
                </c:pt>
                <c:pt idx="135">
                  <c:v>45.995332006021648</c:v>
                </c:pt>
                <c:pt idx="136">
                  <c:v>46.306031723178251</c:v>
                </c:pt>
                <c:pt idx="137">
                  <c:v>46.616325812959843</c:v>
                </c:pt>
                <c:pt idx="138">
                  <c:v>46.926214830543231</c:v>
                </c:pt>
                <c:pt idx="139">
                  <c:v>47.235699325959196</c:v>
                </c:pt>
                <c:pt idx="140">
                  <c:v>47.544779844138276</c:v>
                </c:pt>
                <c:pt idx="141">
                  <c:v>47.853456924956369</c:v>
                </c:pt>
                <c:pt idx="142">
                  <c:v>48.161731103280133</c:v>
                </c:pt>
                <c:pt idx="143">
                  <c:v>48.469602909012252</c:v>
                </c:pt>
                <c:pt idx="144">
                  <c:v>48.777072867136525</c:v>
                </c:pt>
                <c:pt idx="145">
                  <c:v>49.084141497762765</c:v>
                </c:pt>
                <c:pt idx="146">
                  <c:v>49.390809316171548</c:v>
                </c:pt>
                <c:pt idx="147">
                  <c:v>49.697076832858784</c:v>
                </c:pt>
                <c:pt idx="148">
                  <c:v>50.002944553580093</c:v>
                </c:pt>
                <c:pt idx="149">
                  <c:v>50.308412979395051</c:v>
                </c:pt>
                <c:pt idx="150">
                  <c:v>50.61348260671123</c:v>
                </c:pt>
                <c:pt idx="151">
                  <c:v>50.918153927328085</c:v>
                </c:pt>
                <c:pt idx="152">
                  <c:v>51.222427428480643</c:v>
                </c:pt>
                <c:pt idx="153">
                  <c:v>51.526303592883053</c:v>
                </c:pt>
                <c:pt idx="154">
                  <c:v>51.829782898771917</c:v>
                </c:pt>
                <c:pt idx="155">
                  <c:v>52.132865819949487</c:v>
                </c:pt>
                <c:pt idx="156">
                  <c:v>52.435552825826669</c:v>
                </c:pt>
                <c:pt idx="157">
                  <c:v>52.737844381465848</c:v>
                </c:pt>
                <c:pt idx="158">
                  <c:v>53.039740947623535</c:v>
                </c:pt>
                <c:pt idx="159">
                  <c:v>53.341242980792856</c:v>
                </c:pt>
                <c:pt idx="160">
                  <c:v>53.642350933245851</c:v>
                </c:pt>
                <c:pt idx="161">
                  <c:v>53.943065253075574</c:v>
                </c:pt>
                <c:pt idx="162">
                  <c:v>54.24338638423805</c:v>
                </c:pt>
                <c:pt idx="163">
                  <c:v>54.543314766594051</c:v>
                </c:pt>
                <c:pt idx="164">
                  <c:v>54.842850835950664</c:v>
                </c:pt>
                <c:pt idx="165">
                  <c:v>55.141995024102698</c:v>
                </c:pt>
                <c:pt idx="166">
                  <c:v>55.440747758873918</c:v>
                </c:pt>
                <c:pt idx="167">
                  <c:v>55.739109464158084</c:v>
                </c:pt>
                <c:pt idx="168">
                  <c:v>56.037080559959804</c:v>
                </c:pt>
                <c:pt idx="169">
                  <c:v>56.334661462435243</c:v>
                </c:pt>
                <c:pt idx="170">
                  <c:v>56.631852583932584</c:v>
                </c:pt>
                <c:pt idx="171">
                  <c:v>56.928654333032391</c:v>
                </c:pt>
                <c:pt idx="172">
                  <c:v>57.225067114587702</c:v>
                </c:pt>
                <c:pt idx="173">
                  <c:v>57.521091329764005</c:v>
                </c:pt>
                <c:pt idx="174">
                  <c:v>57.816727376078987</c:v>
                </c:pt>
                <c:pt idx="175">
                  <c:v>58.111975647442129</c:v>
                </c:pt>
                <c:pt idx="176">
                  <c:v>58.406836534194106</c:v>
                </c:pt>
                <c:pt idx="177">
                  <c:v>58.701310423145976</c:v>
                </c:pt>
                <c:pt idx="178">
                  <c:v>58.995397697618223</c:v>
                </c:pt>
                <c:pt idx="179">
                  <c:v>59.289098737479605</c:v>
                </c:pt>
                <c:pt idx="180">
                  <c:v>59.582413919185775</c:v>
                </c:pt>
                <c:pt idx="181">
                  <c:v>59.875343615817769</c:v>
                </c:pt>
                <c:pt idx="182">
                  <c:v>60.167888197120284</c:v>
                </c:pt>
                <c:pt idx="183">
                  <c:v>60.460048029539742</c:v>
                </c:pt>
                <c:pt idx="184">
                  <c:v>60.751823476262224</c:v>
                </c:pt>
                <c:pt idx="185">
                  <c:v>61.043214897251154</c:v>
                </c:pt>
                <c:pt idx="186">
                  <c:v>61.334222649284825</c:v>
                </c:pt>
                <c:pt idx="187">
                  <c:v>61.624847085993736</c:v>
                </c:pt>
                <c:pt idx="188">
                  <c:v>61.915088557897718</c:v>
                </c:pt>
                <c:pt idx="189">
                  <c:v>62.204947412442912</c:v>
                </c:pt>
                <c:pt idx="190">
                  <c:v>62.494423994038485</c:v>
                </c:pt>
                <c:pt idx="191">
                  <c:v>62.783518644093235</c:v>
                </c:pt>
                <c:pt idx="192">
                  <c:v>63.072231701051948</c:v>
                </c:pt>
                <c:pt idx="193">
                  <c:v>63.360563500431567</c:v>
                </c:pt>
                <c:pt idx="194">
                  <c:v>63.6485143748572</c:v>
                </c:pt>
                <c:pt idx="195">
                  <c:v>63.936084654097911</c:v>
                </c:pt>
                <c:pt idx="196">
                  <c:v>64.223274665102323</c:v>
                </c:pt>
                <c:pt idx="197">
                  <c:v>64.510084732034002</c:v>
                </c:pt>
                <c:pt idx="198">
                  <c:v>64.796515176306713</c:v>
                </c:pt>
                <c:pt idx="199">
                  <c:v>65.082566316619406</c:v>
                </c:pt>
                <c:pt idx="200">
                  <c:v>65.368238468991066</c:v>
                </c:pt>
                <c:pt idx="201">
                  <c:v>65.653531946795297</c:v>
                </c:pt>
                <c:pt idx="202">
                  <c:v>65.938447060794815</c:v>
                </c:pt>
                <c:pt idx="203">
                  <c:v>66.222984119175649</c:v>
                </c:pt>
                <c:pt idx="204">
                  <c:v>66.50714342758117</c:v>
                </c:pt>
                <c:pt idx="205">
                  <c:v>66.790925289145989</c:v>
                </c:pt>
                <c:pt idx="206">
                  <c:v>67.074330004529543</c:v>
                </c:pt>
                <c:pt idx="207">
                  <c:v>67.357357871949588</c:v>
                </c:pt>
                <c:pt idx="208">
                  <c:v>67.640009187215455</c:v>
                </c:pt>
                <c:pt idx="209">
                  <c:v>67.922284243761084</c:v>
                </c:pt>
                <c:pt idx="210">
                  <c:v>68.204183332677886</c:v>
                </c:pt>
                <c:pt idx="211">
                  <c:v>68.485706742747453</c:v>
                </c:pt>
                <c:pt idx="212">
                  <c:v>68.766854760473947</c:v>
                </c:pt>
                <c:pt idx="213">
                  <c:v>69.047627670116441</c:v>
                </c:pt>
                <c:pt idx="214">
                  <c:v>69.328025753720937</c:v>
                </c:pt>
                <c:pt idx="215">
                  <c:v>69.608049291152241</c:v>
                </c:pt>
                <c:pt idx="216">
                  <c:v>69.887698560125685</c:v>
                </c:pt>
                <c:pt idx="217">
                  <c:v>70.166973836238526</c:v>
                </c:pt>
                <c:pt idx="218">
                  <c:v>70.445875393001288</c:v>
                </c:pt>
                <c:pt idx="219">
                  <c:v>70.724403501868807</c:v>
                </c:pt>
                <c:pt idx="220">
                  <c:v>71.002558432271101</c:v>
                </c:pt>
                <c:pt idx="221">
                  <c:v>71.280340451644079</c:v>
                </c:pt>
                <c:pt idx="222">
                  <c:v>71.557749825459993</c:v>
                </c:pt>
                <c:pt idx="223">
                  <c:v>71.834786817257722</c:v>
                </c:pt>
                <c:pt idx="224">
                  <c:v>72.111451688672886</c:v>
                </c:pt>
                <c:pt idx="225">
                  <c:v>72.387744699467689</c:v>
                </c:pt>
                <c:pt idx="226">
                  <c:v>72.66366610756063</c:v>
                </c:pt>
                <c:pt idx="227">
                  <c:v>72.939216169055982</c:v>
                </c:pt>
                <c:pt idx="228">
                  <c:v>73.214395138273076</c:v>
                </c:pt>
                <c:pt idx="229">
                  <c:v>73.48920326777538</c:v>
                </c:pt>
                <c:pt idx="230">
                  <c:v>73.763640808399416</c:v>
                </c:pt>
                <c:pt idx="231">
                  <c:v>74.037708009283406</c:v>
                </c:pt>
                <c:pt idx="232">
                  <c:v>74.311405117895831</c:v>
                </c:pt>
                <c:pt idx="233">
                  <c:v>74.584732380063642</c:v>
                </c:pt>
                <c:pt idx="234">
                  <c:v>74.857690040000421</c:v>
                </c:pt>
                <c:pt idx="235">
                  <c:v>75.130278340334257</c:v>
                </c:pt>
                <c:pt idx="236">
                  <c:v>75.40249752213542</c:v>
                </c:pt>
                <c:pt idx="237">
                  <c:v>75.674347824943879</c:v>
                </c:pt>
                <c:pt idx="238">
                  <c:v>75.945829486796626</c:v>
                </c:pt>
                <c:pt idx="239">
                  <c:v>76.216942744254752</c:v>
                </c:pt>
                <c:pt idx="240">
                  <c:v>76.487687832430353</c:v>
                </c:pt>
                <c:pt idx="241">
                  <c:v>76.758064985013249</c:v>
                </c:pt>
                <c:pt idx="242">
                  <c:v>77.028074434297494</c:v>
                </c:pt>
                <c:pt idx="243">
                  <c:v>77.297716411207702</c:v>
                </c:pt>
                <c:pt idx="244">
                  <c:v>77.566991145325133</c:v>
                </c:pt>
                <c:pt idx="245">
                  <c:v>77.835898864913631</c:v>
                </c:pt>
                <c:pt idx="246">
                  <c:v>78.104439796945371</c:v>
                </c:pt>
                <c:pt idx="247">
                  <c:v>78.372614167126358</c:v>
                </c:pt>
                <c:pt idx="248">
                  <c:v>78.640422199921773</c:v>
                </c:pt>
                <c:pt idx="249">
                  <c:v>78.907864118581116</c:v>
                </c:pt>
                <c:pt idx="250">
                  <c:v>79.17494014516312</c:v>
                </c:pt>
                <c:pt idx="251">
                  <c:v>79.441650500560542</c:v>
                </c:pt>
                <c:pt idx="252">
                  <c:v>79.707995404524667</c:v>
                </c:pt>
                <c:pt idx="253">
                  <c:v>79.973975075689708</c:v>
                </c:pt>
                <c:pt idx="254">
                  <c:v>80.239589731596965</c:v>
                </c:pt>
                <c:pt idx="255">
                  <c:v>80.504839588718767</c:v>
                </c:pt>
                <c:pt idx="256">
                  <c:v>80.769724862482263</c:v>
                </c:pt>
                <c:pt idx="257">
                  <c:v>81.034245767293029</c:v>
                </c:pt>
                <c:pt idx="258">
                  <c:v>81.29840251655844</c:v>
                </c:pt>
                <c:pt idx="259">
                  <c:v>81.562195322710863</c:v>
                </c:pt>
                <c:pt idx="260">
                  <c:v>81.825624397230683</c:v>
                </c:pt>
                <c:pt idx="261">
                  <c:v>82.088689950669107</c:v>
                </c:pt>
                <c:pt idx="262">
                  <c:v>82.351392192670815</c:v>
                </c:pt>
                <c:pt idx="263">
                  <c:v>82.613731331996348</c:v>
                </c:pt>
                <c:pt idx="264">
                  <c:v>82.875707576544414</c:v>
                </c:pt>
                <c:pt idx="265">
                  <c:v>83.137321133373888</c:v>
                </c:pt>
                <c:pt idx="266">
                  <c:v>83.398572208725739</c:v>
                </c:pt>
                <c:pt idx="267">
                  <c:v>83.65946100804463</c:v>
                </c:pt>
                <c:pt idx="268">
                  <c:v>83.919987736000493</c:v>
                </c:pt>
                <c:pt idx="269">
                  <c:v>84.180152596509785</c:v>
                </c:pt>
                <c:pt idx="270">
                  <c:v>84.439955792756606</c:v>
                </c:pt>
              </c:numCache>
            </c:numRef>
          </c:xVal>
          <c:yVal>
            <c:numRef>
              <c:f>'15ft'!$E$19:$E$289</c:f>
              <c:numCache>
                <c:formatCode>General</c:formatCode>
                <c:ptCount val="271"/>
                <c:pt idx="0">
                  <c:v>0.73540600564860714</c:v>
                </c:pt>
                <c:pt idx="1">
                  <c:v>0.765736792344484</c:v>
                </c:pt>
                <c:pt idx="2">
                  <c:v>0.79486467177697617</c:v>
                </c:pt>
                <c:pt idx="3">
                  <c:v>0.82279148808409996</c:v>
                </c:pt>
                <c:pt idx="4">
                  <c:v>0.84951907601869858</c:v>
                </c:pt>
                <c:pt idx="5">
                  <c:v>0.87504926105454306</c:v>
                </c:pt>
                <c:pt idx="6">
                  <c:v>0.89938385949172961</c:v>
                </c:pt>
                <c:pt idx="7">
                  <c:v>0.92252467856137876</c:v>
                </c:pt>
                <c:pt idx="8">
                  <c:v>0.94447351652964384</c:v>
                </c:pt>
                <c:pt idx="9">
                  <c:v>0.9652321628010323</c:v>
                </c:pt>
                <c:pt idx="10">
                  <c:v>0.98480239802104685</c:v>
                </c:pt>
                <c:pt idx="11">
                  <c:v>1.0031859941781518</c:v>
                </c:pt>
                <c:pt idx="12">
                  <c:v>1.0203847147050693</c:v>
                </c:pt>
                <c:pt idx="13">
                  <c:v>1.0364003145794116</c:v>
                </c:pt>
                <c:pt idx="14">
                  <c:v>1.0512345404236534</c:v>
                </c:pt>
                <c:pt idx="15">
                  <c:v>1.0648891306044492</c:v>
                </c:pt>
                <c:pt idx="16">
                  <c:v>1.077365815331303</c:v>
                </c:pt>
                <c:pt idx="17">
                  <c:v>1.0886663167545909</c:v>
                </c:pt>
                <c:pt idx="18">
                  <c:v>1.0987923490629454</c:v>
                </c:pt>
                <c:pt idx="19">
                  <c:v>1.107745618580003</c:v>
                </c:pt>
                <c:pt idx="20">
                  <c:v>1.1155278238605206</c:v>
                </c:pt>
                <c:pt idx="21">
                  <c:v>1.122140655785866</c:v>
                </c:pt>
                <c:pt idx="22">
                  <c:v>1.1275857976588846</c:v>
                </c:pt>
                <c:pt idx="23">
                  <c:v>1.1318649252981483</c:v>
                </c:pt>
                <c:pt idx="24">
                  <c:v>1.1349797071315897</c:v>
                </c:pt>
                <c:pt idx="25">
                  <c:v>1.1369318042895256</c:v>
                </c:pt>
                <c:pt idx="26">
                  <c:v>1.1377228706970739</c:v>
                </c:pt>
                <c:pt idx="27">
                  <c:v>1.1373545531659679</c:v>
                </c:pt>
                <c:pt idx="28">
                  <c:v>1.1358284914857699</c:v>
                </c:pt>
                <c:pt idx="29">
                  <c:v>1.1331463185144905</c:v>
                </c:pt>
                <c:pt idx="30">
                  <c:v>1.1293096602686146</c:v>
                </c:pt>
                <c:pt idx="31">
                  <c:v>1.1243201360125379</c:v>
                </c:pt>
                <c:pt idx="32">
                  <c:v>1.1181793583474193</c:v>
                </c:pt>
                <c:pt idx="33">
                  <c:v>1.1108889332994492</c:v>
                </c:pt>
                <c:pt idx="34">
                  <c:v>1.1024504604075385</c:v>
                </c:pt>
                <c:pt idx="35">
                  <c:v>1.0928655328104318</c:v>
                </c:pt>
                <c:pt idx="36">
                  <c:v>1.0821357373332465</c:v>
                </c:pt>
                <c:pt idx="37">
                  <c:v>1.0702626545734413</c:v>
                </c:pt>
                <c:pt idx="38">
                  <c:v>1.0572478589862169</c:v>
                </c:pt>
                <c:pt idx="39">
                  <c:v>1.0430929189693514</c:v>
                </c:pt>
                <c:pt idx="40">
                  <c:v>1.0277993969474732</c:v>
                </c:pt>
                <c:pt idx="41">
                  <c:v>1.0113688494557738</c:v>
                </c:pt>
                <c:pt idx="42">
                  <c:v>0.99380282722316249</c:v>
                </c:pt>
                <c:pt idx="43">
                  <c:v>0.97510287525486716</c:v>
                </c:pt>
                <c:pt idx="44">
                  <c:v>0.95527053291448061</c:v>
                </c:pt>
                <c:pt idx="45">
                  <c:v>0.93430733400545785</c:v>
                </c:pt>
                <c:pt idx="46">
                  <c:v>0.91221480685206358</c:v>
                </c:pt>
                <c:pt idx="47">
                  <c:v>0.88899447437977464</c:v>
                </c:pt>
                <c:pt idx="48">
                  <c:v>0.86464785419513734</c:v>
                </c:pt>
                <c:pt idx="49">
                  <c:v>0.83917645866508328</c:v>
                </c:pt>
                <c:pt idx="50">
                  <c:v>0.81258179499570427</c:v>
                </c:pt>
                <c:pt idx="51">
                  <c:v>0.78486536531048934</c:v>
                </c:pt>
                <c:pt idx="52">
                  <c:v>0.75602866672802516</c:v>
                </c:pt>
                <c:pt idx="53">
                  <c:v>0.72607319143916149</c:v>
                </c:pt>
                <c:pt idx="54">
                  <c:v>0.69500042678364371</c:v>
                </c:pt>
                <c:pt idx="55">
                  <c:v>0.66281185532621378</c:v>
                </c:pt>
                <c:pt idx="56">
                  <c:v>0.62950895493218173</c:v>
                </c:pt>
                <c:pt idx="57">
                  <c:v>0.59509319884246847</c:v>
                </c:pt>
                <c:pt idx="58">
                  <c:v>0.55956605574812213</c:v>
                </c:pt>
                <c:pt idx="59">
                  <c:v>0.52292898986430913</c:v>
                </c:pt>
                <c:pt idx="60">
                  <c:v>0.48518346100378096</c:v>
                </c:pt>
                <c:pt idx="61">
                  <c:v>0.44633092464981916</c:v>
                </c:pt>
                <c:pt idx="62">
                  <c:v>0.40637283202865843</c:v>
                </c:pt>
                <c:pt idx="63">
                  <c:v>0.36531063018139015</c:v>
                </c:pt>
                <c:pt idx="64">
                  <c:v>0.32314576203534717</c:v>
                </c:pt>
                <c:pt idx="65">
                  <c:v>0.27987966647497103</c:v>
                </c:pt>
                <c:pt idx="66">
                  <c:v>0.23551377841216303</c:v>
                </c:pt>
                <c:pt idx="67">
                  <c:v>0.19004952885611981</c:v>
                </c:pt>
                <c:pt idx="68">
                  <c:v>0.143488344982655</c:v>
                </c:pt>
                <c:pt idx="69">
                  <c:v>9.5831650203007795E-2</c:v>
                </c:pt>
                <c:pt idx="70">
                  <c:v>4.7080864232139329E-2</c:v>
                </c:pt>
                <c:pt idx="71">
                  <c:v>-2.7625968434819015E-3</c:v>
                </c:pt>
                <c:pt idx="72">
                  <c:v>-5.3697320498604824E-2</c:v>
                </c:pt>
                <c:pt idx="73">
                  <c:v>-0.10572189770242971</c:v>
                </c:pt>
                <c:pt idx="74">
                  <c:v>-0.15883492285235049</c:v>
                </c:pt>
                <c:pt idx="75">
                  <c:v>-0.21303499370820439</c:v>
                </c:pt>
                <c:pt idx="76">
                  <c:v>-0.26832071132702828</c:v>
                </c:pt>
                <c:pt idx="77">
                  <c:v>-0.32469067999832069</c:v>
                </c:pt>
                <c:pt idx="78">
                  <c:v>-0.38214350717980894</c:v>
                </c:pt>
                <c:pt idx="79">
                  <c:v>-0.44067780343372026</c:v>
                </c:pt>
                <c:pt idx="80">
                  <c:v>-0.50029218236355655</c:v>
                </c:pt>
                <c:pt idx="81">
                  <c:v>-0.56098526055137188</c:v>
                </c:pt>
                <c:pt idx="82">
                  <c:v>-0.62275565749555184</c:v>
                </c:pt>
                <c:pt idx="83">
                  <c:v>-0.68560199554909407</c:v>
                </c:pt>
                <c:pt idx="84">
                  <c:v>-0.74952289985838971</c:v>
                </c:pt>
                <c:pt idx="85">
                  <c:v>-0.81451699830250479</c:v>
                </c:pt>
                <c:pt idx="86">
                  <c:v>-0.88058292143296057</c:v>
                </c:pt>
                <c:pt idx="87">
                  <c:v>-0.94771930241401281</c:v>
                </c:pt>
                <c:pt idx="88">
                  <c:v>-1.0159247769634288</c:v>
                </c:pt>
                <c:pt idx="89">
                  <c:v>-1.0851979832937624</c:v>
                </c:pt>
                <c:pt idx="90">
                  <c:v>-1.1555375620541248</c:v>
                </c:pt>
                <c:pt idx="91">
                  <c:v>-1.2269421562724525</c:v>
                </c:pt>
                <c:pt idx="92">
                  <c:v>-1.2994104112982705</c:v>
                </c:pt>
                <c:pt idx="93">
                  <c:v>-1.3729409747459496</c:v>
                </c:pt>
                <c:pt idx="94">
                  <c:v>-1.4475324964384599</c:v>
                </c:pt>
                <c:pt idx="95">
                  <c:v>-1.5231836283516167</c:v>
                </c:pt>
                <c:pt idx="96">
                  <c:v>-1.5998930245588194</c:v>
                </c:pt>
                <c:pt idx="97">
                  <c:v>-1.6776593411762848</c:v>
                </c:pt>
                <c:pt idx="98">
                  <c:v>-1.7564812363087705</c:v>
                </c:pt>
                <c:pt idx="99">
                  <c:v>-1.8363573699957911</c:v>
                </c:pt>
                <c:pt idx="100">
                  <c:v>-1.9172864041583246</c:v>
                </c:pt>
                <c:pt idx="101">
                  <c:v>-1.9992670025460095</c:v>
                </c:pt>
                <c:pt idx="102">
                  <c:v>-2.0822978306848312</c:v>
                </c:pt>
                <c:pt idx="103">
                  <c:v>-2.1663775558252989</c:v>
                </c:pt>
                <c:pt idx="104">
                  <c:v>-2.251504846891109</c:v>
                </c:pt>
                <c:pt idx="105">
                  <c:v>-2.3376783744282981</c:v>
                </c:pt>
                <c:pt idx="106">
                  <c:v>-2.4248968105548827</c:v>
                </c:pt>
                <c:pt idx="107">
                  <c:v>-2.5131588289109863</c:v>
                </c:pt>
                <c:pt idx="108">
                  <c:v>-2.6024631046094511</c:v>
                </c:pt>
                <c:pt idx="109">
                  <c:v>-2.6928083141869372</c:v>
                </c:pt>
                <c:pt idx="110">
                  <c:v>-2.7841931355555061</c:v>
                </c:pt>
                <c:pt idx="111">
                  <c:v>-2.8766162479546868</c:v>
                </c:pt>
                <c:pt idx="112">
                  <c:v>-2.970076331904028</c:v>
                </c:pt>
                <c:pt idx="113">
                  <c:v>-3.0645720691561311</c:v>
                </c:pt>
                <c:pt idx="114">
                  <c:v>-3.1601021426501674</c:v>
                </c:pt>
                <c:pt idx="115">
                  <c:v>-3.2566652364658752</c:v>
                </c:pt>
                <c:pt idx="116">
                  <c:v>-3.3542600357780383</c:v>
                </c:pt>
                <c:pt idx="117">
                  <c:v>-3.4528852268114449</c:v>
                </c:pt>
                <c:pt idx="118">
                  <c:v>-3.5525394967963257</c:v>
                </c:pt>
                <c:pt idx="119">
                  <c:v>-3.6532215339242708</c:v>
                </c:pt>
                <c:pt idx="120">
                  <c:v>-3.7549300273046233</c:v>
                </c:pt>
                <c:pt idx="121">
                  <c:v>-3.8576636669213529</c:v>
                </c:pt>
                <c:pt idx="122">
                  <c:v>-3.9614211435904019</c:v>
                </c:pt>
                <c:pt idx="123">
                  <c:v>-4.0662011489175098</c:v>
                </c:pt>
                <c:pt idx="124">
                  <c:v>-4.1720023752565112</c:v>
                </c:pt>
                <c:pt idx="125">
                  <c:v>-4.2788235156681083</c:v>
                </c:pt>
                <c:pt idx="126">
                  <c:v>-4.3866632638791145</c:v>
                </c:pt>
                <c:pt idx="127">
                  <c:v>-4.4955203142421727</c:v>
                </c:pt>
                <c:pt idx="128">
                  <c:v>-4.6053933616959419</c:v>
                </c:pt>
                <c:pt idx="129">
                  <c:v>-4.7162811017257562</c:v>
                </c:pt>
                <c:pt idx="130">
                  <c:v>-4.8281822303247539</c:v>
                </c:pt>
                <c:pt idx="131">
                  <c:v>-4.9410954439554695</c:v>
                </c:pt>
                <c:pt idx="132">
                  <c:v>-5.0550194395119004</c:v>
                </c:pt>
                <c:pt idx="133">
                  <c:v>-5.1699529142820344</c:v>
                </c:pt>
                <c:pt idx="134">
                  <c:v>-5.2858945659108452</c:v>
                </c:pt>
                <c:pt idx="135">
                  <c:v>-5.4028430923637503</c:v>
                </c:pt>
                <c:pt idx="136">
                  <c:v>-5.5207971918905328</c:v>
                </c:pt>
                <c:pt idx="137">
                  <c:v>-5.6397555629897278</c:v>
                </c:pt>
                <c:pt idx="138">
                  <c:v>-5.7597169043734642</c:v>
                </c:pt>
                <c:pt idx="139">
                  <c:v>-5.8806799149327702</c:v>
                </c:pt>
                <c:pt idx="140">
                  <c:v>-6.0026432937033372</c:v>
                </c:pt>
                <c:pt idx="141">
                  <c:v>-6.1256057398317401</c:v>
                </c:pt>
                <c:pt idx="142">
                  <c:v>-6.2495659525421132</c:v>
                </c:pt>
                <c:pt idx="143">
                  <c:v>-6.3745226311032832</c:v>
                </c:pt>
                <c:pt idx="144">
                  <c:v>-6.500474474796353</c:v>
                </c:pt>
                <c:pt idx="145">
                  <c:v>-6.6274201828827408</c:v>
                </c:pt>
                <c:pt idx="146">
                  <c:v>-6.7553584545726686</c:v>
                </c:pt>
                <c:pt idx="147">
                  <c:v>-6.8842879889940987</c:v>
                </c:pt>
                <c:pt idx="148">
                  <c:v>-7.0142074851621246</c:v>
                </c:pt>
                <c:pt idx="149">
                  <c:v>-7.1451156419488004</c:v>
                </c:pt>
                <c:pt idx="150">
                  <c:v>-7.2770111580534245</c:v>
                </c:pt>
                <c:pt idx="151">
                  <c:v>-7.409892731973259</c:v>
                </c:pt>
                <c:pt idx="152">
                  <c:v>-7.5437590619746997</c:v>
                </c:pt>
                <c:pt idx="153">
                  <c:v>-7.6786088460648818</c:v>
                </c:pt>
                <c:pt idx="154">
                  <c:v>-7.8144407819637269</c:v>
                </c:pt>
                <c:pt idx="155">
                  <c:v>-7.9512535670764297</c:v>
                </c:pt>
                <c:pt idx="156">
                  <c:v>-8.0890458984663791</c:v>
                </c:pt>
                <c:pt idx="157">
                  <c:v>-8.2278164728285166</c:v>
                </c:pt>
                <c:pt idx="158">
                  <c:v>-8.367563986463125</c:v>
                </c:pt>
                <c:pt idx="159">
                  <c:v>-8.5082871352500522</c:v>
                </c:pt>
                <c:pt idx="160">
                  <c:v>-8.6499846146233637</c:v>
                </c:pt>
                <c:pt idx="161">
                  <c:v>-8.7926551195464224</c:v>
                </c:pt>
                <c:pt idx="162">
                  <c:v>-8.9362973444873983</c:v>
                </c:pt>
                <c:pt idx="163">
                  <c:v>-9.0809099833952036</c:v>
                </c:pt>
                <c:pt idx="164">
                  <c:v>-9.2264917296758426</c:v>
                </c:pt>
                <c:pt idx="165">
                  <c:v>-9.3730412761691966</c:v>
                </c:pt>
                <c:pt idx="166">
                  <c:v>-9.5205573151262186</c:v>
                </c:pt>
                <c:pt idx="167">
                  <c:v>-9.6690385381865465</c:v>
                </c:pt>
                <c:pt idx="168">
                  <c:v>-9.8184836363565431</c:v>
                </c:pt>
                <c:pt idx="169">
                  <c:v>-9.9688912999877335</c:v>
                </c:pt>
                <c:pt idx="170">
                  <c:v>-10.120260218755668</c:v>
                </c:pt>
                <c:pt idx="171">
                  <c:v>-10.272589081639193</c:v>
                </c:pt>
                <c:pt idx="172">
                  <c:v>-10.425876576900126</c:v>
                </c:pt>
                <c:pt idx="173">
                  <c:v>-10.580121392063344</c:v>
                </c:pt>
                <c:pt idx="174">
                  <c:v>-10.735322213897264</c:v>
                </c:pt>
                <c:pt idx="175">
                  <c:v>-10.891477728394749</c:v>
                </c:pt>
                <c:pt idx="176">
                  <c:v>-11.048586620754387</c:v>
                </c:pt>
                <c:pt idx="177">
                  <c:v>-11.206647575362192</c:v>
                </c:pt>
                <c:pt idx="178">
                  <c:v>-11.365659275773686</c:v>
                </c:pt>
                <c:pt idx="179">
                  <c:v>-11.525620404696387</c:v>
                </c:pt>
                <c:pt idx="180">
                  <c:v>-11.686529643972678</c:v>
                </c:pt>
                <c:pt idx="181">
                  <c:v>-11.84838567456308</c:v>
                </c:pt>
                <c:pt idx="182">
                  <c:v>-12.011187176529898</c:v>
                </c:pt>
                <c:pt idx="183">
                  <c:v>-12.174932829021269</c:v>
                </c:pt>
                <c:pt idx="184">
                  <c:v>-12.339621310255581</c:v>
                </c:pt>
                <c:pt idx="185">
                  <c:v>-12.505251297506277</c:v>
                </c:pt>
                <c:pt idx="186">
                  <c:v>-12.671821467087046</c:v>
                </c:pt>
                <c:pt idx="187">
                  <c:v>-12.839330494337382</c:v>
                </c:pt>
                <c:pt idx="188">
                  <c:v>-13.007777053608523</c:v>
                </c:pt>
                <c:pt idx="189">
                  <c:v>-13.177159818249763</c:v>
                </c:pt>
                <c:pt idx="190">
                  <c:v>-13.34747746059513</c:v>
                </c:pt>
                <c:pt idx="191">
                  <c:v>-13.51872865195044</c:v>
                </c:pt>
                <c:pt idx="192">
                  <c:v>-13.690912062580711</c:v>
                </c:pt>
                <c:pt idx="193">
                  <c:v>-13.864026361697945</c:v>
                </c:pt>
                <c:pt idx="194">
                  <c:v>-14.038070217449263</c:v>
                </c:pt>
                <c:pt idx="195">
                  <c:v>-14.213042296905414</c:v>
                </c:pt>
                <c:pt idx="196">
                  <c:v>-14.388941266049624</c:v>
                </c:pt>
                <c:pt idx="197">
                  <c:v>-14.565765789766814</c:v>
                </c:pt>
                <c:pt idx="198">
                  <c:v>-14.74351453183316</c:v>
                </c:pt>
                <c:pt idx="199">
                  <c:v>-14.922186154906006</c:v>
                </c:pt>
                <c:pt idx="200">
                  <c:v>-15.101779320514126</c:v>
                </c:pt>
                <c:pt idx="201">
                  <c:v>-15.282292689048329</c:v>
                </c:pt>
                <c:pt idx="202">
                  <c:v>-15.463724919752407</c:v>
                </c:pt>
                <c:pt idx="203">
                  <c:v>-15.646074670714418</c:v>
                </c:pt>
                <c:pt idx="204">
                  <c:v>-15.829340598858318</c:v>
                </c:pt>
                <c:pt idx="205">
                  <c:v>-16.013521359935915</c:v>
                </c:pt>
                <c:pt idx="206">
                  <c:v>-16.198615608519166</c:v>
                </c:pt>
                <c:pt idx="207">
                  <c:v>-16.384621997992802</c:v>
                </c:pt>
                <c:pt idx="208">
                  <c:v>-16.571539180547266</c:v>
                </c:pt>
                <c:pt idx="209">
                  <c:v>-16.759365807171999</c:v>
                </c:pt>
                <c:pt idx="210">
                  <c:v>-16.948100527649039</c:v>
                </c:pt>
                <c:pt idx="211">
                  <c:v>-17.137741990546932</c:v>
                </c:pt>
                <c:pt idx="212">
                  <c:v>-17.328288843214974</c:v>
                </c:pt>
                <c:pt idx="213">
                  <c:v>-17.519739731777754</c:v>
                </c:pt>
                <c:pt idx="214">
                  <c:v>-17.712093301130025</c:v>
                </c:pt>
                <c:pt idx="215">
                  <c:v>-17.905348194931872</c:v>
                </c:pt>
                <c:pt idx="216">
                  <c:v>-18.099503055604192</c:v>
                </c:pt>
                <c:pt idx="217">
                  <c:v>-18.294556524324481</c:v>
                </c:pt>
                <c:pt idx="218">
                  <c:v>-18.490507241022925</c:v>
                </c:pt>
                <c:pt idx="219">
                  <c:v>-18.68735384437878</c:v>
                </c:pt>
                <c:pt idx="220">
                  <c:v>-18.885094971817058</c:v>
                </c:pt>
                <c:pt idx="221">
                  <c:v>-19.083729259505507</c:v>
                </c:pt>
                <c:pt idx="222">
                  <c:v>-19.283255342351882</c:v>
                </c:pt>
                <c:pt idx="223">
                  <c:v>-19.483671854001503</c:v>
                </c:pt>
                <c:pt idx="224">
                  <c:v>-19.684977426835101</c:v>
                </c:pt>
                <c:pt idx="225">
                  <c:v>-19.887170691966954</c:v>
                </c:pt>
                <c:pt idx="226">
                  <c:v>-20.090250279243293</c:v>
                </c:pt>
                <c:pt idx="227">
                  <c:v>-20.294214817240995</c:v>
                </c:pt>
                <c:pt idx="228">
                  <c:v>-20.499062933266554</c:v>
                </c:pt>
                <c:pt idx="229">
                  <c:v>-20.704793253355316</c:v>
                </c:pt>
                <c:pt idx="230">
                  <c:v>-20.911404402271</c:v>
                </c:pt>
                <c:pt idx="231">
                  <c:v>-21.118895003505472</c:v>
                </c:pt>
                <c:pt idx="232">
                  <c:v>-21.327263679278794</c:v>
                </c:pt>
                <c:pt idx="233">
                  <c:v>-21.536509050539536</c:v>
                </c:pt>
                <c:pt idx="234">
                  <c:v>-21.746629736965343</c:v>
                </c:pt>
                <c:pt idx="235">
                  <c:v>-21.95762435696377</c:v>
                </c:pt>
                <c:pt idx="236">
                  <c:v>-22.169491527673362</c:v>
                </c:pt>
                <c:pt idx="237">
                  <c:v>-22.382229864964998</c:v>
                </c:pt>
                <c:pt idx="238">
                  <c:v>-22.595837983443467</c:v>
                </c:pt>
                <c:pt idx="239">
                  <c:v>-22.810314496449312</c:v>
                </c:pt>
                <c:pt idx="240">
                  <c:v>-23.025658016060916</c:v>
                </c:pt>
                <c:pt idx="241">
                  <c:v>-23.241867153096813</c:v>
                </c:pt>
                <c:pt idx="242">
                  <c:v>-23.458940517118254</c:v>
                </c:pt>
                <c:pt idx="243">
                  <c:v>-23.67687671643202</c:v>
                </c:pt>
                <c:pt idx="244">
                  <c:v>-23.895674358093437</c:v>
                </c:pt>
                <c:pt idx="245">
                  <c:v>-24.115332047909661</c:v>
                </c:pt>
                <c:pt idx="246">
                  <c:v>-24.335848390443161</c:v>
                </c:pt>
                <c:pt idx="247">
                  <c:v>-24.557221989015456</c:v>
                </c:pt>
                <c:pt idx="248">
                  <c:v>-24.77945144571105</c:v>
                </c:pt>
                <c:pt idx="249">
                  <c:v>-25.002535361381614</c:v>
                </c:pt>
                <c:pt idx="250">
                  <c:v>-25.226472335650367</c:v>
                </c:pt>
                <c:pt idx="251">
                  <c:v>-25.451260966916685</c:v>
                </c:pt>
                <c:pt idx="252">
                  <c:v>-25.676899852360918</c:v>
                </c:pt>
                <c:pt idx="253">
                  <c:v>-25.903387587949432</c:v>
                </c:pt>
                <c:pt idx="254">
                  <c:v>-26.130722768439831</c:v>
                </c:pt>
                <c:pt idx="255">
                  <c:v>-26.35890398738643</c:v>
                </c:pt>
                <c:pt idx="256">
                  <c:v>-26.587929837145879</c:v>
                </c:pt>
                <c:pt idx="257">
                  <c:v>-26.817798908883034</c:v>
                </c:pt>
                <c:pt idx="258">
                  <c:v>-27.048509792577008</c:v>
                </c:pt>
                <c:pt idx="259">
                  <c:v>-27.280061077027408</c:v>
                </c:pt>
                <c:pt idx="260">
                  <c:v>-27.512451349860786</c:v>
                </c:pt>
                <c:pt idx="261">
                  <c:v>-27.745679197537271</c:v>
                </c:pt>
                <c:pt idx="262">
                  <c:v>-27.979743205357391</c:v>
                </c:pt>
                <c:pt idx="263">
                  <c:v>-28.21464195746908</c:v>
                </c:pt>
                <c:pt idx="264">
                  <c:v>-28.450374036874877</c:v>
                </c:pt>
                <c:pt idx="265">
                  <c:v>-28.686938025439286</c:v>
                </c:pt>
                <c:pt idx="266">
                  <c:v>-28.924332503896352</c:v>
                </c:pt>
                <c:pt idx="267">
                  <c:v>-29.162556051857372</c:v>
                </c:pt>
                <c:pt idx="268">
                  <c:v>-29.401607247818806</c:v>
                </c:pt>
                <c:pt idx="269">
                  <c:v>-29.641484669170353</c:v>
                </c:pt>
                <c:pt idx="270">
                  <c:v>-29.882186892203201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'15ft'!$G$18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0.37344677696024281</c:v>
                </c:pt>
                <c:pt idx="2">
                  <c:v>0.74634389431916359</c:v>
                </c:pt>
                <c:pt idx="3">
                  <c:v>1.1186931036665761</c:v>
                </c:pt>
                <c:pt idx="4">
                  <c:v>1.4904961432576787</c:v>
                </c:pt>
                <c:pt idx="5">
                  <c:v>1.8617547380977837</c:v>
                </c:pt>
                <c:pt idx="6">
                  <c:v>2.2324706000264349</c:v>
                </c:pt>
                <c:pt idx="7">
                  <c:v>2.6026454278009155</c:v>
                </c:pt>
                <c:pt idx="8">
                  <c:v>2.9722809071791598</c:v>
                </c:pt>
                <c:pt idx="9">
                  <c:v>3.341378711002077</c:v>
                </c:pt>
                <c:pt idx="10">
                  <c:v>3.7099404992752922</c:v>
                </c:pt>
                <c:pt idx="11">
                  <c:v>4.0779679192503204</c:v>
                </c:pt>
                <c:pt idx="12">
                  <c:v>4.4454626055051714</c:v>
                </c:pt>
                <c:pt idx="13">
                  <c:v>4.8124261800244037</c:v>
                </c:pt>
                <c:pt idx="14">
                  <c:v>5.1788602522786338</c:v>
                </c:pt>
                <c:pt idx="15">
                  <c:v>5.5447664193034996</c:v>
                </c:pt>
                <c:pt idx="16">
                  <c:v>5.9101462657781019</c:v>
                </c:pt>
                <c:pt idx="17">
                  <c:v>6.2750013641029145</c:v>
                </c:pt>
                <c:pt idx="18">
                  <c:v>6.6393332744771891</c:v>
                </c:pt>
                <c:pt idx="19">
                  <c:v>7.0031435449758428</c:v>
                </c:pt>
                <c:pt idx="20">
                  <c:v>7.366433711625854</c:v>
                </c:pt>
                <c:pt idx="21">
                  <c:v>7.7292052984821602</c:v>
                </c:pt>
                <c:pt idx="22">
                  <c:v>8.0914598177030737</c:v>
                </c:pt>
                <c:pt idx="23">
                  <c:v>8.4531987696252209</c:v>
                </c:pt>
                <c:pt idx="24">
                  <c:v>8.8144236428380065</c:v>
                </c:pt>
                <c:pt idx="25">
                  <c:v>9.1751359142576181</c:v>
                </c:pt>
                <c:pt idx="26">
                  <c:v>9.5353370492005727</c:v>
                </c:pt>
                <c:pt idx="27">
                  <c:v>9.8950285014568102</c:v>
                </c:pt>
                <c:pt idx="28">
                  <c:v>10.25421171336235</c:v>
                </c:pt>
                <c:pt idx="29">
                  <c:v>10.612888115871508</c:v>
                </c:pt>
                <c:pt idx="30">
                  <c:v>10.97105912862868</c:v>
                </c:pt>
                <c:pt idx="31">
                  <c:v>11.328726160039707</c:v>
                </c:pt>
                <c:pt idx="32">
                  <c:v>11.68589060734282</c:v>
                </c:pt>
                <c:pt idx="33">
                  <c:v>12.042553856679175</c:v>
                </c:pt>
                <c:pt idx="34">
                  <c:v>12.398717283162984</c:v>
                </c:pt>
                <c:pt idx="35">
                  <c:v>12.754382250951242</c:v>
                </c:pt>
                <c:pt idx="36">
                  <c:v>13.109550113313064</c:v>
                </c:pt>
                <c:pt idx="37">
                  <c:v>13.464222212698642</c:v>
                </c:pt>
                <c:pt idx="38">
                  <c:v>13.818399880807807</c:v>
                </c:pt>
                <c:pt idx="39">
                  <c:v>14.172084438658224</c:v>
                </c:pt>
                <c:pt idx="40">
                  <c:v>14.525277196653217</c:v>
                </c:pt>
                <c:pt idx="41">
                  <c:v>14.877979454649225</c:v>
                </c:pt>
                <c:pt idx="42">
                  <c:v>15.2301925020229</c:v>
                </c:pt>
                <c:pt idx="43">
                  <c:v>15.581917617737853</c:v>
                </c:pt>
                <c:pt idx="44">
                  <c:v>15.933156070411048</c:v>
                </c:pt>
                <c:pt idx="45">
                  <c:v>16.283909118378855</c:v>
                </c:pt>
                <c:pt idx="46">
                  <c:v>16.634178009762763</c:v>
                </c:pt>
                <c:pt idx="47">
                  <c:v>16.983963982534757</c:v>
                </c:pt>
                <c:pt idx="48">
                  <c:v>17.333268264582365</c:v>
                </c:pt>
                <c:pt idx="49">
                  <c:v>17.682092073773397</c:v>
                </c:pt>
                <c:pt idx="50">
                  <c:v>18.030436618020335</c:v>
                </c:pt>
                <c:pt idx="51">
                  <c:v>18.378303095344428</c:v>
                </c:pt>
                <c:pt idx="52">
                  <c:v>18.725692693939475</c:v>
                </c:pt>
                <c:pt idx="53">
                  <c:v>19.072606592235303</c:v>
                </c:pt>
                <c:pt idx="54">
                  <c:v>19.419045958960925</c:v>
                </c:pt>
                <c:pt idx="55">
                  <c:v>19.765011953207431</c:v>
                </c:pt>
                <c:pt idx="56">
                  <c:v>20.110505724490555</c:v>
                </c:pt>
                <c:pt idx="57">
                  <c:v>20.455528412812971</c:v>
                </c:pt>
                <c:pt idx="58">
                  <c:v>20.800081148726306</c:v>
                </c:pt>
                <c:pt idx="59">
                  <c:v>21.14416505339285</c:v>
                </c:pt>
                <c:pt idx="60">
                  <c:v>21.487781238647017</c:v>
                </c:pt>
                <c:pt idx="61">
                  <c:v>21.830930807056507</c:v>
                </c:pt>
                <c:pt idx="62">
                  <c:v>22.173614851983213</c:v>
                </c:pt>
                <c:pt idx="63">
                  <c:v>22.515834457643859</c:v>
                </c:pt>
                <c:pt idx="64">
                  <c:v>22.857590699170363</c:v>
                </c:pt>
                <c:pt idx="65">
                  <c:v>23.19888464266996</c:v>
                </c:pt>
                <c:pt idx="66">
                  <c:v>23.539717345285052</c:v>
                </c:pt>
                <c:pt idx="67">
                  <c:v>23.880089855252812</c:v>
                </c:pt>
                <c:pt idx="68">
                  <c:v>24.220003211964539</c:v>
                </c:pt>
                <c:pt idx="69">
                  <c:v>24.55945844602476</c:v>
                </c:pt>
                <c:pt idx="70">
                  <c:v>24.898456579310093</c:v>
                </c:pt>
                <c:pt idx="71">
                  <c:v>25.236998625027876</c:v>
                </c:pt>
                <c:pt idx="72">
                  <c:v>25.575085587774542</c:v>
                </c:pt>
                <c:pt idx="73">
                  <c:v>25.912718463593766</c:v>
                </c:pt>
                <c:pt idx="74">
                  <c:v>26.249898240034394</c:v>
                </c:pt>
                <c:pt idx="75">
                  <c:v>26.586625896208112</c:v>
                </c:pt>
                <c:pt idx="76">
                  <c:v>26.922902402846923</c:v>
                </c:pt>
                <c:pt idx="77">
                  <c:v>27.258728722360367</c:v>
                </c:pt>
                <c:pt idx="78">
                  <c:v>27.594105808892547</c:v>
                </c:pt>
                <c:pt idx="79">
                  <c:v>27.929034608378913</c:v>
                </c:pt>
                <c:pt idx="80">
                  <c:v>28.263516058602846</c:v>
                </c:pt>
                <c:pt idx="81">
                  <c:v>28.597551089252015</c:v>
                </c:pt>
                <c:pt idx="82">
                  <c:v>28.931140621974528</c:v>
                </c:pt>
                <c:pt idx="83">
                  <c:v>29.264285570434872</c:v>
                </c:pt>
                <c:pt idx="84">
                  <c:v>29.596986840369638</c:v>
                </c:pt>
                <c:pt idx="85">
                  <c:v>29.929245329643049</c:v>
                </c:pt>
                <c:pt idx="86">
                  <c:v>30.261061928302276</c:v>
                </c:pt>
                <c:pt idx="87">
                  <c:v>30.592437518632561</c:v>
                </c:pt>
                <c:pt idx="88">
                  <c:v>30.923372975212128</c:v>
                </c:pt>
                <c:pt idx="89">
                  <c:v>31.2538691649669</c:v>
                </c:pt>
                <c:pt idx="90">
                  <c:v>31.58392694722502</c:v>
                </c:pt>
                <c:pt idx="91">
                  <c:v>31.913547173771175</c:v>
                </c:pt>
                <c:pt idx="92">
                  <c:v>32.242730688900721</c:v>
                </c:pt>
                <c:pt idx="93">
                  <c:v>32.571478329473635</c:v>
                </c:pt>
                <c:pt idx="94">
                  <c:v>32.899790924968251</c:v>
                </c:pt>
                <c:pt idx="95">
                  <c:v>33.22766929753481</c:v>
                </c:pt>
                <c:pt idx="96">
                  <c:v>33.555114262048853</c:v>
                </c:pt>
                <c:pt idx="97">
                  <c:v>33.882126626164386</c:v>
                </c:pt>
                <c:pt idx="98">
                  <c:v>34.208707190366873</c:v>
                </c:pt>
                <c:pt idx="99">
                  <c:v>34.534856748026058</c:v>
                </c:pt>
                <c:pt idx="100">
                  <c:v>34.860576085448599</c:v>
                </c:pt>
                <c:pt idx="101">
                  <c:v>35.185865981930512</c:v>
                </c:pt>
                <c:pt idx="102">
                  <c:v>35.510727209809417</c:v>
                </c:pt>
                <c:pt idx="103">
                  <c:v>35.835160534516667</c:v>
                </c:pt>
                <c:pt idx="104">
                  <c:v>36.159166714629208</c:v>
                </c:pt>
                <c:pt idx="105">
                  <c:v>36.482746501921348</c:v>
                </c:pt>
                <c:pt idx="106">
                  <c:v>36.805900641416287</c:v>
                </c:pt>
                <c:pt idx="107">
                  <c:v>37.128629871437489</c:v>
                </c:pt>
                <c:pt idx="108">
                  <c:v>37.450934923659915</c:v>
                </c:pt>
                <c:pt idx="109">
                  <c:v>37.772816523160998</c:v>
                </c:pt>
                <c:pt idx="110">
                  <c:v>38.094275388471544</c:v>
                </c:pt>
                <c:pt idx="111">
                  <c:v>38.415312231626373</c:v>
                </c:pt>
                <c:pt idx="112">
                  <c:v>38.735927758214842</c:v>
                </c:pt>
                <c:pt idx="113">
                  <c:v>39.056122667431175</c:v>
                </c:pt>
                <c:pt idx="114">
                  <c:v>39.375897652124614</c:v>
                </c:pt>
                <c:pt idx="115">
                  <c:v>39.695253398849424</c:v>
                </c:pt>
                <c:pt idx="116">
                  <c:v>40.014190587914705</c:v>
                </c:pt>
                <c:pt idx="117">
                  <c:v>40.332709893434021</c:v>
                </c:pt>
                <c:pt idx="118">
                  <c:v>40.650811983374908</c:v>
                </c:pt>
                <c:pt idx="119">
                  <c:v>40.968497519608164</c:v>
                </c:pt>
                <c:pt idx="120">
                  <c:v>41.28576715795699</c:v>
                </c:pt>
                <c:pt idx="121">
                  <c:v>41.602621548245963</c:v>
                </c:pt>
                <c:pt idx="122">
                  <c:v>41.91906133434982</c:v>
                </c:pt>
                <c:pt idx="123">
                  <c:v>42.235087154242116</c:v>
                </c:pt>
                <c:pt idx="124">
                  <c:v>42.550699640043668</c:v>
                </c:pt>
                <c:pt idx="125">
                  <c:v>42.865899418070846</c:v>
                </c:pt>
                <c:pt idx="126">
                  <c:v>43.18068710888371</c:v>
                </c:pt>
                <c:pt idx="127">
                  <c:v>43.495063327333966</c:v>
                </c:pt>
                <c:pt idx="128">
                  <c:v>43.809028682612741</c:v>
                </c:pt>
                <c:pt idx="129">
                  <c:v>44.122583778298228</c:v>
                </c:pt>
                <c:pt idx="130">
                  <c:v>44.43572921240311</c:v>
                </c:pt>
                <c:pt idx="131">
                  <c:v>44.748465577421875</c:v>
                </c:pt>
                <c:pt idx="132">
                  <c:v>45.060793460377901</c:v>
                </c:pt>
                <c:pt idx="133">
                  <c:v>45.37271344287042</c:v>
                </c:pt>
                <c:pt idx="134">
                  <c:v>45.684226101121304</c:v>
                </c:pt>
                <c:pt idx="135">
                  <c:v>45.995332006021648</c:v>
                </c:pt>
                <c:pt idx="136">
                  <c:v>46.306031723178251</c:v>
                </c:pt>
                <c:pt idx="137">
                  <c:v>46.616325812959843</c:v>
                </c:pt>
                <c:pt idx="138">
                  <c:v>46.926214830543231</c:v>
                </c:pt>
                <c:pt idx="139">
                  <c:v>47.235699325959196</c:v>
                </c:pt>
                <c:pt idx="140">
                  <c:v>47.544779844138276</c:v>
                </c:pt>
                <c:pt idx="141">
                  <c:v>47.853456924956369</c:v>
                </c:pt>
                <c:pt idx="142">
                  <c:v>48.161731103280133</c:v>
                </c:pt>
                <c:pt idx="143">
                  <c:v>48.469602909012252</c:v>
                </c:pt>
                <c:pt idx="144">
                  <c:v>48.777072867136525</c:v>
                </c:pt>
                <c:pt idx="145">
                  <c:v>49.084141497762765</c:v>
                </c:pt>
                <c:pt idx="146">
                  <c:v>49.390809316171548</c:v>
                </c:pt>
                <c:pt idx="147">
                  <c:v>49.697076832858784</c:v>
                </c:pt>
                <c:pt idx="148">
                  <c:v>50.002944553580093</c:v>
                </c:pt>
                <c:pt idx="149">
                  <c:v>50.308412979395051</c:v>
                </c:pt>
                <c:pt idx="150">
                  <c:v>50.61348260671123</c:v>
                </c:pt>
                <c:pt idx="151">
                  <c:v>50.918153927328085</c:v>
                </c:pt>
                <c:pt idx="152">
                  <c:v>51.222427428480643</c:v>
                </c:pt>
                <c:pt idx="153">
                  <c:v>51.526303592883053</c:v>
                </c:pt>
                <c:pt idx="154">
                  <c:v>51.829782898771917</c:v>
                </c:pt>
                <c:pt idx="155">
                  <c:v>52.132865819949487</c:v>
                </c:pt>
                <c:pt idx="156">
                  <c:v>52.435552825826669</c:v>
                </c:pt>
                <c:pt idx="157">
                  <c:v>52.737844381465848</c:v>
                </c:pt>
                <c:pt idx="158">
                  <c:v>53.039740947623535</c:v>
                </c:pt>
                <c:pt idx="159">
                  <c:v>53.341242980792856</c:v>
                </c:pt>
                <c:pt idx="160">
                  <c:v>53.642350933245851</c:v>
                </c:pt>
                <c:pt idx="161">
                  <c:v>53.943065253075574</c:v>
                </c:pt>
                <c:pt idx="162">
                  <c:v>54.24338638423805</c:v>
                </c:pt>
                <c:pt idx="163">
                  <c:v>54.543314766594051</c:v>
                </c:pt>
                <c:pt idx="164">
                  <c:v>54.842850835950664</c:v>
                </c:pt>
                <c:pt idx="165">
                  <c:v>55.141995024102698</c:v>
                </c:pt>
                <c:pt idx="166">
                  <c:v>55.440747758873918</c:v>
                </c:pt>
                <c:pt idx="167">
                  <c:v>55.739109464158084</c:v>
                </c:pt>
                <c:pt idx="168">
                  <c:v>56.037080559959804</c:v>
                </c:pt>
                <c:pt idx="169">
                  <c:v>56.334661462435243</c:v>
                </c:pt>
                <c:pt idx="170">
                  <c:v>56.631852583932584</c:v>
                </c:pt>
                <c:pt idx="171">
                  <c:v>56.928654333032391</c:v>
                </c:pt>
                <c:pt idx="172">
                  <c:v>57.225067114587702</c:v>
                </c:pt>
                <c:pt idx="173">
                  <c:v>57.521091329764005</c:v>
                </c:pt>
                <c:pt idx="174">
                  <c:v>57.816727376078987</c:v>
                </c:pt>
                <c:pt idx="175">
                  <c:v>58.111975647442129</c:v>
                </c:pt>
                <c:pt idx="176">
                  <c:v>58.406836534194106</c:v>
                </c:pt>
                <c:pt idx="177">
                  <c:v>58.701310423145976</c:v>
                </c:pt>
                <c:pt idx="178">
                  <c:v>58.995397697618223</c:v>
                </c:pt>
                <c:pt idx="179">
                  <c:v>59.289098737479605</c:v>
                </c:pt>
                <c:pt idx="180">
                  <c:v>59.582413919185775</c:v>
                </c:pt>
                <c:pt idx="181">
                  <c:v>59.875343615817769</c:v>
                </c:pt>
                <c:pt idx="182">
                  <c:v>60.167888197120284</c:v>
                </c:pt>
                <c:pt idx="183">
                  <c:v>60.460048029539742</c:v>
                </c:pt>
                <c:pt idx="184">
                  <c:v>60.751823476262224</c:v>
                </c:pt>
                <c:pt idx="185">
                  <c:v>61.043214897251154</c:v>
                </c:pt>
                <c:pt idx="186">
                  <c:v>61.334222649284825</c:v>
                </c:pt>
                <c:pt idx="187">
                  <c:v>61.624847085993736</c:v>
                </c:pt>
                <c:pt idx="188">
                  <c:v>61.915088557897718</c:v>
                </c:pt>
                <c:pt idx="189">
                  <c:v>62.204947412442912</c:v>
                </c:pt>
                <c:pt idx="190">
                  <c:v>62.494423994038485</c:v>
                </c:pt>
                <c:pt idx="191">
                  <c:v>62.783518644093235</c:v>
                </c:pt>
                <c:pt idx="192">
                  <c:v>63.072231701051948</c:v>
                </c:pt>
                <c:pt idx="193">
                  <c:v>63.360563500431567</c:v>
                </c:pt>
                <c:pt idx="194">
                  <c:v>63.6485143748572</c:v>
                </c:pt>
                <c:pt idx="195">
                  <c:v>63.936084654097911</c:v>
                </c:pt>
                <c:pt idx="196">
                  <c:v>64.223274665102323</c:v>
                </c:pt>
                <c:pt idx="197">
                  <c:v>64.510084732034002</c:v>
                </c:pt>
                <c:pt idx="198">
                  <c:v>64.796515176306713</c:v>
                </c:pt>
                <c:pt idx="199">
                  <c:v>65.082566316619406</c:v>
                </c:pt>
                <c:pt idx="200">
                  <c:v>65.368238468991066</c:v>
                </c:pt>
                <c:pt idx="201">
                  <c:v>65.653531946795297</c:v>
                </c:pt>
                <c:pt idx="202">
                  <c:v>65.938447060794815</c:v>
                </c:pt>
                <c:pt idx="203">
                  <c:v>66.222984119175649</c:v>
                </c:pt>
                <c:pt idx="204">
                  <c:v>66.50714342758117</c:v>
                </c:pt>
                <c:pt idx="205">
                  <c:v>66.790925289145989</c:v>
                </c:pt>
                <c:pt idx="206">
                  <c:v>67.074330004529543</c:v>
                </c:pt>
                <c:pt idx="207">
                  <c:v>67.357357871949588</c:v>
                </c:pt>
                <c:pt idx="208">
                  <c:v>67.640009187215455</c:v>
                </c:pt>
                <c:pt idx="209">
                  <c:v>67.922284243761084</c:v>
                </c:pt>
                <c:pt idx="210">
                  <c:v>68.204183332677886</c:v>
                </c:pt>
                <c:pt idx="211">
                  <c:v>68.485706742747453</c:v>
                </c:pt>
                <c:pt idx="212">
                  <c:v>68.766854760473947</c:v>
                </c:pt>
                <c:pt idx="213">
                  <c:v>69.047627670116441</c:v>
                </c:pt>
                <c:pt idx="214">
                  <c:v>69.328025753720937</c:v>
                </c:pt>
                <c:pt idx="215">
                  <c:v>69.608049291152241</c:v>
                </c:pt>
                <c:pt idx="216">
                  <c:v>69.887698560125685</c:v>
                </c:pt>
                <c:pt idx="217">
                  <c:v>70.166973836238526</c:v>
                </c:pt>
                <c:pt idx="218">
                  <c:v>70.445875393001288</c:v>
                </c:pt>
                <c:pt idx="219">
                  <c:v>70.724403501868807</c:v>
                </c:pt>
                <c:pt idx="220">
                  <c:v>71.002558432271101</c:v>
                </c:pt>
                <c:pt idx="221">
                  <c:v>71.280340451644079</c:v>
                </c:pt>
                <c:pt idx="222">
                  <c:v>71.557749825459993</c:v>
                </c:pt>
                <c:pt idx="223">
                  <c:v>71.834786817257722</c:v>
                </c:pt>
                <c:pt idx="224">
                  <c:v>72.111451688672886</c:v>
                </c:pt>
                <c:pt idx="225">
                  <c:v>72.387744699467689</c:v>
                </c:pt>
                <c:pt idx="226">
                  <c:v>72.66366610756063</c:v>
                </c:pt>
                <c:pt idx="227">
                  <c:v>72.939216169055982</c:v>
                </c:pt>
                <c:pt idx="228">
                  <c:v>73.214395138273076</c:v>
                </c:pt>
                <c:pt idx="229">
                  <c:v>73.48920326777538</c:v>
                </c:pt>
                <c:pt idx="230">
                  <c:v>73.763640808399416</c:v>
                </c:pt>
                <c:pt idx="231">
                  <c:v>74.037708009283406</c:v>
                </c:pt>
                <c:pt idx="232">
                  <c:v>74.311405117895831</c:v>
                </c:pt>
                <c:pt idx="233">
                  <c:v>74.584732380063642</c:v>
                </c:pt>
                <c:pt idx="234">
                  <c:v>74.857690040000421</c:v>
                </c:pt>
                <c:pt idx="235">
                  <c:v>75.130278340334257</c:v>
                </c:pt>
                <c:pt idx="236">
                  <c:v>75.40249752213542</c:v>
                </c:pt>
                <c:pt idx="237">
                  <c:v>75.674347824943879</c:v>
                </c:pt>
                <c:pt idx="238">
                  <c:v>75.945829486796626</c:v>
                </c:pt>
                <c:pt idx="239">
                  <c:v>76.216942744254752</c:v>
                </c:pt>
                <c:pt idx="240">
                  <c:v>76.487687832430353</c:v>
                </c:pt>
                <c:pt idx="241">
                  <c:v>76.758064985013249</c:v>
                </c:pt>
                <c:pt idx="242">
                  <c:v>77.028074434297494</c:v>
                </c:pt>
                <c:pt idx="243">
                  <c:v>77.297716411207702</c:v>
                </c:pt>
                <c:pt idx="244">
                  <c:v>77.566991145325133</c:v>
                </c:pt>
                <c:pt idx="245">
                  <c:v>77.835898864913631</c:v>
                </c:pt>
                <c:pt idx="246">
                  <c:v>78.104439796945371</c:v>
                </c:pt>
                <c:pt idx="247">
                  <c:v>78.372614167126358</c:v>
                </c:pt>
                <c:pt idx="248">
                  <c:v>78.640422199921773</c:v>
                </c:pt>
                <c:pt idx="249">
                  <c:v>78.907864118581116</c:v>
                </c:pt>
                <c:pt idx="250">
                  <c:v>79.17494014516312</c:v>
                </c:pt>
                <c:pt idx="251">
                  <c:v>79.441650500560542</c:v>
                </c:pt>
                <c:pt idx="252">
                  <c:v>79.707995404524667</c:v>
                </c:pt>
                <c:pt idx="253">
                  <c:v>79.973975075689708</c:v>
                </c:pt>
                <c:pt idx="254">
                  <c:v>80.239589731596965</c:v>
                </c:pt>
                <c:pt idx="255">
                  <c:v>80.504839588718767</c:v>
                </c:pt>
                <c:pt idx="256">
                  <c:v>80.769724862482263</c:v>
                </c:pt>
                <c:pt idx="257">
                  <c:v>81.034245767293029</c:v>
                </c:pt>
                <c:pt idx="258">
                  <c:v>81.29840251655844</c:v>
                </c:pt>
                <c:pt idx="259">
                  <c:v>81.562195322710863</c:v>
                </c:pt>
                <c:pt idx="260">
                  <c:v>81.825624397230683</c:v>
                </c:pt>
                <c:pt idx="261">
                  <c:v>82.088689950669107</c:v>
                </c:pt>
                <c:pt idx="262">
                  <c:v>82.351392192670815</c:v>
                </c:pt>
                <c:pt idx="263">
                  <c:v>82.613731331996348</c:v>
                </c:pt>
                <c:pt idx="264">
                  <c:v>82.875707576544414</c:v>
                </c:pt>
                <c:pt idx="265">
                  <c:v>83.137321133373888</c:v>
                </c:pt>
                <c:pt idx="266">
                  <c:v>83.398572208725739</c:v>
                </c:pt>
                <c:pt idx="267">
                  <c:v>83.65946100804463</c:v>
                </c:pt>
                <c:pt idx="268">
                  <c:v>83.919987736000493</c:v>
                </c:pt>
                <c:pt idx="269">
                  <c:v>84.180152596509785</c:v>
                </c:pt>
                <c:pt idx="270">
                  <c:v>84.439955792756606</c:v>
                </c:pt>
              </c:numCache>
            </c:numRef>
          </c:xVal>
          <c:yVal>
            <c:numRef>
              <c:f>'15ft'!$G$19:$G$289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'15ft'!$H$18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'15ft'!$D$19:$D$289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0.37344677696024281</c:v>
                </c:pt>
                <c:pt idx="2">
                  <c:v>0.74634389431916359</c:v>
                </c:pt>
                <c:pt idx="3">
                  <c:v>1.1186931036665761</c:v>
                </c:pt>
                <c:pt idx="4">
                  <c:v>1.4904961432576787</c:v>
                </c:pt>
                <c:pt idx="5">
                  <c:v>1.8617547380977837</c:v>
                </c:pt>
                <c:pt idx="6">
                  <c:v>2.2324706000264349</c:v>
                </c:pt>
                <c:pt idx="7">
                  <c:v>2.6026454278009155</c:v>
                </c:pt>
                <c:pt idx="8">
                  <c:v>2.9722809071791598</c:v>
                </c:pt>
                <c:pt idx="9">
                  <c:v>3.341378711002077</c:v>
                </c:pt>
                <c:pt idx="10">
                  <c:v>3.7099404992752922</c:v>
                </c:pt>
                <c:pt idx="11">
                  <c:v>4.0779679192503204</c:v>
                </c:pt>
                <c:pt idx="12">
                  <c:v>4.4454626055051714</c:v>
                </c:pt>
                <c:pt idx="13">
                  <c:v>4.8124261800244037</c:v>
                </c:pt>
                <c:pt idx="14">
                  <c:v>5.1788602522786338</c:v>
                </c:pt>
                <c:pt idx="15">
                  <c:v>5.5447664193034996</c:v>
                </c:pt>
                <c:pt idx="16">
                  <c:v>5.9101462657781019</c:v>
                </c:pt>
                <c:pt idx="17">
                  <c:v>6.2750013641029145</c:v>
                </c:pt>
                <c:pt idx="18">
                  <c:v>6.6393332744771891</c:v>
                </c:pt>
                <c:pt idx="19">
                  <c:v>7.0031435449758428</c:v>
                </c:pt>
                <c:pt idx="20">
                  <c:v>7.366433711625854</c:v>
                </c:pt>
                <c:pt idx="21">
                  <c:v>7.7292052984821602</c:v>
                </c:pt>
                <c:pt idx="22">
                  <c:v>8.0914598177030737</c:v>
                </c:pt>
                <c:pt idx="23">
                  <c:v>8.4531987696252209</c:v>
                </c:pt>
                <c:pt idx="24">
                  <c:v>8.8144236428380065</c:v>
                </c:pt>
                <c:pt idx="25">
                  <c:v>9.1751359142576181</c:v>
                </c:pt>
                <c:pt idx="26">
                  <c:v>9.5353370492005727</c:v>
                </c:pt>
                <c:pt idx="27">
                  <c:v>9.8950285014568102</c:v>
                </c:pt>
                <c:pt idx="28">
                  <c:v>10.25421171336235</c:v>
                </c:pt>
                <c:pt idx="29">
                  <c:v>10.612888115871508</c:v>
                </c:pt>
                <c:pt idx="30">
                  <c:v>10.97105912862868</c:v>
                </c:pt>
                <c:pt idx="31">
                  <c:v>11.328726160039707</c:v>
                </c:pt>
                <c:pt idx="32">
                  <c:v>11.68589060734282</c:v>
                </c:pt>
                <c:pt idx="33">
                  <c:v>12.042553856679175</c:v>
                </c:pt>
                <c:pt idx="34">
                  <c:v>12.398717283162984</c:v>
                </c:pt>
                <c:pt idx="35">
                  <c:v>12.754382250951242</c:v>
                </c:pt>
                <c:pt idx="36">
                  <c:v>13.109550113313064</c:v>
                </c:pt>
                <c:pt idx="37">
                  <c:v>13.464222212698642</c:v>
                </c:pt>
                <c:pt idx="38">
                  <c:v>13.818399880807807</c:v>
                </c:pt>
                <c:pt idx="39">
                  <c:v>14.172084438658224</c:v>
                </c:pt>
                <c:pt idx="40">
                  <c:v>14.525277196653217</c:v>
                </c:pt>
                <c:pt idx="41">
                  <c:v>14.877979454649225</c:v>
                </c:pt>
                <c:pt idx="42">
                  <c:v>15.2301925020229</c:v>
                </c:pt>
                <c:pt idx="43">
                  <c:v>15.581917617737853</c:v>
                </c:pt>
                <c:pt idx="44">
                  <c:v>15.933156070411048</c:v>
                </c:pt>
                <c:pt idx="45">
                  <c:v>16.283909118378855</c:v>
                </c:pt>
                <c:pt idx="46">
                  <c:v>16.634178009762763</c:v>
                </c:pt>
                <c:pt idx="47">
                  <c:v>16.983963982534757</c:v>
                </c:pt>
                <c:pt idx="48">
                  <c:v>17.333268264582365</c:v>
                </c:pt>
                <c:pt idx="49">
                  <c:v>17.682092073773397</c:v>
                </c:pt>
                <c:pt idx="50">
                  <c:v>18.030436618020335</c:v>
                </c:pt>
                <c:pt idx="51">
                  <c:v>18.378303095344428</c:v>
                </c:pt>
                <c:pt idx="52">
                  <c:v>18.725692693939475</c:v>
                </c:pt>
                <c:pt idx="53">
                  <c:v>19.072606592235303</c:v>
                </c:pt>
                <c:pt idx="54">
                  <c:v>19.419045958960925</c:v>
                </c:pt>
                <c:pt idx="55">
                  <c:v>19.765011953207431</c:v>
                </c:pt>
                <c:pt idx="56">
                  <c:v>20.110505724490555</c:v>
                </c:pt>
                <c:pt idx="57">
                  <c:v>20.455528412812971</c:v>
                </c:pt>
                <c:pt idx="58">
                  <c:v>20.800081148726306</c:v>
                </c:pt>
                <c:pt idx="59">
                  <c:v>21.14416505339285</c:v>
                </c:pt>
                <c:pt idx="60">
                  <c:v>21.487781238647017</c:v>
                </c:pt>
                <c:pt idx="61">
                  <c:v>21.830930807056507</c:v>
                </c:pt>
                <c:pt idx="62">
                  <c:v>22.173614851983213</c:v>
                </c:pt>
                <c:pt idx="63">
                  <c:v>22.515834457643859</c:v>
                </c:pt>
                <c:pt idx="64">
                  <c:v>22.857590699170363</c:v>
                </c:pt>
                <c:pt idx="65">
                  <c:v>23.19888464266996</c:v>
                </c:pt>
                <c:pt idx="66">
                  <c:v>23.539717345285052</c:v>
                </c:pt>
                <c:pt idx="67">
                  <c:v>23.880089855252812</c:v>
                </c:pt>
                <c:pt idx="68">
                  <c:v>24.220003211964539</c:v>
                </c:pt>
                <c:pt idx="69">
                  <c:v>24.55945844602476</c:v>
                </c:pt>
                <c:pt idx="70">
                  <c:v>24.898456579310093</c:v>
                </c:pt>
                <c:pt idx="71">
                  <c:v>25.236998625027876</c:v>
                </c:pt>
                <c:pt idx="72">
                  <c:v>25.575085587774542</c:v>
                </c:pt>
                <c:pt idx="73">
                  <c:v>25.912718463593766</c:v>
                </c:pt>
                <c:pt idx="74">
                  <c:v>26.249898240034394</c:v>
                </c:pt>
                <c:pt idx="75">
                  <c:v>26.586625896208112</c:v>
                </c:pt>
                <c:pt idx="76">
                  <c:v>26.922902402846923</c:v>
                </c:pt>
                <c:pt idx="77">
                  <c:v>27.258728722360367</c:v>
                </c:pt>
                <c:pt idx="78">
                  <c:v>27.594105808892547</c:v>
                </c:pt>
                <c:pt idx="79">
                  <c:v>27.929034608378913</c:v>
                </c:pt>
                <c:pt idx="80">
                  <c:v>28.263516058602846</c:v>
                </c:pt>
                <c:pt idx="81">
                  <c:v>28.597551089252015</c:v>
                </c:pt>
                <c:pt idx="82">
                  <c:v>28.931140621974528</c:v>
                </c:pt>
                <c:pt idx="83">
                  <c:v>29.264285570434872</c:v>
                </c:pt>
                <c:pt idx="84">
                  <c:v>29.596986840369638</c:v>
                </c:pt>
                <c:pt idx="85">
                  <c:v>29.929245329643049</c:v>
                </c:pt>
                <c:pt idx="86">
                  <c:v>30.261061928302276</c:v>
                </c:pt>
                <c:pt idx="87">
                  <c:v>30.592437518632561</c:v>
                </c:pt>
                <c:pt idx="88">
                  <c:v>30.923372975212128</c:v>
                </c:pt>
                <c:pt idx="89">
                  <c:v>31.2538691649669</c:v>
                </c:pt>
                <c:pt idx="90">
                  <c:v>31.58392694722502</c:v>
                </c:pt>
                <c:pt idx="91">
                  <c:v>31.913547173771175</c:v>
                </c:pt>
                <c:pt idx="92">
                  <c:v>32.242730688900721</c:v>
                </c:pt>
                <c:pt idx="93">
                  <c:v>32.571478329473635</c:v>
                </c:pt>
                <c:pt idx="94">
                  <c:v>32.899790924968251</c:v>
                </c:pt>
                <c:pt idx="95">
                  <c:v>33.22766929753481</c:v>
                </c:pt>
                <c:pt idx="96">
                  <c:v>33.555114262048853</c:v>
                </c:pt>
                <c:pt idx="97">
                  <c:v>33.882126626164386</c:v>
                </c:pt>
                <c:pt idx="98">
                  <c:v>34.208707190366873</c:v>
                </c:pt>
                <c:pt idx="99">
                  <c:v>34.534856748026058</c:v>
                </c:pt>
                <c:pt idx="100">
                  <c:v>34.860576085448599</c:v>
                </c:pt>
                <c:pt idx="101">
                  <c:v>35.185865981930512</c:v>
                </c:pt>
                <c:pt idx="102">
                  <c:v>35.510727209809417</c:v>
                </c:pt>
                <c:pt idx="103">
                  <c:v>35.835160534516667</c:v>
                </c:pt>
                <c:pt idx="104">
                  <c:v>36.159166714629208</c:v>
                </c:pt>
                <c:pt idx="105">
                  <c:v>36.482746501921348</c:v>
                </c:pt>
                <c:pt idx="106">
                  <c:v>36.805900641416287</c:v>
                </c:pt>
                <c:pt idx="107">
                  <c:v>37.128629871437489</c:v>
                </c:pt>
                <c:pt idx="108">
                  <c:v>37.450934923659915</c:v>
                </c:pt>
                <c:pt idx="109">
                  <c:v>37.772816523160998</c:v>
                </c:pt>
                <c:pt idx="110">
                  <c:v>38.094275388471544</c:v>
                </c:pt>
                <c:pt idx="111">
                  <c:v>38.415312231626373</c:v>
                </c:pt>
                <c:pt idx="112">
                  <c:v>38.735927758214842</c:v>
                </c:pt>
                <c:pt idx="113">
                  <c:v>39.056122667431175</c:v>
                </c:pt>
                <c:pt idx="114">
                  <c:v>39.375897652124614</c:v>
                </c:pt>
                <c:pt idx="115">
                  <c:v>39.695253398849424</c:v>
                </c:pt>
                <c:pt idx="116">
                  <c:v>40.014190587914705</c:v>
                </c:pt>
                <c:pt idx="117">
                  <c:v>40.332709893434021</c:v>
                </c:pt>
                <c:pt idx="118">
                  <c:v>40.650811983374908</c:v>
                </c:pt>
                <c:pt idx="119">
                  <c:v>40.968497519608164</c:v>
                </c:pt>
                <c:pt idx="120">
                  <c:v>41.28576715795699</c:v>
                </c:pt>
                <c:pt idx="121">
                  <c:v>41.602621548245963</c:v>
                </c:pt>
                <c:pt idx="122">
                  <c:v>41.91906133434982</c:v>
                </c:pt>
                <c:pt idx="123">
                  <c:v>42.235087154242116</c:v>
                </c:pt>
                <c:pt idx="124">
                  <c:v>42.550699640043668</c:v>
                </c:pt>
                <c:pt idx="125">
                  <c:v>42.865899418070846</c:v>
                </c:pt>
                <c:pt idx="126">
                  <c:v>43.18068710888371</c:v>
                </c:pt>
                <c:pt idx="127">
                  <c:v>43.495063327333966</c:v>
                </c:pt>
                <c:pt idx="128">
                  <c:v>43.809028682612741</c:v>
                </c:pt>
                <c:pt idx="129">
                  <c:v>44.122583778298228</c:v>
                </c:pt>
                <c:pt idx="130">
                  <c:v>44.43572921240311</c:v>
                </c:pt>
                <c:pt idx="131">
                  <c:v>44.748465577421875</c:v>
                </c:pt>
                <c:pt idx="132">
                  <c:v>45.060793460377901</c:v>
                </c:pt>
                <c:pt idx="133">
                  <c:v>45.37271344287042</c:v>
                </c:pt>
                <c:pt idx="134">
                  <c:v>45.684226101121304</c:v>
                </c:pt>
                <c:pt idx="135">
                  <c:v>45.995332006021648</c:v>
                </c:pt>
                <c:pt idx="136">
                  <c:v>46.306031723178251</c:v>
                </c:pt>
                <c:pt idx="137">
                  <c:v>46.616325812959843</c:v>
                </c:pt>
                <c:pt idx="138">
                  <c:v>46.926214830543231</c:v>
                </c:pt>
                <c:pt idx="139">
                  <c:v>47.235699325959196</c:v>
                </c:pt>
                <c:pt idx="140">
                  <c:v>47.544779844138276</c:v>
                </c:pt>
                <c:pt idx="141">
                  <c:v>47.853456924956369</c:v>
                </c:pt>
                <c:pt idx="142">
                  <c:v>48.161731103280133</c:v>
                </c:pt>
                <c:pt idx="143">
                  <c:v>48.469602909012252</c:v>
                </c:pt>
                <c:pt idx="144">
                  <c:v>48.777072867136525</c:v>
                </c:pt>
                <c:pt idx="145">
                  <c:v>49.084141497762765</c:v>
                </c:pt>
                <c:pt idx="146">
                  <c:v>49.390809316171548</c:v>
                </c:pt>
                <c:pt idx="147">
                  <c:v>49.697076832858784</c:v>
                </c:pt>
                <c:pt idx="148">
                  <c:v>50.002944553580093</c:v>
                </c:pt>
                <c:pt idx="149">
                  <c:v>50.308412979395051</c:v>
                </c:pt>
                <c:pt idx="150">
                  <c:v>50.61348260671123</c:v>
                </c:pt>
                <c:pt idx="151">
                  <c:v>50.918153927328085</c:v>
                </c:pt>
                <c:pt idx="152">
                  <c:v>51.222427428480643</c:v>
                </c:pt>
                <c:pt idx="153">
                  <c:v>51.526303592883053</c:v>
                </c:pt>
                <c:pt idx="154">
                  <c:v>51.829782898771917</c:v>
                </c:pt>
                <c:pt idx="155">
                  <c:v>52.132865819949487</c:v>
                </c:pt>
                <c:pt idx="156">
                  <c:v>52.435552825826669</c:v>
                </c:pt>
                <c:pt idx="157">
                  <c:v>52.737844381465848</c:v>
                </c:pt>
                <c:pt idx="158">
                  <c:v>53.039740947623535</c:v>
                </c:pt>
                <c:pt idx="159">
                  <c:v>53.341242980792856</c:v>
                </c:pt>
                <c:pt idx="160">
                  <c:v>53.642350933245851</c:v>
                </c:pt>
                <c:pt idx="161">
                  <c:v>53.943065253075574</c:v>
                </c:pt>
                <c:pt idx="162">
                  <c:v>54.24338638423805</c:v>
                </c:pt>
                <c:pt idx="163">
                  <c:v>54.543314766594051</c:v>
                </c:pt>
                <c:pt idx="164">
                  <c:v>54.842850835950664</c:v>
                </c:pt>
                <c:pt idx="165">
                  <c:v>55.141995024102698</c:v>
                </c:pt>
                <c:pt idx="166">
                  <c:v>55.440747758873918</c:v>
                </c:pt>
                <c:pt idx="167">
                  <c:v>55.739109464158084</c:v>
                </c:pt>
                <c:pt idx="168">
                  <c:v>56.037080559959804</c:v>
                </c:pt>
                <c:pt idx="169">
                  <c:v>56.334661462435243</c:v>
                </c:pt>
                <c:pt idx="170">
                  <c:v>56.631852583932584</c:v>
                </c:pt>
                <c:pt idx="171">
                  <c:v>56.928654333032391</c:v>
                </c:pt>
                <c:pt idx="172">
                  <c:v>57.225067114587702</c:v>
                </c:pt>
                <c:pt idx="173">
                  <c:v>57.521091329764005</c:v>
                </c:pt>
                <c:pt idx="174">
                  <c:v>57.816727376078987</c:v>
                </c:pt>
                <c:pt idx="175">
                  <c:v>58.111975647442129</c:v>
                </c:pt>
                <c:pt idx="176">
                  <c:v>58.406836534194106</c:v>
                </c:pt>
                <c:pt idx="177">
                  <c:v>58.701310423145976</c:v>
                </c:pt>
                <c:pt idx="178">
                  <c:v>58.995397697618223</c:v>
                </c:pt>
                <c:pt idx="179">
                  <c:v>59.289098737479605</c:v>
                </c:pt>
                <c:pt idx="180">
                  <c:v>59.582413919185775</c:v>
                </c:pt>
                <c:pt idx="181">
                  <c:v>59.875343615817769</c:v>
                </c:pt>
                <c:pt idx="182">
                  <c:v>60.167888197120284</c:v>
                </c:pt>
                <c:pt idx="183">
                  <c:v>60.460048029539742</c:v>
                </c:pt>
                <c:pt idx="184">
                  <c:v>60.751823476262224</c:v>
                </c:pt>
                <c:pt idx="185">
                  <c:v>61.043214897251154</c:v>
                </c:pt>
                <c:pt idx="186">
                  <c:v>61.334222649284825</c:v>
                </c:pt>
                <c:pt idx="187">
                  <c:v>61.624847085993736</c:v>
                </c:pt>
                <c:pt idx="188">
                  <c:v>61.915088557897718</c:v>
                </c:pt>
                <c:pt idx="189">
                  <c:v>62.204947412442912</c:v>
                </c:pt>
                <c:pt idx="190">
                  <c:v>62.494423994038485</c:v>
                </c:pt>
                <c:pt idx="191">
                  <c:v>62.783518644093235</c:v>
                </c:pt>
                <c:pt idx="192">
                  <c:v>63.072231701051948</c:v>
                </c:pt>
                <c:pt idx="193">
                  <c:v>63.360563500431567</c:v>
                </c:pt>
                <c:pt idx="194">
                  <c:v>63.6485143748572</c:v>
                </c:pt>
                <c:pt idx="195">
                  <c:v>63.936084654097911</c:v>
                </c:pt>
                <c:pt idx="196">
                  <c:v>64.223274665102323</c:v>
                </c:pt>
                <c:pt idx="197">
                  <c:v>64.510084732034002</c:v>
                </c:pt>
                <c:pt idx="198">
                  <c:v>64.796515176306713</c:v>
                </c:pt>
                <c:pt idx="199">
                  <c:v>65.082566316619406</c:v>
                </c:pt>
                <c:pt idx="200">
                  <c:v>65.368238468991066</c:v>
                </c:pt>
                <c:pt idx="201">
                  <c:v>65.653531946795297</c:v>
                </c:pt>
                <c:pt idx="202">
                  <c:v>65.938447060794815</c:v>
                </c:pt>
                <c:pt idx="203">
                  <c:v>66.222984119175649</c:v>
                </c:pt>
                <c:pt idx="204">
                  <c:v>66.50714342758117</c:v>
                </c:pt>
                <c:pt idx="205">
                  <c:v>66.790925289145989</c:v>
                </c:pt>
                <c:pt idx="206">
                  <c:v>67.074330004529543</c:v>
                </c:pt>
                <c:pt idx="207">
                  <c:v>67.357357871949588</c:v>
                </c:pt>
                <c:pt idx="208">
                  <c:v>67.640009187215455</c:v>
                </c:pt>
                <c:pt idx="209">
                  <c:v>67.922284243761084</c:v>
                </c:pt>
                <c:pt idx="210">
                  <c:v>68.204183332677886</c:v>
                </c:pt>
                <c:pt idx="211">
                  <c:v>68.485706742747453</c:v>
                </c:pt>
                <c:pt idx="212">
                  <c:v>68.766854760473947</c:v>
                </c:pt>
                <c:pt idx="213">
                  <c:v>69.047627670116441</c:v>
                </c:pt>
                <c:pt idx="214">
                  <c:v>69.328025753720937</c:v>
                </c:pt>
                <c:pt idx="215">
                  <c:v>69.608049291152241</c:v>
                </c:pt>
                <c:pt idx="216">
                  <c:v>69.887698560125685</c:v>
                </c:pt>
                <c:pt idx="217">
                  <c:v>70.166973836238526</c:v>
                </c:pt>
                <c:pt idx="218">
                  <c:v>70.445875393001288</c:v>
                </c:pt>
                <c:pt idx="219">
                  <c:v>70.724403501868807</c:v>
                </c:pt>
                <c:pt idx="220">
                  <c:v>71.002558432271101</c:v>
                </c:pt>
                <c:pt idx="221">
                  <c:v>71.280340451644079</c:v>
                </c:pt>
                <c:pt idx="222">
                  <c:v>71.557749825459993</c:v>
                </c:pt>
                <c:pt idx="223">
                  <c:v>71.834786817257722</c:v>
                </c:pt>
                <c:pt idx="224">
                  <c:v>72.111451688672886</c:v>
                </c:pt>
                <c:pt idx="225">
                  <c:v>72.387744699467689</c:v>
                </c:pt>
                <c:pt idx="226">
                  <c:v>72.66366610756063</c:v>
                </c:pt>
                <c:pt idx="227">
                  <c:v>72.939216169055982</c:v>
                </c:pt>
                <c:pt idx="228">
                  <c:v>73.214395138273076</c:v>
                </c:pt>
                <c:pt idx="229">
                  <c:v>73.48920326777538</c:v>
                </c:pt>
                <c:pt idx="230">
                  <c:v>73.763640808399416</c:v>
                </c:pt>
                <c:pt idx="231">
                  <c:v>74.037708009283406</c:v>
                </c:pt>
                <c:pt idx="232">
                  <c:v>74.311405117895831</c:v>
                </c:pt>
                <c:pt idx="233">
                  <c:v>74.584732380063642</c:v>
                </c:pt>
                <c:pt idx="234">
                  <c:v>74.857690040000421</c:v>
                </c:pt>
                <c:pt idx="235">
                  <c:v>75.130278340334257</c:v>
                </c:pt>
                <c:pt idx="236">
                  <c:v>75.40249752213542</c:v>
                </c:pt>
                <c:pt idx="237">
                  <c:v>75.674347824943879</c:v>
                </c:pt>
                <c:pt idx="238">
                  <c:v>75.945829486796626</c:v>
                </c:pt>
                <c:pt idx="239">
                  <c:v>76.216942744254752</c:v>
                </c:pt>
                <c:pt idx="240">
                  <c:v>76.487687832430353</c:v>
                </c:pt>
                <c:pt idx="241">
                  <c:v>76.758064985013249</c:v>
                </c:pt>
                <c:pt idx="242">
                  <c:v>77.028074434297494</c:v>
                </c:pt>
                <c:pt idx="243">
                  <c:v>77.297716411207702</c:v>
                </c:pt>
                <c:pt idx="244">
                  <c:v>77.566991145325133</c:v>
                </c:pt>
                <c:pt idx="245">
                  <c:v>77.835898864913631</c:v>
                </c:pt>
                <c:pt idx="246">
                  <c:v>78.104439796945371</c:v>
                </c:pt>
                <c:pt idx="247">
                  <c:v>78.372614167126358</c:v>
                </c:pt>
                <c:pt idx="248">
                  <c:v>78.640422199921773</c:v>
                </c:pt>
                <c:pt idx="249">
                  <c:v>78.907864118581116</c:v>
                </c:pt>
                <c:pt idx="250">
                  <c:v>79.17494014516312</c:v>
                </c:pt>
                <c:pt idx="251">
                  <c:v>79.441650500560542</c:v>
                </c:pt>
                <c:pt idx="252">
                  <c:v>79.707995404524667</c:v>
                </c:pt>
                <c:pt idx="253">
                  <c:v>79.973975075689708</c:v>
                </c:pt>
                <c:pt idx="254">
                  <c:v>80.239589731596965</c:v>
                </c:pt>
                <c:pt idx="255">
                  <c:v>80.504839588718767</c:v>
                </c:pt>
                <c:pt idx="256">
                  <c:v>80.769724862482263</c:v>
                </c:pt>
                <c:pt idx="257">
                  <c:v>81.034245767293029</c:v>
                </c:pt>
                <c:pt idx="258">
                  <c:v>81.29840251655844</c:v>
                </c:pt>
                <c:pt idx="259">
                  <c:v>81.562195322710863</c:v>
                </c:pt>
                <c:pt idx="260">
                  <c:v>81.825624397230683</c:v>
                </c:pt>
                <c:pt idx="261">
                  <c:v>82.088689950669107</c:v>
                </c:pt>
                <c:pt idx="262">
                  <c:v>82.351392192670815</c:v>
                </c:pt>
                <c:pt idx="263">
                  <c:v>82.613731331996348</c:v>
                </c:pt>
                <c:pt idx="264">
                  <c:v>82.875707576544414</c:v>
                </c:pt>
                <c:pt idx="265">
                  <c:v>83.137321133373888</c:v>
                </c:pt>
                <c:pt idx="266">
                  <c:v>83.398572208725739</c:v>
                </c:pt>
                <c:pt idx="267">
                  <c:v>83.65946100804463</c:v>
                </c:pt>
                <c:pt idx="268">
                  <c:v>83.919987736000493</c:v>
                </c:pt>
                <c:pt idx="269">
                  <c:v>84.180152596509785</c:v>
                </c:pt>
                <c:pt idx="270">
                  <c:v>84.439955792756606</c:v>
                </c:pt>
              </c:numCache>
            </c:numRef>
          </c:xVal>
          <c:yVal>
            <c:numRef>
              <c:f>'15ft'!$H$19:$H$289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656280"/>
        <c:axId val="535656672"/>
      </c:scatterChart>
      <c:valAx>
        <c:axId val="53565628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6672"/>
        <c:crosses val="max"/>
        <c:crossBetween val="midCat"/>
        <c:majorUnit val="2"/>
      </c:valAx>
      <c:valAx>
        <c:axId val="53565667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628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'16ft'!$E$18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0.37333329207232119</c:v>
                </c:pt>
                <c:pt idx="2">
                  <c:v>0.74611709461640996</c:v>
                </c:pt>
                <c:pt idx="3">
                  <c:v>1.1183531647484879</c:v>
                </c:pt>
                <c:pt idx="4">
                  <c:v>1.4900432462126458</c:v>
                </c:pt>
                <c:pt idx="5">
                  <c:v>1.8611890694657416</c:v>
                </c:pt>
                <c:pt idx="6">
                  <c:v>2.2317923517616793</c:v>
                </c:pt>
                <c:pt idx="7">
                  <c:v>2.6018547972350774</c:v>
                </c:pt>
                <c:pt idx="8">
                  <c:v>2.9713780969843357</c:v>
                </c:pt>
                <c:pt idx="9">
                  <c:v>3.3403639291541092</c:v>
                </c:pt>
                <c:pt idx="10">
                  <c:v>3.7088139590171969</c:v>
                </c:pt>
                <c:pt idx="11">
                  <c:v>4.0767298390558588</c:v>
                </c:pt>
                <c:pt idx="12">
                  <c:v>4.4441132090425608</c:v>
                </c:pt>
                <c:pt idx="13">
                  <c:v>4.8109656961201663</c:v>
                </c:pt>
                <c:pt idx="14">
                  <c:v>5.1772889148815739</c:v>
                </c:pt>
                <c:pt idx="15">
                  <c:v>5.5430844674488142</c:v>
                </c:pt>
                <c:pt idx="16">
                  <c:v>5.9083539435516128</c:v>
                </c:pt>
                <c:pt idx="17">
                  <c:v>6.2730989206054266</c:v>
                </c:pt>
                <c:pt idx="18">
                  <c:v>6.6373209637889614</c:v>
                </c:pt>
                <c:pt idx="19">
                  <c:v>7.0010216261211822</c:v>
                </c:pt>
                <c:pt idx="20">
                  <c:v>7.3642024485378146</c:v>
                </c:pt>
                <c:pt idx="21">
                  <c:v>7.7268649599673562</c:v>
                </c:pt>
                <c:pt idx="22">
                  <c:v>8.0890106774065984</c:v>
                </c:pt>
                <c:pt idx="23">
                  <c:v>8.450641105995663</c:v>
                </c:pt>
                <c:pt idx="24">
                  <c:v>8.8117577390925756</c:v>
                </c:pt>
                <c:pt idx="25">
                  <c:v>9.1723620583473586</c:v>
                </c:pt>
                <c:pt idx="26">
                  <c:v>9.5324555337756784</c:v>
                </c:pt>
                <c:pt idx="27">
                  <c:v>9.8920396238320283</c:v>
                </c:pt>
                <c:pt idx="28">
                  <c:v>10.251115775482475</c:v>
                </c:pt>
                <c:pt idx="29">
                  <c:v>10.609685424276957</c:v>
                </c:pt>
                <c:pt idx="30">
                  <c:v>10.967749994421162</c:v>
                </c:pt>
                <c:pt idx="31">
                  <c:v>11.325310898847963</c:v>
                </c:pt>
                <c:pt idx="32">
                  <c:v>11.682369539288452</c:v>
                </c:pt>
                <c:pt idx="33">
                  <c:v>12.038927306342542</c:v>
                </c:pt>
                <c:pt idx="34">
                  <c:v>12.394985579549177</c:v>
                </c:pt>
                <c:pt idx="35">
                  <c:v>12.750545727456132</c:v>
                </c:pt>
                <c:pt idx="36">
                  <c:v>13.105609107689421</c:v>
                </c:pt>
                <c:pt idx="37">
                  <c:v>13.460177067022316</c:v>
                </c:pt>
                <c:pt idx="38">
                  <c:v>13.814250941443982</c:v>
                </c:pt>
                <c:pt idx="39">
                  <c:v>14.167832056227731</c:v>
                </c:pt>
                <c:pt idx="40">
                  <c:v>14.520921725998909</c:v>
                </c:pt>
                <c:pt idx="41">
                  <c:v>14.873521254802414</c:v>
                </c:pt>
                <c:pt idx="42">
                  <c:v>15.225631936169853</c:v>
                </c:pt>
                <c:pt idx="43">
                  <c:v>15.57725505318634</c:v>
                </c:pt>
                <c:pt idx="44">
                  <c:v>15.928391878556951</c:v>
                </c:pt>
                <c:pt idx="45">
                  <c:v>16.279043674672824</c:v>
                </c:pt>
                <c:pt idx="46">
                  <c:v>16.629211693676929</c:v>
                </c:pt>
                <c:pt idx="47">
                  <c:v>16.978897177529486</c:v>
                </c:pt>
                <c:pt idx="48">
                  <c:v>17.328101358073081</c:v>
                </c:pt>
                <c:pt idx="49">
                  <c:v>17.676825457097422</c:v>
                </c:pt>
                <c:pt idx="50">
                  <c:v>18.025070686403797</c:v>
                </c:pt>
                <c:pt idx="51">
                  <c:v>18.372838247869211</c:v>
                </c:pt>
                <c:pt idx="52">
                  <c:v>18.720129333510211</c:v>
                </c:pt>
                <c:pt idx="53">
                  <c:v>19.066945125546393</c:v>
                </c:pt>
                <c:pt idx="54">
                  <c:v>19.413286796463623</c:v>
                </c:pt>
                <c:pt idx="55">
                  <c:v>19.759155509076951</c:v>
                </c:pt>
                <c:pt idx="56">
                  <c:v>20.104552416593226</c:v>
                </c:pt>
                <c:pt idx="57">
                  <c:v>20.449478662673428</c:v>
                </c:pt>
                <c:pt idx="58">
                  <c:v>20.793935381494713</c:v>
                </c:pt>
                <c:pt idx="59">
                  <c:v>21.13792369781217</c:v>
                </c:pt>
                <c:pt idx="60">
                  <c:v>21.481444727020303</c:v>
                </c:pt>
                <c:pt idx="61">
                  <c:v>21.82449957521424</c:v>
                </c:pt>
                <c:pt idx="62">
                  <c:v>22.167089339250669</c:v>
                </c:pt>
                <c:pt idx="63">
                  <c:v>22.509215106808508</c:v>
                </c:pt>
                <c:pt idx="64">
                  <c:v>22.85087795644931</c:v>
                </c:pt>
                <c:pt idx="65">
                  <c:v>23.192078957677403</c:v>
                </c:pt>
                <c:pt idx="66">
                  <c:v>23.53281917099978</c:v>
                </c:pt>
                <c:pt idx="67">
                  <c:v>23.873099647985736</c:v>
                </c:pt>
                <c:pt idx="68">
                  <c:v>24.212921431326251</c:v>
                </c:pt>
                <c:pt idx="69">
                  <c:v>24.552285554893125</c:v>
                </c:pt>
                <c:pt idx="70">
                  <c:v>24.89119304379787</c:v>
                </c:pt>
                <c:pt idx="71">
                  <c:v>25.229644914450365</c:v>
                </c:pt>
                <c:pt idx="72">
                  <c:v>25.567642174617262</c:v>
                </c:pt>
                <c:pt idx="73">
                  <c:v>25.905185823480171</c:v>
                </c:pt>
                <c:pt idx="74">
                  <c:v>26.242276851693603</c:v>
                </c:pt>
                <c:pt idx="75">
                  <c:v>26.578916241442691</c:v>
                </c:pt>
                <c:pt idx="76">
                  <c:v>26.915104966500667</c:v>
                </c:pt>
                <c:pt idx="77">
                  <c:v>27.250843992286139</c:v>
                </c:pt>
                <c:pt idx="78">
                  <c:v>27.586134275920127</c:v>
                </c:pt>
                <c:pt idx="79">
                  <c:v>27.920976766282887</c:v>
                </c:pt>
                <c:pt idx="80">
                  <c:v>28.255372404070521</c:v>
                </c:pt>
                <c:pt idx="81">
                  <c:v>28.58932212185136</c:v>
                </c:pt>
                <c:pt idx="82">
                  <c:v>28.922826844122152</c:v>
                </c:pt>
                <c:pt idx="83">
                  <c:v>29.255887487364028</c:v>
                </c:pt>
                <c:pt idx="84">
                  <c:v>29.588504960098259</c:v>
                </c:pt>
                <c:pt idx="85">
                  <c:v>29.920680162941814</c:v>
                </c:pt>
                <c:pt idx="86">
                  <c:v>30.25241398866271</c:v>
                </c:pt>
                <c:pt idx="87">
                  <c:v>30.583707322235156</c:v>
                </c:pt>
                <c:pt idx="88">
                  <c:v>30.914561040894512</c:v>
                </c:pt>
                <c:pt idx="89">
                  <c:v>31.244976014192027</c:v>
                </c:pt>
                <c:pt idx="90">
                  <c:v>31.574953104049392</c:v>
                </c:pt>
                <c:pt idx="91">
                  <c:v>31.904493164813111</c:v>
                </c:pt>
                <c:pt idx="92">
                  <c:v>32.233597043308649</c:v>
                </c:pt>
                <c:pt idx="93">
                  <c:v>32.562265578894404</c:v>
                </c:pt>
                <c:pt idx="94">
                  <c:v>32.890499603515515</c:v>
                </c:pt>
                <c:pt idx="95">
                  <c:v>33.218299941757422</c:v>
                </c:pt>
                <c:pt idx="96">
                  <c:v>33.545667410899298</c:v>
                </c:pt>
                <c:pt idx="97">
                  <c:v>33.872602820967252</c:v>
                </c:pt>
                <c:pt idx="98">
                  <c:v>34.199106974787369</c:v>
                </c:pt>
                <c:pt idx="99">
                  <c:v>34.525180668038566</c:v>
                </c:pt>
                <c:pt idx="100">
                  <c:v>34.850824689305249</c:v>
                </c:pt>
                <c:pt idx="101">
                  <c:v>35.176039820129823</c:v>
                </c:pt>
                <c:pt idx="102">
                  <c:v>35.500826835064984</c:v>
                </c:pt>
                <c:pt idx="103">
                  <c:v>35.825186501725838</c:v>
                </c:pt>
                <c:pt idx="104">
                  <c:v>36.149119580841884</c:v>
                </c:pt>
                <c:pt idx="105">
                  <c:v>36.472626826308748</c:v>
                </c:pt>
                <c:pt idx="106">
                  <c:v>36.795708985239813</c:v>
                </c:pt>
                <c:pt idx="107">
                  <c:v>37.118366798017625</c:v>
                </c:pt>
                <c:pt idx="108">
                  <c:v>37.440600998345147</c:v>
                </c:pt>
                <c:pt idx="109">
                  <c:v>37.762412313296814</c:v>
                </c:pt>
                <c:pt idx="110">
                  <c:v>38.083801463369461</c:v>
                </c:pt>
                <c:pt idx="111">
                  <c:v>38.404769162533036</c:v>
                </c:pt>
                <c:pt idx="112">
                  <c:v>38.725316118281157</c:v>
                </c:pt>
                <c:pt idx="113">
                  <c:v>39.045443031681486</c:v>
                </c:pt>
                <c:pt idx="114">
                  <c:v>39.365150597425966</c:v>
                </c:pt>
                <c:pt idx="115">
                  <c:v>39.684439503880853</c:v>
                </c:pt>
                <c:pt idx="116">
                  <c:v>40.003310433136576</c:v>
                </c:pt>
                <c:pt idx="117">
                  <c:v>40.321764061057472</c:v>
                </c:pt>
                <c:pt idx="118">
                  <c:v>40.63980105733129</c:v>
                </c:pt>
                <c:pt idx="119">
                  <c:v>40.957422085518573</c:v>
                </c:pt>
                <c:pt idx="120">
                  <c:v>41.274627803101858</c:v>
                </c:pt>
                <c:pt idx="121">
                  <c:v>41.591418861534706</c:v>
                </c:pt>
                <c:pt idx="122">
                  <c:v>41.907795906290552</c:v>
                </c:pt>
                <c:pt idx="123">
                  <c:v>42.223759576911419</c:v>
                </c:pt>
                <c:pt idx="124">
                  <c:v>42.539310507056442</c:v>
                </c:pt>
                <c:pt idx="125">
                  <c:v>42.85444932455021</c:v>
                </c:pt>
                <c:pt idx="126">
                  <c:v>43.169176651430973</c:v>
                </c:pt>
                <c:pt idx="127">
                  <c:v>43.483493103998683</c:v>
                </c:pt>
                <c:pt idx="128">
                  <c:v>43.797399292862821</c:v>
                </c:pt>
                <c:pt idx="129">
                  <c:v>44.110895822990109</c:v>
                </c:pt>
                <c:pt idx="130">
                  <c:v>44.423983293752038</c:v>
                </c:pt>
                <c:pt idx="131">
                  <c:v>44.73666229897222</c:v>
                </c:pt>
                <c:pt idx="132">
                  <c:v>45.048933426973576</c:v>
                </c:pt>
                <c:pt idx="133">
                  <c:v>45.360797260625361</c:v>
                </c:pt>
                <c:pt idx="134">
                  <c:v>45.672254377390026</c:v>
                </c:pt>
                <c:pt idx="135">
                  <c:v>45.9833053493699</c:v>
                </c:pt>
                <c:pt idx="136">
                  <c:v>46.293950743353726</c:v>
                </c:pt>
                <c:pt idx="137">
                  <c:v>46.604191120863</c:v>
                </c:pt>
                <c:pt idx="138">
                  <c:v>46.914027038198157</c:v>
                </c:pt>
                <c:pt idx="139">
                  <c:v>47.223459046484599</c:v>
                </c:pt>
                <c:pt idx="140">
                  <c:v>47.532487691718536</c:v>
                </c:pt>
                <c:pt idx="141">
                  <c:v>47.841113514812683</c:v>
                </c:pt>
                <c:pt idx="142">
                  <c:v>48.149337051641751</c:v>
                </c:pt>
                <c:pt idx="143">
                  <c:v>48.457158833087796</c:v>
                </c:pt>
                <c:pt idx="144">
                  <c:v>48.764579385085405</c:v>
                </c:pt>
                <c:pt idx="145">
                  <c:v>49.071599228666685</c:v>
                </c:pt>
                <c:pt idx="146">
                  <c:v>49.378218880006102</c:v>
                </c:pt>
                <c:pt idx="147">
                  <c:v>49.684438850465156</c:v>
                </c:pt>
                <c:pt idx="148">
                  <c:v>49.990259646636851</c:v>
                </c:pt>
                <c:pt idx="149">
                  <c:v>50.295681770390033</c:v>
                </c:pt>
                <c:pt idx="150">
                  <c:v>50.600705718913531</c:v>
                </c:pt>
                <c:pt idx="151">
                  <c:v>50.905331984760146</c:v>
                </c:pt>
                <c:pt idx="152">
                  <c:v>51.209561055890433</c:v>
                </c:pt>
                <c:pt idx="153">
                  <c:v>51.513393415716365</c:v>
                </c:pt>
                <c:pt idx="154">
                  <c:v>51.816829543144763</c:v>
                </c:pt>
                <c:pt idx="155">
                  <c:v>52.119869912620601</c:v>
                </c:pt>
                <c:pt idx="156">
                  <c:v>52.422514994170101</c:v>
                </c:pt>
                <c:pt idx="157">
                  <c:v>52.724765253443692</c:v>
                </c:pt>
                <c:pt idx="158">
                  <c:v>53.026621151758746</c:v>
                </c:pt>
                <c:pt idx="159">
                  <c:v>53.328083146142184</c:v>
                </c:pt>
                <c:pt idx="160">
                  <c:v>53.629151689372875</c:v>
                </c:pt>
                <c:pt idx="161">
                  <c:v>53.929827230023861</c:v>
                </c:pt>
                <c:pt idx="162">
                  <c:v>54.230110212504442</c:v>
                </c:pt>
                <c:pt idx="163">
                  <c:v>54.530001077102021</c:v>
                </c:pt>
                <c:pt idx="164">
                  <c:v>54.829500260023828</c:v>
                </c:pt>
                <c:pt idx="165">
                  <c:v>55.128608193438431</c:v>
                </c:pt>
                <c:pt idx="166">
                  <c:v>55.42732530551708</c:v>
                </c:pt>
                <c:pt idx="167">
                  <c:v>55.725652020474882</c:v>
                </c:pt>
                <c:pt idx="168">
                  <c:v>56.023588758611766</c:v>
                </c:pt>
                <c:pt idx="169">
                  <c:v>56.321135936353301</c:v>
                </c:pt>
                <c:pt idx="170">
                  <c:v>56.618293966291304</c:v>
                </c:pt>
                <c:pt idx="171">
                  <c:v>56.915063257224304</c:v>
                </c:pt>
                <c:pt idx="172">
                  <c:v>57.211444214197769</c:v>
                </c:pt>
                <c:pt idx="173">
                  <c:v>57.507437238544206</c:v>
                </c:pt>
                <c:pt idx="174">
                  <c:v>57.803042727923042</c:v>
                </c:pt>
                <c:pt idx="175">
                  <c:v>58.098261076360345</c:v>
                </c:pt>
                <c:pt idx="176">
                  <c:v>58.393092674288333</c:v>
                </c:pt>
                <c:pt idx="177">
                  <c:v>58.68753790858473</c:v>
                </c:pt>
                <c:pt idx="178">
                  <c:v>58.981597162611905</c:v>
                </c:pt>
                <c:pt idx="179">
                  <c:v>59.275270816255855</c:v>
                </c:pt>
                <c:pt idx="180">
                  <c:v>59.568559245964984</c:v>
                </c:pt>
                <c:pt idx="181">
                  <c:v>59.861462824788703</c:v>
                </c:pt>
                <c:pt idx="182">
                  <c:v>60.153981922415838</c:v>
                </c:pt>
                <c:pt idx="183">
                  <c:v>60.446116905212854</c:v>
                </c:pt>
                <c:pt idx="184">
                  <c:v>60.737868136261888</c:v>
                </c:pt>
                <c:pt idx="185">
                  <c:v>61.029235975398599</c:v>
                </c:pt>
                <c:pt idx="186">
                  <c:v>61.32022077924983</c:v>
                </c:pt>
                <c:pt idx="187">
                  <c:v>61.610822901271057</c:v>
                </c:pt>
                <c:pt idx="188">
                  <c:v>61.901042691783694</c:v>
                </c:pt>
                <c:pt idx="189">
                  <c:v>62.19088049801217</c:v>
                </c:pt>
                <c:pt idx="190">
                  <c:v>62.48033666412082</c:v>
                </c:pt>
                <c:pt idx="191">
                  <c:v>62.769411531250597</c:v>
                </c:pt>
                <c:pt idx="192">
                  <c:v>63.058105437555596</c:v>
                </c:pt>
                <c:pt idx="193">
                  <c:v>63.34641871823937</c:v>
                </c:pt>
                <c:pt idx="194">
                  <c:v>63.634351705591065</c:v>
                </c:pt>
                <c:pt idx="195">
                  <c:v>63.921904729021357</c:v>
                </c:pt>
                <c:pt idx="196">
                  <c:v>64.209078115098194</c:v>
                </c:pt>
                <c:pt idx="197">
                  <c:v>64.495872187582364</c:v>
                </c:pt>
                <c:pt idx="198">
                  <c:v>64.782287267462848</c:v>
                </c:pt>
                <c:pt idx="199">
                  <c:v>65.068323672991966</c:v>
                </c:pt>
                <c:pt idx="200">
                  <c:v>65.353981719720366</c:v>
                </c:pt>
                <c:pt idx="201">
                  <c:v>65.63926172053182</c:v>
                </c:pt>
                <c:pt idx="202">
                  <c:v>65.924163985677765</c:v>
                </c:pt>
                <c:pt idx="203">
                  <c:v>66.208688822811723</c:v>
                </c:pt>
                <c:pt idx="204">
                  <c:v>66.492836537023464</c:v>
                </c:pt>
                <c:pt idx="205">
                  <c:v>66.776607430873028</c:v>
                </c:pt>
                <c:pt idx="206">
                  <c:v>67.060001804424502</c:v>
                </c:pt>
                <c:pt idx="207">
                  <c:v>67.34301995527963</c:v>
                </c:pt>
                <c:pt idx="208">
                  <c:v>67.625662178611236</c:v>
                </c:pt>
                <c:pt idx="209">
                  <c:v>67.907928767196395</c:v>
                </c:pt>
                <c:pt idx="210">
                  <c:v>68.189820011449498</c:v>
                </c:pt>
                <c:pt idx="211">
                  <c:v>68.471336199455024</c:v>
                </c:pt>
                <c:pt idx="212">
                  <c:v>68.752477617000153</c:v>
                </c:pt>
                <c:pt idx="213">
                  <c:v>69.033244547607239</c:v>
                </c:pt>
                <c:pt idx="214">
                  <c:v>69.31363727256597</c:v>
                </c:pt>
                <c:pt idx="215">
                  <c:v>69.593656070965437</c:v>
                </c:pt>
                <c:pt idx="216">
                  <c:v>69.873301219725946</c:v>
                </c:pt>
                <c:pt idx="217">
                  <c:v>70.152572993630628</c:v>
                </c:pt>
                <c:pt idx="218">
                  <c:v>70.431471665356895</c:v>
                </c:pt>
                <c:pt idx="219">
                  <c:v>70.709997505507658</c:v>
                </c:pt>
                <c:pt idx="220">
                  <c:v>70.988150782642379</c:v>
                </c:pt>
                <c:pt idx="221">
                  <c:v>71.265931763307862</c:v>
                </c:pt>
                <c:pt idx="222">
                  <c:v>71.543340712068925</c:v>
                </c:pt>
                <c:pt idx="223">
                  <c:v>71.82037789153884</c:v>
                </c:pt>
                <c:pt idx="224">
                  <c:v>72.097043562409553</c:v>
                </c:pt>
                <c:pt idx="225">
                  <c:v>72.373337983481719</c:v>
                </c:pt>
                <c:pt idx="226">
                  <c:v>72.649261411694567</c:v>
                </c:pt>
                <c:pt idx="227">
                  <c:v>72.924814102155523</c:v>
                </c:pt>
                <c:pt idx="228">
                  <c:v>73.199996308169645</c:v>
                </c:pt>
                <c:pt idx="229">
                  <c:v>73.474808281268892</c:v>
                </c:pt>
                <c:pt idx="230">
                  <c:v>73.749250271241152</c:v>
                </c:pt>
                <c:pt idx="231">
                  <c:v>74.023322526159106</c:v>
                </c:pt>
                <c:pt idx="232">
                  <c:v>74.297025292408833</c:v>
                </c:pt>
                <c:pt idx="233">
                  <c:v>74.570358814718318</c:v>
                </c:pt>
                <c:pt idx="234">
                  <c:v>74.843323336185662</c:v>
                </c:pt>
                <c:pt idx="235">
                  <c:v>75.115919098307131</c:v>
                </c:pt>
                <c:pt idx="236">
                  <c:v>75.388146341005054</c:v>
                </c:pt>
                <c:pt idx="237">
                  <c:v>75.660005302655421</c:v>
                </c:pt>
                <c:pt idx="238">
                  <c:v>75.931496220115392</c:v>
                </c:pt>
                <c:pt idx="239">
                  <c:v>76.202619328750529</c:v>
                </c:pt>
                <c:pt idx="240">
                  <c:v>76.473374862461853</c:v>
                </c:pt>
                <c:pt idx="241">
                  <c:v>76.743763053712712</c:v>
                </c:pt>
                <c:pt idx="242">
                  <c:v>77.01378413355549</c:v>
                </c:pt>
                <c:pt idx="243">
                  <c:v>77.283438331658004</c:v>
                </c:pt>
                <c:pt idx="244">
                  <c:v>77.552725876329845</c:v>
                </c:pt>
                <c:pt idx="245">
                  <c:v>77.821646994548402</c:v>
                </c:pt>
                <c:pt idx="246">
                  <c:v>78.090201911984778</c:v>
                </c:pt>
                <c:pt idx="247">
                  <c:v>78.358390853029448</c:v>
                </c:pt>
                <c:pt idx="248">
                  <c:v>78.626214040817771</c:v>
                </c:pt>
                <c:pt idx="249">
                  <c:v>78.893671697255257</c:v>
                </c:pt>
                <c:pt idx="250">
                  <c:v>79.16076404304269</c:v>
                </c:pt>
                <c:pt idx="251">
                  <c:v>79.42749129770101</c:v>
                </c:pt>
                <c:pt idx="252">
                  <c:v>79.693853679596003</c:v>
                </c:pt>
                <c:pt idx="253">
                  <c:v>79.959851405962866</c:v>
                </c:pt>
                <c:pt idx="254">
                  <c:v>80.225484692930465</c:v>
                </c:pt>
                <c:pt idx="255">
                  <c:v>80.490753755545498</c:v>
                </c:pt>
                <c:pt idx="256">
                  <c:v>80.755658807796408</c:v>
                </c:pt>
                <c:pt idx="257">
                  <c:v>81.02020006263713</c:v>
                </c:pt>
                <c:pt idx="258">
                  <c:v>81.284377732010626</c:v>
                </c:pt>
                <c:pt idx="259">
                  <c:v>81.548192026872243</c:v>
                </c:pt>
                <c:pt idx="260">
                  <c:v>81.81164315721287</c:v>
                </c:pt>
                <c:pt idx="261">
                  <c:v>82.074731332081896</c:v>
                </c:pt>
                <c:pt idx="262">
                  <c:v>82.337456759610006</c:v>
                </c:pt>
                <c:pt idx="263">
                  <c:v>82.599819647031751</c:v>
                </c:pt>
                <c:pt idx="264">
                  <c:v>82.861820200707939</c:v>
                </c:pt>
                <c:pt idx="265">
                  <c:v>83.12345862614788</c:v>
                </c:pt>
                <c:pt idx="266">
                  <c:v>83.384735128031366</c:v>
                </c:pt>
                <c:pt idx="267">
                  <c:v>83.645649910230489</c:v>
                </c:pt>
                <c:pt idx="268">
                  <c:v>83.906203175831308</c:v>
                </c:pt>
                <c:pt idx="269">
                  <c:v>84.166395127155283</c:v>
                </c:pt>
                <c:pt idx="270">
                  <c:v>84.42622596578056</c:v>
                </c:pt>
              </c:numCache>
            </c:numRef>
          </c:xVal>
          <c:yVal>
            <c:numRef>
              <c:f>'16ft'!$E$19:$E$289</c:f>
              <c:numCache>
                <c:formatCode>General</c:formatCode>
                <c:ptCount val="271"/>
                <c:pt idx="0">
                  <c:v>0.73838991123101094</c:v>
                </c:pt>
                <c:pt idx="1">
                  <c:v>0.77006246641512577</c:v>
                </c:pt>
                <c:pt idx="2">
                  <c:v>0.80053013970001741</c:v>
                </c:pt>
                <c:pt idx="3">
                  <c:v>0.82979478200278067</c:v>
                </c:pt>
                <c:pt idx="4">
                  <c:v>0.857858234766399</c:v>
                </c:pt>
                <c:pt idx="5">
                  <c:v>0.88472233006644219</c:v>
                </c:pt>
                <c:pt idx="6">
                  <c:v>0.91038889071705742</c:v>
                </c:pt>
                <c:pt idx="7">
                  <c:v>0.93485973037625936</c:v>
                </c:pt>
                <c:pt idx="8">
                  <c:v>0.95813665365052469</c:v>
                </c:pt>
                <c:pt idx="9">
                  <c:v>0.98022145619869805</c:v>
                </c:pt>
                <c:pt idx="10">
                  <c:v>1.0011159248352137</c:v>
                </c:pt>
                <c:pt idx="11">
                  <c:v>1.0208218376326397</c:v>
                </c:pt>
                <c:pt idx="12">
                  <c:v>1.0393409640235483</c:v>
                </c:pt>
                <c:pt idx="13">
                  <c:v>1.0566750649017203</c:v>
                </c:pt>
                <c:pt idx="14">
                  <c:v>1.0728258927226864</c:v>
                </c:pt>
                <c:pt idx="15">
                  <c:v>1.0877951916036115</c:v>
                </c:pt>
                <c:pt idx="16">
                  <c:v>1.101584697422527</c:v>
                </c:pt>
                <c:pt idx="17">
                  <c:v>1.114196137916915</c:v>
                </c:pt>
                <c:pt idx="18">
                  <c:v>1.1256312327816511</c:v>
                </c:pt>
                <c:pt idx="19">
                  <c:v>1.1358916937663079</c:v>
                </c:pt>
                <c:pt idx="20">
                  <c:v>1.144979224771826</c:v>
                </c:pt>
                <c:pt idx="21">
                  <c:v>1.1528955219465549</c:v>
                </c:pt>
                <c:pt idx="22">
                  <c:v>1.1596422737816698</c:v>
                </c:pt>
                <c:pt idx="23">
                  <c:v>1.1652211612059675</c:v>
                </c:pt>
                <c:pt idx="24">
                  <c:v>1.1696338576800454</c:v>
                </c:pt>
                <c:pt idx="25">
                  <c:v>1.1728820292898683</c:v>
                </c:pt>
                <c:pt idx="26">
                  <c:v>1.1749673348397267</c:v>
                </c:pt>
                <c:pt idx="27">
                  <c:v>1.1758914259445892</c:v>
                </c:pt>
                <c:pt idx="28">
                  <c:v>1.1756559471218544</c:v>
                </c:pt>
                <c:pt idx="29">
                  <c:v>1.1742625358825056</c:v>
                </c:pt>
                <c:pt idx="30">
                  <c:v>1.1717128228216707</c:v>
                </c:pt>
                <c:pt idx="31">
                  <c:v>1.168008431708591</c:v>
                </c:pt>
                <c:pt idx="32">
                  <c:v>1.1631509795760038</c:v>
                </c:pt>
                <c:pt idx="33">
                  <c:v>1.1571420768089395</c:v>
                </c:pt>
                <c:pt idx="34">
                  <c:v>1.1499833272329394</c:v>
                </c:pt>
                <c:pt idx="35">
                  <c:v>1.1416763282016937</c:v>
                </c:pt>
                <c:pt idx="36">
                  <c:v>1.1322226706841061</c:v>
                </c:pt>
                <c:pt idx="37">
                  <c:v>1.1216239393507847</c:v>
                </c:pt>
                <c:pt idx="38">
                  <c:v>1.1098817126599658</c:v>
                </c:pt>
                <c:pt idx="39">
                  <c:v>1.0969975629428697</c:v>
                </c:pt>
                <c:pt idx="40">
                  <c:v>1.0829730564884923</c:v>
                </c:pt>
                <c:pt idx="41">
                  <c:v>1.0678097536278373</c:v>
                </c:pt>
                <c:pt idx="42">
                  <c:v>1.0515092088175879</c:v>
                </c:pt>
                <c:pt idx="43">
                  <c:v>1.0340729707232232</c:v>
                </c:pt>
                <c:pt idx="44">
                  <c:v>1.0155025823015806</c:v>
                </c:pt>
                <c:pt idx="45">
                  <c:v>0.99579958088286569</c:v>
                </c:pt>
                <c:pt idx="46">
                  <c:v>0.97496549825211398</c:v>
                </c:pt>
                <c:pt idx="47">
                  <c:v>0.95300186073010495</c:v>
                </c:pt>
                <c:pt idx="48">
                  <c:v>0.92991018925373081</c:v>
                </c:pt>
                <c:pt idx="49">
                  <c:v>0.90569199945582213</c:v>
                </c:pt>
                <c:pt idx="50">
                  <c:v>0.88034880174443286</c:v>
                </c:pt>
                <c:pt idx="51">
                  <c:v>0.85388210138158538</c:v>
                </c:pt>
                <c:pt idx="52">
                  <c:v>0.82629339856147921</c:v>
                </c:pt>
                <c:pt idx="53">
                  <c:v>0.79758418848816315</c:v>
                </c:pt>
                <c:pt idx="54">
                  <c:v>0.76775596145267422</c:v>
                </c:pt>
                <c:pt idx="55">
                  <c:v>0.7368102029096445</c:v>
                </c:pt>
                <c:pt idx="56">
                  <c:v>0.70474839355337693</c:v>
                </c:pt>
                <c:pt idx="57">
                  <c:v>0.67157200939339279</c:v>
                </c:pt>
                <c:pt idx="58">
                  <c:v>0.63728252182945144</c:v>
                </c:pt>
                <c:pt idx="59">
                  <c:v>0.60188139772604432</c:v>
                </c:pt>
                <c:pt idx="60">
                  <c:v>0.56537009948636419</c:v>
                </c:pt>
                <c:pt idx="61">
                  <c:v>0.52775008512575161</c:v>
                </c:pt>
                <c:pt idx="62">
                  <c:v>0.48902280834461925</c:v>
                </c:pt>
                <c:pt idx="63">
                  <c:v>0.44918971860085599</c:v>
                </c:pt>
                <c:pt idx="64">
                  <c:v>0.40825226118171171</c:v>
                </c:pt>
                <c:pt idx="65">
                  <c:v>0.36621187727516402</c:v>
                </c:pt>
                <c:pt idx="66">
                  <c:v>0.32307000404076819</c:v>
                </c:pt>
                <c:pt idx="67">
                  <c:v>0.27882807467999116</c:v>
                </c:pt>
                <c:pt idx="68">
                  <c:v>0.23348751850603122</c:v>
                </c:pt>
                <c:pt idx="69">
                  <c:v>0.18704976101312379</c:v>
                </c:pt>
                <c:pt idx="70">
                  <c:v>0.13951622394533489</c:v>
                </c:pt>
                <c:pt idx="71">
                  <c:v>9.088832536484287E-2</c:v>
                </c:pt>
                <c:pt idx="72">
                  <c:v>4.1167479719709653E-2</c:v>
                </c:pt>
                <c:pt idx="73">
                  <c:v>-9.6449020888578138E-3</c:v>
                </c:pt>
                <c:pt idx="74">
                  <c:v>-6.1547412639754794E-2</c:v>
                </c:pt>
                <c:pt idx="75">
                  <c:v>-0.11453864792573396</c:v>
                </c:pt>
                <c:pt idx="76">
                  <c:v>-0.16861720728766766</c:v>
                </c:pt>
                <c:pt idx="77">
                  <c:v>-0.22378169334931641</c:v>
                </c:pt>
                <c:pt idx="78">
                  <c:v>-0.28003071195260287</c:v>
                </c:pt>
                <c:pt idx="79">
                  <c:v>-0.3373628720933905</c:v>
                </c:pt>
                <c:pt idx="80">
                  <c:v>-0.39577678585776599</c:v>
                </c:pt>
                <c:pt idx="81">
                  <c:v>-0.45527106835882514</c:v>
                </c:pt>
                <c:pt idx="82">
                  <c:v>-0.5158443376739611</c:v>
                </c:pt>
                <c:pt idx="83">
                  <c:v>-0.57749521478265431</c:v>
                </c:pt>
                <c:pt idx="84">
                  <c:v>-0.64022232350476382</c:v>
                </c:pt>
                <c:pt idx="85">
                  <c:v>-0.70402429043931869</c:v>
                </c:pt>
                <c:pt idx="86">
                  <c:v>-0.76889974490380941</c:v>
                </c:pt>
                <c:pt idx="87">
                  <c:v>-0.83484731887397856</c:v>
                </c:pt>
                <c:pt idx="88">
                  <c:v>-0.90186564692410998</c:v>
                </c:pt>
                <c:pt idx="89">
                  <c:v>-0.96995336616781547</c:v>
                </c:pt>
                <c:pt idx="90">
                  <c:v>-1.0391091161993196</c:v>
                </c:pt>
                <c:pt idx="91">
                  <c:v>-1.1093315390352405</c:v>
                </c:pt>
                <c:pt idx="92">
                  <c:v>-1.1806192790568677</c:v>
                </c:pt>
                <c:pt idx="93">
                  <c:v>-1.2529709829529339</c:v>
                </c:pt>
                <c:pt idx="94">
                  <c:v>-1.3263852996628838</c:v>
                </c:pt>
                <c:pt idx="95">
                  <c:v>-1.4008608803206359</c:v>
                </c:pt>
                <c:pt idx="96">
                  <c:v>-1.4763963781988392</c:v>
                </c:pt>
                <c:pt idx="97">
                  <c:v>-1.5529904486536219</c:v>
                </c:pt>
                <c:pt idx="98">
                  <c:v>-1.6306417490698339</c:v>
                </c:pt>
                <c:pt idx="99">
                  <c:v>-1.709348938806782</c:v>
                </c:pt>
                <c:pt idx="100">
                  <c:v>-1.7891106791444542</c:v>
                </c:pt>
                <c:pt idx="101">
                  <c:v>-1.8699256332302385</c:v>
                </c:pt>
                <c:pt idx="102">
                  <c:v>-1.9517924660261297</c:v>
                </c:pt>
                <c:pt idx="103">
                  <c:v>-2.0347098442564269</c:v>
                </c:pt>
                <c:pt idx="104">
                  <c:v>-2.1186764363559205</c:v>
                </c:pt>
                <c:pt idx="105">
                  <c:v>-2.2036909124185682</c:v>
                </c:pt>
                <c:pt idx="106">
                  <c:v>-2.2897519441466585</c:v>
                </c:pt>
                <c:pt idx="107">
                  <c:v>-2.3768582048004618</c:v>
                </c:pt>
                <c:pt idx="108">
                  <c:v>-2.4650083691483702</c:v>
                </c:pt>
                <c:pt idx="109">
                  <c:v>-2.5542011134175211</c:v>
                </c:pt>
                <c:pt idx="110">
                  <c:v>-2.6444351152449093</c:v>
                </c:pt>
                <c:pt idx="111">
                  <c:v>-2.7357090536289812</c:v>
                </c:pt>
                <c:pt idx="112">
                  <c:v>-2.8280216088817167</c:v>
                </c:pt>
                <c:pt idx="113">
                  <c:v>-2.921371462581194</c:v>
                </c:pt>
                <c:pt idx="114">
                  <c:v>-3.015757297524635</c:v>
                </c:pt>
                <c:pt idx="115">
                  <c:v>-3.1111777976819384</c:v>
                </c:pt>
                <c:pt idx="116">
                  <c:v>-3.20763164814969</c:v>
                </c:pt>
                <c:pt idx="117">
                  <c:v>-3.3051175351056572</c:v>
                </c:pt>
                <c:pt idx="118">
                  <c:v>-3.4036341457637613</c:v>
                </c:pt>
                <c:pt idx="119">
                  <c:v>-3.5031801683295334</c:v>
                </c:pt>
                <c:pt idx="120">
                  <c:v>-3.603754291956045</c:v>
                </c:pt>
                <c:pt idx="121">
                  <c:v>-3.7053552067003204</c:v>
                </c:pt>
                <c:pt idx="122">
                  <c:v>-3.8079816034802252</c:v>
                </c:pt>
                <c:pt idx="123">
                  <c:v>-3.9116321740318312</c:v>
                </c:pt>
                <c:pt idx="124">
                  <c:v>-4.0163056108672572</c:v>
                </c:pt>
                <c:pt idx="125">
                  <c:v>-4.1220006072329873</c:v>
                </c:pt>
                <c:pt idx="126">
                  <c:v>-4.228715857068658</c:v>
                </c:pt>
                <c:pt idx="127">
                  <c:v>-4.336450054966325</c:v>
                </c:pt>
                <c:pt idx="128">
                  <c:v>-4.4452018961301993</c:v>
                </c:pt>
                <c:pt idx="129">
                  <c:v>-4.554970076336855</c:v>
                </c:pt>
                <c:pt idx="130">
                  <c:v>-4.6657532918959079</c:v>
                </c:pt>
                <c:pt idx="131">
                  <c:v>-4.7775502396111635</c:v>
                </c:pt>
                <c:pt idx="132">
                  <c:v>-4.8903596167422361</c:v>
                </c:pt>
                <c:pt idx="133">
                  <c:v>-5.0041801209666321</c:v>
                </c:pt>
                <c:pt idx="134">
                  <c:v>-5.1190104503423033</c:v>
                </c:pt>
                <c:pt idx="135">
                  <c:v>-5.2348493032706642</c:v>
                </c:pt>
                <c:pt idx="136">
                  <c:v>-5.3516953784600751</c:v>
                </c:pt>
                <c:pt idx="137">
                  <c:v>-5.4695473748897863</c:v>
                </c:pt>
                <c:pt idx="138">
                  <c:v>-5.5884039917743475</c:v>
                </c:pt>
                <c:pt idx="139">
                  <c:v>-5.7082639285284804</c:v>
                </c:pt>
                <c:pt idx="140">
                  <c:v>-5.8291258847324068</c:v>
                </c:pt>
                <c:pt idx="141">
                  <c:v>-5.9509885600976364</c:v>
                </c:pt>
                <c:pt idx="142">
                  <c:v>-6.0738506544332189</c:v>
                </c:pt>
                <c:pt idx="143">
                  <c:v>-6.1977108676124439</c:v>
                </c:pt>
                <c:pt idx="144">
                  <c:v>-6.3225678995400028</c:v>
                </c:pt>
                <c:pt idx="145">
                  <c:v>-6.4484204501196016</c:v>
                </c:pt>
                <c:pt idx="146">
                  <c:v>-6.5752672192220292</c:v>
                </c:pt>
                <c:pt idx="147">
                  <c:v>-6.7031069066536748</c:v>
                </c:pt>
                <c:pt idx="148">
                  <c:v>-6.8319382121254968</c:v>
                </c:pt>
                <c:pt idx="149">
                  <c:v>-6.9617598352224412</c:v>
                </c:pt>
                <c:pt idx="150">
                  <c:v>-7.0925704753733054</c:v>
                </c:pt>
                <c:pt idx="151">
                  <c:v>-7.2243688318210513</c:v>
                </c:pt>
                <c:pt idx="152">
                  <c:v>-7.3571536035935603</c:v>
                </c:pt>
                <c:pt idx="153">
                  <c:v>-7.4909234894748344</c:v>
                </c:pt>
                <c:pt idx="154">
                  <c:v>-7.6256771879766347</c:v>
                </c:pt>
                <c:pt idx="155">
                  <c:v>-7.7614133973105668</c:v>
                </c:pt>
                <c:pt idx="156">
                  <c:v>-7.8981308153605969</c:v>
                </c:pt>
                <c:pt idx="157">
                  <c:v>-8.0358281396560116</c:v>
                </c:pt>
                <c:pt idx="158">
                  <c:v>-8.1745040673448113</c:v>
                </c:pt>
                <c:pt idx="159">
                  <c:v>-8.3141572951675382</c:v>
                </c:pt>
                <c:pt idx="160">
                  <c:v>-8.4547865194315328</c:v>
                </c:pt>
                <c:pt idx="161">
                  <c:v>-8.5963904359856258</c:v>
                </c:pt>
                <c:pt idx="162">
                  <c:v>-8.7389677401952568</c:v>
                </c:pt>
                <c:pt idx="163">
                  <c:v>-8.8825171269180245</c:v>
                </c:pt>
                <c:pt idx="164">
                  <c:v>-9.0270372904796563</c:v>
                </c:pt>
                <c:pt idx="165">
                  <c:v>-9.1725269246504038</c:v>
                </c:pt>
                <c:pt idx="166">
                  <c:v>-9.3189847226218632</c:v>
                </c:pt>
                <c:pt idx="167">
                  <c:v>-9.4664093769842133</c:v>
                </c:pt>
                <c:pt idx="168">
                  <c:v>-9.6147995797038721</c:v>
                </c:pt>
                <c:pt idx="169">
                  <c:v>-9.7641540221015735</c:v>
                </c:pt>
                <c:pt idx="170">
                  <c:v>-9.9144713948308549</c:v>
                </c:pt>
                <c:pt idx="171">
                  <c:v>-10.06575038785696</c:v>
                </c:pt>
                <c:pt idx="172">
                  <c:v>-10.217989690436148</c:v>
                </c:pt>
                <c:pt idx="173">
                  <c:v>-10.371187991095423</c:v>
                </c:pt>
                <c:pt idx="174">
                  <c:v>-10.525343977612657</c:v>
                </c:pt>
                <c:pt idx="175">
                  <c:v>-10.680456336997125</c:v>
                </c:pt>
                <c:pt idx="176">
                  <c:v>-10.836523755470447</c:v>
                </c:pt>
                <c:pt idx="177">
                  <c:v>-10.993544918447924</c:v>
                </c:pt>
                <c:pt idx="178">
                  <c:v>-11.15151851052028</c:v>
                </c:pt>
                <c:pt idx="179">
                  <c:v>-11.310443215435789</c:v>
                </c:pt>
                <c:pt idx="180">
                  <c:v>-11.470317716082818</c:v>
                </c:pt>
                <c:pt idx="181">
                  <c:v>-11.631140694472737</c:v>
                </c:pt>
                <c:pt idx="182">
                  <c:v>-11.792910831723248</c:v>
                </c:pt>
                <c:pt idx="183">
                  <c:v>-11.955626808042073</c:v>
                </c:pt>
                <c:pt idx="184">
                  <c:v>-12.119287302711056</c:v>
                </c:pt>
                <c:pt idx="185">
                  <c:v>-12.283890994070632</c:v>
                </c:pt>
                <c:pt idx="186">
                  <c:v>-12.449436559504683</c:v>
                </c:pt>
                <c:pt idx="187">
                  <c:v>-12.615922675425777</c:v>
                </c:pt>
                <c:pt idx="188">
                  <c:v>-12.78334801726078</c:v>
                </c:pt>
                <c:pt idx="189">
                  <c:v>-12.951711259436848</c:v>
                </c:pt>
                <c:pt idx="190">
                  <c:v>-13.121011075367793</c:v>
                </c:pt>
                <c:pt idx="191">
                  <c:v>-13.29124613744081</c:v>
                </c:pt>
                <c:pt idx="192">
                  <c:v>-13.462415117003587</c:v>
                </c:pt>
                <c:pt idx="193">
                  <c:v>-13.634516684351771</c:v>
                </c:pt>
                <c:pt idx="194">
                  <c:v>-13.807549508716807</c:v>
                </c:pt>
                <c:pt idx="195">
                  <c:v>-13.981512258254126</c:v>
                </c:pt>
                <c:pt idx="196">
                  <c:v>-14.156403600031709</c:v>
                </c:pt>
                <c:pt idx="197">
                  <c:v>-14.332222200018993</c:v>
                </c:pt>
                <c:pt idx="198">
                  <c:v>-14.508966723076144</c:v>
                </c:pt>
                <c:pt idx="199">
                  <c:v>-14.68663583294367</c:v>
                </c:pt>
                <c:pt idx="200">
                  <c:v>-14.865228192232399</c:v>
                </c:pt>
                <c:pt idx="201">
                  <c:v>-15.044742462413788</c:v>
                </c:pt>
                <c:pt idx="202">
                  <c:v>-15.225177303810593</c:v>
                </c:pt>
                <c:pt idx="203">
                  <c:v>-15.406531375587868</c:v>
                </c:pt>
                <c:pt idx="204">
                  <c:v>-15.588803335744315</c:v>
                </c:pt>
                <c:pt idx="205">
                  <c:v>-15.771991841103967</c:v>
                </c:pt>
                <c:pt idx="206">
                  <c:v>-15.956095547308204</c:v>
                </c:pt>
                <c:pt idx="207">
                  <c:v>-16.141113108808106</c:v>
                </c:pt>
                <c:pt idx="208">
                  <c:v>-16.327043178857139</c:v>
                </c:pt>
                <c:pt idx="209">
                  <c:v>-16.513884409504154</c:v>
                </c:pt>
                <c:pt idx="210">
                  <c:v>-16.701635451586743</c:v>
                </c:pt>
                <c:pt idx="211">
                  <c:v>-16.890294954724869</c:v>
                </c:pt>
                <c:pt idx="212">
                  <c:v>-17.079861567314872</c:v>
                </c:pt>
                <c:pt idx="213">
                  <c:v>-17.270333936523745</c:v>
                </c:pt>
                <c:pt idx="214">
                  <c:v>-17.461710708283757</c:v>
                </c:pt>
                <c:pt idx="215">
                  <c:v>-17.653990527287373</c:v>
                </c:pt>
                <c:pt idx="216">
                  <c:v>-17.847172036982496</c:v>
                </c:pt>
                <c:pt idx="217">
                  <c:v>-18.041253879567993</c:v>
                </c:pt>
                <c:pt idx="218">
                  <c:v>-18.236234695989559</c:v>
                </c:pt>
                <c:pt idx="219">
                  <c:v>-18.43211312593586</c:v>
                </c:pt>
                <c:pt idx="220">
                  <c:v>-18.628887807834985</c:v>
                </c:pt>
                <c:pt idx="221">
                  <c:v>-18.826557378851184</c:v>
                </c:pt>
                <c:pt idx="222">
                  <c:v>-19.02512047488192</c:v>
                </c:pt>
                <c:pt idx="223">
                  <c:v>-19.224575730555202</c:v>
                </c:pt>
                <c:pt idx="224">
                  <c:v>-19.424921779227201</c:v>
                </c:pt>
                <c:pt idx="225">
                  <c:v>-19.626157252980168</c:v>
                </c:pt>
                <c:pt idx="226">
                  <c:v>-19.828280782620627</c:v>
                </c:pt>
                <c:pt idx="227">
                  <c:v>-20.031290997677846</c:v>
                </c:pt>
                <c:pt idx="228">
                  <c:v>-20.235186526402604</c:v>
                </c:pt>
                <c:pt idx="229">
                  <c:v>-20.439965995766208</c:v>
                </c:pt>
                <c:pt idx="230">
                  <c:v>-20.645628031459815</c:v>
                </c:pt>
                <c:pt idx="231">
                  <c:v>-20.852171257893993</c:v>
                </c:pt>
                <c:pt idx="232">
                  <c:v>-21.059594298198579</c:v>
                </c:pt>
                <c:pt idx="233">
                  <c:v>-21.267895774222794</c:v>
                </c:pt>
                <c:pt idx="234">
                  <c:v>-21.477074306535599</c:v>
                </c:pt>
                <c:pt idx="235">
                  <c:v>-21.687128514426355</c:v>
                </c:pt>
                <c:pt idx="236">
                  <c:v>-21.898057015905703</c:v>
                </c:pt>
                <c:pt idx="237">
                  <c:v>-22.109858427706719</c:v>
                </c:pt>
                <c:pt idx="238">
                  <c:v>-22.322531365286313</c:v>
                </c:pt>
                <c:pt idx="239">
                  <c:v>-22.536074442826891</c:v>
                </c:pt>
                <c:pt idx="240">
                  <c:v>-22.750486273238252</c:v>
                </c:pt>
                <c:pt idx="241">
                  <c:v>-22.965765468159731</c:v>
                </c:pt>
                <c:pt idx="242">
                  <c:v>-23.181910637962591</c:v>
                </c:pt>
                <c:pt idx="243">
                  <c:v>-23.398920391752657</c:v>
                </c:pt>
                <c:pt idx="244">
                  <c:v>-23.616793337373174</c:v>
                </c:pt>
                <c:pt idx="245">
                  <c:v>-23.835528081407915</c:v>
                </c:pt>
                <c:pt idx="246">
                  <c:v>-24.05512322918451</c:v>
                </c:pt>
                <c:pt idx="247">
                  <c:v>-24.275577384778014</c:v>
                </c:pt>
                <c:pt idx="248">
                  <c:v>-24.496889151014692</c:v>
                </c:pt>
                <c:pt idx="249">
                  <c:v>-24.719057129476038</c:v>
                </c:pt>
                <c:pt idx="250">
                  <c:v>-24.942079920503012</c:v>
                </c:pt>
                <c:pt idx="251">
                  <c:v>-25.165956123200488</c:v>
                </c:pt>
                <c:pt idx="252">
                  <c:v>-25.390684335441929</c:v>
                </c:pt>
                <c:pt idx="253">
                  <c:v>-25.616263153874286</c:v>
                </c:pt>
                <c:pt idx="254">
                  <c:v>-25.842691173923079</c:v>
                </c:pt>
                <c:pt idx="255">
                  <c:v>-26.069966989797713</c:v>
                </c:pt>
                <c:pt idx="256">
                  <c:v>-26.298089194496995</c:v>
                </c:pt>
                <c:pt idx="257">
                  <c:v>-26.527056379814841</c:v>
                </c:pt>
                <c:pt idx="258">
                  <c:v>-26.756867136346205</c:v>
                </c:pt>
                <c:pt idx="259">
                  <c:v>-26.987520053493192</c:v>
                </c:pt>
                <c:pt idx="260">
                  <c:v>-27.219013719471373</c:v>
                </c:pt>
                <c:pt idx="261">
                  <c:v>-27.451346721316298</c:v>
                </c:pt>
                <c:pt idx="262">
                  <c:v>-27.684517644890189</c:v>
                </c:pt>
                <c:pt idx="263">
                  <c:v>-27.918525074888834</c:v>
                </c:pt>
                <c:pt idx="264">
                  <c:v>-28.15336759484866</c:v>
                </c:pt>
                <c:pt idx="265">
                  <c:v>-28.389043787153991</c:v>
                </c:pt>
                <c:pt idx="266">
                  <c:v>-28.625552233044488</c:v>
                </c:pt>
                <c:pt idx="267">
                  <c:v>-28.86289151262277</c:v>
                </c:pt>
                <c:pt idx="268">
                  <c:v>-29.101060204862215</c:v>
                </c:pt>
                <c:pt idx="269">
                  <c:v>-29.340056887614921</c:v>
                </c:pt>
                <c:pt idx="270">
                  <c:v>-29.579880137619856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'16ft'!$G$18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0.37333329207232119</c:v>
                </c:pt>
                <c:pt idx="2">
                  <c:v>0.74611709461640996</c:v>
                </c:pt>
                <c:pt idx="3">
                  <c:v>1.1183531647484879</c:v>
                </c:pt>
                <c:pt idx="4">
                  <c:v>1.4900432462126458</c:v>
                </c:pt>
                <c:pt idx="5">
                  <c:v>1.8611890694657416</c:v>
                </c:pt>
                <c:pt idx="6">
                  <c:v>2.2317923517616793</c:v>
                </c:pt>
                <c:pt idx="7">
                  <c:v>2.6018547972350774</c:v>
                </c:pt>
                <c:pt idx="8">
                  <c:v>2.9713780969843357</c:v>
                </c:pt>
                <c:pt idx="9">
                  <c:v>3.3403639291541092</c:v>
                </c:pt>
                <c:pt idx="10">
                  <c:v>3.7088139590171969</c:v>
                </c:pt>
                <c:pt idx="11">
                  <c:v>4.0767298390558588</c:v>
                </c:pt>
                <c:pt idx="12">
                  <c:v>4.4441132090425608</c:v>
                </c:pt>
                <c:pt idx="13">
                  <c:v>4.8109656961201663</c:v>
                </c:pt>
                <c:pt idx="14">
                  <c:v>5.1772889148815739</c:v>
                </c:pt>
                <c:pt idx="15">
                  <c:v>5.5430844674488142</c:v>
                </c:pt>
                <c:pt idx="16">
                  <c:v>5.9083539435516128</c:v>
                </c:pt>
                <c:pt idx="17">
                  <c:v>6.2730989206054266</c:v>
                </c:pt>
                <c:pt idx="18">
                  <c:v>6.6373209637889614</c:v>
                </c:pt>
                <c:pt idx="19">
                  <c:v>7.0010216261211822</c:v>
                </c:pt>
                <c:pt idx="20">
                  <c:v>7.3642024485378146</c:v>
                </c:pt>
                <c:pt idx="21">
                  <c:v>7.7268649599673562</c:v>
                </c:pt>
                <c:pt idx="22">
                  <c:v>8.0890106774065984</c:v>
                </c:pt>
                <c:pt idx="23">
                  <c:v>8.450641105995663</c:v>
                </c:pt>
                <c:pt idx="24">
                  <c:v>8.8117577390925756</c:v>
                </c:pt>
                <c:pt idx="25">
                  <c:v>9.1723620583473586</c:v>
                </c:pt>
                <c:pt idx="26">
                  <c:v>9.5324555337756784</c:v>
                </c:pt>
                <c:pt idx="27">
                  <c:v>9.8920396238320283</c:v>
                </c:pt>
                <c:pt idx="28">
                  <c:v>10.251115775482475</c:v>
                </c:pt>
                <c:pt idx="29">
                  <c:v>10.609685424276957</c:v>
                </c:pt>
                <c:pt idx="30">
                  <c:v>10.967749994421162</c:v>
                </c:pt>
                <c:pt idx="31">
                  <c:v>11.325310898847963</c:v>
                </c:pt>
                <c:pt idx="32">
                  <c:v>11.682369539288452</c:v>
                </c:pt>
                <c:pt idx="33">
                  <c:v>12.038927306342542</c:v>
                </c:pt>
                <c:pt idx="34">
                  <c:v>12.394985579549177</c:v>
                </c:pt>
                <c:pt idx="35">
                  <c:v>12.750545727456132</c:v>
                </c:pt>
                <c:pt idx="36">
                  <c:v>13.105609107689421</c:v>
                </c:pt>
                <c:pt idx="37">
                  <c:v>13.460177067022316</c:v>
                </c:pt>
                <c:pt idx="38">
                  <c:v>13.814250941443982</c:v>
                </c:pt>
                <c:pt idx="39">
                  <c:v>14.167832056227731</c:v>
                </c:pt>
                <c:pt idx="40">
                  <c:v>14.520921725998909</c:v>
                </c:pt>
                <c:pt idx="41">
                  <c:v>14.873521254802414</c:v>
                </c:pt>
                <c:pt idx="42">
                  <c:v>15.225631936169853</c:v>
                </c:pt>
                <c:pt idx="43">
                  <c:v>15.57725505318634</c:v>
                </c:pt>
                <c:pt idx="44">
                  <c:v>15.928391878556951</c:v>
                </c:pt>
                <c:pt idx="45">
                  <c:v>16.279043674672824</c:v>
                </c:pt>
                <c:pt idx="46">
                  <c:v>16.629211693676929</c:v>
                </c:pt>
                <c:pt idx="47">
                  <c:v>16.978897177529486</c:v>
                </c:pt>
                <c:pt idx="48">
                  <c:v>17.328101358073081</c:v>
                </c:pt>
                <c:pt idx="49">
                  <c:v>17.676825457097422</c:v>
                </c:pt>
                <c:pt idx="50">
                  <c:v>18.025070686403797</c:v>
                </c:pt>
                <c:pt idx="51">
                  <c:v>18.372838247869211</c:v>
                </c:pt>
                <c:pt idx="52">
                  <c:v>18.720129333510211</c:v>
                </c:pt>
                <c:pt idx="53">
                  <c:v>19.066945125546393</c:v>
                </c:pt>
                <c:pt idx="54">
                  <c:v>19.413286796463623</c:v>
                </c:pt>
                <c:pt idx="55">
                  <c:v>19.759155509076951</c:v>
                </c:pt>
                <c:pt idx="56">
                  <c:v>20.104552416593226</c:v>
                </c:pt>
                <c:pt idx="57">
                  <c:v>20.449478662673428</c:v>
                </c:pt>
                <c:pt idx="58">
                  <c:v>20.793935381494713</c:v>
                </c:pt>
                <c:pt idx="59">
                  <c:v>21.13792369781217</c:v>
                </c:pt>
                <c:pt idx="60">
                  <c:v>21.481444727020303</c:v>
                </c:pt>
                <c:pt idx="61">
                  <c:v>21.82449957521424</c:v>
                </c:pt>
                <c:pt idx="62">
                  <c:v>22.167089339250669</c:v>
                </c:pt>
                <c:pt idx="63">
                  <c:v>22.509215106808508</c:v>
                </c:pt>
                <c:pt idx="64">
                  <c:v>22.85087795644931</c:v>
                </c:pt>
                <c:pt idx="65">
                  <c:v>23.192078957677403</c:v>
                </c:pt>
                <c:pt idx="66">
                  <c:v>23.53281917099978</c:v>
                </c:pt>
                <c:pt idx="67">
                  <c:v>23.873099647985736</c:v>
                </c:pt>
                <c:pt idx="68">
                  <c:v>24.212921431326251</c:v>
                </c:pt>
                <c:pt idx="69">
                  <c:v>24.552285554893125</c:v>
                </c:pt>
                <c:pt idx="70">
                  <c:v>24.89119304379787</c:v>
                </c:pt>
                <c:pt idx="71">
                  <c:v>25.229644914450365</c:v>
                </c:pt>
                <c:pt idx="72">
                  <c:v>25.567642174617262</c:v>
                </c:pt>
                <c:pt idx="73">
                  <c:v>25.905185823480171</c:v>
                </c:pt>
                <c:pt idx="74">
                  <c:v>26.242276851693603</c:v>
                </c:pt>
                <c:pt idx="75">
                  <c:v>26.578916241442691</c:v>
                </c:pt>
                <c:pt idx="76">
                  <c:v>26.915104966500667</c:v>
                </c:pt>
                <c:pt idx="77">
                  <c:v>27.250843992286139</c:v>
                </c:pt>
                <c:pt idx="78">
                  <c:v>27.586134275920127</c:v>
                </c:pt>
                <c:pt idx="79">
                  <c:v>27.920976766282887</c:v>
                </c:pt>
                <c:pt idx="80">
                  <c:v>28.255372404070521</c:v>
                </c:pt>
                <c:pt idx="81">
                  <c:v>28.58932212185136</c:v>
                </c:pt>
                <c:pt idx="82">
                  <c:v>28.922826844122152</c:v>
                </c:pt>
                <c:pt idx="83">
                  <c:v>29.255887487364028</c:v>
                </c:pt>
                <c:pt idx="84">
                  <c:v>29.588504960098259</c:v>
                </c:pt>
                <c:pt idx="85">
                  <c:v>29.920680162941814</c:v>
                </c:pt>
                <c:pt idx="86">
                  <c:v>30.25241398866271</c:v>
                </c:pt>
                <c:pt idx="87">
                  <c:v>30.583707322235156</c:v>
                </c:pt>
                <c:pt idx="88">
                  <c:v>30.914561040894512</c:v>
                </c:pt>
                <c:pt idx="89">
                  <c:v>31.244976014192027</c:v>
                </c:pt>
                <c:pt idx="90">
                  <c:v>31.574953104049392</c:v>
                </c:pt>
                <c:pt idx="91">
                  <c:v>31.904493164813111</c:v>
                </c:pt>
                <c:pt idx="92">
                  <c:v>32.233597043308649</c:v>
                </c:pt>
                <c:pt idx="93">
                  <c:v>32.562265578894404</c:v>
                </c:pt>
                <c:pt idx="94">
                  <c:v>32.890499603515515</c:v>
                </c:pt>
                <c:pt idx="95">
                  <c:v>33.218299941757422</c:v>
                </c:pt>
                <c:pt idx="96">
                  <c:v>33.545667410899298</c:v>
                </c:pt>
                <c:pt idx="97">
                  <c:v>33.872602820967252</c:v>
                </c:pt>
                <c:pt idx="98">
                  <c:v>34.199106974787369</c:v>
                </c:pt>
                <c:pt idx="99">
                  <c:v>34.525180668038566</c:v>
                </c:pt>
                <c:pt idx="100">
                  <c:v>34.850824689305249</c:v>
                </c:pt>
                <c:pt idx="101">
                  <c:v>35.176039820129823</c:v>
                </c:pt>
                <c:pt idx="102">
                  <c:v>35.500826835064984</c:v>
                </c:pt>
                <c:pt idx="103">
                  <c:v>35.825186501725838</c:v>
                </c:pt>
                <c:pt idx="104">
                  <c:v>36.149119580841884</c:v>
                </c:pt>
                <c:pt idx="105">
                  <c:v>36.472626826308748</c:v>
                </c:pt>
                <c:pt idx="106">
                  <c:v>36.795708985239813</c:v>
                </c:pt>
                <c:pt idx="107">
                  <c:v>37.118366798017625</c:v>
                </c:pt>
                <c:pt idx="108">
                  <c:v>37.440600998345147</c:v>
                </c:pt>
                <c:pt idx="109">
                  <c:v>37.762412313296814</c:v>
                </c:pt>
                <c:pt idx="110">
                  <c:v>38.083801463369461</c:v>
                </c:pt>
                <c:pt idx="111">
                  <c:v>38.404769162533036</c:v>
                </c:pt>
                <c:pt idx="112">
                  <c:v>38.725316118281157</c:v>
                </c:pt>
                <c:pt idx="113">
                  <c:v>39.045443031681486</c:v>
                </c:pt>
                <c:pt idx="114">
                  <c:v>39.365150597425966</c:v>
                </c:pt>
                <c:pt idx="115">
                  <c:v>39.684439503880853</c:v>
                </c:pt>
                <c:pt idx="116">
                  <c:v>40.003310433136576</c:v>
                </c:pt>
                <c:pt idx="117">
                  <c:v>40.321764061057472</c:v>
                </c:pt>
                <c:pt idx="118">
                  <c:v>40.63980105733129</c:v>
                </c:pt>
                <c:pt idx="119">
                  <c:v>40.957422085518573</c:v>
                </c:pt>
                <c:pt idx="120">
                  <c:v>41.274627803101858</c:v>
                </c:pt>
                <c:pt idx="121">
                  <c:v>41.591418861534706</c:v>
                </c:pt>
                <c:pt idx="122">
                  <c:v>41.907795906290552</c:v>
                </c:pt>
                <c:pt idx="123">
                  <c:v>42.223759576911419</c:v>
                </c:pt>
                <c:pt idx="124">
                  <c:v>42.539310507056442</c:v>
                </c:pt>
                <c:pt idx="125">
                  <c:v>42.85444932455021</c:v>
                </c:pt>
                <c:pt idx="126">
                  <c:v>43.169176651430973</c:v>
                </c:pt>
                <c:pt idx="127">
                  <c:v>43.483493103998683</c:v>
                </c:pt>
                <c:pt idx="128">
                  <c:v>43.797399292862821</c:v>
                </c:pt>
                <c:pt idx="129">
                  <c:v>44.110895822990109</c:v>
                </c:pt>
                <c:pt idx="130">
                  <c:v>44.423983293752038</c:v>
                </c:pt>
                <c:pt idx="131">
                  <c:v>44.73666229897222</c:v>
                </c:pt>
                <c:pt idx="132">
                  <c:v>45.048933426973576</c:v>
                </c:pt>
                <c:pt idx="133">
                  <c:v>45.360797260625361</c:v>
                </c:pt>
                <c:pt idx="134">
                  <c:v>45.672254377390026</c:v>
                </c:pt>
                <c:pt idx="135">
                  <c:v>45.9833053493699</c:v>
                </c:pt>
                <c:pt idx="136">
                  <c:v>46.293950743353726</c:v>
                </c:pt>
                <c:pt idx="137">
                  <c:v>46.604191120863</c:v>
                </c:pt>
                <c:pt idx="138">
                  <c:v>46.914027038198157</c:v>
                </c:pt>
                <c:pt idx="139">
                  <c:v>47.223459046484599</c:v>
                </c:pt>
                <c:pt idx="140">
                  <c:v>47.532487691718536</c:v>
                </c:pt>
                <c:pt idx="141">
                  <c:v>47.841113514812683</c:v>
                </c:pt>
                <c:pt idx="142">
                  <c:v>48.149337051641751</c:v>
                </c:pt>
                <c:pt idx="143">
                  <c:v>48.457158833087796</c:v>
                </c:pt>
                <c:pt idx="144">
                  <c:v>48.764579385085405</c:v>
                </c:pt>
                <c:pt idx="145">
                  <c:v>49.071599228666685</c:v>
                </c:pt>
                <c:pt idx="146">
                  <c:v>49.378218880006102</c:v>
                </c:pt>
                <c:pt idx="147">
                  <c:v>49.684438850465156</c:v>
                </c:pt>
                <c:pt idx="148">
                  <c:v>49.990259646636851</c:v>
                </c:pt>
                <c:pt idx="149">
                  <c:v>50.295681770390033</c:v>
                </c:pt>
                <c:pt idx="150">
                  <c:v>50.600705718913531</c:v>
                </c:pt>
                <c:pt idx="151">
                  <c:v>50.905331984760146</c:v>
                </c:pt>
                <c:pt idx="152">
                  <c:v>51.209561055890433</c:v>
                </c:pt>
                <c:pt idx="153">
                  <c:v>51.513393415716365</c:v>
                </c:pt>
                <c:pt idx="154">
                  <c:v>51.816829543144763</c:v>
                </c:pt>
                <c:pt idx="155">
                  <c:v>52.119869912620601</c:v>
                </c:pt>
                <c:pt idx="156">
                  <c:v>52.422514994170101</c:v>
                </c:pt>
                <c:pt idx="157">
                  <c:v>52.724765253443692</c:v>
                </c:pt>
                <c:pt idx="158">
                  <c:v>53.026621151758746</c:v>
                </c:pt>
                <c:pt idx="159">
                  <c:v>53.328083146142184</c:v>
                </c:pt>
                <c:pt idx="160">
                  <c:v>53.629151689372875</c:v>
                </c:pt>
                <c:pt idx="161">
                  <c:v>53.929827230023861</c:v>
                </c:pt>
                <c:pt idx="162">
                  <c:v>54.230110212504442</c:v>
                </c:pt>
                <c:pt idx="163">
                  <c:v>54.530001077102021</c:v>
                </c:pt>
                <c:pt idx="164">
                  <c:v>54.829500260023828</c:v>
                </c:pt>
                <c:pt idx="165">
                  <c:v>55.128608193438431</c:v>
                </c:pt>
                <c:pt idx="166">
                  <c:v>55.42732530551708</c:v>
                </c:pt>
                <c:pt idx="167">
                  <c:v>55.725652020474882</c:v>
                </c:pt>
                <c:pt idx="168">
                  <c:v>56.023588758611766</c:v>
                </c:pt>
                <c:pt idx="169">
                  <c:v>56.321135936353301</c:v>
                </c:pt>
                <c:pt idx="170">
                  <c:v>56.618293966291304</c:v>
                </c:pt>
                <c:pt idx="171">
                  <c:v>56.915063257224304</c:v>
                </c:pt>
                <c:pt idx="172">
                  <c:v>57.211444214197769</c:v>
                </c:pt>
                <c:pt idx="173">
                  <c:v>57.507437238544206</c:v>
                </c:pt>
                <c:pt idx="174">
                  <c:v>57.803042727923042</c:v>
                </c:pt>
                <c:pt idx="175">
                  <c:v>58.098261076360345</c:v>
                </c:pt>
                <c:pt idx="176">
                  <c:v>58.393092674288333</c:v>
                </c:pt>
                <c:pt idx="177">
                  <c:v>58.68753790858473</c:v>
                </c:pt>
                <c:pt idx="178">
                  <c:v>58.981597162611905</c:v>
                </c:pt>
                <c:pt idx="179">
                  <c:v>59.275270816255855</c:v>
                </c:pt>
                <c:pt idx="180">
                  <c:v>59.568559245964984</c:v>
                </c:pt>
                <c:pt idx="181">
                  <c:v>59.861462824788703</c:v>
                </c:pt>
                <c:pt idx="182">
                  <c:v>60.153981922415838</c:v>
                </c:pt>
                <c:pt idx="183">
                  <c:v>60.446116905212854</c:v>
                </c:pt>
                <c:pt idx="184">
                  <c:v>60.737868136261888</c:v>
                </c:pt>
                <c:pt idx="185">
                  <c:v>61.029235975398599</c:v>
                </c:pt>
                <c:pt idx="186">
                  <c:v>61.32022077924983</c:v>
                </c:pt>
                <c:pt idx="187">
                  <c:v>61.610822901271057</c:v>
                </c:pt>
                <c:pt idx="188">
                  <c:v>61.901042691783694</c:v>
                </c:pt>
                <c:pt idx="189">
                  <c:v>62.19088049801217</c:v>
                </c:pt>
                <c:pt idx="190">
                  <c:v>62.48033666412082</c:v>
                </c:pt>
                <c:pt idx="191">
                  <c:v>62.769411531250597</c:v>
                </c:pt>
                <c:pt idx="192">
                  <c:v>63.058105437555596</c:v>
                </c:pt>
                <c:pt idx="193">
                  <c:v>63.34641871823937</c:v>
                </c:pt>
                <c:pt idx="194">
                  <c:v>63.634351705591065</c:v>
                </c:pt>
                <c:pt idx="195">
                  <c:v>63.921904729021357</c:v>
                </c:pt>
                <c:pt idx="196">
                  <c:v>64.209078115098194</c:v>
                </c:pt>
                <c:pt idx="197">
                  <c:v>64.495872187582364</c:v>
                </c:pt>
                <c:pt idx="198">
                  <c:v>64.782287267462848</c:v>
                </c:pt>
                <c:pt idx="199">
                  <c:v>65.068323672991966</c:v>
                </c:pt>
                <c:pt idx="200">
                  <c:v>65.353981719720366</c:v>
                </c:pt>
                <c:pt idx="201">
                  <c:v>65.63926172053182</c:v>
                </c:pt>
                <c:pt idx="202">
                  <c:v>65.924163985677765</c:v>
                </c:pt>
                <c:pt idx="203">
                  <c:v>66.208688822811723</c:v>
                </c:pt>
                <c:pt idx="204">
                  <c:v>66.492836537023464</c:v>
                </c:pt>
                <c:pt idx="205">
                  <c:v>66.776607430873028</c:v>
                </c:pt>
                <c:pt idx="206">
                  <c:v>67.060001804424502</c:v>
                </c:pt>
                <c:pt idx="207">
                  <c:v>67.34301995527963</c:v>
                </c:pt>
                <c:pt idx="208">
                  <c:v>67.625662178611236</c:v>
                </c:pt>
                <c:pt idx="209">
                  <c:v>67.907928767196395</c:v>
                </c:pt>
                <c:pt idx="210">
                  <c:v>68.189820011449498</c:v>
                </c:pt>
                <c:pt idx="211">
                  <c:v>68.471336199455024</c:v>
                </c:pt>
                <c:pt idx="212">
                  <c:v>68.752477617000153</c:v>
                </c:pt>
                <c:pt idx="213">
                  <c:v>69.033244547607239</c:v>
                </c:pt>
                <c:pt idx="214">
                  <c:v>69.31363727256597</c:v>
                </c:pt>
                <c:pt idx="215">
                  <c:v>69.593656070965437</c:v>
                </c:pt>
                <c:pt idx="216">
                  <c:v>69.873301219725946</c:v>
                </c:pt>
                <c:pt idx="217">
                  <c:v>70.152572993630628</c:v>
                </c:pt>
                <c:pt idx="218">
                  <c:v>70.431471665356895</c:v>
                </c:pt>
                <c:pt idx="219">
                  <c:v>70.709997505507658</c:v>
                </c:pt>
                <c:pt idx="220">
                  <c:v>70.988150782642379</c:v>
                </c:pt>
                <c:pt idx="221">
                  <c:v>71.265931763307862</c:v>
                </c:pt>
                <c:pt idx="222">
                  <c:v>71.543340712068925</c:v>
                </c:pt>
                <c:pt idx="223">
                  <c:v>71.82037789153884</c:v>
                </c:pt>
                <c:pt idx="224">
                  <c:v>72.097043562409553</c:v>
                </c:pt>
                <c:pt idx="225">
                  <c:v>72.373337983481719</c:v>
                </c:pt>
                <c:pt idx="226">
                  <c:v>72.649261411694567</c:v>
                </c:pt>
                <c:pt idx="227">
                  <c:v>72.924814102155523</c:v>
                </c:pt>
                <c:pt idx="228">
                  <c:v>73.199996308169645</c:v>
                </c:pt>
                <c:pt idx="229">
                  <c:v>73.474808281268892</c:v>
                </c:pt>
                <c:pt idx="230">
                  <c:v>73.749250271241152</c:v>
                </c:pt>
                <c:pt idx="231">
                  <c:v>74.023322526159106</c:v>
                </c:pt>
                <c:pt idx="232">
                  <c:v>74.297025292408833</c:v>
                </c:pt>
                <c:pt idx="233">
                  <c:v>74.570358814718318</c:v>
                </c:pt>
                <c:pt idx="234">
                  <c:v>74.843323336185662</c:v>
                </c:pt>
                <c:pt idx="235">
                  <c:v>75.115919098307131</c:v>
                </c:pt>
                <c:pt idx="236">
                  <c:v>75.388146341005054</c:v>
                </c:pt>
                <c:pt idx="237">
                  <c:v>75.660005302655421</c:v>
                </c:pt>
                <c:pt idx="238">
                  <c:v>75.931496220115392</c:v>
                </c:pt>
                <c:pt idx="239">
                  <c:v>76.202619328750529</c:v>
                </c:pt>
                <c:pt idx="240">
                  <c:v>76.473374862461853</c:v>
                </c:pt>
                <c:pt idx="241">
                  <c:v>76.743763053712712</c:v>
                </c:pt>
                <c:pt idx="242">
                  <c:v>77.01378413355549</c:v>
                </c:pt>
                <c:pt idx="243">
                  <c:v>77.283438331658004</c:v>
                </c:pt>
                <c:pt idx="244">
                  <c:v>77.552725876329845</c:v>
                </c:pt>
                <c:pt idx="245">
                  <c:v>77.821646994548402</c:v>
                </c:pt>
                <c:pt idx="246">
                  <c:v>78.090201911984778</c:v>
                </c:pt>
                <c:pt idx="247">
                  <c:v>78.358390853029448</c:v>
                </c:pt>
                <c:pt idx="248">
                  <c:v>78.626214040817771</c:v>
                </c:pt>
                <c:pt idx="249">
                  <c:v>78.893671697255257</c:v>
                </c:pt>
                <c:pt idx="250">
                  <c:v>79.16076404304269</c:v>
                </c:pt>
                <c:pt idx="251">
                  <c:v>79.42749129770101</c:v>
                </c:pt>
                <c:pt idx="252">
                  <c:v>79.693853679596003</c:v>
                </c:pt>
                <c:pt idx="253">
                  <c:v>79.959851405962866</c:v>
                </c:pt>
                <c:pt idx="254">
                  <c:v>80.225484692930465</c:v>
                </c:pt>
                <c:pt idx="255">
                  <c:v>80.490753755545498</c:v>
                </c:pt>
                <c:pt idx="256">
                  <c:v>80.755658807796408</c:v>
                </c:pt>
                <c:pt idx="257">
                  <c:v>81.02020006263713</c:v>
                </c:pt>
                <c:pt idx="258">
                  <c:v>81.284377732010626</c:v>
                </c:pt>
                <c:pt idx="259">
                  <c:v>81.548192026872243</c:v>
                </c:pt>
                <c:pt idx="260">
                  <c:v>81.81164315721287</c:v>
                </c:pt>
                <c:pt idx="261">
                  <c:v>82.074731332081896</c:v>
                </c:pt>
                <c:pt idx="262">
                  <c:v>82.337456759610006</c:v>
                </c:pt>
                <c:pt idx="263">
                  <c:v>82.599819647031751</c:v>
                </c:pt>
                <c:pt idx="264">
                  <c:v>82.861820200707939</c:v>
                </c:pt>
                <c:pt idx="265">
                  <c:v>83.12345862614788</c:v>
                </c:pt>
                <c:pt idx="266">
                  <c:v>83.384735128031366</c:v>
                </c:pt>
                <c:pt idx="267">
                  <c:v>83.645649910230489</c:v>
                </c:pt>
                <c:pt idx="268">
                  <c:v>83.906203175831308</c:v>
                </c:pt>
                <c:pt idx="269">
                  <c:v>84.166395127155283</c:v>
                </c:pt>
                <c:pt idx="270">
                  <c:v>84.42622596578056</c:v>
                </c:pt>
              </c:numCache>
            </c:numRef>
          </c:xVal>
          <c:yVal>
            <c:numRef>
              <c:f>'16ft'!$G$19:$G$289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'16ft'!$H$18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'16ft'!$D$19:$D$289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0.37333329207232119</c:v>
                </c:pt>
                <c:pt idx="2">
                  <c:v>0.74611709461640996</c:v>
                </c:pt>
                <c:pt idx="3">
                  <c:v>1.1183531647484879</c:v>
                </c:pt>
                <c:pt idx="4">
                  <c:v>1.4900432462126458</c:v>
                </c:pt>
                <c:pt idx="5">
                  <c:v>1.8611890694657416</c:v>
                </c:pt>
                <c:pt idx="6">
                  <c:v>2.2317923517616793</c:v>
                </c:pt>
                <c:pt idx="7">
                  <c:v>2.6018547972350774</c:v>
                </c:pt>
                <c:pt idx="8">
                  <c:v>2.9713780969843357</c:v>
                </c:pt>
                <c:pt idx="9">
                  <c:v>3.3403639291541092</c:v>
                </c:pt>
                <c:pt idx="10">
                  <c:v>3.7088139590171969</c:v>
                </c:pt>
                <c:pt idx="11">
                  <c:v>4.0767298390558588</c:v>
                </c:pt>
                <c:pt idx="12">
                  <c:v>4.4441132090425608</c:v>
                </c:pt>
                <c:pt idx="13">
                  <c:v>4.8109656961201663</c:v>
                </c:pt>
                <c:pt idx="14">
                  <c:v>5.1772889148815739</c:v>
                </c:pt>
                <c:pt idx="15">
                  <c:v>5.5430844674488142</c:v>
                </c:pt>
                <c:pt idx="16">
                  <c:v>5.9083539435516128</c:v>
                </c:pt>
                <c:pt idx="17">
                  <c:v>6.2730989206054266</c:v>
                </c:pt>
                <c:pt idx="18">
                  <c:v>6.6373209637889614</c:v>
                </c:pt>
                <c:pt idx="19">
                  <c:v>7.0010216261211822</c:v>
                </c:pt>
                <c:pt idx="20">
                  <c:v>7.3642024485378146</c:v>
                </c:pt>
                <c:pt idx="21">
                  <c:v>7.7268649599673562</c:v>
                </c:pt>
                <c:pt idx="22">
                  <c:v>8.0890106774065984</c:v>
                </c:pt>
                <c:pt idx="23">
                  <c:v>8.450641105995663</c:v>
                </c:pt>
                <c:pt idx="24">
                  <c:v>8.8117577390925756</c:v>
                </c:pt>
                <c:pt idx="25">
                  <c:v>9.1723620583473586</c:v>
                </c:pt>
                <c:pt idx="26">
                  <c:v>9.5324555337756784</c:v>
                </c:pt>
                <c:pt idx="27">
                  <c:v>9.8920396238320283</c:v>
                </c:pt>
                <c:pt idx="28">
                  <c:v>10.251115775482475</c:v>
                </c:pt>
                <c:pt idx="29">
                  <c:v>10.609685424276957</c:v>
                </c:pt>
                <c:pt idx="30">
                  <c:v>10.967749994421162</c:v>
                </c:pt>
                <c:pt idx="31">
                  <c:v>11.325310898847963</c:v>
                </c:pt>
                <c:pt idx="32">
                  <c:v>11.682369539288452</c:v>
                </c:pt>
                <c:pt idx="33">
                  <c:v>12.038927306342542</c:v>
                </c:pt>
                <c:pt idx="34">
                  <c:v>12.394985579549177</c:v>
                </c:pt>
                <c:pt idx="35">
                  <c:v>12.750545727456132</c:v>
                </c:pt>
                <c:pt idx="36">
                  <c:v>13.105609107689421</c:v>
                </c:pt>
                <c:pt idx="37">
                  <c:v>13.460177067022316</c:v>
                </c:pt>
                <c:pt idx="38">
                  <c:v>13.814250941443982</c:v>
                </c:pt>
                <c:pt idx="39">
                  <c:v>14.167832056227731</c:v>
                </c:pt>
                <c:pt idx="40">
                  <c:v>14.520921725998909</c:v>
                </c:pt>
                <c:pt idx="41">
                  <c:v>14.873521254802414</c:v>
                </c:pt>
                <c:pt idx="42">
                  <c:v>15.225631936169853</c:v>
                </c:pt>
                <c:pt idx="43">
                  <c:v>15.57725505318634</c:v>
                </c:pt>
                <c:pt idx="44">
                  <c:v>15.928391878556951</c:v>
                </c:pt>
                <c:pt idx="45">
                  <c:v>16.279043674672824</c:v>
                </c:pt>
                <c:pt idx="46">
                  <c:v>16.629211693676929</c:v>
                </c:pt>
                <c:pt idx="47">
                  <c:v>16.978897177529486</c:v>
                </c:pt>
                <c:pt idx="48">
                  <c:v>17.328101358073081</c:v>
                </c:pt>
                <c:pt idx="49">
                  <c:v>17.676825457097422</c:v>
                </c:pt>
                <c:pt idx="50">
                  <c:v>18.025070686403797</c:v>
                </c:pt>
                <c:pt idx="51">
                  <c:v>18.372838247869211</c:v>
                </c:pt>
                <c:pt idx="52">
                  <c:v>18.720129333510211</c:v>
                </c:pt>
                <c:pt idx="53">
                  <c:v>19.066945125546393</c:v>
                </c:pt>
                <c:pt idx="54">
                  <c:v>19.413286796463623</c:v>
                </c:pt>
                <c:pt idx="55">
                  <c:v>19.759155509076951</c:v>
                </c:pt>
                <c:pt idx="56">
                  <c:v>20.104552416593226</c:v>
                </c:pt>
                <c:pt idx="57">
                  <c:v>20.449478662673428</c:v>
                </c:pt>
                <c:pt idx="58">
                  <c:v>20.793935381494713</c:v>
                </c:pt>
                <c:pt idx="59">
                  <c:v>21.13792369781217</c:v>
                </c:pt>
                <c:pt idx="60">
                  <c:v>21.481444727020303</c:v>
                </c:pt>
                <c:pt idx="61">
                  <c:v>21.82449957521424</c:v>
                </c:pt>
                <c:pt idx="62">
                  <c:v>22.167089339250669</c:v>
                </c:pt>
                <c:pt idx="63">
                  <c:v>22.509215106808508</c:v>
                </c:pt>
                <c:pt idx="64">
                  <c:v>22.85087795644931</c:v>
                </c:pt>
                <c:pt idx="65">
                  <c:v>23.192078957677403</c:v>
                </c:pt>
                <c:pt idx="66">
                  <c:v>23.53281917099978</c:v>
                </c:pt>
                <c:pt idx="67">
                  <c:v>23.873099647985736</c:v>
                </c:pt>
                <c:pt idx="68">
                  <c:v>24.212921431326251</c:v>
                </c:pt>
                <c:pt idx="69">
                  <c:v>24.552285554893125</c:v>
                </c:pt>
                <c:pt idx="70">
                  <c:v>24.89119304379787</c:v>
                </c:pt>
                <c:pt idx="71">
                  <c:v>25.229644914450365</c:v>
                </c:pt>
                <c:pt idx="72">
                  <c:v>25.567642174617262</c:v>
                </c:pt>
                <c:pt idx="73">
                  <c:v>25.905185823480171</c:v>
                </c:pt>
                <c:pt idx="74">
                  <c:v>26.242276851693603</c:v>
                </c:pt>
                <c:pt idx="75">
                  <c:v>26.578916241442691</c:v>
                </c:pt>
                <c:pt idx="76">
                  <c:v>26.915104966500667</c:v>
                </c:pt>
                <c:pt idx="77">
                  <c:v>27.250843992286139</c:v>
                </c:pt>
                <c:pt idx="78">
                  <c:v>27.586134275920127</c:v>
                </c:pt>
                <c:pt idx="79">
                  <c:v>27.920976766282887</c:v>
                </c:pt>
                <c:pt idx="80">
                  <c:v>28.255372404070521</c:v>
                </c:pt>
                <c:pt idx="81">
                  <c:v>28.58932212185136</c:v>
                </c:pt>
                <c:pt idx="82">
                  <c:v>28.922826844122152</c:v>
                </c:pt>
                <c:pt idx="83">
                  <c:v>29.255887487364028</c:v>
                </c:pt>
                <c:pt idx="84">
                  <c:v>29.588504960098259</c:v>
                </c:pt>
                <c:pt idx="85">
                  <c:v>29.920680162941814</c:v>
                </c:pt>
                <c:pt idx="86">
                  <c:v>30.25241398866271</c:v>
                </c:pt>
                <c:pt idx="87">
                  <c:v>30.583707322235156</c:v>
                </c:pt>
                <c:pt idx="88">
                  <c:v>30.914561040894512</c:v>
                </c:pt>
                <c:pt idx="89">
                  <c:v>31.244976014192027</c:v>
                </c:pt>
                <c:pt idx="90">
                  <c:v>31.574953104049392</c:v>
                </c:pt>
                <c:pt idx="91">
                  <c:v>31.904493164813111</c:v>
                </c:pt>
                <c:pt idx="92">
                  <c:v>32.233597043308649</c:v>
                </c:pt>
                <c:pt idx="93">
                  <c:v>32.562265578894404</c:v>
                </c:pt>
                <c:pt idx="94">
                  <c:v>32.890499603515515</c:v>
                </c:pt>
                <c:pt idx="95">
                  <c:v>33.218299941757422</c:v>
                </c:pt>
                <c:pt idx="96">
                  <c:v>33.545667410899298</c:v>
                </c:pt>
                <c:pt idx="97">
                  <c:v>33.872602820967252</c:v>
                </c:pt>
                <c:pt idx="98">
                  <c:v>34.199106974787369</c:v>
                </c:pt>
                <c:pt idx="99">
                  <c:v>34.525180668038566</c:v>
                </c:pt>
                <c:pt idx="100">
                  <c:v>34.850824689305249</c:v>
                </c:pt>
                <c:pt idx="101">
                  <c:v>35.176039820129823</c:v>
                </c:pt>
                <c:pt idx="102">
                  <c:v>35.500826835064984</c:v>
                </c:pt>
                <c:pt idx="103">
                  <c:v>35.825186501725838</c:v>
                </c:pt>
                <c:pt idx="104">
                  <c:v>36.149119580841884</c:v>
                </c:pt>
                <c:pt idx="105">
                  <c:v>36.472626826308748</c:v>
                </c:pt>
                <c:pt idx="106">
                  <c:v>36.795708985239813</c:v>
                </c:pt>
                <c:pt idx="107">
                  <c:v>37.118366798017625</c:v>
                </c:pt>
                <c:pt idx="108">
                  <c:v>37.440600998345147</c:v>
                </c:pt>
                <c:pt idx="109">
                  <c:v>37.762412313296814</c:v>
                </c:pt>
                <c:pt idx="110">
                  <c:v>38.083801463369461</c:v>
                </c:pt>
                <c:pt idx="111">
                  <c:v>38.404769162533036</c:v>
                </c:pt>
                <c:pt idx="112">
                  <c:v>38.725316118281157</c:v>
                </c:pt>
                <c:pt idx="113">
                  <c:v>39.045443031681486</c:v>
                </c:pt>
                <c:pt idx="114">
                  <c:v>39.365150597425966</c:v>
                </c:pt>
                <c:pt idx="115">
                  <c:v>39.684439503880853</c:v>
                </c:pt>
                <c:pt idx="116">
                  <c:v>40.003310433136576</c:v>
                </c:pt>
                <c:pt idx="117">
                  <c:v>40.321764061057472</c:v>
                </c:pt>
                <c:pt idx="118">
                  <c:v>40.63980105733129</c:v>
                </c:pt>
                <c:pt idx="119">
                  <c:v>40.957422085518573</c:v>
                </c:pt>
                <c:pt idx="120">
                  <c:v>41.274627803101858</c:v>
                </c:pt>
                <c:pt idx="121">
                  <c:v>41.591418861534706</c:v>
                </c:pt>
                <c:pt idx="122">
                  <c:v>41.907795906290552</c:v>
                </c:pt>
                <c:pt idx="123">
                  <c:v>42.223759576911419</c:v>
                </c:pt>
                <c:pt idx="124">
                  <c:v>42.539310507056442</c:v>
                </c:pt>
                <c:pt idx="125">
                  <c:v>42.85444932455021</c:v>
                </c:pt>
                <c:pt idx="126">
                  <c:v>43.169176651430973</c:v>
                </c:pt>
                <c:pt idx="127">
                  <c:v>43.483493103998683</c:v>
                </c:pt>
                <c:pt idx="128">
                  <c:v>43.797399292862821</c:v>
                </c:pt>
                <c:pt idx="129">
                  <c:v>44.110895822990109</c:v>
                </c:pt>
                <c:pt idx="130">
                  <c:v>44.423983293752038</c:v>
                </c:pt>
                <c:pt idx="131">
                  <c:v>44.73666229897222</c:v>
                </c:pt>
                <c:pt idx="132">
                  <c:v>45.048933426973576</c:v>
                </c:pt>
                <c:pt idx="133">
                  <c:v>45.360797260625361</c:v>
                </c:pt>
                <c:pt idx="134">
                  <c:v>45.672254377390026</c:v>
                </c:pt>
                <c:pt idx="135">
                  <c:v>45.9833053493699</c:v>
                </c:pt>
                <c:pt idx="136">
                  <c:v>46.293950743353726</c:v>
                </c:pt>
                <c:pt idx="137">
                  <c:v>46.604191120863</c:v>
                </c:pt>
                <c:pt idx="138">
                  <c:v>46.914027038198157</c:v>
                </c:pt>
                <c:pt idx="139">
                  <c:v>47.223459046484599</c:v>
                </c:pt>
                <c:pt idx="140">
                  <c:v>47.532487691718536</c:v>
                </c:pt>
                <c:pt idx="141">
                  <c:v>47.841113514812683</c:v>
                </c:pt>
                <c:pt idx="142">
                  <c:v>48.149337051641751</c:v>
                </c:pt>
                <c:pt idx="143">
                  <c:v>48.457158833087796</c:v>
                </c:pt>
                <c:pt idx="144">
                  <c:v>48.764579385085405</c:v>
                </c:pt>
                <c:pt idx="145">
                  <c:v>49.071599228666685</c:v>
                </c:pt>
                <c:pt idx="146">
                  <c:v>49.378218880006102</c:v>
                </c:pt>
                <c:pt idx="147">
                  <c:v>49.684438850465156</c:v>
                </c:pt>
                <c:pt idx="148">
                  <c:v>49.990259646636851</c:v>
                </c:pt>
                <c:pt idx="149">
                  <c:v>50.295681770390033</c:v>
                </c:pt>
                <c:pt idx="150">
                  <c:v>50.600705718913531</c:v>
                </c:pt>
                <c:pt idx="151">
                  <c:v>50.905331984760146</c:v>
                </c:pt>
                <c:pt idx="152">
                  <c:v>51.209561055890433</c:v>
                </c:pt>
                <c:pt idx="153">
                  <c:v>51.513393415716365</c:v>
                </c:pt>
                <c:pt idx="154">
                  <c:v>51.816829543144763</c:v>
                </c:pt>
                <c:pt idx="155">
                  <c:v>52.119869912620601</c:v>
                </c:pt>
                <c:pt idx="156">
                  <c:v>52.422514994170101</c:v>
                </c:pt>
                <c:pt idx="157">
                  <c:v>52.724765253443692</c:v>
                </c:pt>
                <c:pt idx="158">
                  <c:v>53.026621151758746</c:v>
                </c:pt>
                <c:pt idx="159">
                  <c:v>53.328083146142184</c:v>
                </c:pt>
                <c:pt idx="160">
                  <c:v>53.629151689372875</c:v>
                </c:pt>
                <c:pt idx="161">
                  <c:v>53.929827230023861</c:v>
                </c:pt>
                <c:pt idx="162">
                  <c:v>54.230110212504442</c:v>
                </c:pt>
                <c:pt idx="163">
                  <c:v>54.530001077102021</c:v>
                </c:pt>
                <c:pt idx="164">
                  <c:v>54.829500260023828</c:v>
                </c:pt>
                <c:pt idx="165">
                  <c:v>55.128608193438431</c:v>
                </c:pt>
                <c:pt idx="166">
                  <c:v>55.42732530551708</c:v>
                </c:pt>
                <c:pt idx="167">
                  <c:v>55.725652020474882</c:v>
                </c:pt>
                <c:pt idx="168">
                  <c:v>56.023588758611766</c:v>
                </c:pt>
                <c:pt idx="169">
                  <c:v>56.321135936353301</c:v>
                </c:pt>
                <c:pt idx="170">
                  <c:v>56.618293966291304</c:v>
                </c:pt>
                <c:pt idx="171">
                  <c:v>56.915063257224304</c:v>
                </c:pt>
                <c:pt idx="172">
                  <c:v>57.211444214197769</c:v>
                </c:pt>
                <c:pt idx="173">
                  <c:v>57.507437238544206</c:v>
                </c:pt>
                <c:pt idx="174">
                  <c:v>57.803042727923042</c:v>
                </c:pt>
                <c:pt idx="175">
                  <c:v>58.098261076360345</c:v>
                </c:pt>
                <c:pt idx="176">
                  <c:v>58.393092674288333</c:v>
                </c:pt>
                <c:pt idx="177">
                  <c:v>58.68753790858473</c:v>
                </c:pt>
                <c:pt idx="178">
                  <c:v>58.981597162611905</c:v>
                </c:pt>
                <c:pt idx="179">
                  <c:v>59.275270816255855</c:v>
                </c:pt>
                <c:pt idx="180">
                  <c:v>59.568559245964984</c:v>
                </c:pt>
                <c:pt idx="181">
                  <c:v>59.861462824788703</c:v>
                </c:pt>
                <c:pt idx="182">
                  <c:v>60.153981922415838</c:v>
                </c:pt>
                <c:pt idx="183">
                  <c:v>60.446116905212854</c:v>
                </c:pt>
                <c:pt idx="184">
                  <c:v>60.737868136261888</c:v>
                </c:pt>
                <c:pt idx="185">
                  <c:v>61.029235975398599</c:v>
                </c:pt>
                <c:pt idx="186">
                  <c:v>61.32022077924983</c:v>
                </c:pt>
                <c:pt idx="187">
                  <c:v>61.610822901271057</c:v>
                </c:pt>
                <c:pt idx="188">
                  <c:v>61.901042691783694</c:v>
                </c:pt>
                <c:pt idx="189">
                  <c:v>62.19088049801217</c:v>
                </c:pt>
                <c:pt idx="190">
                  <c:v>62.48033666412082</c:v>
                </c:pt>
                <c:pt idx="191">
                  <c:v>62.769411531250597</c:v>
                </c:pt>
                <c:pt idx="192">
                  <c:v>63.058105437555596</c:v>
                </c:pt>
                <c:pt idx="193">
                  <c:v>63.34641871823937</c:v>
                </c:pt>
                <c:pt idx="194">
                  <c:v>63.634351705591065</c:v>
                </c:pt>
                <c:pt idx="195">
                  <c:v>63.921904729021357</c:v>
                </c:pt>
                <c:pt idx="196">
                  <c:v>64.209078115098194</c:v>
                </c:pt>
                <c:pt idx="197">
                  <c:v>64.495872187582364</c:v>
                </c:pt>
                <c:pt idx="198">
                  <c:v>64.782287267462848</c:v>
                </c:pt>
                <c:pt idx="199">
                  <c:v>65.068323672991966</c:v>
                </c:pt>
                <c:pt idx="200">
                  <c:v>65.353981719720366</c:v>
                </c:pt>
                <c:pt idx="201">
                  <c:v>65.63926172053182</c:v>
                </c:pt>
                <c:pt idx="202">
                  <c:v>65.924163985677765</c:v>
                </c:pt>
                <c:pt idx="203">
                  <c:v>66.208688822811723</c:v>
                </c:pt>
                <c:pt idx="204">
                  <c:v>66.492836537023464</c:v>
                </c:pt>
                <c:pt idx="205">
                  <c:v>66.776607430873028</c:v>
                </c:pt>
                <c:pt idx="206">
                  <c:v>67.060001804424502</c:v>
                </c:pt>
                <c:pt idx="207">
                  <c:v>67.34301995527963</c:v>
                </c:pt>
                <c:pt idx="208">
                  <c:v>67.625662178611236</c:v>
                </c:pt>
                <c:pt idx="209">
                  <c:v>67.907928767196395</c:v>
                </c:pt>
                <c:pt idx="210">
                  <c:v>68.189820011449498</c:v>
                </c:pt>
                <c:pt idx="211">
                  <c:v>68.471336199455024</c:v>
                </c:pt>
                <c:pt idx="212">
                  <c:v>68.752477617000153</c:v>
                </c:pt>
                <c:pt idx="213">
                  <c:v>69.033244547607239</c:v>
                </c:pt>
                <c:pt idx="214">
                  <c:v>69.31363727256597</c:v>
                </c:pt>
                <c:pt idx="215">
                  <c:v>69.593656070965437</c:v>
                </c:pt>
                <c:pt idx="216">
                  <c:v>69.873301219725946</c:v>
                </c:pt>
                <c:pt idx="217">
                  <c:v>70.152572993630628</c:v>
                </c:pt>
                <c:pt idx="218">
                  <c:v>70.431471665356895</c:v>
                </c:pt>
                <c:pt idx="219">
                  <c:v>70.709997505507658</c:v>
                </c:pt>
                <c:pt idx="220">
                  <c:v>70.988150782642379</c:v>
                </c:pt>
                <c:pt idx="221">
                  <c:v>71.265931763307862</c:v>
                </c:pt>
                <c:pt idx="222">
                  <c:v>71.543340712068925</c:v>
                </c:pt>
                <c:pt idx="223">
                  <c:v>71.82037789153884</c:v>
                </c:pt>
                <c:pt idx="224">
                  <c:v>72.097043562409553</c:v>
                </c:pt>
                <c:pt idx="225">
                  <c:v>72.373337983481719</c:v>
                </c:pt>
                <c:pt idx="226">
                  <c:v>72.649261411694567</c:v>
                </c:pt>
                <c:pt idx="227">
                  <c:v>72.924814102155523</c:v>
                </c:pt>
                <c:pt idx="228">
                  <c:v>73.199996308169645</c:v>
                </c:pt>
                <c:pt idx="229">
                  <c:v>73.474808281268892</c:v>
                </c:pt>
                <c:pt idx="230">
                  <c:v>73.749250271241152</c:v>
                </c:pt>
                <c:pt idx="231">
                  <c:v>74.023322526159106</c:v>
                </c:pt>
                <c:pt idx="232">
                  <c:v>74.297025292408833</c:v>
                </c:pt>
                <c:pt idx="233">
                  <c:v>74.570358814718318</c:v>
                </c:pt>
                <c:pt idx="234">
                  <c:v>74.843323336185662</c:v>
                </c:pt>
                <c:pt idx="235">
                  <c:v>75.115919098307131</c:v>
                </c:pt>
                <c:pt idx="236">
                  <c:v>75.388146341005054</c:v>
                </c:pt>
                <c:pt idx="237">
                  <c:v>75.660005302655421</c:v>
                </c:pt>
                <c:pt idx="238">
                  <c:v>75.931496220115392</c:v>
                </c:pt>
                <c:pt idx="239">
                  <c:v>76.202619328750529</c:v>
                </c:pt>
                <c:pt idx="240">
                  <c:v>76.473374862461853</c:v>
                </c:pt>
                <c:pt idx="241">
                  <c:v>76.743763053712712</c:v>
                </c:pt>
                <c:pt idx="242">
                  <c:v>77.01378413355549</c:v>
                </c:pt>
                <c:pt idx="243">
                  <c:v>77.283438331658004</c:v>
                </c:pt>
                <c:pt idx="244">
                  <c:v>77.552725876329845</c:v>
                </c:pt>
                <c:pt idx="245">
                  <c:v>77.821646994548402</c:v>
                </c:pt>
                <c:pt idx="246">
                  <c:v>78.090201911984778</c:v>
                </c:pt>
                <c:pt idx="247">
                  <c:v>78.358390853029448</c:v>
                </c:pt>
                <c:pt idx="248">
                  <c:v>78.626214040817771</c:v>
                </c:pt>
                <c:pt idx="249">
                  <c:v>78.893671697255257</c:v>
                </c:pt>
                <c:pt idx="250">
                  <c:v>79.16076404304269</c:v>
                </c:pt>
                <c:pt idx="251">
                  <c:v>79.42749129770101</c:v>
                </c:pt>
                <c:pt idx="252">
                  <c:v>79.693853679596003</c:v>
                </c:pt>
                <c:pt idx="253">
                  <c:v>79.959851405962866</c:v>
                </c:pt>
                <c:pt idx="254">
                  <c:v>80.225484692930465</c:v>
                </c:pt>
                <c:pt idx="255">
                  <c:v>80.490753755545498</c:v>
                </c:pt>
                <c:pt idx="256">
                  <c:v>80.755658807796408</c:v>
                </c:pt>
                <c:pt idx="257">
                  <c:v>81.02020006263713</c:v>
                </c:pt>
                <c:pt idx="258">
                  <c:v>81.284377732010626</c:v>
                </c:pt>
                <c:pt idx="259">
                  <c:v>81.548192026872243</c:v>
                </c:pt>
                <c:pt idx="260">
                  <c:v>81.81164315721287</c:v>
                </c:pt>
                <c:pt idx="261">
                  <c:v>82.074731332081896</c:v>
                </c:pt>
                <c:pt idx="262">
                  <c:v>82.337456759610006</c:v>
                </c:pt>
                <c:pt idx="263">
                  <c:v>82.599819647031751</c:v>
                </c:pt>
                <c:pt idx="264">
                  <c:v>82.861820200707939</c:v>
                </c:pt>
                <c:pt idx="265">
                  <c:v>83.12345862614788</c:v>
                </c:pt>
                <c:pt idx="266">
                  <c:v>83.384735128031366</c:v>
                </c:pt>
                <c:pt idx="267">
                  <c:v>83.645649910230489</c:v>
                </c:pt>
                <c:pt idx="268">
                  <c:v>83.906203175831308</c:v>
                </c:pt>
                <c:pt idx="269">
                  <c:v>84.166395127155283</c:v>
                </c:pt>
                <c:pt idx="270">
                  <c:v>84.42622596578056</c:v>
                </c:pt>
              </c:numCache>
            </c:numRef>
          </c:xVal>
          <c:yVal>
            <c:numRef>
              <c:f>'16ft'!$H$19:$H$289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657456"/>
        <c:axId val="535657848"/>
      </c:scatterChart>
      <c:valAx>
        <c:axId val="53565745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7848"/>
        <c:crosses val="max"/>
        <c:crossBetween val="midCat"/>
        <c:majorUnit val="2"/>
      </c:valAx>
      <c:valAx>
        <c:axId val="535657848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65745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'17ft'!$E$18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0.37944389544349999</c:v>
                </c:pt>
                <c:pt idx="2">
                  <c:v>0.75832001045096653</c:v>
                </c:pt>
                <c:pt idx="3">
                  <c:v>1.1366301964296721</c:v>
                </c:pt>
                <c:pt idx="4">
                  <c:v>1.5143762904668214</c:v>
                </c:pt>
                <c:pt idx="5">
                  <c:v>1.8915601154219122</c:v>
                </c:pt>
                <c:pt idx="6">
                  <c:v>2.2681834800184077</c:v>
                </c:pt>
                <c:pt idx="7">
                  <c:v>2.644248178934733</c:v>
                </c:pt>
                <c:pt idx="8">
                  <c:v>3.0197559928946007</c:v>
                </c:pt>
                <c:pt idx="9">
                  <c:v>3.3947086887566824</c:v>
                </c:pt>
                <c:pt idx="10">
                  <c:v>3.76910801960363</c:v>
                </c:pt>
                <c:pt idx="11">
                  <c:v>4.1429557248304585</c:v>
                </c:pt>
                <c:pt idx="12">
                  <c:v>4.5162535302323041</c:v>
                </c:pt>
                <c:pt idx="13">
                  <c:v>4.8890031480915583</c:v>
                </c:pt>
                <c:pt idx="14">
                  <c:v>5.2612062772643968</c:v>
                </c:pt>
                <c:pt idx="15">
                  <c:v>5.632864603266702</c:v>
                </c:pt>
                <c:pt idx="16">
                  <c:v>6.0039797983594028</c:v>
                </c:pt>
                <c:pt idx="17">
                  <c:v>6.3745535216332225</c:v>
                </c:pt>
                <c:pt idx="18">
                  <c:v>6.744587419092861</c:v>
                </c:pt>
                <c:pt idx="19">
                  <c:v>7.1140831237406061</c:v>
                </c:pt>
                <c:pt idx="20">
                  <c:v>7.4830422556593916</c:v>
                </c:pt>
                <c:pt idx="21">
                  <c:v>7.8514664220953065</c:v>
                </c:pt>
                <c:pt idx="22">
                  <c:v>8.2193572175395673</c:v>
                </c:pt>
                <c:pt idx="23">
                  <c:v>8.5867162238099528</c:v>
                </c:pt>
                <c:pt idx="24">
                  <c:v>8.9535450101317231</c:v>
                </c:pt>
                <c:pt idx="25">
                  <c:v>9.3198451332180152</c:v>
                </c:pt>
                <c:pt idx="26">
                  <c:v>9.6856181373497385</c:v>
                </c:pt>
                <c:pt idx="27">
                  <c:v>10.050865554454971</c:v>
                </c:pt>
                <c:pt idx="28">
                  <c:v>10.415588904187851</c:v>
                </c:pt>
                <c:pt idx="29">
                  <c:v>10.779789694007006</c:v>
                </c:pt>
                <c:pt idx="30">
                  <c:v>11.143469419253478</c:v>
                </c:pt>
                <c:pt idx="31">
                  <c:v>11.506629563228204</c:v>
                </c:pt>
                <c:pt idx="32">
                  <c:v>11.869271597269018</c:v>
                </c:pt>
                <c:pt idx="33">
                  <c:v>12.231396980827201</c:v>
                </c:pt>
                <c:pt idx="34">
                  <c:v>12.593007161543589</c:v>
                </c:pt>
                <c:pt idx="35">
                  <c:v>12.954103575324229</c:v>
                </c:pt>
                <c:pt idx="36">
                  <c:v>13.314687646415605</c:v>
                </c:pt>
                <c:pt idx="37">
                  <c:v>13.674760787479435</c:v>
                </c:pt>
                <c:pt idx="38">
                  <c:v>14.034324399667051</c:v>
                </c:pt>
                <c:pt idx="39">
                  <c:v>14.393379872693352</c:v>
                </c:pt>
                <c:pt idx="40">
                  <c:v>14.751928584910358</c:v>
                </c:pt>
                <c:pt idx="41">
                  <c:v>15.109971903380357</c:v>
                </c:pt>
                <c:pt idx="42">
                  <c:v>15.467511183948659</c:v>
                </c:pt>
                <c:pt idx="43">
                  <c:v>15.824547771315949</c:v>
                </c:pt>
                <c:pt idx="44">
                  <c:v>16.181082999110266</c:v>
                </c:pt>
                <c:pt idx="45">
                  <c:v>16.537118189958601</c:v>
                </c:pt>
                <c:pt idx="46">
                  <c:v>16.892654655558111</c:v>
                </c:pt>
                <c:pt idx="47">
                  <c:v>17.247693696746982</c:v>
                </c:pt>
                <c:pt idx="48">
                  <c:v>17.602236603574909</c:v>
                </c:pt>
                <c:pt idx="49">
                  <c:v>17.956284655373242</c:v>
                </c:pt>
                <c:pt idx="50">
                  <c:v>18.309839120824758</c:v>
                </c:pt>
                <c:pt idx="51">
                  <c:v>18.662901258033109</c:v>
                </c:pt>
                <c:pt idx="52">
                  <c:v>19.0154723145919</c:v>
                </c:pt>
                <c:pt idx="53">
                  <c:v>19.367553527653456</c:v>
                </c:pt>
                <c:pt idx="54">
                  <c:v>19.719146123997252</c:v>
                </c:pt>
                <c:pt idx="55">
                  <c:v>20.070251320097999</c:v>
                </c:pt>
                <c:pt idx="56">
                  <c:v>20.420870322193426</c:v>
                </c:pt>
                <c:pt idx="57">
                  <c:v>20.771004326351743</c:v>
                </c:pt>
                <c:pt idx="58">
                  <c:v>21.120654518538782</c:v>
                </c:pt>
                <c:pt idx="59">
                  <c:v>21.469822074684831</c:v>
                </c:pt>
                <c:pt idx="60">
                  <c:v>21.818508160751175</c:v>
                </c:pt>
                <c:pt idx="61">
                  <c:v>22.166713932796316</c:v>
                </c:pt>
                <c:pt idx="62">
                  <c:v>22.514440537041917</c:v>
                </c:pt>
                <c:pt idx="63">
                  <c:v>22.86168910993845</c:v>
                </c:pt>
                <c:pt idx="64">
                  <c:v>23.208460778230535</c:v>
                </c:pt>
                <c:pt idx="65">
                  <c:v>23.554756659022033</c:v>
                </c:pt>
                <c:pt idx="66">
                  <c:v>23.900577859840823</c:v>
                </c:pt>
                <c:pt idx="67">
                  <c:v>24.24592547870332</c:v>
                </c:pt>
                <c:pt idx="68">
                  <c:v>24.590800604178721</c:v>
                </c:pt>
                <c:pt idx="69">
                  <c:v>24.935204315452967</c:v>
                </c:pt>
                <c:pt idx="70">
                  <c:v>25.279137682392456</c:v>
                </c:pt>
                <c:pt idx="71">
                  <c:v>25.622601765607488</c:v>
                </c:pt>
                <c:pt idx="72">
                  <c:v>25.965597616515442</c:v>
                </c:pt>
                <c:pt idx="73">
                  <c:v>26.308126277403709</c:v>
                </c:pt>
                <c:pt idx="74">
                  <c:v>26.650188781492357</c:v>
                </c:pt>
                <c:pt idx="75">
                  <c:v>26.991786152996564</c:v>
                </c:pt>
                <c:pt idx="76">
                  <c:v>27.332919407188793</c:v>
                </c:pt>
                <c:pt idx="77">
                  <c:v>27.673589550460719</c:v>
                </c:pt>
                <c:pt idx="78">
                  <c:v>28.013797580384921</c:v>
                </c:pt>
                <c:pt idx="79">
                  <c:v>28.353544485776336</c:v>
                </c:pt>
                <c:pt idx="80">
                  <c:v>28.692831246753471</c:v>
                </c:pt>
                <c:pt idx="81">
                  <c:v>29.031658834799384</c:v>
                </c:pt>
                <c:pt idx="82">
                  <c:v>29.37002821282244</c:v>
                </c:pt>
                <c:pt idx="83">
                  <c:v>29.707940335216826</c:v>
                </c:pt>
                <c:pt idx="84">
                  <c:v>30.045396147922848</c:v>
                </c:pt>
                <c:pt idx="85">
                  <c:v>30.382396588486998</c:v>
                </c:pt>
                <c:pt idx="86">
                  <c:v>30.718942586121809</c:v>
                </c:pt>
                <c:pt idx="87">
                  <c:v>31.05503506176548</c:v>
                </c:pt>
                <c:pt idx="88">
                  <c:v>31.390674928141284</c:v>
                </c:pt>
                <c:pt idx="89">
                  <c:v>31.725863089816762</c:v>
                </c:pt>
                <c:pt idx="90">
                  <c:v>32.060600443262715</c:v>
                </c:pt>
                <c:pt idx="91">
                  <c:v>32.394887876911952</c:v>
                </c:pt>
                <c:pt idx="92">
                  <c:v>32.728726271217873</c:v>
                </c:pt>
                <c:pt idx="93">
                  <c:v>33.06211649871279</c:v>
                </c:pt>
                <c:pt idx="94">
                  <c:v>33.395059424066091</c:v>
                </c:pt>
                <c:pt idx="95">
                  <c:v>33.727555904142164</c:v>
                </c:pt>
                <c:pt idx="96">
                  <c:v>34.059606788058133</c:v>
                </c:pt>
                <c:pt idx="97">
                  <c:v>34.391212917241397</c:v>
                </c:pt>
                <c:pt idx="98">
                  <c:v>34.722375125486941</c:v>
                </c:pt>
                <c:pt idx="99">
                  <c:v>35.053094239014484</c:v>
                </c:pt>
                <c:pt idx="100">
                  <c:v>35.383371076525393</c:v>
                </c:pt>
                <c:pt idx="101">
                  <c:v>35.713206449259417</c:v>
                </c:pt>
                <c:pt idx="102">
                  <c:v>36.042601161051238</c:v>
                </c:pt>
                <c:pt idx="103">
                  <c:v>36.371556008386797</c:v>
                </c:pt>
                <c:pt idx="104">
                  <c:v>36.70007178045946</c:v>
                </c:pt>
                <c:pt idx="105">
                  <c:v>37.028149259225948</c:v>
                </c:pt>
                <c:pt idx="106">
                  <c:v>37.35578921946211</c:v>
                </c:pt>
                <c:pt idx="107">
                  <c:v>37.682992428818515</c:v>
                </c:pt>
                <c:pt idx="108">
                  <c:v>38.009759647875789</c:v>
                </c:pt>
                <c:pt idx="109">
                  <c:v>38.336091630199853</c:v>
                </c:pt>
                <c:pt idx="110">
                  <c:v>38.661989122396889</c:v>
                </c:pt>
                <c:pt idx="111">
                  <c:v>38.987452864168176</c:v>
                </c:pt>
                <c:pt idx="112">
                  <c:v>39.312483588364699</c:v>
                </c:pt>
                <c:pt idx="113">
                  <c:v>39.637082021041607</c:v>
                </c:pt>
                <c:pt idx="114">
                  <c:v>39.961248881512454</c:v>
                </c:pt>
                <c:pt idx="115">
                  <c:v>40.284984882403258</c:v>
                </c:pt>
                <c:pt idx="116">
                  <c:v>40.608290729706404</c:v>
                </c:pt>
                <c:pt idx="117">
                  <c:v>40.931167122834331</c:v>
                </c:pt>
                <c:pt idx="118">
                  <c:v>41.253614754673031</c:v>
                </c:pt>
                <c:pt idx="119">
                  <c:v>41.57563431163539</c:v>
                </c:pt>
                <c:pt idx="120">
                  <c:v>41.897226473714333</c:v>
                </c:pt>
                <c:pt idx="121">
                  <c:v>42.218391914535772</c:v>
                </c:pt>
                <c:pt idx="122">
                  <c:v>42.539131301411388</c:v>
                </c:pt>
                <c:pt idx="123">
                  <c:v>42.859445295391211</c:v>
                </c:pt>
                <c:pt idx="124">
                  <c:v>43.17933455131606</c:v>
                </c:pt>
                <c:pt idx="125">
                  <c:v>43.49879971786973</c:v>
                </c:pt>
                <c:pt idx="126">
                  <c:v>43.81784143763106</c:v>
                </c:pt>
                <c:pt idx="127">
                  <c:v>44.136460347125784</c:v>
                </c:pt>
                <c:pt idx="128">
                  <c:v>44.454657076878199</c:v>
                </c:pt>
                <c:pt idx="129">
                  <c:v>44.772432251462675</c:v>
                </c:pt>
                <c:pt idx="130">
                  <c:v>45.089786489554946</c:v>
                </c:pt>
                <c:pt idx="131">
                  <c:v>45.40672040398325</c:v>
                </c:pt>
                <c:pt idx="132">
                  <c:v>45.723234601779268</c:v>
                </c:pt>
                <c:pt idx="133">
                  <c:v>46.039329684228875</c:v>
                </c:pt>
                <c:pt idx="134">
                  <c:v>46.35500624692272</c:v>
                </c:pt>
                <c:pt idx="135">
                  <c:v>46.670264879806631</c:v>
                </c:pt>
                <c:pt idx="136">
                  <c:v>46.985106167231791</c:v>
                </c:pt>
                <c:pt idx="137">
                  <c:v>47.299530688004801</c:v>
                </c:pt>
                <c:pt idx="138">
                  <c:v>47.613539015437482</c:v>
                </c:pt>
                <c:pt idx="139">
                  <c:v>47.927131717396556</c:v>
                </c:pt>
                <c:pt idx="140">
                  <c:v>48.240309356353087</c:v>
                </c:pt>
                <c:pt idx="141">
                  <c:v>48.553072489431791</c:v>
                </c:pt>
                <c:pt idx="142">
                  <c:v>48.865421668460101</c:v>
                </c:pt>
                <c:pt idx="143">
                  <c:v>49.177357440017111</c:v>
                </c:pt>
                <c:pt idx="144">
                  <c:v>49.488880345482279</c:v>
                </c:pt>
                <c:pt idx="145">
                  <c:v>49.799990921083968</c:v>
                </c:pt>
                <c:pt idx="146">
                  <c:v>50.110689697947784</c:v>
                </c:pt>
                <c:pt idx="147">
                  <c:v>50.420977202144748</c:v>
                </c:pt>
                <c:pt idx="148">
                  <c:v>50.730853954739274</c:v>
                </c:pt>
                <c:pt idx="149">
                  <c:v>51.040320471836942</c:v>
                </c:pt>
                <c:pt idx="150">
                  <c:v>51.349377264632089</c:v>
                </c:pt>
                <c:pt idx="151">
                  <c:v>51.65802483945523</c:v>
                </c:pt>
                <c:pt idx="152">
                  <c:v>51.966263697820239</c:v>
                </c:pt>
                <c:pt idx="153">
                  <c:v>52.274094336471407</c:v>
                </c:pt>
                <c:pt idx="154">
                  <c:v>52.581517247430263</c:v>
                </c:pt>
                <c:pt idx="155">
                  <c:v>52.888532918042195</c:v>
                </c:pt>
                <c:pt idx="156">
                  <c:v>53.195141831022923</c:v>
                </c:pt>
                <c:pt idx="157">
                  <c:v>53.501344464504733</c:v>
                </c:pt>
                <c:pt idx="158">
                  <c:v>53.807141292082555</c:v>
                </c:pt>
                <c:pt idx="159">
                  <c:v>54.112532782859809</c:v>
                </c:pt>
                <c:pt idx="160">
                  <c:v>54.417519401494097</c:v>
                </c:pt>
                <c:pt idx="161">
                  <c:v>54.72210160824266</c:v>
                </c:pt>
                <c:pt idx="162">
                  <c:v>55.02627985900768</c:v>
                </c:pt>
                <c:pt idx="163">
                  <c:v>55.330054605381349</c:v>
                </c:pt>
                <c:pt idx="164">
                  <c:v>55.633426294690757</c:v>
                </c:pt>
                <c:pt idx="165">
                  <c:v>55.93639537004259</c:v>
                </c:pt>
                <c:pt idx="166">
                  <c:v>56.238962270367615</c:v>
                </c:pt>
                <c:pt idx="167">
                  <c:v>56.541127430464968</c:v>
                </c:pt>
                <c:pt idx="168">
                  <c:v>56.842891281046263</c:v>
                </c:pt>
                <c:pt idx="169">
                  <c:v>57.144254248779475</c:v>
                </c:pt>
                <c:pt idx="170">
                  <c:v>57.445216756332634</c:v>
                </c:pt>
                <c:pt idx="171">
                  <c:v>57.745779222417312</c:v>
                </c:pt>
                <c:pt idx="172">
                  <c:v>58.04594206183193</c:v>
                </c:pt>
                <c:pt idx="173">
                  <c:v>58.345705685504832</c:v>
                </c:pt>
                <c:pt idx="174">
                  <c:v>58.64507050053718</c:v>
                </c:pt>
                <c:pt idx="175">
                  <c:v>58.944036910245622</c:v>
                </c:pt>
                <c:pt idx="176">
                  <c:v>59.242605314204788</c:v>
                </c:pt>
                <c:pt idx="177">
                  <c:v>59.540776108289549</c:v>
                </c:pt>
                <c:pt idx="178">
                  <c:v>59.838549684717101</c:v>
                </c:pt>
                <c:pt idx="179">
                  <c:v>60.135926432088816</c:v>
                </c:pt>
                <c:pt idx="180">
                  <c:v>60.432906735431906</c:v>
                </c:pt>
                <c:pt idx="181">
                  <c:v>60.729490976240868</c:v>
                </c:pt>
                <c:pt idx="182">
                  <c:v>61.025679532518737</c:v>
                </c:pt>
                <c:pt idx="183">
                  <c:v>61.321472778818112</c:v>
                </c:pt>
                <c:pt idx="184">
                  <c:v>61.616871086281989</c:v>
                </c:pt>
                <c:pt idx="185">
                  <c:v>61.911874822684375</c:v>
                </c:pt>
                <c:pt idx="186">
                  <c:v>62.206484352470703</c:v>
                </c:pt>
                <c:pt idx="187">
                  <c:v>62.500700036798037</c:v>
                </c:pt>
                <c:pt idx="188">
                  <c:v>62.794522233575044</c:v>
                </c:pt>
                <c:pt idx="189">
                  <c:v>63.087951297501789</c:v>
                </c:pt>
                <c:pt idx="190">
                  <c:v>63.380987580109299</c:v>
                </c:pt>
                <c:pt idx="191">
                  <c:v>63.673631429798917</c:v>
                </c:pt>
                <c:pt idx="192">
                  <c:v>63.965883191881453</c:v>
                </c:pt>
                <c:pt idx="193">
                  <c:v>64.257743208616105</c:v>
                </c:pt>
                <c:pt idx="194">
                  <c:v>64.54921181924918</c:v>
                </c:pt>
                <c:pt idx="195">
                  <c:v>64.840289360052608</c:v>
                </c:pt>
                <c:pt idx="196">
                  <c:v>65.130976164362238</c:v>
                </c:pt>
                <c:pt idx="197">
                  <c:v>65.421272562615883</c:v>
                </c:pt>
                <c:pt idx="198">
                  <c:v>65.711178882391238</c:v>
                </c:pt>
                <c:pt idx="199">
                  <c:v>66.00069544844348</c:v>
                </c:pt>
                <c:pt idx="200">
                  <c:v>66.289822582742715</c:v>
                </c:pt>
                <c:pt idx="201">
                  <c:v>66.578560604511225</c:v>
                </c:pt>
                <c:pt idx="202">
                  <c:v>66.866909830260425</c:v>
                </c:pt>
                <c:pt idx="203">
                  <c:v>67.154870573827665</c:v>
                </c:pt>
                <c:pt idx="204">
                  <c:v>67.442443146412828</c:v>
                </c:pt>
                <c:pt idx="205">
                  <c:v>67.729627856614655</c:v>
                </c:pt>
                <c:pt idx="206">
                  <c:v>68.016425010466875</c:v>
                </c:pt>
                <c:pt idx="207">
                  <c:v>68.302834911474122</c:v>
                </c:pt>
                <c:pt idx="208">
                  <c:v>68.588857860647678</c:v>
                </c:pt>
                <c:pt idx="209">
                  <c:v>68.874494156540919</c:v>
                </c:pt>
                <c:pt idx="210">
                  <c:v>69.15974409528458</c:v>
                </c:pt>
                <c:pt idx="211">
                  <c:v>69.444607970621803</c:v>
                </c:pt>
                <c:pt idx="212">
                  <c:v>69.729086073942995</c:v>
                </c:pt>
                <c:pt idx="213">
                  <c:v>70.013178694320388</c:v>
                </c:pt>
                <c:pt idx="214">
                  <c:v>70.296886118542488</c:v>
                </c:pt>
                <c:pt idx="215">
                  <c:v>70.58020863114821</c:v>
                </c:pt>
                <c:pt idx="216">
                  <c:v>70.863146514460837</c:v>
                </c:pt>
                <c:pt idx="217">
                  <c:v>71.145700048621762</c:v>
                </c:pt>
                <c:pt idx="218">
                  <c:v>71.427869511623996</c:v>
                </c:pt>
                <c:pt idx="219">
                  <c:v>71.709655179345489</c:v>
                </c:pt>
                <c:pt idx="220">
                  <c:v>71.991057325582162</c:v>
                </c:pt>
                <c:pt idx="221">
                  <c:v>72.272076222080798</c:v>
                </c:pt>
                <c:pt idx="222">
                  <c:v>72.552712138571692</c:v>
                </c:pt>
                <c:pt idx="223">
                  <c:v>72.832965342801018</c:v>
                </c:pt>
                <c:pt idx="224">
                  <c:v>73.112836100563101</c:v>
                </c:pt>
                <c:pt idx="225">
                  <c:v>73.392324675732311</c:v>
                </c:pt>
                <c:pt idx="226">
                  <c:v>73.671431330294908</c:v>
                </c:pt>
                <c:pt idx="227">
                  <c:v>73.950156324380529</c:v>
                </c:pt>
                <c:pt idx="228">
                  <c:v>74.228499916293529</c:v>
                </c:pt>
                <c:pt idx="229">
                  <c:v>74.506462362544084</c:v>
                </c:pt>
                <c:pt idx="230">
                  <c:v>74.78404391787906</c:v>
                </c:pt>
                <c:pt idx="231">
                  <c:v>75.061244835312692</c:v>
                </c:pt>
                <c:pt idx="232">
                  <c:v>75.338065366157025</c:v>
                </c:pt>
                <c:pt idx="233">
                  <c:v>75.614505760052154</c:v>
                </c:pt>
                <c:pt idx="234">
                  <c:v>75.890566264996181</c:v>
                </c:pt>
                <c:pt idx="235">
                  <c:v>76.166247127375073</c:v>
                </c:pt>
                <c:pt idx="236">
                  <c:v>76.441548591992188</c:v>
                </c:pt>
                <c:pt idx="237">
                  <c:v>76.71647090209764</c:v>
                </c:pt>
                <c:pt idx="238">
                  <c:v>76.991014299417415</c:v>
                </c:pt>
                <c:pt idx="239">
                  <c:v>77.265179024182331</c:v>
                </c:pt>
                <c:pt idx="240">
                  <c:v>77.538965315156688</c:v>
                </c:pt>
                <c:pt idx="241">
                  <c:v>77.812373409666776</c:v>
                </c:pt>
                <c:pt idx="242">
                  <c:v>78.085403543629127</c:v>
                </c:pt>
                <c:pt idx="243">
                  <c:v>78.358055951578564</c:v>
                </c:pt>
                <c:pt idx="244">
                  <c:v>78.630330866696042</c:v>
                </c:pt>
                <c:pt idx="245">
                  <c:v>78.902228520836246</c:v>
                </c:pt>
                <c:pt idx="246">
                  <c:v>79.173749144554989</c:v>
                </c:pt>
                <c:pt idx="247">
                  <c:v>79.444892967136425</c:v>
                </c:pt>
                <c:pt idx="248">
                  <c:v>79.71566021661998</c:v>
                </c:pt>
                <c:pt idx="249">
                  <c:v>79.986051119827096</c:v>
                </c:pt>
                <c:pt idx="250">
                  <c:v>80.256065902387803</c:v>
                </c:pt>
                <c:pt idx="251">
                  <c:v>80.52570478876703</c:v>
                </c:pt>
                <c:pt idx="252">
                  <c:v>80.794968002290702</c:v>
                </c:pt>
                <c:pt idx="253">
                  <c:v>81.063855765171624</c:v>
                </c:pt>
                <c:pt idx="254">
                  <c:v>81.332368298535215</c:v>
                </c:pt>
                <c:pt idx="255">
                  <c:v>81.600505822444902</c:v>
                </c:pt>
                <c:pt idx="256">
                  <c:v>81.868268555927457</c:v>
                </c:pt>
                <c:pt idx="257">
                  <c:v>82.135656716997971</c:v>
                </c:pt>
                <c:pt idx="258">
                  <c:v>82.402670522684716</c:v>
                </c:pt>
                <c:pt idx="259">
                  <c:v>82.669310189053789</c:v>
                </c:pt>
                <c:pt idx="260">
                  <c:v>82.935575931233487</c:v>
                </c:pt>
                <c:pt idx="261">
                  <c:v>83.201467963438546</c:v>
                </c:pt>
                <c:pt idx="262">
                  <c:v>83.466986498994089</c:v>
                </c:pt>
                <c:pt idx="263">
                  <c:v>83.732131750359443</c:v>
                </c:pt>
                <c:pt idx="264">
                  <c:v>83.996903929151699</c:v>
                </c:pt>
                <c:pt idx="265">
                  <c:v>84.261303246169106</c:v>
                </c:pt>
                <c:pt idx="266">
                  <c:v>84.52532991141419</c:v>
                </c:pt>
                <c:pt idx="267">
                  <c:v>84.788984134116731</c:v>
                </c:pt>
                <c:pt idx="268">
                  <c:v>85.052266122756507</c:v>
                </c:pt>
                <c:pt idx="269">
                  <c:v>85.315176085085838</c:v>
                </c:pt>
                <c:pt idx="270">
                  <c:v>85.577714228151919</c:v>
                </c:pt>
              </c:numCache>
            </c:numRef>
          </c:xVal>
          <c:yVal>
            <c:numRef>
              <c:f>'17ft'!$E$19:$E$289</c:f>
              <c:numCache>
                <c:formatCode>General</c:formatCode>
                <c:ptCount val="271"/>
                <c:pt idx="0">
                  <c:v>0.74104845827297428</c:v>
                </c:pt>
                <c:pt idx="1">
                  <c:v>0.77445404796006934</c:v>
                </c:pt>
                <c:pt idx="2">
                  <c:v>0.80661245589612629</c:v>
                </c:pt>
                <c:pt idx="3">
                  <c:v>0.83752563333893237</c:v>
                </c:pt>
                <c:pt idx="4">
                  <c:v>0.86719552134209943</c:v>
                </c:pt>
                <c:pt idx="5">
                  <c:v>0.89562405087151598</c:v>
                </c:pt>
                <c:pt idx="6">
                  <c:v>0.92281314292101446</c:v>
                </c:pt>
                <c:pt idx="7">
                  <c:v>0.94876470862726192</c:v>
                </c:pt>
                <c:pt idx="8">
                  <c:v>0.97348064938388013</c:v>
                </c:pt>
                <c:pt idx="9">
                  <c:v>0.99696285695480136</c:v>
                </c:pt>
                <c:pt idx="10">
                  <c:v>1.0192132135868675</c:v>
                </c:pt>
                <c:pt idx="11">
                  <c:v>1.040233592121677</c:v>
                </c:pt>
                <c:pt idx="12">
                  <c:v>1.060025856106688</c:v>
                </c:pt>
                <c:pt idx="13">
                  <c:v>1.0785918599055813</c:v>
                </c:pt>
                <c:pt idx="14">
                  <c:v>1.0959334488078907</c:v>
                </c:pt>
                <c:pt idx="15">
                  <c:v>1.1120524591379062</c:v>
                </c:pt>
                <c:pt idx="16">
                  <c:v>1.1269507183628549</c:v>
                </c:pt>
                <c:pt idx="17">
                  <c:v>1.1406300452003657</c:v>
                </c:pt>
                <c:pt idx="18">
                  <c:v>1.1530922497252236</c:v>
                </c:pt>
                <c:pt idx="19">
                  <c:v>1.164339133475417</c:v>
                </c:pt>
                <c:pt idx="20">
                  <c:v>1.1743724895574859</c:v>
                </c:pt>
                <c:pt idx="21">
                  <c:v>1.1831941027511728</c:v>
                </c:pt>
                <c:pt idx="22">
                  <c:v>1.1908057496133846</c:v>
                </c:pt>
                <c:pt idx="23">
                  <c:v>1.1972091985814666</c:v>
                </c:pt>
                <c:pt idx="24">
                  <c:v>1.202406210075796</c:v>
                </c:pt>
                <c:pt idx="25">
                  <c:v>1.2063985366016983</c:v>
                </c:pt>
                <c:pt idx="26">
                  <c:v>1.209187922850691</c:v>
                </c:pt>
                <c:pt idx="27">
                  <c:v>1.2107761058010593</c:v>
                </c:pt>
                <c:pt idx="28">
                  <c:v>1.2111648148177669</c:v>
                </c:pt>
                <c:pt idx="29">
                  <c:v>1.2103557717517075</c:v>
                </c:pt>
                <c:pt idx="30">
                  <c:v>1.2083506910382993</c:v>
                </c:pt>
                <c:pt idx="31">
                  <c:v>1.2051512797954287</c:v>
                </c:pt>
                <c:pt idx="32">
                  <c:v>1.2007592379207435</c:v>
                </c:pt>
                <c:pt idx="33">
                  <c:v>1.1951762581883023</c:v>
                </c:pt>
                <c:pt idx="34">
                  <c:v>1.188404026344583</c:v>
                </c:pt>
                <c:pt idx="35">
                  <c:v>1.1804442212038517</c:v>
                </c:pt>
                <c:pt idx="36">
                  <c:v>1.1712985147428991</c:v>
                </c:pt>
                <c:pt idx="37">
                  <c:v>1.1609685721951439</c:v>
                </c:pt>
                <c:pt idx="38">
                  <c:v>1.1494560521441084</c:v>
                </c:pt>
                <c:pt idx="39">
                  <c:v>1.1367626066162697</c:v>
                </c:pt>
                <c:pt idx="40">
                  <c:v>1.1228898811732884</c:v>
                </c:pt>
                <c:pt idx="41">
                  <c:v>1.1078395150036175</c:v>
                </c:pt>
                <c:pt idx="42">
                  <c:v>1.0916131410134964</c:v>
                </c:pt>
                <c:pt idx="43">
                  <c:v>1.0742123859173291</c:v>
                </c:pt>
                <c:pt idx="44">
                  <c:v>1.0556388703274535</c:v>
                </c:pt>
                <c:pt idx="45">
                  <c:v>1.0358942088433005</c:v>
                </c:pt>
                <c:pt idx="46">
                  <c:v>1.0149800101399487</c:v>
                </c:pt>
                <c:pt idx="47">
                  <c:v>0.99289787705607402</c:v>
                </c:pt>
                <c:pt idx="48">
                  <c:v>0.96964940668129951</c:v>
                </c:pt>
                <c:pt idx="49">
                  <c:v>0.94523619044294505</c:v>
                </c:pt>
                <c:pt idx="50">
                  <c:v>0.9196598141921809</c:v>
                </c:pt>
                <c:pt idx="51">
                  <c:v>0.8929218582895867</c:v>
                </c:pt>
                <c:pt idx="52">
                  <c:v>0.86502389769011745</c:v>
                </c:pt>
                <c:pt idx="53">
                  <c:v>0.83596750202747927</c:v>
                </c:pt>
                <c:pt idx="54">
                  <c:v>0.80575423569791627</c:v>
                </c:pt>
                <c:pt idx="55">
                  <c:v>0.77438565794341074</c:v>
                </c:pt>
                <c:pt idx="56">
                  <c:v>0.74186332293429846</c:v>
                </c:pt>
                <c:pt idx="57">
                  <c:v>0.70818877985130024</c:v>
                </c:pt>
                <c:pt idx="58">
                  <c:v>0.67336357296697258</c:v>
                </c:pt>
                <c:pt idx="59">
                  <c:v>0.63738924172657774</c:v>
                </c:pt>
                <c:pt idx="60">
                  <c:v>0.60026732082837597</c:v>
                </c:pt>
                <c:pt idx="61">
                  <c:v>0.56199934030334053</c:v>
                </c:pt>
                <c:pt idx="62">
                  <c:v>0.52258682559429726</c:v>
                </c:pt>
                <c:pt idx="63">
                  <c:v>0.48203129763449054</c:v>
                </c:pt>
                <c:pt idx="64">
                  <c:v>0.44033427292557636</c:v>
                </c:pt>
                <c:pt idx="65">
                  <c:v>0.39749726361504417</c:v>
                </c:pt>
                <c:pt idx="66">
                  <c:v>0.35352177757306874</c:v>
                </c:pt>
                <c:pt idx="67">
                  <c:v>0.30840931846879338</c:v>
                </c:pt>
                <c:pt idx="68">
                  <c:v>0.26216138584604526</c:v>
                </c:pt>
                <c:pt idx="69">
                  <c:v>0.21477947519848473</c:v>
                </c:pt>
                <c:pt idx="70">
                  <c:v>0.166265078044189</c:v>
                </c:pt>
                <c:pt idx="71">
                  <c:v>0.11661968199967175</c:v>
                </c:pt>
                <c:pt idx="72">
                  <c:v>6.5844770853339618E-2</c:v>
                </c:pt>
                <c:pt idx="73">
                  <c:v>1.3941824638386301E-2</c:v>
                </c:pt>
                <c:pt idx="74">
                  <c:v>-3.9087680294874298E-2</c:v>
                </c:pt>
                <c:pt idx="75">
                  <c:v>-9.3242271207235355E-2</c:v>
                </c:pt>
                <c:pt idx="76">
                  <c:v>-0.14852047889938366</c:v>
                </c:pt>
                <c:pt idx="77">
                  <c:v>-0.20492083764124464</c:v>
                </c:pt>
                <c:pt idx="78">
                  <c:v>-0.26244188510188493</c:v>
                </c:pt>
                <c:pt idx="79">
                  <c:v>-0.32108216227997166</c:v>
                </c:pt>
                <c:pt idx="80">
                  <c:v>-0.38084021343478797</c:v>
                </c:pt>
                <c:pt idx="81">
                  <c:v>-0.44171458601780317</c:v>
                </c:pt>
                <c:pt idx="82">
                  <c:v>-0.50370383060479773</c:v>
                </c:pt>
                <c:pt idx="83">
                  <c:v>-0.56680650082854178</c:v>
                </c:pt>
                <c:pt idx="84">
                  <c:v>-0.63102115331202646</c:v>
                </c:pt>
                <c:pt idx="85">
                  <c:v>-0.69634634760224723</c:v>
                </c:pt>
                <c:pt idx="86">
                  <c:v>-0.76278064610453933</c:v>
                </c:pt>
                <c:pt idx="87">
                  <c:v>-0.83032261401746332</c:v>
                </c:pt>
                <c:pt idx="88">
                  <c:v>-0.89897081926824118</c:v>
                </c:pt>
                <c:pt idx="89">
                  <c:v>-0.96872383244874194</c:v>
                </c:pt>
                <c:pt idx="90">
                  <c:v>-1.0395802267520156</c:v>
                </c:pt>
                <c:pt idx="91">
                  <c:v>-1.111538577909376</c:v>
                </c:pt>
                <c:pt idx="92">
                  <c:v>-1.184597464128031</c:v>
                </c:pt>
                <c:pt idx="93">
                  <c:v>-1.2587554660292584</c:v>
                </c:pt>
                <c:pt idx="94">
                  <c:v>-1.3340111665871306</c:v>
                </c:pt>
                <c:pt idx="95">
                  <c:v>-1.4103631510677825</c:v>
                </c:pt>
                <c:pt idx="96">
                  <c:v>-1.4878100069692262</c:v>
                </c:pt>
                <c:pt idx="97">
                  <c:v>-1.5663503239617089</c:v>
                </c:pt>
                <c:pt idx="98">
                  <c:v>-1.645982693828616</c:v>
                </c:pt>
                <c:pt idx="99">
                  <c:v>-1.7267057104079158</c:v>
                </c:pt>
                <c:pt idx="100">
                  <c:v>-1.8085179695341485</c:v>
                </c:pt>
                <c:pt idx="101">
                  <c:v>-1.8914180689809557</c:v>
                </c:pt>
                <c:pt idx="102">
                  <c:v>-1.9754046084041528</c:v>
                </c:pt>
                <c:pt idx="103">
                  <c:v>-2.0604761892853403</c:v>
                </c:pt>
                <c:pt idx="104">
                  <c:v>-2.1466314148760577</c:v>
                </c:pt>
                <c:pt idx="105">
                  <c:v>-2.2338688901424741</c:v>
                </c:pt>
                <c:pt idx="106">
                  <c:v>-2.3221872217106201</c:v>
                </c:pt>
                <c:pt idx="107">
                  <c:v>-2.4115850178121563</c:v>
                </c:pt>
                <c:pt idx="108">
                  <c:v>-2.5020608882306798</c:v>
                </c:pt>
                <c:pt idx="109">
                  <c:v>-2.593613444248569</c:v>
                </c:pt>
                <c:pt idx="110">
                  <c:v>-2.6862412985943611</c:v>
                </c:pt>
                <c:pt idx="111">
                  <c:v>-2.7799430653906692</c:v>
                </c:pt>
                <c:pt idx="112">
                  <c:v>-2.8747173601026312</c:v>
                </c:pt>
                <c:pt idx="113">
                  <c:v>-2.9705627994868946</c:v>
                </c:pt>
                <c:pt idx="114">
                  <c:v>-3.0674780015411329</c:v>
                </c:pt>
                <c:pt idx="115">
                  <c:v>-3.1654615854540959</c:v>
                </c:pt>
                <c:pt idx="116">
                  <c:v>-3.2645121715561918</c:v>
                </c:pt>
                <c:pt idx="117">
                  <c:v>-3.3646283812705997</c:v>
                </c:pt>
                <c:pt idx="118">
                  <c:v>-3.4658088370649129</c:v>
                </c:pt>
                <c:pt idx="119">
                  <c:v>-3.5680521624033106</c:v>
                </c:pt>
                <c:pt idx="120">
                  <c:v>-3.6713569816992591</c:v>
                </c:pt>
                <c:pt idx="121">
                  <c:v>-3.7757219202687411</c:v>
                </c:pt>
                <c:pt idx="122">
                  <c:v>-3.8811456042840109</c:v>
                </c:pt>
                <c:pt idx="123">
                  <c:v>-3.9876266607278752</c:v>
                </c:pt>
                <c:pt idx="124">
                  <c:v>-4.0951637173485</c:v>
                </c:pt>
                <c:pt idx="125">
                  <c:v>-4.2037554026147417</c:v>
                </c:pt>
                <c:pt idx="126">
                  <c:v>-4.313400345672</c:v>
                </c:pt>
                <c:pt idx="127">
                  <c:v>-4.4240971762985941</c:v>
                </c:pt>
                <c:pt idx="128">
                  <c:v>-4.53584452486266</c:v>
                </c:pt>
                <c:pt idx="129">
                  <c:v>-4.6486410222795653</c:v>
                </c:pt>
                <c:pt idx="130">
                  <c:v>-4.7624852999698479</c:v>
                </c:pt>
                <c:pt idx="131">
                  <c:v>-4.8773759898176685</c:v>
                </c:pt>
                <c:pt idx="132">
                  <c:v>-4.9933117241297831</c:v>
                </c:pt>
                <c:pt idx="133">
                  <c:v>-5.110291135595026</c:v>
                </c:pt>
                <c:pt idx="134">
                  <c:v>-5.2283128572443154</c:v>
                </c:pt>
                <c:pt idx="135">
                  <c:v>-5.3473755224111637</c:v>
                </c:pt>
                <c:pt idx="136">
                  <c:v>-5.4674777646927062</c:v>
                </c:pt>
                <c:pt idx="137">
                  <c:v>-5.5886182179112405</c:v>
                </c:pt>
                <c:pt idx="138">
                  <c:v>-5.7107955160762698</c:v>
                </c:pt>
                <c:pt idx="139">
                  <c:v>-5.8340082933470603</c:v>
                </c:pt>
                <c:pt idx="140">
                  <c:v>-5.9582551839957052</c:v>
                </c:pt>
                <c:pt idx="141">
                  <c:v>-6.0835348223706918</c:v>
                </c:pt>
                <c:pt idx="142">
                  <c:v>-6.2098458428609744</c:v>
                </c:pt>
                <c:pt idx="143">
                  <c:v>-6.3371868798605497</c:v>
                </c:pt>
                <c:pt idx="144">
                  <c:v>-6.4655565677335352</c:v>
                </c:pt>
                <c:pt idx="145">
                  <c:v>-6.5949535407797448</c:v>
                </c:pt>
                <c:pt idx="146">
                  <c:v>-6.7253764332007675</c:v>
                </c:pt>
                <c:pt idx="147">
                  <c:v>-6.8568238790665381</c:v>
                </c:pt>
                <c:pt idx="148">
                  <c:v>-6.9892945122824068</c:v>
                </c:pt>
                <c:pt idx="149">
                  <c:v>-7.1227869665567018</c:v>
                </c:pt>
                <c:pt idx="150">
                  <c:v>-7.2572998753687843</c:v>
                </c:pt>
                <c:pt idx="151">
                  <c:v>-7.3928318719375943</c:v>
                </c:pt>
                <c:pt idx="152">
                  <c:v>-7.5293815891906846</c:v>
                </c:pt>
                <c:pt idx="153">
                  <c:v>-7.6669476597337454</c:v>
                </c:pt>
                <c:pt idx="154">
                  <c:v>-7.8055287158206106</c:v>
                </c:pt>
                <c:pt idx="155">
                  <c:v>-7.9451233893237507</c:v>
                </c:pt>
                <c:pt idx="156">
                  <c:v>-8.0857303117052481</c:v>
                </c:pt>
                <c:pt idx="157">
                  <c:v>-8.2273481139882492</c:v>
                </c:pt>
                <c:pt idx="158">
                  <c:v>-8.3699754267288995</c:v>
                </c:pt>
                <c:pt idx="159">
                  <c:v>-8.5136108799887573</c:v>
                </c:pt>
                <c:pt idx="160">
                  <c:v>-8.6582531033076719</c:v>
                </c:pt>
                <c:pt idx="161">
                  <c:v>-8.8039007256771473</c:v>
                </c:pt>
                <c:pt idx="162">
                  <c:v>-8.9505523755141709</c:v>
                </c:pt>
                <c:pt idx="163">
                  <c:v>-9.09820668063551</c:v>
                </c:pt>
                <c:pt idx="164">
                  <c:v>-9.2468622682324799</c:v>
                </c:pt>
                <c:pt idx="165">
                  <c:v>-9.3965177648461715</c:v>
                </c:pt>
                <c:pt idx="166">
                  <c:v>-9.5471717963431484</c:v>
                </c:pt>
                <c:pt idx="167">
                  <c:v>-9.6988229878916012</c:v>
                </c:pt>
                <c:pt idx="168">
                  <c:v>-9.8514699639379604</c:v>
                </c:pt>
                <c:pt idx="169">
                  <c:v>-10.005111348183966</c:v>
                </c:pt>
                <c:pt idx="170">
                  <c:v>-10.159745763564201</c:v>
                </c:pt>
                <c:pt idx="171">
                  <c:v>-10.315371832224058</c:v>
                </c:pt>
                <c:pt idx="172">
                  <c:v>-10.471988175498172</c:v>
                </c:pt>
                <c:pt idx="173">
                  <c:v>-10.629593413889305</c:v>
                </c:pt>
                <c:pt idx="174">
                  <c:v>-10.788186167047657</c:v>
                </c:pt>
                <c:pt idx="175">
                  <c:v>-10.94776505375064</c:v>
                </c:pt>
                <c:pt idx="176">
                  <c:v>-11.108328691883081</c:v>
                </c:pt>
                <c:pt idx="177">
                  <c:v>-11.269875698417872</c:v>
                </c:pt>
                <c:pt idx="178">
                  <c:v>-11.432404689397051</c:v>
                </c:pt>
                <c:pt idx="179">
                  <c:v>-11.595914279913325</c:v>
                </c:pt>
                <c:pt idx="180">
                  <c:v>-11.760403084092012</c:v>
                </c:pt>
                <c:pt idx="181">
                  <c:v>-11.925869715073425</c:v>
                </c:pt>
                <c:pt idx="182">
                  <c:v>-12.092312784995682</c:v>
                </c:pt>
                <c:pt idx="183">
                  <c:v>-12.259730904977934</c:v>
                </c:pt>
                <c:pt idx="184">
                  <c:v>-12.428122685104016</c:v>
                </c:pt>
                <c:pt idx="185">
                  <c:v>-12.597486734406527</c:v>
                </c:pt>
                <c:pt idx="186">
                  <c:v>-12.767821660851316</c:v>
                </c:pt>
                <c:pt idx="187">
                  <c:v>-12.939126071322391</c:v>
                </c:pt>
                <c:pt idx="188">
                  <c:v>-13.111398571607236</c:v>
                </c:pt>
                <c:pt idx="189">
                  <c:v>-13.284637766382536</c:v>
                </c:pt>
                <c:pt idx="190">
                  <c:v>-13.458842259200321</c:v>
                </c:pt>
                <c:pt idx="191">
                  <c:v>-13.634010652474494</c:v>
                </c:pt>
                <c:pt idx="192">
                  <c:v>-13.810141547467783</c:v>
                </c:pt>
                <c:pt idx="193">
                  <c:v>-13.987233544279071</c:v>
                </c:pt>
                <c:pt idx="194">
                  <c:v>-14.165285241831148</c:v>
                </c:pt>
                <c:pt idx="195">
                  <c:v>-14.344295237858827</c:v>
                </c:pt>
                <c:pt idx="196">
                  <c:v>-14.524262128897476</c:v>
                </c:pt>
                <c:pt idx="197">
                  <c:v>-14.705184510271929</c:v>
                </c:pt>
                <c:pt idx="198">
                  <c:v>-14.887060976085783</c:v>
                </c:pt>
                <c:pt idx="199">
                  <c:v>-15.069890119211076</c:v>
                </c:pt>
                <c:pt idx="200">
                  <c:v>-15.253670531278352</c:v>
                </c:pt>
                <c:pt idx="201">
                  <c:v>-15.438400802667099</c:v>
                </c:pt>
                <c:pt idx="202">
                  <c:v>-15.62407952249656</c:v>
                </c:pt>
                <c:pt idx="203">
                  <c:v>-15.810705278616924</c:v>
                </c:pt>
                <c:pt idx="204">
                  <c:v>-15.998276657600877</c:v>
                </c:pt>
                <c:pt idx="205">
                  <c:v>-16.186792244735528</c:v>
                </c:pt>
                <c:pt idx="206">
                  <c:v>-16.376250624014698</c:v>
                </c:pt>
                <c:pt idx="207">
                  <c:v>-16.566650378131555</c:v>
                </c:pt>
                <c:pt idx="208">
                  <c:v>-16.757990088471637</c:v>
                </c:pt>
                <c:pt idx="209">
                  <c:v>-16.950268335106191</c:v>
                </c:pt>
                <c:pt idx="210">
                  <c:v>-17.143483696785911</c:v>
                </c:pt>
                <c:pt idx="211">
                  <c:v>-17.337634750934978</c:v>
                </c:pt>
                <c:pt idx="212">
                  <c:v>-17.532720073645489</c:v>
                </c:pt>
                <c:pt idx="213">
                  <c:v>-17.728738239672197</c:v>
                </c:pt>
                <c:pt idx="214">
                  <c:v>-17.925687822427609</c:v>
                </c:pt>
                <c:pt idx="215">
                  <c:v>-18.123567393977424</c:v>
                </c:pt>
                <c:pt idx="216">
                  <c:v>-18.322375525036296</c:v>
                </c:pt>
                <c:pt idx="217">
                  <c:v>-18.522110784963932</c:v>
                </c:pt>
                <c:pt idx="218">
                  <c:v>-18.722771741761527</c:v>
                </c:pt>
                <c:pt idx="219">
                  <c:v>-18.924356962068526</c:v>
                </c:pt>
                <c:pt idx="220">
                  <c:v>-19.126865011159687</c:v>
                </c:pt>
                <c:pt idx="221">
                  <c:v>-19.330294452942496</c:v>
                </c:pt>
                <c:pt idx="222">
                  <c:v>-19.534643849954882</c:v>
                </c:pt>
                <c:pt idx="223">
                  <c:v>-19.739911763363249</c:v>
                </c:pt>
                <c:pt idx="224">
                  <c:v>-19.94609675296082</c:v>
                </c:pt>
                <c:pt idx="225">
                  <c:v>-20.153197377166297</c:v>
                </c:pt>
                <c:pt idx="226">
                  <c:v>-20.361212193022816</c:v>
                </c:pt>
                <c:pt idx="227">
                  <c:v>-20.570139756197211</c:v>
                </c:pt>
                <c:pt idx="228">
                  <c:v>-20.77997862097958</c:v>
                </c:pt>
                <c:pt idx="229">
                  <c:v>-20.990727340283147</c:v>
                </c:pt>
                <c:pt idx="230">
                  <c:v>-21.20238446564441</c:v>
                </c:pt>
                <c:pt idx="231">
                  <c:v>-21.414948547223599</c:v>
                </c:pt>
                <c:pt idx="232">
                  <c:v>-21.6284181338054</c:v>
                </c:pt>
                <c:pt idx="233">
                  <c:v>-21.842791772799981</c:v>
                </c:pt>
                <c:pt idx="234">
                  <c:v>-22.058068010244295</c:v>
                </c:pt>
                <c:pt idx="235">
                  <c:v>-22.27424539080366</c:v>
                </c:pt>
                <c:pt idx="236">
                  <c:v>-22.49132245777362</c:v>
                </c:pt>
                <c:pt idx="237">
                  <c:v>-22.709297753082083</c:v>
                </c:pt>
                <c:pt idx="238">
                  <c:v>-22.928169817291714</c:v>
                </c:pt>
                <c:pt idx="239">
                  <c:v>-23.147937189602612</c:v>
                </c:pt>
                <c:pt idx="240">
                  <c:v>-23.368598407855252</c:v>
                </c:pt>
                <c:pt idx="241">
                  <c:v>-23.590152008533675</c:v>
                </c:pt>
                <c:pt idx="242">
                  <c:v>-23.812596526768946</c:v>
                </c:pt>
                <c:pt idx="243">
                  <c:v>-24.035930496342878</c:v>
                </c:pt>
                <c:pt idx="244">
                  <c:v>-24.260152449691986</c:v>
                </c:pt>
                <c:pt idx="245">
                  <c:v>-24.485260917911713</c:v>
                </c:pt>
                <c:pt idx="246">
                  <c:v>-24.711254430760889</c:v>
                </c:pt>
                <c:pt idx="247">
                  <c:v>-24.938131516666449</c:v>
                </c:pt>
                <c:pt idx="248">
                  <c:v>-25.165890702728372</c:v>
                </c:pt>
                <c:pt idx="249">
                  <c:v>-25.394530514724881</c:v>
                </c:pt>
                <c:pt idx="250">
                  <c:v>-25.624049477117865</c:v>
                </c:pt>
                <c:pt idx="251">
                  <c:v>-25.854446113058533</c:v>
                </c:pt>
                <c:pt idx="252">
                  <c:v>-26.085718944393314</c:v>
                </c:pt>
                <c:pt idx="253">
                  <c:v>-26.31786649166996</c:v>
                </c:pt>
                <c:pt idx="254">
                  <c:v>-26.5508872741439</c:v>
                </c:pt>
                <c:pt idx="255">
                  <c:v>-26.784779809784787</c:v>
                </c:pt>
                <c:pt idx="256">
                  <c:v>-27.019542615283292</c:v>
                </c:pt>
                <c:pt idx="257">
                  <c:v>-27.255174206058093</c:v>
                </c:pt>
                <c:pt idx="258">
                  <c:v>-27.491673096263092</c:v>
                </c:pt>
                <c:pt idx="259">
                  <c:v>-27.729037798794824</c:v>
                </c:pt>
                <c:pt idx="260">
                  <c:v>-27.967266825300094</c:v>
                </c:pt>
                <c:pt idx="261">
                  <c:v>-28.206358686183808</c:v>
                </c:pt>
                <c:pt idx="262">
                  <c:v>-28.446311890617004</c:v>
                </c:pt>
                <c:pt idx="263">
                  <c:v>-28.68712494654509</c:v>
                </c:pt>
                <c:pt idx="264">
                  <c:v>-28.928796360696268</c:v>
                </c:pt>
                <c:pt idx="265">
                  <c:v>-29.171324638590161</c:v>
                </c:pt>
                <c:pt idx="266">
                  <c:v>-29.414708284546627</c:v>
                </c:pt>
                <c:pt idx="267">
                  <c:v>-29.658945801694767</c:v>
                </c:pt>
                <c:pt idx="268">
                  <c:v>-29.904035691982095</c:v>
                </c:pt>
                <c:pt idx="269">
                  <c:v>-30.149976456183932</c:v>
                </c:pt>
                <c:pt idx="270">
                  <c:v>-30.39676659391294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'17ft'!$G$18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0.37944389544349999</c:v>
                </c:pt>
                <c:pt idx="2">
                  <c:v>0.75832001045096653</c:v>
                </c:pt>
                <c:pt idx="3">
                  <c:v>1.1366301964296721</c:v>
                </c:pt>
                <c:pt idx="4">
                  <c:v>1.5143762904668214</c:v>
                </c:pt>
                <c:pt idx="5">
                  <c:v>1.8915601154219122</c:v>
                </c:pt>
                <c:pt idx="6">
                  <c:v>2.2681834800184077</c:v>
                </c:pt>
                <c:pt idx="7">
                  <c:v>2.644248178934733</c:v>
                </c:pt>
                <c:pt idx="8">
                  <c:v>3.0197559928946007</c:v>
                </c:pt>
                <c:pt idx="9">
                  <c:v>3.3947086887566824</c:v>
                </c:pt>
                <c:pt idx="10">
                  <c:v>3.76910801960363</c:v>
                </c:pt>
                <c:pt idx="11">
                  <c:v>4.1429557248304585</c:v>
                </c:pt>
                <c:pt idx="12">
                  <c:v>4.5162535302323041</c:v>
                </c:pt>
                <c:pt idx="13">
                  <c:v>4.8890031480915583</c:v>
                </c:pt>
                <c:pt idx="14">
                  <c:v>5.2612062772643968</c:v>
                </c:pt>
                <c:pt idx="15">
                  <c:v>5.632864603266702</c:v>
                </c:pt>
                <c:pt idx="16">
                  <c:v>6.0039797983594028</c:v>
                </c:pt>
                <c:pt idx="17">
                  <c:v>6.3745535216332225</c:v>
                </c:pt>
                <c:pt idx="18">
                  <c:v>6.744587419092861</c:v>
                </c:pt>
                <c:pt idx="19">
                  <c:v>7.1140831237406061</c:v>
                </c:pt>
                <c:pt idx="20">
                  <c:v>7.4830422556593916</c:v>
                </c:pt>
                <c:pt idx="21">
                  <c:v>7.8514664220953065</c:v>
                </c:pt>
                <c:pt idx="22">
                  <c:v>8.2193572175395673</c:v>
                </c:pt>
                <c:pt idx="23">
                  <c:v>8.5867162238099528</c:v>
                </c:pt>
                <c:pt idx="24">
                  <c:v>8.9535450101317231</c:v>
                </c:pt>
                <c:pt idx="25">
                  <c:v>9.3198451332180152</c:v>
                </c:pt>
                <c:pt idx="26">
                  <c:v>9.6856181373497385</c:v>
                </c:pt>
                <c:pt idx="27">
                  <c:v>10.050865554454971</c:v>
                </c:pt>
                <c:pt idx="28">
                  <c:v>10.415588904187851</c:v>
                </c:pt>
                <c:pt idx="29">
                  <c:v>10.779789694007006</c:v>
                </c:pt>
                <c:pt idx="30">
                  <c:v>11.143469419253478</c:v>
                </c:pt>
                <c:pt idx="31">
                  <c:v>11.506629563228204</c:v>
                </c:pt>
                <c:pt idx="32">
                  <c:v>11.869271597269018</c:v>
                </c:pt>
                <c:pt idx="33">
                  <c:v>12.231396980827201</c:v>
                </c:pt>
                <c:pt idx="34">
                  <c:v>12.593007161543589</c:v>
                </c:pt>
                <c:pt idx="35">
                  <c:v>12.954103575324229</c:v>
                </c:pt>
                <c:pt idx="36">
                  <c:v>13.314687646415605</c:v>
                </c:pt>
                <c:pt idx="37">
                  <c:v>13.674760787479435</c:v>
                </c:pt>
                <c:pt idx="38">
                  <c:v>14.034324399667051</c:v>
                </c:pt>
                <c:pt idx="39">
                  <c:v>14.393379872693352</c:v>
                </c:pt>
                <c:pt idx="40">
                  <c:v>14.751928584910358</c:v>
                </c:pt>
                <c:pt idx="41">
                  <c:v>15.109971903380357</c:v>
                </c:pt>
                <c:pt idx="42">
                  <c:v>15.467511183948659</c:v>
                </c:pt>
                <c:pt idx="43">
                  <c:v>15.824547771315949</c:v>
                </c:pt>
                <c:pt idx="44">
                  <c:v>16.181082999110266</c:v>
                </c:pt>
                <c:pt idx="45">
                  <c:v>16.537118189958601</c:v>
                </c:pt>
                <c:pt idx="46">
                  <c:v>16.892654655558111</c:v>
                </c:pt>
                <c:pt idx="47">
                  <c:v>17.247693696746982</c:v>
                </c:pt>
                <c:pt idx="48">
                  <c:v>17.602236603574909</c:v>
                </c:pt>
                <c:pt idx="49">
                  <c:v>17.956284655373242</c:v>
                </c:pt>
                <c:pt idx="50">
                  <c:v>18.309839120824758</c:v>
                </c:pt>
                <c:pt idx="51">
                  <c:v>18.662901258033109</c:v>
                </c:pt>
                <c:pt idx="52">
                  <c:v>19.0154723145919</c:v>
                </c:pt>
                <c:pt idx="53">
                  <c:v>19.367553527653456</c:v>
                </c:pt>
                <c:pt idx="54">
                  <c:v>19.719146123997252</c:v>
                </c:pt>
                <c:pt idx="55">
                  <c:v>20.070251320097999</c:v>
                </c:pt>
                <c:pt idx="56">
                  <c:v>20.420870322193426</c:v>
                </c:pt>
                <c:pt idx="57">
                  <c:v>20.771004326351743</c:v>
                </c:pt>
                <c:pt idx="58">
                  <c:v>21.120654518538782</c:v>
                </c:pt>
                <c:pt idx="59">
                  <c:v>21.469822074684831</c:v>
                </c:pt>
                <c:pt idx="60">
                  <c:v>21.818508160751175</c:v>
                </c:pt>
                <c:pt idx="61">
                  <c:v>22.166713932796316</c:v>
                </c:pt>
                <c:pt idx="62">
                  <c:v>22.514440537041917</c:v>
                </c:pt>
                <c:pt idx="63">
                  <c:v>22.86168910993845</c:v>
                </c:pt>
                <c:pt idx="64">
                  <c:v>23.208460778230535</c:v>
                </c:pt>
                <c:pt idx="65">
                  <c:v>23.554756659022033</c:v>
                </c:pt>
                <c:pt idx="66">
                  <c:v>23.900577859840823</c:v>
                </c:pt>
                <c:pt idx="67">
                  <c:v>24.24592547870332</c:v>
                </c:pt>
                <c:pt idx="68">
                  <c:v>24.590800604178721</c:v>
                </c:pt>
                <c:pt idx="69">
                  <c:v>24.935204315452967</c:v>
                </c:pt>
                <c:pt idx="70">
                  <c:v>25.279137682392456</c:v>
                </c:pt>
                <c:pt idx="71">
                  <c:v>25.622601765607488</c:v>
                </c:pt>
                <c:pt idx="72">
                  <c:v>25.965597616515442</c:v>
                </c:pt>
                <c:pt idx="73">
                  <c:v>26.308126277403709</c:v>
                </c:pt>
                <c:pt idx="74">
                  <c:v>26.650188781492357</c:v>
                </c:pt>
                <c:pt idx="75">
                  <c:v>26.991786152996564</c:v>
                </c:pt>
                <c:pt idx="76">
                  <c:v>27.332919407188793</c:v>
                </c:pt>
                <c:pt idx="77">
                  <c:v>27.673589550460719</c:v>
                </c:pt>
                <c:pt idx="78">
                  <c:v>28.013797580384921</c:v>
                </c:pt>
                <c:pt idx="79">
                  <c:v>28.353544485776336</c:v>
                </c:pt>
                <c:pt idx="80">
                  <c:v>28.692831246753471</c:v>
                </c:pt>
                <c:pt idx="81">
                  <c:v>29.031658834799384</c:v>
                </c:pt>
                <c:pt idx="82">
                  <c:v>29.37002821282244</c:v>
                </c:pt>
                <c:pt idx="83">
                  <c:v>29.707940335216826</c:v>
                </c:pt>
                <c:pt idx="84">
                  <c:v>30.045396147922848</c:v>
                </c:pt>
                <c:pt idx="85">
                  <c:v>30.382396588486998</c:v>
                </c:pt>
                <c:pt idx="86">
                  <c:v>30.718942586121809</c:v>
                </c:pt>
                <c:pt idx="87">
                  <c:v>31.05503506176548</c:v>
                </c:pt>
                <c:pt idx="88">
                  <c:v>31.390674928141284</c:v>
                </c:pt>
                <c:pt idx="89">
                  <c:v>31.725863089816762</c:v>
                </c:pt>
                <c:pt idx="90">
                  <c:v>32.060600443262715</c:v>
                </c:pt>
                <c:pt idx="91">
                  <c:v>32.394887876911952</c:v>
                </c:pt>
                <c:pt idx="92">
                  <c:v>32.728726271217873</c:v>
                </c:pt>
                <c:pt idx="93">
                  <c:v>33.06211649871279</c:v>
                </c:pt>
                <c:pt idx="94">
                  <c:v>33.395059424066091</c:v>
                </c:pt>
                <c:pt idx="95">
                  <c:v>33.727555904142164</c:v>
                </c:pt>
                <c:pt idx="96">
                  <c:v>34.059606788058133</c:v>
                </c:pt>
                <c:pt idx="97">
                  <c:v>34.391212917241397</c:v>
                </c:pt>
                <c:pt idx="98">
                  <c:v>34.722375125486941</c:v>
                </c:pt>
                <c:pt idx="99">
                  <c:v>35.053094239014484</c:v>
                </c:pt>
                <c:pt idx="100">
                  <c:v>35.383371076525393</c:v>
                </c:pt>
                <c:pt idx="101">
                  <c:v>35.713206449259417</c:v>
                </c:pt>
                <c:pt idx="102">
                  <c:v>36.042601161051238</c:v>
                </c:pt>
                <c:pt idx="103">
                  <c:v>36.371556008386797</c:v>
                </c:pt>
                <c:pt idx="104">
                  <c:v>36.70007178045946</c:v>
                </c:pt>
                <c:pt idx="105">
                  <c:v>37.028149259225948</c:v>
                </c:pt>
                <c:pt idx="106">
                  <c:v>37.35578921946211</c:v>
                </c:pt>
                <c:pt idx="107">
                  <c:v>37.682992428818515</c:v>
                </c:pt>
                <c:pt idx="108">
                  <c:v>38.009759647875789</c:v>
                </c:pt>
                <c:pt idx="109">
                  <c:v>38.336091630199853</c:v>
                </c:pt>
                <c:pt idx="110">
                  <c:v>38.661989122396889</c:v>
                </c:pt>
                <c:pt idx="111">
                  <c:v>38.987452864168176</c:v>
                </c:pt>
                <c:pt idx="112">
                  <c:v>39.312483588364699</c:v>
                </c:pt>
                <c:pt idx="113">
                  <c:v>39.637082021041607</c:v>
                </c:pt>
                <c:pt idx="114">
                  <c:v>39.961248881512454</c:v>
                </c:pt>
                <c:pt idx="115">
                  <c:v>40.284984882403258</c:v>
                </c:pt>
                <c:pt idx="116">
                  <c:v>40.608290729706404</c:v>
                </c:pt>
                <c:pt idx="117">
                  <c:v>40.931167122834331</c:v>
                </c:pt>
                <c:pt idx="118">
                  <c:v>41.253614754673031</c:v>
                </c:pt>
                <c:pt idx="119">
                  <c:v>41.57563431163539</c:v>
                </c:pt>
                <c:pt idx="120">
                  <c:v>41.897226473714333</c:v>
                </c:pt>
                <c:pt idx="121">
                  <c:v>42.218391914535772</c:v>
                </c:pt>
                <c:pt idx="122">
                  <c:v>42.539131301411388</c:v>
                </c:pt>
                <c:pt idx="123">
                  <c:v>42.859445295391211</c:v>
                </c:pt>
                <c:pt idx="124">
                  <c:v>43.17933455131606</c:v>
                </c:pt>
                <c:pt idx="125">
                  <c:v>43.49879971786973</c:v>
                </c:pt>
                <c:pt idx="126">
                  <c:v>43.81784143763106</c:v>
                </c:pt>
                <c:pt idx="127">
                  <c:v>44.136460347125784</c:v>
                </c:pt>
                <c:pt idx="128">
                  <c:v>44.454657076878199</c:v>
                </c:pt>
                <c:pt idx="129">
                  <c:v>44.772432251462675</c:v>
                </c:pt>
                <c:pt idx="130">
                  <c:v>45.089786489554946</c:v>
                </c:pt>
                <c:pt idx="131">
                  <c:v>45.40672040398325</c:v>
                </c:pt>
                <c:pt idx="132">
                  <c:v>45.723234601779268</c:v>
                </c:pt>
                <c:pt idx="133">
                  <c:v>46.039329684228875</c:v>
                </c:pt>
                <c:pt idx="134">
                  <c:v>46.35500624692272</c:v>
                </c:pt>
                <c:pt idx="135">
                  <c:v>46.670264879806631</c:v>
                </c:pt>
                <c:pt idx="136">
                  <c:v>46.985106167231791</c:v>
                </c:pt>
                <c:pt idx="137">
                  <c:v>47.299530688004801</c:v>
                </c:pt>
                <c:pt idx="138">
                  <c:v>47.613539015437482</c:v>
                </c:pt>
                <c:pt idx="139">
                  <c:v>47.927131717396556</c:v>
                </c:pt>
                <c:pt idx="140">
                  <c:v>48.240309356353087</c:v>
                </c:pt>
                <c:pt idx="141">
                  <c:v>48.553072489431791</c:v>
                </c:pt>
                <c:pt idx="142">
                  <c:v>48.865421668460101</c:v>
                </c:pt>
                <c:pt idx="143">
                  <c:v>49.177357440017111</c:v>
                </c:pt>
                <c:pt idx="144">
                  <c:v>49.488880345482279</c:v>
                </c:pt>
                <c:pt idx="145">
                  <c:v>49.799990921083968</c:v>
                </c:pt>
                <c:pt idx="146">
                  <c:v>50.110689697947784</c:v>
                </c:pt>
                <c:pt idx="147">
                  <c:v>50.420977202144748</c:v>
                </c:pt>
                <c:pt idx="148">
                  <c:v>50.730853954739274</c:v>
                </c:pt>
                <c:pt idx="149">
                  <c:v>51.040320471836942</c:v>
                </c:pt>
                <c:pt idx="150">
                  <c:v>51.349377264632089</c:v>
                </c:pt>
                <c:pt idx="151">
                  <c:v>51.65802483945523</c:v>
                </c:pt>
                <c:pt idx="152">
                  <c:v>51.966263697820239</c:v>
                </c:pt>
                <c:pt idx="153">
                  <c:v>52.274094336471407</c:v>
                </c:pt>
                <c:pt idx="154">
                  <c:v>52.581517247430263</c:v>
                </c:pt>
                <c:pt idx="155">
                  <c:v>52.888532918042195</c:v>
                </c:pt>
                <c:pt idx="156">
                  <c:v>53.195141831022923</c:v>
                </c:pt>
                <c:pt idx="157">
                  <c:v>53.501344464504733</c:v>
                </c:pt>
                <c:pt idx="158">
                  <c:v>53.807141292082555</c:v>
                </c:pt>
                <c:pt idx="159">
                  <c:v>54.112532782859809</c:v>
                </c:pt>
                <c:pt idx="160">
                  <c:v>54.417519401494097</c:v>
                </c:pt>
                <c:pt idx="161">
                  <c:v>54.72210160824266</c:v>
                </c:pt>
                <c:pt idx="162">
                  <c:v>55.02627985900768</c:v>
                </c:pt>
                <c:pt idx="163">
                  <c:v>55.330054605381349</c:v>
                </c:pt>
                <c:pt idx="164">
                  <c:v>55.633426294690757</c:v>
                </c:pt>
                <c:pt idx="165">
                  <c:v>55.93639537004259</c:v>
                </c:pt>
                <c:pt idx="166">
                  <c:v>56.238962270367615</c:v>
                </c:pt>
                <c:pt idx="167">
                  <c:v>56.541127430464968</c:v>
                </c:pt>
                <c:pt idx="168">
                  <c:v>56.842891281046263</c:v>
                </c:pt>
                <c:pt idx="169">
                  <c:v>57.144254248779475</c:v>
                </c:pt>
                <c:pt idx="170">
                  <c:v>57.445216756332634</c:v>
                </c:pt>
                <c:pt idx="171">
                  <c:v>57.745779222417312</c:v>
                </c:pt>
                <c:pt idx="172">
                  <c:v>58.04594206183193</c:v>
                </c:pt>
                <c:pt idx="173">
                  <c:v>58.345705685504832</c:v>
                </c:pt>
                <c:pt idx="174">
                  <c:v>58.64507050053718</c:v>
                </c:pt>
                <c:pt idx="175">
                  <c:v>58.944036910245622</c:v>
                </c:pt>
                <c:pt idx="176">
                  <c:v>59.242605314204788</c:v>
                </c:pt>
                <c:pt idx="177">
                  <c:v>59.540776108289549</c:v>
                </c:pt>
                <c:pt idx="178">
                  <c:v>59.838549684717101</c:v>
                </c:pt>
                <c:pt idx="179">
                  <c:v>60.135926432088816</c:v>
                </c:pt>
                <c:pt idx="180">
                  <c:v>60.432906735431906</c:v>
                </c:pt>
                <c:pt idx="181">
                  <c:v>60.729490976240868</c:v>
                </c:pt>
                <c:pt idx="182">
                  <c:v>61.025679532518737</c:v>
                </c:pt>
                <c:pt idx="183">
                  <c:v>61.321472778818112</c:v>
                </c:pt>
                <c:pt idx="184">
                  <c:v>61.616871086281989</c:v>
                </c:pt>
                <c:pt idx="185">
                  <c:v>61.911874822684375</c:v>
                </c:pt>
                <c:pt idx="186">
                  <c:v>62.206484352470703</c:v>
                </c:pt>
                <c:pt idx="187">
                  <c:v>62.500700036798037</c:v>
                </c:pt>
                <c:pt idx="188">
                  <c:v>62.794522233575044</c:v>
                </c:pt>
                <c:pt idx="189">
                  <c:v>63.087951297501789</c:v>
                </c:pt>
                <c:pt idx="190">
                  <c:v>63.380987580109299</c:v>
                </c:pt>
                <c:pt idx="191">
                  <c:v>63.673631429798917</c:v>
                </c:pt>
                <c:pt idx="192">
                  <c:v>63.965883191881453</c:v>
                </c:pt>
                <c:pt idx="193">
                  <c:v>64.257743208616105</c:v>
                </c:pt>
                <c:pt idx="194">
                  <c:v>64.54921181924918</c:v>
                </c:pt>
                <c:pt idx="195">
                  <c:v>64.840289360052608</c:v>
                </c:pt>
                <c:pt idx="196">
                  <c:v>65.130976164362238</c:v>
                </c:pt>
                <c:pt idx="197">
                  <c:v>65.421272562615883</c:v>
                </c:pt>
                <c:pt idx="198">
                  <c:v>65.711178882391238</c:v>
                </c:pt>
                <c:pt idx="199">
                  <c:v>66.00069544844348</c:v>
                </c:pt>
                <c:pt idx="200">
                  <c:v>66.289822582742715</c:v>
                </c:pt>
                <c:pt idx="201">
                  <c:v>66.578560604511225</c:v>
                </c:pt>
                <c:pt idx="202">
                  <c:v>66.866909830260425</c:v>
                </c:pt>
                <c:pt idx="203">
                  <c:v>67.154870573827665</c:v>
                </c:pt>
                <c:pt idx="204">
                  <c:v>67.442443146412828</c:v>
                </c:pt>
                <c:pt idx="205">
                  <c:v>67.729627856614655</c:v>
                </c:pt>
                <c:pt idx="206">
                  <c:v>68.016425010466875</c:v>
                </c:pt>
                <c:pt idx="207">
                  <c:v>68.302834911474122</c:v>
                </c:pt>
                <c:pt idx="208">
                  <c:v>68.588857860647678</c:v>
                </c:pt>
                <c:pt idx="209">
                  <c:v>68.874494156540919</c:v>
                </c:pt>
                <c:pt idx="210">
                  <c:v>69.15974409528458</c:v>
                </c:pt>
                <c:pt idx="211">
                  <c:v>69.444607970621803</c:v>
                </c:pt>
                <c:pt idx="212">
                  <c:v>69.729086073942995</c:v>
                </c:pt>
                <c:pt idx="213">
                  <c:v>70.013178694320388</c:v>
                </c:pt>
                <c:pt idx="214">
                  <c:v>70.296886118542488</c:v>
                </c:pt>
                <c:pt idx="215">
                  <c:v>70.58020863114821</c:v>
                </c:pt>
                <c:pt idx="216">
                  <c:v>70.863146514460837</c:v>
                </c:pt>
                <c:pt idx="217">
                  <c:v>71.145700048621762</c:v>
                </c:pt>
                <c:pt idx="218">
                  <c:v>71.427869511623996</c:v>
                </c:pt>
                <c:pt idx="219">
                  <c:v>71.709655179345489</c:v>
                </c:pt>
                <c:pt idx="220">
                  <c:v>71.991057325582162</c:v>
                </c:pt>
                <c:pt idx="221">
                  <c:v>72.272076222080798</c:v>
                </c:pt>
                <c:pt idx="222">
                  <c:v>72.552712138571692</c:v>
                </c:pt>
                <c:pt idx="223">
                  <c:v>72.832965342801018</c:v>
                </c:pt>
                <c:pt idx="224">
                  <c:v>73.112836100563101</c:v>
                </c:pt>
                <c:pt idx="225">
                  <c:v>73.392324675732311</c:v>
                </c:pt>
                <c:pt idx="226">
                  <c:v>73.671431330294908</c:v>
                </c:pt>
                <c:pt idx="227">
                  <c:v>73.950156324380529</c:v>
                </c:pt>
                <c:pt idx="228">
                  <c:v>74.228499916293529</c:v>
                </c:pt>
                <c:pt idx="229">
                  <c:v>74.506462362544084</c:v>
                </c:pt>
                <c:pt idx="230">
                  <c:v>74.78404391787906</c:v>
                </c:pt>
                <c:pt idx="231">
                  <c:v>75.061244835312692</c:v>
                </c:pt>
                <c:pt idx="232">
                  <c:v>75.338065366157025</c:v>
                </c:pt>
                <c:pt idx="233">
                  <c:v>75.614505760052154</c:v>
                </c:pt>
                <c:pt idx="234">
                  <c:v>75.890566264996181</c:v>
                </c:pt>
                <c:pt idx="235">
                  <c:v>76.166247127375073</c:v>
                </c:pt>
                <c:pt idx="236">
                  <c:v>76.441548591992188</c:v>
                </c:pt>
                <c:pt idx="237">
                  <c:v>76.71647090209764</c:v>
                </c:pt>
                <c:pt idx="238">
                  <c:v>76.991014299417415</c:v>
                </c:pt>
                <c:pt idx="239">
                  <c:v>77.265179024182331</c:v>
                </c:pt>
                <c:pt idx="240">
                  <c:v>77.538965315156688</c:v>
                </c:pt>
                <c:pt idx="241">
                  <c:v>77.812373409666776</c:v>
                </c:pt>
                <c:pt idx="242">
                  <c:v>78.085403543629127</c:v>
                </c:pt>
                <c:pt idx="243">
                  <c:v>78.358055951578564</c:v>
                </c:pt>
                <c:pt idx="244">
                  <c:v>78.630330866696042</c:v>
                </c:pt>
                <c:pt idx="245">
                  <c:v>78.902228520836246</c:v>
                </c:pt>
                <c:pt idx="246">
                  <c:v>79.173749144554989</c:v>
                </c:pt>
                <c:pt idx="247">
                  <c:v>79.444892967136425</c:v>
                </c:pt>
                <c:pt idx="248">
                  <c:v>79.71566021661998</c:v>
                </c:pt>
                <c:pt idx="249">
                  <c:v>79.986051119827096</c:v>
                </c:pt>
                <c:pt idx="250">
                  <c:v>80.256065902387803</c:v>
                </c:pt>
                <c:pt idx="251">
                  <c:v>80.52570478876703</c:v>
                </c:pt>
                <c:pt idx="252">
                  <c:v>80.794968002290702</c:v>
                </c:pt>
                <c:pt idx="253">
                  <c:v>81.063855765171624</c:v>
                </c:pt>
                <c:pt idx="254">
                  <c:v>81.332368298535215</c:v>
                </c:pt>
                <c:pt idx="255">
                  <c:v>81.600505822444902</c:v>
                </c:pt>
                <c:pt idx="256">
                  <c:v>81.868268555927457</c:v>
                </c:pt>
                <c:pt idx="257">
                  <c:v>82.135656716997971</c:v>
                </c:pt>
                <c:pt idx="258">
                  <c:v>82.402670522684716</c:v>
                </c:pt>
                <c:pt idx="259">
                  <c:v>82.669310189053789</c:v>
                </c:pt>
                <c:pt idx="260">
                  <c:v>82.935575931233487</c:v>
                </c:pt>
                <c:pt idx="261">
                  <c:v>83.201467963438546</c:v>
                </c:pt>
                <c:pt idx="262">
                  <c:v>83.466986498994089</c:v>
                </c:pt>
                <c:pt idx="263">
                  <c:v>83.732131750359443</c:v>
                </c:pt>
                <c:pt idx="264">
                  <c:v>83.996903929151699</c:v>
                </c:pt>
                <c:pt idx="265">
                  <c:v>84.261303246169106</c:v>
                </c:pt>
                <c:pt idx="266">
                  <c:v>84.52532991141419</c:v>
                </c:pt>
                <c:pt idx="267">
                  <c:v>84.788984134116731</c:v>
                </c:pt>
                <c:pt idx="268">
                  <c:v>85.052266122756507</c:v>
                </c:pt>
                <c:pt idx="269">
                  <c:v>85.315176085085838</c:v>
                </c:pt>
                <c:pt idx="270">
                  <c:v>85.577714228151919</c:v>
                </c:pt>
              </c:numCache>
            </c:numRef>
          </c:xVal>
          <c:yVal>
            <c:numRef>
              <c:f>'17ft'!$G$19:$G$289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'17ft'!$H$18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'17ft'!$D$19:$D$289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0.37944389544349999</c:v>
                </c:pt>
                <c:pt idx="2">
                  <c:v>0.75832001045096653</c:v>
                </c:pt>
                <c:pt idx="3">
                  <c:v>1.1366301964296721</c:v>
                </c:pt>
                <c:pt idx="4">
                  <c:v>1.5143762904668214</c:v>
                </c:pt>
                <c:pt idx="5">
                  <c:v>1.8915601154219122</c:v>
                </c:pt>
                <c:pt idx="6">
                  <c:v>2.2681834800184077</c:v>
                </c:pt>
                <c:pt idx="7">
                  <c:v>2.644248178934733</c:v>
                </c:pt>
                <c:pt idx="8">
                  <c:v>3.0197559928946007</c:v>
                </c:pt>
                <c:pt idx="9">
                  <c:v>3.3947086887566824</c:v>
                </c:pt>
                <c:pt idx="10">
                  <c:v>3.76910801960363</c:v>
                </c:pt>
                <c:pt idx="11">
                  <c:v>4.1429557248304585</c:v>
                </c:pt>
                <c:pt idx="12">
                  <c:v>4.5162535302323041</c:v>
                </c:pt>
                <c:pt idx="13">
                  <c:v>4.8890031480915583</c:v>
                </c:pt>
                <c:pt idx="14">
                  <c:v>5.2612062772643968</c:v>
                </c:pt>
                <c:pt idx="15">
                  <c:v>5.632864603266702</c:v>
                </c:pt>
                <c:pt idx="16">
                  <c:v>6.0039797983594028</c:v>
                </c:pt>
                <c:pt idx="17">
                  <c:v>6.3745535216332225</c:v>
                </c:pt>
                <c:pt idx="18">
                  <c:v>6.744587419092861</c:v>
                </c:pt>
                <c:pt idx="19">
                  <c:v>7.1140831237406061</c:v>
                </c:pt>
                <c:pt idx="20">
                  <c:v>7.4830422556593916</c:v>
                </c:pt>
                <c:pt idx="21">
                  <c:v>7.8514664220953065</c:v>
                </c:pt>
                <c:pt idx="22">
                  <c:v>8.2193572175395673</c:v>
                </c:pt>
                <c:pt idx="23">
                  <c:v>8.5867162238099528</c:v>
                </c:pt>
                <c:pt idx="24">
                  <c:v>8.9535450101317231</c:v>
                </c:pt>
                <c:pt idx="25">
                  <c:v>9.3198451332180152</c:v>
                </c:pt>
                <c:pt idx="26">
                  <c:v>9.6856181373497385</c:v>
                </c:pt>
                <c:pt idx="27">
                  <c:v>10.050865554454971</c:v>
                </c:pt>
                <c:pt idx="28">
                  <c:v>10.415588904187851</c:v>
                </c:pt>
                <c:pt idx="29">
                  <c:v>10.779789694007006</c:v>
                </c:pt>
                <c:pt idx="30">
                  <c:v>11.143469419253478</c:v>
                </c:pt>
                <c:pt idx="31">
                  <c:v>11.506629563228204</c:v>
                </c:pt>
                <c:pt idx="32">
                  <c:v>11.869271597269018</c:v>
                </c:pt>
                <c:pt idx="33">
                  <c:v>12.231396980827201</c:v>
                </c:pt>
                <c:pt idx="34">
                  <c:v>12.593007161543589</c:v>
                </c:pt>
                <c:pt idx="35">
                  <c:v>12.954103575324229</c:v>
                </c:pt>
                <c:pt idx="36">
                  <c:v>13.314687646415605</c:v>
                </c:pt>
                <c:pt idx="37">
                  <c:v>13.674760787479435</c:v>
                </c:pt>
                <c:pt idx="38">
                  <c:v>14.034324399667051</c:v>
                </c:pt>
                <c:pt idx="39">
                  <c:v>14.393379872693352</c:v>
                </c:pt>
                <c:pt idx="40">
                  <c:v>14.751928584910358</c:v>
                </c:pt>
                <c:pt idx="41">
                  <c:v>15.109971903380357</c:v>
                </c:pt>
                <c:pt idx="42">
                  <c:v>15.467511183948659</c:v>
                </c:pt>
                <c:pt idx="43">
                  <c:v>15.824547771315949</c:v>
                </c:pt>
                <c:pt idx="44">
                  <c:v>16.181082999110266</c:v>
                </c:pt>
                <c:pt idx="45">
                  <c:v>16.537118189958601</c:v>
                </c:pt>
                <c:pt idx="46">
                  <c:v>16.892654655558111</c:v>
                </c:pt>
                <c:pt idx="47">
                  <c:v>17.247693696746982</c:v>
                </c:pt>
                <c:pt idx="48">
                  <c:v>17.602236603574909</c:v>
                </c:pt>
                <c:pt idx="49">
                  <c:v>17.956284655373242</c:v>
                </c:pt>
                <c:pt idx="50">
                  <c:v>18.309839120824758</c:v>
                </c:pt>
                <c:pt idx="51">
                  <c:v>18.662901258033109</c:v>
                </c:pt>
                <c:pt idx="52">
                  <c:v>19.0154723145919</c:v>
                </c:pt>
                <c:pt idx="53">
                  <c:v>19.367553527653456</c:v>
                </c:pt>
                <c:pt idx="54">
                  <c:v>19.719146123997252</c:v>
                </c:pt>
                <c:pt idx="55">
                  <c:v>20.070251320097999</c:v>
                </c:pt>
                <c:pt idx="56">
                  <c:v>20.420870322193426</c:v>
                </c:pt>
                <c:pt idx="57">
                  <c:v>20.771004326351743</c:v>
                </c:pt>
                <c:pt idx="58">
                  <c:v>21.120654518538782</c:v>
                </c:pt>
                <c:pt idx="59">
                  <c:v>21.469822074684831</c:v>
                </c:pt>
                <c:pt idx="60">
                  <c:v>21.818508160751175</c:v>
                </c:pt>
                <c:pt idx="61">
                  <c:v>22.166713932796316</c:v>
                </c:pt>
                <c:pt idx="62">
                  <c:v>22.514440537041917</c:v>
                </c:pt>
                <c:pt idx="63">
                  <c:v>22.86168910993845</c:v>
                </c:pt>
                <c:pt idx="64">
                  <c:v>23.208460778230535</c:v>
                </c:pt>
                <c:pt idx="65">
                  <c:v>23.554756659022033</c:v>
                </c:pt>
                <c:pt idx="66">
                  <c:v>23.900577859840823</c:v>
                </c:pt>
                <c:pt idx="67">
                  <c:v>24.24592547870332</c:v>
                </c:pt>
                <c:pt idx="68">
                  <c:v>24.590800604178721</c:v>
                </c:pt>
                <c:pt idx="69">
                  <c:v>24.935204315452967</c:v>
                </c:pt>
                <c:pt idx="70">
                  <c:v>25.279137682392456</c:v>
                </c:pt>
                <c:pt idx="71">
                  <c:v>25.622601765607488</c:v>
                </c:pt>
                <c:pt idx="72">
                  <c:v>25.965597616515442</c:v>
                </c:pt>
                <c:pt idx="73">
                  <c:v>26.308126277403709</c:v>
                </c:pt>
                <c:pt idx="74">
                  <c:v>26.650188781492357</c:v>
                </c:pt>
                <c:pt idx="75">
                  <c:v>26.991786152996564</c:v>
                </c:pt>
                <c:pt idx="76">
                  <c:v>27.332919407188793</c:v>
                </c:pt>
                <c:pt idx="77">
                  <c:v>27.673589550460719</c:v>
                </c:pt>
                <c:pt idx="78">
                  <c:v>28.013797580384921</c:v>
                </c:pt>
                <c:pt idx="79">
                  <c:v>28.353544485776336</c:v>
                </c:pt>
                <c:pt idx="80">
                  <c:v>28.692831246753471</c:v>
                </c:pt>
                <c:pt idx="81">
                  <c:v>29.031658834799384</c:v>
                </c:pt>
                <c:pt idx="82">
                  <c:v>29.37002821282244</c:v>
                </c:pt>
                <c:pt idx="83">
                  <c:v>29.707940335216826</c:v>
                </c:pt>
                <c:pt idx="84">
                  <c:v>30.045396147922848</c:v>
                </c:pt>
                <c:pt idx="85">
                  <c:v>30.382396588486998</c:v>
                </c:pt>
                <c:pt idx="86">
                  <c:v>30.718942586121809</c:v>
                </c:pt>
                <c:pt idx="87">
                  <c:v>31.05503506176548</c:v>
                </c:pt>
                <c:pt idx="88">
                  <c:v>31.390674928141284</c:v>
                </c:pt>
                <c:pt idx="89">
                  <c:v>31.725863089816762</c:v>
                </c:pt>
                <c:pt idx="90">
                  <c:v>32.060600443262715</c:v>
                </c:pt>
                <c:pt idx="91">
                  <c:v>32.394887876911952</c:v>
                </c:pt>
                <c:pt idx="92">
                  <c:v>32.728726271217873</c:v>
                </c:pt>
                <c:pt idx="93">
                  <c:v>33.06211649871279</c:v>
                </c:pt>
                <c:pt idx="94">
                  <c:v>33.395059424066091</c:v>
                </c:pt>
                <c:pt idx="95">
                  <c:v>33.727555904142164</c:v>
                </c:pt>
                <c:pt idx="96">
                  <c:v>34.059606788058133</c:v>
                </c:pt>
                <c:pt idx="97">
                  <c:v>34.391212917241397</c:v>
                </c:pt>
                <c:pt idx="98">
                  <c:v>34.722375125486941</c:v>
                </c:pt>
                <c:pt idx="99">
                  <c:v>35.053094239014484</c:v>
                </c:pt>
                <c:pt idx="100">
                  <c:v>35.383371076525393</c:v>
                </c:pt>
                <c:pt idx="101">
                  <c:v>35.713206449259417</c:v>
                </c:pt>
                <c:pt idx="102">
                  <c:v>36.042601161051238</c:v>
                </c:pt>
                <c:pt idx="103">
                  <c:v>36.371556008386797</c:v>
                </c:pt>
                <c:pt idx="104">
                  <c:v>36.70007178045946</c:v>
                </c:pt>
                <c:pt idx="105">
                  <c:v>37.028149259225948</c:v>
                </c:pt>
                <c:pt idx="106">
                  <c:v>37.35578921946211</c:v>
                </c:pt>
                <c:pt idx="107">
                  <c:v>37.682992428818515</c:v>
                </c:pt>
                <c:pt idx="108">
                  <c:v>38.009759647875789</c:v>
                </c:pt>
                <c:pt idx="109">
                  <c:v>38.336091630199853</c:v>
                </c:pt>
                <c:pt idx="110">
                  <c:v>38.661989122396889</c:v>
                </c:pt>
                <c:pt idx="111">
                  <c:v>38.987452864168176</c:v>
                </c:pt>
                <c:pt idx="112">
                  <c:v>39.312483588364699</c:v>
                </c:pt>
                <c:pt idx="113">
                  <c:v>39.637082021041607</c:v>
                </c:pt>
                <c:pt idx="114">
                  <c:v>39.961248881512454</c:v>
                </c:pt>
                <c:pt idx="115">
                  <c:v>40.284984882403258</c:v>
                </c:pt>
                <c:pt idx="116">
                  <c:v>40.608290729706404</c:v>
                </c:pt>
                <c:pt idx="117">
                  <c:v>40.931167122834331</c:v>
                </c:pt>
                <c:pt idx="118">
                  <c:v>41.253614754673031</c:v>
                </c:pt>
                <c:pt idx="119">
                  <c:v>41.57563431163539</c:v>
                </c:pt>
                <c:pt idx="120">
                  <c:v>41.897226473714333</c:v>
                </c:pt>
                <c:pt idx="121">
                  <c:v>42.218391914535772</c:v>
                </c:pt>
                <c:pt idx="122">
                  <c:v>42.539131301411388</c:v>
                </c:pt>
                <c:pt idx="123">
                  <c:v>42.859445295391211</c:v>
                </c:pt>
                <c:pt idx="124">
                  <c:v>43.17933455131606</c:v>
                </c:pt>
                <c:pt idx="125">
                  <c:v>43.49879971786973</c:v>
                </c:pt>
                <c:pt idx="126">
                  <c:v>43.81784143763106</c:v>
                </c:pt>
                <c:pt idx="127">
                  <c:v>44.136460347125784</c:v>
                </c:pt>
                <c:pt idx="128">
                  <c:v>44.454657076878199</c:v>
                </c:pt>
                <c:pt idx="129">
                  <c:v>44.772432251462675</c:v>
                </c:pt>
                <c:pt idx="130">
                  <c:v>45.089786489554946</c:v>
                </c:pt>
                <c:pt idx="131">
                  <c:v>45.40672040398325</c:v>
                </c:pt>
                <c:pt idx="132">
                  <c:v>45.723234601779268</c:v>
                </c:pt>
                <c:pt idx="133">
                  <c:v>46.039329684228875</c:v>
                </c:pt>
                <c:pt idx="134">
                  <c:v>46.35500624692272</c:v>
                </c:pt>
                <c:pt idx="135">
                  <c:v>46.670264879806631</c:v>
                </c:pt>
                <c:pt idx="136">
                  <c:v>46.985106167231791</c:v>
                </c:pt>
                <c:pt idx="137">
                  <c:v>47.299530688004801</c:v>
                </c:pt>
                <c:pt idx="138">
                  <c:v>47.613539015437482</c:v>
                </c:pt>
                <c:pt idx="139">
                  <c:v>47.927131717396556</c:v>
                </c:pt>
                <c:pt idx="140">
                  <c:v>48.240309356353087</c:v>
                </c:pt>
                <c:pt idx="141">
                  <c:v>48.553072489431791</c:v>
                </c:pt>
                <c:pt idx="142">
                  <c:v>48.865421668460101</c:v>
                </c:pt>
                <c:pt idx="143">
                  <c:v>49.177357440017111</c:v>
                </c:pt>
                <c:pt idx="144">
                  <c:v>49.488880345482279</c:v>
                </c:pt>
                <c:pt idx="145">
                  <c:v>49.799990921083968</c:v>
                </c:pt>
                <c:pt idx="146">
                  <c:v>50.110689697947784</c:v>
                </c:pt>
                <c:pt idx="147">
                  <c:v>50.420977202144748</c:v>
                </c:pt>
                <c:pt idx="148">
                  <c:v>50.730853954739274</c:v>
                </c:pt>
                <c:pt idx="149">
                  <c:v>51.040320471836942</c:v>
                </c:pt>
                <c:pt idx="150">
                  <c:v>51.349377264632089</c:v>
                </c:pt>
                <c:pt idx="151">
                  <c:v>51.65802483945523</c:v>
                </c:pt>
                <c:pt idx="152">
                  <c:v>51.966263697820239</c:v>
                </c:pt>
                <c:pt idx="153">
                  <c:v>52.274094336471407</c:v>
                </c:pt>
                <c:pt idx="154">
                  <c:v>52.581517247430263</c:v>
                </c:pt>
                <c:pt idx="155">
                  <c:v>52.888532918042195</c:v>
                </c:pt>
                <c:pt idx="156">
                  <c:v>53.195141831022923</c:v>
                </c:pt>
                <c:pt idx="157">
                  <c:v>53.501344464504733</c:v>
                </c:pt>
                <c:pt idx="158">
                  <c:v>53.807141292082555</c:v>
                </c:pt>
                <c:pt idx="159">
                  <c:v>54.112532782859809</c:v>
                </c:pt>
                <c:pt idx="160">
                  <c:v>54.417519401494097</c:v>
                </c:pt>
                <c:pt idx="161">
                  <c:v>54.72210160824266</c:v>
                </c:pt>
                <c:pt idx="162">
                  <c:v>55.02627985900768</c:v>
                </c:pt>
                <c:pt idx="163">
                  <c:v>55.330054605381349</c:v>
                </c:pt>
                <c:pt idx="164">
                  <c:v>55.633426294690757</c:v>
                </c:pt>
                <c:pt idx="165">
                  <c:v>55.93639537004259</c:v>
                </c:pt>
                <c:pt idx="166">
                  <c:v>56.238962270367615</c:v>
                </c:pt>
                <c:pt idx="167">
                  <c:v>56.541127430464968</c:v>
                </c:pt>
                <c:pt idx="168">
                  <c:v>56.842891281046263</c:v>
                </c:pt>
                <c:pt idx="169">
                  <c:v>57.144254248779475</c:v>
                </c:pt>
                <c:pt idx="170">
                  <c:v>57.445216756332634</c:v>
                </c:pt>
                <c:pt idx="171">
                  <c:v>57.745779222417312</c:v>
                </c:pt>
                <c:pt idx="172">
                  <c:v>58.04594206183193</c:v>
                </c:pt>
                <c:pt idx="173">
                  <c:v>58.345705685504832</c:v>
                </c:pt>
                <c:pt idx="174">
                  <c:v>58.64507050053718</c:v>
                </c:pt>
                <c:pt idx="175">
                  <c:v>58.944036910245622</c:v>
                </c:pt>
                <c:pt idx="176">
                  <c:v>59.242605314204788</c:v>
                </c:pt>
                <c:pt idx="177">
                  <c:v>59.540776108289549</c:v>
                </c:pt>
                <c:pt idx="178">
                  <c:v>59.838549684717101</c:v>
                </c:pt>
                <c:pt idx="179">
                  <c:v>60.135926432088816</c:v>
                </c:pt>
                <c:pt idx="180">
                  <c:v>60.432906735431906</c:v>
                </c:pt>
                <c:pt idx="181">
                  <c:v>60.729490976240868</c:v>
                </c:pt>
                <c:pt idx="182">
                  <c:v>61.025679532518737</c:v>
                </c:pt>
                <c:pt idx="183">
                  <c:v>61.321472778818112</c:v>
                </c:pt>
                <c:pt idx="184">
                  <c:v>61.616871086281989</c:v>
                </c:pt>
                <c:pt idx="185">
                  <c:v>61.911874822684375</c:v>
                </c:pt>
                <c:pt idx="186">
                  <c:v>62.206484352470703</c:v>
                </c:pt>
                <c:pt idx="187">
                  <c:v>62.500700036798037</c:v>
                </c:pt>
                <c:pt idx="188">
                  <c:v>62.794522233575044</c:v>
                </c:pt>
                <c:pt idx="189">
                  <c:v>63.087951297501789</c:v>
                </c:pt>
                <c:pt idx="190">
                  <c:v>63.380987580109299</c:v>
                </c:pt>
                <c:pt idx="191">
                  <c:v>63.673631429798917</c:v>
                </c:pt>
                <c:pt idx="192">
                  <c:v>63.965883191881453</c:v>
                </c:pt>
                <c:pt idx="193">
                  <c:v>64.257743208616105</c:v>
                </c:pt>
                <c:pt idx="194">
                  <c:v>64.54921181924918</c:v>
                </c:pt>
                <c:pt idx="195">
                  <c:v>64.840289360052608</c:v>
                </c:pt>
                <c:pt idx="196">
                  <c:v>65.130976164362238</c:v>
                </c:pt>
                <c:pt idx="197">
                  <c:v>65.421272562615883</c:v>
                </c:pt>
                <c:pt idx="198">
                  <c:v>65.711178882391238</c:v>
                </c:pt>
                <c:pt idx="199">
                  <c:v>66.00069544844348</c:v>
                </c:pt>
                <c:pt idx="200">
                  <c:v>66.289822582742715</c:v>
                </c:pt>
                <c:pt idx="201">
                  <c:v>66.578560604511225</c:v>
                </c:pt>
                <c:pt idx="202">
                  <c:v>66.866909830260425</c:v>
                </c:pt>
                <c:pt idx="203">
                  <c:v>67.154870573827665</c:v>
                </c:pt>
                <c:pt idx="204">
                  <c:v>67.442443146412828</c:v>
                </c:pt>
                <c:pt idx="205">
                  <c:v>67.729627856614655</c:v>
                </c:pt>
                <c:pt idx="206">
                  <c:v>68.016425010466875</c:v>
                </c:pt>
                <c:pt idx="207">
                  <c:v>68.302834911474122</c:v>
                </c:pt>
                <c:pt idx="208">
                  <c:v>68.588857860647678</c:v>
                </c:pt>
                <c:pt idx="209">
                  <c:v>68.874494156540919</c:v>
                </c:pt>
                <c:pt idx="210">
                  <c:v>69.15974409528458</c:v>
                </c:pt>
                <c:pt idx="211">
                  <c:v>69.444607970621803</c:v>
                </c:pt>
                <c:pt idx="212">
                  <c:v>69.729086073942995</c:v>
                </c:pt>
                <c:pt idx="213">
                  <c:v>70.013178694320388</c:v>
                </c:pt>
                <c:pt idx="214">
                  <c:v>70.296886118542488</c:v>
                </c:pt>
                <c:pt idx="215">
                  <c:v>70.58020863114821</c:v>
                </c:pt>
                <c:pt idx="216">
                  <c:v>70.863146514460837</c:v>
                </c:pt>
                <c:pt idx="217">
                  <c:v>71.145700048621762</c:v>
                </c:pt>
                <c:pt idx="218">
                  <c:v>71.427869511623996</c:v>
                </c:pt>
                <c:pt idx="219">
                  <c:v>71.709655179345489</c:v>
                </c:pt>
                <c:pt idx="220">
                  <c:v>71.991057325582162</c:v>
                </c:pt>
                <c:pt idx="221">
                  <c:v>72.272076222080798</c:v>
                </c:pt>
                <c:pt idx="222">
                  <c:v>72.552712138571692</c:v>
                </c:pt>
                <c:pt idx="223">
                  <c:v>72.832965342801018</c:v>
                </c:pt>
                <c:pt idx="224">
                  <c:v>73.112836100563101</c:v>
                </c:pt>
                <c:pt idx="225">
                  <c:v>73.392324675732311</c:v>
                </c:pt>
                <c:pt idx="226">
                  <c:v>73.671431330294908</c:v>
                </c:pt>
                <c:pt idx="227">
                  <c:v>73.950156324380529</c:v>
                </c:pt>
                <c:pt idx="228">
                  <c:v>74.228499916293529</c:v>
                </c:pt>
                <c:pt idx="229">
                  <c:v>74.506462362544084</c:v>
                </c:pt>
                <c:pt idx="230">
                  <c:v>74.78404391787906</c:v>
                </c:pt>
                <c:pt idx="231">
                  <c:v>75.061244835312692</c:v>
                </c:pt>
                <c:pt idx="232">
                  <c:v>75.338065366157025</c:v>
                </c:pt>
                <c:pt idx="233">
                  <c:v>75.614505760052154</c:v>
                </c:pt>
                <c:pt idx="234">
                  <c:v>75.890566264996181</c:v>
                </c:pt>
                <c:pt idx="235">
                  <c:v>76.166247127375073</c:v>
                </c:pt>
                <c:pt idx="236">
                  <c:v>76.441548591992188</c:v>
                </c:pt>
                <c:pt idx="237">
                  <c:v>76.71647090209764</c:v>
                </c:pt>
                <c:pt idx="238">
                  <c:v>76.991014299417415</c:v>
                </c:pt>
                <c:pt idx="239">
                  <c:v>77.265179024182331</c:v>
                </c:pt>
                <c:pt idx="240">
                  <c:v>77.538965315156688</c:v>
                </c:pt>
                <c:pt idx="241">
                  <c:v>77.812373409666776</c:v>
                </c:pt>
                <c:pt idx="242">
                  <c:v>78.085403543629127</c:v>
                </c:pt>
                <c:pt idx="243">
                  <c:v>78.358055951578564</c:v>
                </c:pt>
                <c:pt idx="244">
                  <c:v>78.630330866696042</c:v>
                </c:pt>
                <c:pt idx="245">
                  <c:v>78.902228520836246</c:v>
                </c:pt>
                <c:pt idx="246">
                  <c:v>79.173749144554989</c:v>
                </c:pt>
                <c:pt idx="247">
                  <c:v>79.444892967136425</c:v>
                </c:pt>
                <c:pt idx="248">
                  <c:v>79.71566021661998</c:v>
                </c:pt>
                <c:pt idx="249">
                  <c:v>79.986051119827096</c:v>
                </c:pt>
                <c:pt idx="250">
                  <c:v>80.256065902387803</c:v>
                </c:pt>
                <c:pt idx="251">
                  <c:v>80.52570478876703</c:v>
                </c:pt>
                <c:pt idx="252">
                  <c:v>80.794968002290702</c:v>
                </c:pt>
                <c:pt idx="253">
                  <c:v>81.063855765171624</c:v>
                </c:pt>
                <c:pt idx="254">
                  <c:v>81.332368298535215</c:v>
                </c:pt>
                <c:pt idx="255">
                  <c:v>81.600505822444902</c:v>
                </c:pt>
                <c:pt idx="256">
                  <c:v>81.868268555927457</c:v>
                </c:pt>
                <c:pt idx="257">
                  <c:v>82.135656716997971</c:v>
                </c:pt>
                <c:pt idx="258">
                  <c:v>82.402670522684716</c:v>
                </c:pt>
                <c:pt idx="259">
                  <c:v>82.669310189053789</c:v>
                </c:pt>
                <c:pt idx="260">
                  <c:v>82.935575931233487</c:v>
                </c:pt>
                <c:pt idx="261">
                  <c:v>83.201467963438546</c:v>
                </c:pt>
                <c:pt idx="262">
                  <c:v>83.466986498994089</c:v>
                </c:pt>
                <c:pt idx="263">
                  <c:v>83.732131750359443</c:v>
                </c:pt>
                <c:pt idx="264">
                  <c:v>83.996903929151699</c:v>
                </c:pt>
                <c:pt idx="265">
                  <c:v>84.261303246169106</c:v>
                </c:pt>
                <c:pt idx="266">
                  <c:v>84.52532991141419</c:v>
                </c:pt>
                <c:pt idx="267">
                  <c:v>84.788984134116731</c:v>
                </c:pt>
                <c:pt idx="268">
                  <c:v>85.052266122756507</c:v>
                </c:pt>
                <c:pt idx="269">
                  <c:v>85.315176085085838</c:v>
                </c:pt>
                <c:pt idx="270">
                  <c:v>85.577714228151919</c:v>
                </c:pt>
              </c:numCache>
            </c:numRef>
          </c:xVal>
          <c:yVal>
            <c:numRef>
              <c:f>'17ft'!$H$19:$H$289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916848"/>
        <c:axId val="537917240"/>
      </c:scatterChart>
      <c:valAx>
        <c:axId val="537916848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917240"/>
        <c:crosses val="max"/>
        <c:crossBetween val="midCat"/>
        <c:majorUnit val="2"/>
      </c:valAx>
      <c:valAx>
        <c:axId val="53791724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916848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'18ft'!$E$18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0.37308059683473827</c:v>
                </c:pt>
                <c:pt idx="2">
                  <c:v>0.74561208241453647</c:v>
                </c:pt>
                <c:pt idx="3">
                  <c:v>1.1175962253121006</c:v>
                </c:pt>
                <c:pt idx="4">
                  <c:v>1.4890347806507354</c:v>
                </c:pt>
                <c:pt idx="5">
                  <c:v>1.8599294901895893</c:v>
                </c:pt>
                <c:pt idx="6">
                  <c:v>2.2302820824082707</c:v>
                </c:pt>
                <c:pt idx="7">
                  <c:v>2.6000942725908458</c:v>
                </c:pt>
                <c:pt idx="8">
                  <c:v>2.9693677629092243</c:v>
                </c:pt>
                <c:pt idx="9">
                  <c:v>3.3381042425059477</c:v>
                </c:pt>
                <c:pt idx="10">
                  <c:v>3.7063053875763821</c:v>
                </c:pt>
                <c:pt idx="11">
                  <c:v>4.0739728614503283</c:v>
                </c:pt>
                <c:pt idx="12">
                  <c:v>4.4411083146730608</c:v>
                </c:pt>
                <c:pt idx="13">
                  <c:v>4.8077133850857923</c:v>
                </c:pt>
                <c:pt idx="14">
                  <c:v>5.1737896979055904</c:v>
                </c:pt>
                <c:pt idx="15">
                  <c:v>5.5393388658047371</c:v>
                </c:pt>
                <c:pt idx="16">
                  <c:v>5.9043624889895501</c:v>
                </c:pt>
                <c:pt idx="17">
                  <c:v>6.2688621552786703</c:v>
                </c:pt>
                <c:pt idx="18">
                  <c:v>6.6328394401808257</c:v>
                </c:pt>
                <c:pt idx="19">
                  <c:v>6.9962959069720743</c:v>
                </c:pt>
                <c:pt idx="20">
                  <c:v>7.3592331067725398</c:v>
                </c:pt>
                <c:pt idx="21">
                  <c:v>7.7216525786226438</c:v>
                </c:pt>
                <c:pt idx="22">
                  <c:v>8.0835558495588469</c:v>
                </c:pt>
                <c:pt idx="23">
                  <c:v>8.444944434688896</c:v>
                </c:pt>
                <c:pt idx="24">
                  <c:v>8.8058198372666006</c:v>
                </c:pt>
                <c:pt idx="25">
                  <c:v>9.1661835487661261</c:v>
                </c:pt>
                <c:pt idx="26">
                  <c:v>9.5260370489558337</c:v>
                </c:pt>
                <c:pt idx="27">
                  <c:v>9.8853818059716509</c:v>
                </c:pt>
                <c:pt idx="28">
                  <c:v>10.244219276389998</c:v>
                </c:pt>
                <c:pt idx="29">
                  <c:v>10.602550905300264</c:v>
                </c:pt>
                <c:pt idx="30">
                  <c:v>10.960378126376849</c:v>
                </c:pt>
                <c:pt idx="31">
                  <c:v>11.317702361950776</c:v>
                </c:pt>
                <c:pt idx="32">
                  <c:v>11.67452502308087</c:v>
                </c:pt>
                <c:pt idx="33">
                  <c:v>12.030847509624531</c:v>
                </c:pt>
                <c:pt idx="34">
                  <c:v>12.386671210308082</c:v>
                </c:pt>
                <c:pt idx="35">
                  <c:v>12.741997502796721</c:v>
                </c:pt>
                <c:pt idx="36">
                  <c:v>13.096827753764067</c:v>
                </c:pt>
                <c:pt idx="37">
                  <c:v>13.451163318961317</c:v>
                </c:pt>
                <c:pt idx="38">
                  <c:v>13.805005543286009</c:v>
                </c:pt>
                <c:pt idx="39">
                  <c:v>14.15835576085041</c:v>
                </c:pt>
                <c:pt idx="40">
                  <c:v>14.511215295049523</c:v>
                </c:pt>
                <c:pt idx="41">
                  <c:v>14.863585458628723</c:v>
                </c:pt>
                <c:pt idx="42">
                  <c:v>15.215467553751035</c:v>
                </c:pt>
                <c:pt idx="43">
                  <c:v>15.566862872064039</c:v>
                </c:pt>
                <c:pt idx="44">
                  <c:v>15.917772694766438</c:v>
                </c:pt>
                <c:pt idx="45">
                  <c:v>16.268198292674256</c:v>
                </c:pt>
                <c:pt idx="46">
                  <c:v>16.618140926286721</c:v>
                </c:pt>
                <c:pt idx="47">
                  <c:v>16.967601845851775</c:v>
                </c:pt>
                <c:pt idx="48">
                  <c:v>17.316582291431274</c:v>
                </c:pt>
                <c:pt idx="49">
                  <c:v>17.665083492965863</c:v>
                </c:pt>
                <c:pt idx="50">
                  <c:v>18.013106670339504</c:v>
                </c:pt>
                <c:pt idx="51">
                  <c:v>18.360653033443697</c:v>
                </c:pt>
                <c:pt idx="52">
                  <c:v>18.707723782241402</c:v>
                </c:pt>
                <c:pt idx="53">
                  <c:v>19.054320106830623</c:v>
                </c:pt>
                <c:pt idx="54">
                  <c:v>19.400443187507705</c:v>
                </c:pt>
                <c:pt idx="55">
                  <c:v>19.74609419483032</c:v>
                </c:pt>
                <c:pt idx="56">
                  <c:v>20.091274289680179</c:v>
                </c:pt>
                <c:pt idx="57">
                  <c:v>20.435984623325407</c:v>
                </c:pt>
                <c:pt idx="58">
                  <c:v>20.780226337482681</c:v>
                </c:pt>
                <c:pt idx="59">
                  <c:v>21.124000564379042</c:v>
                </c:pt>
                <c:pt idx="60">
                  <c:v>21.467308426813457</c:v>
                </c:pt>
                <c:pt idx="61">
                  <c:v>21.810151038218081</c:v>
                </c:pt>
                <c:pt idx="62">
                  <c:v>22.152529502719265</c:v>
                </c:pt>
                <c:pt idx="63">
                  <c:v>22.494444915198283</c:v>
                </c:pt>
                <c:pt idx="64">
                  <c:v>22.835898361351802</c:v>
                </c:pt>
                <c:pt idx="65">
                  <c:v>23.176890917752083</c:v>
                </c:pt>
                <c:pt idx="66">
                  <c:v>23.517423651906928</c:v>
                </c:pt>
                <c:pt idx="67">
                  <c:v>23.857497622319375</c:v>
                </c:pt>
                <c:pt idx="68">
                  <c:v>24.197113878547139</c:v>
                </c:pt>
                <c:pt idx="69">
                  <c:v>24.536273461261796</c:v>
                </c:pt>
                <c:pt idx="70">
                  <c:v>24.874977402307746</c:v>
                </c:pt>
                <c:pt idx="71">
                  <c:v>25.213226724760908</c:v>
                </c:pt>
                <c:pt idx="72">
                  <c:v>25.55102244298719</c:v>
                </c:pt>
                <c:pt idx="73">
                  <c:v>25.88836556270072</c:v>
                </c:pt>
                <c:pt idx="74">
                  <c:v>26.225257081021859</c:v>
                </c:pt>
                <c:pt idx="75">
                  <c:v>26.561697986534945</c:v>
                </c:pt>
                <c:pt idx="76">
                  <c:v>26.89768925934586</c:v>
                </c:pt>
                <c:pt idx="77">
                  <c:v>27.233231871139331</c:v>
                </c:pt>
                <c:pt idx="78">
                  <c:v>27.568326785236039</c:v>
                </c:pt>
                <c:pt idx="79">
                  <c:v>27.902974956649484</c:v>
                </c:pt>
                <c:pt idx="80">
                  <c:v>28.23717733214265</c:v>
                </c:pt>
                <c:pt idx="81">
                  <c:v>28.570934850284459</c:v>
                </c:pt>
                <c:pt idx="82">
                  <c:v>28.904248441505988</c:v>
                </c:pt>
                <c:pt idx="83">
                  <c:v>29.237119028156506</c:v>
                </c:pt>
                <c:pt idx="84">
                  <c:v>29.569547524559287</c:v>
                </c:pt>
                <c:pt idx="85">
                  <c:v>29.901534837067214</c:v>
                </c:pt>
                <c:pt idx="86">
                  <c:v>30.233081864118194</c:v>
                </c:pt>
                <c:pt idx="87">
                  <c:v>30.564189496290361</c:v>
                </c:pt>
                <c:pt idx="88">
                  <c:v>30.894858616357084</c:v>
                </c:pt>
                <c:pt idx="89">
                  <c:v>31.225090099341774</c:v>
                </c:pt>
                <c:pt idx="90">
                  <c:v>31.554884812572499</c:v>
                </c:pt>
                <c:pt idx="91">
                  <c:v>31.884243615736406</c:v>
                </c:pt>
                <c:pt idx="92">
                  <c:v>32.213167360933937</c:v>
                </c:pt>
                <c:pt idx="93">
                  <c:v>32.541656892732881</c:v>
                </c:pt>
                <c:pt idx="94">
                  <c:v>32.869713048222216</c:v>
                </c:pt>
                <c:pt idx="95">
                  <c:v>33.197336657065762</c:v>
                </c:pt>
                <c:pt idx="96">
                  <c:v>33.524528541555661</c:v>
                </c:pt>
                <c:pt idx="97">
                  <c:v>33.851289516665666</c:v>
                </c:pt>
                <c:pt idx="98">
                  <c:v>34.177620390104252</c:v>
                </c:pt>
                <c:pt idx="99">
                  <c:v>34.503521962367529</c:v>
                </c:pt>
                <c:pt idx="100">
                  <c:v>34.828995026792001</c:v>
                </c:pt>
                <c:pt idx="101">
                  <c:v>35.154040369607117</c:v>
                </c:pt>
                <c:pt idx="102">
                  <c:v>35.478658769987668</c:v>
                </c:pt>
                <c:pt idx="103">
                  <c:v>35.802851000105981</c:v>
                </c:pt>
                <c:pt idx="104">
                  <c:v>36.12661782518397</c:v>
                </c:pt>
                <c:pt idx="105">
                  <c:v>36.449960003544973</c:v>
                </c:pt>
                <c:pt idx="106">
                  <c:v>36.772878286665453</c:v>
                </c:pt>
                <c:pt idx="107">
                  <c:v>37.09537341922649</c:v>
                </c:pt>
                <c:pt idx="108">
                  <c:v>37.417446139165143</c:v>
                </c:pt>
                <c:pt idx="109">
                  <c:v>37.73909717772559</c:v>
                </c:pt>
                <c:pt idx="110">
                  <c:v>38.060327259510139</c:v>
                </c:pt>
                <c:pt idx="111">
                  <c:v>38.38113710253004</c:v>
                </c:pt>
                <c:pt idx="112">
                  <c:v>38.701527418256155</c:v>
                </c:pt>
                <c:pt idx="113">
                  <c:v>39.021498911669418</c:v>
                </c:pt>
                <c:pt idx="114">
                  <c:v>39.341052281311178</c:v>
                </c:pt>
                <c:pt idx="115">
                  <c:v>39.660188219333342</c:v>
                </c:pt>
                <c:pt idx="116">
                  <c:v>39.978907411548342</c:v>
                </c:pt>
                <c:pt idx="117">
                  <c:v>40.297210537478968</c:v>
                </c:pt>
                <c:pt idx="118">
                  <c:v>40.615098270408012</c:v>
                </c:pt>
                <c:pt idx="119">
                  <c:v>40.932571277427733</c:v>
                </c:pt>
                <c:pt idx="120">
                  <c:v>41.249630219489205</c:v>
                </c:pt>
                <c:pt idx="121">
                  <c:v>41.566275751451435</c:v>
                </c:pt>
                <c:pt idx="122">
                  <c:v>41.882508522130372</c:v>
                </c:pt>
                <c:pt idx="123">
                  <c:v>42.198329174347727</c:v>
                </c:pt>
                <c:pt idx="124">
                  <c:v>42.5137383449796</c:v>
                </c:pt>
                <c:pt idx="125">
                  <c:v>42.828736665005017</c:v>
                </c:pt>
                <c:pt idx="126">
                  <c:v>43.143324759554218</c:v>
                </c:pt>
                <c:pt idx="127">
                  <c:v>43.457503247956836</c:v>
                </c:pt>
                <c:pt idx="128">
                  <c:v>43.771272743789901</c:v>
                </c:pt>
                <c:pt idx="129">
                  <c:v>44.084633854925656</c:v>
                </c:pt>
                <c:pt idx="130">
                  <c:v>44.397587183579247</c:v>
                </c:pt>
                <c:pt idx="131">
                  <c:v>44.710133326356207</c:v>
                </c:pt>
                <c:pt idx="132">
                  <c:v>45.022272874299809</c:v>
                </c:pt>
                <c:pt idx="133">
                  <c:v>45.334006412938251</c:v>
                </c:pt>
                <c:pt idx="134">
                  <c:v>45.645334522331645</c:v>
                </c:pt>
                <c:pt idx="135">
                  <c:v>45.956257777118886</c:v>
                </c:pt>
                <c:pt idx="136">
                  <c:v>46.266776746564325</c:v>
                </c:pt>
                <c:pt idx="137">
                  <c:v>46.576891994604289</c:v>
                </c:pt>
                <c:pt idx="138">
                  <c:v>46.886604079893431</c:v>
                </c:pt>
                <c:pt idx="139">
                  <c:v>47.195913555850915</c:v>
                </c:pt>
                <c:pt idx="140">
                  <c:v>47.504820970706447</c:v>
                </c:pt>
                <c:pt idx="141">
                  <c:v>47.813326867546124</c:v>
                </c:pt>
                <c:pt idx="142">
                  <c:v>48.12143178435813</c:v>
                </c:pt>
                <c:pt idx="143">
                  <c:v>48.429136254078244</c:v>
                </c:pt>
                <c:pt idx="144">
                  <c:v>48.736440804635215</c:v>
                </c:pt>
                <c:pt idx="145">
                  <c:v>49.043345958995943</c:v>
                </c:pt>
                <c:pt idx="146">
                  <c:v>49.349852235210498</c:v>
                </c:pt>
                <c:pt idx="147">
                  <c:v>49.655960146456991</c:v>
                </c:pt>
                <c:pt idx="148">
                  <c:v>49.961670201086235</c:v>
                </c:pt>
                <c:pt idx="149">
                  <c:v>50.266982902666278</c:v>
                </c:pt>
                <c:pt idx="150">
                  <c:v>50.571898750026762</c:v>
                </c:pt>
                <c:pt idx="151">
                  <c:v>50.876418237303085</c:v>
                </c:pt>
                <c:pt idx="152">
                  <c:v>51.180541853980422</c:v>
                </c:pt>
                <c:pt idx="153">
                  <c:v>51.484270084937556</c:v>
                </c:pt>
                <c:pt idx="154">
                  <c:v>51.787603410490547</c:v>
                </c:pt>
                <c:pt idx="155">
                  <c:v>52.090542306436248</c:v>
                </c:pt>
                <c:pt idx="156">
                  <c:v>52.393087244095611</c:v>
                </c:pt>
                <c:pt idx="157">
                  <c:v>52.695238690356852</c:v>
                </c:pt>
                <c:pt idx="158">
                  <c:v>52.996997107718435</c:v>
                </c:pt>
                <c:pt idx="159">
                  <c:v>53.298362954331871</c:v>
                </c:pt>
                <c:pt idx="160">
                  <c:v>53.59933668404436</c:v>
                </c:pt>
                <c:pt idx="161">
                  <c:v>53.899918746441259</c:v>
                </c:pt>
                <c:pt idx="162">
                  <c:v>54.20010958688836</c:v>
                </c:pt>
                <c:pt idx="163">
                  <c:v>54.499909646574004</c:v>
                </c:pt>
                <c:pt idx="164">
                  <c:v>54.799319362551017</c:v>
                </c:pt>
                <c:pt idx="165">
                  <c:v>55.098339167778477</c:v>
                </c:pt>
                <c:pt idx="166">
                  <c:v>55.396969491163283</c:v>
                </c:pt>
                <c:pt idx="167">
                  <c:v>55.695210757601586</c:v>
                </c:pt>
                <c:pt idx="168">
                  <c:v>55.993063388019998</c:v>
                </c:pt>
                <c:pt idx="169">
                  <c:v>56.290527799416644</c:v>
                </c:pt>
                <c:pt idx="170">
                  <c:v>56.587604404902045</c:v>
                </c:pt>
                <c:pt idx="171">
                  <c:v>56.8842936137398</c:v>
                </c:pt>
                <c:pt idx="172">
                  <c:v>57.180595831387109</c:v>
                </c:pt>
                <c:pt idx="173">
                  <c:v>57.476511459535097</c:v>
                </c:pt>
                <c:pt idx="174">
                  <c:v>57.772040896148972</c:v>
                </c:pt>
                <c:pt idx="175">
                  <c:v>58.067184535507998</c:v>
                </c:pt>
                <c:pt idx="176">
                  <c:v>58.361942768245264</c:v>
                </c:pt>
                <c:pt idx="177">
                  <c:v>58.656315981387316</c:v>
                </c:pt>
                <c:pt idx="178">
                  <c:v>58.950304558393562</c:v>
                </c:pt>
                <c:pt idx="179">
                  <c:v>59.24390887919553</c:v>
                </c:pt>
                <c:pt idx="180">
                  <c:v>59.537129320235898</c:v>
                </c:pt>
                <c:pt idx="181">
                  <c:v>59.829966254507383</c:v>
                </c:pt>
                <c:pt idx="182">
                  <c:v>60.122420051591426</c:v>
                </c:pt>
                <c:pt idx="183">
                  <c:v>60.414491077696688</c:v>
                </c:pt>
                <c:pt idx="184">
                  <c:v>60.706179695697365</c:v>
                </c:pt>
                <c:pt idx="185">
                  <c:v>60.997486265171311</c:v>
                </c:pt>
                <c:pt idx="186">
                  <c:v>61.288411142437994</c:v>
                </c:pt>
                <c:pt idx="187">
                  <c:v>61.578954680596226</c:v>
                </c:pt>
                <c:pt idx="188">
                  <c:v>61.869117229561752</c:v>
                </c:pt>
                <c:pt idx="189">
                  <c:v>62.158899136104608</c:v>
                </c:pt>
                <c:pt idx="190">
                  <c:v>62.448300743886321</c:v>
                </c:pt>
                <c:pt idx="191">
                  <c:v>62.737322393496896</c:v>
                </c:pt>
                <c:pt idx="192">
                  <c:v>63.025964422491647</c:v>
                </c:pt>
                <c:pt idx="193">
                  <c:v>63.314227165427788</c:v>
                </c:pt>
                <c:pt idx="194">
                  <c:v>63.602110953900869</c:v>
                </c:pt>
                <c:pt idx="195">
                  <c:v>63.889616116581031</c:v>
                </c:pt>
                <c:pt idx="196">
                  <c:v>64.176742979249013</c:v>
                </c:pt>
                <c:pt idx="197">
                  <c:v>64.463491864832065</c:v>
                </c:pt>
                <c:pt idx="198">
                  <c:v>64.749863093439529</c:v>
                </c:pt>
                <c:pt idx="199">
                  <c:v>65.035856982398386</c:v>
                </c:pt>
                <c:pt idx="200">
                  <c:v>65.321473846288484</c:v>
                </c:pt>
                <c:pt idx="201">
                  <c:v>65.606713996977618</c:v>
                </c:pt>
                <c:pt idx="202">
                  <c:v>65.891577743656455</c:v>
                </c:pt>
                <c:pt idx="203">
                  <c:v>66.176065392873184</c:v>
                </c:pt>
                <c:pt idx="204">
                  <c:v>66.460177248568058</c:v>
                </c:pt>
                <c:pt idx="205">
                  <c:v>66.743913612107661</c:v>
                </c:pt>
                <c:pt idx="206">
                  <c:v>67.02727478231904</c:v>
                </c:pt>
                <c:pt idx="207">
                  <c:v>67.310261055523597</c:v>
                </c:pt>
                <c:pt idx="208">
                  <c:v>67.592872725570857</c:v>
                </c:pt>
                <c:pt idx="209">
                  <c:v>67.875110083871931</c:v>
                </c:pt>
                <c:pt idx="210">
                  <c:v>68.156973419432887</c:v>
                </c:pt>
                <c:pt idx="211">
                  <c:v>68.438463018887859</c:v>
                </c:pt>
                <c:pt idx="212">
                  <c:v>68.719579166531986</c:v>
                </c:pt>
                <c:pt idx="213">
                  <c:v>69.000322144354143</c:v>
                </c:pt>
                <c:pt idx="214">
                  <c:v>69.280692232069484</c:v>
                </c:pt>
                <c:pt idx="215">
                  <c:v>69.560689707151809</c:v>
                </c:pt>
                <c:pt idx="216">
                  <c:v>69.840314844865674</c:v>
                </c:pt>
                <c:pt idx="217">
                  <c:v>70.119567918298358</c:v>
                </c:pt>
                <c:pt idx="218">
                  <c:v>70.398449198391603</c:v>
                </c:pt>
                <c:pt idx="219">
                  <c:v>70.676958953973184</c:v>
                </c:pt>
                <c:pt idx="220">
                  <c:v>70.955097451788234</c:v>
                </c:pt>
                <c:pt idx="221">
                  <c:v>71.232864956530435</c:v>
                </c:pt>
                <c:pt idx="222">
                  <c:v>71.510261730872941</c:v>
                </c:pt>
                <c:pt idx="223">
                  <c:v>71.787288035499174</c:v>
                </c:pt>
                <c:pt idx="224">
                  <c:v>72.063944129133347</c:v>
                </c:pt>
                <c:pt idx="225">
                  <c:v>72.340230268570878</c:v>
                </c:pt>
                <c:pt idx="226">
                  <c:v>72.616146708708484</c:v>
                </c:pt>
                <c:pt idx="227">
                  <c:v>72.891693702574202</c:v>
                </c:pt>
                <c:pt idx="228">
                  <c:v>73.16687150135715</c:v>
                </c:pt>
                <c:pt idx="229">
                  <c:v>73.441680354437068</c:v>
                </c:pt>
                <c:pt idx="230">
                  <c:v>73.716120509413713</c:v>
                </c:pt>
                <c:pt idx="231">
                  <c:v>73.990192212136009</c:v>
                </c:pt>
                <c:pt idx="232">
                  <c:v>74.263895706731063</c:v>
                </c:pt>
                <c:pt idx="233">
                  <c:v>74.537231235632873</c:v>
                </c:pt>
                <c:pt idx="234">
                  <c:v>74.810199039610964</c:v>
                </c:pt>
                <c:pt idx="235">
                  <c:v>75.08279935779872</c:v>
                </c:pt>
                <c:pt idx="236">
                  <c:v>75.355032427721611</c:v>
                </c:pt>
                <c:pt idx="237">
                  <c:v>75.626898485325128</c:v>
                </c:pt>
                <c:pt idx="238">
                  <c:v>75.898397765002585</c:v>
                </c:pt>
                <c:pt idx="239">
                  <c:v>76.169530499622695</c:v>
                </c:pt>
                <c:pt idx="240">
                  <c:v>76.440296920556989</c:v>
                </c:pt>
                <c:pt idx="241">
                  <c:v>76.710697257706954</c:v>
                </c:pt>
                <c:pt idx="242">
                  <c:v>76.980731739531066</c:v>
                </c:pt>
                <c:pt idx="243">
                  <c:v>77.250400593071561</c:v>
                </c:pt>
                <c:pt idx="244">
                  <c:v>77.519704043981051</c:v>
                </c:pt>
                <c:pt idx="245">
                  <c:v>77.788642316548902</c:v>
                </c:pt>
                <c:pt idx="246">
                  <c:v>78.057215633727438</c:v>
                </c:pt>
                <c:pt idx="247">
                  <c:v>78.325424217157959</c:v>
                </c:pt>
                <c:pt idx="248">
                  <c:v>78.593268287196565</c:v>
                </c:pt>
                <c:pt idx="249">
                  <c:v>78.860748062939734</c:v>
                </c:pt>
                <c:pt idx="250">
                  <c:v>79.127863762249774</c:v>
                </c:pt>
                <c:pt idx="251">
                  <c:v>79.394615601780004</c:v>
                </c:pt>
                <c:pt idx="252">
                  <c:v>79.661003796999822</c:v>
                </c:pt>
                <c:pt idx="253">
                  <c:v>79.927028562219505</c:v>
                </c:pt>
                <c:pt idx="254">
                  <c:v>80.192690110614876</c:v>
                </c:pt>
                <c:pt idx="255">
                  <c:v>80.457988654251736</c:v>
                </c:pt>
                <c:pt idx="256">
                  <c:v>80.722924404110074</c:v>
                </c:pt>
                <c:pt idx="257">
                  <c:v>80.987497570108189</c:v>
                </c:pt>
                <c:pt idx="258">
                  <c:v>81.251708361126504</c:v>
                </c:pt>
                <c:pt idx="259">
                  <c:v>81.515556985031239</c:v>
                </c:pt>
                <c:pt idx="260">
                  <c:v>81.779043648697893</c:v>
                </c:pt>
                <c:pt idx="261">
                  <c:v>82.042168558034533</c:v>
                </c:pt>
                <c:pt idx="262">
                  <c:v>82.304931918004883</c:v>
                </c:pt>
                <c:pt idx="263">
                  <c:v>82.567333932651195</c:v>
                </c:pt>
                <c:pt idx="264">
                  <c:v>82.829374805117013</c:v>
                </c:pt>
                <c:pt idx="265">
                  <c:v>83.091054737669623</c:v>
                </c:pt>
                <c:pt idx="266">
                  <c:v>83.35237393172244</c:v>
                </c:pt>
                <c:pt idx="267">
                  <c:v>83.613332587857116</c:v>
                </c:pt>
                <c:pt idx="268">
                  <c:v>83.873930905845484</c:v>
                </c:pt>
                <c:pt idx="269">
                  <c:v>84.134169084671328</c:v>
                </c:pt>
                <c:pt idx="270">
                  <c:v>84.394047322551955</c:v>
                </c:pt>
              </c:numCache>
            </c:numRef>
          </c:xVal>
          <c:yVal>
            <c:numRef>
              <c:f>'18ft'!$E$19:$E$289</c:f>
              <c:numCache>
                <c:formatCode>General</c:formatCode>
                <c:ptCount val="271"/>
                <c:pt idx="0">
                  <c:v>0.74462197888959125</c:v>
                </c:pt>
                <c:pt idx="1">
                  <c:v>0.77909689888382638</c:v>
                </c:pt>
                <c:pt idx="2">
                  <c:v>0.81236281290269274</c:v>
                </c:pt>
                <c:pt idx="3">
                  <c:v>0.84442158616230356</c:v>
                </c:pt>
                <c:pt idx="4">
                  <c:v>0.87527507421797779</c:v>
                </c:pt>
                <c:pt idx="5">
                  <c:v>0.90492512307218631</c:v>
                </c:pt>
                <c:pt idx="6">
                  <c:v>0.93337356928178294</c:v>
                </c:pt>
                <c:pt idx="7">
                  <c:v>0.9606222400645279</c:v>
                </c:pt>
                <c:pt idx="8">
                  <c:v>0.9866729534049089</c:v>
                </c:pt>
                <c:pt idx="9">
                  <c:v>1.0115275181592658</c:v>
                </c:pt>
                <c:pt idx="10">
                  <c:v>1.0351877341602256</c:v>
                </c:pt>
                <c:pt idx="11">
                  <c:v>1.0576553923204524</c:v>
                </c:pt>
                <c:pt idx="12">
                  <c:v>1.0789322747357182</c:v>
                </c:pt>
                <c:pt idx="13">
                  <c:v>1.0990201547873006</c:v>
                </c:pt>
                <c:pt idx="14">
                  <c:v>1.1179207972437126</c:v>
                </c:pt>
                <c:pt idx="15">
                  <c:v>1.1356359583617686</c:v>
                </c:pt>
                <c:pt idx="16">
                  <c:v>1.152167385986993</c:v>
                </c:pt>
                <c:pt idx="17">
                  <c:v>1.1675168196533761</c:v>
                </c:pt>
                <c:pt idx="18">
                  <c:v>1.1816859906824819</c:v>
                </c:pt>
                <c:pt idx="19">
                  <c:v>1.1946766222819127</c:v>
                </c:pt>
                <c:pt idx="20">
                  <c:v>1.2064904296431354</c:v>
                </c:pt>
                <c:pt idx="21">
                  <c:v>1.2171291200386729</c:v>
                </c:pt>
                <c:pt idx="22">
                  <c:v>1.2265943929186676</c:v>
                </c:pt>
                <c:pt idx="23">
                  <c:v>1.2348879400068176</c:v>
                </c:pt>
                <c:pt idx="24">
                  <c:v>1.2420114453956939</c:v>
                </c:pt>
                <c:pt idx="25">
                  <c:v>1.2479665856414395</c:v>
                </c:pt>
                <c:pt idx="26">
                  <c:v>1.2527550298578556</c:v>
                </c:pt>
                <c:pt idx="27">
                  <c:v>1.2563784398098801</c:v>
                </c:pt>
                <c:pt idx="28">
                  <c:v>1.2588384700064588</c:v>
                </c:pt>
                <c:pt idx="29">
                  <c:v>1.2601367677928177</c:v>
                </c:pt>
                <c:pt idx="30">
                  <c:v>1.2602749734421357</c:v>
                </c:pt>
                <c:pt idx="31">
                  <c:v>1.2592547202466238</c:v>
                </c:pt>
                <c:pt idx="32">
                  <c:v>1.2570776346080133</c:v>
                </c:pt>
                <c:pt idx="33">
                  <c:v>1.2537453361274571</c:v>
                </c:pt>
                <c:pt idx="34">
                  <c:v>1.249259437694846</c:v>
                </c:pt>
                <c:pt idx="35">
                  <c:v>1.2436215455775446</c:v>
                </c:pt>
                <c:pt idx="36">
                  <c:v>1.2368332595085487</c:v>
                </c:pt>
                <c:pt idx="37">
                  <c:v>1.2288961727740688</c:v>
                </c:pt>
                <c:pt idx="38">
                  <c:v>1.2198118723005404</c:v>
                </c:pt>
                <c:pt idx="39">
                  <c:v>1.2095819387410662</c:v>
                </c:pt>
                <c:pt idx="40">
                  <c:v>1.1982079465612909</c:v>
                </c:pt>
                <c:pt idx="41">
                  <c:v>1.1856914641247134</c:v>
                </c:pt>
                <c:pt idx="42">
                  <c:v>1.172034053777437</c:v>
                </c:pt>
                <c:pt idx="43">
                  <c:v>1.1572372719323611</c:v>
                </c:pt>
                <c:pt idx="44">
                  <c:v>1.1413026691528179</c:v>
                </c:pt>
                <c:pt idx="45">
                  <c:v>1.1242317902356529</c:v>
                </c:pt>
                <c:pt idx="46">
                  <c:v>1.1060261742937574</c:v>
                </c:pt>
                <c:pt idx="47">
                  <c:v>1.0866873548380482</c:v>
                </c:pt>
                <c:pt idx="48">
                  <c:v>1.0662168598589032</c:v>
                </c:pt>
                <c:pt idx="49">
                  <c:v>1.0446162119070501</c:v>
                </c:pt>
                <c:pt idx="50">
                  <c:v>1.0218869281739134</c:v>
                </c:pt>
                <c:pt idx="51">
                  <c:v>0.99803052057141939</c:v>
                </c:pt>
                <c:pt idx="52">
                  <c:v>0.97304849581126385</c:v>
                </c:pt>
                <c:pt idx="53">
                  <c:v>0.94694235548364059</c:v>
                </c:pt>
                <c:pt idx="54">
                  <c:v>0.91971359613543624</c:v>
                </c:pt>
                <c:pt idx="55">
                  <c:v>0.89136370934789033</c:v>
                </c:pt>
                <c:pt idx="56">
                  <c:v>0.86189418181372435</c:v>
                </c:pt>
                <c:pt idx="57">
                  <c:v>0.83130649541373969</c:v>
                </c:pt>
                <c:pt idx="58">
                  <c:v>0.79960212729288727</c:v>
                </c:pt>
                <c:pt idx="59">
                  <c:v>0.76678254993581019</c:v>
                </c:pt>
                <c:pt idx="60">
                  <c:v>0.73284923124185974</c:v>
                </c:pt>
                <c:pt idx="61">
                  <c:v>0.69780363459958827</c:v>
                </c:pt>
                <c:pt idx="62">
                  <c:v>0.6616472189607181</c:v>
                </c:pt>
                <c:pt idx="63">
                  <c:v>0.62438143891358922</c:v>
                </c:pt>
                <c:pt idx="64">
                  <c:v>0.58600774475608686</c:v>
                </c:pt>
                <c:pt idx="65">
                  <c:v>0.54652758256804934</c:v>
                </c:pt>
                <c:pt idx="66">
                  <c:v>0.50594239428315868</c:v>
                </c:pt>
                <c:pt idx="67">
                  <c:v>0.46425361776031382</c:v>
                </c:pt>
                <c:pt idx="68">
                  <c:v>0.42146268685448862</c:v>
                </c:pt>
                <c:pt idx="69">
                  <c:v>0.37757103148707516</c:v>
                </c:pt>
                <c:pt idx="70">
                  <c:v>0.33258007771571335</c:v>
                </c:pt>
                <c:pt idx="71">
                  <c:v>0.2864912478036083</c:v>
                </c:pt>
                <c:pt idx="72">
                  <c:v>0.23930596028833587</c:v>
                </c:pt>
                <c:pt idx="73">
                  <c:v>0.19102563005013778</c:v>
                </c:pt>
                <c:pt idx="74">
                  <c:v>0.14165166837970683</c:v>
                </c:pt>
                <c:pt idx="75">
                  <c:v>9.1185483045463464E-2</c:v>
                </c:pt>
                <c:pt idx="76">
                  <c:v>3.962847836032423E-2</c:v>
                </c:pt>
                <c:pt idx="77">
                  <c:v>-1.3017944752036881E-2</c:v>
                </c:pt>
                <c:pt idx="78">
                  <c:v>-6.6752388691433504E-2</c:v>
                </c:pt>
                <c:pt idx="79">
                  <c:v>-0.12157345911591752</c:v>
                </c:pt>
                <c:pt idx="80">
                  <c:v>-0.17747976487703454</c:v>
                </c:pt>
                <c:pt idx="81">
                  <c:v>-0.23446991795558358</c:v>
                </c:pt>
                <c:pt idx="82">
                  <c:v>-0.29254253339788011</c:v>
                </c:pt>
                <c:pt idx="83">
                  <c:v>-0.35169622925252181</c:v>
                </c:pt>
                <c:pt idx="84">
                  <c:v>-0.41192962650765641</c:v>
                </c:pt>
                <c:pt idx="85">
                  <c:v>-0.47324134902875109</c:v>
                </c:pt>
                <c:pt idx="86">
                  <c:v>-0.53563002349686262</c:v>
                </c:pt>
                <c:pt idx="87">
                  <c:v>-0.59909427934740733</c:v>
                </c:pt>
                <c:pt idx="88">
                  <c:v>-0.66363274870943134</c:v>
                </c:pt>
                <c:pt idx="89">
                  <c:v>-0.72924406634537919</c:v>
                </c:pt>
                <c:pt idx="90">
                  <c:v>-0.79592686959136105</c:v>
                </c:pt>
                <c:pt idx="91">
                  <c:v>-0.86367979829791797</c:v>
                </c:pt>
                <c:pt idx="92">
                  <c:v>-0.93250149477128408</c:v>
                </c:pt>
                <c:pt idx="93">
                  <c:v>-1.0023906037151458</c:v>
                </c:pt>
                <c:pt idx="94">
                  <c:v>-1.073345772172897</c:v>
                </c:pt>
                <c:pt idx="95">
                  <c:v>-1.1453656494703901</c:v>
                </c:pt>
                <c:pt idx="96">
                  <c:v>-1.2184488871591821</c:v>
                </c:pt>
                <c:pt idx="97">
                  <c:v>-1.2925941389602746</c:v>
                </c:pt>
                <c:pt idx="98">
                  <c:v>-1.3678000607083494</c:v>
                </c:pt>
                <c:pt idx="99">
                  <c:v>-1.4440653102964962</c:v>
                </c:pt>
                <c:pt idx="100">
                  <c:v>-1.5213885476214337</c:v>
                </c:pt>
                <c:pt idx="101">
                  <c:v>-1.599768434529224</c:v>
                </c:pt>
                <c:pt idx="102">
                  <c:v>-1.6792036347614774</c:v>
                </c:pt>
                <c:pt idx="103">
                  <c:v>-1.7596928139020498</c:v>
                </c:pt>
                <c:pt idx="104">
                  <c:v>-1.8412346393242314</c:v>
                </c:pt>
                <c:pt idx="105">
                  <c:v>-1.923827780138424</c:v>
                </c:pt>
                <c:pt idx="106">
                  <c:v>-2.0074709071403101</c:v>
                </c:pt>
                <c:pt idx="107">
                  <c:v>-2.0921626927595103</c:v>
                </c:pt>
                <c:pt idx="108">
                  <c:v>-2.1779018110087294</c:v>
                </c:pt>
                <c:pt idx="109">
                  <c:v>-2.2646869374333907</c:v>
                </c:pt>
                <c:pt idx="110">
                  <c:v>-2.3525167490617589</c:v>
                </c:pt>
                <c:pt idx="111">
                  <c:v>-2.4413899243555481</c:v>
                </c:pt>
                <c:pt idx="112">
                  <c:v>-2.5313051431610187</c:v>
                </c:pt>
                <c:pt idx="113">
                  <c:v>-2.6222610866605582</c:v>
                </c:pt>
                <c:pt idx="114">
                  <c:v>-2.7142564373247482</c:v>
                </c:pt>
                <c:pt idx="115">
                  <c:v>-2.8072898788649159</c:v>
                </c:pt>
                <c:pt idx="116">
                  <c:v>-2.9013600961861696</c:v>
                </c:pt>
                <c:pt idx="117">
                  <c:v>-2.9964657753409183</c:v>
                </c:pt>
                <c:pt idx="118">
                  <c:v>-3.0926056034828719</c:v>
                </c:pt>
                <c:pt idx="119">
                  <c:v>-3.1897782688215264</c:v>
                </c:pt>
                <c:pt idx="120">
                  <c:v>-3.287982460577128</c:v>
                </c:pt>
                <c:pt idx="121">
                  <c:v>-3.3872168689361195</c:v>
                </c:pt>
                <c:pt idx="122">
                  <c:v>-3.4874801850070667</c:v>
                </c:pt>
                <c:pt idx="123">
                  <c:v>-3.5887711007770617</c:v>
                </c:pt>
                <c:pt idx="124">
                  <c:v>-3.6910883090686091</c:v>
                </c:pt>
                <c:pt idx="125">
                  <c:v>-3.7944305034969843</c:v>
                </c:pt>
                <c:pt idx="126">
                  <c:v>-3.8987963784280737</c:v>
                </c:pt>
                <c:pt idx="127">
                  <c:v>-4.0041846289366889</c:v>
                </c:pt>
                <c:pt idx="128">
                  <c:v>-4.1105939507653559</c:v>
                </c:pt>
                <c:pt idx="129">
                  <c:v>-4.2180230402835797</c:v>
                </c:pt>
                <c:pt idx="130">
                  <c:v>-4.3264705944475823</c:v>
                </c:pt>
                <c:pt idx="131">
                  <c:v>-4.4359353107605113</c:v>
                </c:pt>
                <c:pt idx="132">
                  <c:v>-4.5464158872331248</c:v>
                </c:pt>
                <c:pt idx="133">
                  <c:v>-4.657911022344944</c:v>
                </c:pt>
                <c:pt idx="134">
                  <c:v>-4.7704194150058754</c:v>
                </c:pt>
                <c:pt idx="135">
                  <c:v>-4.8839397645183027</c:v>
                </c:pt>
                <c:pt idx="136">
                  <c:v>-4.9984707705396492</c:v>
                </c:pt>
                <c:pt idx="137">
                  <c:v>-5.1140111330454037</c:v>
                </c:pt>
                <c:pt idx="138">
                  <c:v>-5.230559552292612</c:v>
                </c:pt>
                <c:pt idx="139">
                  <c:v>-5.3481147287838375</c:v>
                </c:pt>
                <c:pt idx="140">
                  <c:v>-5.4666753632315803</c:v>
                </c:pt>
                <c:pt idx="141">
                  <c:v>-5.5862401565231643</c:v>
                </c:pt>
                <c:pt idx="142">
                  <c:v>-5.7068078096860821</c:v>
                </c:pt>
                <c:pt idx="143">
                  <c:v>-5.8283770238537995</c:v>
                </c:pt>
                <c:pt idx="144">
                  <c:v>-5.9509465002320239</c:v>
                </c:pt>
                <c:pt idx="145">
                  <c:v>-6.0745149400654261</c:v>
                </c:pt>
                <c:pt idx="146">
                  <c:v>-6.1990810446048217</c:v>
                </c:pt>
                <c:pt idx="147">
                  <c:v>-6.3246435150748059</c:v>
                </c:pt>
                <c:pt idx="148">
                  <c:v>-6.4512010526418457</c:v>
                </c:pt>
                <c:pt idx="149">
                  <c:v>-6.57875235838282</c:v>
                </c:pt>
                <c:pt idx="150">
                  <c:v>-6.7072961332540162</c:v>
                </c:pt>
                <c:pt idx="151">
                  <c:v>-6.8368310780605759</c:v>
                </c:pt>
                <c:pt idx="152">
                  <c:v>-6.9673558934263866</c:v>
                </c:pt>
                <c:pt idx="153">
                  <c:v>-7.0988692797644255</c:v>
                </c:pt>
                <c:pt idx="154">
                  <c:v>-7.2313699372475444</c:v>
                </c:pt>
                <c:pt idx="155">
                  <c:v>-7.3648565657797045</c:v>
                </c:pt>
                <c:pt idx="156">
                  <c:v>-7.4993278649676487</c:v>
                </c:pt>
                <c:pt idx="157">
                  <c:v>-7.63478253409302</c:v>
                </c:pt>
                <c:pt idx="158">
                  <c:v>-7.7712192720849194</c:v>
                </c:pt>
                <c:pt idx="159">
                  <c:v>-7.9086367774928998</c:v>
                </c:pt>
                <c:pt idx="160">
                  <c:v>-8.0470337484603984</c:v>
                </c:pt>
                <c:pt idx="161">
                  <c:v>-8.1864088826986041</c:v>
                </c:pt>
                <c:pt idx="162">
                  <c:v>-8.326760877460762</c:v>
                </c:pt>
                <c:pt idx="163">
                  <c:v>-8.4680884295169019</c:v>
                </c:pt>
                <c:pt idx="164">
                  <c:v>-8.6103902351290085</c:v>
                </c:pt>
                <c:pt idx="165">
                  <c:v>-8.7536649900266088</c:v>
                </c:pt>
                <c:pt idx="166">
                  <c:v>-8.897911389382795</c:v>
                </c:pt>
                <c:pt idx="167">
                  <c:v>-9.0431281277906699</c:v>
                </c:pt>
                <c:pt idx="168">
                  <c:v>-9.1893138992402115</c:v>
                </c:pt>
                <c:pt idx="169">
                  <c:v>-9.3364673970955678</c:v>
                </c:pt>
                <c:pt idx="170">
                  <c:v>-9.4845873140727619</c:v>
                </c:pt>
                <c:pt idx="171">
                  <c:v>-9.6336723422178263</c:v>
                </c:pt>
                <c:pt idx="172">
                  <c:v>-9.7837211728853433</c:v>
                </c:pt>
                <c:pt idx="173">
                  <c:v>-9.9347324967174035</c:v>
                </c:pt>
                <c:pt idx="174">
                  <c:v>-10.086705003622976</c:v>
                </c:pt>
                <c:pt idx="175">
                  <c:v>-10.239637382757692</c:v>
                </c:pt>
                <c:pt idx="176">
                  <c:v>-10.393528322504036</c:v>
                </c:pt>
                <c:pt idx="177">
                  <c:v>-10.548376510451934</c:v>
                </c:pt>
                <c:pt idx="178">
                  <c:v>-10.704180633379764</c:v>
                </c:pt>
                <c:pt idx="179">
                  <c:v>-10.860939377235754</c:v>
                </c:pt>
                <c:pt idx="180">
                  <c:v>-11.018651427119789</c:v>
                </c:pt>
                <c:pt idx="181">
                  <c:v>-11.177315467265608</c:v>
                </c:pt>
                <c:pt idx="182">
                  <c:v>-11.336930181023407</c:v>
                </c:pt>
                <c:pt idx="183">
                  <c:v>-11.497494250842831</c:v>
                </c:pt>
                <c:pt idx="184">
                  <c:v>-11.659006358256356</c:v>
                </c:pt>
                <c:pt idx="185">
                  <c:v>-11.821465183863069</c:v>
                </c:pt>
                <c:pt idx="186">
                  <c:v>-11.984869407312823</c:v>
                </c:pt>
                <c:pt idx="187">
                  <c:v>-12.149217707290795</c:v>
                </c:pt>
                <c:pt idx="188">
                  <c:v>-12.31450876150241</c:v>
                </c:pt>
                <c:pt idx="189">
                  <c:v>-12.480741246658654</c:v>
                </c:pt>
                <c:pt idx="190">
                  <c:v>-12.64791383846177</c:v>
                </c:pt>
                <c:pt idx="191">
                  <c:v>-12.816025211591326</c:v>
                </c:pt>
                <c:pt idx="192">
                  <c:v>-12.985074039690653</c:v>
                </c:pt>
                <c:pt idx="193">
                  <c:v>-13.155058995353667</c:v>
                </c:pt>
                <c:pt idx="194">
                  <c:v>-13.32597875011205</c:v>
                </c:pt>
                <c:pt idx="195">
                  <c:v>-13.497831974422805</c:v>
                </c:pt>
                <c:pt idx="196">
                  <c:v>-13.670617337656171</c:v>
                </c:pt>
                <c:pt idx="197">
                  <c:v>-13.84433350808391</c:v>
                </c:pt>
                <c:pt idx="198">
                  <c:v>-14.01897915286794</c:v>
                </c:pt>
                <c:pt idx="199">
                  <c:v>-14.194552938049343</c:v>
                </c:pt>
                <c:pt idx="200">
                  <c:v>-14.371053528537715</c:v>
                </c:pt>
                <c:pt idx="201">
                  <c:v>-14.548479588100879</c:v>
                </c:pt>
                <c:pt idx="202">
                  <c:v>-14.726829779354942</c:v>
                </c:pt>
                <c:pt idx="203">
                  <c:v>-14.906102763754705</c:v>
                </c:pt>
                <c:pt idx="204">
                  <c:v>-15.086297201584419</c:v>
                </c:pt>
                <c:pt idx="205">
                  <c:v>-15.267411751948879</c:v>
                </c:pt>
                <c:pt idx="206">
                  <c:v>-15.449445072764869</c:v>
                </c:pt>
                <c:pt idx="207">
                  <c:v>-15.632395820752937</c:v>
                </c:pt>
                <c:pt idx="208">
                  <c:v>-15.816262651429511</c:v>
                </c:pt>
                <c:pt idx="209">
                  <c:v>-16.001044219099349</c:v>
                </c:pt>
                <c:pt idx="210">
                  <c:v>-16.186739176848317</c:v>
                </c:pt>
                <c:pt idx="211">
                  <c:v>-16.373346176536494</c:v>
                </c:pt>
                <c:pt idx="212">
                  <c:v>-16.560863868791614</c:v>
                </c:pt>
                <c:pt idx="213">
                  <c:v>-16.749290903002819</c:v>
                </c:pt>
                <c:pt idx="214">
                  <c:v>-16.938625927314742</c:v>
                </c:pt>
                <c:pt idx="215">
                  <c:v>-17.128867588621905</c:v>
                </c:pt>
                <c:pt idx="216">
                  <c:v>-17.320014532563434</c:v>
                </c:pt>
                <c:pt idx="217">
                  <c:v>-17.512065403518079</c:v>
                </c:pt>
                <c:pt idx="218">
                  <c:v>-17.705018844599564</c:v>
                </c:pt>
                <c:pt idx="219">
                  <c:v>-17.898873497652232</c:v>
                </c:pt>
                <c:pt idx="220">
                  <c:v>-18.093628003246991</c:v>
                </c:pt>
                <c:pt idx="221">
                  <c:v>-18.289281000677576</c:v>
                </c:pt>
                <c:pt idx="222">
                  <c:v>-18.485831127957105</c:v>
                </c:pt>
                <c:pt idx="223">
                  <c:v>-18.683277021814938</c:v>
                </c:pt>
                <c:pt idx="224">
                  <c:v>-18.881617317693813</c:v>
                </c:pt>
                <c:pt idx="225">
                  <c:v>-19.080850649747308</c:v>
                </c:pt>
                <c:pt idx="226">
                  <c:v>-19.280975650837561</c:v>
                </c:pt>
                <c:pt idx="227">
                  <c:v>-19.481990952533298</c:v>
                </c:pt>
                <c:pt idx="228">
                  <c:v>-19.683895185108135</c:v>
                </c:pt>
                <c:pt idx="229">
                  <c:v>-19.886686977539163</c:v>
                </c:pt>
                <c:pt idx="230">
                  <c:v>-20.090364957505827</c:v>
                </c:pt>
                <c:pt idx="231">
                  <c:v>-20.294927751389057</c:v>
                </c:pt>
                <c:pt idx="232">
                  <c:v>-20.500373984270702</c:v>
                </c:pt>
                <c:pt idx="233">
                  <c:v>-20.706702279933204</c:v>
                </c:pt>
                <c:pt idx="234">
                  <c:v>-20.913911260859578</c:v>
                </c:pt>
                <c:pt idx="235">
                  <c:v>-21.121999548233621</c:v>
                </c:pt>
                <c:pt idx="236">
                  <c:v>-21.330965761940419</c:v>
                </c:pt>
                <c:pt idx="237">
                  <c:v>-21.540808520567087</c:v>
                </c:pt>
                <c:pt idx="238">
                  <c:v>-21.751526441403783</c:v>
                </c:pt>
                <c:pt idx="239">
                  <c:v>-21.963118140444983</c:v>
                </c:pt>
                <c:pt idx="240">
                  <c:v>-22.175582232390994</c:v>
                </c:pt>
                <c:pt idx="241">
                  <c:v>-22.388917330649722</c:v>
                </c:pt>
                <c:pt idx="242">
                  <c:v>-22.603122047338701</c:v>
                </c:pt>
                <c:pt idx="243">
                  <c:v>-22.818194993287353</c:v>
                </c:pt>
                <c:pt idx="244">
                  <c:v>-23.034134778039501</c:v>
                </c:pt>
                <c:pt idx="245">
                  <c:v>-23.250940009856109</c:v>
                </c:pt>
                <c:pt idx="246">
                  <c:v>-23.46860929571827</c:v>
                </c:pt>
                <c:pt idx="247">
                  <c:v>-23.687141241330441</c:v>
                </c:pt>
                <c:pt idx="248">
                  <c:v>-23.906534451123875</c:v>
                </c:pt>
                <c:pt idx="249">
                  <c:v>-24.126787528260323</c:v>
                </c:pt>
                <c:pt idx="250">
                  <c:v>-24.347899074635933</c:v>
                </c:pt>
                <c:pt idx="251">
                  <c:v>-24.569867690885395</c:v>
                </c:pt>
                <c:pt idx="252">
                  <c:v>-24.792691976386294</c:v>
                </c:pt>
                <c:pt idx="253">
                  <c:v>-25.016370529263689</c:v>
                </c:pt>
                <c:pt idx="254">
                  <c:v>-25.240901946394906</c:v>
                </c:pt>
                <c:pt idx="255">
                  <c:v>-25.466284823414544</c:v>
                </c:pt>
                <c:pt idx="256">
                  <c:v>-25.692517754719706</c:v>
                </c:pt>
                <c:pt idx="257">
                  <c:v>-25.919599333475418</c:v>
                </c:pt>
                <c:pt idx="258">
                  <c:v>-26.147528151620271</c:v>
                </c:pt>
                <c:pt idx="259">
                  <c:v>-26.37630279987226</c:v>
                </c:pt>
                <c:pt idx="260">
                  <c:v>-26.605921867734825</c:v>
                </c:pt>
                <c:pt idx="261">
                  <c:v>-26.836383943503101</c:v>
                </c:pt>
                <c:pt idx="262">
                  <c:v>-27.067687614270344</c:v>
                </c:pt>
                <c:pt idx="263">
                  <c:v>-27.29983146593457</c:v>
                </c:pt>
                <c:pt idx="264">
                  <c:v>-27.532814083205373</c:v>
                </c:pt>
                <c:pt idx="265">
                  <c:v>-27.76663404961095</c:v>
                </c:pt>
                <c:pt idx="266">
                  <c:v>-28.001289947505285</c:v>
                </c:pt>
                <c:pt idx="267">
                  <c:v>-28.236780358075539</c:v>
                </c:pt>
                <c:pt idx="268">
                  <c:v>-28.473103861349617</c:v>
                </c:pt>
                <c:pt idx="269">
                  <c:v>-28.710259036203908</c:v>
                </c:pt>
                <c:pt idx="270">
                  <c:v>-28.948244460371203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'18ft'!$G$18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0.37308059683473827</c:v>
                </c:pt>
                <c:pt idx="2">
                  <c:v>0.74561208241453647</c:v>
                </c:pt>
                <c:pt idx="3">
                  <c:v>1.1175962253121006</c:v>
                </c:pt>
                <c:pt idx="4">
                  <c:v>1.4890347806507354</c:v>
                </c:pt>
                <c:pt idx="5">
                  <c:v>1.8599294901895893</c:v>
                </c:pt>
                <c:pt idx="6">
                  <c:v>2.2302820824082707</c:v>
                </c:pt>
                <c:pt idx="7">
                  <c:v>2.6000942725908458</c:v>
                </c:pt>
                <c:pt idx="8">
                  <c:v>2.9693677629092243</c:v>
                </c:pt>
                <c:pt idx="9">
                  <c:v>3.3381042425059477</c:v>
                </c:pt>
                <c:pt idx="10">
                  <c:v>3.7063053875763821</c:v>
                </c:pt>
                <c:pt idx="11">
                  <c:v>4.0739728614503283</c:v>
                </c:pt>
                <c:pt idx="12">
                  <c:v>4.4411083146730608</c:v>
                </c:pt>
                <c:pt idx="13">
                  <c:v>4.8077133850857923</c:v>
                </c:pt>
                <c:pt idx="14">
                  <c:v>5.1737896979055904</c:v>
                </c:pt>
                <c:pt idx="15">
                  <c:v>5.5393388658047371</c:v>
                </c:pt>
                <c:pt idx="16">
                  <c:v>5.9043624889895501</c:v>
                </c:pt>
                <c:pt idx="17">
                  <c:v>6.2688621552786703</c:v>
                </c:pt>
                <c:pt idx="18">
                  <c:v>6.6328394401808257</c:v>
                </c:pt>
                <c:pt idx="19">
                  <c:v>6.9962959069720743</c:v>
                </c:pt>
                <c:pt idx="20">
                  <c:v>7.3592331067725398</c:v>
                </c:pt>
                <c:pt idx="21">
                  <c:v>7.7216525786226438</c:v>
                </c:pt>
                <c:pt idx="22">
                  <c:v>8.0835558495588469</c:v>
                </c:pt>
                <c:pt idx="23">
                  <c:v>8.444944434688896</c:v>
                </c:pt>
                <c:pt idx="24">
                  <c:v>8.8058198372666006</c:v>
                </c:pt>
                <c:pt idx="25">
                  <c:v>9.1661835487661261</c:v>
                </c:pt>
                <c:pt idx="26">
                  <c:v>9.5260370489558337</c:v>
                </c:pt>
                <c:pt idx="27">
                  <c:v>9.8853818059716509</c:v>
                </c:pt>
                <c:pt idx="28">
                  <c:v>10.244219276389998</c:v>
                </c:pt>
                <c:pt idx="29">
                  <c:v>10.602550905300264</c:v>
                </c:pt>
                <c:pt idx="30">
                  <c:v>10.960378126376849</c:v>
                </c:pt>
                <c:pt idx="31">
                  <c:v>11.317702361950776</c:v>
                </c:pt>
                <c:pt idx="32">
                  <c:v>11.67452502308087</c:v>
                </c:pt>
                <c:pt idx="33">
                  <c:v>12.030847509624531</c:v>
                </c:pt>
                <c:pt idx="34">
                  <c:v>12.386671210308082</c:v>
                </c:pt>
                <c:pt idx="35">
                  <c:v>12.741997502796721</c:v>
                </c:pt>
                <c:pt idx="36">
                  <c:v>13.096827753764067</c:v>
                </c:pt>
                <c:pt idx="37">
                  <c:v>13.451163318961317</c:v>
                </c:pt>
                <c:pt idx="38">
                  <c:v>13.805005543286009</c:v>
                </c:pt>
                <c:pt idx="39">
                  <c:v>14.15835576085041</c:v>
                </c:pt>
                <c:pt idx="40">
                  <c:v>14.511215295049523</c:v>
                </c:pt>
                <c:pt idx="41">
                  <c:v>14.863585458628723</c:v>
                </c:pt>
                <c:pt idx="42">
                  <c:v>15.215467553751035</c:v>
                </c:pt>
                <c:pt idx="43">
                  <c:v>15.566862872064039</c:v>
                </c:pt>
                <c:pt idx="44">
                  <c:v>15.917772694766438</c:v>
                </c:pt>
                <c:pt idx="45">
                  <c:v>16.268198292674256</c:v>
                </c:pt>
                <c:pt idx="46">
                  <c:v>16.618140926286721</c:v>
                </c:pt>
                <c:pt idx="47">
                  <c:v>16.967601845851775</c:v>
                </c:pt>
                <c:pt idx="48">
                  <c:v>17.316582291431274</c:v>
                </c:pt>
                <c:pt idx="49">
                  <c:v>17.665083492965863</c:v>
                </c:pt>
                <c:pt idx="50">
                  <c:v>18.013106670339504</c:v>
                </c:pt>
                <c:pt idx="51">
                  <c:v>18.360653033443697</c:v>
                </c:pt>
                <c:pt idx="52">
                  <c:v>18.707723782241402</c:v>
                </c:pt>
                <c:pt idx="53">
                  <c:v>19.054320106830623</c:v>
                </c:pt>
                <c:pt idx="54">
                  <c:v>19.400443187507705</c:v>
                </c:pt>
                <c:pt idx="55">
                  <c:v>19.74609419483032</c:v>
                </c:pt>
                <c:pt idx="56">
                  <c:v>20.091274289680179</c:v>
                </c:pt>
                <c:pt idx="57">
                  <c:v>20.435984623325407</c:v>
                </c:pt>
                <c:pt idx="58">
                  <c:v>20.780226337482681</c:v>
                </c:pt>
                <c:pt idx="59">
                  <c:v>21.124000564379042</c:v>
                </c:pt>
                <c:pt idx="60">
                  <c:v>21.467308426813457</c:v>
                </c:pt>
                <c:pt idx="61">
                  <c:v>21.810151038218081</c:v>
                </c:pt>
                <c:pt idx="62">
                  <c:v>22.152529502719265</c:v>
                </c:pt>
                <c:pt idx="63">
                  <c:v>22.494444915198283</c:v>
                </c:pt>
                <c:pt idx="64">
                  <c:v>22.835898361351802</c:v>
                </c:pt>
                <c:pt idx="65">
                  <c:v>23.176890917752083</c:v>
                </c:pt>
                <c:pt idx="66">
                  <c:v>23.517423651906928</c:v>
                </c:pt>
                <c:pt idx="67">
                  <c:v>23.857497622319375</c:v>
                </c:pt>
                <c:pt idx="68">
                  <c:v>24.197113878547139</c:v>
                </c:pt>
                <c:pt idx="69">
                  <c:v>24.536273461261796</c:v>
                </c:pt>
                <c:pt idx="70">
                  <c:v>24.874977402307746</c:v>
                </c:pt>
                <c:pt idx="71">
                  <c:v>25.213226724760908</c:v>
                </c:pt>
                <c:pt idx="72">
                  <c:v>25.55102244298719</c:v>
                </c:pt>
                <c:pt idx="73">
                  <c:v>25.88836556270072</c:v>
                </c:pt>
                <c:pt idx="74">
                  <c:v>26.225257081021859</c:v>
                </c:pt>
                <c:pt idx="75">
                  <c:v>26.561697986534945</c:v>
                </c:pt>
                <c:pt idx="76">
                  <c:v>26.89768925934586</c:v>
                </c:pt>
                <c:pt idx="77">
                  <c:v>27.233231871139331</c:v>
                </c:pt>
                <c:pt idx="78">
                  <c:v>27.568326785236039</c:v>
                </c:pt>
                <c:pt idx="79">
                  <c:v>27.902974956649484</c:v>
                </c:pt>
                <c:pt idx="80">
                  <c:v>28.23717733214265</c:v>
                </c:pt>
                <c:pt idx="81">
                  <c:v>28.570934850284459</c:v>
                </c:pt>
                <c:pt idx="82">
                  <c:v>28.904248441505988</c:v>
                </c:pt>
                <c:pt idx="83">
                  <c:v>29.237119028156506</c:v>
                </c:pt>
                <c:pt idx="84">
                  <c:v>29.569547524559287</c:v>
                </c:pt>
                <c:pt idx="85">
                  <c:v>29.901534837067214</c:v>
                </c:pt>
                <c:pt idx="86">
                  <c:v>30.233081864118194</c:v>
                </c:pt>
                <c:pt idx="87">
                  <c:v>30.564189496290361</c:v>
                </c:pt>
                <c:pt idx="88">
                  <c:v>30.894858616357084</c:v>
                </c:pt>
                <c:pt idx="89">
                  <c:v>31.225090099341774</c:v>
                </c:pt>
                <c:pt idx="90">
                  <c:v>31.554884812572499</c:v>
                </c:pt>
                <c:pt idx="91">
                  <c:v>31.884243615736406</c:v>
                </c:pt>
                <c:pt idx="92">
                  <c:v>32.213167360933937</c:v>
                </c:pt>
                <c:pt idx="93">
                  <c:v>32.541656892732881</c:v>
                </c:pt>
                <c:pt idx="94">
                  <c:v>32.869713048222216</c:v>
                </c:pt>
                <c:pt idx="95">
                  <c:v>33.197336657065762</c:v>
                </c:pt>
                <c:pt idx="96">
                  <c:v>33.524528541555661</c:v>
                </c:pt>
                <c:pt idx="97">
                  <c:v>33.851289516665666</c:v>
                </c:pt>
                <c:pt idx="98">
                  <c:v>34.177620390104252</c:v>
                </c:pt>
                <c:pt idx="99">
                  <c:v>34.503521962367529</c:v>
                </c:pt>
                <c:pt idx="100">
                  <c:v>34.828995026792001</c:v>
                </c:pt>
                <c:pt idx="101">
                  <c:v>35.154040369607117</c:v>
                </c:pt>
                <c:pt idx="102">
                  <c:v>35.478658769987668</c:v>
                </c:pt>
                <c:pt idx="103">
                  <c:v>35.802851000105981</c:v>
                </c:pt>
                <c:pt idx="104">
                  <c:v>36.12661782518397</c:v>
                </c:pt>
                <c:pt idx="105">
                  <c:v>36.449960003544973</c:v>
                </c:pt>
                <c:pt idx="106">
                  <c:v>36.772878286665453</c:v>
                </c:pt>
                <c:pt idx="107">
                  <c:v>37.09537341922649</c:v>
                </c:pt>
                <c:pt idx="108">
                  <c:v>37.417446139165143</c:v>
                </c:pt>
                <c:pt idx="109">
                  <c:v>37.73909717772559</c:v>
                </c:pt>
                <c:pt idx="110">
                  <c:v>38.060327259510139</c:v>
                </c:pt>
                <c:pt idx="111">
                  <c:v>38.38113710253004</c:v>
                </c:pt>
                <c:pt idx="112">
                  <c:v>38.701527418256155</c:v>
                </c:pt>
                <c:pt idx="113">
                  <c:v>39.021498911669418</c:v>
                </c:pt>
                <c:pt idx="114">
                  <c:v>39.341052281311178</c:v>
                </c:pt>
                <c:pt idx="115">
                  <c:v>39.660188219333342</c:v>
                </c:pt>
                <c:pt idx="116">
                  <c:v>39.978907411548342</c:v>
                </c:pt>
                <c:pt idx="117">
                  <c:v>40.297210537478968</c:v>
                </c:pt>
                <c:pt idx="118">
                  <c:v>40.615098270408012</c:v>
                </c:pt>
                <c:pt idx="119">
                  <c:v>40.932571277427733</c:v>
                </c:pt>
                <c:pt idx="120">
                  <c:v>41.249630219489205</c:v>
                </c:pt>
                <c:pt idx="121">
                  <c:v>41.566275751451435</c:v>
                </c:pt>
                <c:pt idx="122">
                  <c:v>41.882508522130372</c:v>
                </c:pt>
                <c:pt idx="123">
                  <c:v>42.198329174347727</c:v>
                </c:pt>
                <c:pt idx="124">
                  <c:v>42.5137383449796</c:v>
                </c:pt>
                <c:pt idx="125">
                  <c:v>42.828736665005017</c:v>
                </c:pt>
                <c:pt idx="126">
                  <c:v>43.143324759554218</c:v>
                </c:pt>
                <c:pt idx="127">
                  <c:v>43.457503247956836</c:v>
                </c:pt>
                <c:pt idx="128">
                  <c:v>43.771272743789901</c:v>
                </c:pt>
                <c:pt idx="129">
                  <c:v>44.084633854925656</c:v>
                </c:pt>
                <c:pt idx="130">
                  <c:v>44.397587183579247</c:v>
                </c:pt>
                <c:pt idx="131">
                  <c:v>44.710133326356207</c:v>
                </c:pt>
                <c:pt idx="132">
                  <c:v>45.022272874299809</c:v>
                </c:pt>
                <c:pt idx="133">
                  <c:v>45.334006412938251</c:v>
                </c:pt>
                <c:pt idx="134">
                  <c:v>45.645334522331645</c:v>
                </c:pt>
                <c:pt idx="135">
                  <c:v>45.956257777118886</c:v>
                </c:pt>
                <c:pt idx="136">
                  <c:v>46.266776746564325</c:v>
                </c:pt>
                <c:pt idx="137">
                  <c:v>46.576891994604289</c:v>
                </c:pt>
                <c:pt idx="138">
                  <c:v>46.886604079893431</c:v>
                </c:pt>
                <c:pt idx="139">
                  <c:v>47.195913555850915</c:v>
                </c:pt>
                <c:pt idx="140">
                  <c:v>47.504820970706447</c:v>
                </c:pt>
                <c:pt idx="141">
                  <c:v>47.813326867546124</c:v>
                </c:pt>
                <c:pt idx="142">
                  <c:v>48.12143178435813</c:v>
                </c:pt>
                <c:pt idx="143">
                  <c:v>48.429136254078244</c:v>
                </c:pt>
                <c:pt idx="144">
                  <c:v>48.736440804635215</c:v>
                </c:pt>
                <c:pt idx="145">
                  <c:v>49.043345958995943</c:v>
                </c:pt>
                <c:pt idx="146">
                  <c:v>49.349852235210498</c:v>
                </c:pt>
                <c:pt idx="147">
                  <c:v>49.655960146456991</c:v>
                </c:pt>
                <c:pt idx="148">
                  <c:v>49.961670201086235</c:v>
                </c:pt>
                <c:pt idx="149">
                  <c:v>50.266982902666278</c:v>
                </c:pt>
                <c:pt idx="150">
                  <c:v>50.571898750026762</c:v>
                </c:pt>
                <c:pt idx="151">
                  <c:v>50.876418237303085</c:v>
                </c:pt>
                <c:pt idx="152">
                  <c:v>51.180541853980422</c:v>
                </c:pt>
                <c:pt idx="153">
                  <c:v>51.484270084937556</c:v>
                </c:pt>
                <c:pt idx="154">
                  <c:v>51.787603410490547</c:v>
                </c:pt>
                <c:pt idx="155">
                  <c:v>52.090542306436248</c:v>
                </c:pt>
                <c:pt idx="156">
                  <c:v>52.393087244095611</c:v>
                </c:pt>
                <c:pt idx="157">
                  <c:v>52.695238690356852</c:v>
                </c:pt>
                <c:pt idx="158">
                  <c:v>52.996997107718435</c:v>
                </c:pt>
                <c:pt idx="159">
                  <c:v>53.298362954331871</c:v>
                </c:pt>
                <c:pt idx="160">
                  <c:v>53.59933668404436</c:v>
                </c:pt>
                <c:pt idx="161">
                  <c:v>53.899918746441259</c:v>
                </c:pt>
                <c:pt idx="162">
                  <c:v>54.20010958688836</c:v>
                </c:pt>
                <c:pt idx="163">
                  <c:v>54.499909646574004</c:v>
                </c:pt>
                <c:pt idx="164">
                  <c:v>54.799319362551017</c:v>
                </c:pt>
                <c:pt idx="165">
                  <c:v>55.098339167778477</c:v>
                </c:pt>
                <c:pt idx="166">
                  <c:v>55.396969491163283</c:v>
                </c:pt>
                <c:pt idx="167">
                  <c:v>55.695210757601586</c:v>
                </c:pt>
                <c:pt idx="168">
                  <c:v>55.993063388019998</c:v>
                </c:pt>
                <c:pt idx="169">
                  <c:v>56.290527799416644</c:v>
                </c:pt>
                <c:pt idx="170">
                  <c:v>56.587604404902045</c:v>
                </c:pt>
                <c:pt idx="171">
                  <c:v>56.8842936137398</c:v>
                </c:pt>
                <c:pt idx="172">
                  <c:v>57.180595831387109</c:v>
                </c:pt>
                <c:pt idx="173">
                  <c:v>57.476511459535097</c:v>
                </c:pt>
                <c:pt idx="174">
                  <c:v>57.772040896148972</c:v>
                </c:pt>
                <c:pt idx="175">
                  <c:v>58.067184535507998</c:v>
                </c:pt>
                <c:pt idx="176">
                  <c:v>58.361942768245264</c:v>
                </c:pt>
                <c:pt idx="177">
                  <c:v>58.656315981387316</c:v>
                </c:pt>
                <c:pt idx="178">
                  <c:v>58.950304558393562</c:v>
                </c:pt>
                <c:pt idx="179">
                  <c:v>59.24390887919553</c:v>
                </c:pt>
                <c:pt idx="180">
                  <c:v>59.537129320235898</c:v>
                </c:pt>
                <c:pt idx="181">
                  <c:v>59.829966254507383</c:v>
                </c:pt>
                <c:pt idx="182">
                  <c:v>60.122420051591426</c:v>
                </c:pt>
                <c:pt idx="183">
                  <c:v>60.414491077696688</c:v>
                </c:pt>
                <c:pt idx="184">
                  <c:v>60.706179695697365</c:v>
                </c:pt>
                <c:pt idx="185">
                  <c:v>60.997486265171311</c:v>
                </c:pt>
                <c:pt idx="186">
                  <c:v>61.288411142437994</c:v>
                </c:pt>
                <c:pt idx="187">
                  <c:v>61.578954680596226</c:v>
                </c:pt>
                <c:pt idx="188">
                  <c:v>61.869117229561752</c:v>
                </c:pt>
                <c:pt idx="189">
                  <c:v>62.158899136104608</c:v>
                </c:pt>
                <c:pt idx="190">
                  <c:v>62.448300743886321</c:v>
                </c:pt>
                <c:pt idx="191">
                  <c:v>62.737322393496896</c:v>
                </c:pt>
                <c:pt idx="192">
                  <c:v>63.025964422491647</c:v>
                </c:pt>
                <c:pt idx="193">
                  <c:v>63.314227165427788</c:v>
                </c:pt>
                <c:pt idx="194">
                  <c:v>63.602110953900869</c:v>
                </c:pt>
                <c:pt idx="195">
                  <c:v>63.889616116581031</c:v>
                </c:pt>
                <c:pt idx="196">
                  <c:v>64.176742979249013</c:v>
                </c:pt>
                <c:pt idx="197">
                  <c:v>64.463491864832065</c:v>
                </c:pt>
                <c:pt idx="198">
                  <c:v>64.749863093439529</c:v>
                </c:pt>
                <c:pt idx="199">
                  <c:v>65.035856982398386</c:v>
                </c:pt>
                <c:pt idx="200">
                  <c:v>65.321473846288484</c:v>
                </c:pt>
                <c:pt idx="201">
                  <c:v>65.606713996977618</c:v>
                </c:pt>
                <c:pt idx="202">
                  <c:v>65.891577743656455</c:v>
                </c:pt>
                <c:pt idx="203">
                  <c:v>66.176065392873184</c:v>
                </c:pt>
                <c:pt idx="204">
                  <c:v>66.460177248568058</c:v>
                </c:pt>
                <c:pt idx="205">
                  <c:v>66.743913612107661</c:v>
                </c:pt>
                <c:pt idx="206">
                  <c:v>67.02727478231904</c:v>
                </c:pt>
                <c:pt idx="207">
                  <c:v>67.310261055523597</c:v>
                </c:pt>
                <c:pt idx="208">
                  <c:v>67.592872725570857</c:v>
                </c:pt>
                <c:pt idx="209">
                  <c:v>67.875110083871931</c:v>
                </c:pt>
                <c:pt idx="210">
                  <c:v>68.156973419432887</c:v>
                </c:pt>
                <c:pt idx="211">
                  <c:v>68.438463018887859</c:v>
                </c:pt>
                <c:pt idx="212">
                  <c:v>68.719579166531986</c:v>
                </c:pt>
                <c:pt idx="213">
                  <c:v>69.000322144354143</c:v>
                </c:pt>
                <c:pt idx="214">
                  <c:v>69.280692232069484</c:v>
                </c:pt>
                <c:pt idx="215">
                  <c:v>69.560689707151809</c:v>
                </c:pt>
                <c:pt idx="216">
                  <c:v>69.840314844865674</c:v>
                </c:pt>
                <c:pt idx="217">
                  <c:v>70.119567918298358</c:v>
                </c:pt>
                <c:pt idx="218">
                  <c:v>70.398449198391603</c:v>
                </c:pt>
                <c:pt idx="219">
                  <c:v>70.676958953973184</c:v>
                </c:pt>
                <c:pt idx="220">
                  <c:v>70.955097451788234</c:v>
                </c:pt>
                <c:pt idx="221">
                  <c:v>71.232864956530435</c:v>
                </c:pt>
                <c:pt idx="222">
                  <c:v>71.510261730872941</c:v>
                </c:pt>
                <c:pt idx="223">
                  <c:v>71.787288035499174</c:v>
                </c:pt>
                <c:pt idx="224">
                  <c:v>72.063944129133347</c:v>
                </c:pt>
                <c:pt idx="225">
                  <c:v>72.340230268570878</c:v>
                </c:pt>
                <c:pt idx="226">
                  <c:v>72.616146708708484</c:v>
                </c:pt>
                <c:pt idx="227">
                  <c:v>72.891693702574202</c:v>
                </c:pt>
                <c:pt idx="228">
                  <c:v>73.16687150135715</c:v>
                </c:pt>
                <c:pt idx="229">
                  <c:v>73.441680354437068</c:v>
                </c:pt>
                <c:pt idx="230">
                  <c:v>73.716120509413713</c:v>
                </c:pt>
                <c:pt idx="231">
                  <c:v>73.990192212136009</c:v>
                </c:pt>
                <c:pt idx="232">
                  <c:v>74.263895706731063</c:v>
                </c:pt>
                <c:pt idx="233">
                  <c:v>74.537231235632873</c:v>
                </c:pt>
                <c:pt idx="234">
                  <c:v>74.810199039610964</c:v>
                </c:pt>
                <c:pt idx="235">
                  <c:v>75.08279935779872</c:v>
                </c:pt>
                <c:pt idx="236">
                  <c:v>75.355032427721611</c:v>
                </c:pt>
                <c:pt idx="237">
                  <c:v>75.626898485325128</c:v>
                </c:pt>
                <c:pt idx="238">
                  <c:v>75.898397765002585</c:v>
                </c:pt>
                <c:pt idx="239">
                  <c:v>76.169530499622695</c:v>
                </c:pt>
                <c:pt idx="240">
                  <c:v>76.440296920556989</c:v>
                </c:pt>
                <c:pt idx="241">
                  <c:v>76.710697257706954</c:v>
                </c:pt>
                <c:pt idx="242">
                  <c:v>76.980731739531066</c:v>
                </c:pt>
                <c:pt idx="243">
                  <c:v>77.250400593071561</c:v>
                </c:pt>
                <c:pt idx="244">
                  <c:v>77.519704043981051</c:v>
                </c:pt>
                <c:pt idx="245">
                  <c:v>77.788642316548902</c:v>
                </c:pt>
                <c:pt idx="246">
                  <c:v>78.057215633727438</c:v>
                </c:pt>
                <c:pt idx="247">
                  <c:v>78.325424217157959</c:v>
                </c:pt>
                <c:pt idx="248">
                  <c:v>78.593268287196565</c:v>
                </c:pt>
                <c:pt idx="249">
                  <c:v>78.860748062939734</c:v>
                </c:pt>
                <c:pt idx="250">
                  <c:v>79.127863762249774</c:v>
                </c:pt>
                <c:pt idx="251">
                  <c:v>79.394615601780004</c:v>
                </c:pt>
                <c:pt idx="252">
                  <c:v>79.661003796999822</c:v>
                </c:pt>
                <c:pt idx="253">
                  <c:v>79.927028562219505</c:v>
                </c:pt>
                <c:pt idx="254">
                  <c:v>80.192690110614876</c:v>
                </c:pt>
                <c:pt idx="255">
                  <c:v>80.457988654251736</c:v>
                </c:pt>
                <c:pt idx="256">
                  <c:v>80.722924404110074</c:v>
                </c:pt>
                <c:pt idx="257">
                  <c:v>80.987497570108189</c:v>
                </c:pt>
                <c:pt idx="258">
                  <c:v>81.251708361126504</c:v>
                </c:pt>
                <c:pt idx="259">
                  <c:v>81.515556985031239</c:v>
                </c:pt>
                <c:pt idx="260">
                  <c:v>81.779043648697893</c:v>
                </c:pt>
                <c:pt idx="261">
                  <c:v>82.042168558034533</c:v>
                </c:pt>
                <c:pt idx="262">
                  <c:v>82.304931918004883</c:v>
                </c:pt>
                <c:pt idx="263">
                  <c:v>82.567333932651195</c:v>
                </c:pt>
                <c:pt idx="264">
                  <c:v>82.829374805117013</c:v>
                </c:pt>
                <c:pt idx="265">
                  <c:v>83.091054737669623</c:v>
                </c:pt>
                <c:pt idx="266">
                  <c:v>83.35237393172244</c:v>
                </c:pt>
                <c:pt idx="267">
                  <c:v>83.613332587857116</c:v>
                </c:pt>
                <c:pt idx="268">
                  <c:v>83.873930905845484</c:v>
                </c:pt>
                <c:pt idx="269">
                  <c:v>84.134169084671328</c:v>
                </c:pt>
                <c:pt idx="270">
                  <c:v>84.394047322551955</c:v>
                </c:pt>
              </c:numCache>
            </c:numRef>
          </c:xVal>
          <c:yVal>
            <c:numRef>
              <c:f>'18ft'!$G$19:$G$289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'18ft'!$H$18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'18ft'!$D$19:$D$289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0.37308059683473827</c:v>
                </c:pt>
                <c:pt idx="2">
                  <c:v>0.74561208241453647</c:v>
                </c:pt>
                <c:pt idx="3">
                  <c:v>1.1175962253121006</c:v>
                </c:pt>
                <c:pt idx="4">
                  <c:v>1.4890347806507354</c:v>
                </c:pt>
                <c:pt idx="5">
                  <c:v>1.8599294901895893</c:v>
                </c:pt>
                <c:pt idx="6">
                  <c:v>2.2302820824082707</c:v>
                </c:pt>
                <c:pt idx="7">
                  <c:v>2.6000942725908458</c:v>
                </c:pt>
                <c:pt idx="8">
                  <c:v>2.9693677629092243</c:v>
                </c:pt>
                <c:pt idx="9">
                  <c:v>3.3381042425059477</c:v>
                </c:pt>
                <c:pt idx="10">
                  <c:v>3.7063053875763821</c:v>
                </c:pt>
                <c:pt idx="11">
                  <c:v>4.0739728614503283</c:v>
                </c:pt>
                <c:pt idx="12">
                  <c:v>4.4411083146730608</c:v>
                </c:pt>
                <c:pt idx="13">
                  <c:v>4.8077133850857923</c:v>
                </c:pt>
                <c:pt idx="14">
                  <c:v>5.1737896979055904</c:v>
                </c:pt>
                <c:pt idx="15">
                  <c:v>5.5393388658047371</c:v>
                </c:pt>
                <c:pt idx="16">
                  <c:v>5.9043624889895501</c:v>
                </c:pt>
                <c:pt idx="17">
                  <c:v>6.2688621552786703</c:v>
                </c:pt>
                <c:pt idx="18">
                  <c:v>6.6328394401808257</c:v>
                </c:pt>
                <c:pt idx="19">
                  <c:v>6.9962959069720743</c:v>
                </c:pt>
                <c:pt idx="20">
                  <c:v>7.3592331067725398</c:v>
                </c:pt>
                <c:pt idx="21">
                  <c:v>7.7216525786226438</c:v>
                </c:pt>
                <c:pt idx="22">
                  <c:v>8.0835558495588469</c:v>
                </c:pt>
                <c:pt idx="23">
                  <c:v>8.444944434688896</c:v>
                </c:pt>
                <c:pt idx="24">
                  <c:v>8.8058198372666006</c:v>
                </c:pt>
                <c:pt idx="25">
                  <c:v>9.1661835487661261</c:v>
                </c:pt>
                <c:pt idx="26">
                  <c:v>9.5260370489558337</c:v>
                </c:pt>
                <c:pt idx="27">
                  <c:v>9.8853818059716509</c:v>
                </c:pt>
                <c:pt idx="28">
                  <c:v>10.244219276389998</c:v>
                </c:pt>
                <c:pt idx="29">
                  <c:v>10.602550905300264</c:v>
                </c:pt>
                <c:pt idx="30">
                  <c:v>10.960378126376849</c:v>
                </c:pt>
                <c:pt idx="31">
                  <c:v>11.317702361950776</c:v>
                </c:pt>
                <c:pt idx="32">
                  <c:v>11.67452502308087</c:v>
                </c:pt>
                <c:pt idx="33">
                  <c:v>12.030847509624531</c:v>
                </c:pt>
                <c:pt idx="34">
                  <c:v>12.386671210308082</c:v>
                </c:pt>
                <c:pt idx="35">
                  <c:v>12.741997502796721</c:v>
                </c:pt>
                <c:pt idx="36">
                  <c:v>13.096827753764067</c:v>
                </c:pt>
                <c:pt idx="37">
                  <c:v>13.451163318961317</c:v>
                </c:pt>
                <c:pt idx="38">
                  <c:v>13.805005543286009</c:v>
                </c:pt>
                <c:pt idx="39">
                  <c:v>14.15835576085041</c:v>
                </c:pt>
                <c:pt idx="40">
                  <c:v>14.511215295049523</c:v>
                </c:pt>
                <c:pt idx="41">
                  <c:v>14.863585458628723</c:v>
                </c:pt>
                <c:pt idx="42">
                  <c:v>15.215467553751035</c:v>
                </c:pt>
                <c:pt idx="43">
                  <c:v>15.566862872064039</c:v>
                </c:pt>
                <c:pt idx="44">
                  <c:v>15.917772694766438</c:v>
                </c:pt>
                <c:pt idx="45">
                  <c:v>16.268198292674256</c:v>
                </c:pt>
                <c:pt idx="46">
                  <c:v>16.618140926286721</c:v>
                </c:pt>
                <c:pt idx="47">
                  <c:v>16.967601845851775</c:v>
                </c:pt>
                <c:pt idx="48">
                  <c:v>17.316582291431274</c:v>
                </c:pt>
                <c:pt idx="49">
                  <c:v>17.665083492965863</c:v>
                </c:pt>
                <c:pt idx="50">
                  <c:v>18.013106670339504</c:v>
                </c:pt>
                <c:pt idx="51">
                  <c:v>18.360653033443697</c:v>
                </c:pt>
                <c:pt idx="52">
                  <c:v>18.707723782241402</c:v>
                </c:pt>
                <c:pt idx="53">
                  <c:v>19.054320106830623</c:v>
                </c:pt>
                <c:pt idx="54">
                  <c:v>19.400443187507705</c:v>
                </c:pt>
                <c:pt idx="55">
                  <c:v>19.74609419483032</c:v>
                </c:pt>
                <c:pt idx="56">
                  <c:v>20.091274289680179</c:v>
                </c:pt>
                <c:pt idx="57">
                  <c:v>20.435984623325407</c:v>
                </c:pt>
                <c:pt idx="58">
                  <c:v>20.780226337482681</c:v>
                </c:pt>
                <c:pt idx="59">
                  <c:v>21.124000564379042</c:v>
                </c:pt>
                <c:pt idx="60">
                  <c:v>21.467308426813457</c:v>
                </c:pt>
                <c:pt idx="61">
                  <c:v>21.810151038218081</c:v>
                </c:pt>
                <c:pt idx="62">
                  <c:v>22.152529502719265</c:v>
                </c:pt>
                <c:pt idx="63">
                  <c:v>22.494444915198283</c:v>
                </c:pt>
                <c:pt idx="64">
                  <c:v>22.835898361351802</c:v>
                </c:pt>
                <c:pt idx="65">
                  <c:v>23.176890917752083</c:v>
                </c:pt>
                <c:pt idx="66">
                  <c:v>23.517423651906928</c:v>
                </c:pt>
                <c:pt idx="67">
                  <c:v>23.857497622319375</c:v>
                </c:pt>
                <c:pt idx="68">
                  <c:v>24.197113878547139</c:v>
                </c:pt>
                <c:pt idx="69">
                  <c:v>24.536273461261796</c:v>
                </c:pt>
                <c:pt idx="70">
                  <c:v>24.874977402307746</c:v>
                </c:pt>
                <c:pt idx="71">
                  <c:v>25.213226724760908</c:v>
                </c:pt>
                <c:pt idx="72">
                  <c:v>25.55102244298719</c:v>
                </c:pt>
                <c:pt idx="73">
                  <c:v>25.88836556270072</c:v>
                </c:pt>
                <c:pt idx="74">
                  <c:v>26.225257081021859</c:v>
                </c:pt>
                <c:pt idx="75">
                  <c:v>26.561697986534945</c:v>
                </c:pt>
                <c:pt idx="76">
                  <c:v>26.89768925934586</c:v>
                </c:pt>
                <c:pt idx="77">
                  <c:v>27.233231871139331</c:v>
                </c:pt>
                <c:pt idx="78">
                  <c:v>27.568326785236039</c:v>
                </c:pt>
                <c:pt idx="79">
                  <c:v>27.902974956649484</c:v>
                </c:pt>
                <c:pt idx="80">
                  <c:v>28.23717733214265</c:v>
                </c:pt>
                <c:pt idx="81">
                  <c:v>28.570934850284459</c:v>
                </c:pt>
                <c:pt idx="82">
                  <c:v>28.904248441505988</c:v>
                </c:pt>
                <c:pt idx="83">
                  <c:v>29.237119028156506</c:v>
                </c:pt>
                <c:pt idx="84">
                  <c:v>29.569547524559287</c:v>
                </c:pt>
                <c:pt idx="85">
                  <c:v>29.901534837067214</c:v>
                </c:pt>
                <c:pt idx="86">
                  <c:v>30.233081864118194</c:v>
                </c:pt>
                <c:pt idx="87">
                  <c:v>30.564189496290361</c:v>
                </c:pt>
                <c:pt idx="88">
                  <c:v>30.894858616357084</c:v>
                </c:pt>
                <c:pt idx="89">
                  <c:v>31.225090099341774</c:v>
                </c:pt>
                <c:pt idx="90">
                  <c:v>31.554884812572499</c:v>
                </c:pt>
                <c:pt idx="91">
                  <c:v>31.884243615736406</c:v>
                </c:pt>
                <c:pt idx="92">
                  <c:v>32.213167360933937</c:v>
                </c:pt>
                <c:pt idx="93">
                  <c:v>32.541656892732881</c:v>
                </c:pt>
                <c:pt idx="94">
                  <c:v>32.869713048222216</c:v>
                </c:pt>
                <c:pt idx="95">
                  <c:v>33.197336657065762</c:v>
                </c:pt>
                <c:pt idx="96">
                  <c:v>33.524528541555661</c:v>
                </c:pt>
                <c:pt idx="97">
                  <c:v>33.851289516665666</c:v>
                </c:pt>
                <c:pt idx="98">
                  <c:v>34.177620390104252</c:v>
                </c:pt>
                <c:pt idx="99">
                  <c:v>34.503521962367529</c:v>
                </c:pt>
                <c:pt idx="100">
                  <c:v>34.828995026792001</c:v>
                </c:pt>
                <c:pt idx="101">
                  <c:v>35.154040369607117</c:v>
                </c:pt>
                <c:pt idx="102">
                  <c:v>35.478658769987668</c:v>
                </c:pt>
                <c:pt idx="103">
                  <c:v>35.802851000105981</c:v>
                </c:pt>
                <c:pt idx="104">
                  <c:v>36.12661782518397</c:v>
                </c:pt>
                <c:pt idx="105">
                  <c:v>36.449960003544973</c:v>
                </c:pt>
                <c:pt idx="106">
                  <c:v>36.772878286665453</c:v>
                </c:pt>
                <c:pt idx="107">
                  <c:v>37.09537341922649</c:v>
                </c:pt>
                <c:pt idx="108">
                  <c:v>37.417446139165143</c:v>
                </c:pt>
                <c:pt idx="109">
                  <c:v>37.73909717772559</c:v>
                </c:pt>
                <c:pt idx="110">
                  <c:v>38.060327259510139</c:v>
                </c:pt>
                <c:pt idx="111">
                  <c:v>38.38113710253004</c:v>
                </c:pt>
                <c:pt idx="112">
                  <c:v>38.701527418256155</c:v>
                </c:pt>
                <c:pt idx="113">
                  <c:v>39.021498911669418</c:v>
                </c:pt>
                <c:pt idx="114">
                  <c:v>39.341052281311178</c:v>
                </c:pt>
                <c:pt idx="115">
                  <c:v>39.660188219333342</c:v>
                </c:pt>
                <c:pt idx="116">
                  <c:v>39.978907411548342</c:v>
                </c:pt>
                <c:pt idx="117">
                  <c:v>40.297210537478968</c:v>
                </c:pt>
                <c:pt idx="118">
                  <c:v>40.615098270408012</c:v>
                </c:pt>
                <c:pt idx="119">
                  <c:v>40.932571277427733</c:v>
                </c:pt>
                <c:pt idx="120">
                  <c:v>41.249630219489205</c:v>
                </c:pt>
                <c:pt idx="121">
                  <c:v>41.566275751451435</c:v>
                </c:pt>
                <c:pt idx="122">
                  <c:v>41.882508522130372</c:v>
                </c:pt>
                <c:pt idx="123">
                  <c:v>42.198329174347727</c:v>
                </c:pt>
                <c:pt idx="124">
                  <c:v>42.5137383449796</c:v>
                </c:pt>
                <c:pt idx="125">
                  <c:v>42.828736665005017</c:v>
                </c:pt>
                <c:pt idx="126">
                  <c:v>43.143324759554218</c:v>
                </c:pt>
                <c:pt idx="127">
                  <c:v>43.457503247956836</c:v>
                </c:pt>
                <c:pt idx="128">
                  <c:v>43.771272743789901</c:v>
                </c:pt>
                <c:pt idx="129">
                  <c:v>44.084633854925656</c:v>
                </c:pt>
                <c:pt idx="130">
                  <c:v>44.397587183579247</c:v>
                </c:pt>
                <c:pt idx="131">
                  <c:v>44.710133326356207</c:v>
                </c:pt>
                <c:pt idx="132">
                  <c:v>45.022272874299809</c:v>
                </c:pt>
                <c:pt idx="133">
                  <c:v>45.334006412938251</c:v>
                </c:pt>
                <c:pt idx="134">
                  <c:v>45.645334522331645</c:v>
                </c:pt>
                <c:pt idx="135">
                  <c:v>45.956257777118886</c:v>
                </c:pt>
                <c:pt idx="136">
                  <c:v>46.266776746564325</c:v>
                </c:pt>
                <c:pt idx="137">
                  <c:v>46.576891994604289</c:v>
                </c:pt>
                <c:pt idx="138">
                  <c:v>46.886604079893431</c:v>
                </c:pt>
                <c:pt idx="139">
                  <c:v>47.195913555850915</c:v>
                </c:pt>
                <c:pt idx="140">
                  <c:v>47.504820970706447</c:v>
                </c:pt>
                <c:pt idx="141">
                  <c:v>47.813326867546124</c:v>
                </c:pt>
                <c:pt idx="142">
                  <c:v>48.12143178435813</c:v>
                </c:pt>
                <c:pt idx="143">
                  <c:v>48.429136254078244</c:v>
                </c:pt>
                <c:pt idx="144">
                  <c:v>48.736440804635215</c:v>
                </c:pt>
                <c:pt idx="145">
                  <c:v>49.043345958995943</c:v>
                </c:pt>
                <c:pt idx="146">
                  <c:v>49.349852235210498</c:v>
                </c:pt>
                <c:pt idx="147">
                  <c:v>49.655960146456991</c:v>
                </c:pt>
                <c:pt idx="148">
                  <c:v>49.961670201086235</c:v>
                </c:pt>
                <c:pt idx="149">
                  <c:v>50.266982902666278</c:v>
                </c:pt>
                <c:pt idx="150">
                  <c:v>50.571898750026762</c:v>
                </c:pt>
                <c:pt idx="151">
                  <c:v>50.876418237303085</c:v>
                </c:pt>
                <c:pt idx="152">
                  <c:v>51.180541853980422</c:v>
                </c:pt>
                <c:pt idx="153">
                  <c:v>51.484270084937556</c:v>
                </c:pt>
                <c:pt idx="154">
                  <c:v>51.787603410490547</c:v>
                </c:pt>
                <c:pt idx="155">
                  <c:v>52.090542306436248</c:v>
                </c:pt>
                <c:pt idx="156">
                  <c:v>52.393087244095611</c:v>
                </c:pt>
                <c:pt idx="157">
                  <c:v>52.695238690356852</c:v>
                </c:pt>
                <c:pt idx="158">
                  <c:v>52.996997107718435</c:v>
                </c:pt>
                <c:pt idx="159">
                  <c:v>53.298362954331871</c:v>
                </c:pt>
                <c:pt idx="160">
                  <c:v>53.59933668404436</c:v>
                </c:pt>
                <c:pt idx="161">
                  <c:v>53.899918746441259</c:v>
                </c:pt>
                <c:pt idx="162">
                  <c:v>54.20010958688836</c:v>
                </c:pt>
                <c:pt idx="163">
                  <c:v>54.499909646574004</c:v>
                </c:pt>
                <c:pt idx="164">
                  <c:v>54.799319362551017</c:v>
                </c:pt>
                <c:pt idx="165">
                  <c:v>55.098339167778477</c:v>
                </c:pt>
                <c:pt idx="166">
                  <c:v>55.396969491163283</c:v>
                </c:pt>
                <c:pt idx="167">
                  <c:v>55.695210757601586</c:v>
                </c:pt>
                <c:pt idx="168">
                  <c:v>55.993063388019998</c:v>
                </c:pt>
                <c:pt idx="169">
                  <c:v>56.290527799416644</c:v>
                </c:pt>
                <c:pt idx="170">
                  <c:v>56.587604404902045</c:v>
                </c:pt>
                <c:pt idx="171">
                  <c:v>56.8842936137398</c:v>
                </c:pt>
                <c:pt idx="172">
                  <c:v>57.180595831387109</c:v>
                </c:pt>
                <c:pt idx="173">
                  <c:v>57.476511459535097</c:v>
                </c:pt>
                <c:pt idx="174">
                  <c:v>57.772040896148972</c:v>
                </c:pt>
                <c:pt idx="175">
                  <c:v>58.067184535507998</c:v>
                </c:pt>
                <c:pt idx="176">
                  <c:v>58.361942768245264</c:v>
                </c:pt>
                <c:pt idx="177">
                  <c:v>58.656315981387316</c:v>
                </c:pt>
                <c:pt idx="178">
                  <c:v>58.950304558393562</c:v>
                </c:pt>
                <c:pt idx="179">
                  <c:v>59.24390887919553</c:v>
                </c:pt>
                <c:pt idx="180">
                  <c:v>59.537129320235898</c:v>
                </c:pt>
                <c:pt idx="181">
                  <c:v>59.829966254507383</c:v>
                </c:pt>
                <c:pt idx="182">
                  <c:v>60.122420051591426</c:v>
                </c:pt>
                <c:pt idx="183">
                  <c:v>60.414491077696688</c:v>
                </c:pt>
                <c:pt idx="184">
                  <c:v>60.706179695697365</c:v>
                </c:pt>
                <c:pt idx="185">
                  <c:v>60.997486265171311</c:v>
                </c:pt>
                <c:pt idx="186">
                  <c:v>61.288411142437994</c:v>
                </c:pt>
                <c:pt idx="187">
                  <c:v>61.578954680596226</c:v>
                </c:pt>
                <c:pt idx="188">
                  <c:v>61.869117229561752</c:v>
                </c:pt>
                <c:pt idx="189">
                  <c:v>62.158899136104608</c:v>
                </c:pt>
                <c:pt idx="190">
                  <c:v>62.448300743886321</c:v>
                </c:pt>
                <c:pt idx="191">
                  <c:v>62.737322393496896</c:v>
                </c:pt>
                <c:pt idx="192">
                  <c:v>63.025964422491647</c:v>
                </c:pt>
                <c:pt idx="193">
                  <c:v>63.314227165427788</c:v>
                </c:pt>
                <c:pt idx="194">
                  <c:v>63.602110953900869</c:v>
                </c:pt>
                <c:pt idx="195">
                  <c:v>63.889616116581031</c:v>
                </c:pt>
                <c:pt idx="196">
                  <c:v>64.176742979249013</c:v>
                </c:pt>
                <c:pt idx="197">
                  <c:v>64.463491864832065</c:v>
                </c:pt>
                <c:pt idx="198">
                  <c:v>64.749863093439529</c:v>
                </c:pt>
                <c:pt idx="199">
                  <c:v>65.035856982398386</c:v>
                </c:pt>
                <c:pt idx="200">
                  <c:v>65.321473846288484</c:v>
                </c:pt>
                <c:pt idx="201">
                  <c:v>65.606713996977618</c:v>
                </c:pt>
                <c:pt idx="202">
                  <c:v>65.891577743656455</c:v>
                </c:pt>
                <c:pt idx="203">
                  <c:v>66.176065392873184</c:v>
                </c:pt>
                <c:pt idx="204">
                  <c:v>66.460177248568058</c:v>
                </c:pt>
                <c:pt idx="205">
                  <c:v>66.743913612107661</c:v>
                </c:pt>
                <c:pt idx="206">
                  <c:v>67.02727478231904</c:v>
                </c:pt>
                <c:pt idx="207">
                  <c:v>67.310261055523597</c:v>
                </c:pt>
                <c:pt idx="208">
                  <c:v>67.592872725570857</c:v>
                </c:pt>
                <c:pt idx="209">
                  <c:v>67.875110083871931</c:v>
                </c:pt>
                <c:pt idx="210">
                  <c:v>68.156973419432887</c:v>
                </c:pt>
                <c:pt idx="211">
                  <c:v>68.438463018887859</c:v>
                </c:pt>
                <c:pt idx="212">
                  <c:v>68.719579166531986</c:v>
                </c:pt>
                <c:pt idx="213">
                  <c:v>69.000322144354143</c:v>
                </c:pt>
                <c:pt idx="214">
                  <c:v>69.280692232069484</c:v>
                </c:pt>
                <c:pt idx="215">
                  <c:v>69.560689707151809</c:v>
                </c:pt>
                <c:pt idx="216">
                  <c:v>69.840314844865674</c:v>
                </c:pt>
                <c:pt idx="217">
                  <c:v>70.119567918298358</c:v>
                </c:pt>
                <c:pt idx="218">
                  <c:v>70.398449198391603</c:v>
                </c:pt>
                <c:pt idx="219">
                  <c:v>70.676958953973184</c:v>
                </c:pt>
                <c:pt idx="220">
                  <c:v>70.955097451788234</c:v>
                </c:pt>
                <c:pt idx="221">
                  <c:v>71.232864956530435</c:v>
                </c:pt>
                <c:pt idx="222">
                  <c:v>71.510261730872941</c:v>
                </c:pt>
                <c:pt idx="223">
                  <c:v>71.787288035499174</c:v>
                </c:pt>
                <c:pt idx="224">
                  <c:v>72.063944129133347</c:v>
                </c:pt>
                <c:pt idx="225">
                  <c:v>72.340230268570878</c:v>
                </c:pt>
                <c:pt idx="226">
                  <c:v>72.616146708708484</c:v>
                </c:pt>
                <c:pt idx="227">
                  <c:v>72.891693702574202</c:v>
                </c:pt>
                <c:pt idx="228">
                  <c:v>73.16687150135715</c:v>
                </c:pt>
                <c:pt idx="229">
                  <c:v>73.441680354437068</c:v>
                </c:pt>
                <c:pt idx="230">
                  <c:v>73.716120509413713</c:v>
                </c:pt>
                <c:pt idx="231">
                  <c:v>73.990192212136009</c:v>
                </c:pt>
                <c:pt idx="232">
                  <c:v>74.263895706731063</c:v>
                </c:pt>
                <c:pt idx="233">
                  <c:v>74.537231235632873</c:v>
                </c:pt>
                <c:pt idx="234">
                  <c:v>74.810199039610964</c:v>
                </c:pt>
                <c:pt idx="235">
                  <c:v>75.08279935779872</c:v>
                </c:pt>
                <c:pt idx="236">
                  <c:v>75.355032427721611</c:v>
                </c:pt>
                <c:pt idx="237">
                  <c:v>75.626898485325128</c:v>
                </c:pt>
                <c:pt idx="238">
                  <c:v>75.898397765002585</c:v>
                </c:pt>
                <c:pt idx="239">
                  <c:v>76.169530499622695</c:v>
                </c:pt>
                <c:pt idx="240">
                  <c:v>76.440296920556989</c:v>
                </c:pt>
                <c:pt idx="241">
                  <c:v>76.710697257706954</c:v>
                </c:pt>
                <c:pt idx="242">
                  <c:v>76.980731739531066</c:v>
                </c:pt>
                <c:pt idx="243">
                  <c:v>77.250400593071561</c:v>
                </c:pt>
                <c:pt idx="244">
                  <c:v>77.519704043981051</c:v>
                </c:pt>
                <c:pt idx="245">
                  <c:v>77.788642316548902</c:v>
                </c:pt>
                <c:pt idx="246">
                  <c:v>78.057215633727438</c:v>
                </c:pt>
                <c:pt idx="247">
                  <c:v>78.325424217157959</c:v>
                </c:pt>
                <c:pt idx="248">
                  <c:v>78.593268287196565</c:v>
                </c:pt>
                <c:pt idx="249">
                  <c:v>78.860748062939734</c:v>
                </c:pt>
                <c:pt idx="250">
                  <c:v>79.127863762249774</c:v>
                </c:pt>
                <c:pt idx="251">
                  <c:v>79.394615601780004</c:v>
                </c:pt>
                <c:pt idx="252">
                  <c:v>79.661003796999822</c:v>
                </c:pt>
                <c:pt idx="253">
                  <c:v>79.927028562219505</c:v>
                </c:pt>
                <c:pt idx="254">
                  <c:v>80.192690110614876</c:v>
                </c:pt>
                <c:pt idx="255">
                  <c:v>80.457988654251736</c:v>
                </c:pt>
                <c:pt idx="256">
                  <c:v>80.722924404110074</c:v>
                </c:pt>
                <c:pt idx="257">
                  <c:v>80.987497570108189</c:v>
                </c:pt>
                <c:pt idx="258">
                  <c:v>81.251708361126504</c:v>
                </c:pt>
                <c:pt idx="259">
                  <c:v>81.515556985031239</c:v>
                </c:pt>
                <c:pt idx="260">
                  <c:v>81.779043648697893</c:v>
                </c:pt>
                <c:pt idx="261">
                  <c:v>82.042168558034533</c:v>
                </c:pt>
                <c:pt idx="262">
                  <c:v>82.304931918004883</c:v>
                </c:pt>
                <c:pt idx="263">
                  <c:v>82.567333932651195</c:v>
                </c:pt>
                <c:pt idx="264">
                  <c:v>82.829374805117013</c:v>
                </c:pt>
                <c:pt idx="265">
                  <c:v>83.091054737669623</c:v>
                </c:pt>
                <c:pt idx="266">
                  <c:v>83.35237393172244</c:v>
                </c:pt>
                <c:pt idx="267">
                  <c:v>83.613332587857116</c:v>
                </c:pt>
                <c:pt idx="268">
                  <c:v>83.873930905845484</c:v>
                </c:pt>
                <c:pt idx="269">
                  <c:v>84.134169084671328</c:v>
                </c:pt>
                <c:pt idx="270">
                  <c:v>84.394047322551955</c:v>
                </c:pt>
              </c:numCache>
            </c:numRef>
          </c:xVal>
          <c:yVal>
            <c:numRef>
              <c:f>'18ft'!$H$19:$H$289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918024"/>
        <c:axId val="537918416"/>
      </c:scatterChart>
      <c:valAx>
        <c:axId val="53791802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918416"/>
        <c:crosses val="max"/>
        <c:crossBetween val="midCat"/>
        <c:majorUnit val="2"/>
      </c:valAx>
      <c:valAx>
        <c:axId val="53791841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91802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'19ft'!$E$18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0.37294669342653208</c:v>
                </c:pt>
                <c:pt idx="2">
                  <c:v>0.74534447584300278</c:v>
                </c:pt>
                <c:pt idx="3">
                  <c:v>1.1171951214895268</c:v>
                </c:pt>
                <c:pt idx="4">
                  <c:v>1.4885003911188472</c:v>
                </c:pt>
                <c:pt idx="5">
                  <c:v>1.8592620320817517</c:v>
                </c:pt>
                <c:pt idx="6">
                  <c:v>2.2294817784118548</c:v>
                </c:pt>
                <c:pt idx="7">
                  <c:v>2.5991613509097582</c:v>
                </c:pt>
                <c:pt idx="8">
                  <c:v>2.9683024572265966</c:v>
                </c:pt>
                <c:pt idx="9">
                  <c:v>3.3369067919469773</c:v>
                </c:pt>
                <c:pt idx="10">
                  <c:v>3.704976036671324</c:v>
                </c:pt>
                <c:pt idx="11">
                  <c:v>4.0725118600976344</c:v>
                </c:pt>
                <c:pt idx="12">
                  <c:v>4.4395159181026562</c:v>
                </c:pt>
                <c:pt idx="13">
                  <c:v>4.8059898538224965</c:v>
                </c:pt>
                <c:pt idx="14">
                  <c:v>5.1719352977326674</c:v>
                </c:pt>
                <c:pt idx="15">
                  <c:v>5.5373538677275773</c:v>
                </c:pt>
                <c:pt idx="16">
                  <c:v>5.9022471691994811</c:v>
                </c:pt>
                <c:pt idx="17">
                  <c:v>6.2666167951168887</c:v>
                </c:pt>
                <c:pt idx="18">
                  <c:v>6.6304643261024481</c:v>
                </c:pt>
                <c:pt idx="19">
                  <c:v>6.9937913305103052</c:v>
                </c:pt>
                <c:pt idx="20">
                  <c:v>7.3565993645029533</c:v>
                </c:pt>
                <c:pt idx="21">
                  <c:v>7.7188899721275757</c:v>
                </c:pt>
                <c:pt idx="22">
                  <c:v>8.0806646853918878</c:v>
                </c:pt>
                <c:pt idx="23">
                  <c:v>8.4419250243394917</c:v>
                </c:pt>
                <c:pt idx="24">
                  <c:v>8.8026724971247532</c:v>
                </c:pt>
                <c:pt idx="25">
                  <c:v>9.1629086000871904</c:v>
                </c:pt>
                <c:pt idx="26">
                  <c:v>9.5226348178254057</c:v>
                </c:pt>
                <c:pt idx="27">
                  <c:v>9.8818526232705484</c:v>
                </c:pt>
                <c:pt idx="28">
                  <c:v>10.240563477759331</c:v>
                </c:pt>
                <c:pt idx="29">
                  <c:v>10.598768831106588</c:v>
                </c:pt>
                <c:pt idx="30">
                  <c:v>10.956470121677402</c:v>
                </c:pt>
                <c:pt idx="31">
                  <c:v>11.313668776458796</c:v>
                </c:pt>
                <c:pt idx="32">
                  <c:v>11.67036621113099</c:v>
                </c:pt>
                <c:pt idx="33">
                  <c:v>12.026563830138244</c:v>
                </c:pt>
                <c:pt idx="34">
                  <c:v>12.382263026759285</c:v>
                </c:pt>
                <c:pt idx="35">
                  <c:v>12.737465183177326</c:v>
                </c:pt>
                <c:pt idx="36">
                  <c:v>13.092171670549678</c:v>
                </c:pt>
                <c:pt idx="37">
                  <c:v>13.446383849076975</c:v>
                </c:pt>
                <c:pt idx="38">
                  <c:v>13.800103068071998</c:v>
                </c:pt>
                <c:pt idx="39">
                  <c:v>14.153330666028126</c:v>
                </c:pt>
                <c:pt idx="40">
                  <c:v>14.506067970687399</c:v>
                </c:pt>
                <c:pt idx="41">
                  <c:v>14.858316299108216</c:v>
                </c:pt>
                <c:pt idx="42">
                  <c:v>15.21007695773266</c:v>
                </c:pt>
                <c:pt idx="43">
                  <c:v>15.561351242453465</c:v>
                </c:pt>
                <c:pt idx="44">
                  <c:v>15.912140438680627</c:v>
                </c:pt>
                <c:pt idx="45">
                  <c:v>16.26244582140766</c:v>
                </c:pt>
                <c:pt idx="46">
                  <c:v>16.612268655277511</c:v>
                </c:pt>
                <c:pt idx="47">
                  <c:v>16.961610194648141</c:v>
                </c:pt>
                <c:pt idx="48">
                  <c:v>17.310471683657749</c:v>
                </c:pt>
                <c:pt idx="49">
                  <c:v>17.658854356289694</c:v>
                </c:pt>
                <c:pt idx="50">
                  <c:v>18.006759436437065</c:v>
                </c:pt>
                <c:pt idx="51">
                  <c:v>18.354188137966954</c:v>
                </c:pt>
                <c:pt idx="52">
                  <c:v>18.701141664784398</c:v>
                </c:pt>
                <c:pt idx="53">
                  <c:v>19.047621210896011</c:v>
                </c:pt>
                <c:pt idx="54">
                  <c:v>19.393627960473317</c:v>
                </c:pt>
                <c:pt idx="55">
                  <c:v>19.73916308791577</c:v>
                </c:pt>
                <c:pt idx="56">
                  <c:v>20.084227757913492</c:v>
                </c:pt>
                <c:pt idx="57">
                  <c:v>20.428823125509698</c:v>
                </c:pt>
                <c:pt idx="58">
                  <c:v>20.772950336162843</c:v>
                </c:pt>
                <c:pt idx="59">
                  <c:v>21.116610525808493</c:v>
                </c:pt>
                <c:pt idx="60">
                  <c:v>21.45980482092089</c:v>
                </c:pt>
                <c:pt idx="61">
                  <c:v>21.802534338574262</c:v>
                </c:pt>
                <c:pt idx="62">
                  <c:v>22.144800186503844</c:v>
                </c:pt>
                <c:pt idx="63">
                  <c:v>22.486603463166649</c:v>
                </c:pt>
                <c:pt idx="64">
                  <c:v>22.827945257801954</c:v>
                </c:pt>
                <c:pt idx="65">
                  <c:v>23.168826650491525</c:v>
                </c:pt>
                <c:pt idx="66">
                  <c:v>23.509248712219605</c:v>
                </c:pt>
                <c:pt idx="67">
                  <c:v>23.849212504932616</c:v>
                </c:pt>
                <c:pt idx="68">
                  <c:v>24.188719081598631</c:v>
                </c:pt>
                <c:pt idx="69">
                  <c:v>24.527769486266592</c:v>
                </c:pt>
                <c:pt idx="70">
                  <c:v>24.866364754125282</c:v>
                </c:pt>
                <c:pt idx="71">
                  <c:v>25.204505911562055</c:v>
                </c:pt>
                <c:pt idx="72">
                  <c:v>25.542193976221323</c:v>
                </c:pt>
                <c:pt idx="73">
                  <c:v>25.879429957062815</c:v>
                </c:pt>
                <c:pt idx="74">
                  <c:v>26.216214854419597</c:v>
                </c:pt>
                <c:pt idx="75">
                  <c:v>26.552549660055874</c:v>
                </c:pt>
                <c:pt idx="76">
                  <c:v>26.888435357224537</c:v>
                </c:pt>
                <c:pt idx="77">
                  <c:v>27.223872920724521</c:v>
                </c:pt>
                <c:pt idx="78">
                  <c:v>27.558863316957915</c:v>
                </c:pt>
                <c:pt idx="79">
                  <c:v>27.893407503986861</c:v>
                </c:pt>
                <c:pt idx="80">
                  <c:v>28.227506431590239</c:v>
                </c:pt>
                <c:pt idx="81">
                  <c:v>28.56116104132014</c:v>
                </c:pt>
                <c:pt idx="82">
                  <c:v>28.894372266558115</c:v>
                </c:pt>
                <c:pt idx="83">
                  <c:v>29.227141032571225</c:v>
                </c:pt>
                <c:pt idx="84">
                  <c:v>29.559468256567882</c:v>
                </c:pt>
                <c:pt idx="85">
                  <c:v>29.891354847753483</c:v>
                </c:pt>
                <c:pt idx="86">
                  <c:v>30.222801707385841</c:v>
                </c:pt>
                <c:pt idx="87">
                  <c:v>30.553809728830416</c:v>
                </c:pt>
                <c:pt idx="88">
                  <c:v>30.884379797615345</c:v>
                </c:pt>
                <c:pt idx="89">
                  <c:v>31.214512791486282</c:v>
                </c:pt>
                <c:pt idx="90">
                  <c:v>31.544209580461033</c:v>
                </c:pt>
                <c:pt idx="91">
                  <c:v>31.873471026884001</c:v>
                </c:pt>
                <c:pt idx="92">
                  <c:v>32.202297985480449</c:v>
                </c:pt>
                <c:pt idx="93">
                  <c:v>32.530691303410542</c:v>
                </c:pt>
                <c:pt idx="94">
                  <c:v>32.85865182032326</c:v>
                </c:pt>
                <c:pt idx="95">
                  <c:v>33.186180368410049</c:v>
                </c:pt>
                <c:pt idx="96">
                  <c:v>33.513277772458345</c:v>
                </c:pt>
                <c:pt idx="97">
                  <c:v>33.839944849904903</c:v>
                </c:pt>
                <c:pt idx="98">
                  <c:v>34.166182410888908</c:v>
                </c:pt>
                <c:pt idx="99">
                  <c:v>34.491991258304949</c:v>
                </c:pt>
                <c:pt idx="100">
                  <c:v>34.817372187855803</c:v>
                </c:pt>
                <c:pt idx="101">
                  <c:v>35.142325988105014</c:v>
                </c:pt>
                <c:pt idx="102">
                  <c:v>35.466853440529327</c:v>
                </c:pt>
                <c:pt idx="103">
                  <c:v>35.790955319570926</c:v>
                </c:pt>
                <c:pt idx="104">
                  <c:v>36.114632392689501</c:v>
                </c:pt>
                <c:pt idx="105">
                  <c:v>36.437885420414155</c:v>
                </c:pt>
                <c:pt idx="106">
                  <c:v>36.760715156395115</c:v>
                </c:pt>
                <c:pt idx="107">
                  <c:v>37.08312234745528</c:v>
                </c:pt>
                <c:pt idx="108">
                  <c:v>37.405107733641607</c:v>
                </c:pt>
                <c:pt idx="109">
                  <c:v>37.726672048276306</c:v>
                </c:pt>
                <c:pt idx="110">
                  <c:v>38.047816018007893</c:v>
                </c:pt>
                <c:pt idx="111">
                  <c:v>38.368540362862042</c:v>
                </c:pt>
                <c:pt idx="112">
                  <c:v>38.688845796292298</c:v>
                </c:pt>
                <c:pt idx="113">
                  <c:v>39.008733025230597</c:v>
                </c:pt>
                <c:pt idx="114">
                  <c:v>39.328202750137635</c:v>
                </c:pt>
                <c:pt idx="115">
                  <c:v>39.647255665053066</c:v>
                </c:pt>
                <c:pt idx="116">
                  <c:v>39.965892457645545</c:v>
                </c:pt>
                <c:pt idx="117">
                  <c:v>40.284113809262571</c:v>
                </c:pt>
                <c:pt idx="118">
                  <c:v>40.601920394980198</c:v>
                </c:pt>
                <c:pt idx="119">
                  <c:v>40.919312883652573</c:v>
                </c:pt>
                <c:pt idx="120">
                  <c:v>41.236291937961312</c:v>
                </c:pt>
                <c:pt idx="121">
                  <c:v>41.552858214464692</c:v>
                </c:pt>
                <c:pt idx="122">
                  <c:v>41.869012363646711</c:v>
                </c:pt>
                <c:pt idx="123">
                  <c:v>42.184755029965949</c:v>
                </c:pt>
                <c:pt idx="124">
                  <c:v>42.500086851904307</c:v>
                </c:pt>
                <c:pt idx="125">
                  <c:v>42.815008462015527</c:v>
                </c:pt>
                <c:pt idx="126">
                  <c:v>43.129520486973611</c:v>
                </c:pt>
                <c:pt idx="127">
                  <c:v>43.443623547621044</c:v>
                </c:pt>
                <c:pt idx="128">
                  <c:v>43.757318259016834</c:v>
                </c:pt>
                <c:pt idx="129">
                  <c:v>44.070605230484439</c:v>
                </c:pt>
                <c:pt idx="130">
                  <c:v>44.383485065659492</c:v>
                </c:pt>
                <c:pt idx="131">
                  <c:v>44.695958362537375</c:v>
                </c:pt>
                <c:pt idx="132">
                  <c:v>45.008025713520638</c:v>
                </c:pt>
                <c:pt idx="133">
                  <c:v>45.319687705466237</c:v>
                </c:pt>
                <c:pt idx="134">
                  <c:v>45.630944919732627</c:v>
                </c:pt>
                <c:pt idx="135">
                  <c:v>45.941797932226692</c:v>
                </c:pt>
                <c:pt idx="136">
                  <c:v>46.252247313450475</c:v>
                </c:pt>
                <c:pt idx="137">
                  <c:v>46.562293628547813</c:v>
                </c:pt>
                <c:pt idx="138">
                  <c:v>46.871937437350745</c:v>
                </c:pt>
                <c:pt idx="139">
                  <c:v>47.181179294425782</c:v>
                </c:pt>
                <c:pt idx="140">
                  <c:v>47.490019749120009</c:v>
                </c:pt>
                <c:pt idx="141">
                  <c:v>47.798459345607036</c:v>
                </c:pt>
                <c:pt idx="142">
                  <c:v>48.106498622932762</c:v>
                </c:pt>
                <c:pt idx="143">
                  <c:v>48.414138115060986</c:v>
                </c:pt>
                <c:pt idx="144">
                  <c:v>48.721378350918854</c:v>
                </c:pt>
                <c:pt idx="145">
                  <c:v>49.028219854442142</c:v>
                </c:pt>
                <c:pt idx="146">
                  <c:v>49.334663144620357</c:v>
                </c:pt>
                <c:pt idx="147">
                  <c:v>49.640708735541693</c:v>
                </c:pt>
                <c:pt idx="148">
                  <c:v>49.946357136437811</c:v>
                </c:pt>
                <c:pt idx="149">
                  <c:v>50.251608851728449</c:v>
                </c:pt>
                <c:pt idx="150">
                  <c:v>50.556464381065865</c:v>
                </c:pt>
                <c:pt idx="151">
                  <c:v>50.860924219379122</c:v>
                </c:pt>
                <c:pt idx="152">
                  <c:v>51.164988856918185</c:v>
                </c:pt>
                <c:pt idx="153">
                  <c:v>51.468658779297868</c:v>
                </c:pt>
                <c:pt idx="154">
                  <c:v>51.771934467541612</c:v>
                </c:pt>
                <c:pt idx="155">
                  <c:v>52.074816398125073</c:v>
                </c:pt>
                <c:pt idx="156">
                  <c:v>52.377305043019561</c:v>
                </c:pt>
                <c:pt idx="157">
                  <c:v>52.679400869735296</c:v>
                </c:pt>
                <c:pt idx="158">
                  <c:v>52.981104341364507</c:v>
                </c:pt>
                <c:pt idx="159">
                  <c:v>53.282415916624338</c:v>
                </c:pt>
                <c:pt idx="160">
                  <c:v>53.583336049899586</c:v>
                </c:pt>
                <c:pt idx="161">
                  <c:v>53.883865191285309</c:v>
                </c:pt>
                <c:pt idx="162">
                  <c:v>54.184003786629177</c:v>
                </c:pt>
                <c:pt idx="163">
                  <c:v>54.483752277573736</c:v>
                </c:pt>
                <c:pt idx="164">
                  <c:v>54.783111101598443</c:v>
                </c:pt>
                <c:pt idx="165">
                  <c:v>55.082080692061545</c:v>
                </c:pt>
                <c:pt idx="166">
                  <c:v>55.380661478241777</c:v>
                </c:pt>
                <c:pt idx="167">
                  <c:v>55.678853885379887</c:v>
                </c:pt>
                <c:pt idx="168">
                  <c:v>55.976658334719993</c:v>
                </c:pt>
                <c:pt idx="169">
                  <c:v>56.274075243550747</c:v>
                </c:pt>
                <c:pt idx="170">
                  <c:v>56.571105025246332</c:v>
                </c:pt>
                <c:pt idx="171">
                  <c:v>56.867748089307284</c:v>
                </c:pt>
                <c:pt idx="172">
                  <c:v>57.164004841401109</c:v>
                </c:pt>
                <c:pt idx="173">
                  <c:v>57.459875683402764</c:v>
                </c:pt>
                <c:pt idx="174">
                  <c:v>57.755361013434936</c:v>
                </c:pt>
                <c:pt idx="175">
                  <c:v>58.050461225908109</c:v>
                </c:pt>
                <c:pt idx="176">
                  <c:v>58.345176711560519</c:v>
                </c:pt>
                <c:pt idx="177">
                  <c:v>58.639507857497875</c:v>
                </c:pt>
                <c:pt idx="178">
                  <c:v>58.933455047232904</c:v>
                </c:pt>
                <c:pt idx="179">
                  <c:v>59.227018660724738</c:v>
                </c:pt>
                <c:pt idx="180">
                  <c:v>59.520199074418095</c:v>
                </c:pt>
                <c:pt idx="181">
                  <c:v>59.812996661282277</c:v>
                </c:pt>
                <c:pt idx="182">
                  <c:v>60.105411790850006</c:v>
                </c:pt>
                <c:pt idx="183">
                  <c:v>60.397444829256045</c:v>
                </c:pt>
                <c:pt idx="184">
                  <c:v>60.689096139275669</c:v>
                </c:pt>
                <c:pt idx="185">
                  <c:v>60.980366080362913</c:v>
                </c:pt>
                <c:pt idx="186">
                  <c:v>61.271255008688655</c:v>
                </c:pt>
                <c:pt idx="187">
                  <c:v>61.561763277178514</c:v>
                </c:pt>
                <c:pt idx="188">
                  <c:v>61.851891235550553</c:v>
                </c:pt>
                <c:pt idx="189">
                  <c:v>62.141639230352801</c:v>
                </c:pt>
                <c:pt idx="190">
                  <c:v>62.431007605000573</c:v>
                </c:pt>
                <c:pt idx="191">
                  <c:v>62.719996699813628</c:v>
                </c:pt>
                <c:pt idx="192">
                  <c:v>63.008606852053099</c:v>
                </c:pt>
                <c:pt idx="193">
                  <c:v>63.296838395958282</c:v>
                </c:pt>
                <c:pt idx="194">
                  <c:v>63.584691662783193</c:v>
                </c:pt>
                <c:pt idx="195">
                  <c:v>63.872166980832951</c:v>
                </c:pt>
                <c:pt idx="196">
                  <c:v>64.159264675499983</c:v>
                </c:pt>
                <c:pt idx="197">
                  <c:v>64.445985069300008</c:v>
                </c:pt>
                <c:pt idx="198">
                  <c:v>64.732328481907857</c:v>
                </c:pt>
                <c:pt idx="199">
                  <c:v>65.01829523019309</c:v>
                </c:pt>
                <c:pt idx="200">
                  <c:v>65.303885628255415</c:v>
                </c:pt>
                <c:pt idx="201">
                  <c:v>65.589099987459932</c:v>
                </c:pt>
                <c:pt idx="202">
                  <c:v>65.873938616472159</c:v>
                </c:pt>
                <c:pt idx="203">
                  <c:v>66.158401821292898</c:v>
                </c:pt>
                <c:pt idx="204">
                  <c:v>66.442489905292845</c:v>
                </c:pt>
                <c:pt idx="205">
                  <c:v>66.726203169247114</c:v>
                </c:pt>
                <c:pt idx="206">
                  <c:v>67.009541911369425</c:v>
                </c:pt>
                <c:pt idx="207">
                  <c:v>67.292506427346225</c:v>
                </c:pt>
                <c:pt idx="208">
                  <c:v>67.575097010370555</c:v>
                </c:pt>
                <c:pt idx="209">
                  <c:v>67.857313951175712</c:v>
                </c:pt>
                <c:pt idx="210">
                  <c:v>68.139157538068744</c:v>
                </c:pt>
                <c:pt idx="211">
                  <c:v>68.420628056963722</c:v>
                </c:pt>
                <c:pt idx="212">
                  <c:v>68.701725791414859</c:v>
                </c:pt>
                <c:pt idx="213">
                  <c:v>68.982451022649357</c:v>
                </c:pt>
                <c:pt idx="214">
                  <c:v>69.262804029600147</c:v>
                </c:pt>
                <c:pt idx="215">
                  <c:v>69.542785088938388</c:v>
                </c:pt>
                <c:pt idx="216">
                  <c:v>69.822394475105739</c:v>
                </c:pt>
                <c:pt idx="217">
                  <c:v>70.101632460346494</c:v>
                </c:pt>
                <c:pt idx="218">
                  <c:v>70.380499314739467</c:v>
                </c:pt>
                <c:pt idx="219">
                  <c:v>70.658995306229741</c:v>
                </c:pt>
                <c:pt idx="220">
                  <c:v>70.937120700660145</c:v>
                </c:pt>
                <c:pt idx="221">
                  <c:v>71.214875761802588</c:v>
                </c:pt>
                <c:pt idx="222">
                  <c:v>71.492260751389153</c:v>
                </c:pt>
                <c:pt idx="223">
                  <c:v>71.769275929143049</c:v>
                </c:pt>
                <c:pt idx="224">
                  <c:v>72.045921552809332</c:v>
                </c:pt>
                <c:pt idx="225">
                  <c:v>72.322197878185392</c:v>
                </c:pt>
                <c:pt idx="226">
                  <c:v>72.598105159151302</c:v>
                </c:pt>
                <c:pt idx="227">
                  <c:v>72.873643647699964</c:v>
                </c:pt>
                <c:pt idx="228">
                  <c:v>73.148813593966992</c:v>
                </c:pt>
                <c:pt idx="229">
                  <c:v>73.423615246260482</c:v>
                </c:pt>
                <c:pt idx="230">
                  <c:v>73.698048851090533</c:v>
                </c:pt>
                <c:pt idx="231">
                  <c:v>73.972114653198545</c:v>
                </c:pt>
                <c:pt idx="232">
                  <c:v>74.245812895586411</c:v>
                </c:pt>
                <c:pt idx="233">
                  <c:v>74.519143819545405</c:v>
                </c:pt>
                <c:pt idx="234">
                  <c:v>74.792107664684934</c:v>
                </c:pt>
                <c:pt idx="235">
                  <c:v>75.064704668961099</c:v>
                </c:pt>
                <c:pt idx="236">
                  <c:v>75.336935068705003</c:v>
                </c:pt>
                <c:pt idx="237">
                  <c:v>75.608799098650906</c:v>
                </c:pt>
                <c:pt idx="238">
                  <c:v>75.880296991964187</c:v>
                </c:pt>
                <c:pt idx="239">
                  <c:v>76.151428980269046</c:v>
                </c:pt>
                <c:pt idx="240">
                  <c:v>76.422195293676097</c:v>
                </c:pt>
                <c:pt idx="241">
                  <c:v>76.6925961608097</c:v>
                </c:pt>
                <c:pt idx="242">
                  <c:v>76.962631808835098</c:v>
                </c:pt>
                <c:pt idx="243">
                  <c:v>77.232302463485411</c:v>
                </c:pt>
                <c:pt idx="244">
                  <c:v>77.501608349088343</c:v>
                </c:pt>
                <c:pt idx="245">
                  <c:v>77.770549688592794</c:v>
                </c:pt>
                <c:pt idx="246">
                  <c:v>78.039126703595187</c:v>
                </c:pt>
                <c:pt idx="247">
                  <c:v>78.307339614365645</c:v>
                </c:pt>
                <c:pt idx="248">
                  <c:v>78.575188639873971</c:v>
                </c:pt>
                <c:pt idx="249">
                  <c:v>78.84267399781541</c:v>
                </c:pt>
                <c:pt idx="250">
                  <c:v>79.109795904636229</c:v>
                </c:pt>
                <c:pt idx="251">
                  <c:v>79.376554575559098</c:v>
                </c:pt>
                <c:pt idx="252">
                  <c:v>79.642950224608271</c:v>
                </c:pt>
                <c:pt idx="253">
                  <c:v>79.908983064634612</c:v>
                </c:pt>
                <c:pt idx="254">
                  <c:v>80.174653307340336</c:v>
                </c:pt>
                <c:pt idx="255">
                  <c:v>80.439961163303636</c:v>
                </c:pt>
                <c:pt idx="256">
                  <c:v>80.704906842003112</c:v>
                </c:pt>
                <c:pt idx="257">
                  <c:v>80.969490551841957</c:v>
                </c:pt>
                <c:pt idx="258">
                  <c:v>81.233712500171961</c:v>
                </c:pt>
                <c:pt idx="259">
                  <c:v>81.497572893317368</c:v>
                </c:pt>
                <c:pt idx="260">
                  <c:v>81.761071936598498</c:v>
                </c:pt>
                <c:pt idx="261">
                  <c:v>82.02420983435519</c:v>
                </c:pt>
                <c:pt idx="262">
                  <c:v>82.28698678997003</c:v>
                </c:pt>
                <c:pt idx="263">
                  <c:v>82.549403005891449</c:v>
                </c:pt>
                <c:pt idx="264">
                  <c:v>82.811458683656525</c:v>
                </c:pt>
                <c:pt idx="265">
                  <c:v>83.073154023913702</c:v>
                </c:pt>
                <c:pt idx="266">
                  <c:v>83.334489226445271</c:v>
                </c:pt>
                <c:pt idx="267">
                  <c:v>83.595464490189627</c:v>
                </c:pt>
                <c:pt idx="268">
                  <c:v>83.856080013263423</c:v>
                </c:pt>
                <c:pt idx="269">
                  <c:v>84.116335992983423</c:v>
                </c:pt>
                <c:pt idx="270">
                  <c:v>84.376232625888278</c:v>
                </c:pt>
              </c:numCache>
            </c:numRef>
          </c:xVal>
          <c:yVal>
            <c:numRef>
              <c:f>'19ft'!$E$19:$E$289</c:f>
              <c:numCache>
                <c:formatCode>General</c:formatCode>
                <c:ptCount val="271"/>
                <c:pt idx="0">
                  <c:v>0.74772880212714676</c:v>
                </c:pt>
                <c:pt idx="1">
                  <c:v>0.78360076281303781</c:v>
                </c:pt>
                <c:pt idx="2">
                  <c:v>0.81826166161621117</c:v>
                </c:pt>
                <c:pt idx="3">
                  <c:v>0.85171337095213662</c:v>
                </c:pt>
                <c:pt idx="4">
                  <c:v>0.88395775348195837</c:v>
                </c:pt>
                <c:pt idx="5">
                  <c:v>0.91499666222106357</c:v>
                </c:pt>
                <c:pt idx="6">
                  <c:v>0.94483194064693199</c:v>
                </c:pt>
                <c:pt idx="7">
                  <c:v>0.97346542280627413</c:v>
                </c:pt>
                <c:pt idx="8">
                  <c:v>1.000898933421464</c:v>
                </c:pt>
                <c:pt idx="9">
                  <c:v>1.027134287996271</c:v>
                </c:pt>
                <c:pt idx="10">
                  <c:v>1.0521732929209007</c:v>
                </c:pt>
                <c:pt idx="11">
                  <c:v>1.0760177455763444</c:v>
                </c:pt>
                <c:pt idx="12">
                  <c:v>1.0986694344380494</c:v>
                </c:pt>
                <c:pt idx="13">
                  <c:v>1.1201301391789111</c:v>
                </c:pt>
                <c:pt idx="14">
                  <c:v>1.1404016307715943</c:v>
                </c:pt>
                <c:pt idx="15">
                  <c:v>1.1594856715901887</c:v>
                </c:pt>
                <c:pt idx="16">
                  <c:v>1.1773840155112032</c:v>
                </c:pt>
                <c:pt idx="17">
                  <c:v>1.1940984080139061</c:v>
                </c:pt>
                <c:pt idx="18">
                  <c:v>1.2096305862800123</c:v>
                </c:pt>
                <c:pt idx="19">
                  <c:v>1.2239822792927266</c:v>
                </c:pt>
                <c:pt idx="20">
                  <c:v>1.2371552079351456</c:v>
                </c:pt>
                <c:pt idx="21">
                  <c:v>1.2491510850880221</c:v>
                </c:pt>
                <c:pt idx="22">
                  <c:v>1.259971615726899</c:v>
                </c:pt>
                <c:pt idx="23">
                  <c:v>1.2696184970186142</c:v>
                </c:pt>
                <c:pt idx="24">
                  <c:v>1.2780934184171839</c:v>
                </c:pt>
                <c:pt idx="25">
                  <c:v>1.2853980617590652</c:v>
                </c:pt>
                <c:pt idx="26">
                  <c:v>1.291534101357805</c:v>
                </c:pt>
                <c:pt idx="27">
                  <c:v>1.2965032040980768</c:v>
                </c:pt>
                <c:pt idx="28">
                  <c:v>1.3003070295291121</c:v>
                </c:pt>
                <c:pt idx="29">
                  <c:v>1.3029472299575264</c:v>
                </c:pt>
                <c:pt idx="30">
                  <c:v>1.3044254505395469</c:v>
                </c:pt>
                <c:pt idx="31">
                  <c:v>1.3047433293726445</c:v>
                </c:pt>
                <c:pt idx="32">
                  <c:v>1.3039024975865718</c:v>
                </c:pt>
                <c:pt idx="33">
                  <c:v>1.3019045794338138</c:v>
                </c:pt>
                <c:pt idx="34">
                  <c:v>1.298751192379451</c:v>
                </c:pt>
                <c:pt idx="35">
                  <c:v>1.2944439471904419</c:v>
                </c:pt>
                <c:pt idx="36">
                  <c:v>1.2889844480243242</c:v>
                </c:pt>
                <c:pt idx="37">
                  <c:v>1.2823742925173409</c:v>
                </c:pt>
                <c:pt idx="38">
                  <c:v>1.2746150718719924</c:v>
                </c:pt>
                <c:pt idx="39">
                  <c:v>1.2657083709440189</c:v>
                </c:pt>
                <c:pt idx="40">
                  <c:v>1.2556557683288139</c:v>
                </c:pt>
                <c:pt idx="41">
                  <c:v>1.2444588364472737</c:v>
                </c:pt>
                <c:pt idx="42">
                  <c:v>1.2321191416310842</c:v>
                </c:pt>
                <c:pt idx="43">
                  <c:v>1.2186382442074482</c:v>
                </c:pt>
                <c:pt idx="44">
                  <c:v>1.2040176985832549</c:v>
                </c:pt>
                <c:pt idx="45">
                  <c:v>1.1882590533286956</c:v>
                </c:pt>
                <c:pt idx="46">
                  <c:v>1.1713638512603257</c:v>
                </c:pt>
                <c:pt idx="47">
                  <c:v>1.1533336295235777</c:v>
                </c:pt>
                <c:pt idx="48">
                  <c:v>1.1341699196747246</c:v>
                </c:pt>
                <c:pt idx="49">
                  <c:v>1.1138742477622996</c:v>
                </c:pt>
                <c:pt idx="50">
                  <c:v>1.0924481344079706</c:v>
                </c:pt>
                <c:pt idx="51">
                  <c:v>1.0698930948868728</c:v>
                </c:pt>
                <c:pt idx="52">
                  <c:v>1.0462106392074022</c:v>
                </c:pt>
                <c:pt idx="53">
                  <c:v>1.021402272190471</c:v>
                </c:pt>
                <c:pt idx="54">
                  <c:v>0.99546949354822689</c:v>
                </c:pt>
                <c:pt idx="55">
                  <c:v>0.96841379796223759</c:v>
                </c:pt>
                <c:pt idx="56">
                  <c:v>0.94023667516114307</c:v>
                </c:pt>
                <c:pt idx="57">
                  <c:v>0.9109396099977769</c:v>
                </c:pt>
                <c:pt idx="58">
                  <c:v>0.88052408252575831</c:v>
                </c:pt>
                <c:pt idx="59">
                  <c:v>0.84899156807555565</c:v>
                </c:pt>
                <c:pt idx="60">
                  <c:v>0.8163435373300244</c:v>
                </c:pt>
                <c:pt idx="61">
                  <c:v>0.78258145639941967</c:v>
                </c:pt>
                <c:pt idx="62">
                  <c:v>0.74770678689588554</c:v>
                </c:pt>
                <c:pt idx="63">
                  <c:v>0.71172098600742206</c:v>
                </c:pt>
                <c:pt idx="64">
                  <c:v>0.67462550657133091</c:v>
                </c:pt>
                <c:pt idx="65">
                  <c:v>0.63642179714714253</c:v>
                </c:pt>
                <c:pt idx="66">
                  <c:v>0.59711130208902374</c:v>
                </c:pt>
                <c:pt idx="67">
                  <c:v>0.55669546161766859</c:v>
                </c:pt>
                <c:pt idx="68">
                  <c:v>0.51517571189167299</c:v>
                </c:pt>
                <c:pt idx="69">
                  <c:v>0.4725534850783944</c:v>
                </c:pt>
                <c:pt idx="70">
                  <c:v>0.42883020942429734</c:v>
                </c:pt>
                <c:pt idx="71">
                  <c:v>0.38400730932478616</c:v>
                </c:pt>
                <c:pt idx="72">
                  <c:v>0.33808620539352552</c:v>
                </c:pt>
                <c:pt idx="73">
                  <c:v>0.29106831453125004</c:v>
                </c:pt>
                <c:pt idx="74">
                  <c:v>0.2429550499940637</c:v>
                </c:pt>
                <c:pt idx="75">
                  <c:v>0.1937478214612299</c:v>
                </c:pt>
                <c:pt idx="76">
                  <c:v>0.14344803510245338</c:v>
                </c:pt>
                <c:pt idx="77">
                  <c:v>9.2057093644654239E-2</c:v>
                </c:pt>
                <c:pt idx="78">
                  <c:v>3.9576396438235351E-2</c:v>
                </c:pt>
                <c:pt idx="79">
                  <c:v>-1.3992660477156318E-2</c:v>
                </c:pt>
                <c:pt idx="80">
                  <c:v>-6.864868430737367E-2</c:v>
                </c:pt>
                <c:pt idx="81">
                  <c:v>-0.12439028543901794</c:v>
                </c:pt>
                <c:pt idx="82">
                  <c:v>-0.18121607737519108</c:v>
                </c:pt>
                <c:pt idx="83">
                  <c:v>-0.23912467667175127</c:v>
                </c:pt>
                <c:pt idx="84">
                  <c:v>-0.29811470287407105</c:v>
                </c:pt>
                <c:pt idx="85">
                  <c:v>-0.35818477845429708</c:v>
                </c:pt>
                <c:pt idx="86">
                  <c:v>-0.41933352874911145</c:v>
                </c:pt>
                <c:pt idx="87">
                  <c:v>-0.48155958189799342</c:v>
                </c:pt>
                <c:pt idx="88">
                  <c:v>-0.54486156878198133</c:v>
                </c:pt>
                <c:pt idx="89">
                  <c:v>-0.609238122962934</c:v>
                </c:pt>
                <c:pt idx="90">
                  <c:v>-0.67468788062329077</c:v>
                </c:pt>
                <c:pt idx="91">
                  <c:v>-0.74120948050633018</c:v>
                </c:pt>
                <c:pt idx="92">
                  <c:v>-0.80880156385692614</c:v>
                </c:pt>
                <c:pt idx="93">
                  <c:v>-0.87746277436280207</c:v>
                </c:pt>
                <c:pt idx="94">
                  <c:v>-0.94719175809628053</c:v>
                </c:pt>
                <c:pt idx="95">
                  <c:v>-1.0179871634565303</c:v>
                </c:pt>
                <c:pt idx="96">
                  <c:v>-1.0898476411123084</c:v>
                </c:pt>
                <c:pt idx="97">
                  <c:v>-1.1627718439451973</c:v>
                </c:pt>
                <c:pt idx="98">
                  <c:v>-1.2367584269933376</c:v>
                </c:pt>
                <c:pt idx="99">
                  <c:v>-1.3118060473956537</c:v>
                </c:pt>
                <c:pt idx="100">
                  <c:v>-1.3879133643365735</c:v>
                </c:pt>
                <c:pt idx="101">
                  <c:v>-1.4650790389912425</c:v>
                </c:pt>
                <c:pt idx="102">
                  <c:v>-1.5433017344712281</c:v>
                </c:pt>
                <c:pt idx="103">
                  <c:v>-1.6225801157707183</c:v>
                </c:pt>
                <c:pt idx="104">
                  <c:v>-1.7029128497132109</c:v>
                </c:pt>
                <c:pt idx="105">
                  <c:v>-1.7842986048986944</c:v>
                </c:pt>
                <c:pt idx="106">
                  <c:v>-1.8667360516513183</c:v>
                </c:pt>
                <c:pt idx="107">
                  <c:v>-1.9502238619675552</c:v>
                </c:pt>
                <c:pt idx="108">
                  <c:v>-2.0347607094648512</c:v>
                </c:pt>
                <c:pt idx="109">
                  <c:v>-2.1203452693307661</c:v>
                </c:pt>
                <c:pt idx="110">
                  <c:v>-2.2069762182726014</c:v>
                </c:pt>
                <c:pt idx="111">
                  <c:v>-2.2946522344675166</c:v>
                </c:pt>
                <c:pt idx="112">
                  <c:v>-2.3833719975131333</c:v>
                </c:pt>
                <c:pt idx="113">
                  <c:v>-2.4731341883786246</c:v>
                </c:pt>
                <c:pt idx="114">
                  <c:v>-2.5639374893562934</c:v>
                </c:pt>
                <c:pt idx="115">
                  <c:v>-2.655780584013633</c:v>
                </c:pt>
                <c:pt idx="116">
                  <c:v>-2.7486621571458763</c:v>
                </c:pt>
                <c:pt idx="117">
                  <c:v>-2.8425808947290263</c:v>
                </c:pt>
                <c:pt idx="118">
                  <c:v>-2.937535483873372</c:v>
                </c:pt>
                <c:pt idx="119">
                  <c:v>-3.0335246127774878</c:v>
                </c:pt>
                <c:pt idx="120">
                  <c:v>-3.1305469706827145</c:v>
                </c:pt>
                <c:pt idx="121">
                  <c:v>-3.2286012478281223</c:v>
                </c:pt>
                <c:pt idx="122">
                  <c:v>-3.3276861354059553</c:v>
                </c:pt>
                <c:pt idx="123">
                  <c:v>-3.427800325517556</c:v>
                </c:pt>
                <c:pt idx="124">
                  <c:v>-3.5289425111297708</c:v>
                </c:pt>
                <c:pt idx="125">
                  <c:v>-3.631111386031832</c:v>
                </c:pt>
                <c:pt idx="126">
                  <c:v>-3.734305644792721</c:v>
                </c:pt>
                <c:pt idx="127">
                  <c:v>-3.8385239827190061</c:v>
                </c:pt>
                <c:pt idx="128">
                  <c:v>-3.9437650958131596</c:v>
                </c:pt>
                <c:pt idx="129">
                  <c:v>-4.0500276807323488</c:v>
                </c:pt>
                <c:pt idx="130">
                  <c:v>-4.1573104347477035</c:v>
                </c:pt>
                <c:pt idx="131">
                  <c:v>-4.2656120557040547</c:v>
                </c:pt>
                <c:pt idx="132">
                  <c:v>-4.3749312419801516</c:v>
                </c:pt>
                <c:pt idx="133">
                  <c:v>-4.4852666924493478</c:v>
                </c:pt>
                <c:pt idx="134">
                  <c:v>-4.5966171064407568</c:v>
                </c:pt>
                <c:pt idx="135">
                  <c:v>-4.7089811837008826</c:v>
                </c:pt>
                <c:pt idx="136">
                  <c:v>-4.8223576243557176</c:v>
                </c:pt>
                <c:pt idx="137">
                  <c:v>-4.9367451288733104</c:v>
                </c:pt>
                <c:pt idx="138">
                  <c:v>-5.0521423980267981</c:v>
                </c:pt>
                <c:pt idx="139">
                  <c:v>-5.1685481328579073</c:v>
                </c:pt>
                <c:pt idx="140">
                  <c:v>-5.2859610346409225</c:v>
                </c:pt>
                <c:pt idx="141">
                  <c:v>-5.4043798048471148</c:v>
                </c:pt>
                <c:pt idx="142">
                  <c:v>-5.5238031451096372</c:v>
                </c:pt>
                <c:pt idx="143">
                  <c:v>-5.6442297571888798</c:v>
                </c:pt>
                <c:pt idx="144">
                  <c:v>-5.7656583429382868</c:v>
                </c:pt>
                <c:pt idx="145">
                  <c:v>-5.8880876042706367</c:v>
                </c:pt>
                <c:pt idx="146">
                  <c:v>-6.0115162431247748</c:v>
                </c:pt>
                <c:pt idx="147">
                  <c:v>-6.1359429614328072</c:v>
                </c:pt>
                <c:pt idx="148">
                  <c:v>-6.26136646108775</c:v>
                </c:pt>
                <c:pt idx="149">
                  <c:v>-6.3877854439116355</c:v>
                </c:pt>
                <c:pt idx="150">
                  <c:v>-6.5151986116240685</c:v>
                </c:pt>
                <c:pt idx="151">
                  <c:v>-6.6436046658112362</c:v>
                </c:pt>
                <c:pt idx="152">
                  <c:v>-6.7730023078953705</c:v>
                </c:pt>
                <c:pt idx="153">
                  <c:v>-6.9033902391046569</c:v>
                </c:pt>
                <c:pt idx="154">
                  <c:v>-7.0347671604435966</c:v>
                </c:pt>
                <c:pt idx="155">
                  <c:v>-7.167131772663808</c:v>
                </c:pt>
                <c:pt idx="156">
                  <c:v>-7.3004827762352811</c:v>
                </c:pt>
                <c:pt idx="157">
                  <c:v>-7.4348188713180692</c:v>
                </c:pt>
                <c:pt idx="158">
                  <c:v>-7.570138757734429</c:v>
                </c:pt>
                <c:pt idx="159">
                  <c:v>-7.7064411349413957</c:v>
                </c:pt>
                <c:pt idx="160">
                  <c:v>-7.8437247020038008</c:v>
                </c:pt>
                <c:pt idx="161">
                  <c:v>-7.9819881575677272</c:v>
                </c:pt>
                <c:pt idx="162">
                  <c:v>-8.1212301998343985</c:v>
                </c:pt>
                <c:pt idx="163">
                  <c:v>-8.2614495265345074</c:v>
                </c:pt>
                <c:pt idx="164">
                  <c:v>-8.4026448349029685</c:v>
                </c:pt>
                <c:pt idx="165">
                  <c:v>-8.5448148216541107</c:v>
                </c:pt>
                <c:pt idx="166">
                  <c:v>-8.6879581829572938</c:v>
                </c:pt>
                <c:pt idx="167">
                  <c:v>-8.8320736144129572</c:v>
                </c:pt>
                <c:pt idx="168">
                  <c:v>-8.9771598110290878</c:v>
                </c:pt>
                <c:pt idx="169">
                  <c:v>-9.1232154671981185</c:v>
                </c:pt>
                <c:pt idx="170">
                  <c:v>-9.2702392766742463</c:v>
                </c:pt>
                <c:pt idx="171">
                  <c:v>-9.4182299325511707</c:v>
                </c:pt>
                <c:pt idx="172">
                  <c:v>-9.5671861272402516</c:v>
                </c:pt>
                <c:pt idx="173">
                  <c:v>-9.7171065524490832</c:v>
                </c:pt>
                <c:pt idx="174">
                  <c:v>-9.8679898991604826</c:v>
                </c:pt>
                <c:pt idx="175">
                  <c:v>-10.019834857611894</c:v>
                </c:pt>
                <c:pt idx="176">
                  <c:v>-10.172640117275199</c:v>
                </c:pt>
                <c:pt idx="177">
                  <c:v>-10.326404366836945</c:v>
                </c:pt>
                <c:pt idx="178">
                  <c:v>-10.481126294178967</c:v>
                </c:pt>
                <c:pt idx="179">
                  <c:v>-10.636804586359428</c:v>
                </c:pt>
                <c:pt idx="180">
                  <c:v>-10.793437929594255</c:v>
                </c:pt>
                <c:pt idx="181">
                  <c:v>-10.951025009238975</c:v>
                </c:pt>
                <c:pt idx="182">
                  <c:v>-11.10956450977096</c:v>
                </c:pt>
                <c:pt idx="183">
                  <c:v>-11.269055114772058</c:v>
                </c:pt>
                <c:pt idx="184">
                  <c:v>-11.429495506911618</c:v>
                </c:pt>
                <c:pt idx="185">
                  <c:v>-11.59088436792992</c:v>
                </c:pt>
                <c:pt idx="186">
                  <c:v>-11.753220378621986</c:v>
                </c:pt>
                <c:pt idx="187">
                  <c:v>-11.916502218821778</c:v>
                </c:pt>
                <c:pt idx="188">
                  <c:v>-12.080728567386787</c:v>
                </c:pt>
                <c:pt idx="189">
                  <c:v>-12.245898102183009</c:v>
                </c:pt>
                <c:pt idx="190">
                  <c:v>-12.41200950007029</c:v>
                </c:pt>
                <c:pt idx="191">
                  <c:v>-12.579061436888068</c:v>
                </c:pt>
                <c:pt idx="192">
                  <c:v>-12.747052587441477</c:v>
                </c:pt>
                <c:pt idx="193">
                  <c:v>-12.915981625487834</c:v>
                </c:pt>
                <c:pt idx="194">
                  <c:v>-13.0858472237235</c:v>
                </c:pt>
                <c:pt idx="195">
                  <c:v>-13.2566480537711</c:v>
                </c:pt>
                <c:pt idx="196">
                  <c:v>-13.428382786167132</c:v>
                </c:pt>
                <c:pt idx="197">
                  <c:v>-13.601050090349919</c:v>
                </c:pt>
                <c:pt idx="198">
                  <c:v>-13.77464863464794</c:v>
                </c:pt>
                <c:pt idx="199">
                  <c:v>-13.949177086268516</c:v>
                </c:pt>
                <c:pt idx="200">
                  <c:v>-14.124634111286857</c:v>
                </c:pt>
                <c:pt idx="201">
                  <c:v>-14.30101837463546</c:v>
                </c:pt>
                <c:pt idx="202">
                  <c:v>-14.478328540093868</c:v>
                </c:pt>
                <c:pt idx="203">
                  <c:v>-14.656563270278779</c:v>
                </c:pt>
                <c:pt idx="204">
                  <c:v>-14.835721226634499</c:v>
                </c:pt>
                <c:pt idx="205">
                  <c:v>-15.015801069423748</c:v>
                </c:pt>
                <c:pt idx="206">
                  <c:v>-15.196801457718804</c:v>
                </c:pt>
                <c:pt idx="207">
                  <c:v>-15.378721049392995</c:v>
                </c:pt>
                <c:pt idx="208">
                  <c:v>-15.561558501112525</c:v>
                </c:pt>
                <c:pt idx="209">
                  <c:v>-15.745312468328644</c:v>
                </c:pt>
                <c:pt idx="210">
                  <c:v>-15.929981605270136</c:v>
                </c:pt>
                <c:pt idx="211">
                  <c:v>-16.115564564936165</c:v>
                </c:pt>
                <c:pt idx="212">
                  <c:v>-16.302059999089419</c:v>
                </c:pt>
                <c:pt idx="213">
                  <c:v>-16.489466558249614</c:v>
                </c:pt>
                <c:pt idx="214">
                  <c:v>-16.67778289168729</c:v>
                </c:pt>
                <c:pt idx="215">
                  <c:v>-16.867007647417946</c:v>
                </c:pt>
                <c:pt idx="216">
                  <c:v>-17.057139472196504</c:v>
                </c:pt>
                <c:pt idx="217">
                  <c:v>-17.248177011512059</c:v>
                </c:pt>
                <c:pt idx="218">
                  <c:v>-17.440118909582971</c:v>
                </c:pt>
                <c:pt idx="219">
                  <c:v>-17.632963809352258</c:v>
                </c:pt>
                <c:pt idx="220">
                  <c:v>-17.8267103524833</c:v>
                </c:pt>
                <c:pt idx="221">
                  <c:v>-18.021357179355835</c:v>
                </c:pt>
                <c:pt idx="222">
                  <c:v>-18.216902929062289</c:v>
                </c:pt>
                <c:pt idx="223">
                  <c:v>-18.413346239404369</c:v>
                </c:pt>
                <c:pt idx="224">
                  <c:v>-18.610685746889988</c:v>
                </c:pt>
                <c:pt idx="225">
                  <c:v>-18.808920086730467</c:v>
                </c:pt>
                <c:pt idx="226">
                  <c:v>-19.008047892838032</c:v>
                </c:pt>
                <c:pt idx="227">
                  <c:v>-19.20806779782361</c:v>
                </c:pt>
                <c:pt idx="228">
                  <c:v>-19.4089784329949</c:v>
                </c:pt>
                <c:pt idx="229">
                  <c:v>-19.610778428354745</c:v>
                </c:pt>
                <c:pt idx="230">
                  <c:v>-19.813466412599773</c:v>
                </c:pt>
                <c:pt idx="231">
                  <c:v>-20.017041013119318</c:v>
                </c:pt>
                <c:pt idx="232">
                  <c:v>-20.221500855994634</c:v>
                </c:pt>
                <c:pt idx="233">
                  <c:v>-20.426844565998366</c:v>
                </c:pt>
                <c:pt idx="234">
                  <c:v>-20.633070766594301</c:v>
                </c:pt>
                <c:pt idx="235">
                  <c:v>-20.840178079937392</c:v>
                </c:pt>
                <c:pt idx="236">
                  <c:v>-21.048165126874039</c:v>
                </c:pt>
                <c:pt idx="237">
                  <c:v>-21.257030526942639</c:v>
                </c:pt>
                <c:pt idx="238">
                  <c:v>-21.466772898374408</c:v>
                </c:pt>
                <c:pt idx="239">
                  <c:v>-21.677390858094437</c:v>
                </c:pt>
                <c:pt idx="240">
                  <c:v>-21.888883021723036</c:v>
                </c:pt>
                <c:pt idx="241">
                  <c:v>-22.1012480035773</c:v>
                </c:pt>
                <c:pt idx="242">
                  <c:v>-22.314484416672951</c:v>
                </c:pt>
                <c:pt idx="243">
                  <c:v>-22.528590872726419</c:v>
                </c:pt>
                <c:pt idx="244">
                  <c:v>-22.743565982157158</c:v>
                </c:pt>
                <c:pt idx="245">
                  <c:v>-22.959408354090225</c:v>
                </c:pt>
                <c:pt idx="246">
                  <c:v>-23.17611659635909</c:v>
                </c:pt>
                <c:pt idx="247">
                  <c:v>-23.393689315508681</c:v>
                </c:pt>
                <c:pt idx="248">
                  <c:v>-23.612125116798662</c:v>
                </c:pt>
                <c:pt idx="249">
                  <c:v>-23.83142260420696</c:v>
                </c:pt>
                <c:pt idx="250">
                  <c:v>-24.051580380433499</c:v>
                </c:pt>
                <c:pt idx="251">
                  <c:v>-24.272597046904185</c:v>
                </c:pt>
                <c:pt idx="252">
                  <c:v>-24.494471203775095</c:v>
                </c:pt>
                <c:pt idx="253">
                  <c:v>-24.717201449936901</c:v>
                </c:pt>
                <c:pt idx="254">
                  <c:v>-24.940786383019507</c:v>
                </c:pt>
                <c:pt idx="255">
                  <c:v>-25.165224599396911</c:v>
                </c:pt>
                <c:pt idx="256">
                  <c:v>-25.390514694192277</c:v>
                </c:pt>
                <c:pt idx="257">
                  <c:v>-25.616655261283206</c:v>
                </c:pt>
                <c:pt idx="258">
                  <c:v>-25.843644893307253</c:v>
                </c:pt>
                <c:pt idx="259">
                  <c:v>-26.071482181667598</c:v>
                </c:pt>
                <c:pt idx="260">
                  <c:v>-26.300165716538974</c:v>
                </c:pt>
                <c:pt idx="261">
                  <c:v>-26.529694086873754</c:v>
                </c:pt>
                <c:pt idx="262">
                  <c:v>-26.760065880408273</c:v>
                </c:pt>
                <c:pt idx="263">
                  <c:v>-26.991279683669312</c:v>
                </c:pt>
                <c:pt idx="264">
                  <c:v>-27.223334081980806</c:v>
                </c:pt>
                <c:pt idx="265">
                  <c:v>-27.456227659470724</c:v>
                </c:pt>
                <c:pt idx="266">
                  <c:v>-27.689958999078151</c:v>
                </c:pt>
                <c:pt idx="267">
                  <c:v>-27.924526682560543</c:v>
                </c:pt>
                <c:pt idx="268">
                  <c:v>-28.159929290501179</c:v>
                </c:pt>
                <c:pt idx="269">
                  <c:v>-28.396165402316782</c:v>
                </c:pt>
                <c:pt idx="270">
                  <c:v>-28.633233596265338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'19ft'!$G$18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0.37294669342653208</c:v>
                </c:pt>
                <c:pt idx="2">
                  <c:v>0.74534447584300278</c:v>
                </c:pt>
                <c:pt idx="3">
                  <c:v>1.1171951214895268</c:v>
                </c:pt>
                <c:pt idx="4">
                  <c:v>1.4885003911188472</c:v>
                </c:pt>
                <c:pt idx="5">
                  <c:v>1.8592620320817517</c:v>
                </c:pt>
                <c:pt idx="6">
                  <c:v>2.2294817784118548</c:v>
                </c:pt>
                <c:pt idx="7">
                  <c:v>2.5991613509097582</c:v>
                </c:pt>
                <c:pt idx="8">
                  <c:v>2.9683024572265966</c:v>
                </c:pt>
                <c:pt idx="9">
                  <c:v>3.3369067919469773</c:v>
                </c:pt>
                <c:pt idx="10">
                  <c:v>3.704976036671324</c:v>
                </c:pt>
                <c:pt idx="11">
                  <c:v>4.0725118600976344</c:v>
                </c:pt>
                <c:pt idx="12">
                  <c:v>4.4395159181026562</c:v>
                </c:pt>
                <c:pt idx="13">
                  <c:v>4.8059898538224965</c:v>
                </c:pt>
                <c:pt idx="14">
                  <c:v>5.1719352977326674</c:v>
                </c:pt>
                <c:pt idx="15">
                  <c:v>5.5373538677275773</c:v>
                </c:pt>
                <c:pt idx="16">
                  <c:v>5.9022471691994811</c:v>
                </c:pt>
                <c:pt idx="17">
                  <c:v>6.2666167951168887</c:v>
                </c:pt>
                <c:pt idx="18">
                  <c:v>6.6304643261024481</c:v>
                </c:pt>
                <c:pt idx="19">
                  <c:v>6.9937913305103052</c:v>
                </c:pt>
                <c:pt idx="20">
                  <c:v>7.3565993645029533</c:v>
                </c:pt>
                <c:pt idx="21">
                  <c:v>7.7188899721275757</c:v>
                </c:pt>
                <c:pt idx="22">
                  <c:v>8.0806646853918878</c:v>
                </c:pt>
                <c:pt idx="23">
                  <c:v>8.4419250243394917</c:v>
                </c:pt>
                <c:pt idx="24">
                  <c:v>8.8026724971247532</c:v>
                </c:pt>
                <c:pt idx="25">
                  <c:v>9.1629086000871904</c:v>
                </c:pt>
                <c:pt idx="26">
                  <c:v>9.5226348178254057</c:v>
                </c:pt>
                <c:pt idx="27">
                  <c:v>9.8818526232705484</c:v>
                </c:pt>
                <c:pt idx="28">
                  <c:v>10.240563477759331</c:v>
                </c:pt>
                <c:pt idx="29">
                  <c:v>10.598768831106588</c:v>
                </c:pt>
                <c:pt idx="30">
                  <c:v>10.956470121677402</c:v>
                </c:pt>
                <c:pt idx="31">
                  <c:v>11.313668776458796</c:v>
                </c:pt>
                <c:pt idx="32">
                  <c:v>11.67036621113099</c:v>
                </c:pt>
                <c:pt idx="33">
                  <c:v>12.026563830138244</c:v>
                </c:pt>
                <c:pt idx="34">
                  <c:v>12.382263026759285</c:v>
                </c:pt>
                <c:pt idx="35">
                  <c:v>12.737465183177326</c:v>
                </c:pt>
                <c:pt idx="36">
                  <c:v>13.092171670549678</c:v>
                </c:pt>
                <c:pt idx="37">
                  <c:v>13.446383849076975</c:v>
                </c:pt>
                <c:pt idx="38">
                  <c:v>13.800103068071998</c:v>
                </c:pt>
                <c:pt idx="39">
                  <c:v>14.153330666028126</c:v>
                </c:pt>
                <c:pt idx="40">
                  <c:v>14.506067970687399</c:v>
                </c:pt>
                <c:pt idx="41">
                  <c:v>14.858316299108216</c:v>
                </c:pt>
                <c:pt idx="42">
                  <c:v>15.21007695773266</c:v>
                </c:pt>
                <c:pt idx="43">
                  <c:v>15.561351242453465</c:v>
                </c:pt>
                <c:pt idx="44">
                  <c:v>15.912140438680627</c:v>
                </c:pt>
                <c:pt idx="45">
                  <c:v>16.26244582140766</c:v>
                </c:pt>
                <c:pt idx="46">
                  <c:v>16.612268655277511</c:v>
                </c:pt>
                <c:pt idx="47">
                  <c:v>16.961610194648141</c:v>
                </c:pt>
                <c:pt idx="48">
                  <c:v>17.310471683657749</c:v>
                </c:pt>
                <c:pt idx="49">
                  <c:v>17.658854356289694</c:v>
                </c:pt>
                <c:pt idx="50">
                  <c:v>18.006759436437065</c:v>
                </c:pt>
                <c:pt idx="51">
                  <c:v>18.354188137966954</c:v>
                </c:pt>
                <c:pt idx="52">
                  <c:v>18.701141664784398</c:v>
                </c:pt>
                <c:pt idx="53">
                  <c:v>19.047621210896011</c:v>
                </c:pt>
                <c:pt idx="54">
                  <c:v>19.393627960473317</c:v>
                </c:pt>
                <c:pt idx="55">
                  <c:v>19.73916308791577</c:v>
                </c:pt>
                <c:pt idx="56">
                  <c:v>20.084227757913492</c:v>
                </c:pt>
                <c:pt idx="57">
                  <c:v>20.428823125509698</c:v>
                </c:pt>
                <c:pt idx="58">
                  <c:v>20.772950336162843</c:v>
                </c:pt>
                <c:pt idx="59">
                  <c:v>21.116610525808493</c:v>
                </c:pt>
                <c:pt idx="60">
                  <c:v>21.45980482092089</c:v>
                </c:pt>
                <c:pt idx="61">
                  <c:v>21.802534338574262</c:v>
                </c:pt>
                <c:pt idx="62">
                  <c:v>22.144800186503844</c:v>
                </c:pt>
                <c:pt idx="63">
                  <c:v>22.486603463166649</c:v>
                </c:pt>
                <c:pt idx="64">
                  <c:v>22.827945257801954</c:v>
                </c:pt>
                <c:pt idx="65">
                  <c:v>23.168826650491525</c:v>
                </c:pt>
                <c:pt idx="66">
                  <c:v>23.509248712219605</c:v>
                </c:pt>
                <c:pt idx="67">
                  <c:v>23.849212504932616</c:v>
                </c:pt>
                <c:pt idx="68">
                  <c:v>24.188719081598631</c:v>
                </c:pt>
                <c:pt idx="69">
                  <c:v>24.527769486266592</c:v>
                </c:pt>
                <c:pt idx="70">
                  <c:v>24.866364754125282</c:v>
                </c:pt>
                <c:pt idx="71">
                  <c:v>25.204505911562055</c:v>
                </c:pt>
                <c:pt idx="72">
                  <c:v>25.542193976221323</c:v>
                </c:pt>
                <c:pt idx="73">
                  <c:v>25.879429957062815</c:v>
                </c:pt>
                <c:pt idx="74">
                  <c:v>26.216214854419597</c:v>
                </c:pt>
                <c:pt idx="75">
                  <c:v>26.552549660055874</c:v>
                </c:pt>
                <c:pt idx="76">
                  <c:v>26.888435357224537</c:v>
                </c:pt>
                <c:pt idx="77">
                  <c:v>27.223872920724521</c:v>
                </c:pt>
                <c:pt idx="78">
                  <c:v>27.558863316957915</c:v>
                </c:pt>
                <c:pt idx="79">
                  <c:v>27.893407503986861</c:v>
                </c:pt>
                <c:pt idx="80">
                  <c:v>28.227506431590239</c:v>
                </c:pt>
                <c:pt idx="81">
                  <c:v>28.56116104132014</c:v>
                </c:pt>
                <c:pt idx="82">
                  <c:v>28.894372266558115</c:v>
                </c:pt>
                <c:pt idx="83">
                  <c:v>29.227141032571225</c:v>
                </c:pt>
                <c:pt idx="84">
                  <c:v>29.559468256567882</c:v>
                </c:pt>
                <c:pt idx="85">
                  <c:v>29.891354847753483</c:v>
                </c:pt>
                <c:pt idx="86">
                  <c:v>30.222801707385841</c:v>
                </c:pt>
                <c:pt idx="87">
                  <c:v>30.553809728830416</c:v>
                </c:pt>
                <c:pt idx="88">
                  <c:v>30.884379797615345</c:v>
                </c:pt>
                <c:pt idx="89">
                  <c:v>31.214512791486282</c:v>
                </c:pt>
                <c:pt idx="90">
                  <c:v>31.544209580461033</c:v>
                </c:pt>
                <c:pt idx="91">
                  <c:v>31.873471026884001</c:v>
                </c:pt>
                <c:pt idx="92">
                  <c:v>32.202297985480449</c:v>
                </c:pt>
                <c:pt idx="93">
                  <c:v>32.530691303410542</c:v>
                </c:pt>
                <c:pt idx="94">
                  <c:v>32.85865182032326</c:v>
                </c:pt>
                <c:pt idx="95">
                  <c:v>33.186180368410049</c:v>
                </c:pt>
                <c:pt idx="96">
                  <c:v>33.513277772458345</c:v>
                </c:pt>
                <c:pt idx="97">
                  <c:v>33.839944849904903</c:v>
                </c:pt>
                <c:pt idx="98">
                  <c:v>34.166182410888908</c:v>
                </c:pt>
                <c:pt idx="99">
                  <c:v>34.491991258304949</c:v>
                </c:pt>
                <c:pt idx="100">
                  <c:v>34.817372187855803</c:v>
                </c:pt>
                <c:pt idx="101">
                  <c:v>35.142325988105014</c:v>
                </c:pt>
                <c:pt idx="102">
                  <c:v>35.466853440529327</c:v>
                </c:pt>
                <c:pt idx="103">
                  <c:v>35.790955319570926</c:v>
                </c:pt>
                <c:pt idx="104">
                  <c:v>36.114632392689501</c:v>
                </c:pt>
                <c:pt idx="105">
                  <c:v>36.437885420414155</c:v>
                </c:pt>
                <c:pt idx="106">
                  <c:v>36.760715156395115</c:v>
                </c:pt>
                <c:pt idx="107">
                  <c:v>37.08312234745528</c:v>
                </c:pt>
                <c:pt idx="108">
                  <c:v>37.405107733641607</c:v>
                </c:pt>
                <c:pt idx="109">
                  <c:v>37.726672048276306</c:v>
                </c:pt>
                <c:pt idx="110">
                  <c:v>38.047816018007893</c:v>
                </c:pt>
                <c:pt idx="111">
                  <c:v>38.368540362862042</c:v>
                </c:pt>
                <c:pt idx="112">
                  <c:v>38.688845796292298</c:v>
                </c:pt>
                <c:pt idx="113">
                  <c:v>39.008733025230597</c:v>
                </c:pt>
                <c:pt idx="114">
                  <c:v>39.328202750137635</c:v>
                </c:pt>
                <c:pt idx="115">
                  <c:v>39.647255665053066</c:v>
                </c:pt>
                <c:pt idx="116">
                  <c:v>39.965892457645545</c:v>
                </c:pt>
                <c:pt idx="117">
                  <c:v>40.284113809262571</c:v>
                </c:pt>
                <c:pt idx="118">
                  <c:v>40.601920394980198</c:v>
                </c:pt>
                <c:pt idx="119">
                  <c:v>40.919312883652573</c:v>
                </c:pt>
                <c:pt idx="120">
                  <c:v>41.236291937961312</c:v>
                </c:pt>
                <c:pt idx="121">
                  <c:v>41.552858214464692</c:v>
                </c:pt>
                <c:pt idx="122">
                  <c:v>41.869012363646711</c:v>
                </c:pt>
                <c:pt idx="123">
                  <c:v>42.184755029965949</c:v>
                </c:pt>
                <c:pt idx="124">
                  <c:v>42.500086851904307</c:v>
                </c:pt>
                <c:pt idx="125">
                  <c:v>42.815008462015527</c:v>
                </c:pt>
                <c:pt idx="126">
                  <c:v>43.129520486973611</c:v>
                </c:pt>
                <c:pt idx="127">
                  <c:v>43.443623547621044</c:v>
                </c:pt>
                <c:pt idx="128">
                  <c:v>43.757318259016834</c:v>
                </c:pt>
                <c:pt idx="129">
                  <c:v>44.070605230484439</c:v>
                </c:pt>
                <c:pt idx="130">
                  <c:v>44.383485065659492</c:v>
                </c:pt>
                <c:pt idx="131">
                  <c:v>44.695958362537375</c:v>
                </c:pt>
                <c:pt idx="132">
                  <c:v>45.008025713520638</c:v>
                </c:pt>
                <c:pt idx="133">
                  <c:v>45.319687705466237</c:v>
                </c:pt>
                <c:pt idx="134">
                  <c:v>45.630944919732627</c:v>
                </c:pt>
                <c:pt idx="135">
                  <c:v>45.941797932226692</c:v>
                </c:pt>
                <c:pt idx="136">
                  <c:v>46.252247313450475</c:v>
                </c:pt>
                <c:pt idx="137">
                  <c:v>46.562293628547813</c:v>
                </c:pt>
                <c:pt idx="138">
                  <c:v>46.871937437350745</c:v>
                </c:pt>
                <c:pt idx="139">
                  <c:v>47.181179294425782</c:v>
                </c:pt>
                <c:pt idx="140">
                  <c:v>47.490019749120009</c:v>
                </c:pt>
                <c:pt idx="141">
                  <c:v>47.798459345607036</c:v>
                </c:pt>
                <c:pt idx="142">
                  <c:v>48.106498622932762</c:v>
                </c:pt>
                <c:pt idx="143">
                  <c:v>48.414138115060986</c:v>
                </c:pt>
                <c:pt idx="144">
                  <c:v>48.721378350918854</c:v>
                </c:pt>
                <c:pt idx="145">
                  <c:v>49.028219854442142</c:v>
                </c:pt>
                <c:pt idx="146">
                  <c:v>49.334663144620357</c:v>
                </c:pt>
                <c:pt idx="147">
                  <c:v>49.640708735541693</c:v>
                </c:pt>
                <c:pt idx="148">
                  <c:v>49.946357136437811</c:v>
                </c:pt>
                <c:pt idx="149">
                  <c:v>50.251608851728449</c:v>
                </c:pt>
                <c:pt idx="150">
                  <c:v>50.556464381065865</c:v>
                </c:pt>
                <c:pt idx="151">
                  <c:v>50.860924219379122</c:v>
                </c:pt>
                <c:pt idx="152">
                  <c:v>51.164988856918185</c:v>
                </c:pt>
                <c:pt idx="153">
                  <c:v>51.468658779297868</c:v>
                </c:pt>
                <c:pt idx="154">
                  <c:v>51.771934467541612</c:v>
                </c:pt>
                <c:pt idx="155">
                  <c:v>52.074816398125073</c:v>
                </c:pt>
                <c:pt idx="156">
                  <c:v>52.377305043019561</c:v>
                </c:pt>
                <c:pt idx="157">
                  <c:v>52.679400869735296</c:v>
                </c:pt>
                <c:pt idx="158">
                  <c:v>52.981104341364507</c:v>
                </c:pt>
                <c:pt idx="159">
                  <c:v>53.282415916624338</c:v>
                </c:pt>
                <c:pt idx="160">
                  <c:v>53.583336049899586</c:v>
                </c:pt>
                <c:pt idx="161">
                  <c:v>53.883865191285309</c:v>
                </c:pt>
                <c:pt idx="162">
                  <c:v>54.184003786629177</c:v>
                </c:pt>
                <c:pt idx="163">
                  <c:v>54.483752277573736</c:v>
                </c:pt>
                <c:pt idx="164">
                  <c:v>54.783111101598443</c:v>
                </c:pt>
                <c:pt idx="165">
                  <c:v>55.082080692061545</c:v>
                </c:pt>
                <c:pt idx="166">
                  <c:v>55.380661478241777</c:v>
                </c:pt>
                <c:pt idx="167">
                  <c:v>55.678853885379887</c:v>
                </c:pt>
                <c:pt idx="168">
                  <c:v>55.976658334719993</c:v>
                </c:pt>
                <c:pt idx="169">
                  <c:v>56.274075243550747</c:v>
                </c:pt>
                <c:pt idx="170">
                  <c:v>56.571105025246332</c:v>
                </c:pt>
                <c:pt idx="171">
                  <c:v>56.867748089307284</c:v>
                </c:pt>
                <c:pt idx="172">
                  <c:v>57.164004841401109</c:v>
                </c:pt>
                <c:pt idx="173">
                  <c:v>57.459875683402764</c:v>
                </c:pt>
                <c:pt idx="174">
                  <c:v>57.755361013434936</c:v>
                </c:pt>
                <c:pt idx="175">
                  <c:v>58.050461225908109</c:v>
                </c:pt>
                <c:pt idx="176">
                  <c:v>58.345176711560519</c:v>
                </c:pt>
                <c:pt idx="177">
                  <c:v>58.639507857497875</c:v>
                </c:pt>
                <c:pt idx="178">
                  <c:v>58.933455047232904</c:v>
                </c:pt>
                <c:pt idx="179">
                  <c:v>59.227018660724738</c:v>
                </c:pt>
                <c:pt idx="180">
                  <c:v>59.520199074418095</c:v>
                </c:pt>
                <c:pt idx="181">
                  <c:v>59.812996661282277</c:v>
                </c:pt>
                <c:pt idx="182">
                  <c:v>60.105411790850006</c:v>
                </c:pt>
                <c:pt idx="183">
                  <c:v>60.397444829256045</c:v>
                </c:pt>
                <c:pt idx="184">
                  <c:v>60.689096139275669</c:v>
                </c:pt>
                <c:pt idx="185">
                  <c:v>60.980366080362913</c:v>
                </c:pt>
                <c:pt idx="186">
                  <c:v>61.271255008688655</c:v>
                </c:pt>
                <c:pt idx="187">
                  <c:v>61.561763277178514</c:v>
                </c:pt>
                <c:pt idx="188">
                  <c:v>61.851891235550553</c:v>
                </c:pt>
                <c:pt idx="189">
                  <c:v>62.141639230352801</c:v>
                </c:pt>
                <c:pt idx="190">
                  <c:v>62.431007605000573</c:v>
                </c:pt>
                <c:pt idx="191">
                  <c:v>62.719996699813628</c:v>
                </c:pt>
                <c:pt idx="192">
                  <c:v>63.008606852053099</c:v>
                </c:pt>
                <c:pt idx="193">
                  <c:v>63.296838395958282</c:v>
                </c:pt>
                <c:pt idx="194">
                  <c:v>63.584691662783193</c:v>
                </c:pt>
                <c:pt idx="195">
                  <c:v>63.872166980832951</c:v>
                </c:pt>
                <c:pt idx="196">
                  <c:v>64.159264675499983</c:v>
                </c:pt>
                <c:pt idx="197">
                  <c:v>64.445985069300008</c:v>
                </c:pt>
                <c:pt idx="198">
                  <c:v>64.732328481907857</c:v>
                </c:pt>
                <c:pt idx="199">
                  <c:v>65.01829523019309</c:v>
                </c:pt>
                <c:pt idx="200">
                  <c:v>65.303885628255415</c:v>
                </c:pt>
                <c:pt idx="201">
                  <c:v>65.589099987459932</c:v>
                </c:pt>
                <c:pt idx="202">
                  <c:v>65.873938616472159</c:v>
                </c:pt>
                <c:pt idx="203">
                  <c:v>66.158401821292898</c:v>
                </c:pt>
                <c:pt idx="204">
                  <c:v>66.442489905292845</c:v>
                </c:pt>
                <c:pt idx="205">
                  <c:v>66.726203169247114</c:v>
                </c:pt>
                <c:pt idx="206">
                  <c:v>67.009541911369425</c:v>
                </c:pt>
                <c:pt idx="207">
                  <c:v>67.292506427346225</c:v>
                </c:pt>
                <c:pt idx="208">
                  <c:v>67.575097010370555</c:v>
                </c:pt>
                <c:pt idx="209">
                  <c:v>67.857313951175712</c:v>
                </c:pt>
                <c:pt idx="210">
                  <c:v>68.139157538068744</c:v>
                </c:pt>
                <c:pt idx="211">
                  <c:v>68.420628056963722</c:v>
                </c:pt>
                <c:pt idx="212">
                  <c:v>68.701725791414859</c:v>
                </c:pt>
                <c:pt idx="213">
                  <c:v>68.982451022649357</c:v>
                </c:pt>
                <c:pt idx="214">
                  <c:v>69.262804029600147</c:v>
                </c:pt>
                <c:pt idx="215">
                  <c:v>69.542785088938388</c:v>
                </c:pt>
                <c:pt idx="216">
                  <c:v>69.822394475105739</c:v>
                </c:pt>
                <c:pt idx="217">
                  <c:v>70.101632460346494</c:v>
                </c:pt>
                <c:pt idx="218">
                  <c:v>70.380499314739467</c:v>
                </c:pt>
                <c:pt idx="219">
                  <c:v>70.658995306229741</c:v>
                </c:pt>
                <c:pt idx="220">
                  <c:v>70.937120700660145</c:v>
                </c:pt>
                <c:pt idx="221">
                  <c:v>71.214875761802588</c:v>
                </c:pt>
                <c:pt idx="222">
                  <c:v>71.492260751389153</c:v>
                </c:pt>
                <c:pt idx="223">
                  <c:v>71.769275929143049</c:v>
                </c:pt>
                <c:pt idx="224">
                  <c:v>72.045921552809332</c:v>
                </c:pt>
                <c:pt idx="225">
                  <c:v>72.322197878185392</c:v>
                </c:pt>
                <c:pt idx="226">
                  <c:v>72.598105159151302</c:v>
                </c:pt>
                <c:pt idx="227">
                  <c:v>72.873643647699964</c:v>
                </c:pt>
                <c:pt idx="228">
                  <c:v>73.148813593966992</c:v>
                </c:pt>
                <c:pt idx="229">
                  <c:v>73.423615246260482</c:v>
                </c:pt>
                <c:pt idx="230">
                  <c:v>73.698048851090533</c:v>
                </c:pt>
                <c:pt idx="231">
                  <c:v>73.972114653198545</c:v>
                </c:pt>
                <c:pt idx="232">
                  <c:v>74.245812895586411</c:v>
                </c:pt>
                <c:pt idx="233">
                  <c:v>74.519143819545405</c:v>
                </c:pt>
                <c:pt idx="234">
                  <c:v>74.792107664684934</c:v>
                </c:pt>
                <c:pt idx="235">
                  <c:v>75.064704668961099</c:v>
                </c:pt>
                <c:pt idx="236">
                  <c:v>75.336935068705003</c:v>
                </c:pt>
                <c:pt idx="237">
                  <c:v>75.608799098650906</c:v>
                </c:pt>
                <c:pt idx="238">
                  <c:v>75.880296991964187</c:v>
                </c:pt>
                <c:pt idx="239">
                  <c:v>76.151428980269046</c:v>
                </c:pt>
                <c:pt idx="240">
                  <c:v>76.422195293676097</c:v>
                </c:pt>
                <c:pt idx="241">
                  <c:v>76.6925961608097</c:v>
                </c:pt>
                <c:pt idx="242">
                  <c:v>76.962631808835098</c:v>
                </c:pt>
                <c:pt idx="243">
                  <c:v>77.232302463485411</c:v>
                </c:pt>
                <c:pt idx="244">
                  <c:v>77.501608349088343</c:v>
                </c:pt>
                <c:pt idx="245">
                  <c:v>77.770549688592794</c:v>
                </c:pt>
                <c:pt idx="246">
                  <c:v>78.039126703595187</c:v>
                </c:pt>
                <c:pt idx="247">
                  <c:v>78.307339614365645</c:v>
                </c:pt>
                <c:pt idx="248">
                  <c:v>78.575188639873971</c:v>
                </c:pt>
                <c:pt idx="249">
                  <c:v>78.84267399781541</c:v>
                </c:pt>
                <c:pt idx="250">
                  <c:v>79.109795904636229</c:v>
                </c:pt>
                <c:pt idx="251">
                  <c:v>79.376554575559098</c:v>
                </c:pt>
                <c:pt idx="252">
                  <c:v>79.642950224608271</c:v>
                </c:pt>
                <c:pt idx="253">
                  <c:v>79.908983064634612</c:v>
                </c:pt>
                <c:pt idx="254">
                  <c:v>80.174653307340336</c:v>
                </c:pt>
                <c:pt idx="255">
                  <c:v>80.439961163303636</c:v>
                </c:pt>
                <c:pt idx="256">
                  <c:v>80.704906842003112</c:v>
                </c:pt>
                <c:pt idx="257">
                  <c:v>80.969490551841957</c:v>
                </c:pt>
                <c:pt idx="258">
                  <c:v>81.233712500171961</c:v>
                </c:pt>
                <c:pt idx="259">
                  <c:v>81.497572893317368</c:v>
                </c:pt>
                <c:pt idx="260">
                  <c:v>81.761071936598498</c:v>
                </c:pt>
                <c:pt idx="261">
                  <c:v>82.02420983435519</c:v>
                </c:pt>
                <c:pt idx="262">
                  <c:v>82.28698678997003</c:v>
                </c:pt>
                <c:pt idx="263">
                  <c:v>82.549403005891449</c:v>
                </c:pt>
                <c:pt idx="264">
                  <c:v>82.811458683656525</c:v>
                </c:pt>
                <c:pt idx="265">
                  <c:v>83.073154023913702</c:v>
                </c:pt>
                <c:pt idx="266">
                  <c:v>83.334489226445271</c:v>
                </c:pt>
                <c:pt idx="267">
                  <c:v>83.595464490189627</c:v>
                </c:pt>
                <c:pt idx="268">
                  <c:v>83.856080013263423</c:v>
                </c:pt>
                <c:pt idx="269">
                  <c:v>84.116335992983423</c:v>
                </c:pt>
                <c:pt idx="270">
                  <c:v>84.376232625888278</c:v>
                </c:pt>
              </c:numCache>
            </c:numRef>
          </c:xVal>
          <c:yVal>
            <c:numRef>
              <c:f>'19ft'!$G$19:$G$289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'19ft'!$H$18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'19ft'!$D$19:$D$289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0.37294669342653208</c:v>
                </c:pt>
                <c:pt idx="2">
                  <c:v>0.74534447584300278</c:v>
                </c:pt>
                <c:pt idx="3">
                  <c:v>1.1171951214895268</c:v>
                </c:pt>
                <c:pt idx="4">
                  <c:v>1.4885003911188472</c:v>
                </c:pt>
                <c:pt idx="5">
                  <c:v>1.8592620320817517</c:v>
                </c:pt>
                <c:pt idx="6">
                  <c:v>2.2294817784118548</c:v>
                </c:pt>
                <c:pt idx="7">
                  <c:v>2.5991613509097582</c:v>
                </c:pt>
                <c:pt idx="8">
                  <c:v>2.9683024572265966</c:v>
                </c:pt>
                <c:pt idx="9">
                  <c:v>3.3369067919469773</c:v>
                </c:pt>
                <c:pt idx="10">
                  <c:v>3.704976036671324</c:v>
                </c:pt>
                <c:pt idx="11">
                  <c:v>4.0725118600976344</c:v>
                </c:pt>
                <c:pt idx="12">
                  <c:v>4.4395159181026562</c:v>
                </c:pt>
                <c:pt idx="13">
                  <c:v>4.8059898538224965</c:v>
                </c:pt>
                <c:pt idx="14">
                  <c:v>5.1719352977326674</c:v>
                </c:pt>
                <c:pt idx="15">
                  <c:v>5.5373538677275773</c:v>
                </c:pt>
                <c:pt idx="16">
                  <c:v>5.9022471691994811</c:v>
                </c:pt>
                <c:pt idx="17">
                  <c:v>6.2666167951168887</c:v>
                </c:pt>
                <c:pt idx="18">
                  <c:v>6.6304643261024481</c:v>
                </c:pt>
                <c:pt idx="19">
                  <c:v>6.9937913305103052</c:v>
                </c:pt>
                <c:pt idx="20">
                  <c:v>7.3565993645029533</c:v>
                </c:pt>
                <c:pt idx="21">
                  <c:v>7.7188899721275757</c:v>
                </c:pt>
                <c:pt idx="22">
                  <c:v>8.0806646853918878</c:v>
                </c:pt>
                <c:pt idx="23">
                  <c:v>8.4419250243394917</c:v>
                </c:pt>
                <c:pt idx="24">
                  <c:v>8.8026724971247532</c:v>
                </c:pt>
                <c:pt idx="25">
                  <c:v>9.1629086000871904</c:v>
                </c:pt>
                <c:pt idx="26">
                  <c:v>9.5226348178254057</c:v>
                </c:pt>
                <c:pt idx="27">
                  <c:v>9.8818526232705484</c:v>
                </c:pt>
                <c:pt idx="28">
                  <c:v>10.240563477759331</c:v>
                </c:pt>
                <c:pt idx="29">
                  <c:v>10.598768831106588</c:v>
                </c:pt>
                <c:pt idx="30">
                  <c:v>10.956470121677402</c:v>
                </c:pt>
                <c:pt idx="31">
                  <c:v>11.313668776458796</c:v>
                </c:pt>
                <c:pt idx="32">
                  <c:v>11.67036621113099</c:v>
                </c:pt>
                <c:pt idx="33">
                  <c:v>12.026563830138244</c:v>
                </c:pt>
                <c:pt idx="34">
                  <c:v>12.382263026759285</c:v>
                </c:pt>
                <c:pt idx="35">
                  <c:v>12.737465183177326</c:v>
                </c:pt>
                <c:pt idx="36">
                  <c:v>13.092171670549678</c:v>
                </c:pt>
                <c:pt idx="37">
                  <c:v>13.446383849076975</c:v>
                </c:pt>
                <c:pt idx="38">
                  <c:v>13.800103068071998</c:v>
                </c:pt>
                <c:pt idx="39">
                  <c:v>14.153330666028126</c:v>
                </c:pt>
                <c:pt idx="40">
                  <c:v>14.506067970687399</c:v>
                </c:pt>
                <c:pt idx="41">
                  <c:v>14.858316299108216</c:v>
                </c:pt>
                <c:pt idx="42">
                  <c:v>15.21007695773266</c:v>
                </c:pt>
                <c:pt idx="43">
                  <c:v>15.561351242453465</c:v>
                </c:pt>
                <c:pt idx="44">
                  <c:v>15.912140438680627</c:v>
                </c:pt>
                <c:pt idx="45">
                  <c:v>16.26244582140766</c:v>
                </c:pt>
                <c:pt idx="46">
                  <c:v>16.612268655277511</c:v>
                </c:pt>
                <c:pt idx="47">
                  <c:v>16.961610194648141</c:v>
                </c:pt>
                <c:pt idx="48">
                  <c:v>17.310471683657749</c:v>
                </c:pt>
                <c:pt idx="49">
                  <c:v>17.658854356289694</c:v>
                </c:pt>
                <c:pt idx="50">
                  <c:v>18.006759436437065</c:v>
                </c:pt>
                <c:pt idx="51">
                  <c:v>18.354188137966954</c:v>
                </c:pt>
                <c:pt idx="52">
                  <c:v>18.701141664784398</c:v>
                </c:pt>
                <c:pt idx="53">
                  <c:v>19.047621210896011</c:v>
                </c:pt>
                <c:pt idx="54">
                  <c:v>19.393627960473317</c:v>
                </c:pt>
                <c:pt idx="55">
                  <c:v>19.73916308791577</c:v>
                </c:pt>
                <c:pt idx="56">
                  <c:v>20.084227757913492</c:v>
                </c:pt>
                <c:pt idx="57">
                  <c:v>20.428823125509698</c:v>
                </c:pt>
                <c:pt idx="58">
                  <c:v>20.772950336162843</c:v>
                </c:pt>
                <c:pt idx="59">
                  <c:v>21.116610525808493</c:v>
                </c:pt>
                <c:pt idx="60">
                  <c:v>21.45980482092089</c:v>
                </c:pt>
                <c:pt idx="61">
                  <c:v>21.802534338574262</c:v>
                </c:pt>
                <c:pt idx="62">
                  <c:v>22.144800186503844</c:v>
                </c:pt>
                <c:pt idx="63">
                  <c:v>22.486603463166649</c:v>
                </c:pt>
                <c:pt idx="64">
                  <c:v>22.827945257801954</c:v>
                </c:pt>
                <c:pt idx="65">
                  <c:v>23.168826650491525</c:v>
                </c:pt>
                <c:pt idx="66">
                  <c:v>23.509248712219605</c:v>
                </c:pt>
                <c:pt idx="67">
                  <c:v>23.849212504932616</c:v>
                </c:pt>
                <c:pt idx="68">
                  <c:v>24.188719081598631</c:v>
                </c:pt>
                <c:pt idx="69">
                  <c:v>24.527769486266592</c:v>
                </c:pt>
                <c:pt idx="70">
                  <c:v>24.866364754125282</c:v>
                </c:pt>
                <c:pt idx="71">
                  <c:v>25.204505911562055</c:v>
                </c:pt>
                <c:pt idx="72">
                  <c:v>25.542193976221323</c:v>
                </c:pt>
                <c:pt idx="73">
                  <c:v>25.879429957062815</c:v>
                </c:pt>
                <c:pt idx="74">
                  <c:v>26.216214854419597</c:v>
                </c:pt>
                <c:pt idx="75">
                  <c:v>26.552549660055874</c:v>
                </c:pt>
                <c:pt idx="76">
                  <c:v>26.888435357224537</c:v>
                </c:pt>
                <c:pt idx="77">
                  <c:v>27.223872920724521</c:v>
                </c:pt>
                <c:pt idx="78">
                  <c:v>27.558863316957915</c:v>
                </c:pt>
                <c:pt idx="79">
                  <c:v>27.893407503986861</c:v>
                </c:pt>
                <c:pt idx="80">
                  <c:v>28.227506431590239</c:v>
                </c:pt>
                <c:pt idx="81">
                  <c:v>28.56116104132014</c:v>
                </c:pt>
                <c:pt idx="82">
                  <c:v>28.894372266558115</c:v>
                </c:pt>
                <c:pt idx="83">
                  <c:v>29.227141032571225</c:v>
                </c:pt>
                <c:pt idx="84">
                  <c:v>29.559468256567882</c:v>
                </c:pt>
                <c:pt idx="85">
                  <c:v>29.891354847753483</c:v>
                </c:pt>
                <c:pt idx="86">
                  <c:v>30.222801707385841</c:v>
                </c:pt>
                <c:pt idx="87">
                  <c:v>30.553809728830416</c:v>
                </c:pt>
                <c:pt idx="88">
                  <c:v>30.884379797615345</c:v>
                </c:pt>
                <c:pt idx="89">
                  <c:v>31.214512791486282</c:v>
                </c:pt>
                <c:pt idx="90">
                  <c:v>31.544209580461033</c:v>
                </c:pt>
                <c:pt idx="91">
                  <c:v>31.873471026884001</c:v>
                </c:pt>
                <c:pt idx="92">
                  <c:v>32.202297985480449</c:v>
                </c:pt>
                <c:pt idx="93">
                  <c:v>32.530691303410542</c:v>
                </c:pt>
                <c:pt idx="94">
                  <c:v>32.85865182032326</c:v>
                </c:pt>
                <c:pt idx="95">
                  <c:v>33.186180368410049</c:v>
                </c:pt>
                <c:pt idx="96">
                  <c:v>33.513277772458345</c:v>
                </c:pt>
                <c:pt idx="97">
                  <c:v>33.839944849904903</c:v>
                </c:pt>
                <c:pt idx="98">
                  <c:v>34.166182410888908</c:v>
                </c:pt>
                <c:pt idx="99">
                  <c:v>34.491991258304949</c:v>
                </c:pt>
                <c:pt idx="100">
                  <c:v>34.817372187855803</c:v>
                </c:pt>
                <c:pt idx="101">
                  <c:v>35.142325988105014</c:v>
                </c:pt>
                <c:pt idx="102">
                  <c:v>35.466853440529327</c:v>
                </c:pt>
                <c:pt idx="103">
                  <c:v>35.790955319570926</c:v>
                </c:pt>
                <c:pt idx="104">
                  <c:v>36.114632392689501</c:v>
                </c:pt>
                <c:pt idx="105">
                  <c:v>36.437885420414155</c:v>
                </c:pt>
                <c:pt idx="106">
                  <c:v>36.760715156395115</c:v>
                </c:pt>
                <c:pt idx="107">
                  <c:v>37.08312234745528</c:v>
                </c:pt>
                <c:pt idx="108">
                  <c:v>37.405107733641607</c:v>
                </c:pt>
                <c:pt idx="109">
                  <c:v>37.726672048276306</c:v>
                </c:pt>
                <c:pt idx="110">
                  <c:v>38.047816018007893</c:v>
                </c:pt>
                <c:pt idx="111">
                  <c:v>38.368540362862042</c:v>
                </c:pt>
                <c:pt idx="112">
                  <c:v>38.688845796292298</c:v>
                </c:pt>
                <c:pt idx="113">
                  <c:v>39.008733025230597</c:v>
                </c:pt>
                <c:pt idx="114">
                  <c:v>39.328202750137635</c:v>
                </c:pt>
                <c:pt idx="115">
                  <c:v>39.647255665053066</c:v>
                </c:pt>
                <c:pt idx="116">
                  <c:v>39.965892457645545</c:v>
                </c:pt>
                <c:pt idx="117">
                  <c:v>40.284113809262571</c:v>
                </c:pt>
                <c:pt idx="118">
                  <c:v>40.601920394980198</c:v>
                </c:pt>
                <c:pt idx="119">
                  <c:v>40.919312883652573</c:v>
                </c:pt>
                <c:pt idx="120">
                  <c:v>41.236291937961312</c:v>
                </c:pt>
                <c:pt idx="121">
                  <c:v>41.552858214464692</c:v>
                </c:pt>
                <c:pt idx="122">
                  <c:v>41.869012363646711</c:v>
                </c:pt>
                <c:pt idx="123">
                  <c:v>42.184755029965949</c:v>
                </c:pt>
                <c:pt idx="124">
                  <c:v>42.500086851904307</c:v>
                </c:pt>
                <c:pt idx="125">
                  <c:v>42.815008462015527</c:v>
                </c:pt>
                <c:pt idx="126">
                  <c:v>43.129520486973611</c:v>
                </c:pt>
                <c:pt idx="127">
                  <c:v>43.443623547621044</c:v>
                </c:pt>
                <c:pt idx="128">
                  <c:v>43.757318259016834</c:v>
                </c:pt>
                <c:pt idx="129">
                  <c:v>44.070605230484439</c:v>
                </c:pt>
                <c:pt idx="130">
                  <c:v>44.383485065659492</c:v>
                </c:pt>
                <c:pt idx="131">
                  <c:v>44.695958362537375</c:v>
                </c:pt>
                <c:pt idx="132">
                  <c:v>45.008025713520638</c:v>
                </c:pt>
                <c:pt idx="133">
                  <c:v>45.319687705466237</c:v>
                </c:pt>
                <c:pt idx="134">
                  <c:v>45.630944919732627</c:v>
                </c:pt>
                <c:pt idx="135">
                  <c:v>45.941797932226692</c:v>
                </c:pt>
                <c:pt idx="136">
                  <c:v>46.252247313450475</c:v>
                </c:pt>
                <c:pt idx="137">
                  <c:v>46.562293628547813</c:v>
                </c:pt>
                <c:pt idx="138">
                  <c:v>46.871937437350745</c:v>
                </c:pt>
                <c:pt idx="139">
                  <c:v>47.181179294425782</c:v>
                </c:pt>
                <c:pt idx="140">
                  <c:v>47.490019749120009</c:v>
                </c:pt>
                <c:pt idx="141">
                  <c:v>47.798459345607036</c:v>
                </c:pt>
                <c:pt idx="142">
                  <c:v>48.106498622932762</c:v>
                </c:pt>
                <c:pt idx="143">
                  <c:v>48.414138115060986</c:v>
                </c:pt>
                <c:pt idx="144">
                  <c:v>48.721378350918854</c:v>
                </c:pt>
                <c:pt idx="145">
                  <c:v>49.028219854442142</c:v>
                </c:pt>
                <c:pt idx="146">
                  <c:v>49.334663144620357</c:v>
                </c:pt>
                <c:pt idx="147">
                  <c:v>49.640708735541693</c:v>
                </c:pt>
                <c:pt idx="148">
                  <c:v>49.946357136437811</c:v>
                </c:pt>
                <c:pt idx="149">
                  <c:v>50.251608851728449</c:v>
                </c:pt>
                <c:pt idx="150">
                  <c:v>50.556464381065865</c:v>
                </c:pt>
                <c:pt idx="151">
                  <c:v>50.860924219379122</c:v>
                </c:pt>
                <c:pt idx="152">
                  <c:v>51.164988856918185</c:v>
                </c:pt>
                <c:pt idx="153">
                  <c:v>51.468658779297868</c:v>
                </c:pt>
                <c:pt idx="154">
                  <c:v>51.771934467541612</c:v>
                </c:pt>
                <c:pt idx="155">
                  <c:v>52.074816398125073</c:v>
                </c:pt>
                <c:pt idx="156">
                  <c:v>52.377305043019561</c:v>
                </c:pt>
                <c:pt idx="157">
                  <c:v>52.679400869735296</c:v>
                </c:pt>
                <c:pt idx="158">
                  <c:v>52.981104341364507</c:v>
                </c:pt>
                <c:pt idx="159">
                  <c:v>53.282415916624338</c:v>
                </c:pt>
                <c:pt idx="160">
                  <c:v>53.583336049899586</c:v>
                </c:pt>
                <c:pt idx="161">
                  <c:v>53.883865191285309</c:v>
                </c:pt>
                <c:pt idx="162">
                  <c:v>54.184003786629177</c:v>
                </c:pt>
                <c:pt idx="163">
                  <c:v>54.483752277573736</c:v>
                </c:pt>
                <c:pt idx="164">
                  <c:v>54.783111101598443</c:v>
                </c:pt>
                <c:pt idx="165">
                  <c:v>55.082080692061545</c:v>
                </c:pt>
                <c:pt idx="166">
                  <c:v>55.380661478241777</c:v>
                </c:pt>
                <c:pt idx="167">
                  <c:v>55.678853885379887</c:v>
                </c:pt>
                <c:pt idx="168">
                  <c:v>55.976658334719993</c:v>
                </c:pt>
                <c:pt idx="169">
                  <c:v>56.274075243550747</c:v>
                </c:pt>
                <c:pt idx="170">
                  <c:v>56.571105025246332</c:v>
                </c:pt>
                <c:pt idx="171">
                  <c:v>56.867748089307284</c:v>
                </c:pt>
                <c:pt idx="172">
                  <c:v>57.164004841401109</c:v>
                </c:pt>
                <c:pt idx="173">
                  <c:v>57.459875683402764</c:v>
                </c:pt>
                <c:pt idx="174">
                  <c:v>57.755361013434936</c:v>
                </c:pt>
                <c:pt idx="175">
                  <c:v>58.050461225908109</c:v>
                </c:pt>
                <c:pt idx="176">
                  <c:v>58.345176711560519</c:v>
                </c:pt>
                <c:pt idx="177">
                  <c:v>58.639507857497875</c:v>
                </c:pt>
                <c:pt idx="178">
                  <c:v>58.933455047232904</c:v>
                </c:pt>
                <c:pt idx="179">
                  <c:v>59.227018660724738</c:v>
                </c:pt>
                <c:pt idx="180">
                  <c:v>59.520199074418095</c:v>
                </c:pt>
                <c:pt idx="181">
                  <c:v>59.812996661282277</c:v>
                </c:pt>
                <c:pt idx="182">
                  <c:v>60.105411790850006</c:v>
                </c:pt>
                <c:pt idx="183">
                  <c:v>60.397444829256045</c:v>
                </c:pt>
                <c:pt idx="184">
                  <c:v>60.689096139275669</c:v>
                </c:pt>
                <c:pt idx="185">
                  <c:v>60.980366080362913</c:v>
                </c:pt>
                <c:pt idx="186">
                  <c:v>61.271255008688655</c:v>
                </c:pt>
                <c:pt idx="187">
                  <c:v>61.561763277178514</c:v>
                </c:pt>
                <c:pt idx="188">
                  <c:v>61.851891235550553</c:v>
                </c:pt>
                <c:pt idx="189">
                  <c:v>62.141639230352801</c:v>
                </c:pt>
                <c:pt idx="190">
                  <c:v>62.431007605000573</c:v>
                </c:pt>
                <c:pt idx="191">
                  <c:v>62.719996699813628</c:v>
                </c:pt>
                <c:pt idx="192">
                  <c:v>63.008606852053099</c:v>
                </c:pt>
                <c:pt idx="193">
                  <c:v>63.296838395958282</c:v>
                </c:pt>
                <c:pt idx="194">
                  <c:v>63.584691662783193</c:v>
                </c:pt>
                <c:pt idx="195">
                  <c:v>63.872166980832951</c:v>
                </c:pt>
                <c:pt idx="196">
                  <c:v>64.159264675499983</c:v>
                </c:pt>
                <c:pt idx="197">
                  <c:v>64.445985069300008</c:v>
                </c:pt>
                <c:pt idx="198">
                  <c:v>64.732328481907857</c:v>
                </c:pt>
                <c:pt idx="199">
                  <c:v>65.01829523019309</c:v>
                </c:pt>
                <c:pt idx="200">
                  <c:v>65.303885628255415</c:v>
                </c:pt>
                <c:pt idx="201">
                  <c:v>65.589099987459932</c:v>
                </c:pt>
                <c:pt idx="202">
                  <c:v>65.873938616472159</c:v>
                </c:pt>
                <c:pt idx="203">
                  <c:v>66.158401821292898</c:v>
                </c:pt>
                <c:pt idx="204">
                  <c:v>66.442489905292845</c:v>
                </c:pt>
                <c:pt idx="205">
                  <c:v>66.726203169247114</c:v>
                </c:pt>
                <c:pt idx="206">
                  <c:v>67.009541911369425</c:v>
                </c:pt>
                <c:pt idx="207">
                  <c:v>67.292506427346225</c:v>
                </c:pt>
                <c:pt idx="208">
                  <c:v>67.575097010370555</c:v>
                </c:pt>
                <c:pt idx="209">
                  <c:v>67.857313951175712</c:v>
                </c:pt>
                <c:pt idx="210">
                  <c:v>68.139157538068744</c:v>
                </c:pt>
                <c:pt idx="211">
                  <c:v>68.420628056963722</c:v>
                </c:pt>
                <c:pt idx="212">
                  <c:v>68.701725791414859</c:v>
                </c:pt>
                <c:pt idx="213">
                  <c:v>68.982451022649357</c:v>
                </c:pt>
                <c:pt idx="214">
                  <c:v>69.262804029600147</c:v>
                </c:pt>
                <c:pt idx="215">
                  <c:v>69.542785088938388</c:v>
                </c:pt>
                <c:pt idx="216">
                  <c:v>69.822394475105739</c:v>
                </c:pt>
                <c:pt idx="217">
                  <c:v>70.101632460346494</c:v>
                </c:pt>
                <c:pt idx="218">
                  <c:v>70.380499314739467</c:v>
                </c:pt>
                <c:pt idx="219">
                  <c:v>70.658995306229741</c:v>
                </c:pt>
                <c:pt idx="220">
                  <c:v>70.937120700660145</c:v>
                </c:pt>
                <c:pt idx="221">
                  <c:v>71.214875761802588</c:v>
                </c:pt>
                <c:pt idx="222">
                  <c:v>71.492260751389153</c:v>
                </c:pt>
                <c:pt idx="223">
                  <c:v>71.769275929143049</c:v>
                </c:pt>
                <c:pt idx="224">
                  <c:v>72.045921552809332</c:v>
                </c:pt>
                <c:pt idx="225">
                  <c:v>72.322197878185392</c:v>
                </c:pt>
                <c:pt idx="226">
                  <c:v>72.598105159151302</c:v>
                </c:pt>
                <c:pt idx="227">
                  <c:v>72.873643647699964</c:v>
                </c:pt>
                <c:pt idx="228">
                  <c:v>73.148813593966992</c:v>
                </c:pt>
                <c:pt idx="229">
                  <c:v>73.423615246260482</c:v>
                </c:pt>
                <c:pt idx="230">
                  <c:v>73.698048851090533</c:v>
                </c:pt>
                <c:pt idx="231">
                  <c:v>73.972114653198545</c:v>
                </c:pt>
                <c:pt idx="232">
                  <c:v>74.245812895586411</c:v>
                </c:pt>
                <c:pt idx="233">
                  <c:v>74.519143819545405</c:v>
                </c:pt>
                <c:pt idx="234">
                  <c:v>74.792107664684934</c:v>
                </c:pt>
                <c:pt idx="235">
                  <c:v>75.064704668961099</c:v>
                </c:pt>
                <c:pt idx="236">
                  <c:v>75.336935068705003</c:v>
                </c:pt>
                <c:pt idx="237">
                  <c:v>75.608799098650906</c:v>
                </c:pt>
                <c:pt idx="238">
                  <c:v>75.880296991964187</c:v>
                </c:pt>
                <c:pt idx="239">
                  <c:v>76.151428980269046</c:v>
                </c:pt>
                <c:pt idx="240">
                  <c:v>76.422195293676097</c:v>
                </c:pt>
                <c:pt idx="241">
                  <c:v>76.6925961608097</c:v>
                </c:pt>
                <c:pt idx="242">
                  <c:v>76.962631808835098</c:v>
                </c:pt>
                <c:pt idx="243">
                  <c:v>77.232302463485411</c:v>
                </c:pt>
                <c:pt idx="244">
                  <c:v>77.501608349088343</c:v>
                </c:pt>
                <c:pt idx="245">
                  <c:v>77.770549688592794</c:v>
                </c:pt>
                <c:pt idx="246">
                  <c:v>78.039126703595187</c:v>
                </c:pt>
                <c:pt idx="247">
                  <c:v>78.307339614365645</c:v>
                </c:pt>
                <c:pt idx="248">
                  <c:v>78.575188639873971</c:v>
                </c:pt>
                <c:pt idx="249">
                  <c:v>78.84267399781541</c:v>
                </c:pt>
                <c:pt idx="250">
                  <c:v>79.109795904636229</c:v>
                </c:pt>
                <c:pt idx="251">
                  <c:v>79.376554575559098</c:v>
                </c:pt>
                <c:pt idx="252">
                  <c:v>79.642950224608271</c:v>
                </c:pt>
                <c:pt idx="253">
                  <c:v>79.908983064634612</c:v>
                </c:pt>
                <c:pt idx="254">
                  <c:v>80.174653307340336</c:v>
                </c:pt>
                <c:pt idx="255">
                  <c:v>80.439961163303636</c:v>
                </c:pt>
                <c:pt idx="256">
                  <c:v>80.704906842003112</c:v>
                </c:pt>
                <c:pt idx="257">
                  <c:v>80.969490551841957</c:v>
                </c:pt>
                <c:pt idx="258">
                  <c:v>81.233712500171961</c:v>
                </c:pt>
                <c:pt idx="259">
                  <c:v>81.497572893317368</c:v>
                </c:pt>
                <c:pt idx="260">
                  <c:v>81.761071936598498</c:v>
                </c:pt>
                <c:pt idx="261">
                  <c:v>82.02420983435519</c:v>
                </c:pt>
                <c:pt idx="262">
                  <c:v>82.28698678997003</c:v>
                </c:pt>
                <c:pt idx="263">
                  <c:v>82.549403005891449</c:v>
                </c:pt>
                <c:pt idx="264">
                  <c:v>82.811458683656525</c:v>
                </c:pt>
                <c:pt idx="265">
                  <c:v>83.073154023913702</c:v>
                </c:pt>
                <c:pt idx="266">
                  <c:v>83.334489226445271</c:v>
                </c:pt>
                <c:pt idx="267">
                  <c:v>83.595464490189627</c:v>
                </c:pt>
                <c:pt idx="268">
                  <c:v>83.856080013263423</c:v>
                </c:pt>
                <c:pt idx="269">
                  <c:v>84.116335992983423</c:v>
                </c:pt>
                <c:pt idx="270">
                  <c:v>84.376232625888278</c:v>
                </c:pt>
              </c:numCache>
            </c:numRef>
          </c:xVal>
          <c:yVal>
            <c:numRef>
              <c:f>'19ft'!$H$19:$H$289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919200"/>
        <c:axId val="537919592"/>
      </c:scatterChart>
      <c:valAx>
        <c:axId val="53791920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919592"/>
        <c:crosses val="max"/>
        <c:crossBetween val="midCat"/>
        <c:majorUnit val="2"/>
      </c:valAx>
      <c:valAx>
        <c:axId val="53791959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91920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'20ft'!$E$18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0.3728033402347577</c:v>
                </c:pt>
                <c:pt idx="2">
                  <c:v>0.74505798370321363</c:v>
                </c:pt>
                <c:pt idx="3">
                  <c:v>1.1167657104483681</c:v>
                </c:pt>
                <c:pt idx="4">
                  <c:v>1.4879282869871495</c:v>
                </c:pt>
                <c:pt idx="5">
                  <c:v>1.8585474663960055</c:v>
                </c:pt>
                <c:pt idx="6">
                  <c:v>2.2286249883958567</c:v>
                </c:pt>
                <c:pt idx="7">
                  <c:v>2.5981625794364218</c:v>
                </c:pt>
                <c:pt idx="8">
                  <c:v>2.9671619527799264</c:v>
                </c:pt>
                <c:pt idx="9">
                  <c:v>3.335624808584198</c:v>
                </c:pt>
                <c:pt idx="10">
                  <c:v>3.7035528339851655</c:v>
                </c:pt>
                <c:pt idx="11">
                  <c:v>4.0709477031787635</c:v>
                </c:pt>
                <c:pt idx="12">
                  <c:v>4.4378110775022552</c:v>
                </c:pt>
                <c:pt idx="13">
                  <c:v>4.8041446055149803</c:v>
                </c:pt>
                <c:pt idx="14">
                  <c:v>5.1699499230785388</c:v>
                </c:pt>
                <c:pt idx="15">
                  <c:v>5.535228653436417</c:v>
                </c:pt>
                <c:pt idx="16">
                  <c:v>5.8999824072930629</c:v>
                </c:pt>
                <c:pt idx="17">
                  <c:v>6.2642127828924226</c:v>
                </c:pt>
                <c:pt idx="18">
                  <c:v>6.6279213660959462</c:v>
                </c:pt>
                <c:pt idx="19">
                  <c:v>6.9911097304600638</c:v>
                </c:pt>
                <c:pt idx="20">
                  <c:v>7.3537794373131504</c:v>
                </c:pt>
                <c:pt idx="21">
                  <c:v>7.7159320358319796</c:v>
                </c:pt>
                <c:pt idx="22">
                  <c:v>8.0775690631176733</c:v>
                </c:pt>
                <c:pt idx="23">
                  <c:v>8.4386920442711659</c:v>
                </c:pt>
                <c:pt idx="24">
                  <c:v>8.7993024924681702</c:v>
                </c:pt>
                <c:pt idx="25">
                  <c:v>9.1594019090336758</c:v>
                </c:pt>
                <c:pt idx="26">
                  <c:v>9.5189917835159736</c:v>
                </c:pt>
                <c:pt idx="27">
                  <c:v>9.878073593760206</c:v>
                </c:pt>
                <c:pt idx="28">
                  <c:v>10.236648805981478</c:v>
                </c:pt>
                <c:pt idx="29">
                  <c:v>10.594718874837497</c:v>
                </c:pt>
                <c:pt idx="30">
                  <c:v>10.952285243500787</c:v>
                </c:pt>
                <c:pt idx="31">
                  <c:v>11.309349343730457</c:v>
                </c:pt>
                <c:pt idx="32">
                  <c:v>11.665912595943537</c:v>
                </c:pt>
                <c:pt idx="33">
                  <c:v>12.0219764092859</c:v>
                </c:pt>
                <c:pt idx="34">
                  <c:v>12.377542181702754</c:v>
                </c:pt>
                <c:pt idx="35">
                  <c:v>12.73261130000874</c:v>
                </c:pt>
                <c:pt idx="36">
                  <c:v>13.087185139957603</c:v>
                </c:pt>
                <c:pt idx="37">
                  <c:v>13.441265066311487</c:v>
                </c:pt>
                <c:pt idx="38">
                  <c:v>13.794852432909826</c:v>
                </c:pt>
                <c:pt idx="39">
                  <c:v>14.147948582737847</c:v>
                </c:pt>
                <c:pt idx="40">
                  <c:v>14.500554847994698</c:v>
                </c:pt>
                <c:pt idx="41">
                  <c:v>14.852672550161198</c:v>
                </c:pt>
                <c:pt idx="42">
                  <c:v>15.204303000067226</c:v>
                </c:pt>
                <c:pt idx="43">
                  <c:v>15.555447497958728</c:v>
                </c:pt>
                <c:pt idx="44">
                  <c:v>15.906107333564384</c:v>
                </c:pt>
                <c:pt idx="45">
                  <c:v>16.256283786161916</c:v>
                </c:pt>
                <c:pt idx="46">
                  <c:v>16.605978124644054</c:v>
                </c:pt>
                <c:pt idx="47">
                  <c:v>16.95519160758414</c:v>
                </c:pt>
                <c:pt idx="48">
                  <c:v>17.303925483301427</c:v>
                </c:pt>
                <c:pt idx="49">
                  <c:v>17.652180989926016</c:v>
                </c:pt>
                <c:pt idx="50">
                  <c:v>17.999959355463485</c:v>
                </c:pt>
                <c:pt idx="51">
                  <c:v>18.347261797859193</c:v>
                </c:pt>
                <c:pt idx="52">
                  <c:v>18.694089525062257</c:v>
                </c:pt>
                <c:pt idx="53">
                  <c:v>19.040443735089227</c:v>
                </c:pt>
                <c:pt idx="54">
                  <c:v>19.386325616087447</c:v>
                </c:pt>
                <c:pt idx="55">
                  <c:v>19.731736346398119</c:v>
                </c:pt>
                <c:pt idx="56">
                  <c:v>20.076677094619061</c:v>
                </c:pt>
                <c:pt idx="57">
                  <c:v>20.421149019667176</c:v>
                </c:pt>
                <c:pt idx="58">
                  <c:v>20.765153270840624</c:v>
                </c:pt>
                <c:pt idx="59">
                  <c:v>21.10869098788071</c:v>
                </c:pt>
                <c:pt idx="60">
                  <c:v>21.451763301033498</c:v>
                </c:pt>
                <c:pt idx="61">
                  <c:v>21.79437133111114</c:v>
                </c:pt>
                <c:pt idx="62">
                  <c:v>22.136516189552921</c:v>
                </c:pt>
                <c:pt idx="63">
                  <c:v>22.478198978486059</c:v>
                </c:pt>
                <c:pt idx="64">
                  <c:v>22.819420790786214</c:v>
                </c:pt>
                <c:pt idx="65">
                  <c:v>23.160182710137743</c:v>
                </c:pt>
                <c:pt idx="66">
                  <c:v>23.500485811093696</c:v>
                </c:pt>
                <c:pt idx="67">
                  <c:v>23.84033115913557</c:v>
                </c:pt>
                <c:pt idx="68">
                  <c:v>24.179719810732777</c:v>
                </c:pt>
                <c:pt idx="69">
                  <c:v>24.5186528134019</c:v>
                </c:pt>
                <c:pt idx="70">
                  <c:v>24.857131205765675</c:v>
                </c:pt>
                <c:pt idx="71">
                  <c:v>25.195156017611755</c:v>
                </c:pt>
                <c:pt idx="72">
                  <c:v>25.53272826995121</c:v>
                </c:pt>
                <c:pt idx="73">
                  <c:v>25.869848975076813</c:v>
                </c:pt>
                <c:pt idx="74">
                  <c:v>26.206519136621079</c:v>
                </c:pt>
                <c:pt idx="75">
                  <c:v>26.542739749614078</c:v>
                </c:pt>
                <c:pt idx="76">
                  <c:v>26.878511800541023</c:v>
                </c:pt>
                <c:pt idx="77">
                  <c:v>27.213836267399628</c:v>
                </c:pt>
                <c:pt idx="78">
                  <c:v>27.54871411975725</c:v>
                </c:pt>
                <c:pt idx="79">
                  <c:v>27.883146318807807</c:v>
                </c:pt>
                <c:pt idx="80">
                  <c:v>28.217133817428486</c:v>
                </c:pt>
                <c:pt idx="81">
                  <c:v>28.550677560236231</c:v>
                </c:pt>
                <c:pt idx="82">
                  <c:v>28.883778483644011</c:v>
                </c:pt>
                <c:pt idx="83">
                  <c:v>29.216437515916905</c:v>
                </c:pt>
                <c:pt idx="84">
                  <c:v>29.548655577227951</c:v>
                </c:pt>
                <c:pt idx="85">
                  <c:v>29.880433579713806</c:v>
                </c:pt>
                <c:pt idx="86">
                  <c:v>30.211772427530203</c:v>
                </c:pt>
                <c:pt idx="87">
                  <c:v>30.542673016907202</c:v>
                </c:pt>
                <c:pt idx="88">
                  <c:v>30.873136236204235</c:v>
                </c:pt>
                <c:pt idx="89">
                  <c:v>31.203162965964985</c:v>
                </c:pt>
                <c:pt idx="90">
                  <c:v>31.532754078972033</c:v>
                </c:pt>
                <c:pt idx="91">
                  <c:v>31.86191044030133</c:v>
                </c:pt>
                <c:pt idx="92">
                  <c:v>32.190632907376482</c:v>
                </c:pt>
                <c:pt idx="93">
                  <c:v>32.518922330022839</c:v>
                </c:pt>
                <c:pt idx="94">
                  <c:v>32.84677955052139</c:v>
                </c:pt>
                <c:pt idx="95">
                  <c:v>33.174205403662498</c:v>
                </c:pt>
                <c:pt idx="96">
                  <c:v>33.501200716799403</c:v>
                </c:pt>
                <c:pt idx="97">
                  <c:v>33.827766309901598</c:v>
                </c:pt>
                <c:pt idx="98">
                  <c:v>34.153902995607986</c:v>
                </c:pt>
                <c:pt idx="99">
                  <c:v>34.479611579279855</c:v>
                </c:pt>
                <c:pt idx="100">
                  <c:v>34.804892859053702</c:v>
                </c:pt>
                <c:pt idx="101">
                  <c:v>35.129747625893863</c:v>
                </c:pt>
                <c:pt idx="102">
                  <c:v>35.454176663644951</c:v>
                </c:pt>
                <c:pt idx="103">
                  <c:v>35.778180749084143</c:v>
                </c:pt>
                <c:pt idx="104">
                  <c:v>36.101760651973294</c:v>
                </c:pt>
                <c:pt idx="105">
                  <c:v>36.424917135110846</c:v>
                </c:pt>
                <c:pt idx="106">
                  <c:v>36.747650954383602</c:v>
                </c:pt>
                <c:pt idx="107">
                  <c:v>37.069962858818315</c:v>
                </c:pt>
                <c:pt idx="108">
                  <c:v>37.39185359063309</c:v>
                </c:pt>
                <c:pt idx="109">
                  <c:v>37.713323885288645</c:v>
                </c:pt>
                <c:pt idx="110">
                  <c:v>38.03437447153938</c:v>
                </c:pt>
                <c:pt idx="111">
                  <c:v>38.35500607148429</c:v>
                </c:pt>
                <c:pt idx="112">
                  <c:v>38.675219400617706</c:v>
                </c:pt>
                <c:pt idx="113">
                  <c:v>38.995015167879885</c:v>
                </c:pt>
                <c:pt idx="114">
                  <c:v>39.314394075707391</c:v>
                </c:pt>
                <c:pt idx="115">
                  <c:v>39.633356820083371</c:v>
                </c:pt>
                <c:pt idx="116">
                  <c:v>39.951904090587611</c:v>
                </c:pt>
                <c:pt idx="117">
                  <c:v>40.270036570446472</c:v>
                </c:pt>
                <c:pt idx="118">
                  <c:v>40.58775493658262</c:v>
                </c:pt>
                <c:pt idx="119">
                  <c:v>40.905059859664625</c:v>
                </c:pt>
                <c:pt idx="120">
                  <c:v>41.221952004156392</c:v>
                </c:pt>
                <c:pt idx="121">
                  <c:v>41.538432028366415</c:v>
                </c:pt>
                <c:pt idx="122">
                  <c:v>41.854500584496868</c:v>
                </c:pt>
                <c:pt idx="123">
                  <c:v>42.17015831869255</c:v>
                </c:pt>
                <c:pt idx="124">
                  <c:v>42.485405871089668</c:v>
                </c:pt>
                <c:pt idx="125">
                  <c:v>42.800243875864439</c:v>
                </c:pt>
                <c:pt idx="126">
                  <c:v>43.114672961281535</c:v>
                </c:pt>
                <c:pt idx="127">
                  <c:v>43.428693749742393</c:v>
                </c:pt>
                <c:pt idx="128">
                  <c:v>43.74230685783332</c:v>
                </c:pt>
                <c:pt idx="129">
                  <c:v>44.055512896373479</c:v>
                </c:pt>
                <c:pt idx="130">
                  <c:v>44.368312470462669</c:v>
                </c:pt>
                <c:pt idx="131">
                  <c:v>44.680706179529004</c:v>
                </c:pt>
                <c:pt idx="132">
                  <c:v>44.992694617376358</c:v>
                </c:pt>
                <c:pt idx="133">
                  <c:v>45.304278372231707</c:v>
                </c:pt>
                <c:pt idx="134">
                  <c:v>45.61545802679229</c:v>
                </c:pt>
                <c:pt idx="135">
                  <c:v>45.926234158272585</c:v>
                </c:pt>
                <c:pt idx="136">
                  <c:v>46.236607338451165</c:v>
                </c:pt>
                <c:pt idx="137">
                  <c:v>46.546578133717368</c:v>
                </c:pt>
                <c:pt idx="138">
                  <c:v>46.856147105117792</c:v>
                </c:pt>
                <c:pt idx="139">
                  <c:v>47.16531480840267</c:v>
                </c:pt>
                <c:pt idx="140">
                  <c:v>47.474081794072021</c:v>
                </c:pt>
                <c:pt idx="141">
                  <c:v>47.782448607421713</c:v>
                </c:pt>
                <c:pt idx="142">
                  <c:v>48.090415788589283</c:v>
                </c:pt>
                <c:pt idx="143">
                  <c:v>48.39798387259966</c:v>
                </c:pt>
                <c:pt idx="144">
                  <c:v>48.70515338941069</c:v>
                </c:pt>
                <c:pt idx="145">
                  <c:v>49.011924863958505</c:v>
                </c:pt>
                <c:pt idx="146">
                  <c:v>49.318298816202713</c:v>
                </c:pt>
                <c:pt idx="147">
                  <c:v>49.624275761171461</c:v>
                </c:pt>
                <c:pt idx="148">
                  <c:v>49.929856209006289</c:v>
                </c:pt>
                <c:pt idx="149">
                  <c:v>50.235040665006842</c:v>
                </c:pt>
                <c:pt idx="150">
                  <c:v>50.539829629675417</c:v>
                </c:pt>
                <c:pt idx="151">
                  <c:v>50.844223598761339</c:v>
                </c:pt>
                <c:pt idx="152">
                  <c:v>51.14822306330516</c:v>
                </c:pt>
                <c:pt idx="153">
                  <c:v>51.451828509682713</c:v>
                </c:pt>
                <c:pt idx="154">
                  <c:v>51.755040419648971</c:v>
                </c:pt>
                <c:pt idx="155">
                  <c:v>52.057859270381755</c:v>
                </c:pt>
                <c:pt idx="156">
                  <c:v>52.360285534525289</c:v>
                </c:pt>
                <c:pt idx="157">
                  <c:v>52.662319680233537</c:v>
                </c:pt>
                <c:pt idx="158">
                  <c:v>52.963962171213424</c:v>
                </c:pt>
                <c:pt idx="159">
                  <c:v>53.265213466767854</c:v>
                </c:pt>
                <c:pt idx="160">
                  <c:v>53.56607402183856</c:v>
                </c:pt>
                <c:pt idx="161">
                  <c:v>53.866544287048796</c:v>
                </c:pt>
                <c:pt idx="162">
                  <c:v>54.16662470874585</c:v>
                </c:pt>
                <c:pt idx="163">
                  <c:v>54.46631572904338</c:v>
                </c:pt>
                <c:pt idx="164">
                  <c:v>54.765617785863583</c:v>
                </c:pt>
                <c:pt idx="165">
                  <c:v>55.064531312979184</c:v>
                </c:pt>
                <c:pt idx="166">
                  <c:v>55.363056740055271</c:v>
                </c:pt>
                <c:pt idx="167">
                  <c:v>55.661194492690932</c:v>
                </c:pt>
                <c:pt idx="168">
                  <c:v>55.958944992460708</c:v>
                </c:pt>
                <c:pt idx="169">
                  <c:v>56.256308656955916</c:v>
                </c:pt>
                <c:pt idx="170">
                  <c:v>56.553285899825745</c:v>
                </c:pt>
                <c:pt idx="171">
                  <c:v>56.849877130818207</c:v>
                </c:pt>
                <c:pt idx="172">
                  <c:v>57.146082755820899</c:v>
                </c:pt>
                <c:pt idx="173">
                  <c:v>57.44190317690159</c:v>
                </c:pt>
                <c:pt idx="174">
                  <c:v>57.737338792348631</c:v>
                </c:pt>
                <c:pt idx="175">
                  <c:v>58.03238999671116</c:v>
                </c:pt>
                <c:pt idx="176">
                  <c:v>58.327057180839191</c:v>
                </c:pt>
                <c:pt idx="177">
                  <c:v>58.621340731923439</c:v>
                </c:pt>
                <c:pt idx="178">
                  <c:v>58.915241033535047</c:v>
                </c:pt>
                <c:pt idx="179">
                  <c:v>59.208758465665056</c:v>
                </c:pt>
                <c:pt idx="180">
                  <c:v>59.501893404763756</c:v>
                </c:pt>
                <c:pt idx="181">
                  <c:v>59.794646223779807</c:v>
                </c:pt>
                <c:pt idx="182">
                  <c:v>60.087017292199214</c:v>
                </c:pt>
                <c:pt idx="183">
                  <c:v>60.379006976084099</c:v>
                </c:pt>
                <c:pt idx="184">
                  <c:v>60.670615638111279</c:v>
                </c:pt>
                <c:pt idx="185">
                  <c:v>60.961843637610677</c:v>
                </c:pt>
                <c:pt idx="186">
                  <c:v>61.252691330603561</c:v>
                </c:pt>
                <c:pt idx="187">
                  <c:v>61.543159069840556</c:v>
                </c:pt>
                <c:pt idx="188">
                  <c:v>61.833247204839509</c:v>
                </c:pt>
                <c:pt idx="189">
                  <c:v>62.122956081923135</c:v>
                </c:pt>
                <c:pt idx="190">
                  <c:v>62.412286044256511</c:v>
                </c:pt>
                <c:pt idx="191">
                  <c:v>62.701237431884358</c:v>
                </c:pt>
                <c:pt idx="192">
                  <c:v>62.989810581768133</c:v>
                </c:pt>
                <c:pt idx="193">
                  <c:v>63.278005827822945</c:v>
                </c:pt>
                <c:pt idx="194">
                  <c:v>63.565823500954281</c:v>
                </c:pt>
                <c:pt idx="195">
                  <c:v>63.853263929094531</c:v>
                </c:pt>
                <c:pt idx="196">
                  <c:v>64.140327437239335</c:v>
                </c:pt>
                <c:pt idx="197">
                  <c:v>64.427014347483734</c:v>
                </c:pt>
                <c:pt idx="198">
                  <c:v>64.713324979058143</c:v>
                </c:pt>
                <c:pt idx="199">
                  <c:v>64.999259648364088</c:v>
                </c:pt>
                <c:pt idx="200">
                  <c:v>65.284818669009823</c:v>
                </c:pt>
                <c:pt idx="201">
                  <c:v>65.570002351845702</c:v>
                </c:pt>
                <c:pt idx="202">
                  <c:v>65.854811004999362</c:v>
                </c:pt>
                <c:pt idx="203">
                  <c:v>66.139244933910732</c:v>
                </c:pt>
                <c:pt idx="204">
                  <c:v>66.423304441366838</c:v>
                </c:pt>
                <c:pt idx="205">
                  <c:v>66.706989827536432</c:v>
                </c:pt>
                <c:pt idx="206">
                  <c:v>66.99030139000439</c:v>
                </c:pt>
                <c:pt idx="207">
                  <c:v>67.273239423805961</c:v>
                </c:pt>
                <c:pt idx="208">
                  <c:v>67.555804221460775</c:v>
                </c:pt>
                <c:pt idx="209">
                  <c:v>67.837996073006707</c:v>
                </c:pt>
                <c:pt idx="210">
                  <c:v>68.119815266033498</c:v>
                </c:pt>
                <c:pt idx="211">
                  <c:v>68.401262085716198</c:v>
                </c:pt>
                <c:pt idx="212">
                  <c:v>68.682336814848426</c:v>
                </c:pt>
                <c:pt idx="213">
                  <c:v>68.963039733875434</c:v>
                </c:pt>
                <c:pt idx="214">
                  <c:v>69.243371120926966</c:v>
                </c:pt>
                <c:pt idx="215">
                  <c:v>69.523331251849882</c:v>
                </c:pt>
                <c:pt idx="216">
                  <c:v>69.80292040024068</c:v>
                </c:pt>
                <c:pt idx="217">
                  <c:v>70.082138837477714</c:v>
                </c:pt>
                <c:pt idx="218">
                  <c:v>70.360986832753298</c:v>
                </c:pt>
                <c:pt idx="219">
                  <c:v>70.639464653105577</c:v>
                </c:pt>
                <c:pt idx="220">
                  <c:v>70.917572563450179</c:v>
                </c:pt>
                <c:pt idx="221">
                  <c:v>71.195310826611731</c:v>
                </c:pt>
                <c:pt idx="222">
                  <c:v>71.472679703355098</c:v>
                </c:pt>
                <c:pt idx="223">
                  <c:v>71.749679452416515</c:v>
                </c:pt>
                <c:pt idx="224">
                  <c:v>72.026310330534443</c:v>
                </c:pt>
                <c:pt idx="225">
                  <c:v>72.30257259248026</c:v>
                </c:pt>
                <c:pt idx="226">
                  <c:v>72.578466491088747</c:v>
                </c:pt>
                <c:pt idx="227">
                  <c:v>72.853992277288398</c:v>
                </c:pt>
                <c:pt idx="228">
                  <c:v>73.129150200131491</c:v>
                </c:pt>
                <c:pt idx="229">
                  <c:v>73.403940506824</c:v>
                </c:pt>
                <c:pt idx="230">
                  <c:v>73.67836344275527</c:v>
                </c:pt>
                <c:pt idx="231">
                  <c:v>73.952419251527544</c:v>
                </c:pt>
                <c:pt idx="232">
                  <c:v>74.226108174985242</c:v>
                </c:pt>
                <c:pt idx="233">
                  <c:v>74.499430453244074</c:v>
                </c:pt>
                <c:pt idx="234">
                  <c:v>74.772386324719918</c:v>
                </c:pt>
                <c:pt idx="235">
                  <c:v>75.04497602615757</c:v>
                </c:pt>
                <c:pt idx="236">
                  <c:v>75.317199792659224</c:v>
                </c:pt>
                <c:pt idx="237">
                  <c:v>75.589057857712746</c:v>
                </c:pt>
                <c:pt idx="238">
                  <c:v>75.860550453219858</c:v>
                </c:pt>
                <c:pt idx="239">
                  <c:v>76.131677809523993</c:v>
                </c:pt>
                <c:pt idx="240">
                  <c:v>76.402440155438015</c:v>
                </c:pt>
                <c:pt idx="241">
                  <c:v>76.672837718271765</c:v>
                </c:pt>
                <c:pt idx="242">
                  <c:v>76.942870723859357</c:v>
                </c:pt>
                <c:pt idx="243">
                  <c:v>77.212539396586294</c:v>
                </c:pt>
                <c:pt idx="244">
                  <c:v>77.481843959416409</c:v>
                </c:pt>
                <c:pt idx="245">
                  <c:v>77.75078463391857</c:v>
                </c:pt>
                <c:pt idx="246">
                  <c:v>78.019361640293226</c:v>
                </c:pt>
                <c:pt idx="247">
                  <c:v>78.287575197398738</c:v>
                </c:pt>
                <c:pt idx="248">
                  <c:v>78.555425522777483</c:v>
                </c:pt>
                <c:pt idx="249">
                  <c:v>78.822912832681851</c:v>
                </c:pt>
                <c:pt idx="250">
                  <c:v>79.090037342099933</c:v>
                </c:pt>
                <c:pt idx="251">
                  <c:v>79.356799264781088</c:v>
                </c:pt>
                <c:pt idx="252">
                  <c:v>79.623198813261311</c:v>
                </c:pt>
                <c:pt idx="253">
                  <c:v>79.889236198888355</c:v>
                </c:pt>
                <c:pt idx="254">
                  <c:v>80.154911631846701</c:v>
                </c:pt>
                <c:pt idx="255">
                  <c:v>80.420225321182343</c:v>
                </c:pt>
                <c:pt idx="256">
                  <c:v>80.685177474827327</c:v>
                </c:pt>
                <c:pt idx="257">
                  <c:v>80.949768299624154</c:v>
                </c:pt>
                <c:pt idx="258">
                  <c:v>81.213998001349935</c:v>
                </c:pt>
                <c:pt idx="259">
                  <c:v>81.477866784740414</c:v>
                </c:pt>
                <c:pt idx="260">
                  <c:v>81.741374853513705</c:v>
                </c:pt>
                <c:pt idx="261">
                  <c:v>82.00452241039396</c:v>
                </c:pt>
                <c:pt idx="262">
                  <c:v>82.267309657134732</c:v>
                </c:pt>
                <c:pt idx="263">
                  <c:v>82.529736794542202</c:v>
                </c:pt>
                <c:pt idx="264">
                  <c:v>82.791804022498226</c:v>
                </c:pt>
                <c:pt idx="265">
                  <c:v>83.05351153998312</c:v>
                </c:pt>
                <c:pt idx="266">
                  <c:v>83.314859545098344</c:v>
                </c:pt>
                <c:pt idx="267">
                  <c:v>83.575848235088941</c:v>
                </c:pt>
                <c:pt idx="268">
                  <c:v>83.836477806365792</c:v>
                </c:pt>
                <c:pt idx="269">
                  <c:v>84.096748454527685</c:v>
                </c:pt>
                <c:pt idx="270">
                  <c:v>84.35666037438321</c:v>
                </c:pt>
              </c:numCache>
            </c:numRef>
          </c:xVal>
          <c:yVal>
            <c:numRef>
              <c:f>'20ft'!$E$19:$E$289</c:f>
              <c:numCache>
                <c:formatCode>General</c:formatCode>
                <c:ptCount val="271"/>
                <c:pt idx="0">
                  <c:v>0.75092684405920063</c:v>
                </c:pt>
                <c:pt idx="1">
                  <c:v>0.78823686361458067</c:v>
                </c:pt>
                <c:pt idx="2">
                  <c:v>0.82433370504163506</c:v>
                </c:pt>
                <c:pt idx="3">
                  <c:v>0.85921924821589823</c:v>
                </c:pt>
                <c:pt idx="4">
                  <c:v>0.89289536316198037</c:v>
                </c:pt>
                <c:pt idx="5">
                  <c:v>0.92536391016277608</c:v>
                </c:pt>
                <c:pt idx="6">
                  <c:v>0.95662673986795144</c:v>
                </c:pt>
                <c:pt idx="7">
                  <c:v>0.98668569340171508</c:v>
                </c:pt>
                <c:pt idx="8">
                  <c:v>1.0155426024698797</c:v>
                </c:pt>
                <c:pt idx="9">
                  <c:v>1.0431992894662212</c:v>
                </c:pt>
                <c:pt idx="10">
                  <c:v>1.0696575675781397</c:v>
                </c:pt>
                <c:pt idx="11">
                  <c:v>1.0949192408916295</c:v>
                </c:pt>
                <c:pt idx="12">
                  <c:v>1.118986104495564</c:v>
                </c:pt>
                <c:pt idx="13">
                  <c:v>1.1418599445853004</c:v>
                </c:pt>
                <c:pt idx="14">
                  <c:v>1.1635425385656097</c:v>
                </c:pt>
                <c:pt idx="15">
                  <c:v>1.1840356551529392</c:v>
                </c:pt>
                <c:pt idx="16">
                  <c:v>1.2033410544770087</c:v>
                </c:pt>
                <c:pt idx="17">
                  <c:v>1.2214604881817512</c:v>
                </c:pt>
                <c:pt idx="18">
                  <c:v>1.2383956995255985</c:v>
                </c:pt>
                <c:pt idx="19">
                  <c:v>1.2541484234811178</c:v>
                </c:pt>
                <c:pt idx="20">
                  <c:v>1.268720386834006</c:v>
                </c:pt>
                <c:pt idx="21">
                  <c:v>1.2821133082814442</c:v>
                </c:pt>
                <c:pt idx="22">
                  <c:v>1.2943288985298178</c:v>
                </c:pt>
                <c:pt idx="23">
                  <c:v>1.3053688603918066</c:v>
                </c:pt>
                <c:pt idx="24">
                  <c:v>1.3152348888828496</c:v>
                </c:pt>
                <c:pt idx="25">
                  <c:v>1.3239286713169884</c:v>
                </c:pt>
                <c:pt idx="26">
                  <c:v>1.3314518874020937</c:v>
                </c:pt>
                <c:pt idx="27">
                  <c:v>1.3378062093344776</c:v>
                </c:pt>
                <c:pt idx="28">
                  <c:v>1.3429933018928979</c:v>
                </c:pt>
                <c:pt idx="29">
                  <c:v>1.3470148225319571</c:v>
                </c:pt>
                <c:pt idx="30">
                  <c:v>1.3498724214748996</c:v>
                </c:pt>
                <c:pt idx="31">
                  <c:v>1.3515677418058103</c:v>
                </c:pt>
                <c:pt idx="32">
                  <c:v>1.3521024195612206</c:v>
                </c:pt>
                <c:pt idx="33">
                  <c:v>1.3514780838211216</c:v>
                </c:pt>
                <c:pt idx="34">
                  <c:v>1.3496963567993912</c:v>
                </c:pt>
                <c:pt idx="35">
                  <c:v>1.346758853933637</c:v>
                </c:pt>
                <c:pt idx="36">
                  <c:v>1.3426671839744579</c:v>
                </c:pt>
                <c:pt idx="37">
                  <c:v>1.337422949074127</c:v>
                </c:pt>
                <c:pt idx="38">
                  <c:v>1.3310277448747012</c:v>
                </c:pt>
                <c:pt idx="39">
                  <c:v>1.3234831605955584</c:v>
                </c:pt>
                <c:pt idx="40">
                  <c:v>1.314790779120365</c:v>
                </c:pt>
                <c:pt idx="41">
                  <c:v>1.304952177083478</c:v>
                </c:pt>
                <c:pt idx="42">
                  <c:v>1.2939689249557831</c:v>
                </c:pt>
                <c:pt idx="43">
                  <c:v>1.2818425871299719</c:v>
                </c:pt>
                <c:pt idx="44">
                  <c:v>1.268574722005261</c:v>
                </c:pt>
                <c:pt idx="45">
                  <c:v>1.2541668820715548</c:v>
                </c:pt>
                <c:pt idx="46">
                  <c:v>1.2386206139930547</c:v>
                </c:pt>
                <c:pt idx="47">
                  <c:v>1.2219374586913179</c:v>
                </c:pt>
                <c:pt idx="48">
                  <c:v>1.2041189514277657</c:v>
                </c:pt>
                <c:pt idx="49">
                  <c:v>1.1851666218856471</c:v>
                </c:pt>
                <c:pt idx="50">
                  <c:v>1.1650819942514556</c:v>
                </c:pt>
                <c:pt idx="51">
                  <c:v>1.1438665872958045</c:v>
                </c:pt>
                <c:pt idx="52">
                  <c:v>1.1215219144537616</c:v>
                </c:pt>
                <c:pt idx="53">
                  <c:v>1.0980494839046451</c:v>
                </c:pt>
                <c:pt idx="54">
                  <c:v>1.0734507986512816</c:v>
                </c:pt>
                <c:pt idx="55">
                  <c:v>1.0477273565987311</c:v>
                </c:pt>
                <c:pt idx="56">
                  <c:v>1.0208806506324763</c:v>
                </c:pt>
                <c:pt idx="57">
                  <c:v>0.99291216869608212</c:v>
                </c:pt>
                <c:pt idx="58">
                  <c:v>0.9638233938683235</c:v>
                </c:pt>
                <c:pt idx="59">
                  <c:v>0.93361580443978642</c:v>
                </c:pt>
                <c:pt idx="60">
                  <c:v>0.90229087398894081</c:v>
                </c:pt>
                <c:pt idx="61">
                  <c:v>0.869850071457688</c:v>
                </c:pt>
                <c:pt idx="62">
                  <c:v>0.83629486122638463</c:v>
                </c:pt>
                <c:pt idx="63">
                  <c:v>0.80162670318834339</c:v>
                </c:pt>
                <c:pt idx="64">
                  <c:v>0.76584705282381238</c:v>
                </c:pt>
                <c:pt idx="65">
                  <c:v>0.72895736127343458</c:v>
                </c:pt>
                <c:pt idx="66">
                  <c:v>0.69095907541118784</c:v>
                </c:pt>
                <c:pt idx="67">
                  <c:v>0.65185363791680795</c:v>
                </c:pt>
                <c:pt idx="68">
                  <c:v>0.61164248734769422</c:v>
                </c:pt>
                <c:pt idx="69">
                  <c:v>0.57032705821030005</c:v>
                </c:pt>
                <c:pt idx="70">
                  <c:v>0.52790878103100924</c:v>
                </c:pt>
                <c:pt idx="71">
                  <c:v>0.48438908242649825</c:v>
                </c:pt>
                <c:pt idx="72">
                  <c:v>0.43976938517358649</c:v>
                </c:pt>
                <c:pt idx="73">
                  <c:v>0.39405110827857504</c:v>
                </c:pt>
                <c:pt idx="74">
                  <c:v>0.34723566704607478</c:v>
                </c:pt>
                <c:pt idx="75">
                  <c:v>0.29932447314732469</c:v>
                </c:pt>
                <c:pt idx="76">
                  <c:v>0.25031893468800159</c:v>
                </c:pt>
                <c:pt idx="77">
                  <c:v>0.20022045627552174</c:v>
                </c:pt>
                <c:pt idx="78">
                  <c:v>0.14903043908583502</c:v>
                </c:pt>
                <c:pt idx="79">
                  <c:v>9.6750280929713162E-2</c:v>
                </c:pt>
                <c:pt idx="80">
                  <c:v>4.3381376318531874E-2</c:v>
                </c:pt>
                <c:pt idx="81">
                  <c:v>-1.1074883470451866E-2</c:v>
                </c:pt>
                <c:pt idx="82">
                  <c:v>-6.661711032932674E-2</c:v>
                </c:pt>
                <c:pt idx="83">
                  <c:v>-0.12324391925525766</c:v>
                </c:pt>
                <c:pt idx="84">
                  <c:v>-0.1809539282867193</c:v>
                </c:pt>
                <c:pt idx="85">
                  <c:v>-0.23974575844023191</c:v>
                </c:pt>
                <c:pt idx="86">
                  <c:v>-0.29961803364759876</c:v>
                </c:pt>
                <c:pt idx="87">
                  <c:v>-0.36056938069364486</c:v>
                </c:pt>
                <c:pt idx="88">
                  <c:v>-0.42259842915445583</c:v>
                </c:pt>
                <c:pt idx="89">
                  <c:v>-0.48570381133611717</c:v>
                </c:pt>
                <c:pt idx="90">
                  <c:v>-0.54988416221395242</c:v>
                </c:pt>
                <c:pt idx="91">
                  <c:v>-0.61513811937226059</c:v>
                </c:pt>
                <c:pt idx="92">
                  <c:v>-0.6814643229445515</c:v>
                </c:pt>
                <c:pt idx="93">
                  <c:v>-0.7488614155542791</c:v>
                </c:pt>
                <c:pt idx="94">
                  <c:v>-0.81732804225607214</c:v>
                </c:pt>
                <c:pt idx="95">
                  <c:v>-0.88686285047746116</c:v>
                </c:pt>
                <c:pt idx="96">
                  <c:v>-0.95746448996110212</c:v>
                </c:pt>
                <c:pt idx="97">
                  <c:v>-1.0291316127074959</c:v>
                </c:pt>
                <c:pt idx="98">
                  <c:v>-1.1018628729182025</c:v>
                </c:pt>
                <c:pt idx="99">
                  <c:v>-1.1756569269395505</c:v>
                </c:pt>
                <c:pt idx="100">
                  <c:v>-1.2505124332068402</c:v>
                </c:pt>
                <c:pt idx="101">
                  <c:v>-1.3264280521890421</c:v>
                </c:pt>
                <c:pt idx="102">
                  <c:v>-1.403402446333986</c:v>
                </c:pt>
                <c:pt idx="103">
                  <c:v>-1.4814342800140454</c:v>
                </c:pt>
                <c:pt idx="104">
                  <c:v>-1.5605222194723136</c:v>
                </c:pt>
                <c:pt idx="105">
                  <c:v>-1.6406649327692706</c:v>
                </c:pt>
                <c:pt idx="106">
                  <c:v>-1.7218610897299427</c:v>
                </c:pt>
                <c:pt idx="107">
                  <c:v>-1.8041093618915518</c:v>
                </c:pt>
                <c:pt idx="108">
                  <c:v>-1.8874084224516567</c:v>
                </c:pt>
                <c:pt idx="109">
                  <c:v>-1.9717569462167821</c:v>
                </c:pt>
                <c:pt idx="110">
                  <c:v>-2.0571536095515386</c:v>
                </c:pt>
                <c:pt idx="111">
                  <c:v>-2.1435970903282304</c:v>
                </c:pt>
                <c:pt idx="112">
                  <c:v>-2.2310860678769528</c:v>
                </c:pt>
                <c:pt idx="113">
                  <c:v>-2.3196192229361761</c:v>
                </c:pt>
                <c:pt idx="114">
                  <c:v>-2.4091952376038162</c:v>
                </c:pt>
                <c:pt idx="115">
                  <c:v>-2.4998127952887934</c:v>
                </c:pt>
                <c:pt idx="116">
                  <c:v>-2.5914705806630773</c:v>
                </c:pt>
                <c:pt idx="117">
                  <c:v>-2.6841672796142144</c:v>
                </c:pt>
                <c:pt idx="118">
                  <c:v>-2.7779015791983448</c:v>
                </c:pt>
                <c:pt idx="119">
                  <c:v>-2.872672167593699</c:v>
                </c:pt>
                <c:pt idx="120">
                  <c:v>-2.9684777340545816</c:v>
                </c:pt>
                <c:pt idx="121">
                  <c:v>-3.0653169688658357</c:v>
                </c:pt>
                <c:pt idx="122">
                  <c:v>-3.1631885632977919</c:v>
                </c:pt>
                <c:pt idx="123">
                  <c:v>-3.2620912095616958</c:v>
                </c:pt>
                <c:pt idx="124">
                  <c:v>-3.3620236007656197</c:v>
                </c:pt>
                <c:pt idx="125">
                  <c:v>-3.4629844308708524</c:v>
                </c:pt>
                <c:pt idx="126">
                  <c:v>-3.5649723946487692</c:v>
                </c:pt>
                <c:pt idx="127">
                  <c:v>-3.6679861876381818</c:v>
                </c:pt>
                <c:pt idx="128">
                  <c:v>-3.7720245061031639</c:v>
                </c:pt>
                <c:pt idx="129">
                  <c:v>-3.8770860469913555</c:v>
                </c:pt>
                <c:pt idx="130">
                  <c:v>-3.983169507892744</c:v>
                </c:pt>
                <c:pt idx="131">
                  <c:v>-4.0902735869989195</c:v>
                </c:pt>
                <c:pt idx="132">
                  <c:v>-4.198396983062807</c:v>
                </c:pt>
                <c:pt idx="133">
                  <c:v>-4.3075383953588702</c:v>
                </c:pt>
                <c:pt idx="134">
                  <c:v>-4.4176965236437891</c:v>
                </c:pt>
                <c:pt idx="135">
                  <c:v>-4.5288700681176097</c:v>
                </c:pt>
                <c:pt idx="136">
                  <c:v>-4.6410577293853672</c:v>
                </c:pt>
                <c:pt idx="137">
                  <c:v>-4.7542582084191745</c:v>
                </c:pt>
                <c:pt idx="138">
                  <c:v>-4.8684702065207839</c:v>
                </c:pt>
                <c:pt idx="139">
                  <c:v>-4.9836924252846169</c:v>
                </c:pt>
                <c:pt idx="140">
                  <c:v>-5.099923566561257</c:v>
                </c:pt>
                <c:pt idx="141">
                  <c:v>-5.2171623324214167</c:v>
                </c:pt>
                <c:pt idx="142">
                  <c:v>-5.3354074251203594</c:v>
                </c:pt>
                <c:pt idx="143">
                  <c:v>-5.4546575470627952</c:v>
                </c:pt>
                <c:pt idx="144">
                  <c:v>-5.5749114007682312</c:v>
                </c:pt>
                <c:pt idx="145">
                  <c:v>-5.6961676888367903</c:v>
                </c:pt>
                <c:pt idx="146">
                  <c:v>-5.8184251139154846</c:v>
                </c:pt>
                <c:pt idx="147">
                  <c:v>-5.9416823786649546</c:v>
                </c:pt>
                <c:pt idx="148">
                  <c:v>-6.0659381857266608</c:v>
                </c:pt>
                <c:pt idx="149">
                  <c:v>-6.1911912376905338</c:v>
                </c:pt>
                <c:pt idx="150">
                  <c:v>-6.3174402370630833</c:v>
                </c:pt>
                <c:pt idx="151">
                  <c:v>-6.4446838862359561</c:v>
                </c:pt>
                <c:pt idx="152">
                  <c:v>-6.5729208874549521</c:v>
                </c:pt>
                <c:pt idx="153">
                  <c:v>-6.7021499427894877</c:v>
                </c:pt>
                <c:pt idx="154">
                  <c:v>-6.8323697541025119</c:v>
                </c:pt>
                <c:pt idx="155">
                  <c:v>-6.9635790230208734</c:v>
                </c:pt>
                <c:pt idx="156">
                  <c:v>-7.0957764509061283</c:v>
                </c:pt>
                <c:pt idx="157">
                  <c:v>-7.2289607388258004</c:v>
                </c:pt>
                <c:pt idx="158">
                  <c:v>-7.3631305875250854</c:v>
                </c:pt>
                <c:pt idx="159">
                  <c:v>-7.4982846973989936</c:v>
                </c:pt>
                <c:pt idx="160">
                  <c:v>-7.6344217684649394</c:v>
                </c:pt>
                <c:pt idx="161">
                  <c:v>-7.7715405003357647</c:v>
                </c:pt>
                <c:pt idx="162">
                  <c:v>-7.9096395921932094</c:v>
                </c:pt>
                <c:pt idx="163">
                  <c:v>-8.0487177427618093</c:v>
                </c:pt>
                <c:pt idx="164">
                  <c:v>-8.1887736502832382</c:v>
                </c:pt>
                <c:pt idx="165">
                  <c:v>-8.3298060124910709</c:v>
                </c:pt>
                <c:pt idx="166">
                  <c:v>-8.4718135265859953</c:v>
                </c:pt>
                <c:pt idx="167">
                  <c:v>-8.6147948892114403</c:v>
                </c:pt>
                <c:pt idx="168">
                  <c:v>-8.7587487964296358</c:v>
                </c:pt>
                <c:pt idx="169">
                  <c:v>-8.9036739436981023</c:v>
                </c:pt>
                <c:pt idx="170">
                  <c:v>-9.0495690258465658</c:v>
                </c:pt>
                <c:pt idx="171">
                  <c:v>-9.1964327370542911</c:v>
                </c:pt>
                <c:pt idx="172">
                  <c:v>-9.3442637708278369</c:v>
                </c:pt>
                <c:pt idx="173">
                  <c:v>-9.4930608199792381</c:v>
                </c:pt>
                <c:pt idx="174">
                  <c:v>-9.6428225766045959</c:v>
                </c:pt>
                <c:pt idx="175">
                  <c:v>-9.7935477320630859</c:v>
                </c:pt>
                <c:pt idx="176">
                  <c:v>-9.9452349769563853</c:v>
                </c:pt>
                <c:pt idx="177">
                  <c:v>-10.097883001108508</c:v>
                </c:pt>
                <c:pt idx="178">
                  <c:v>-10.251490493546045</c:v>
                </c:pt>
                <c:pt idx="179">
                  <c:v>-10.406056142478825</c:v>
                </c:pt>
                <c:pt idx="180">
                  <c:v>-10.561578635280963</c:v>
                </c:pt>
                <c:pt idx="181">
                  <c:v>-10.718056658472333</c:v>
                </c:pt>
                <c:pt idx="182">
                  <c:v>-10.875488897700425</c:v>
                </c:pt>
                <c:pt idx="183">
                  <c:v>-11.033874037722613</c:v>
                </c:pt>
                <c:pt idx="184">
                  <c:v>-11.193210762388818</c:v>
                </c:pt>
                <c:pt idx="185">
                  <c:v>-11.353497754624557</c:v>
                </c:pt>
                <c:pt idx="186">
                  <c:v>-11.514733696414407</c:v>
                </c:pt>
                <c:pt idx="187">
                  <c:v>-11.67691726878583</c:v>
                </c:pt>
                <c:pt idx="188">
                  <c:v>-11.840047151793421</c:v>
                </c:pt>
                <c:pt idx="189">
                  <c:v>-12.004122024503513</c:v>
                </c:pt>
                <c:pt idx="190">
                  <c:v>-12.169140564979186</c:v>
                </c:pt>
                <c:pt idx="191">
                  <c:v>-12.335101450265649</c:v>
                </c:pt>
                <c:pt idx="192">
                  <c:v>-12.502003356376006</c:v>
                </c:pt>
                <c:pt idx="193">
                  <c:v>-12.669844958277402</c:v>
                </c:pt>
                <c:pt idx="194">
                  <c:v>-12.838624929877534</c:v>
                </c:pt>
                <c:pt idx="195">
                  <c:v>-13.008341944011553</c:v>
                </c:pt>
                <c:pt idx="196">
                  <c:v>-13.178994672429319</c:v>
                </c:pt>
                <c:pt idx="197">
                  <c:v>-13.350581785783037</c:v>
                </c:pt>
                <c:pt idx="198">
                  <c:v>-13.523101953615253</c:v>
                </c:pt>
                <c:pt idx="199">
                  <c:v>-13.696553844347221</c:v>
                </c:pt>
                <c:pt idx="200">
                  <c:v>-13.870936125267624</c:v>
                </c:pt>
                <c:pt idx="201">
                  <c:v>-14.046247462521656</c:v>
                </c:pt>
                <c:pt idx="202">
                  <c:v>-14.222486521100462</c:v>
                </c:pt>
                <c:pt idx="203">
                  <c:v>-14.399651964830941</c:v>
                </c:pt>
                <c:pt idx="204">
                  <c:v>-14.577742456365879</c:v>
                </c:pt>
                <c:pt idx="205">
                  <c:v>-14.75675665717446</c:v>
                </c:pt>
                <c:pt idx="206">
                  <c:v>-14.936693227533098</c:v>
                </c:pt>
                <c:pt idx="207">
                  <c:v>-15.117550826516634</c:v>
                </c:pt>
                <c:pt idx="208">
                  <c:v>-15.29932811198986</c:v>
                </c:pt>
                <c:pt idx="209">
                  <c:v>-15.482023740599395</c:v>
                </c:pt>
                <c:pt idx="210">
                  <c:v>-15.66563636776589</c:v>
                </c:pt>
                <c:pt idx="211">
                  <c:v>-15.85016464767657</c:v>
                </c:pt>
                <c:pt idx="212">
                  <c:v>-16.035607233278107</c:v>
                </c:pt>
                <c:pt idx="213">
                  <c:v>-16.22196277626983</c:v>
                </c:pt>
                <c:pt idx="214">
                  <c:v>-16.409229927097254</c:v>
                </c:pt>
                <c:pt idx="215">
                  <c:v>-16.597407334945935</c:v>
                </c:pt>
                <c:pt idx="216">
                  <c:v>-16.786493647735643</c:v>
                </c:pt>
                <c:pt idx="217">
                  <c:v>-16.976487512114872</c:v>
                </c:pt>
                <c:pt idx="218">
                  <c:v>-17.167387573455649</c:v>
                </c:pt>
                <c:pt idx="219">
                  <c:v>-17.359192475848655</c:v>
                </c:pt>
                <c:pt idx="220">
                  <c:v>-17.55190086209868</c:v>
                </c:pt>
                <c:pt idx="221">
                  <c:v>-17.745511373720362</c:v>
                </c:pt>
                <c:pt idx="222">
                  <c:v>-17.94002265093425</c:v>
                </c:pt>
                <c:pt idx="223">
                  <c:v>-18.135433332663158</c:v>
                </c:pt>
                <c:pt idx="224">
                  <c:v>-18.331742056528839</c:v>
                </c:pt>
                <c:pt idx="225">
                  <c:v>-18.528947458848929</c:v>
                </c:pt>
                <c:pt idx="226">
                  <c:v>-18.727048174634216</c:v>
                </c:pt>
                <c:pt idx="227">
                  <c:v>-18.926042837586191</c:v>
                </c:pt>
                <c:pt idx="228">
                  <c:v>-19.125930080094879</c:v>
                </c:pt>
                <c:pt idx="229">
                  <c:v>-19.326708533236978</c:v>
                </c:pt>
                <c:pt idx="230">
                  <c:v>-19.52837682677427</c:v>
                </c:pt>
                <c:pt idx="231">
                  <c:v>-19.730933589152322</c:v>
                </c:pt>
                <c:pt idx="232">
                  <c:v>-19.934377447499461</c:v>
                </c:pt>
                <c:pt idx="233">
                  <c:v>-20.138707027626033</c:v>
                </c:pt>
                <c:pt idx="234">
                  <c:v>-20.343920954023929</c:v>
                </c:pt>
                <c:pt idx="235">
                  <c:v>-20.5500178498664</c:v>
                </c:pt>
                <c:pt idx="236">
                  <c:v>-20.756996337008122</c:v>
                </c:pt>
                <c:pt idx="237">
                  <c:v>-20.964855035985536</c:v>
                </c:pt>
                <c:pt idx="238">
                  <c:v>-21.173592566017454</c:v>
                </c:pt>
                <c:pt idx="239">
                  <c:v>-21.383207545005934</c:v>
                </c:pt>
                <c:pt idx="240">
                  <c:v>-21.593698589537393</c:v>
                </c:pt>
                <c:pt idx="241">
                  <c:v>-21.805064314884003</c:v>
                </c:pt>
                <c:pt idx="242">
                  <c:v>-22.01730333500532</c:v>
                </c:pt>
                <c:pt idx="243">
                  <c:v>-22.23041426255017</c:v>
                </c:pt>
                <c:pt idx="244">
                  <c:v>-22.444395708858796</c:v>
                </c:pt>
                <c:pt idx="245">
                  <c:v>-22.659246283965231</c:v>
                </c:pt>
                <c:pt idx="246">
                  <c:v>-22.874964596599931</c:v>
                </c:pt>
                <c:pt idx="247">
                  <c:v>-23.091549254192632</c:v>
                </c:pt>
                <c:pt idx="248">
                  <c:v>-23.30899886287547</c:v>
                </c:pt>
                <c:pt idx="249">
                  <c:v>-23.527312027486307</c:v>
                </c:pt>
                <c:pt idx="250">
                  <c:v>-23.746487351572316</c:v>
                </c:pt>
                <c:pt idx="251">
                  <c:v>-23.966523437393782</c:v>
                </c:pt>
                <c:pt idx="252">
                  <c:v>-24.187418885928121</c:v>
                </c:pt>
                <c:pt idx="253">
                  <c:v>-24.409172296874157</c:v>
                </c:pt>
                <c:pt idx="254">
                  <c:v>-24.631782268656586</c:v>
                </c:pt>
                <c:pt idx="255">
                  <c:v>-24.855247398430681</c:v>
                </c:pt>
                <c:pt idx="256">
                  <c:v>-25.079566282087203</c:v>
                </c:pt>
                <c:pt idx="257">
                  <c:v>-25.304737514257539</c:v>
                </c:pt>
                <c:pt idx="258">
                  <c:v>-25.530759688319041</c:v>
                </c:pt>
                <c:pt idx="259">
                  <c:v>-25.757631396400576</c:v>
                </c:pt>
                <c:pt idx="260">
                  <c:v>-25.985351229388286</c:v>
                </c:pt>
                <c:pt idx="261">
                  <c:v>-26.213917776931556</c:v>
                </c:pt>
                <c:pt idx="262">
                  <c:v>-26.443329627449174</c:v>
                </c:pt>
                <c:pt idx="263">
                  <c:v>-26.673585368135701</c:v>
                </c:pt>
                <c:pt idx="264">
                  <c:v>-26.904683584968023</c:v>
                </c:pt>
                <c:pt idx="265">
                  <c:v>-27.136622862712116</c:v>
                </c:pt>
                <c:pt idx="266">
                  <c:v>-27.369401784929991</c:v>
                </c:pt>
                <c:pt idx="267">
                  <c:v>-27.603018933986828</c:v>
                </c:pt>
                <c:pt idx="268">
                  <c:v>-27.837472891058297</c:v>
                </c:pt>
                <c:pt idx="269">
                  <c:v>-28.072762236138075</c:v>
                </c:pt>
                <c:pt idx="270">
                  <c:v>-28.308885548045524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'20ft'!$G$18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0.3728033402347577</c:v>
                </c:pt>
                <c:pt idx="2">
                  <c:v>0.74505798370321363</c:v>
                </c:pt>
                <c:pt idx="3">
                  <c:v>1.1167657104483681</c:v>
                </c:pt>
                <c:pt idx="4">
                  <c:v>1.4879282869871495</c:v>
                </c:pt>
                <c:pt idx="5">
                  <c:v>1.8585474663960055</c:v>
                </c:pt>
                <c:pt idx="6">
                  <c:v>2.2286249883958567</c:v>
                </c:pt>
                <c:pt idx="7">
                  <c:v>2.5981625794364218</c:v>
                </c:pt>
                <c:pt idx="8">
                  <c:v>2.9671619527799264</c:v>
                </c:pt>
                <c:pt idx="9">
                  <c:v>3.335624808584198</c:v>
                </c:pt>
                <c:pt idx="10">
                  <c:v>3.7035528339851655</c:v>
                </c:pt>
                <c:pt idx="11">
                  <c:v>4.0709477031787635</c:v>
                </c:pt>
                <c:pt idx="12">
                  <c:v>4.4378110775022552</c:v>
                </c:pt>
                <c:pt idx="13">
                  <c:v>4.8041446055149803</c:v>
                </c:pt>
                <c:pt idx="14">
                  <c:v>5.1699499230785388</c:v>
                </c:pt>
                <c:pt idx="15">
                  <c:v>5.535228653436417</c:v>
                </c:pt>
                <c:pt idx="16">
                  <c:v>5.8999824072930629</c:v>
                </c:pt>
                <c:pt idx="17">
                  <c:v>6.2642127828924226</c:v>
                </c:pt>
                <c:pt idx="18">
                  <c:v>6.6279213660959462</c:v>
                </c:pt>
                <c:pt idx="19">
                  <c:v>6.9911097304600638</c:v>
                </c:pt>
                <c:pt idx="20">
                  <c:v>7.3537794373131504</c:v>
                </c:pt>
                <c:pt idx="21">
                  <c:v>7.7159320358319796</c:v>
                </c:pt>
                <c:pt idx="22">
                  <c:v>8.0775690631176733</c:v>
                </c:pt>
                <c:pt idx="23">
                  <c:v>8.4386920442711659</c:v>
                </c:pt>
                <c:pt idx="24">
                  <c:v>8.7993024924681702</c:v>
                </c:pt>
                <c:pt idx="25">
                  <c:v>9.1594019090336758</c:v>
                </c:pt>
                <c:pt idx="26">
                  <c:v>9.5189917835159736</c:v>
                </c:pt>
                <c:pt idx="27">
                  <c:v>9.878073593760206</c:v>
                </c:pt>
                <c:pt idx="28">
                  <c:v>10.236648805981478</c:v>
                </c:pt>
                <c:pt idx="29">
                  <c:v>10.594718874837497</c:v>
                </c:pt>
                <c:pt idx="30">
                  <c:v>10.952285243500787</c:v>
                </c:pt>
                <c:pt idx="31">
                  <c:v>11.309349343730457</c:v>
                </c:pt>
                <c:pt idx="32">
                  <c:v>11.665912595943537</c:v>
                </c:pt>
                <c:pt idx="33">
                  <c:v>12.0219764092859</c:v>
                </c:pt>
                <c:pt idx="34">
                  <c:v>12.377542181702754</c:v>
                </c:pt>
                <c:pt idx="35">
                  <c:v>12.73261130000874</c:v>
                </c:pt>
                <c:pt idx="36">
                  <c:v>13.087185139957603</c:v>
                </c:pt>
                <c:pt idx="37">
                  <c:v>13.441265066311487</c:v>
                </c:pt>
                <c:pt idx="38">
                  <c:v>13.794852432909826</c:v>
                </c:pt>
                <c:pt idx="39">
                  <c:v>14.147948582737847</c:v>
                </c:pt>
                <c:pt idx="40">
                  <c:v>14.500554847994698</c:v>
                </c:pt>
                <c:pt idx="41">
                  <c:v>14.852672550161198</c:v>
                </c:pt>
                <c:pt idx="42">
                  <c:v>15.204303000067226</c:v>
                </c:pt>
                <c:pt idx="43">
                  <c:v>15.555447497958728</c:v>
                </c:pt>
                <c:pt idx="44">
                  <c:v>15.906107333564384</c:v>
                </c:pt>
                <c:pt idx="45">
                  <c:v>16.256283786161916</c:v>
                </c:pt>
                <c:pt idx="46">
                  <c:v>16.605978124644054</c:v>
                </c:pt>
                <c:pt idx="47">
                  <c:v>16.95519160758414</c:v>
                </c:pt>
                <c:pt idx="48">
                  <c:v>17.303925483301427</c:v>
                </c:pt>
                <c:pt idx="49">
                  <c:v>17.652180989926016</c:v>
                </c:pt>
                <c:pt idx="50">
                  <c:v>17.999959355463485</c:v>
                </c:pt>
                <c:pt idx="51">
                  <c:v>18.347261797859193</c:v>
                </c:pt>
                <c:pt idx="52">
                  <c:v>18.694089525062257</c:v>
                </c:pt>
                <c:pt idx="53">
                  <c:v>19.040443735089227</c:v>
                </c:pt>
                <c:pt idx="54">
                  <c:v>19.386325616087447</c:v>
                </c:pt>
                <c:pt idx="55">
                  <c:v>19.731736346398119</c:v>
                </c:pt>
                <c:pt idx="56">
                  <c:v>20.076677094619061</c:v>
                </c:pt>
                <c:pt idx="57">
                  <c:v>20.421149019667176</c:v>
                </c:pt>
                <c:pt idx="58">
                  <c:v>20.765153270840624</c:v>
                </c:pt>
                <c:pt idx="59">
                  <c:v>21.10869098788071</c:v>
                </c:pt>
                <c:pt idx="60">
                  <c:v>21.451763301033498</c:v>
                </c:pt>
                <c:pt idx="61">
                  <c:v>21.79437133111114</c:v>
                </c:pt>
                <c:pt idx="62">
                  <c:v>22.136516189552921</c:v>
                </c:pt>
                <c:pt idx="63">
                  <c:v>22.478198978486059</c:v>
                </c:pt>
                <c:pt idx="64">
                  <c:v>22.819420790786214</c:v>
                </c:pt>
                <c:pt idx="65">
                  <c:v>23.160182710137743</c:v>
                </c:pt>
                <c:pt idx="66">
                  <c:v>23.500485811093696</c:v>
                </c:pt>
                <c:pt idx="67">
                  <c:v>23.84033115913557</c:v>
                </c:pt>
                <c:pt idx="68">
                  <c:v>24.179719810732777</c:v>
                </c:pt>
                <c:pt idx="69">
                  <c:v>24.5186528134019</c:v>
                </c:pt>
                <c:pt idx="70">
                  <c:v>24.857131205765675</c:v>
                </c:pt>
                <c:pt idx="71">
                  <c:v>25.195156017611755</c:v>
                </c:pt>
                <c:pt idx="72">
                  <c:v>25.53272826995121</c:v>
                </c:pt>
                <c:pt idx="73">
                  <c:v>25.869848975076813</c:v>
                </c:pt>
                <c:pt idx="74">
                  <c:v>26.206519136621079</c:v>
                </c:pt>
                <c:pt idx="75">
                  <c:v>26.542739749614078</c:v>
                </c:pt>
                <c:pt idx="76">
                  <c:v>26.878511800541023</c:v>
                </c:pt>
                <c:pt idx="77">
                  <c:v>27.213836267399628</c:v>
                </c:pt>
                <c:pt idx="78">
                  <c:v>27.54871411975725</c:v>
                </c:pt>
                <c:pt idx="79">
                  <c:v>27.883146318807807</c:v>
                </c:pt>
                <c:pt idx="80">
                  <c:v>28.217133817428486</c:v>
                </c:pt>
                <c:pt idx="81">
                  <c:v>28.550677560236231</c:v>
                </c:pt>
                <c:pt idx="82">
                  <c:v>28.883778483644011</c:v>
                </c:pt>
                <c:pt idx="83">
                  <c:v>29.216437515916905</c:v>
                </c:pt>
                <c:pt idx="84">
                  <c:v>29.548655577227951</c:v>
                </c:pt>
                <c:pt idx="85">
                  <c:v>29.880433579713806</c:v>
                </c:pt>
                <c:pt idx="86">
                  <c:v>30.211772427530203</c:v>
                </c:pt>
                <c:pt idx="87">
                  <c:v>30.542673016907202</c:v>
                </c:pt>
                <c:pt idx="88">
                  <c:v>30.873136236204235</c:v>
                </c:pt>
                <c:pt idx="89">
                  <c:v>31.203162965964985</c:v>
                </c:pt>
                <c:pt idx="90">
                  <c:v>31.532754078972033</c:v>
                </c:pt>
                <c:pt idx="91">
                  <c:v>31.86191044030133</c:v>
                </c:pt>
                <c:pt idx="92">
                  <c:v>32.190632907376482</c:v>
                </c:pt>
                <c:pt idx="93">
                  <c:v>32.518922330022839</c:v>
                </c:pt>
                <c:pt idx="94">
                  <c:v>32.84677955052139</c:v>
                </c:pt>
                <c:pt idx="95">
                  <c:v>33.174205403662498</c:v>
                </c:pt>
                <c:pt idx="96">
                  <c:v>33.501200716799403</c:v>
                </c:pt>
                <c:pt idx="97">
                  <c:v>33.827766309901598</c:v>
                </c:pt>
                <c:pt idx="98">
                  <c:v>34.153902995607986</c:v>
                </c:pt>
                <c:pt idx="99">
                  <c:v>34.479611579279855</c:v>
                </c:pt>
                <c:pt idx="100">
                  <c:v>34.804892859053702</c:v>
                </c:pt>
                <c:pt idx="101">
                  <c:v>35.129747625893863</c:v>
                </c:pt>
                <c:pt idx="102">
                  <c:v>35.454176663644951</c:v>
                </c:pt>
                <c:pt idx="103">
                  <c:v>35.778180749084143</c:v>
                </c:pt>
                <c:pt idx="104">
                  <c:v>36.101760651973294</c:v>
                </c:pt>
                <c:pt idx="105">
                  <c:v>36.424917135110846</c:v>
                </c:pt>
                <c:pt idx="106">
                  <c:v>36.747650954383602</c:v>
                </c:pt>
                <c:pt idx="107">
                  <c:v>37.069962858818315</c:v>
                </c:pt>
                <c:pt idx="108">
                  <c:v>37.39185359063309</c:v>
                </c:pt>
                <c:pt idx="109">
                  <c:v>37.713323885288645</c:v>
                </c:pt>
                <c:pt idx="110">
                  <c:v>38.03437447153938</c:v>
                </c:pt>
                <c:pt idx="111">
                  <c:v>38.35500607148429</c:v>
                </c:pt>
                <c:pt idx="112">
                  <c:v>38.675219400617706</c:v>
                </c:pt>
                <c:pt idx="113">
                  <c:v>38.995015167879885</c:v>
                </c:pt>
                <c:pt idx="114">
                  <c:v>39.314394075707391</c:v>
                </c:pt>
                <c:pt idx="115">
                  <c:v>39.633356820083371</c:v>
                </c:pt>
                <c:pt idx="116">
                  <c:v>39.951904090587611</c:v>
                </c:pt>
                <c:pt idx="117">
                  <c:v>40.270036570446472</c:v>
                </c:pt>
                <c:pt idx="118">
                  <c:v>40.58775493658262</c:v>
                </c:pt>
                <c:pt idx="119">
                  <c:v>40.905059859664625</c:v>
                </c:pt>
                <c:pt idx="120">
                  <c:v>41.221952004156392</c:v>
                </c:pt>
                <c:pt idx="121">
                  <c:v>41.538432028366415</c:v>
                </c:pt>
                <c:pt idx="122">
                  <c:v>41.854500584496868</c:v>
                </c:pt>
                <c:pt idx="123">
                  <c:v>42.17015831869255</c:v>
                </c:pt>
                <c:pt idx="124">
                  <c:v>42.485405871089668</c:v>
                </c:pt>
                <c:pt idx="125">
                  <c:v>42.800243875864439</c:v>
                </c:pt>
                <c:pt idx="126">
                  <c:v>43.114672961281535</c:v>
                </c:pt>
                <c:pt idx="127">
                  <c:v>43.428693749742393</c:v>
                </c:pt>
                <c:pt idx="128">
                  <c:v>43.74230685783332</c:v>
                </c:pt>
                <c:pt idx="129">
                  <c:v>44.055512896373479</c:v>
                </c:pt>
                <c:pt idx="130">
                  <c:v>44.368312470462669</c:v>
                </c:pt>
                <c:pt idx="131">
                  <c:v>44.680706179529004</c:v>
                </c:pt>
                <c:pt idx="132">
                  <c:v>44.992694617376358</c:v>
                </c:pt>
                <c:pt idx="133">
                  <c:v>45.304278372231707</c:v>
                </c:pt>
                <c:pt idx="134">
                  <c:v>45.61545802679229</c:v>
                </c:pt>
                <c:pt idx="135">
                  <c:v>45.926234158272585</c:v>
                </c:pt>
                <c:pt idx="136">
                  <c:v>46.236607338451165</c:v>
                </c:pt>
                <c:pt idx="137">
                  <c:v>46.546578133717368</c:v>
                </c:pt>
                <c:pt idx="138">
                  <c:v>46.856147105117792</c:v>
                </c:pt>
                <c:pt idx="139">
                  <c:v>47.16531480840267</c:v>
                </c:pt>
                <c:pt idx="140">
                  <c:v>47.474081794072021</c:v>
                </c:pt>
                <c:pt idx="141">
                  <c:v>47.782448607421713</c:v>
                </c:pt>
                <c:pt idx="142">
                  <c:v>48.090415788589283</c:v>
                </c:pt>
                <c:pt idx="143">
                  <c:v>48.39798387259966</c:v>
                </c:pt>
                <c:pt idx="144">
                  <c:v>48.70515338941069</c:v>
                </c:pt>
                <c:pt idx="145">
                  <c:v>49.011924863958505</c:v>
                </c:pt>
                <c:pt idx="146">
                  <c:v>49.318298816202713</c:v>
                </c:pt>
                <c:pt idx="147">
                  <c:v>49.624275761171461</c:v>
                </c:pt>
                <c:pt idx="148">
                  <c:v>49.929856209006289</c:v>
                </c:pt>
                <c:pt idx="149">
                  <c:v>50.235040665006842</c:v>
                </c:pt>
                <c:pt idx="150">
                  <c:v>50.539829629675417</c:v>
                </c:pt>
                <c:pt idx="151">
                  <c:v>50.844223598761339</c:v>
                </c:pt>
                <c:pt idx="152">
                  <c:v>51.14822306330516</c:v>
                </c:pt>
                <c:pt idx="153">
                  <c:v>51.451828509682713</c:v>
                </c:pt>
                <c:pt idx="154">
                  <c:v>51.755040419648971</c:v>
                </c:pt>
                <c:pt idx="155">
                  <c:v>52.057859270381755</c:v>
                </c:pt>
                <c:pt idx="156">
                  <c:v>52.360285534525289</c:v>
                </c:pt>
                <c:pt idx="157">
                  <c:v>52.662319680233537</c:v>
                </c:pt>
                <c:pt idx="158">
                  <c:v>52.963962171213424</c:v>
                </c:pt>
                <c:pt idx="159">
                  <c:v>53.265213466767854</c:v>
                </c:pt>
                <c:pt idx="160">
                  <c:v>53.56607402183856</c:v>
                </c:pt>
                <c:pt idx="161">
                  <c:v>53.866544287048796</c:v>
                </c:pt>
                <c:pt idx="162">
                  <c:v>54.16662470874585</c:v>
                </c:pt>
                <c:pt idx="163">
                  <c:v>54.46631572904338</c:v>
                </c:pt>
                <c:pt idx="164">
                  <c:v>54.765617785863583</c:v>
                </c:pt>
                <c:pt idx="165">
                  <c:v>55.064531312979184</c:v>
                </c:pt>
                <c:pt idx="166">
                  <c:v>55.363056740055271</c:v>
                </c:pt>
                <c:pt idx="167">
                  <c:v>55.661194492690932</c:v>
                </c:pt>
                <c:pt idx="168">
                  <c:v>55.958944992460708</c:v>
                </c:pt>
                <c:pt idx="169">
                  <c:v>56.256308656955916</c:v>
                </c:pt>
                <c:pt idx="170">
                  <c:v>56.553285899825745</c:v>
                </c:pt>
                <c:pt idx="171">
                  <c:v>56.849877130818207</c:v>
                </c:pt>
                <c:pt idx="172">
                  <c:v>57.146082755820899</c:v>
                </c:pt>
                <c:pt idx="173">
                  <c:v>57.44190317690159</c:v>
                </c:pt>
                <c:pt idx="174">
                  <c:v>57.737338792348631</c:v>
                </c:pt>
                <c:pt idx="175">
                  <c:v>58.03238999671116</c:v>
                </c:pt>
                <c:pt idx="176">
                  <c:v>58.327057180839191</c:v>
                </c:pt>
                <c:pt idx="177">
                  <c:v>58.621340731923439</c:v>
                </c:pt>
                <c:pt idx="178">
                  <c:v>58.915241033535047</c:v>
                </c:pt>
                <c:pt idx="179">
                  <c:v>59.208758465665056</c:v>
                </c:pt>
                <c:pt idx="180">
                  <c:v>59.501893404763756</c:v>
                </c:pt>
                <c:pt idx="181">
                  <c:v>59.794646223779807</c:v>
                </c:pt>
                <c:pt idx="182">
                  <c:v>60.087017292199214</c:v>
                </c:pt>
                <c:pt idx="183">
                  <c:v>60.379006976084099</c:v>
                </c:pt>
                <c:pt idx="184">
                  <c:v>60.670615638111279</c:v>
                </c:pt>
                <c:pt idx="185">
                  <c:v>60.961843637610677</c:v>
                </c:pt>
                <c:pt idx="186">
                  <c:v>61.252691330603561</c:v>
                </c:pt>
                <c:pt idx="187">
                  <c:v>61.543159069840556</c:v>
                </c:pt>
                <c:pt idx="188">
                  <c:v>61.833247204839509</c:v>
                </c:pt>
                <c:pt idx="189">
                  <c:v>62.122956081923135</c:v>
                </c:pt>
                <c:pt idx="190">
                  <c:v>62.412286044256511</c:v>
                </c:pt>
                <c:pt idx="191">
                  <c:v>62.701237431884358</c:v>
                </c:pt>
                <c:pt idx="192">
                  <c:v>62.989810581768133</c:v>
                </c:pt>
                <c:pt idx="193">
                  <c:v>63.278005827822945</c:v>
                </c:pt>
                <c:pt idx="194">
                  <c:v>63.565823500954281</c:v>
                </c:pt>
                <c:pt idx="195">
                  <c:v>63.853263929094531</c:v>
                </c:pt>
                <c:pt idx="196">
                  <c:v>64.140327437239335</c:v>
                </c:pt>
                <c:pt idx="197">
                  <c:v>64.427014347483734</c:v>
                </c:pt>
                <c:pt idx="198">
                  <c:v>64.713324979058143</c:v>
                </c:pt>
                <c:pt idx="199">
                  <c:v>64.999259648364088</c:v>
                </c:pt>
                <c:pt idx="200">
                  <c:v>65.284818669009823</c:v>
                </c:pt>
                <c:pt idx="201">
                  <c:v>65.570002351845702</c:v>
                </c:pt>
                <c:pt idx="202">
                  <c:v>65.854811004999362</c:v>
                </c:pt>
                <c:pt idx="203">
                  <c:v>66.139244933910732</c:v>
                </c:pt>
                <c:pt idx="204">
                  <c:v>66.423304441366838</c:v>
                </c:pt>
                <c:pt idx="205">
                  <c:v>66.706989827536432</c:v>
                </c:pt>
                <c:pt idx="206">
                  <c:v>66.99030139000439</c:v>
                </c:pt>
                <c:pt idx="207">
                  <c:v>67.273239423805961</c:v>
                </c:pt>
                <c:pt idx="208">
                  <c:v>67.555804221460775</c:v>
                </c:pt>
                <c:pt idx="209">
                  <c:v>67.837996073006707</c:v>
                </c:pt>
                <c:pt idx="210">
                  <c:v>68.119815266033498</c:v>
                </c:pt>
                <c:pt idx="211">
                  <c:v>68.401262085716198</c:v>
                </c:pt>
                <c:pt idx="212">
                  <c:v>68.682336814848426</c:v>
                </c:pt>
                <c:pt idx="213">
                  <c:v>68.963039733875434</c:v>
                </c:pt>
                <c:pt idx="214">
                  <c:v>69.243371120926966</c:v>
                </c:pt>
                <c:pt idx="215">
                  <c:v>69.523331251849882</c:v>
                </c:pt>
                <c:pt idx="216">
                  <c:v>69.80292040024068</c:v>
                </c:pt>
                <c:pt idx="217">
                  <c:v>70.082138837477714</c:v>
                </c:pt>
                <c:pt idx="218">
                  <c:v>70.360986832753298</c:v>
                </c:pt>
                <c:pt idx="219">
                  <c:v>70.639464653105577</c:v>
                </c:pt>
                <c:pt idx="220">
                  <c:v>70.917572563450179</c:v>
                </c:pt>
                <c:pt idx="221">
                  <c:v>71.195310826611731</c:v>
                </c:pt>
                <c:pt idx="222">
                  <c:v>71.472679703355098</c:v>
                </c:pt>
                <c:pt idx="223">
                  <c:v>71.749679452416515</c:v>
                </c:pt>
                <c:pt idx="224">
                  <c:v>72.026310330534443</c:v>
                </c:pt>
                <c:pt idx="225">
                  <c:v>72.30257259248026</c:v>
                </c:pt>
                <c:pt idx="226">
                  <c:v>72.578466491088747</c:v>
                </c:pt>
                <c:pt idx="227">
                  <c:v>72.853992277288398</c:v>
                </c:pt>
                <c:pt idx="228">
                  <c:v>73.129150200131491</c:v>
                </c:pt>
                <c:pt idx="229">
                  <c:v>73.403940506824</c:v>
                </c:pt>
                <c:pt idx="230">
                  <c:v>73.67836344275527</c:v>
                </c:pt>
                <c:pt idx="231">
                  <c:v>73.952419251527544</c:v>
                </c:pt>
                <c:pt idx="232">
                  <c:v>74.226108174985242</c:v>
                </c:pt>
                <c:pt idx="233">
                  <c:v>74.499430453244074</c:v>
                </c:pt>
                <c:pt idx="234">
                  <c:v>74.772386324719918</c:v>
                </c:pt>
                <c:pt idx="235">
                  <c:v>75.04497602615757</c:v>
                </c:pt>
                <c:pt idx="236">
                  <c:v>75.317199792659224</c:v>
                </c:pt>
                <c:pt idx="237">
                  <c:v>75.589057857712746</c:v>
                </c:pt>
                <c:pt idx="238">
                  <c:v>75.860550453219858</c:v>
                </c:pt>
                <c:pt idx="239">
                  <c:v>76.131677809523993</c:v>
                </c:pt>
                <c:pt idx="240">
                  <c:v>76.402440155438015</c:v>
                </c:pt>
                <c:pt idx="241">
                  <c:v>76.672837718271765</c:v>
                </c:pt>
                <c:pt idx="242">
                  <c:v>76.942870723859357</c:v>
                </c:pt>
                <c:pt idx="243">
                  <c:v>77.212539396586294</c:v>
                </c:pt>
                <c:pt idx="244">
                  <c:v>77.481843959416409</c:v>
                </c:pt>
                <c:pt idx="245">
                  <c:v>77.75078463391857</c:v>
                </c:pt>
                <c:pt idx="246">
                  <c:v>78.019361640293226</c:v>
                </c:pt>
                <c:pt idx="247">
                  <c:v>78.287575197398738</c:v>
                </c:pt>
                <c:pt idx="248">
                  <c:v>78.555425522777483</c:v>
                </c:pt>
                <c:pt idx="249">
                  <c:v>78.822912832681851</c:v>
                </c:pt>
                <c:pt idx="250">
                  <c:v>79.090037342099933</c:v>
                </c:pt>
                <c:pt idx="251">
                  <c:v>79.356799264781088</c:v>
                </c:pt>
                <c:pt idx="252">
                  <c:v>79.623198813261311</c:v>
                </c:pt>
                <c:pt idx="253">
                  <c:v>79.889236198888355</c:v>
                </c:pt>
                <c:pt idx="254">
                  <c:v>80.154911631846701</c:v>
                </c:pt>
                <c:pt idx="255">
                  <c:v>80.420225321182343</c:v>
                </c:pt>
                <c:pt idx="256">
                  <c:v>80.685177474827327</c:v>
                </c:pt>
                <c:pt idx="257">
                  <c:v>80.949768299624154</c:v>
                </c:pt>
                <c:pt idx="258">
                  <c:v>81.213998001349935</c:v>
                </c:pt>
                <c:pt idx="259">
                  <c:v>81.477866784740414</c:v>
                </c:pt>
                <c:pt idx="260">
                  <c:v>81.741374853513705</c:v>
                </c:pt>
                <c:pt idx="261">
                  <c:v>82.00452241039396</c:v>
                </c:pt>
                <c:pt idx="262">
                  <c:v>82.267309657134732</c:v>
                </c:pt>
                <c:pt idx="263">
                  <c:v>82.529736794542202</c:v>
                </c:pt>
                <c:pt idx="264">
                  <c:v>82.791804022498226</c:v>
                </c:pt>
                <c:pt idx="265">
                  <c:v>83.05351153998312</c:v>
                </c:pt>
                <c:pt idx="266">
                  <c:v>83.314859545098344</c:v>
                </c:pt>
                <c:pt idx="267">
                  <c:v>83.575848235088941</c:v>
                </c:pt>
                <c:pt idx="268">
                  <c:v>83.836477806365792</c:v>
                </c:pt>
                <c:pt idx="269">
                  <c:v>84.096748454527685</c:v>
                </c:pt>
                <c:pt idx="270">
                  <c:v>84.35666037438321</c:v>
                </c:pt>
              </c:numCache>
            </c:numRef>
          </c:xVal>
          <c:yVal>
            <c:numRef>
              <c:f>'20ft'!$G$19:$G$289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'20ft'!$H$18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'20ft'!$D$19:$D$289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0.3728033402347577</c:v>
                </c:pt>
                <c:pt idx="2">
                  <c:v>0.74505798370321363</c:v>
                </c:pt>
                <c:pt idx="3">
                  <c:v>1.1167657104483681</c:v>
                </c:pt>
                <c:pt idx="4">
                  <c:v>1.4879282869871495</c:v>
                </c:pt>
                <c:pt idx="5">
                  <c:v>1.8585474663960055</c:v>
                </c:pt>
                <c:pt idx="6">
                  <c:v>2.2286249883958567</c:v>
                </c:pt>
                <c:pt idx="7">
                  <c:v>2.5981625794364218</c:v>
                </c:pt>
                <c:pt idx="8">
                  <c:v>2.9671619527799264</c:v>
                </c:pt>
                <c:pt idx="9">
                  <c:v>3.335624808584198</c:v>
                </c:pt>
                <c:pt idx="10">
                  <c:v>3.7035528339851655</c:v>
                </c:pt>
                <c:pt idx="11">
                  <c:v>4.0709477031787635</c:v>
                </c:pt>
                <c:pt idx="12">
                  <c:v>4.4378110775022552</c:v>
                </c:pt>
                <c:pt idx="13">
                  <c:v>4.8041446055149803</c:v>
                </c:pt>
                <c:pt idx="14">
                  <c:v>5.1699499230785388</c:v>
                </c:pt>
                <c:pt idx="15">
                  <c:v>5.535228653436417</c:v>
                </c:pt>
                <c:pt idx="16">
                  <c:v>5.8999824072930629</c:v>
                </c:pt>
                <c:pt idx="17">
                  <c:v>6.2642127828924226</c:v>
                </c:pt>
                <c:pt idx="18">
                  <c:v>6.6279213660959462</c:v>
                </c:pt>
                <c:pt idx="19">
                  <c:v>6.9911097304600638</c:v>
                </c:pt>
                <c:pt idx="20">
                  <c:v>7.3537794373131504</c:v>
                </c:pt>
                <c:pt idx="21">
                  <c:v>7.7159320358319796</c:v>
                </c:pt>
                <c:pt idx="22">
                  <c:v>8.0775690631176733</c:v>
                </c:pt>
                <c:pt idx="23">
                  <c:v>8.4386920442711659</c:v>
                </c:pt>
                <c:pt idx="24">
                  <c:v>8.7993024924681702</c:v>
                </c:pt>
                <c:pt idx="25">
                  <c:v>9.1594019090336758</c:v>
                </c:pt>
                <c:pt idx="26">
                  <c:v>9.5189917835159736</c:v>
                </c:pt>
                <c:pt idx="27">
                  <c:v>9.878073593760206</c:v>
                </c:pt>
                <c:pt idx="28">
                  <c:v>10.236648805981478</c:v>
                </c:pt>
                <c:pt idx="29">
                  <c:v>10.594718874837497</c:v>
                </c:pt>
                <c:pt idx="30">
                  <c:v>10.952285243500787</c:v>
                </c:pt>
                <c:pt idx="31">
                  <c:v>11.309349343730457</c:v>
                </c:pt>
                <c:pt idx="32">
                  <c:v>11.665912595943537</c:v>
                </c:pt>
                <c:pt idx="33">
                  <c:v>12.0219764092859</c:v>
                </c:pt>
                <c:pt idx="34">
                  <c:v>12.377542181702754</c:v>
                </c:pt>
                <c:pt idx="35">
                  <c:v>12.73261130000874</c:v>
                </c:pt>
                <c:pt idx="36">
                  <c:v>13.087185139957603</c:v>
                </c:pt>
                <c:pt idx="37">
                  <c:v>13.441265066311487</c:v>
                </c:pt>
                <c:pt idx="38">
                  <c:v>13.794852432909826</c:v>
                </c:pt>
                <c:pt idx="39">
                  <c:v>14.147948582737847</c:v>
                </c:pt>
                <c:pt idx="40">
                  <c:v>14.500554847994698</c:v>
                </c:pt>
                <c:pt idx="41">
                  <c:v>14.852672550161198</c:v>
                </c:pt>
                <c:pt idx="42">
                  <c:v>15.204303000067226</c:v>
                </c:pt>
                <c:pt idx="43">
                  <c:v>15.555447497958728</c:v>
                </c:pt>
                <c:pt idx="44">
                  <c:v>15.906107333564384</c:v>
                </c:pt>
                <c:pt idx="45">
                  <c:v>16.256283786161916</c:v>
                </c:pt>
                <c:pt idx="46">
                  <c:v>16.605978124644054</c:v>
                </c:pt>
                <c:pt idx="47">
                  <c:v>16.95519160758414</c:v>
                </c:pt>
                <c:pt idx="48">
                  <c:v>17.303925483301427</c:v>
                </c:pt>
                <c:pt idx="49">
                  <c:v>17.652180989926016</c:v>
                </c:pt>
                <c:pt idx="50">
                  <c:v>17.999959355463485</c:v>
                </c:pt>
                <c:pt idx="51">
                  <c:v>18.347261797859193</c:v>
                </c:pt>
                <c:pt idx="52">
                  <c:v>18.694089525062257</c:v>
                </c:pt>
                <c:pt idx="53">
                  <c:v>19.040443735089227</c:v>
                </c:pt>
                <c:pt idx="54">
                  <c:v>19.386325616087447</c:v>
                </c:pt>
                <c:pt idx="55">
                  <c:v>19.731736346398119</c:v>
                </c:pt>
                <c:pt idx="56">
                  <c:v>20.076677094619061</c:v>
                </c:pt>
                <c:pt idx="57">
                  <c:v>20.421149019667176</c:v>
                </c:pt>
                <c:pt idx="58">
                  <c:v>20.765153270840624</c:v>
                </c:pt>
                <c:pt idx="59">
                  <c:v>21.10869098788071</c:v>
                </c:pt>
                <c:pt idx="60">
                  <c:v>21.451763301033498</c:v>
                </c:pt>
                <c:pt idx="61">
                  <c:v>21.79437133111114</c:v>
                </c:pt>
                <c:pt idx="62">
                  <c:v>22.136516189552921</c:v>
                </c:pt>
                <c:pt idx="63">
                  <c:v>22.478198978486059</c:v>
                </c:pt>
                <c:pt idx="64">
                  <c:v>22.819420790786214</c:v>
                </c:pt>
                <c:pt idx="65">
                  <c:v>23.160182710137743</c:v>
                </c:pt>
                <c:pt idx="66">
                  <c:v>23.500485811093696</c:v>
                </c:pt>
                <c:pt idx="67">
                  <c:v>23.84033115913557</c:v>
                </c:pt>
                <c:pt idx="68">
                  <c:v>24.179719810732777</c:v>
                </c:pt>
                <c:pt idx="69">
                  <c:v>24.5186528134019</c:v>
                </c:pt>
                <c:pt idx="70">
                  <c:v>24.857131205765675</c:v>
                </c:pt>
                <c:pt idx="71">
                  <c:v>25.195156017611755</c:v>
                </c:pt>
                <c:pt idx="72">
                  <c:v>25.53272826995121</c:v>
                </c:pt>
                <c:pt idx="73">
                  <c:v>25.869848975076813</c:v>
                </c:pt>
                <c:pt idx="74">
                  <c:v>26.206519136621079</c:v>
                </c:pt>
                <c:pt idx="75">
                  <c:v>26.542739749614078</c:v>
                </c:pt>
                <c:pt idx="76">
                  <c:v>26.878511800541023</c:v>
                </c:pt>
                <c:pt idx="77">
                  <c:v>27.213836267399628</c:v>
                </c:pt>
                <c:pt idx="78">
                  <c:v>27.54871411975725</c:v>
                </c:pt>
                <c:pt idx="79">
                  <c:v>27.883146318807807</c:v>
                </c:pt>
                <c:pt idx="80">
                  <c:v>28.217133817428486</c:v>
                </c:pt>
                <c:pt idx="81">
                  <c:v>28.550677560236231</c:v>
                </c:pt>
                <c:pt idx="82">
                  <c:v>28.883778483644011</c:v>
                </c:pt>
                <c:pt idx="83">
                  <c:v>29.216437515916905</c:v>
                </c:pt>
                <c:pt idx="84">
                  <c:v>29.548655577227951</c:v>
                </c:pt>
                <c:pt idx="85">
                  <c:v>29.880433579713806</c:v>
                </c:pt>
                <c:pt idx="86">
                  <c:v>30.211772427530203</c:v>
                </c:pt>
                <c:pt idx="87">
                  <c:v>30.542673016907202</c:v>
                </c:pt>
                <c:pt idx="88">
                  <c:v>30.873136236204235</c:v>
                </c:pt>
                <c:pt idx="89">
                  <c:v>31.203162965964985</c:v>
                </c:pt>
                <c:pt idx="90">
                  <c:v>31.532754078972033</c:v>
                </c:pt>
                <c:pt idx="91">
                  <c:v>31.86191044030133</c:v>
                </c:pt>
                <c:pt idx="92">
                  <c:v>32.190632907376482</c:v>
                </c:pt>
                <c:pt idx="93">
                  <c:v>32.518922330022839</c:v>
                </c:pt>
                <c:pt idx="94">
                  <c:v>32.84677955052139</c:v>
                </c:pt>
                <c:pt idx="95">
                  <c:v>33.174205403662498</c:v>
                </c:pt>
                <c:pt idx="96">
                  <c:v>33.501200716799403</c:v>
                </c:pt>
                <c:pt idx="97">
                  <c:v>33.827766309901598</c:v>
                </c:pt>
                <c:pt idx="98">
                  <c:v>34.153902995607986</c:v>
                </c:pt>
                <c:pt idx="99">
                  <c:v>34.479611579279855</c:v>
                </c:pt>
                <c:pt idx="100">
                  <c:v>34.804892859053702</c:v>
                </c:pt>
                <c:pt idx="101">
                  <c:v>35.129747625893863</c:v>
                </c:pt>
                <c:pt idx="102">
                  <c:v>35.454176663644951</c:v>
                </c:pt>
                <c:pt idx="103">
                  <c:v>35.778180749084143</c:v>
                </c:pt>
                <c:pt idx="104">
                  <c:v>36.101760651973294</c:v>
                </c:pt>
                <c:pt idx="105">
                  <c:v>36.424917135110846</c:v>
                </c:pt>
                <c:pt idx="106">
                  <c:v>36.747650954383602</c:v>
                </c:pt>
                <c:pt idx="107">
                  <c:v>37.069962858818315</c:v>
                </c:pt>
                <c:pt idx="108">
                  <c:v>37.39185359063309</c:v>
                </c:pt>
                <c:pt idx="109">
                  <c:v>37.713323885288645</c:v>
                </c:pt>
                <c:pt idx="110">
                  <c:v>38.03437447153938</c:v>
                </c:pt>
                <c:pt idx="111">
                  <c:v>38.35500607148429</c:v>
                </c:pt>
                <c:pt idx="112">
                  <c:v>38.675219400617706</c:v>
                </c:pt>
                <c:pt idx="113">
                  <c:v>38.995015167879885</c:v>
                </c:pt>
                <c:pt idx="114">
                  <c:v>39.314394075707391</c:v>
                </c:pt>
                <c:pt idx="115">
                  <c:v>39.633356820083371</c:v>
                </c:pt>
                <c:pt idx="116">
                  <c:v>39.951904090587611</c:v>
                </c:pt>
                <c:pt idx="117">
                  <c:v>40.270036570446472</c:v>
                </c:pt>
                <c:pt idx="118">
                  <c:v>40.58775493658262</c:v>
                </c:pt>
                <c:pt idx="119">
                  <c:v>40.905059859664625</c:v>
                </c:pt>
                <c:pt idx="120">
                  <c:v>41.221952004156392</c:v>
                </c:pt>
                <c:pt idx="121">
                  <c:v>41.538432028366415</c:v>
                </c:pt>
                <c:pt idx="122">
                  <c:v>41.854500584496868</c:v>
                </c:pt>
                <c:pt idx="123">
                  <c:v>42.17015831869255</c:v>
                </c:pt>
                <c:pt idx="124">
                  <c:v>42.485405871089668</c:v>
                </c:pt>
                <c:pt idx="125">
                  <c:v>42.800243875864439</c:v>
                </c:pt>
                <c:pt idx="126">
                  <c:v>43.114672961281535</c:v>
                </c:pt>
                <c:pt idx="127">
                  <c:v>43.428693749742393</c:v>
                </c:pt>
                <c:pt idx="128">
                  <c:v>43.74230685783332</c:v>
                </c:pt>
                <c:pt idx="129">
                  <c:v>44.055512896373479</c:v>
                </c:pt>
                <c:pt idx="130">
                  <c:v>44.368312470462669</c:v>
                </c:pt>
                <c:pt idx="131">
                  <c:v>44.680706179529004</c:v>
                </c:pt>
                <c:pt idx="132">
                  <c:v>44.992694617376358</c:v>
                </c:pt>
                <c:pt idx="133">
                  <c:v>45.304278372231707</c:v>
                </c:pt>
                <c:pt idx="134">
                  <c:v>45.61545802679229</c:v>
                </c:pt>
                <c:pt idx="135">
                  <c:v>45.926234158272585</c:v>
                </c:pt>
                <c:pt idx="136">
                  <c:v>46.236607338451165</c:v>
                </c:pt>
                <c:pt idx="137">
                  <c:v>46.546578133717368</c:v>
                </c:pt>
                <c:pt idx="138">
                  <c:v>46.856147105117792</c:v>
                </c:pt>
                <c:pt idx="139">
                  <c:v>47.16531480840267</c:v>
                </c:pt>
                <c:pt idx="140">
                  <c:v>47.474081794072021</c:v>
                </c:pt>
                <c:pt idx="141">
                  <c:v>47.782448607421713</c:v>
                </c:pt>
                <c:pt idx="142">
                  <c:v>48.090415788589283</c:v>
                </c:pt>
                <c:pt idx="143">
                  <c:v>48.39798387259966</c:v>
                </c:pt>
                <c:pt idx="144">
                  <c:v>48.70515338941069</c:v>
                </c:pt>
                <c:pt idx="145">
                  <c:v>49.011924863958505</c:v>
                </c:pt>
                <c:pt idx="146">
                  <c:v>49.318298816202713</c:v>
                </c:pt>
                <c:pt idx="147">
                  <c:v>49.624275761171461</c:v>
                </c:pt>
                <c:pt idx="148">
                  <c:v>49.929856209006289</c:v>
                </c:pt>
                <c:pt idx="149">
                  <c:v>50.235040665006842</c:v>
                </c:pt>
                <c:pt idx="150">
                  <c:v>50.539829629675417</c:v>
                </c:pt>
                <c:pt idx="151">
                  <c:v>50.844223598761339</c:v>
                </c:pt>
                <c:pt idx="152">
                  <c:v>51.14822306330516</c:v>
                </c:pt>
                <c:pt idx="153">
                  <c:v>51.451828509682713</c:v>
                </c:pt>
                <c:pt idx="154">
                  <c:v>51.755040419648971</c:v>
                </c:pt>
                <c:pt idx="155">
                  <c:v>52.057859270381755</c:v>
                </c:pt>
                <c:pt idx="156">
                  <c:v>52.360285534525289</c:v>
                </c:pt>
                <c:pt idx="157">
                  <c:v>52.662319680233537</c:v>
                </c:pt>
                <c:pt idx="158">
                  <c:v>52.963962171213424</c:v>
                </c:pt>
                <c:pt idx="159">
                  <c:v>53.265213466767854</c:v>
                </c:pt>
                <c:pt idx="160">
                  <c:v>53.56607402183856</c:v>
                </c:pt>
                <c:pt idx="161">
                  <c:v>53.866544287048796</c:v>
                </c:pt>
                <c:pt idx="162">
                  <c:v>54.16662470874585</c:v>
                </c:pt>
                <c:pt idx="163">
                  <c:v>54.46631572904338</c:v>
                </c:pt>
                <c:pt idx="164">
                  <c:v>54.765617785863583</c:v>
                </c:pt>
                <c:pt idx="165">
                  <c:v>55.064531312979184</c:v>
                </c:pt>
                <c:pt idx="166">
                  <c:v>55.363056740055271</c:v>
                </c:pt>
                <c:pt idx="167">
                  <c:v>55.661194492690932</c:v>
                </c:pt>
                <c:pt idx="168">
                  <c:v>55.958944992460708</c:v>
                </c:pt>
                <c:pt idx="169">
                  <c:v>56.256308656955916</c:v>
                </c:pt>
                <c:pt idx="170">
                  <c:v>56.553285899825745</c:v>
                </c:pt>
                <c:pt idx="171">
                  <c:v>56.849877130818207</c:v>
                </c:pt>
                <c:pt idx="172">
                  <c:v>57.146082755820899</c:v>
                </c:pt>
                <c:pt idx="173">
                  <c:v>57.44190317690159</c:v>
                </c:pt>
                <c:pt idx="174">
                  <c:v>57.737338792348631</c:v>
                </c:pt>
                <c:pt idx="175">
                  <c:v>58.03238999671116</c:v>
                </c:pt>
                <c:pt idx="176">
                  <c:v>58.327057180839191</c:v>
                </c:pt>
                <c:pt idx="177">
                  <c:v>58.621340731923439</c:v>
                </c:pt>
                <c:pt idx="178">
                  <c:v>58.915241033535047</c:v>
                </c:pt>
                <c:pt idx="179">
                  <c:v>59.208758465665056</c:v>
                </c:pt>
                <c:pt idx="180">
                  <c:v>59.501893404763756</c:v>
                </c:pt>
                <c:pt idx="181">
                  <c:v>59.794646223779807</c:v>
                </c:pt>
                <c:pt idx="182">
                  <c:v>60.087017292199214</c:v>
                </c:pt>
                <c:pt idx="183">
                  <c:v>60.379006976084099</c:v>
                </c:pt>
                <c:pt idx="184">
                  <c:v>60.670615638111279</c:v>
                </c:pt>
                <c:pt idx="185">
                  <c:v>60.961843637610677</c:v>
                </c:pt>
                <c:pt idx="186">
                  <c:v>61.252691330603561</c:v>
                </c:pt>
                <c:pt idx="187">
                  <c:v>61.543159069840556</c:v>
                </c:pt>
                <c:pt idx="188">
                  <c:v>61.833247204839509</c:v>
                </c:pt>
                <c:pt idx="189">
                  <c:v>62.122956081923135</c:v>
                </c:pt>
                <c:pt idx="190">
                  <c:v>62.412286044256511</c:v>
                </c:pt>
                <c:pt idx="191">
                  <c:v>62.701237431884358</c:v>
                </c:pt>
                <c:pt idx="192">
                  <c:v>62.989810581768133</c:v>
                </c:pt>
                <c:pt idx="193">
                  <c:v>63.278005827822945</c:v>
                </c:pt>
                <c:pt idx="194">
                  <c:v>63.565823500954281</c:v>
                </c:pt>
                <c:pt idx="195">
                  <c:v>63.853263929094531</c:v>
                </c:pt>
                <c:pt idx="196">
                  <c:v>64.140327437239335</c:v>
                </c:pt>
                <c:pt idx="197">
                  <c:v>64.427014347483734</c:v>
                </c:pt>
                <c:pt idx="198">
                  <c:v>64.713324979058143</c:v>
                </c:pt>
                <c:pt idx="199">
                  <c:v>64.999259648364088</c:v>
                </c:pt>
                <c:pt idx="200">
                  <c:v>65.284818669009823</c:v>
                </c:pt>
                <c:pt idx="201">
                  <c:v>65.570002351845702</c:v>
                </c:pt>
                <c:pt idx="202">
                  <c:v>65.854811004999362</c:v>
                </c:pt>
                <c:pt idx="203">
                  <c:v>66.139244933910732</c:v>
                </c:pt>
                <c:pt idx="204">
                  <c:v>66.423304441366838</c:v>
                </c:pt>
                <c:pt idx="205">
                  <c:v>66.706989827536432</c:v>
                </c:pt>
                <c:pt idx="206">
                  <c:v>66.99030139000439</c:v>
                </c:pt>
                <c:pt idx="207">
                  <c:v>67.273239423805961</c:v>
                </c:pt>
                <c:pt idx="208">
                  <c:v>67.555804221460775</c:v>
                </c:pt>
                <c:pt idx="209">
                  <c:v>67.837996073006707</c:v>
                </c:pt>
                <c:pt idx="210">
                  <c:v>68.119815266033498</c:v>
                </c:pt>
                <c:pt idx="211">
                  <c:v>68.401262085716198</c:v>
                </c:pt>
                <c:pt idx="212">
                  <c:v>68.682336814848426</c:v>
                </c:pt>
                <c:pt idx="213">
                  <c:v>68.963039733875434</c:v>
                </c:pt>
                <c:pt idx="214">
                  <c:v>69.243371120926966</c:v>
                </c:pt>
                <c:pt idx="215">
                  <c:v>69.523331251849882</c:v>
                </c:pt>
                <c:pt idx="216">
                  <c:v>69.80292040024068</c:v>
                </c:pt>
                <c:pt idx="217">
                  <c:v>70.082138837477714</c:v>
                </c:pt>
                <c:pt idx="218">
                  <c:v>70.360986832753298</c:v>
                </c:pt>
                <c:pt idx="219">
                  <c:v>70.639464653105577</c:v>
                </c:pt>
                <c:pt idx="220">
                  <c:v>70.917572563450179</c:v>
                </c:pt>
                <c:pt idx="221">
                  <c:v>71.195310826611731</c:v>
                </c:pt>
                <c:pt idx="222">
                  <c:v>71.472679703355098</c:v>
                </c:pt>
                <c:pt idx="223">
                  <c:v>71.749679452416515</c:v>
                </c:pt>
                <c:pt idx="224">
                  <c:v>72.026310330534443</c:v>
                </c:pt>
                <c:pt idx="225">
                  <c:v>72.30257259248026</c:v>
                </c:pt>
                <c:pt idx="226">
                  <c:v>72.578466491088747</c:v>
                </c:pt>
                <c:pt idx="227">
                  <c:v>72.853992277288398</c:v>
                </c:pt>
                <c:pt idx="228">
                  <c:v>73.129150200131491</c:v>
                </c:pt>
                <c:pt idx="229">
                  <c:v>73.403940506824</c:v>
                </c:pt>
                <c:pt idx="230">
                  <c:v>73.67836344275527</c:v>
                </c:pt>
                <c:pt idx="231">
                  <c:v>73.952419251527544</c:v>
                </c:pt>
                <c:pt idx="232">
                  <c:v>74.226108174985242</c:v>
                </c:pt>
                <c:pt idx="233">
                  <c:v>74.499430453244074</c:v>
                </c:pt>
                <c:pt idx="234">
                  <c:v>74.772386324719918</c:v>
                </c:pt>
                <c:pt idx="235">
                  <c:v>75.04497602615757</c:v>
                </c:pt>
                <c:pt idx="236">
                  <c:v>75.317199792659224</c:v>
                </c:pt>
                <c:pt idx="237">
                  <c:v>75.589057857712746</c:v>
                </c:pt>
                <c:pt idx="238">
                  <c:v>75.860550453219858</c:v>
                </c:pt>
                <c:pt idx="239">
                  <c:v>76.131677809523993</c:v>
                </c:pt>
                <c:pt idx="240">
                  <c:v>76.402440155438015</c:v>
                </c:pt>
                <c:pt idx="241">
                  <c:v>76.672837718271765</c:v>
                </c:pt>
                <c:pt idx="242">
                  <c:v>76.942870723859357</c:v>
                </c:pt>
                <c:pt idx="243">
                  <c:v>77.212539396586294</c:v>
                </c:pt>
                <c:pt idx="244">
                  <c:v>77.481843959416409</c:v>
                </c:pt>
                <c:pt idx="245">
                  <c:v>77.75078463391857</c:v>
                </c:pt>
                <c:pt idx="246">
                  <c:v>78.019361640293226</c:v>
                </c:pt>
                <c:pt idx="247">
                  <c:v>78.287575197398738</c:v>
                </c:pt>
                <c:pt idx="248">
                  <c:v>78.555425522777483</c:v>
                </c:pt>
                <c:pt idx="249">
                  <c:v>78.822912832681851</c:v>
                </c:pt>
                <c:pt idx="250">
                  <c:v>79.090037342099933</c:v>
                </c:pt>
                <c:pt idx="251">
                  <c:v>79.356799264781088</c:v>
                </c:pt>
                <c:pt idx="252">
                  <c:v>79.623198813261311</c:v>
                </c:pt>
                <c:pt idx="253">
                  <c:v>79.889236198888355</c:v>
                </c:pt>
                <c:pt idx="254">
                  <c:v>80.154911631846701</c:v>
                </c:pt>
                <c:pt idx="255">
                  <c:v>80.420225321182343</c:v>
                </c:pt>
                <c:pt idx="256">
                  <c:v>80.685177474827327</c:v>
                </c:pt>
                <c:pt idx="257">
                  <c:v>80.949768299624154</c:v>
                </c:pt>
                <c:pt idx="258">
                  <c:v>81.213998001349935</c:v>
                </c:pt>
                <c:pt idx="259">
                  <c:v>81.477866784740414</c:v>
                </c:pt>
                <c:pt idx="260">
                  <c:v>81.741374853513705</c:v>
                </c:pt>
                <c:pt idx="261">
                  <c:v>82.00452241039396</c:v>
                </c:pt>
                <c:pt idx="262">
                  <c:v>82.267309657134732</c:v>
                </c:pt>
                <c:pt idx="263">
                  <c:v>82.529736794542202</c:v>
                </c:pt>
                <c:pt idx="264">
                  <c:v>82.791804022498226</c:v>
                </c:pt>
                <c:pt idx="265">
                  <c:v>83.05351153998312</c:v>
                </c:pt>
                <c:pt idx="266">
                  <c:v>83.314859545098344</c:v>
                </c:pt>
                <c:pt idx="267">
                  <c:v>83.575848235088941</c:v>
                </c:pt>
                <c:pt idx="268">
                  <c:v>83.836477806365792</c:v>
                </c:pt>
                <c:pt idx="269">
                  <c:v>84.096748454527685</c:v>
                </c:pt>
                <c:pt idx="270">
                  <c:v>84.35666037438321</c:v>
                </c:pt>
              </c:numCache>
            </c:numRef>
          </c:xVal>
          <c:yVal>
            <c:numRef>
              <c:f>'20ft'!$H$19:$H$289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920376"/>
        <c:axId val="540069400"/>
      </c:scatterChart>
      <c:valAx>
        <c:axId val="537920376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069400"/>
        <c:crosses val="max"/>
        <c:crossBetween val="midCat"/>
        <c:majorUnit val="2"/>
      </c:valAx>
      <c:valAx>
        <c:axId val="540069400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7920376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'21ft'!$E$18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0.37265045895161458</c:v>
                </c:pt>
                <c:pt idx="2">
                  <c:v>0.74475244948574737</c:v>
                </c:pt>
                <c:pt idx="3">
                  <c:v>1.1163077575653051</c:v>
                </c:pt>
                <c:pt idx="4">
                  <c:v>1.4873181555878308</c:v>
                </c:pt>
                <c:pt idx="5">
                  <c:v>1.8577854024712723</c:v>
                </c:pt>
                <c:pt idx="6">
                  <c:v>2.2277112437391113</c:v>
                </c:pt>
                <c:pt idx="7">
                  <c:v>2.5970974116048566</c:v>
                </c:pt>
                <c:pt idx="8">
                  <c:v>2.9659456250559177</c:v>
                </c:pt>
                <c:pt idx="9">
                  <c:v>3.3342575899368612</c:v>
                </c:pt>
                <c:pt idx="10">
                  <c:v>3.7020349990320645</c:v>
                </c:pt>
                <c:pt idx="11">
                  <c:v>4.0692795321477719</c:v>
                </c:pt>
                <c:pt idx="12">
                  <c:v>4.4359928561935664</c:v>
                </c:pt>
                <c:pt idx="13">
                  <c:v>4.8021766252632592</c:v>
                </c:pt>
                <c:pt idx="14">
                  <c:v>5.1678324807152132</c:v>
                </c:pt>
                <c:pt idx="15">
                  <c:v>5.5329620512521025</c:v>
                </c:pt>
                <c:pt idx="16">
                  <c:v>5.8975669530001218</c:v>
                </c:pt>
                <c:pt idx="17">
                  <c:v>6.2616487895876496</c:v>
                </c:pt>
                <c:pt idx="18">
                  <c:v>6.6252091522233751</c:v>
                </c:pt>
                <c:pt idx="19">
                  <c:v>6.9882496197738959</c:v>
                </c:pt>
                <c:pt idx="20">
                  <c:v>7.350771758840799</c:v>
                </c:pt>
                <c:pt idx="21">
                  <c:v>7.7127771238372267</c:v>
                </c:pt>
                <c:pt idx="22">
                  <c:v>8.0742672570639371</c:v>
                </c:pt>
                <c:pt idx="23">
                  <c:v>8.435243688784869</c:v>
                </c:pt>
                <c:pt idx="24">
                  <c:v>8.7957079373022165</c:v>
                </c:pt>
                <c:pt idx="25">
                  <c:v>9.1556615090310238</c:v>
                </c:pt>
                <c:pt idx="26">
                  <c:v>9.515105898573303</c:v>
                </c:pt>
                <c:pt idx="27">
                  <c:v>9.8740425887916832</c:v>
                </c:pt>
                <c:pt idx="28">
                  <c:v>10.2324730508826</c:v>
                </c:pt>
                <c:pt idx="29">
                  <c:v>10.590398744449038</c:v>
                </c:pt>
                <c:pt idx="30">
                  <c:v>10.947821117572817</c:v>
                </c:pt>
                <c:pt idx="31">
                  <c:v>11.30474160688644</c:v>
                </c:pt>
                <c:pt idx="32">
                  <c:v>11.661161637644518</c:v>
                </c:pt>
                <c:pt idx="33">
                  <c:v>12.017082623794757</c:v>
                </c:pt>
                <c:pt idx="34">
                  <c:v>12.372505968048527</c:v>
                </c:pt>
                <c:pt idx="35">
                  <c:v>12.727433061951029</c:v>
                </c:pt>
                <c:pt idx="36">
                  <c:v>13.081865285951036</c:v>
                </c:pt>
                <c:pt idx="37">
                  <c:v>13.435804009470251</c:v>
                </c:pt>
                <c:pt idx="38">
                  <c:v>13.789250590972262</c:v>
                </c:pt>
                <c:pt idx="39">
                  <c:v>14.142206378031101</c:v>
                </c:pt>
                <c:pt idx="40">
                  <c:v>14.494672707399438</c:v>
                </c:pt>
                <c:pt idx="41">
                  <c:v>14.846650905076384</c:v>
                </c:pt>
                <c:pt idx="42">
                  <c:v>15.198142286374923</c:v>
                </c:pt>
                <c:pt idx="43">
                  <c:v>15.549148155988989</c:v>
                </c:pt>
                <c:pt idx="44">
                  <c:v>15.899669808060176</c:v>
                </c:pt>
                <c:pt idx="45">
                  <c:v>16.249708526244088</c:v>
                </c:pt>
                <c:pt idx="46">
                  <c:v>16.599265583776351</c:v>
                </c:pt>
                <c:pt idx="47">
                  <c:v>16.948342243538278</c:v>
                </c:pt>
                <c:pt idx="48">
                  <c:v>17.296939758122186</c:v>
                </c:pt>
                <c:pt idx="49">
                  <c:v>17.645059369896391</c:v>
                </c:pt>
                <c:pt idx="50">
                  <c:v>17.992702311069873</c:v>
                </c:pt>
                <c:pt idx="51">
                  <c:v>18.339869803756613</c:v>
                </c:pt>
                <c:pt idx="52">
                  <c:v>18.68656306003961</c:v>
                </c:pt>
                <c:pt idx="53">
                  <c:v>19.032783282034593</c:v>
                </c:pt>
                <c:pt idx="54">
                  <c:v>19.37853166195341</c:v>
                </c:pt>
                <c:pt idx="55">
                  <c:v>19.723809382167129</c:v>
                </c:pt>
                <c:pt idx="56">
                  <c:v>20.068617615268824</c:v>
                </c:pt>
                <c:pt idx="57">
                  <c:v>20.412957524136075</c:v>
                </c:pt>
                <c:pt idx="58">
                  <c:v>20.756830261993166</c:v>
                </c:pt>
                <c:pt idx="59">
                  <c:v>21.100236972473006</c:v>
                </c:pt>
                <c:pt idx="60">
                  <c:v>21.443178789678765</c:v>
                </c:pt>
                <c:pt idx="61">
                  <c:v>21.785656838245231</c:v>
                </c:pt>
                <c:pt idx="62">
                  <c:v>22.127672233399885</c:v>
                </c:pt>
                <c:pt idx="63">
                  <c:v>22.469226081023709</c:v>
                </c:pt>
                <c:pt idx="64">
                  <c:v>22.810319477711733</c:v>
                </c:pt>
                <c:pt idx="65">
                  <c:v>23.150953510833311</c:v>
                </c:pt>
                <c:pt idx="66">
                  <c:v>23.491129258592139</c:v>
                </c:pt>
                <c:pt idx="67">
                  <c:v>23.830847790086018</c:v>
                </c:pt>
                <c:pt idx="68">
                  <c:v>24.17011016536636</c:v>
                </c:pt>
                <c:pt idx="69">
                  <c:v>24.508917435497448</c:v>
                </c:pt>
                <c:pt idx="70">
                  <c:v>24.847270642615459</c:v>
                </c:pt>
                <c:pt idx="71">
                  <c:v>25.185170819987224</c:v>
                </c:pt>
                <c:pt idx="72">
                  <c:v>25.522618992068764</c:v>
                </c:pt>
                <c:pt idx="73">
                  <c:v>25.859616174563588</c:v>
                </c:pt>
                <c:pt idx="74">
                  <c:v>26.196163374480744</c:v>
                </c:pt>
                <c:pt idx="75">
                  <c:v>26.532261590192668</c:v>
                </c:pt>
                <c:pt idx="76">
                  <c:v>26.867911811492778</c:v>
                </c:pt>
                <c:pt idx="77">
                  <c:v>27.203115019652852</c:v>
                </c:pt>
                <c:pt idx="78">
                  <c:v>27.537872187480186</c:v>
                </c:pt>
                <c:pt idx="79">
                  <c:v>27.87218427937454</c:v>
                </c:pt>
                <c:pt idx="80">
                  <c:v>28.20605225138485</c:v>
                </c:pt>
                <c:pt idx="81">
                  <c:v>28.539477051265742</c:v>
                </c:pt>
                <c:pt idx="82">
                  <c:v>28.872459618533828</c:v>
                </c:pt>
                <c:pt idx="83">
                  <c:v>29.205000884523791</c:v>
                </c:pt>
                <c:pt idx="84">
                  <c:v>29.53710177244427</c:v>
                </c:pt>
                <c:pt idx="85">
                  <c:v>29.868763197433527</c:v>
                </c:pt>
                <c:pt idx="86">
                  <c:v>30.19998606661493</c:v>
                </c:pt>
                <c:pt idx="87">
                  <c:v>30.530771279152219</c:v>
                </c:pt>
                <c:pt idx="88">
                  <c:v>30.861119726304587</c:v>
                </c:pt>
                <c:pt idx="89">
                  <c:v>31.191032291481555</c:v>
                </c:pt>
                <c:pt idx="90">
                  <c:v>31.520509850297664</c:v>
                </c:pt>
                <c:pt idx="91">
                  <c:v>31.849553270626952</c:v>
                </c:pt>
                <c:pt idx="92">
                  <c:v>32.178163412657277</c:v>
                </c:pt>
                <c:pt idx="93">
                  <c:v>32.506341128944413</c:v>
                </c:pt>
                <c:pt idx="94">
                  <c:v>32.834087264465978</c:v>
                </c:pt>
                <c:pt idx="95">
                  <c:v>33.161402656675193</c:v>
                </c:pt>
                <c:pt idx="96">
                  <c:v>33.48828813555442</c:v>
                </c:pt>
                <c:pt idx="97">
                  <c:v>33.814744523668544</c:v>
                </c:pt>
                <c:pt idx="98">
                  <c:v>34.140772636218166</c:v>
                </c:pt>
                <c:pt idx="99">
                  <c:v>34.466373281092615</c:v>
                </c:pt>
                <c:pt idx="100">
                  <c:v>34.791547258922783</c:v>
                </c:pt>
                <c:pt idx="101">
                  <c:v>35.116295363133794</c:v>
                </c:pt>
                <c:pt idx="102">
                  <c:v>35.440618379997488</c:v>
                </c:pt>
                <c:pt idx="103">
                  <c:v>35.764517088684713</c:v>
                </c:pt>
                <c:pt idx="104">
                  <c:v>36.087992261317474</c:v>
                </c:pt>
                <c:pt idx="105">
                  <c:v>36.411044663020903</c:v>
                </c:pt>
                <c:pt idx="106">
                  <c:v>36.733675051975041</c:v>
                </c:pt>
                <c:pt idx="107">
                  <c:v>37.055884179466467</c:v>
                </c:pt>
                <c:pt idx="108">
                  <c:v>37.377672789939737</c:v>
                </c:pt>
                <c:pt idx="109">
                  <c:v>37.6990416210487</c:v>
                </c:pt>
                <c:pt idx="110">
                  <c:v>38.019991403707571</c:v>
                </c:pt>
                <c:pt idx="111">
                  <c:v>38.340522862141924</c:v>
                </c:pt>
                <c:pt idx="112">
                  <c:v>38.660636713939454</c:v>
                </c:pt>
                <c:pt idx="113">
                  <c:v>38.980333670100592</c:v>
                </c:pt>
                <c:pt idx="114">
                  <c:v>39.299614435088976</c:v>
                </c:pt>
                <c:pt idx="115">
                  <c:v>39.618479706881729</c:v>
                </c:pt>
                <c:pt idx="116">
                  <c:v>39.936930177019576</c:v>
                </c:pt>
                <c:pt idx="117">
                  <c:v>40.254966530656837</c:v>
                </c:pt>
                <c:pt idx="118">
                  <c:v>40.57258944661119</c:v>
                </c:pt>
                <c:pt idx="119">
                  <c:v>40.889799597413344</c:v>
                </c:pt>
                <c:pt idx="120">
                  <c:v>41.206597649356489</c:v>
                </c:pt>
                <c:pt idx="121">
                  <c:v>41.522984262545627</c:v>
                </c:pt>
                <c:pt idx="122">
                  <c:v>41.838960090946713</c:v>
                </c:pt>
                <c:pt idx="123">
                  <c:v>42.154525782435663</c:v>
                </c:pt>
                <c:pt idx="124">
                  <c:v>42.469681978847163</c:v>
                </c:pt>
                <c:pt idx="125">
                  <c:v>42.78442931602337</c:v>
                </c:pt>
                <c:pt idx="126">
                  <c:v>43.098768423862396</c:v>
                </c:pt>
                <c:pt idx="127">
                  <c:v>43.412699926366678</c:v>
                </c:pt>
                <c:pt idx="128">
                  <c:v>43.726224441691159</c:v>
                </c:pt>
                <c:pt idx="129">
                  <c:v>44.039342582191317</c:v>
                </c:pt>
                <c:pt idx="130">
                  <c:v>44.352054954471043</c:v>
                </c:pt>
                <c:pt idx="131">
                  <c:v>44.664362159430354</c:v>
                </c:pt>
                <c:pt idx="132">
                  <c:v>44.976264792312932</c:v>
                </c:pt>
                <c:pt idx="133">
                  <c:v>45.28776344275353</c:v>
                </c:pt>
                <c:pt idx="134">
                  <c:v>45.598858694825182</c:v>
                </c:pt>
                <c:pt idx="135">
                  <c:v>45.909551127086303</c:v>
                </c:pt>
                <c:pt idx="136">
                  <c:v>46.219841312627565</c:v>
                </c:pt>
                <c:pt idx="137">
                  <c:v>46.529729819118678</c:v>
                </c:pt>
                <c:pt idx="138">
                  <c:v>46.839217208854961</c:v>
                </c:pt>
                <c:pt idx="139">
                  <c:v>47.148304038803772</c:v>
                </c:pt>
                <c:pt idx="140">
                  <c:v>47.456990860650777</c:v>
                </c:pt>
                <c:pt idx="141">
                  <c:v>47.765278220846049</c:v>
                </c:pt>
                <c:pt idx="142">
                  <c:v>48.073166660650031</c:v>
                </c:pt>
                <c:pt idx="143">
                  <c:v>48.380656716179303</c:v>
                </c:pt>
                <c:pt idx="144">
                  <c:v>48.687748918452193</c:v>
                </c:pt>
                <c:pt idx="145">
                  <c:v>48.994443793434257</c:v>
                </c:pt>
                <c:pt idx="146">
                  <c:v>49.300741862083555</c:v>
                </c:pt>
                <c:pt idx="147">
                  <c:v>49.606643640395788</c:v>
                </c:pt>
                <c:pt idx="148">
                  <c:v>49.912149639449254</c:v>
                </c:pt>
                <c:pt idx="149">
                  <c:v>50.217260365449683</c:v>
                </c:pt>
                <c:pt idx="150">
                  <c:v>50.521976319774829</c:v>
                </c:pt>
                <c:pt idx="151">
                  <c:v>50.826297999018983</c:v>
                </c:pt>
                <c:pt idx="152">
                  <c:v>51.130225895037263</c:v>
                </c:pt>
                <c:pt idx="153">
                  <c:v>51.433760494989755</c:v>
                </c:pt>
                <c:pt idx="154">
                  <c:v>51.73690228138549</c:v>
                </c:pt>
                <c:pt idx="155">
                  <c:v>52.039651732126259</c:v>
                </c:pt>
                <c:pt idx="156">
                  <c:v>52.342009320550254</c:v>
                </c:pt>
                <c:pt idx="157">
                  <c:v>52.643975515475532</c:v>
                </c:pt>
                <c:pt idx="158">
                  <c:v>52.945550781243327</c:v>
                </c:pt>
                <c:pt idx="159">
                  <c:v>53.246735577761179</c:v>
                </c:pt>
                <c:pt idx="160">
                  <c:v>53.54753036054592</c:v>
                </c:pt>
                <c:pt idx="161">
                  <c:v>53.84793558076646</c:v>
                </c:pt>
                <c:pt idx="162">
                  <c:v>54.147951685286401</c:v>
                </c:pt>
                <c:pt idx="163">
                  <c:v>54.447579116706514</c:v>
                </c:pt>
                <c:pt idx="164">
                  <c:v>54.746818313407005</c:v>
                </c:pt>
                <c:pt idx="165">
                  <c:v>55.045669709589646</c:v>
                </c:pt>
                <c:pt idx="166">
                  <c:v>55.344133735319701</c:v>
                </c:pt>
                <c:pt idx="167">
                  <c:v>55.64221081656769</c:v>
                </c:pt>
                <c:pt idx="168">
                  <c:v>55.93990137525099</c:v>
                </c:pt>
                <c:pt idx="169">
                  <c:v>56.237205829275247</c:v>
                </c:pt>
                <c:pt idx="170">
                  <c:v>56.534124592575616</c:v>
                </c:pt>
                <c:pt idx="171">
                  <c:v>56.830658075157842</c:v>
                </c:pt>
                <c:pt idx="172">
                  <c:v>57.126806683139144</c:v>
                </c:pt>
                <c:pt idx="173">
                  <c:v>57.422570818788913</c:v>
                </c:pt>
                <c:pt idx="174">
                  <c:v>57.717950880569276</c:v>
                </c:pt>
                <c:pt idx="175">
                  <c:v>58.012947263175441</c:v>
                </c:pt>
                <c:pt idx="176">
                  <c:v>58.307560357575866</c:v>
                </c:pt>
                <c:pt idx="177">
                  <c:v>58.601790551052289</c:v>
                </c:pt>
                <c:pt idx="178">
                  <c:v>58.895638227239523</c:v>
                </c:pt>
                <c:pt idx="179">
                  <c:v>59.189103766165111</c:v>
                </c:pt>
                <c:pt idx="180">
                  <c:v>59.482187544288792</c:v>
                </c:pt>
                <c:pt idx="181">
                  <c:v>59.774889934541768</c:v>
                </c:pt>
                <c:pt idx="182">
                  <c:v>60.067211306365806</c:v>
                </c:pt>
                <c:pt idx="183">
                  <c:v>60.359152025752159</c:v>
                </c:pt>
                <c:pt idx="184">
                  <c:v>60.650712455280292</c:v>
                </c:pt>
                <c:pt idx="185">
                  <c:v>60.941892954156422</c:v>
                </c:pt>
                <c:pt idx="186">
                  <c:v>61.232693878251915</c:v>
                </c:pt>
                <c:pt idx="187">
                  <c:v>61.523115580141422</c:v>
                </c:pt>
                <c:pt idx="188">
                  <c:v>61.813158409140911</c:v>
                </c:pt>
                <c:pt idx="189">
                  <c:v>62.102822711345446</c:v>
                </c:pt>
                <c:pt idx="190">
                  <c:v>62.392108829666846</c:v>
                </c:pt>
                <c:pt idx="191">
                  <c:v>62.681017103871078</c:v>
                </c:pt>
                <c:pt idx="192">
                  <c:v>62.969547870615543</c:v>
                </c:pt>
                <c:pt idx="193">
                  <c:v>63.257701463486121</c:v>
                </c:pt>
                <c:pt idx="194">
                  <c:v>63.545478213034038</c:v>
                </c:pt>
                <c:pt idx="195">
                  <c:v>63.832878446812565</c:v>
                </c:pt>
                <c:pt idx="196">
                  <c:v>64.119902489413505</c:v>
                </c:pt>
                <c:pt idx="197">
                  <c:v>64.406550662503491</c:v>
                </c:pt>
                <c:pt idx="198">
                  <c:v>64.69282328486014</c:v>
                </c:pt>
                <c:pt idx="199">
                  <c:v>64.978720672407903</c:v>
                </c:pt>
                <c:pt idx="200">
                  <c:v>65.264243138253889</c:v>
                </c:pt>
                <c:pt idx="201">
                  <c:v>65.549390992723346</c:v>
                </c:pt>
                <c:pt idx="202">
                  <c:v>65.834164543395019</c:v>
                </c:pt>
                <c:pt idx="203">
                  <c:v>66.11856409513635</c:v>
                </c:pt>
                <c:pt idx="204">
                  <c:v>66.402589950138392</c:v>
                </c:pt>
                <c:pt idx="205">
                  <c:v>66.686242407950616</c:v>
                </c:pt>
                <c:pt idx="206">
                  <c:v>66.969521765515481</c:v>
                </c:pt>
                <c:pt idx="207">
                  <c:v>67.252428317202813</c:v>
                </c:pt>
                <c:pt idx="208">
                  <c:v>67.534962354844026</c:v>
                </c:pt>
                <c:pt idx="209">
                  <c:v>67.817124167766082</c:v>
                </c:pt>
                <c:pt idx="210">
                  <c:v>68.098914042825328</c:v>
                </c:pt>
                <c:pt idx="211">
                  <c:v>68.380332264441094</c:v>
                </c:pt>
                <c:pt idx="212">
                  <c:v>68.661379114629099</c:v>
                </c:pt>
                <c:pt idx="213">
                  <c:v>68.942054873034664</c:v>
                </c:pt>
                <c:pt idx="214">
                  <c:v>69.222359816965778</c:v>
                </c:pt>
                <c:pt idx="215">
                  <c:v>69.502294221425856</c:v>
                </c:pt>
                <c:pt idx="216">
                  <c:v>69.78185835914644</c:v>
                </c:pt>
                <c:pt idx="217">
                  <c:v>70.061052500619581</c:v>
                </c:pt>
                <c:pt idx="218">
                  <c:v>70.339876914130116</c:v>
                </c:pt>
                <c:pt idx="219">
                  <c:v>70.618331865787667</c:v>
                </c:pt>
                <c:pt idx="220">
                  <c:v>70.896417619558505</c:v>
                </c:pt>
                <c:pt idx="221">
                  <c:v>71.174134437297226</c:v>
                </c:pt>
                <c:pt idx="222">
                  <c:v>71.451482578778155</c:v>
                </c:pt>
                <c:pt idx="223">
                  <c:v>71.728462301726609</c:v>
                </c:pt>
                <c:pt idx="224">
                  <c:v>72.005073861849965</c:v>
                </c:pt>
                <c:pt idx="225">
                  <c:v>72.281317512868512</c:v>
                </c:pt>
                <c:pt idx="226">
                  <c:v>72.557193506546085</c:v>
                </c:pt>
                <c:pt idx="227">
                  <c:v>72.832702092720567</c:v>
                </c:pt>
                <c:pt idx="228">
                  <c:v>73.107843519334125</c:v>
                </c:pt>
                <c:pt idx="229">
                  <c:v>73.382618032463284</c:v>
                </c:pt>
                <c:pt idx="230">
                  <c:v>73.657025876348769</c:v>
                </c:pt>
                <c:pt idx="231">
                  <c:v>73.931067293425187</c:v>
                </c:pt>
                <c:pt idx="232">
                  <c:v>74.204742524350522</c:v>
                </c:pt>
                <c:pt idx="233">
                  <c:v>74.478051808035374</c:v>
                </c:pt>
                <c:pt idx="234">
                  <c:v>74.750995381672041</c:v>
                </c:pt>
                <c:pt idx="235">
                  <c:v>75.023573480763389</c:v>
                </c:pt>
                <c:pt idx="236">
                  <c:v>75.295786339151547</c:v>
                </c:pt>
                <c:pt idx="237">
                  <c:v>75.567634189046345</c:v>
                </c:pt>
                <c:pt idx="238">
                  <c:v>75.83911726105363</c:v>
                </c:pt>
                <c:pt idx="239">
                  <c:v>76.110235784203354</c:v>
                </c:pt>
                <c:pt idx="240">
                  <c:v>76.380989985977422</c:v>
                </c:pt>
                <c:pt idx="241">
                  <c:v>76.651380092337405</c:v>
                </c:pt>
                <c:pt idx="242">
                  <c:v>76.921406327751995</c:v>
                </c:pt>
                <c:pt idx="243">
                  <c:v>77.191068915224363</c:v>
                </c:pt>
                <c:pt idx="244">
                  <c:v>77.46036807631917</c:v>
                </c:pt>
                <c:pt idx="245">
                  <c:v>77.729304031189514</c:v>
                </c:pt>
                <c:pt idx="246">
                  <c:v>77.997876998603616</c:v>
                </c:pt>
                <c:pt idx="247">
                  <c:v>78.266087195971309</c:v>
                </c:pt>
                <c:pt idx="248">
                  <c:v>78.533934839370374</c:v>
                </c:pt>
                <c:pt idx="249">
                  <c:v>78.801420143572599</c:v>
                </c:pt>
                <c:pt idx="250">
                  <c:v>79.068543322069743</c:v>
                </c:pt>
                <c:pt idx="251">
                  <c:v>79.335304587099188</c:v>
                </c:pt>
                <c:pt idx="252">
                  <c:v>79.60170414966953</c:v>
                </c:pt>
                <c:pt idx="253">
                  <c:v>79.867742219585836</c:v>
                </c:pt>
                <c:pt idx="254">
                  <c:v>80.133419005474821</c:v>
                </c:pt>
                <c:pt idx="255">
                  <c:v>80.398734714809748</c:v>
                </c:pt>
                <c:pt idx="256">
                  <c:v>80.663689553935185</c:v>
                </c:pt>
                <c:pt idx="257">
                  <c:v>80.928283728091529</c:v>
                </c:pt>
                <c:pt idx="258">
                  <c:v>81.192517441439364</c:v>
                </c:pt>
                <c:pt idx="259">
                  <c:v>81.456390897083622</c:v>
                </c:pt>
                <c:pt idx="260">
                  <c:v>81.719904297097528</c:v>
                </c:pt>
                <c:pt idx="261">
                  <c:v>81.983057842546387</c:v>
                </c:pt>
                <c:pt idx="262">
                  <c:v>82.245851733511117</c:v>
                </c:pt>
                <c:pt idx="263">
                  <c:v>82.508286169111699</c:v>
                </c:pt>
                <c:pt idx="264">
                  <c:v>82.770361347530283</c:v>
                </c:pt>
                <c:pt idx="265">
                  <c:v>83.032077466034252</c:v>
                </c:pt>
                <c:pt idx="266">
                  <c:v>83.293434720999002</c:v>
                </c:pt>
                <c:pt idx="267">
                  <c:v>83.554433307930552</c:v>
                </c:pt>
                <c:pt idx="268">
                  <c:v>83.81507342148798</c:v>
                </c:pt>
                <c:pt idx="269">
                  <c:v>84.075355255505627</c:v>
                </c:pt>
                <c:pt idx="270">
                  <c:v>84.335279003015188</c:v>
                </c:pt>
              </c:numCache>
            </c:numRef>
          </c:xVal>
          <c:yVal>
            <c:numRef>
              <c:f>'21ft'!$E$19:$E$289</c:f>
              <c:numCache>
                <c:formatCode>General</c:formatCode>
                <c:ptCount val="271"/>
                <c:pt idx="0">
                  <c:v>0.75420752689681025</c:v>
                </c:pt>
                <c:pt idx="1">
                  <c:v>0.79299276633762028</c:v>
                </c:pt>
                <c:pt idx="2">
                  <c:v>0.83056265674447782</c:v>
                </c:pt>
                <c:pt idx="3">
                  <c:v>0.86691908569775988</c:v>
                </c:pt>
                <c:pt idx="4">
                  <c:v>0.90206393082748715</c:v>
                </c:pt>
                <c:pt idx="5">
                  <c:v>0.93599905992318988</c:v>
                </c:pt>
                <c:pt idx="6">
                  <c:v>0.96872633104304873</c:v>
                </c:pt>
                <c:pt idx="7">
                  <c:v>1.0002475926223149</c:v>
                </c:pt>
                <c:pt idx="8">
                  <c:v>1.030564683581018</c:v>
                </c:pt>
                <c:pt idx="9">
                  <c:v>1.0596794334309665</c:v>
                </c:pt>
                <c:pt idx="10">
                  <c:v>1.087593662382047</c:v>
                </c:pt>
                <c:pt idx="11">
                  <c:v>1.1143091814478296</c:v>
                </c:pt>
                <c:pt idx="12">
                  <c:v>1.1398277925504836</c:v>
                </c:pt>
                <c:pt idx="13">
                  <c:v>1.1641512886250098</c:v>
                </c:pt>
                <c:pt idx="14">
                  <c:v>1.187281453722796</c:v>
                </c:pt>
                <c:pt idx="15">
                  <c:v>1.2092200631144998</c:v>
                </c:pt>
                <c:pt idx="16">
                  <c:v>1.2299688833922644</c:v>
                </c:pt>
                <c:pt idx="17">
                  <c:v>1.2495296725712739</c:v>
                </c:pt>
                <c:pt idx="18">
                  <c:v>1.2679041801906514</c:v>
                </c:pt>
                <c:pt idx="19">
                  <c:v>1.2850941474137061</c:v>
                </c:pt>
                <c:pt idx="20">
                  <c:v>1.3011013071275332</c:v>
                </c:pt>
                <c:pt idx="21">
                  <c:v>1.3159273840419736</c:v>
                </c:pt>
                <c:pt idx="22">
                  <c:v>1.3295740947879351</c:v>
                </c:pt>
                <c:pt idx="23">
                  <c:v>1.3420431480150825</c:v>
                </c:pt>
                <c:pt idx="24">
                  <c:v>1.3533362444888983</c:v>
                </c:pt>
                <c:pt idx="25">
                  <c:v>1.363455077187121</c:v>
                </c:pt>
                <c:pt idx="26">
                  <c:v>1.372401331395563</c:v>
                </c:pt>
                <c:pt idx="27">
                  <c:v>1.3801766848033137</c:v>
                </c:pt>
                <c:pt idx="28">
                  <c:v>1.3867828075973321</c:v>
                </c:pt>
                <c:pt idx="29">
                  <c:v>1.3922213625564299</c:v>
                </c:pt>
                <c:pt idx="30">
                  <c:v>1.3964940051446535</c:v>
                </c:pt>
                <c:pt idx="31">
                  <c:v>1.3996023836040647</c:v>
                </c:pt>
                <c:pt idx="32">
                  <c:v>1.401548139046926</c:v>
                </c:pt>
                <c:pt idx="33">
                  <c:v>1.4023329055472924</c:v>
                </c:pt>
                <c:pt idx="34">
                  <c:v>1.4019583102320152</c:v>
                </c:pt>
                <c:pt idx="35">
                  <c:v>1.4004259733711593</c:v>
                </c:pt>
                <c:pt idx="36">
                  <c:v>1.3977375084678376</c:v>
                </c:pt>
                <c:pt idx="37">
                  <c:v>1.3938945223474668</c:v>
                </c:pt>
                <c:pt idx="38">
                  <c:v>1.3888986152464464</c:v>
                </c:pt>
                <c:pt idx="39">
                  <c:v>1.3827513809002645</c:v>
                </c:pt>
                <c:pt idx="40">
                  <c:v>1.3754544066310328</c:v>
                </c:pt>
                <c:pt idx="41">
                  <c:v>1.367009273434455</c:v>
                </c:pt>
                <c:pt idx="42">
                  <c:v>1.3574175560662292</c:v>
                </c:pt>
                <c:pt idx="43">
                  <c:v>1.3466808231278888</c:v>
                </c:pt>
                <c:pt idx="44">
                  <c:v>1.3348006371520842</c:v>
                </c:pt>
                <c:pt idx="45">
                  <c:v>1.3217785546873058</c:v>
                </c:pt>
                <c:pt idx="46">
                  <c:v>1.3076161263820543</c:v>
                </c:pt>
                <c:pt idx="47">
                  <c:v>1.2923148970684581</c:v>
                </c:pt>
                <c:pt idx="48">
                  <c:v>1.27587640584534</c:v>
                </c:pt>
                <c:pt idx="49">
                  <c:v>1.2583021861607366</c:v>
                </c:pt>
                <c:pt idx="50">
                  <c:v>1.2395937658938727</c:v>
                </c:pt>
                <c:pt idx="51">
                  <c:v>1.2197526674365911</c:v>
                </c:pt>
                <c:pt idx="52">
                  <c:v>1.1987804077742419</c:v>
                </c:pt>
                <c:pt idx="53">
                  <c:v>1.1766784985660315</c:v>
                </c:pt>
                <c:pt idx="54">
                  <c:v>1.153448446224834</c:v>
                </c:pt>
                <c:pt idx="55">
                  <c:v>1.1290917519964674</c:v>
                </c:pt>
                <c:pt idx="56">
                  <c:v>1.1036099120384348</c:v>
                </c:pt>
                <c:pt idx="57">
                  <c:v>1.0770044174981341</c:v>
                </c:pt>
                <c:pt idx="58">
                  <c:v>1.0492767545905362</c:v>
                </c:pt>
                <c:pt idx="59">
                  <c:v>1.0204284046753342</c:v>
                </c:pt>
                <c:pt idx="60">
                  <c:v>0.99046084433356629</c:v>
                </c:pt>
                <c:pt idx="61">
                  <c:v>0.95937554544371018</c:v>
                </c:pt>
                <c:pt idx="62">
                  <c:v>0.92717397525725476</c:v>
                </c:pt>
                <c:pt idx="63">
                  <c:v>0.89385759647374796</c:v>
                </c:pt>
                <c:pt idx="64">
                  <c:v>0.85942786731532228</c:v>
                </c:pt>
                <c:pt idx="65">
                  <c:v>0.82388624160069979</c:v>
                </c:pt>
                <c:pt idx="66">
                  <c:v>0.78723416881867825</c:v>
                </c:pt>
                <c:pt idx="67">
                  <c:v>0.74947309420109809</c:v>
                </c:pt>
                <c:pt idx="68">
                  <c:v>0.71060445879529299</c:v>
                </c:pt>
                <c:pt idx="69">
                  <c:v>0.67062969953602447</c:v>
                </c:pt>
                <c:pt idx="70">
                  <c:v>0.62955024931690096</c:v>
                </c:pt>
                <c:pt idx="71">
                  <c:v>0.58736753706128386</c:v>
                </c:pt>
                <c:pt idx="72">
                  <c:v>0.54408298779268005</c:v>
                </c:pt>
                <c:pt idx="73">
                  <c:v>0.49969802270462294</c:v>
                </c:pt>
                <c:pt idx="74">
                  <c:v>0.45421405923004232</c:v>
                </c:pt>
                <c:pt idx="75">
                  <c:v>0.40763251111012411</c:v>
                </c:pt>
                <c:pt idx="76">
                  <c:v>0.35995478846266099</c:v>
                </c:pt>
                <c:pt idx="77">
                  <c:v>0.31118229784989465</c:v>
                </c:pt>
                <c:pt idx="78">
                  <c:v>0.26131644234585016</c:v>
                </c:pt>
                <c:pt idx="79">
                  <c:v>0.21035862160316399</c:v>
                </c:pt>
                <c:pt idx="80">
                  <c:v>0.15831023191940549</c:v>
                </c:pt>
                <c:pt idx="81">
                  <c:v>0.10517266630289324</c:v>
                </c:pt>
                <c:pt idx="82">
                  <c:v>5.0947314538006681E-2</c:v>
                </c:pt>
                <c:pt idx="83">
                  <c:v>-4.3644367500062231E-3</c:v>
                </c:pt>
                <c:pt idx="84">
                  <c:v>-6.0761204030724755E-2</c:v>
                </c:pt>
                <c:pt idx="85">
                  <c:v>-0.11824160680475383</c:v>
                </c:pt>
                <c:pt idx="86">
                  <c:v>-0.17680426754042455</c:v>
                </c:pt>
                <c:pt idx="87">
                  <c:v>-0.23644781161099626</c:v>
                </c:pt>
                <c:pt idx="88">
                  <c:v>-0.29717086723235953</c:v>
                </c:pt>
                <c:pt idx="89">
                  <c:v>-0.35897206540123944</c:v>
                </c:pt>
                <c:pt idx="90">
                  <c:v>-0.42185003983389885</c:v>
                </c:pt>
                <c:pt idx="91">
                  <c:v>-0.4858034269053409</c:v>
                </c:pt>
                <c:pt idx="92">
                  <c:v>-0.55083086558901007</c:v>
                </c:pt>
                <c:pt idx="93">
                  <c:v>-0.61693099739699198</c:v>
                </c:pt>
                <c:pt idx="94">
                  <c:v>-0.68410246632071037</c:v>
                </c:pt>
                <c:pt idx="95">
                  <c:v>-0.75234391877212181</c:v>
                </c:pt>
                <c:pt idx="96">
                  <c:v>-0.82165400352540685</c:v>
                </c:pt>
                <c:pt idx="97">
                  <c:v>-0.89203137165915769</c:v>
                </c:pt>
                <c:pt idx="98">
                  <c:v>-0.96347467649906149</c:v>
                </c:pt>
                <c:pt idx="99">
                  <c:v>-1.0359825735610795</c:v>
                </c:pt>
                <c:pt idx="100">
                  <c:v>-1.1095537204951202</c:v>
                </c:pt>
                <c:pt idx="101">
                  <c:v>-1.1841867770292078</c:v>
                </c:pt>
                <c:pt idx="102">
                  <c:v>-1.2598804049141441</c:v>
                </c:pt>
                <c:pt idx="103">
                  <c:v>-1.3366332678686639</c:v>
                </c:pt>
                <c:pt idx="104">
                  <c:v>-1.4144440315250835</c:v>
                </c:pt>
                <c:pt idx="105">
                  <c:v>-1.4933113633754425</c:v>
                </c:pt>
                <c:pt idx="106">
                  <c:v>-1.5732339327181359</c:v>
                </c:pt>
                <c:pt idx="107">
                  <c:v>-1.6542104106050397</c:v>
                </c:pt>
                <c:pt idx="108">
                  <c:v>-1.7362394697891268</c:v>
                </c:pt>
                <c:pt idx="109">
                  <c:v>-1.819319784672573</c:v>
                </c:pt>
                <c:pt idx="110">
                  <c:v>-1.9034500312553546</c:v>
                </c:pt>
                <c:pt idx="111">
                  <c:v>-1.9886288870843343</c:v>
                </c:pt>
                <c:pt idx="112">
                  <c:v>-2.0748550312028371</c:v>
                </c:pt>
                <c:pt idx="113">
                  <c:v>-2.1621271441007139</c:v>
                </c:pt>
                <c:pt idx="114">
                  <c:v>-2.250443907664895</c:v>
                </c:pt>
                <c:pt idx="115">
                  <c:v>-2.3398040051304285</c:v>
                </c:pt>
                <c:pt idx="116">
                  <c:v>-2.4302061210320094</c:v>
                </c:pt>
                <c:pt idx="117">
                  <c:v>-2.5216489411559913</c:v>
                </c:pt>
                <c:pt idx="118">
                  <c:v>-2.6141311524928859</c:v>
                </c:pt>
                <c:pt idx="119">
                  <c:v>-2.7076514431903496</c:v>
                </c:pt>
                <c:pt idx="120">
                  <c:v>-2.8022085025066503</c:v>
                </c:pt>
                <c:pt idx="121">
                  <c:v>-2.8978010207646228</c:v>
                </c:pt>
                <c:pt idx="122">
                  <c:v>-2.9944276893061055</c:v>
                </c:pt>
                <c:pt idx="123">
                  <c:v>-3.0920872004468607</c:v>
                </c:pt>
                <c:pt idx="124">
                  <c:v>-3.1907782474319752</c:v>
                </c:pt>
                <c:pt idx="125">
                  <c:v>-3.2904995243917456</c:v>
                </c:pt>
                <c:pt idx="126">
                  <c:v>-3.3912497262980423</c:v>
                </c:pt>
                <c:pt idx="127">
                  <c:v>-3.493027548921154</c:v>
                </c:pt>
                <c:pt idx="128">
                  <c:v>-3.5958316887871109</c:v>
                </c:pt>
                <c:pt idx="129">
                  <c:v>-3.6996608431354883</c:v>
                </c:pt>
                <c:pt idx="130">
                  <c:v>-3.8045137098776864</c:v>
                </c:pt>
                <c:pt idx="131">
                  <c:v>-3.9103889875556881</c:v>
                </c:pt>
                <c:pt idx="132">
                  <c:v>-4.0172853753012925</c:v>
                </c:pt>
                <c:pt idx="133">
                  <c:v>-4.1252015727958229</c:v>
                </c:pt>
                <c:pt idx="134">
                  <c:v>-4.2341362802303131</c:v>
                </c:pt>
                <c:pt idx="135">
                  <c:v>-4.3440881982661619</c:v>
                </c:pt>
                <c:pt idx="136">
                  <c:v>-4.4550560279962648</c:v>
                </c:pt>
                <c:pt idx="137">
                  <c:v>-4.5670384709066152</c:v>
                </c:pt>
                <c:pt idx="138">
                  <c:v>-4.6800342288383776</c:v>
                </c:pt>
                <c:pt idx="139">
                  <c:v>-4.7940420039504303</c:v>
                </c:pt>
                <c:pt idx="140">
                  <c:v>-4.9090604986823765</c:v>
                </c:pt>
                <c:pt idx="141">
                  <c:v>-5.0250884157180247</c:v>
                </c:pt>
                <c:pt idx="142">
                  <c:v>-5.1421244579493353</c:v>
                </c:pt>
                <c:pt idx="143">
                  <c:v>-5.2601673284408319</c:v>
                </c:pt>
                <c:pt idx="144">
                  <c:v>-5.3792157303944803</c:v>
                </c:pt>
                <c:pt idx="145">
                  <c:v>-5.4992683671150271</c:v>
                </c:pt>
                <c:pt idx="146">
                  <c:v>-5.6203239419758031</c:v>
                </c:pt>
                <c:pt idx="147">
                  <c:v>-5.7423811583849895</c:v>
                </c:pt>
                <c:pt idx="148">
                  <c:v>-5.8654387197523397</c:v>
                </c:pt>
                <c:pt idx="149">
                  <c:v>-5.989495329456366</c:v>
                </c:pt>
                <c:pt idx="150">
                  <c:v>-6.1145496908119794</c:v>
                </c:pt>
                <c:pt idx="151">
                  <c:v>-6.240600507038585</c:v>
                </c:pt>
                <c:pt idx="152">
                  <c:v>-6.367646481228638</c:v>
                </c:pt>
                <c:pt idx="153">
                  <c:v>-6.4956863163166485</c:v>
                </c:pt>
                <c:pt idx="154">
                  <c:v>-6.6247187150486413</c:v>
                </c:pt>
                <c:pt idx="155">
                  <c:v>-6.7547423799520638</c:v>
                </c:pt>
                <c:pt idx="156">
                  <c:v>-6.8857560133061479</c:v>
                </c:pt>
                <c:pt idx="157">
                  <c:v>-7.0177583171127162</c:v>
                </c:pt>
                <c:pt idx="158">
                  <c:v>-7.1507479930674389</c:v>
                </c:pt>
                <c:pt idx="159">
                  <c:v>-7.2847237425315328</c:v>
                </c:pt>
                <c:pt idx="160">
                  <c:v>-7.4196842665039036</c:v>
                </c:pt>
                <c:pt idx="161">
                  <c:v>-7.5556282655937341</c:v>
                </c:pt>
                <c:pt idx="162">
                  <c:v>-7.6925544399935104</c:v>
                </c:pt>
                <c:pt idx="163">
                  <c:v>-7.8304614894524889</c:v>
                </c:pt>
                <c:pt idx="164">
                  <c:v>-7.9693481132505992</c:v>
                </c:pt>
                <c:pt idx="165">
                  <c:v>-8.109213010172784</c:v>
                </c:pt>
                <c:pt idx="166">
                  <c:v>-8.2500548784837715</c:v>
                </c:pt>
                <c:pt idx="167">
                  <c:v>-8.391872415903288</c:v>
                </c:pt>
                <c:pt idx="168">
                  <c:v>-8.5346643195816867</c:v>
                </c:pt>
                <c:pt idx="169">
                  <c:v>-8.678429286076021</c:v>
                </c:pt>
                <c:pt idx="170">
                  <c:v>-8.8231660113265384</c:v>
                </c:pt>
                <c:pt idx="171">
                  <c:v>-8.9688731906335963</c:v>
                </c:pt>
                <c:pt idx="172">
                  <c:v>-9.1155495186350084</c:v>
                </c:pt>
                <c:pt idx="173">
                  <c:v>-9.2631936892838134</c:v>
                </c:pt>
                <c:pt idx="174">
                  <c:v>-9.4118043958264561</c:v>
                </c:pt>
                <c:pt idx="175">
                  <c:v>-9.5613803307813932</c:v>
                </c:pt>
                <c:pt idx="176">
                  <c:v>-9.7119201859181175</c:v>
                </c:pt>
                <c:pt idx="177">
                  <c:v>-9.8634226522365882</c:v>
                </c:pt>
                <c:pt idx="178">
                  <c:v>-10.015886419947082</c:v>
                </c:pt>
                <c:pt idx="179">
                  <c:v>-10.16931017845045</c:v>
                </c:pt>
                <c:pt idx="180">
                  <c:v>-10.323692616318791</c:v>
                </c:pt>
                <c:pt idx="181">
                  <c:v>-10.479032421276512</c:v>
                </c:pt>
                <c:pt idx="182">
                  <c:v>-10.635328280181824</c:v>
                </c:pt>
                <c:pt idx="183">
                  <c:v>-10.792578879008605</c:v>
                </c:pt>
                <c:pt idx="184">
                  <c:v>-10.950782902828697</c:v>
                </c:pt>
                <c:pt idx="185">
                  <c:v>-11.109939035794577</c:v>
                </c:pt>
                <c:pt idx="186">
                  <c:v>-11.270045961122435</c:v>
                </c:pt>
                <c:pt idx="187">
                  <c:v>-11.431102361075643</c:v>
                </c:pt>
                <c:pt idx="188">
                  <c:v>-11.593106916948622</c:v>
                </c:pt>
                <c:pt idx="189">
                  <c:v>-11.75605830905109</c:v>
                </c:pt>
                <c:pt idx="190">
                  <c:v>-11.919955216692703</c:v>
                </c:pt>
                <c:pt idx="191">
                  <c:v>-12.084796318168076</c:v>
                </c:pt>
                <c:pt idx="192">
                  <c:v>-12.250580290742201</c:v>
                </c:pt>
                <c:pt idx="193">
                  <c:v>-12.417305810636226</c:v>
                </c:pt>
                <c:pt idx="194">
                  <c:v>-12.584971553013629</c:v>
                </c:pt>
                <c:pt idx="195">
                  <c:v>-12.75357619196676</c:v>
                </c:pt>
                <c:pt idx="196">
                  <c:v>-12.92311840050376</c:v>
                </c:pt>
                <c:pt idx="197">
                  <c:v>-13.093596850535851</c:v>
                </c:pt>
                <c:pt idx="198">
                  <c:v>-13.265010212864997</c:v>
                </c:pt>
                <c:pt idx="199">
                  <c:v>-13.437357157171929</c:v>
                </c:pt>
                <c:pt idx="200">
                  <c:v>-13.610636352004535</c:v>
                </c:pt>
                <c:pt idx="201">
                  <c:v>-13.78484646476662</c:v>
                </c:pt>
                <c:pt idx="202">
                  <c:v>-13.959986161707011</c:v>
                </c:pt>
                <c:pt idx="203">
                  <c:v>-14.13605410790904</c:v>
                </c:pt>
                <c:pt idx="204">
                  <c:v>-14.313048967280356</c:v>
                </c:pt>
                <c:pt idx="205">
                  <c:v>-14.490969402543119</c:v>
                </c:pt>
                <c:pt idx="206">
                  <c:v>-14.669814075224517</c:v>
                </c:pt>
                <c:pt idx="207">
                  <c:v>-14.849581645647655</c:v>
                </c:pt>
                <c:pt idx="208">
                  <c:v>-15.030270772922767</c:v>
                </c:pt>
                <c:pt idx="209">
                  <c:v>-15.211880114938792</c:v>
                </c:pt>
                <c:pt idx="210">
                  <c:v>-15.394408328355269</c:v>
                </c:pt>
                <c:pt idx="211">
                  <c:v>-15.577854068594588</c:v>
                </c:pt>
                <c:pt idx="212">
                  <c:v>-15.762215989834569</c:v>
                </c:pt>
                <c:pt idx="213">
                  <c:v>-15.947492745001373</c:v>
                </c:pt>
                <c:pt idx="214">
                  <c:v>-16.133682985762743</c:v>
                </c:pt>
                <c:pt idx="215">
                  <c:v>-16.320785362521576</c:v>
                </c:pt>
                <c:pt idx="216">
                  <c:v>-16.508798524409816</c:v>
                </c:pt>
                <c:pt idx="217">
                  <c:v>-16.697721119282676</c:v>
                </c:pt>
                <c:pt idx="218">
                  <c:v>-16.887551793713168</c:v>
                </c:pt>
                <c:pt idx="219">
                  <c:v>-17.078289192986968</c:v>
                </c:pt>
                <c:pt idx="220">
                  <c:v>-17.269931961097583</c:v>
                </c:pt>
                <c:pt idx="221">
                  <c:v>-17.46247874074183</c:v>
                </c:pt>
                <c:pt idx="222">
                  <c:v>-17.65592817331563</c:v>
                </c:pt>
                <c:pt idx="223">
                  <c:v>-17.850278898910116</c:v>
                </c:pt>
                <c:pt idx="224">
                  <c:v>-18.045529556308018</c:v>
                </c:pt>
                <c:pt idx="225">
                  <c:v>-18.24167878298039</c:v>
                </c:pt>
                <c:pt idx="226">
                  <c:v>-18.438725215083601</c:v>
                </c:pt>
                <c:pt idx="227">
                  <c:v>-18.636667487456641</c:v>
                </c:pt>
                <c:pt idx="228">
                  <c:v>-18.835504233618721</c:v>
                </c:pt>
                <c:pt idx="229">
                  <c:v>-19.035234085767154</c:v>
                </c:pt>
                <c:pt idx="230">
                  <c:v>-19.235855674775529</c:v>
                </c:pt>
                <c:pt idx="231">
                  <c:v>-19.437367630192181</c:v>
                </c:pt>
                <c:pt idx="232">
                  <c:v>-19.639768580238929</c:v>
                </c:pt>
                <c:pt idx="233">
                  <c:v>-19.843057151810111</c:v>
                </c:pt>
                <c:pt idx="234">
                  <c:v>-20.047231970471874</c:v>
                </c:pt>
                <c:pt idx="235">
                  <c:v>-20.252291660461768</c:v>
                </c:pt>
                <c:pt idx="236">
                  <c:v>-20.458234844688594</c:v>
                </c:pt>
                <c:pt idx="237">
                  <c:v>-20.665060144732522</c:v>
                </c:pt>
                <c:pt idx="238">
                  <c:v>-20.872766180845488</c:v>
                </c:pt>
                <c:pt idx="239">
                  <c:v>-21.081351571951846</c:v>
                </c:pt>
                <c:pt idx="240">
                  <c:v>-21.290814935649284</c:v>
                </c:pt>
                <c:pt idx="241">
                  <c:v>-21.501154888210007</c:v>
                </c:pt>
                <c:pt idx="242">
                  <c:v>-21.712370044582165</c:v>
                </c:pt>
                <c:pt idx="243">
                  <c:v>-21.924459018391545</c:v>
                </c:pt>
                <c:pt idx="244">
                  <c:v>-22.137420421943506</c:v>
                </c:pt>
                <c:pt idx="245">
                  <c:v>-22.351252866225177</c:v>
                </c:pt>
                <c:pt idx="246">
                  <c:v>-22.565954960907888</c:v>
                </c:pt>
                <c:pt idx="247">
                  <c:v>-22.781525314349842</c:v>
                </c:pt>
                <c:pt idx="248">
                  <c:v>-22.997962533599043</c:v>
                </c:pt>
                <c:pt idx="249">
                  <c:v>-23.215265224396461</c:v>
                </c:pt>
                <c:pt idx="250">
                  <c:v>-23.433431991179408</c:v>
                </c:pt>
                <c:pt idx="251">
                  <c:v>-23.652461437085179</c:v>
                </c:pt>
                <c:pt idx="252">
                  <c:v>-23.872352163954915</c:v>
                </c:pt>
                <c:pt idx="253">
                  <c:v>-24.093102772337669</c:v>
                </c:pt>
                <c:pt idx="254">
                  <c:v>-24.314711861494743</c:v>
                </c:pt>
                <c:pt idx="255">
                  <c:v>-24.537178029404195</c:v>
                </c:pt>
                <c:pt idx="256">
                  <c:v>-24.760499872765621</c:v>
                </c:pt>
                <c:pt idx="257">
                  <c:v>-24.984675987005101</c:v>
                </c:pt>
                <c:pt idx="258">
                  <c:v>-25.209704966280402</c:v>
                </c:pt>
                <c:pt idx="259">
                  <c:v>-25.435585403486375</c:v>
                </c:pt>
                <c:pt idx="260">
                  <c:v>-25.662315890260558</c:v>
                </c:pt>
                <c:pt idx="261">
                  <c:v>-25.889895016988994</c:v>
                </c:pt>
                <c:pt idx="262">
                  <c:v>-26.118321372812254</c:v>
                </c:pt>
                <c:pt idx="263">
                  <c:v>-26.347593545631657</c:v>
                </c:pt>
                <c:pt idx="264">
                  <c:v>-26.577710122115693</c:v>
                </c:pt>
                <c:pt idx="265">
                  <c:v>-26.80866968770664</c:v>
                </c:pt>
                <c:pt idx="266">
                  <c:v>-27.040470826627377</c:v>
                </c:pt>
                <c:pt idx="267">
                  <c:v>-27.273112121888392</c:v>
                </c:pt>
                <c:pt idx="268">
                  <c:v>-27.506592155294975</c:v>
                </c:pt>
                <c:pt idx="269">
                  <c:v>-27.740909507454596</c:v>
                </c:pt>
                <c:pt idx="270">
                  <c:v>-27.976062757784476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'21ft'!$G$18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0.37265045895161458</c:v>
                </c:pt>
                <c:pt idx="2">
                  <c:v>0.74475244948574737</c:v>
                </c:pt>
                <c:pt idx="3">
                  <c:v>1.1163077575653051</c:v>
                </c:pt>
                <c:pt idx="4">
                  <c:v>1.4873181555878308</c:v>
                </c:pt>
                <c:pt idx="5">
                  <c:v>1.8577854024712723</c:v>
                </c:pt>
                <c:pt idx="6">
                  <c:v>2.2277112437391113</c:v>
                </c:pt>
                <c:pt idx="7">
                  <c:v>2.5970974116048566</c:v>
                </c:pt>
                <c:pt idx="8">
                  <c:v>2.9659456250559177</c:v>
                </c:pt>
                <c:pt idx="9">
                  <c:v>3.3342575899368612</c:v>
                </c:pt>
                <c:pt idx="10">
                  <c:v>3.7020349990320645</c:v>
                </c:pt>
                <c:pt idx="11">
                  <c:v>4.0692795321477719</c:v>
                </c:pt>
                <c:pt idx="12">
                  <c:v>4.4359928561935664</c:v>
                </c:pt>
                <c:pt idx="13">
                  <c:v>4.8021766252632592</c:v>
                </c:pt>
                <c:pt idx="14">
                  <c:v>5.1678324807152132</c:v>
                </c:pt>
                <c:pt idx="15">
                  <c:v>5.5329620512521025</c:v>
                </c:pt>
                <c:pt idx="16">
                  <c:v>5.8975669530001218</c:v>
                </c:pt>
                <c:pt idx="17">
                  <c:v>6.2616487895876496</c:v>
                </c:pt>
                <c:pt idx="18">
                  <c:v>6.6252091522233751</c:v>
                </c:pt>
                <c:pt idx="19">
                  <c:v>6.9882496197738959</c:v>
                </c:pt>
                <c:pt idx="20">
                  <c:v>7.350771758840799</c:v>
                </c:pt>
                <c:pt idx="21">
                  <c:v>7.7127771238372267</c:v>
                </c:pt>
                <c:pt idx="22">
                  <c:v>8.0742672570639371</c:v>
                </c:pt>
                <c:pt idx="23">
                  <c:v>8.435243688784869</c:v>
                </c:pt>
                <c:pt idx="24">
                  <c:v>8.7957079373022165</c:v>
                </c:pt>
                <c:pt idx="25">
                  <c:v>9.1556615090310238</c:v>
                </c:pt>
                <c:pt idx="26">
                  <c:v>9.515105898573303</c:v>
                </c:pt>
                <c:pt idx="27">
                  <c:v>9.8740425887916832</c:v>
                </c:pt>
                <c:pt idx="28">
                  <c:v>10.2324730508826</c:v>
                </c:pt>
                <c:pt idx="29">
                  <c:v>10.590398744449038</c:v>
                </c:pt>
                <c:pt idx="30">
                  <c:v>10.947821117572817</c:v>
                </c:pt>
                <c:pt idx="31">
                  <c:v>11.30474160688644</c:v>
                </c:pt>
                <c:pt idx="32">
                  <c:v>11.661161637644518</c:v>
                </c:pt>
                <c:pt idx="33">
                  <c:v>12.017082623794757</c:v>
                </c:pt>
                <c:pt idx="34">
                  <c:v>12.372505968048527</c:v>
                </c:pt>
                <c:pt idx="35">
                  <c:v>12.727433061951029</c:v>
                </c:pt>
                <c:pt idx="36">
                  <c:v>13.081865285951036</c:v>
                </c:pt>
                <c:pt idx="37">
                  <c:v>13.435804009470251</c:v>
                </c:pt>
                <c:pt idx="38">
                  <c:v>13.789250590972262</c:v>
                </c:pt>
                <c:pt idx="39">
                  <c:v>14.142206378031101</c:v>
                </c:pt>
                <c:pt idx="40">
                  <c:v>14.494672707399438</c:v>
                </c:pt>
                <c:pt idx="41">
                  <c:v>14.846650905076384</c:v>
                </c:pt>
                <c:pt idx="42">
                  <c:v>15.198142286374923</c:v>
                </c:pt>
                <c:pt idx="43">
                  <c:v>15.549148155988989</c:v>
                </c:pt>
                <c:pt idx="44">
                  <c:v>15.899669808060176</c:v>
                </c:pt>
                <c:pt idx="45">
                  <c:v>16.249708526244088</c:v>
                </c:pt>
                <c:pt idx="46">
                  <c:v>16.599265583776351</c:v>
                </c:pt>
                <c:pt idx="47">
                  <c:v>16.948342243538278</c:v>
                </c:pt>
                <c:pt idx="48">
                  <c:v>17.296939758122186</c:v>
                </c:pt>
                <c:pt idx="49">
                  <c:v>17.645059369896391</c:v>
                </c:pt>
                <c:pt idx="50">
                  <c:v>17.992702311069873</c:v>
                </c:pt>
                <c:pt idx="51">
                  <c:v>18.339869803756613</c:v>
                </c:pt>
                <c:pt idx="52">
                  <c:v>18.68656306003961</c:v>
                </c:pt>
                <c:pt idx="53">
                  <c:v>19.032783282034593</c:v>
                </c:pt>
                <c:pt idx="54">
                  <c:v>19.37853166195341</c:v>
                </c:pt>
                <c:pt idx="55">
                  <c:v>19.723809382167129</c:v>
                </c:pt>
                <c:pt idx="56">
                  <c:v>20.068617615268824</c:v>
                </c:pt>
                <c:pt idx="57">
                  <c:v>20.412957524136075</c:v>
                </c:pt>
                <c:pt idx="58">
                  <c:v>20.756830261993166</c:v>
                </c:pt>
                <c:pt idx="59">
                  <c:v>21.100236972473006</c:v>
                </c:pt>
                <c:pt idx="60">
                  <c:v>21.443178789678765</c:v>
                </c:pt>
                <c:pt idx="61">
                  <c:v>21.785656838245231</c:v>
                </c:pt>
                <c:pt idx="62">
                  <c:v>22.127672233399885</c:v>
                </c:pt>
                <c:pt idx="63">
                  <c:v>22.469226081023709</c:v>
                </c:pt>
                <c:pt idx="64">
                  <c:v>22.810319477711733</c:v>
                </c:pt>
                <c:pt idx="65">
                  <c:v>23.150953510833311</c:v>
                </c:pt>
                <c:pt idx="66">
                  <c:v>23.491129258592139</c:v>
                </c:pt>
                <c:pt idx="67">
                  <c:v>23.830847790086018</c:v>
                </c:pt>
                <c:pt idx="68">
                  <c:v>24.17011016536636</c:v>
                </c:pt>
                <c:pt idx="69">
                  <c:v>24.508917435497448</c:v>
                </c:pt>
                <c:pt idx="70">
                  <c:v>24.847270642615459</c:v>
                </c:pt>
                <c:pt idx="71">
                  <c:v>25.185170819987224</c:v>
                </c:pt>
                <c:pt idx="72">
                  <c:v>25.522618992068764</c:v>
                </c:pt>
                <c:pt idx="73">
                  <c:v>25.859616174563588</c:v>
                </c:pt>
                <c:pt idx="74">
                  <c:v>26.196163374480744</c:v>
                </c:pt>
                <c:pt idx="75">
                  <c:v>26.532261590192668</c:v>
                </c:pt>
                <c:pt idx="76">
                  <c:v>26.867911811492778</c:v>
                </c:pt>
                <c:pt idx="77">
                  <c:v>27.203115019652852</c:v>
                </c:pt>
                <c:pt idx="78">
                  <c:v>27.537872187480186</c:v>
                </c:pt>
                <c:pt idx="79">
                  <c:v>27.87218427937454</c:v>
                </c:pt>
                <c:pt idx="80">
                  <c:v>28.20605225138485</c:v>
                </c:pt>
                <c:pt idx="81">
                  <c:v>28.539477051265742</c:v>
                </c:pt>
                <c:pt idx="82">
                  <c:v>28.872459618533828</c:v>
                </c:pt>
                <c:pt idx="83">
                  <c:v>29.205000884523791</c:v>
                </c:pt>
                <c:pt idx="84">
                  <c:v>29.53710177244427</c:v>
                </c:pt>
                <c:pt idx="85">
                  <c:v>29.868763197433527</c:v>
                </c:pt>
                <c:pt idx="86">
                  <c:v>30.19998606661493</c:v>
                </c:pt>
                <c:pt idx="87">
                  <c:v>30.530771279152219</c:v>
                </c:pt>
                <c:pt idx="88">
                  <c:v>30.861119726304587</c:v>
                </c:pt>
                <c:pt idx="89">
                  <c:v>31.191032291481555</c:v>
                </c:pt>
                <c:pt idx="90">
                  <c:v>31.520509850297664</c:v>
                </c:pt>
                <c:pt idx="91">
                  <c:v>31.849553270626952</c:v>
                </c:pt>
                <c:pt idx="92">
                  <c:v>32.178163412657277</c:v>
                </c:pt>
                <c:pt idx="93">
                  <c:v>32.506341128944413</c:v>
                </c:pt>
                <c:pt idx="94">
                  <c:v>32.834087264465978</c:v>
                </c:pt>
                <c:pt idx="95">
                  <c:v>33.161402656675193</c:v>
                </c:pt>
                <c:pt idx="96">
                  <c:v>33.48828813555442</c:v>
                </c:pt>
                <c:pt idx="97">
                  <c:v>33.814744523668544</c:v>
                </c:pt>
                <c:pt idx="98">
                  <c:v>34.140772636218166</c:v>
                </c:pt>
                <c:pt idx="99">
                  <c:v>34.466373281092615</c:v>
                </c:pt>
                <c:pt idx="100">
                  <c:v>34.791547258922783</c:v>
                </c:pt>
                <c:pt idx="101">
                  <c:v>35.116295363133794</c:v>
                </c:pt>
                <c:pt idx="102">
                  <c:v>35.440618379997488</c:v>
                </c:pt>
                <c:pt idx="103">
                  <c:v>35.764517088684713</c:v>
                </c:pt>
                <c:pt idx="104">
                  <c:v>36.087992261317474</c:v>
                </c:pt>
                <c:pt idx="105">
                  <c:v>36.411044663020903</c:v>
                </c:pt>
                <c:pt idx="106">
                  <c:v>36.733675051975041</c:v>
                </c:pt>
                <c:pt idx="107">
                  <c:v>37.055884179466467</c:v>
                </c:pt>
                <c:pt idx="108">
                  <c:v>37.377672789939737</c:v>
                </c:pt>
                <c:pt idx="109">
                  <c:v>37.6990416210487</c:v>
                </c:pt>
                <c:pt idx="110">
                  <c:v>38.019991403707571</c:v>
                </c:pt>
                <c:pt idx="111">
                  <c:v>38.340522862141924</c:v>
                </c:pt>
                <c:pt idx="112">
                  <c:v>38.660636713939454</c:v>
                </c:pt>
                <c:pt idx="113">
                  <c:v>38.980333670100592</c:v>
                </c:pt>
                <c:pt idx="114">
                  <c:v>39.299614435088976</c:v>
                </c:pt>
                <c:pt idx="115">
                  <c:v>39.618479706881729</c:v>
                </c:pt>
                <c:pt idx="116">
                  <c:v>39.936930177019576</c:v>
                </c:pt>
                <c:pt idx="117">
                  <c:v>40.254966530656837</c:v>
                </c:pt>
                <c:pt idx="118">
                  <c:v>40.57258944661119</c:v>
                </c:pt>
                <c:pt idx="119">
                  <c:v>40.889799597413344</c:v>
                </c:pt>
                <c:pt idx="120">
                  <c:v>41.206597649356489</c:v>
                </c:pt>
                <c:pt idx="121">
                  <c:v>41.522984262545627</c:v>
                </c:pt>
                <c:pt idx="122">
                  <c:v>41.838960090946713</c:v>
                </c:pt>
                <c:pt idx="123">
                  <c:v>42.154525782435663</c:v>
                </c:pt>
                <c:pt idx="124">
                  <c:v>42.469681978847163</c:v>
                </c:pt>
                <c:pt idx="125">
                  <c:v>42.78442931602337</c:v>
                </c:pt>
                <c:pt idx="126">
                  <c:v>43.098768423862396</c:v>
                </c:pt>
                <c:pt idx="127">
                  <c:v>43.412699926366678</c:v>
                </c:pt>
                <c:pt idx="128">
                  <c:v>43.726224441691159</c:v>
                </c:pt>
                <c:pt idx="129">
                  <c:v>44.039342582191317</c:v>
                </c:pt>
                <c:pt idx="130">
                  <c:v>44.352054954471043</c:v>
                </c:pt>
                <c:pt idx="131">
                  <c:v>44.664362159430354</c:v>
                </c:pt>
                <c:pt idx="132">
                  <c:v>44.976264792312932</c:v>
                </c:pt>
                <c:pt idx="133">
                  <c:v>45.28776344275353</c:v>
                </c:pt>
                <c:pt idx="134">
                  <c:v>45.598858694825182</c:v>
                </c:pt>
                <c:pt idx="135">
                  <c:v>45.909551127086303</c:v>
                </c:pt>
                <c:pt idx="136">
                  <c:v>46.219841312627565</c:v>
                </c:pt>
                <c:pt idx="137">
                  <c:v>46.529729819118678</c:v>
                </c:pt>
                <c:pt idx="138">
                  <c:v>46.839217208854961</c:v>
                </c:pt>
                <c:pt idx="139">
                  <c:v>47.148304038803772</c:v>
                </c:pt>
                <c:pt idx="140">
                  <c:v>47.456990860650777</c:v>
                </c:pt>
                <c:pt idx="141">
                  <c:v>47.765278220846049</c:v>
                </c:pt>
                <c:pt idx="142">
                  <c:v>48.073166660650031</c:v>
                </c:pt>
                <c:pt idx="143">
                  <c:v>48.380656716179303</c:v>
                </c:pt>
                <c:pt idx="144">
                  <c:v>48.687748918452193</c:v>
                </c:pt>
                <c:pt idx="145">
                  <c:v>48.994443793434257</c:v>
                </c:pt>
                <c:pt idx="146">
                  <c:v>49.300741862083555</c:v>
                </c:pt>
                <c:pt idx="147">
                  <c:v>49.606643640395788</c:v>
                </c:pt>
                <c:pt idx="148">
                  <c:v>49.912149639449254</c:v>
                </c:pt>
                <c:pt idx="149">
                  <c:v>50.217260365449683</c:v>
                </c:pt>
                <c:pt idx="150">
                  <c:v>50.521976319774829</c:v>
                </c:pt>
                <c:pt idx="151">
                  <c:v>50.826297999018983</c:v>
                </c:pt>
                <c:pt idx="152">
                  <c:v>51.130225895037263</c:v>
                </c:pt>
                <c:pt idx="153">
                  <c:v>51.433760494989755</c:v>
                </c:pt>
                <c:pt idx="154">
                  <c:v>51.73690228138549</c:v>
                </c:pt>
                <c:pt idx="155">
                  <c:v>52.039651732126259</c:v>
                </c:pt>
                <c:pt idx="156">
                  <c:v>52.342009320550254</c:v>
                </c:pt>
                <c:pt idx="157">
                  <c:v>52.643975515475532</c:v>
                </c:pt>
                <c:pt idx="158">
                  <c:v>52.945550781243327</c:v>
                </c:pt>
                <c:pt idx="159">
                  <c:v>53.246735577761179</c:v>
                </c:pt>
                <c:pt idx="160">
                  <c:v>53.54753036054592</c:v>
                </c:pt>
                <c:pt idx="161">
                  <c:v>53.84793558076646</c:v>
                </c:pt>
                <c:pt idx="162">
                  <c:v>54.147951685286401</c:v>
                </c:pt>
                <c:pt idx="163">
                  <c:v>54.447579116706514</c:v>
                </c:pt>
                <c:pt idx="164">
                  <c:v>54.746818313407005</c:v>
                </c:pt>
                <c:pt idx="165">
                  <c:v>55.045669709589646</c:v>
                </c:pt>
                <c:pt idx="166">
                  <c:v>55.344133735319701</c:v>
                </c:pt>
                <c:pt idx="167">
                  <c:v>55.64221081656769</c:v>
                </c:pt>
                <c:pt idx="168">
                  <c:v>55.93990137525099</c:v>
                </c:pt>
                <c:pt idx="169">
                  <c:v>56.237205829275247</c:v>
                </c:pt>
                <c:pt idx="170">
                  <c:v>56.534124592575616</c:v>
                </c:pt>
                <c:pt idx="171">
                  <c:v>56.830658075157842</c:v>
                </c:pt>
                <c:pt idx="172">
                  <c:v>57.126806683139144</c:v>
                </c:pt>
                <c:pt idx="173">
                  <c:v>57.422570818788913</c:v>
                </c:pt>
                <c:pt idx="174">
                  <c:v>57.717950880569276</c:v>
                </c:pt>
                <c:pt idx="175">
                  <c:v>58.012947263175441</c:v>
                </c:pt>
                <c:pt idx="176">
                  <c:v>58.307560357575866</c:v>
                </c:pt>
                <c:pt idx="177">
                  <c:v>58.601790551052289</c:v>
                </c:pt>
                <c:pt idx="178">
                  <c:v>58.895638227239523</c:v>
                </c:pt>
                <c:pt idx="179">
                  <c:v>59.189103766165111</c:v>
                </c:pt>
                <c:pt idx="180">
                  <c:v>59.482187544288792</c:v>
                </c:pt>
                <c:pt idx="181">
                  <c:v>59.774889934541768</c:v>
                </c:pt>
                <c:pt idx="182">
                  <c:v>60.067211306365806</c:v>
                </c:pt>
                <c:pt idx="183">
                  <c:v>60.359152025752159</c:v>
                </c:pt>
                <c:pt idx="184">
                  <c:v>60.650712455280292</c:v>
                </c:pt>
                <c:pt idx="185">
                  <c:v>60.941892954156422</c:v>
                </c:pt>
                <c:pt idx="186">
                  <c:v>61.232693878251915</c:v>
                </c:pt>
                <c:pt idx="187">
                  <c:v>61.523115580141422</c:v>
                </c:pt>
                <c:pt idx="188">
                  <c:v>61.813158409140911</c:v>
                </c:pt>
                <c:pt idx="189">
                  <c:v>62.102822711345446</c:v>
                </c:pt>
                <c:pt idx="190">
                  <c:v>62.392108829666846</c:v>
                </c:pt>
                <c:pt idx="191">
                  <c:v>62.681017103871078</c:v>
                </c:pt>
                <c:pt idx="192">
                  <c:v>62.969547870615543</c:v>
                </c:pt>
                <c:pt idx="193">
                  <c:v>63.257701463486121</c:v>
                </c:pt>
                <c:pt idx="194">
                  <c:v>63.545478213034038</c:v>
                </c:pt>
                <c:pt idx="195">
                  <c:v>63.832878446812565</c:v>
                </c:pt>
                <c:pt idx="196">
                  <c:v>64.119902489413505</c:v>
                </c:pt>
                <c:pt idx="197">
                  <c:v>64.406550662503491</c:v>
                </c:pt>
                <c:pt idx="198">
                  <c:v>64.69282328486014</c:v>
                </c:pt>
                <c:pt idx="199">
                  <c:v>64.978720672407903</c:v>
                </c:pt>
                <c:pt idx="200">
                  <c:v>65.264243138253889</c:v>
                </c:pt>
                <c:pt idx="201">
                  <c:v>65.549390992723346</c:v>
                </c:pt>
                <c:pt idx="202">
                  <c:v>65.834164543395019</c:v>
                </c:pt>
                <c:pt idx="203">
                  <c:v>66.11856409513635</c:v>
                </c:pt>
                <c:pt idx="204">
                  <c:v>66.402589950138392</c:v>
                </c:pt>
                <c:pt idx="205">
                  <c:v>66.686242407950616</c:v>
                </c:pt>
                <c:pt idx="206">
                  <c:v>66.969521765515481</c:v>
                </c:pt>
                <c:pt idx="207">
                  <c:v>67.252428317202813</c:v>
                </c:pt>
                <c:pt idx="208">
                  <c:v>67.534962354844026</c:v>
                </c:pt>
                <c:pt idx="209">
                  <c:v>67.817124167766082</c:v>
                </c:pt>
                <c:pt idx="210">
                  <c:v>68.098914042825328</c:v>
                </c:pt>
                <c:pt idx="211">
                  <c:v>68.380332264441094</c:v>
                </c:pt>
                <c:pt idx="212">
                  <c:v>68.661379114629099</c:v>
                </c:pt>
                <c:pt idx="213">
                  <c:v>68.942054873034664</c:v>
                </c:pt>
                <c:pt idx="214">
                  <c:v>69.222359816965778</c:v>
                </c:pt>
                <c:pt idx="215">
                  <c:v>69.502294221425856</c:v>
                </c:pt>
                <c:pt idx="216">
                  <c:v>69.78185835914644</c:v>
                </c:pt>
                <c:pt idx="217">
                  <c:v>70.061052500619581</c:v>
                </c:pt>
                <c:pt idx="218">
                  <c:v>70.339876914130116</c:v>
                </c:pt>
                <c:pt idx="219">
                  <c:v>70.618331865787667</c:v>
                </c:pt>
                <c:pt idx="220">
                  <c:v>70.896417619558505</c:v>
                </c:pt>
                <c:pt idx="221">
                  <c:v>71.174134437297226</c:v>
                </c:pt>
                <c:pt idx="222">
                  <c:v>71.451482578778155</c:v>
                </c:pt>
                <c:pt idx="223">
                  <c:v>71.728462301726609</c:v>
                </c:pt>
                <c:pt idx="224">
                  <c:v>72.005073861849965</c:v>
                </c:pt>
                <c:pt idx="225">
                  <c:v>72.281317512868512</c:v>
                </c:pt>
                <c:pt idx="226">
                  <c:v>72.557193506546085</c:v>
                </c:pt>
                <c:pt idx="227">
                  <c:v>72.832702092720567</c:v>
                </c:pt>
                <c:pt idx="228">
                  <c:v>73.107843519334125</c:v>
                </c:pt>
                <c:pt idx="229">
                  <c:v>73.382618032463284</c:v>
                </c:pt>
                <c:pt idx="230">
                  <c:v>73.657025876348769</c:v>
                </c:pt>
                <c:pt idx="231">
                  <c:v>73.931067293425187</c:v>
                </c:pt>
                <c:pt idx="232">
                  <c:v>74.204742524350522</c:v>
                </c:pt>
                <c:pt idx="233">
                  <c:v>74.478051808035374</c:v>
                </c:pt>
                <c:pt idx="234">
                  <c:v>74.750995381672041</c:v>
                </c:pt>
                <c:pt idx="235">
                  <c:v>75.023573480763389</c:v>
                </c:pt>
                <c:pt idx="236">
                  <c:v>75.295786339151547</c:v>
                </c:pt>
                <c:pt idx="237">
                  <c:v>75.567634189046345</c:v>
                </c:pt>
                <c:pt idx="238">
                  <c:v>75.83911726105363</c:v>
                </c:pt>
                <c:pt idx="239">
                  <c:v>76.110235784203354</c:v>
                </c:pt>
                <c:pt idx="240">
                  <c:v>76.380989985977422</c:v>
                </c:pt>
                <c:pt idx="241">
                  <c:v>76.651380092337405</c:v>
                </c:pt>
                <c:pt idx="242">
                  <c:v>76.921406327751995</c:v>
                </c:pt>
                <c:pt idx="243">
                  <c:v>77.191068915224363</c:v>
                </c:pt>
                <c:pt idx="244">
                  <c:v>77.46036807631917</c:v>
                </c:pt>
                <c:pt idx="245">
                  <c:v>77.729304031189514</c:v>
                </c:pt>
                <c:pt idx="246">
                  <c:v>77.997876998603616</c:v>
                </c:pt>
                <c:pt idx="247">
                  <c:v>78.266087195971309</c:v>
                </c:pt>
                <c:pt idx="248">
                  <c:v>78.533934839370374</c:v>
                </c:pt>
                <c:pt idx="249">
                  <c:v>78.801420143572599</c:v>
                </c:pt>
                <c:pt idx="250">
                  <c:v>79.068543322069743</c:v>
                </c:pt>
                <c:pt idx="251">
                  <c:v>79.335304587099188</c:v>
                </c:pt>
                <c:pt idx="252">
                  <c:v>79.60170414966953</c:v>
                </c:pt>
                <c:pt idx="253">
                  <c:v>79.867742219585836</c:v>
                </c:pt>
                <c:pt idx="254">
                  <c:v>80.133419005474821</c:v>
                </c:pt>
                <c:pt idx="255">
                  <c:v>80.398734714809748</c:v>
                </c:pt>
                <c:pt idx="256">
                  <c:v>80.663689553935185</c:v>
                </c:pt>
                <c:pt idx="257">
                  <c:v>80.928283728091529</c:v>
                </c:pt>
                <c:pt idx="258">
                  <c:v>81.192517441439364</c:v>
                </c:pt>
                <c:pt idx="259">
                  <c:v>81.456390897083622</c:v>
                </c:pt>
                <c:pt idx="260">
                  <c:v>81.719904297097528</c:v>
                </c:pt>
                <c:pt idx="261">
                  <c:v>81.983057842546387</c:v>
                </c:pt>
                <c:pt idx="262">
                  <c:v>82.245851733511117</c:v>
                </c:pt>
                <c:pt idx="263">
                  <c:v>82.508286169111699</c:v>
                </c:pt>
                <c:pt idx="264">
                  <c:v>82.770361347530283</c:v>
                </c:pt>
                <c:pt idx="265">
                  <c:v>83.032077466034252</c:v>
                </c:pt>
                <c:pt idx="266">
                  <c:v>83.293434720999002</c:v>
                </c:pt>
                <c:pt idx="267">
                  <c:v>83.554433307930552</c:v>
                </c:pt>
                <c:pt idx="268">
                  <c:v>83.81507342148798</c:v>
                </c:pt>
                <c:pt idx="269">
                  <c:v>84.075355255505627</c:v>
                </c:pt>
                <c:pt idx="270">
                  <c:v>84.335279003015188</c:v>
                </c:pt>
              </c:numCache>
            </c:numRef>
          </c:xVal>
          <c:yVal>
            <c:numRef>
              <c:f>'21ft'!$G$19:$G$289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'21ft'!$H$18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'21ft'!$D$19:$D$289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0.37265045895161458</c:v>
                </c:pt>
                <c:pt idx="2">
                  <c:v>0.74475244948574737</c:v>
                </c:pt>
                <c:pt idx="3">
                  <c:v>1.1163077575653051</c:v>
                </c:pt>
                <c:pt idx="4">
                  <c:v>1.4873181555878308</c:v>
                </c:pt>
                <c:pt idx="5">
                  <c:v>1.8577854024712723</c:v>
                </c:pt>
                <c:pt idx="6">
                  <c:v>2.2277112437391113</c:v>
                </c:pt>
                <c:pt idx="7">
                  <c:v>2.5970974116048566</c:v>
                </c:pt>
                <c:pt idx="8">
                  <c:v>2.9659456250559177</c:v>
                </c:pt>
                <c:pt idx="9">
                  <c:v>3.3342575899368612</c:v>
                </c:pt>
                <c:pt idx="10">
                  <c:v>3.7020349990320645</c:v>
                </c:pt>
                <c:pt idx="11">
                  <c:v>4.0692795321477719</c:v>
                </c:pt>
                <c:pt idx="12">
                  <c:v>4.4359928561935664</c:v>
                </c:pt>
                <c:pt idx="13">
                  <c:v>4.8021766252632592</c:v>
                </c:pt>
                <c:pt idx="14">
                  <c:v>5.1678324807152132</c:v>
                </c:pt>
                <c:pt idx="15">
                  <c:v>5.5329620512521025</c:v>
                </c:pt>
                <c:pt idx="16">
                  <c:v>5.8975669530001218</c:v>
                </c:pt>
                <c:pt idx="17">
                  <c:v>6.2616487895876496</c:v>
                </c:pt>
                <c:pt idx="18">
                  <c:v>6.6252091522233751</c:v>
                </c:pt>
                <c:pt idx="19">
                  <c:v>6.9882496197738959</c:v>
                </c:pt>
                <c:pt idx="20">
                  <c:v>7.350771758840799</c:v>
                </c:pt>
                <c:pt idx="21">
                  <c:v>7.7127771238372267</c:v>
                </c:pt>
                <c:pt idx="22">
                  <c:v>8.0742672570639371</c:v>
                </c:pt>
                <c:pt idx="23">
                  <c:v>8.435243688784869</c:v>
                </c:pt>
                <c:pt idx="24">
                  <c:v>8.7957079373022165</c:v>
                </c:pt>
                <c:pt idx="25">
                  <c:v>9.1556615090310238</c:v>
                </c:pt>
                <c:pt idx="26">
                  <c:v>9.515105898573303</c:v>
                </c:pt>
                <c:pt idx="27">
                  <c:v>9.8740425887916832</c:v>
                </c:pt>
                <c:pt idx="28">
                  <c:v>10.2324730508826</c:v>
                </c:pt>
                <c:pt idx="29">
                  <c:v>10.590398744449038</c:v>
                </c:pt>
                <c:pt idx="30">
                  <c:v>10.947821117572817</c:v>
                </c:pt>
                <c:pt idx="31">
                  <c:v>11.30474160688644</c:v>
                </c:pt>
                <c:pt idx="32">
                  <c:v>11.661161637644518</c:v>
                </c:pt>
                <c:pt idx="33">
                  <c:v>12.017082623794757</c:v>
                </c:pt>
                <c:pt idx="34">
                  <c:v>12.372505968048527</c:v>
                </c:pt>
                <c:pt idx="35">
                  <c:v>12.727433061951029</c:v>
                </c:pt>
                <c:pt idx="36">
                  <c:v>13.081865285951036</c:v>
                </c:pt>
                <c:pt idx="37">
                  <c:v>13.435804009470251</c:v>
                </c:pt>
                <c:pt idx="38">
                  <c:v>13.789250590972262</c:v>
                </c:pt>
                <c:pt idx="39">
                  <c:v>14.142206378031101</c:v>
                </c:pt>
                <c:pt idx="40">
                  <c:v>14.494672707399438</c:v>
                </c:pt>
                <c:pt idx="41">
                  <c:v>14.846650905076384</c:v>
                </c:pt>
                <c:pt idx="42">
                  <c:v>15.198142286374923</c:v>
                </c:pt>
                <c:pt idx="43">
                  <c:v>15.549148155988989</c:v>
                </c:pt>
                <c:pt idx="44">
                  <c:v>15.899669808060176</c:v>
                </c:pt>
                <c:pt idx="45">
                  <c:v>16.249708526244088</c:v>
                </c:pt>
                <c:pt idx="46">
                  <c:v>16.599265583776351</c:v>
                </c:pt>
                <c:pt idx="47">
                  <c:v>16.948342243538278</c:v>
                </c:pt>
                <c:pt idx="48">
                  <c:v>17.296939758122186</c:v>
                </c:pt>
                <c:pt idx="49">
                  <c:v>17.645059369896391</c:v>
                </c:pt>
                <c:pt idx="50">
                  <c:v>17.992702311069873</c:v>
                </c:pt>
                <c:pt idx="51">
                  <c:v>18.339869803756613</c:v>
                </c:pt>
                <c:pt idx="52">
                  <c:v>18.68656306003961</c:v>
                </c:pt>
                <c:pt idx="53">
                  <c:v>19.032783282034593</c:v>
                </c:pt>
                <c:pt idx="54">
                  <c:v>19.37853166195341</c:v>
                </c:pt>
                <c:pt idx="55">
                  <c:v>19.723809382167129</c:v>
                </c:pt>
                <c:pt idx="56">
                  <c:v>20.068617615268824</c:v>
                </c:pt>
                <c:pt idx="57">
                  <c:v>20.412957524136075</c:v>
                </c:pt>
                <c:pt idx="58">
                  <c:v>20.756830261993166</c:v>
                </c:pt>
                <c:pt idx="59">
                  <c:v>21.100236972473006</c:v>
                </c:pt>
                <c:pt idx="60">
                  <c:v>21.443178789678765</c:v>
                </c:pt>
                <c:pt idx="61">
                  <c:v>21.785656838245231</c:v>
                </c:pt>
                <c:pt idx="62">
                  <c:v>22.127672233399885</c:v>
                </c:pt>
                <c:pt idx="63">
                  <c:v>22.469226081023709</c:v>
                </c:pt>
                <c:pt idx="64">
                  <c:v>22.810319477711733</c:v>
                </c:pt>
                <c:pt idx="65">
                  <c:v>23.150953510833311</c:v>
                </c:pt>
                <c:pt idx="66">
                  <c:v>23.491129258592139</c:v>
                </c:pt>
                <c:pt idx="67">
                  <c:v>23.830847790086018</c:v>
                </c:pt>
                <c:pt idx="68">
                  <c:v>24.17011016536636</c:v>
                </c:pt>
                <c:pt idx="69">
                  <c:v>24.508917435497448</c:v>
                </c:pt>
                <c:pt idx="70">
                  <c:v>24.847270642615459</c:v>
                </c:pt>
                <c:pt idx="71">
                  <c:v>25.185170819987224</c:v>
                </c:pt>
                <c:pt idx="72">
                  <c:v>25.522618992068764</c:v>
                </c:pt>
                <c:pt idx="73">
                  <c:v>25.859616174563588</c:v>
                </c:pt>
                <c:pt idx="74">
                  <c:v>26.196163374480744</c:v>
                </c:pt>
                <c:pt idx="75">
                  <c:v>26.532261590192668</c:v>
                </c:pt>
                <c:pt idx="76">
                  <c:v>26.867911811492778</c:v>
                </c:pt>
                <c:pt idx="77">
                  <c:v>27.203115019652852</c:v>
                </c:pt>
                <c:pt idx="78">
                  <c:v>27.537872187480186</c:v>
                </c:pt>
                <c:pt idx="79">
                  <c:v>27.87218427937454</c:v>
                </c:pt>
                <c:pt idx="80">
                  <c:v>28.20605225138485</c:v>
                </c:pt>
                <c:pt idx="81">
                  <c:v>28.539477051265742</c:v>
                </c:pt>
                <c:pt idx="82">
                  <c:v>28.872459618533828</c:v>
                </c:pt>
                <c:pt idx="83">
                  <c:v>29.205000884523791</c:v>
                </c:pt>
                <c:pt idx="84">
                  <c:v>29.53710177244427</c:v>
                </c:pt>
                <c:pt idx="85">
                  <c:v>29.868763197433527</c:v>
                </c:pt>
                <c:pt idx="86">
                  <c:v>30.19998606661493</c:v>
                </c:pt>
                <c:pt idx="87">
                  <c:v>30.530771279152219</c:v>
                </c:pt>
                <c:pt idx="88">
                  <c:v>30.861119726304587</c:v>
                </c:pt>
                <c:pt idx="89">
                  <c:v>31.191032291481555</c:v>
                </c:pt>
                <c:pt idx="90">
                  <c:v>31.520509850297664</c:v>
                </c:pt>
                <c:pt idx="91">
                  <c:v>31.849553270626952</c:v>
                </c:pt>
                <c:pt idx="92">
                  <c:v>32.178163412657277</c:v>
                </c:pt>
                <c:pt idx="93">
                  <c:v>32.506341128944413</c:v>
                </c:pt>
                <c:pt idx="94">
                  <c:v>32.834087264465978</c:v>
                </c:pt>
                <c:pt idx="95">
                  <c:v>33.161402656675193</c:v>
                </c:pt>
                <c:pt idx="96">
                  <c:v>33.48828813555442</c:v>
                </c:pt>
                <c:pt idx="97">
                  <c:v>33.814744523668544</c:v>
                </c:pt>
                <c:pt idx="98">
                  <c:v>34.140772636218166</c:v>
                </c:pt>
                <c:pt idx="99">
                  <c:v>34.466373281092615</c:v>
                </c:pt>
                <c:pt idx="100">
                  <c:v>34.791547258922783</c:v>
                </c:pt>
                <c:pt idx="101">
                  <c:v>35.116295363133794</c:v>
                </c:pt>
                <c:pt idx="102">
                  <c:v>35.440618379997488</c:v>
                </c:pt>
                <c:pt idx="103">
                  <c:v>35.764517088684713</c:v>
                </c:pt>
                <c:pt idx="104">
                  <c:v>36.087992261317474</c:v>
                </c:pt>
                <c:pt idx="105">
                  <c:v>36.411044663020903</c:v>
                </c:pt>
                <c:pt idx="106">
                  <c:v>36.733675051975041</c:v>
                </c:pt>
                <c:pt idx="107">
                  <c:v>37.055884179466467</c:v>
                </c:pt>
                <c:pt idx="108">
                  <c:v>37.377672789939737</c:v>
                </c:pt>
                <c:pt idx="109">
                  <c:v>37.6990416210487</c:v>
                </c:pt>
                <c:pt idx="110">
                  <c:v>38.019991403707571</c:v>
                </c:pt>
                <c:pt idx="111">
                  <c:v>38.340522862141924</c:v>
                </c:pt>
                <c:pt idx="112">
                  <c:v>38.660636713939454</c:v>
                </c:pt>
                <c:pt idx="113">
                  <c:v>38.980333670100592</c:v>
                </c:pt>
                <c:pt idx="114">
                  <c:v>39.299614435088976</c:v>
                </c:pt>
                <c:pt idx="115">
                  <c:v>39.618479706881729</c:v>
                </c:pt>
                <c:pt idx="116">
                  <c:v>39.936930177019576</c:v>
                </c:pt>
                <c:pt idx="117">
                  <c:v>40.254966530656837</c:v>
                </c:pt>
                <c:pt idx="118">
                  <c:v>40.57258944661119</c:v>
                </c:pt>
                <c:pt idx="119">
                  <c:v>40.889799597413344</c:v>
                </c:pt>
                <c:pt idx="120">
                  <c:v>41.206597649356489</c:v>
                </c:pt>
                <c:pt idx="121">
                  <c:v>41.522984262545627</c:v>
                </c:pt>
                <c:pt idx="122">
                  <c:v>41.838960090946713</c:v>
                </c:pt>
                <c:pt idx="123">
                  <c:v>42.154525782435663</c:v>
                </c:pt>
                <c:pt idx="124">
                  <c:v>42.469681978847163</c:v>
                </c:pt>
                <c:pt idx="125">
                  <c:v>42.78442931602337</c:v>
                </c:pt>
                <c:pt idx="126">
                  <c:v>43.098768423862396</c:v>
                </c:pt>
                <c:pt idx="127">
                  <c:v>43.412699926366678</c:v>
                </c:pt>
                <c:pt idx="128">
                  <c:v>43.726224441691159</c:v>
                </c:pt>
                <c:pt idx="129">
                  <c:v>44.039342582191317</c:v>
                </c:pt>
                <c:pt idx="130">
                  <c:v>44.352054954471043</c:v>
                </c:pt>
                <c:pt idx="131">
                  <c:v>44.664362159430354</c:v>
                </c:pt>
                <c:pt idx="132">
                  <c:v>44.976264792312932</c:v>
                </c:pt>
                <c:pt idx="133">
                  <c:v>45.28776344275353</c:v>
                </c:pt>
                <c:pt idx="134">
                  <c:v>45.598858694825182</c:v>
                </c:pt>
                <c:pt idx="135">
                  <c:v>45.909551127086303</c:v>
                </c:pt>
                <c:pt idx="136">
                  <c:v>46.219841312627565</c:v>
                </c:pt>
                <c:pt idx="137">
                  <c:v>46.529729819118678</c:v>
                </c:pt>
                <c:pt idx="138">
                  <c:v>46.839217208854961</c:v>
                </c:pt>
                <c:pt idx="139">
                  <c:v>47.148304038803772</c:v>
                </c:pt>
                <c:pt idx="140">
                  <c:v>47.456990860650777</c:v>
                </c:pt>
                <c:pt idx="141">
                  <c:v>47.765278220846049</c:v>
                </c:pt>
                <c:pt idx="142">
                  <c:v>48.073166660650031</c:v>
                </c:pt>
                <c:pt idx="143">
                  <c:v>48.380656716179303</c:v>
                </c:pt>
                <c:pt idx="144">
                  <c:v>48.687748918452193</c:v>
                </c:pt>
                <c:pt idx="145">
                  <c:v>48.994443793434257</c:v>
                </c:pt>
                <c:pt idx="146">
                  <c:v>49.300741862083555</c:v>
                </c:pt>
                <c:pt idx="147">
                  <c:v>49.606643640395788</c:v>
                </c:pt>
                <c:pt idx="148">
                  <c:v>49.912149639449254</c:v>
                </c:pt>
                <c:pt idx="149">
                  <c:v>50.217260365449683</c:v>
                </c:pt>
                <c:pt idx="150">
                  <c:v>50.521976319774829</c:v>
                </c:pt>
                <c:pt idx="151">
                  <c:v>50.826297999018983</c:v>
                </c:pt>
                <c:pt idx="152">
                  <c:v>51.130225895037263</c:v>
                </c:pt>
                <c:pt idx="153">
                  <c:v>51.433760494989755</c:v>
                </c:pt>
                <c:pt idx="154">
                  <c:v>51.73690228138549</c:v>
                </c:pt>
                <c:pt idx="155">
                  <c:v>52.039651732126259</c:v>
                </c:pt>
                <c:pt idx="156">
                  <c:v>52.342009320550254</c:v>
                </c:pt>
                <c:pt idx="157">
                  <c:v>52.643975515475532</c:v>
                </c:pt>
                <c:pt idx="158">
                  <c:v>52.945550781243327</c:v>
                </c:pt>
                <c:pt idx="159">
                  <c:v>53.246735577761179</c:v>
                </c:pt>
                <c:pt idx="160">
                  <c:v>53.54753036054592</c:v>
                </c:pt>
                <c:pt idx="161">
                  <c:v>53.84793558076646</c:v>
                </c:pt>
                <c:pt idx="162">
                  <c:v>54.147951685286401</c:v>
                </c:pt>
                <c:pt idx="163">
                  <c:v>54.447579116706514</c:v>
                </c:pt>
                <c:pt idx="164">
                  <c:v>54.746818313407005</c:v>
                </c:pt>
                <c:pt idx="165">
                  <c:v>55.045669709589646</c:v>
                </c:pt>
                <c:pt idx="166">
                  <c:v>55.344133735319701</c:v>
                </c:pt>
                <c:pt idx="167">
                  <c:v>55.64221081656769</c:v>
                </c:pt>
                <c:pt idx="168">
                  <c:v>55.93990137525099</c:v>
                </c:pt>
                <c:pt idx="169">
                  <c:v>56.237205829275247</c:v>
                </c:pt>
                <c:pt idx="170">
                  <c:v>56.534124592575616</c:v>
                </c:pt>
                <c:pt idx="171">
                  <c:v>56.830658075157842</c:v>
                </c:pt>
                <c:pt idx="172">
                  <c:v>57.126806683139144</c:v>
                </c:pt>
                <c:pt idx="173">
                  <c:v>57.422570818788913</c:v>
                </c:pt>
                <c:pt idx="174">
                  <c:v>57.717950880569276</c:v>
                </c:pt>
                <c:pt idx="175">
                  <c:v>58.012947263175441</c:v>
                </c:pt>
                <c:pt idx="176">
                  <c:v>58.307560357575866</c:v>
                </c:pt>
                <c:pt idx="177">
                  <c:v>58.601790551052289</c:v>
                </c:pt>
                <c:pt idx="178">
                  <c:v>58.895638227239523</c:v>
                </c:pt>
                <c:pt idx="179">
                  <c:v>59.189103766165111</c:v>
                </c:pt>
                <c:pt idx="180">
                  <c:v>59.482187544288792</c:v>
                </c:pt>
                <c:pt idx="181">
                  <c:v>59.774889934541768</c:v>
                </c:pt>
                <c:pt idx="182">
                  <c:v>60.067211306365806</c:v>
                </c:pt>
                <c:pt idx="183">
                  <c:v>60.359152025752159</c:v>
                </c:pt>
                <c:pt idx="184">
                  <c:v>60.650712455280292</c:v>
                </c:pt>
                <c:pt idx="185">
                  <c:v>60.941892954156422</c:v>
                </c:pt>
                <c:pt idx="186">
                  <c:v>61.232693878251915</c:v>
                </c:pt>
                <c:pt idx="187">
                  <c:v>61.523115580141422</c:v>
                </c:pt>
                <c:pt idx="188">
                  <c:v>61.813158409140911</c:v>
                </c:pt>
                <c:pt idx="189">
                  <c:v>62.102822711345446</c:v>
                </c:pt>
                <c:pt idx="190">
                  <c:v>62.392108829666846</c:v>
                </c:pt>
                <c:pt idx="191">
                  <c:v>62.681017103871078</c:v>
                </c:pt>
                <c:pt idx="192">
                  <c:v>62.969547870615543</c:v>
                </c:pt>
                <c:pt idx="193">
                  <c:v>63.257701463486121</c:v>
                </c:pt>
                <c:pt idx="194">
                  <c:v>63.545478213034038</c:v>
                </c:pt>
                <c:pt idx="195">
                  <c:v>63.832878446812565</c:v>
                </c:pt>
                <c:pt idx="196">
                  <c:v>64.119902489413505</c:v>
                </c:pt>
                <c:pt idx="197">
                  <c:v>64.406550662503491</c:v>
                </c:pt>
                <c:pt idx="198">
                  <c:v>64.69282328486014</c:v>
                </c:pt>
                <c:pt idx="199">
                  <c:v>64.978720672407903</c:v>
                </c:pt>
                <c:pt idx="200">
                  <c:v>65.264243138253889</c:v>
                </c:pt>
                <c:pt idx="201">
                  <c:v>65.549390992723346</c:v>
                </c:pt>
                <c:pt idx="202">
                  <c:v>65.834164543395019</c:v>
                </c:pt>
                <c:pt idx="203">
                  <c:v>66.11856409513635</c:v>
                </c:pt>
                <c:pt idx="204">
                  <c:v>66.402589950138392</c:v>
                </c:pt>
                <c:pt idx="205">
                  <c:v>66.686242407950616</c:v>
                </c:pt>
                <c:pt idx="206">
                  <c:v>66.969521765515481</c:v>
                </c:pt>
                <c:pt idx="207">
                  <c:v>67.252428317202813</c:v>
                </c:pt>
                <c:pt idx="208">
                  <c:v>67.534962354844026</c:v>
                </c:pt>
                <c:pt idx="209">
                  <c:v>67.817124167766082</c:v>
                </c:pt>
                <c:pt idx="210">
                  <c:v>68.098914042825328</c:v>
                </c:pt>
                <c:pt idx="211">
                  <c:v>68.380332264441094</c:v>
                </c:pt>
                <c:pt idx="212">
                  <c:v>68.661379114629099</c:v>
                </c:pt>
                <c:pt idx="213">
                  <c:v>68.942054873034664</c:v>
                </c:pt>
                <c:pt idx="214">
                  <c:v>69.222359816965778</c:v>
                </c:pt>
                <c:pt idx="215">
                  <c:v>69.502294221425856</c:v>
                </c:pt>
                <c:pt idx="216">
                  <c:v>69.78185835914644</c:v>
                </c:pt>
                <c:pt idx="217">
                  <c:v>70.061052500619581</c:v>
                </c:pt>
                <c:pt idx="218">
                  <c:v>70.339876914130116</c:v>
                </c:pt>
                <c:pt idx="219">
                  <c:v>70.618331865787667</c:v>
                </c:pt>
                <c:pt idx="220">
                  <c:v>70.896417619558505</c:v>
                </c:pt>
                <c:pt idx="221">
                  <c:v>71.174134437297226</c:v>
                </c:pt>
                <c:pt idx="222">
                  <c:v>71.451482578778155</c:v>
                </c:pt>
                <c:pt idx="223">
                  <c:v>71.728462301726609</c:v>
                </c:pt>
                <c:pt idx="224">
                  <c:v>72.005073861849965</c:v>
                </c:pt>
                <c:pt idx="225">
                  <c:v>72.281317512868512</c:v>
                </c:pt>
                <c:pt idx="226">
                  <c:v>72.557193506546085</c:v>
                </c:pt>
                <c:pt idx="227">
                  <c:v>72.832702092720567</c:v>
                </c:pt>
                <c:pt idx="228">
                  <c:v>73.107843519334125</c:v>
                </c:pt>
                <c:pt idx="229">
                  <c:v>73.382618032463284</c:v>
                </c:pt>
                <c:pt idx="230">
                  <c:v>73.657025876348769</c:v>
                </c:pt>
                <c:pt idx="231">
                  <c:v>73.931067293425187</c:v>
                </c:pt>
                <c:pt idx="232">
                  <c:v>74.204742524350522</c:v>
                </c:pt>
                <c:pt idx="233">
                  <c:v>74.478051808035374</c:v>
                </c:pt>
                <c:pt idx="234">
                  <c:v>74.750995381672041</c:v>
                </c:pt>
                <c:pt idx="235">
                  <c:v>75.023573480763389</c:v>
                </c:pt>
                <c:pt idx="236">
                  <c:v>75.295786339151547</c:v>
                </c:pt>
                <c:pt idx="237">
                  <c:v>75.567634189046345</c:v>
                </c:pt>
                <c:pt idx="238">
                  <c:v>75.83911726105363</c:v>
                </c:pt>
                <c:pt idx="239">
                  <c:v>76.110235784203354</c:v>
                </c:pt>
                <c:pt idx="240">
                  <c:v>76.380989985977422</c:v>
                </c:pt>
                <c:pt idx="241">
                  <c:v>76.651380092337405</c:v>
                </c:pt>
                <c:pt idx="242">
                  <c:v>76.921406327751995</c:v>
                </c:pt>
                <c:pt idx="243">
                  <c:v>77.191068915224363</c:v>
                </c:pt>
                <c:pt idx="244">
                  <c:v>77.46036807631917</c:v>
                </c:pt>
                <c:pt idx="245">
                  <c:v>77.729304031189514</c:v>
                </c:pt>
                <c:pt idx="246">
                  <c:v>77.997876998603616</c:v>
                </c:pt>
                <c:pt idx="247">
                  <c:v>78.266087195971309</c:v>
                </c:pt>
                <c:pt idx="248">
                  <c:v>78.533934839370374</c:v>
                </c:pt>
                <c:pt idx="249">
                  <c:v>78.801420143572599</c:v>
                </c:pt>
                <c:pt idx="250">
                  <c:v>79.068543322069743</c:v>
                </c:pt>
                <c:pt idx="251">
                  <c:v>79.335304587099188</c:v>
                </c:pt>
                <c:pt idx="252">
                  <c:v>79.60170414966953</c:v>
                </c:pt>
                <c:pt idx="253">
                  <c:v>79.867742219585836</c:v>
                </c:pt>
                <c:pt idx="254">
                  <c:v>80.133419005474821</c:v>
                </c:pt>
                <c:pt idx="255">
                  <c:v>80.398734714809748</c:v>
                </c:pt>
                <c:pt idx="256">
                  <c:v>80.663689553935185</c:v>
                </c:pt>
                <c:pt idx="257">
                  <c:v>80.928283728091529</c:v>
                </c:pt>
                <c:pt idx="258">
                  <c:v>81.192517441439364</c:v>
                </c:pt>
                <c:pt idx="259">
                  <c:v>81.456390897083622</c:v>
                </c:pt>
                <c:pt idx="260">
                  <c:v>81.719904297097528</c:v>
                </c:pt>
                <c:pt idx="261">
                  <c:v>81.983057842546387</c:v>
                </c:pt>
                <c:pt idx="262">
                  <c:v>82.245851733511117</c:v>
                </c:pt>
                <c:pt idx="263">
                  <c:v>82.508286169111699</c:v>
                </c:pt>
                <c:pt idx="264">
                  <c:v>82.770361347530283</c:v>
                </c:pt>
                <c:pt idx="265">
                  <c:v>83.032077466034252</c:v>
                </c:pt>
                <c:pt idx="266">
                  <c:v>83.293434720999002</c:v>
                </c:pt>
                <c:pt idx="267">
                  <c:v>83.554433307930552</c:v>
                </c:pt>
                <c:pt idx="268">
                  <c:v>83.81507342148798</c:v>
                </c:pt>
                <c:pt idx="269">
                  <c:v>84.075355255505627</c:v>
                </c:pt>
                <c:pt idx="270">
                  <c:v>84.335279003015188</c:v>
                </c:pt>
              </c:numCache>
            </c:numRef>
          </c:xVal>
          <c:yVal>
            <c:numRef>
              <c:f>'21ft'!$H$19:$H$289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070184"/>
        <c:axId val="540070576"/>
      </c:scatterChart>
      <c:valAx>
        <c:axId val="540070184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070576"/>
        <c:crosses val="max"/>
        <c:crossBetween val="midCat"/>
        <c:majorUnit val="2"/>
      </c:valAx>
      <c:valAx>
        <c:axId val="540070576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070184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936353759849439E-2"/>
          <c:y val="0.17968795697010542"/>
          <c:w val="0.75682443266034738"/>
          <c:h val="0.645834975776610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'22ft'!$E$18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0.37248793036498673</c:v>
                </c:pt>
                <c:pt idx="2">
                  <c:v>0.74442763493459052</c:v>
                </c:pt>
                <c:pt idx="3">
                  <c:v>1.1158209056936514</c:v>
                </c:pt>
                <c:pt idx="4">
                  <c:v>1.4866695210218746</c:v>
                </c:pt>
                <c:pt idx="5">
                  <c:v>1.8569752457797817</c:v>
                </c:pt>
                <c:pt idx="6">
                  <c:v>2.2267398313940143</c:v>
                </c:pt>
                <c:pt idx="7">
                  <c:v>2.5959650159420016</c:v>
                </c:pt>
                <c:pt idx="8">
                  <c:v>2.9646525242359991</c:v>
                </c:pt>
                <c:pt idx="9">
                  <c:v>3.3328040679065087</c:v>
                </c:pt>
                <c:pt idx="10">
                  <c:v>3.7004213454850903</c:v>
                </c:pt>
                <c:pt idx="11">
                  <c:v>4.0675060424865723</c:v>
                </c:pt>
                <c:pt idx="12">
                  <c:v>4.4340598314906714</c:v>
                </c:pt>
                <c:pt idx="13">
                  <c:v>4.8000843722230293</c:v>
                </c:pt>
                <c:pt idx="14">
                  <c:v>5.165581311635675</c:v>
                </c:pt>
                <c:pt idx="15">
                  <c:v>5.530552283986923</c:v>
                </c:pt>
                <c:pt idx="16">
                  <c:v>5.8949989109207133</c:v>
                </c:pt>
                <c:pt idx="17">
                  <c:v>6.2589228015454044</c:v>
                </c:pt>
                <c:pt idx="18">
                  <c:v>6.6223255525120255</c:v>
                </c:pt>
                <c:pt idx="19">
                  <c:v>6.9852087480919964</c:v>
                </c:pt>
                <c:pt idx="20">
                  <c:v>7.3475739602543229</c:v>
                </c:pt>
                <c:pt idx="21">
                  <c:v>7.709422748742278</c:v>
                </c:pt>
                <c:pt idx="22">
                  <c:v>8.0707566611495736</c:v>
                </c:pt>
                <c:pt idx="23">
                  <c:v>8.4315772329960286</c:v>
                </c:pt>
                <c:pt idx="24">
                  <c:v>8.7918859878027504</c:v>
                </c:pt>
                <c:pt idx="25">
                  <c:v>9.1516844371668267</c:v>
                </c:pt>
                <c:pt idx="26">
                  <c:v>9.5109740808355401</c:v>
                </c:pt>
                <c:pt idx="27">
                  <c:v>9.8697564067801125</c:v>
                </c:pt>
                <c:pt idx="28">
                  <c:v>10.228032891268983</c:v>
                </c:pt>
                <c:pt idx="29">
                  <c:v>10.585804998940633</c:v>
                </c:pt>
                <c:pt idx="30">
                  <c:v>10.943074182875964</c:v>
                </c:pt>
                <c:pt idx="31">
                  <c:v>11.299841884670222</c:v>
                </c:pt>
                <c:pt idx="32">
                  <c:v>11.656109534504502</c:v>
                </c:pt>
                <c:pt idx="33">
                  <c:v>12.011878551216805</c:v>
                </c:pt>
                <c:pt idx="34">
                  <c:v>12.367150342372691</c:v>
                </c:pt>
                <c:pt idx="35">
                  <c:v>12.721926304335501</c:v>
                </c:pt>
                <c:pt idx="36">
                  <c:v>13.07620782233618</c:v>
                </c:pt>
                <c:pt idx="37">
                  <c:v>13.429996270542686</c:v>
                </c:pt>
                <c:pt idx="38">
                  <c:v>13.783293012129015</c:v>
                </c:pt>
                <c:pt idx="39">
                  <c:v>14.136099399343822</c:v>
                </c:pt>
                <c:pt idx="40">
                  <c:v>14.488416773578663</c:v>
                </c:pt>
                <c:pt idx="41">
                  <c:v>14.840246465435861</c:v>
                </c:pt>
                <c:pt idx="42">
                  <c:v>15.191589794795993</c:v>
                </c:pt>
                <c:pt idx="43">
                  <c:v>15.542448070885008</c:v>
                </c:pt>
                <c:pt idx="44">
                  <c:v>15.892822592340993</c:v>
                </c:pt>
                <c:pt idx="45">
                  <c:v>16.242714647280568</c:v>
                </c:pt>
                <c:pt idx="46">
                  <c:v>16.592125513364945</c:v>
                </c:pt>
                <c:pt idx="47">
                  <c:v>16.941056457865631</c:v>
                </c:pt>
                <c:pt idx="48">
                  <c:v>17.289508737729793</c:v>
                </c:pt>
                <c:pt idx="49">
                  <c:v>17.637483599645289</c:v>
                </c:pt>
                <c:pt idx="50">
                  <c:v>17.984982280105367</c:v>
                </c:pt>
                <c:pt idx="51">
                  <c:v>18.332006005473044</c:v>
                </c:pt>
                <c:pt idx="52">
                  <c:v>18.678555992045155</c:v>
                </c:pt>
                <c:pt idx="53">
                  <c:v>19.024633446116098</c:v>
                </c:pt>
                <c:pt idx="54">
                  <c:v>19.37023956404126</c:v>
                </c:pt>
                <c:pt idx="55">
                  <c:v>19.71537553230014</c:v>
                </c:pt>
                <c:pt idx="56">
                  <c:v>20.060042527559165</c:v>
                </c:pt>
                <c:pt idx="57">
                  <c:v>20.404241716734226</c:v>
                </c:pt>
                <c:pt idx="58">
                  <c:v>20.747974257052899</c:v>
                </c:pt>
                <c:pt idx="59">
                  <c:v>21.09124129611639</c:v>
                </c:pt>
                <c:pt idx="60">
                  <c:v>21.434043971961195</c:v>
                </c:pt>
                <c:pt idx="61">
                  <c:v>21.776383413120477</c:v>
                </c:pt>
                <c:pt idx="62">
                  <c:v>22.118260738685173</c:v>
                </c:pt>
                <c:pt idx="63">
                  <c:v>22.459677058364822</c:v>
                </c:pt>
                <c:pt idx="64">
                  <c:v>22.800633472548128</c:v>
                </c:pt>
                <c:pt idx="65">
                  <c:v>23.141131072363262</c:v>
                </c:pt>
                <c:pt idx="66">
                  <c:v>23.481170939737886</c:v>
                </c:pt>
                <c:pt idx="67">
                  <c:v>23.820754147458956</c:v>
                </c:pt>
                <c:pt idx="68">
                  <c:v>24.159881759232235</c:v>
                </c:pt>
                <c:pt idx="69">
                  <c:v>24.498554829741572</c:v>
                </c:pt>
                <c:pt idx="70">
                  <c:v>24.836774404707935</c:v>
                </c:pt>
                <c:pt idx="71">
                  <c:v>25.1745415209482</c:v>
                </c:pt>
                <c:pt idx="72">
                  <c:v>25.511857206433703</c:v>
                </c:pt>
                <c:pt idx="73">
                  <c:v>25.848722480348542</c:v>
                </c:pt>
                <c:pt idx="74">
                  <c:v>26.185138353147661</c:v>
                </c:pt>
                <c:pt idx="75">
                  <c:v>26.521105826614701</c:v>
                </c:pt>
                <c:pt idx="76">
                  <c:v>26.856625893919617</c:v>
                </c:pt>
                <c:pt idx="77">
                  <c:v>27.191699539676065</c:v>
                </c:pt>
                <c:pt idx="78">
                  <c:v>27.526327739998592</c:v>
                </c:pt>
                <c:pt idx="79">
                  <c:v>27.860511462559575</c:v>
                </c:pt>
                <c:pt idx="80">
                  <c:v>28.194251666645968</c:v>
                </c:pt>
                <c:pt idx="81">
                  <c:v>28.527549303215821</c:v>
                </c:pt>
                <c:pt idx="82">
                  <c:v>28.86040531495459</c:v>
                </c:pt>
                <c:pt idx="83">
                  <c:v>29.192820636331248</c:v>
                </c:pt>
                <c:pt idx="84">
                  <c:v>29.524796193654179</c:v>
                </c:pt>
                <c:pt idx="85">
                  <c:v>29.856332905126866</c:v>
                </c:pt>
                <c:pt idx="86">
                  <c:v>30.187431680903387</c:v>
                </c:pt>
                <c:pt idx="87">
                  <c:v>30.518093423143707</c:v>
                </c:pt>
                <c:pt idx="88">
                  <c:v>30.848319026068761</c:v>
                </c:pt>
                <c:pt idx="89">
                  <c:v>31.178109376015364</c:v>
                </c:pt>
                <c:pt idx="90">
                  <c:v>31.507465351490904</c:v>
                </c:pt>
                <c:pt idx="91">
                  <c:v>31.836387823227867</c:v>
                </c:pt>
                <c:pt idx="92">
                  <c:v>32.16487765423814</c:v>
                </c:pt>
                <c:pt idx="93">
                  <c:v>32.492935699867168</c:v>
                </c:pt>
                <c:pt idx="94">
                  <c:v>32.820562807847885</c:v>
                </c:pt>
                <c:pt idx="95">
                  <c:v>33.14775981835448</c:v>
                </c:pt>
                <c:pt idx="96">
                  <c:v>33.474527564055983</c:v>
                </c:pt>
                <c:pt idx="97">
                  <c:v>33.800866870169649</c:v>
                </c:pt>
                <c:pt idx="98">
                  <c:v>34.126778554514203</c:v>
                </c:pt>
                <c:pt idx="99">
                  <c:v>34.452263427562848</c:v>
                </c:pt>
                <c:pt idx="100">
                  <c:v>34.777322292496144</c:v>
                </c:pt>
                <c:pt idx="101">
                  <c:v>35.101955945254701</c:v>
                </c:pt>
                <c:pt idx="102">
                  <c:v>35.426165174591674</c:v>
                </c:pt>
                <c:pt idx="103">
                  <c:v>35.749950762125117</c:v>
                </c:pt>
                <c:pt idx="104">
                  <c:v>36.073313482390141</c:v>
                </c:pt>
                <c:pt idx="105">
                  <c:v>36.396254102890907</c:v>
                </c:pt>
                <c:pt idx="106">
                  <c:v>36.718773384152456</c:v>
                </c:pt>
                <c:pt idx="107">
                  <c:v>37.040872079772363</c:v>
                </c:pt>
                <c:pt idx="108">
                  <c:v>37.362550936472225</c:v>
                </c:pt>
                <c:pt idx="109">
                  <c:v>37.683810694148974</c:v>
                </c:pt>
                <c:pt idx="110">
                  <c:v>38.004652085926047</c:v>
                </c:pt>
                <c:pt idx="111">
                  <c:v>38.325075838204356</c:v>
                </c:pt>
                <c:pt idx="112">
                  <c:v>38.645082670713123</c:v>
                </c:pt>
                <c:pt idx="113">
                  <c:v>38.964673296560541</c:v>
                </c:pt>
                <c:pt idx="114">
                  <c:v>39.283848422284258</c:v>
                </c:pt>
                <c:pt idx="115">
                  <c:v>39.602608747901712</c:v>
                </c:pt>
                <c:pt idx="116">
                  <c:v>39.920954966960316</c:v>
                </c:pt>
                <c:pt idx="117">
                  <c:v>40.238887766587453</c:v>
                </c:pt>
                <c:pt idx="118">
                  <c:v>40.556407827540326</c:v>
                </c:pt>
                <c:pt idx="119">
                  <c:v>40.873515824255641</c:v>
                </c:pt>
                <c:pt idx="120">
                  <c:v>41.190212424899144</c:v>
                </c:pt>
                <c:pt idx="121">
                  <c:v>41.506498291414971</c:v>
                </c:pt>
                <c:pt idx="122">
                  <c:v>41.822374079574871</c:v>
                </c:pt>
                <c:pt idx="123">
                  <c:v>42.137840439027237</c:v>
                </c:pt>
                <c:pt idx="124">
                  <c:v>42.452898013346008</c:v>
                </c:pt>
                <c:pt idx="125">
                  <c:v>42.76754744007939</c:v>
                </c:pt>
                <c:pt idx="126">
                  <c:v>43.081789350798417</c:v>
                </c:pt>
                <c:pt idx="127">
                  <c:v>43.395624371145388</c:v>
                </c:pt>
                <c:pt idx="128">
                  <c:v>43.709053120882082</c:v>
                </c:pt>
                <c:pt idx="129">
                  <c:v>44.022076213937886</c:v>
                </c:pt>
                <c:pt idx="130">
                  <c:v>44.334694258457716</c:v>
                </c:pt>
                <c:pt idx="131">
                  <c:v>44.646907856849793</c:v>
                </c:pt>
                <c:pt idx="132">
                  <c:v>44.958717605833257</c:v>
                </c:pt>
                <c:pt idx="133">
                  <c:v>45.270124096485645</c:v>
                </c:pt>
                <c:pt idx="134">
                  <c:v>45.581127914290171</c:v>
                </c:pt>
                <c:pt idx="135">
                  <c:v>45.891729639182884</c:v>
                </c:pt>
                <c:pt idx="136">
                  <c:v>46.201929845599643</c:v>
                </c:pt>
                <c:pt idx="137">
                  <c:v>46.511729102522942</c:v>
                </c:pt>
                <c:pt idx="138">
                  <c:v>46.82112797352859</c:v>
                </c:pt>
                <c:pt idx="139">
                  <c:v>47.130127016832205</c:v>
                </c:pt>
                <c:pt idx="140">
                  <c:v>47.438726785335561</c:v>
                </c:pt>
                <c:pt idx="141">
                  <c:v>47.746927826672774</c:v>
                </c:pt>
                <c:pt idx="142">
                  <c:v>48.054730683256338</c:v>
                </c:pt>
                <c:pt idx="143">
                  <c:v>48.362135892322989</c:v>
                </c:pt>
                <c:pt idx="144">
                  <c:v>48.669143985979403</c:v>
                </c:pt>
                <c:pt idx="145">
                  <c:v>48.975755491247746</c:v>
                </c:pt>
                <c:pt idx="146">
                  <c:v>49.281970930111065</c:v>
                </c:pt>
                <c:pt idx="147">
                  <c:v>49.587790819558499</c:v>
                </c:pt>
                <c:pt idx="148">
                  <c:v>49.893215671630344</c:v>
                </c:pt>
                <c:pt idx="149">
                  <c:v>50.198245993462947</c:v>
                </c:pt>
                <c:pt idx="150">
                  <c:v>50.502882287333449</c:v>
                </c:pt>
                <c:pt idx="151">
                  <c:v>50.807125050704343</c:v>
                </c:pt>
                <c:pt idx="152">
                  <c:v>51.110974776267895</c:v>
                </c:pt>
                <c:pt idx="153">
                  <c:v>51.414431951990373</c:v>
                </c:pt>
                <c:pt idx="154">
                  <c:v>51.717497061156131</c:v>
                </c:pt>
                <c:pt idx="155">
                  <c:v>52.020170582411524</c:v>
                </c:pt>
                <c:pt idx="156">
                  <c:v>52.32245298980866</c:v>
                </c:pt>
                <c:pt idx="157">
                  <c:v>52.624344752848963</c:v>
                </c:pt>
                <c:pt idx="158">
                  <c:v>52.925846336526597</c:v>
                </c:pt>
                <c:pt idx="159">
                  <c:v>53.226958201371716</c:v>
                </c:pt>
                <c:pt idx="160">
                  <c:v>53.527680803493539</c:v>
                </c:pt>
                <c:pt idx="161">
                  <c:v>53.828014594623262</c:v>
                </c:pt>
                <c:pt idx="162">
                  <c:v>54.127960022156792</c:v>
                </c:pt>
                <c:pt idx="163">
                  <c:v>54.427517529197324</c:v>
                </c:pt>
                <c:pt idx="164">
                  <c:v>54.726687554597738</c:v>
                </c:pt>
                <c:pt idx="165">
                  <c:v>55.025470533002846</c:v>
                </c:pt>
                <c:pt idx="166">
                  <c:v>55.323866894891424</c:v>
                </c:pt>
                <c:pt idx="167">
                  <c:v>55.621877066618119</c:v>
                </c:pt>
                <c:pt idx="168">
                  <c:v>55.91950147045516</c:v>
                </c:pt>
                <c:pt idx="169">
                  <c:v>56.216740524633899</c:v>
                </c:pt>
                <c:pt idx="170">
                  <c:v>56.513594643386178</c:v>
                </c:pt>
                <c:pt idx="171">
                  <c:v>56.810064236985518</c:v>
                </c:pt>
                <c:pt idx="172">
                  <c:v>57.106149711788156</c:v>
                </c:pt>
                <c:pt idx="173">
                  <c:v>57.401851470273876</c:v>
                </c:pt>
                <c:pt idx="174">
                  <c:v>57.697169911086668</c:v>
                </c:pt>
                <c:pt idx="175">
                  <c:v>57.992105429075238</c:v>
                </c:pt>
                <c:pt idx="176">
                  <c:v>58.286658415333314</c:v>
                </c:pt>
                <c:pt idx="177">
                  <c:v>58.580829257239778</c:v>
                </c:pt>
                <c:pt idx="178">
                  <c:v>58.874618338498635</c:v>
                </c:pt>
                <c:pt idx="179">
                  <c:v>59.16802603917877</c:v>
                </c:pt>
                <c:pt idx="180">
                  <c:v>59.461052735753576</c:v>
                </c:pt>
                <c:pt idx="181">
                  <c:v>59.753698801140352</c:v>
                </c:pt>
                <c:pt idx="182">
                  <c:v>60.045964604739552</c:v>
                </c:pt>
                <c:pt idx="183">
                  <c:v>60.337850512473842</c:v>
                </c:pt>
                <c:pt idx="184">
                  <c:v>60.629356886826962</c:v>
                </c:pt>
                <c:pt idx="185">
                  <c:v>60.920484086882432</c:v>
                </c:pt>
                <c:pt idx="186">
                  <c:v>61.211232468362063</c:v>
                </c:pt>
                <c:pt idx="187">
                  <c:v>61.50160238366427</c:v>
                </c:pt>
                <c:pt idx="188">
                  <c:v>61.791594181902234</c:v>
                </c:pt>
                <c:pt idx="189">
                  <c:v>62.081208208941845</c:v>
                </c:pt>
                <c:pt idx="190">
                  <c:v>62.370444807439469</c:v>
                </c:pt>
                <c:pt idx="191">
                  <c:v>62.659304316879556</c:v>
                </c:pt>
                <c:pt idx="192">
                  <c:v>62.947787073612012</c:v>
                </c:pt>
                <c:pt idx="193">
                  <c:v>63.235893410889446</c:v>
                </c:pt>
                <c:pt idx="194">
                  <c:v>63.523623658904164</c:v>
                </c:pt>
                <c:pt idx="195">
                  <c:v>63.810978144825029</c:v>
                </c:pt>
                <c:pt idx="196">
                  <c:v>64.097957192834102</c:v>
                </c:pt>
                <c:pt idx="197">
                  <c:v>64.384561124163099</c:v>
                </c:pt>
                <c:pt idx="198">
                  <c:v>64.670790257129681</c:v>
                </c:pt>
                <c:pt idx="199">
                  <c:v>64.956644907173512</c:v>
                </c:pt>
                <c:pt idx="200">
                  <c:v>65.242125386892184</c:v>
                </c:pt>
                <c:pt idx="201">
                  <c:v>65.527232006076886</c:v>
                </c:pt>
                <c:pt idx="202">
                  <c:v>65.811965071747935</c:v>
                </c:pt>
                <c:pt idx="203">
                  <c:v>66.096324888190082</c:v>
                </c:pt>
                <c:pt idx="204">
                  <c:v>66.380311756987666</c:v>
                </c:pt>
                <c:pt idx="205">
                  <c:v>66.66392597705952</c:v>
                </c:pt>
                <c:pt idx="206">
                  <c:v>66.947167844693723</c:v>
                </c:pt>
                <c:pt idx="207">
                  <c:v>67.230037653582158</c:v>
                </c:pt>
                <c:pt idx="208">
                  <c:v>67.512535694854861</c:v>
                </c:pt>
                <c:pt idx="209">
                  <c:v>67.794662257114197</c:v>
                </c:pt>
                <c:pt idx="210">
                  <c:v>68.07641762646881</c:v>
                </c:pt>
                <c:pt idx="211">
                  <c:v>68.357802086567418</c:v>
                </c:pt>
                <c:pt idx="212">
                  <c:v>68.638815918632361</c:v>
                </c:pt>
                <c:pt idx="213">
                  <c:v>68.919459401493043</c:v>
                </c:pt>
                <c:pt idx="214">
                  <c:v>69.199732811619057</c:v>
                </c:pt>
                <c:pt idx="215">
                  <c:v>69.479636423153224</c:v>
                </c:pt>
                <c:pt idx="216">
                  <c:v>69.759170507944376</c:v>
                </c:pt>
                <c:pt idx="217">
                  <c:v>70.038335335579958</c:v>
                </c:pt>
                <c:pt idx="218">
                  <c:v>70.31713117341846</c:v>
                </c:pt>
                <c:pt idx="219">
                  <c:v>70.595558286621568</c:v>
                </c:pt>
                <c:pt idx="220">
                  <c:v>70.873616938186245</c:v>
                </c:pt>
                <c:pt idx="221">
                  <c:v>71.151307388976505</c:v>
                </c:pt>
                <c:pt idx="222">
                  <c:v>71.428629897755044</c:v>
                </c:pt>
                <c:pt idx="223">
                  <c:v>71.705584721214677</c:v>
                </c:pt>
                <c:pt idx="224">
                  <c:v>71.982172114009529</c:v>
                </c:pt>
                <c:pt idx="225">
                  <c:v>72.258392328786101</c:v>
                </c:pt>
                <c:pt idx="226">
                  <c:v>72.534245616214065</c:v>
                </c:pt>
                <c:pt idx="227">
                  <c:v>72.80973222501693</c:v>
                </c:pt>
                <c:pt idx="228">
                  <c:v>73.084852402002454</c:v>
                </c:pt>
                <c:pt idx="229">
                  <c:v>73.359606392092871</c:v>
                </c:pt>
                <c:pt idx="230">
                  <c:v>73.633994438354975</c:v>
                </c:pt>
                <c:pt idx="231">
                  <c:v>73.908016782029904</c:v>
                </c:pt>
                <c:pt idx="232">
                  <c:v>74.181673662562815</c:v>
                </c:pt>
                <c:pt idx="233">
                  <c:v>74.454965317632315</c:v>
                </c:pt>
                <c:pt idx="234">
                  <c:v>74.727891983179717</c:v>
                </c:pt>
                <c:pt idx="235">
                  <c:v>75.000453893438092</c:v>
                </c:pt>
                <c:pt idx="236">
                  <c:v>75.272651280961085</c:v>
                </c:pt>
                <c:pt idx="237">
                  <c:v>75.54448437665161</c:v>
                </c:pt>
                <c:pt idx="238">
                  <c:v>75.815953409790282</c:v>
                </c:pt>
                <c:pt idx="239">
                  <c:v>76.087058608063671</c:v>
                </c:pt>
                <c:pt idx="240">
                  <c:v>76.357800197592354</c:v>
                </c:pt>
                <c:pt idx="241">
                  <c:v>76.628178402958781</c:v>
                </c:pt>
                <c:pt idx="242">
                  <c:v>76.898193447234945</c:v>
                </c:pt>
                <c:pt idx="243">
                  <c:v>77.167845552009823</c:v>
                </c:pt>
                <c:pt idx="244">
                  <c:v>77.437134937416673</c:v>
                </c:pt>
                <c:pt idx="245">
                  <c:v>77.706061822160081</c:v>
                </c:pt>
                <c:pt idx="246">
                  <c:v>77.974626423542816</c:v>
                </c:pt>
                <c:pt idx="247">
                  <c:v>78.242828957492549</c:v>
                </c:pt>
                <c:pt idx="248">
                  <c:v>78.510669638588297</c:v>
                </c:pt>
                <c:pt idx="249">
                  <c:v>78.778148680086701</c:v>
                </c:pt>
                <c:pt idx="250">
                  <c:v>79.045266293948131</c:v>
                </c:pt>
                <c:pt idx="251">
                  <c:v>79.312022690862534</c:v>
                </c:pt>
                <c:pt idx="252">
                  <c:v>79.578418080275185</c:v>
                </c:pt>
                <c:pt idx="253">
                  <c:v>79.844452670412139</c:v>
                </c:pt>
                <c:pt idx="254">
                  <c:v>80.110126668305512</c:v>
                </c:pt>
                <c:pt idx="255">
                  <c:v>80.375440279818633</c:v>
                </c:pt>
                <c:pt idx="256">
                  <c:v>80.640393709670931</c:v>
                </c:pt>
                <c:pt idx="257">
                  <c:v>80.904987161462643</c:v>
                </c:pt>
                <c:pt idx="258">
                  <c:v>81.169220837699328</c:v>
                </c:pt>
                <c:pt idx="259">
                  <c:v>81.433094939816201</c:v>
                </c:pt>
                <c:pt idx="260">
                  <c:v>81.696609668202257</c:v>
                </c:pt>
                <c:pt idx="261">
                  <c:v>81.95976522222422</c:v>
                </c:pt>
                <c:pt idx="262">
                  <c:v>82.222561800250276</c:v>
                </c:pt>
                <c:pt idx="263">
                  <c:v>82.484999599673614</c:v>
                </c:pt>
                <c:pt idx="264">
                  <c:v>82.747078816935812</c:v>
                </c:pt>
                <c:pt idx="265">
                  <c:v>83.008799647549964</c:v>
                </c:pt>
                <c:pt idx="266">
                  <c:v>83.270162286123679</c:v>
                </c:pt>
                <c:pt idx="267">
                  <c:v>83.531166926381857</c:v>
                </c:pt>
                <c:pt idx="268">
                  <c:v>83.791813761189275</c:v>
                </c:pt>
                <c:pt idx="269">
                  <c:v>84.05210298257299</c:v>
                </c:pt>
                <c:pt idx="270">
                  <c:v>84.312034781744558</c:v>
                </c:pt>
              </c:numCache>
            </c:numRef>
          </c:xVal>
          <c:yVal>
            <c:numRef>
              <c:f>'22ft'!$E$19:$E$289</c:f>
              <c:numCache>
                <c:formatCode>General</c:formatCode>
                <c:ptCount val="271"/>
                <c:pt idx="0">
                  <c:v>0.75756408106106221</c:v>
                </c:pt>
                <c:pt idx="1">
                  <c:v>0.79785865733652805</c:v>
                </c:pt>
                <c:pt idx="2">
                  <c:v>0.83693566349390036</c:v>
                </c:pt>
                <c:pt idx="3">
                  <c:v>0.87479699505109454</c:v>
                </c:pt>
                <c:pt idx="4">
                  <c:v>0.911444537473586</c:v>
                </c:pt>
                <c:pt idx="5">
                  <c:v>0.9468801662849502</c:v>
                </c:pt>
                <c:pt idx="6">
                  <c:v>0.98110574717667132</c:v>
                </c:pt>
                <c:pt idx="7">
                  <c:v>1.0141231361172276</c:v>
                </c:pt>
                <c:pt idx="8">
                  <c:v>1.0459341794604595</c:v>
                </c:pt>
                <c:pt idx="9">
                  <c:v>1.0765407140532273</c:v>
                </c:pt>
                <c:pt idx="10">
                  <c:v>1.1059445673423629</c:v>
                </c:pt>
                <c:pt idx="11">
                  <c:v>1.134147557480925</c:v>
                </c:pt>
                <c:pt idx="12">
                  <c:v>1.1611514934337599</c:v>
                </c:pt>
                <c:pt idx="13">
                  <c:v>1.1869581750823772</c:v>
                </c:pt>
                <c:pt idx="14">
                  <c:v>1.2115693933291429</c:v>
                </c:pt>
                <c:pt idx="15">
                  <c:v>1.2349869302007983</c:v>
                </c:pt>
                <c:pt idx="16">
                  <c:v>1.2572125589513088</c:v>
                </c:pt>
                <c:pt idx="17">
                  <c:v>1.2782480441640474</c:v>
                </c:pt>
                <c:pt idx="18">
                  <c:v>1.2980951418533198</c:v>
                </c:pt>
                <c:pt idx="19">
                  <c:v>1.3167555995652342</c:v>
                </c:pt>
                <c:pt idx="20">
                  <c:v>1.3342311564779232</c:v>
                </c:pt>
                <c:pt idx="21">
                  <c:v>1.3505235435011191</c:v>
                </c:pt>
                <c:pt idx="22">
                  <c:v>1.3656344833750922</c:v>
                </c:pt>
                <c:pt idx="23">
                  <c:v>1.3795656907689515</c:v>
                </c:pt>
                <c:pt idx="24">
                  <c:v>1.3923188723783171</c:v>
                </c:pt>
                <c:pt idx="25">
                  <c:v>1.4038957270223651</c:v>
                </c:pt>
                <c:pt idx="26">
                  <c:v>1.4142979457402509</c:v>
                </c:pt>
                <c:pt idx="27">
                  <c:v>1.4235272118869158</c:v>
                </c:pt>
                <c:pt idx="28">
                  <c:v>1.4315852012282786</c:v>
                </c:pt>
                <c:pt idx="29">
                  <c:v>1.4384735820358199</c:v>
                </c:pt>
                <c:pt idx="30">
                  <c:v>1.4441940151805586</c:v>
                </c:pt>
                <c:pt idx="31">
                  <c:v>1.4487481542264278</c:v>
                </c:pt>
                <c:pt idx="32">
                  <c:v>1.4521376455230528</c:v>
                </c:pt>
                <c:pt idx="33">
                  <c:v>1.454364128297934</c:v>
                </c:pt>
                <c:pt idx="34">
                  <c:v>1.4554292347480395</c:v>
                </c:pt>
                <c:pt idx="35">
                  <c:v>1.455334590130809</c:v>
                </c:pt>
                <c:pt idx="36">
                  <c:v>1.4540818128545747</c:v>
                </c:pt>
                <c:pt idx="37">
                  <c:v>1.4516725145684011</c:v>
                </c:pt>
                <c:pt idx="38">
                  <c:v>1.448108300251346</c:v>
                </c:pt>
                <c:pt idx="39">
                  <c:v>1.4433907683011475</c:v>
                </c:pt>
                <c:pt idx="40">
                  <c:v>1.4375215106223389</c:v>
                </c:pt>
                <c:pt idx="41">
                  <c:v>1.4305021127137945</c:v>
                </c:pt>
                <c:pt idx="42">
                  <c:v>1.4223341537557097</c:v>
                </c:pt>
                <c:pt idx="43">
                  <c:v>1.4130192066960174</c:v>
                </c:pt>
                <c:pt idx="44">
                  <c:v>1.4025588383362433</c:v>
                </c:pt>
                <c:pt idx="45">
                  <c:v>1.3909546094168033</c:v>
                </c:pt>
                <c:pt idx="46">
                  <c:v>1.3782080747017451</c:v>
                </c:pt>
                <c:pt idx="47">
                  <c:v>1.3643207830629365</c:v>
                </c:pt>
                <c:pt idx="48">
                  <c:v>1.3492942775637025</c:v>
                </c:pt>
                <c:pt idx="49">
                  <c:v>1.3331300955419141</c:v>
                </c:pt>
                <c:pt idx="50">
                  <c:v>1.3158297686925293</c:v>
                </c:pt>
                <c:pt idx="51">
                  <c:v>1.2973948231495918</c:v>
                </c:pt>
                <c:pt idx="52">
                  <c:v>1.277826779567685</c:v>
                </c:pt>
                <c:pt idx="53">
                  <c:v>1.2571271532028472</c:v>
                </c:pt>
                <c:pt idx="54">
                  <c:v>1.2352974539929478</c:v>
                </c:pt>
                <c:pt idx="55">
                  <c:v>1.2123391866375262</c:v>
                </c:pt>
                <c:pt idx="56">
                  <c:v>1.1882538506770977</c:v>
                </c:pt>
                <c:pt idx="57">
                  <c:v>1.163042940571924</c:v>
                </c:pt>
                <c:pt idx="58">
                  <c:v>1.1367079457802542</c:v>
                </c:pt>
                <c:pt idx="59">
                  <c:v>1.1092503508360352</c:v>
                </c:pt>
                <c:pt idx="60">
                  <c:v>1.0806716354260932</c:v>
                </c:pt>
                <c:pt idx="61">
                  <c:v>1.0509732744667906</c:v>
                </c:pt>
                <c:pt idx="62">
                  <c:v>1.0201567381801546</c:v>
                </c:pt>
                <c:pt idx="63">
                  <c:v>0.98822349216948546</c:v>
                </c:pt>
                <c:pt idx="64">
                  <c:v>0.95517499749443902</c:v>
                </c:pt>
                <c:pt idx="65">
                  <c:v>0.92101271074558988</c:v>
                </c:pt>
                <c:pt idx="66">
                  <c:v>0.88573808411847466</c:v>
                </c:pt>
                <c:pt idx="67">
                  <c:v>0.84935256548711546</c:v>
                </c:pt>
                <c:pt idx="68">
                  <c:v>0.81185759847702699</c:v>
                </c:pt>
                <c:pt idx="69">
                  <c:v>0.77325462253770638</c:v>
                </c:pt>
                <c:pt idx="70">
                  <c:v>0.73354507301460814</c:v>
                </c:pt>
                <c:pt idx="71">
                  <c:v>0.69273038122060493</c:v>
                </c:pt>
                <c:pt idx="72">
                  <c:v>0.65081197450693451</c:v>
                </c:pt>
                <c:pt idx="73">
                  <c:v>0.60779127633363483</c:v>
                </c:pt>
                <c:pt idx="74">
                  <c:v>0.56366970633946756</c:v>
                </c:pt>
                <c:pt idx="75">
                  <c:v>0.51844868041133141</c:v>
                </c:pt>
                <c:pt idx="76">
                  <c:v>0.47212961075316534</c:v>
                </c:pt>
                <c:pt idx="77">
                  <c:v>0.42471390595434355</c:v>
                </c:pt>
                <c:pt idx="78">
                  <c:v>0.3762029710575619</c:v>
                </c:pt>
                <c:pt idx="79">
                  <c:v>0.32659820762621777</c:v>
                </c:pt>
                <c:pt idx="80">
                  <c:v>0.27590101381128285</c:v>
                </c:pt>
                <c:pt idx="81">
                  <c:v>0.22411278441767063</c:v>
                </c:pt>
                <c:pt idx="82">
                  <c:v>0.17123491097009863</c:v>
                </c:pt>
                <c:pt idx="83">
                  <c:v>0.11726878177844631</c:v>
                </c:pt>
                <c:pt idx="84">
                  <c:v>6.2215782002609188E-2</c:v>
                </c:pt>
                <c:pt idx="85">
                  <c:v>6.0772937168499658E-3</c:v>
                </c:pt>
                <c:pt idx="86">
                  <c:v>-5.1145304026352957E-2</c:v>
                </c:pt>
                <c:pt idx="87">
                  <c:v>-0.1094506351329588</c:v>
                </c:pt>
                <c:pt idx="88">
                  <c:v>-0.16883732640451915</c:v>
                </c:pt>
                <c:pt idx="89">
                  <c:v>-0.2293040074758334</c:v>
                </c:pt>
                <c:pt idx="90">
                  <c:v>-0.29084931075310455</c:v>
                </c:pt>
                <c:pt idx="91">
                  <c:v>-0.35347187135259472</c:v>
                </c:pt>
                <c:pt idx="92">
                  <c:v>-0.41717032703977969</c:v>
                </c:pt>
                <c:pt idx="93">
                  <c:v>-0.48194331816900254</c:v>
                </c:pt>
                <c:pt idx="94">
                  <c:v>-0.54778948762362523</c:v>
                </c:pt>
                <c:pt idx="95">
                  <c:v>-0.61470748075667803</c:v>
                </c:pt>
                <c:pt idx="96">
                  <c:v>-0.68269594533200617</c:v>
                </c:pt>
                <c:pt idx="97">
                  <c:v>-0.7517535314659135</c:v>
                </c:pt>
                <c:pt idx="98">
                  <c:v>-0.82187889156930238</c:v>
                </c:pt>
                <c:pt idx="99">
                  <c:v>-0.89307068029030934</c:v>
                </c:pt>
                <c:pt idx="100">
                  <c:v>-0.96532755445743645</c:v>
                </c:pt>
                <c:pt idx="101">
                  <c:v>-1.0386481730231778</c:v>
                </c:pt>
                <c:pt idx="102">
                  <c:v>-1.1130311970081401</c:v>
                </c:pt>
                <c:pt idx="103">
                  <c:v>-1.1884752894456581</c:v>
                </c:pt>
                <c:pt idx="104">
                  <c:v>-1.2649791153269028</c:v>
                </c:pt>
                <c:pt idx="105">
                  <c:v>-1.3425413415464835</c:v>
                </c:pt>
                <c:pt idx="106">
                  <c:v>-1.421160636848543</c:v>
                </c:pt>
                <c:pt idx="107">
                  <c:v>-1.5008356717733442</c:v>
                </c:pt>
                <c:pt idx="108">
                  <c:v>-1.5815651186043496</c:v>
                </c:pt>
                <c:pt idx="109">
                  <c:v>-1.663347651315791</c:v>
                </c:pt>
                <c:pt idx="110">
                  <c:v>-1.7461819455207315</c:v>
                </c:pt>
                <c:pt idx="111">
                  <c:v>-1.8300666784196173</c:v>
                </c:pt>
                <c:pt idx="112">
                  <c:v>-1.9150005287493199</c:v>
                </c:pt>
                <c:pt idx="113">
                  <c:v>-2.0009821767326668</c:v>
                </c:pt>
                <c:pt idx="114">
                  <c:v>-2.088010304028463</c:v>
                </c:pt>
                <c:pt idx="115">
                  <c:v>-2.1760835936819989</c:v>
                </c:pt>
                <c:pt idx="116">
                  <c:v>-2.2652007300760486</c:v>
                </c:pt>
                <c:pt idx="117">
                  <c:v>-2.3553603988823535</c:v>
                </c:pt>
                <c:pt idx="118">
                  <c:v>-2.4465612870135947</c:v>
                </c:pt>
                <c:pt idx="119">
                  <c:v>-2.5388020825758497</c:v>
                </c:pt>
                <c:pt idx="120">
                  <c:v>-2.6320814748215371</c:v>
                </c:pt>
                <c:pt idx="121">
                  <c:v>-2.7263981541028457</c:v>
                </c:pt>
                <c:pt idx="122">
                  <c:v>-2.8217508118256469</c:v>
                </c:pt>
                <c:pt idx="123">
                  <c:v>-2.9181381404038942</c:v>
                </c:pt>
                <c:pt idx="124">
                  <c:v>-3.0155588332145018</c:v>
                </c:pt>
                <c:pt idx="125">
                  <c:v>-3.1140115845527112</c:v>
                </c:pt>
                <c:pt idx="126">
                  <c:v>-3.2134950895879348</c:v>
                </c:pt>
                <c:pt idx="127">
                  <c:v>-3.3140080443200843</c:v>
                </c:pt>
                <c:pt idx="128">
                  <c:v>-3.4155491455363789</c:v>
                </c:pt>
                <c:pt idx="129">
                  <c:v>-3.5181170907686328</c:v>
                </c:pt>
                <c:pt idx="130">
                  <c:v>-3.6217105782510224</c:v>
                </c:pt>
                <c:pt idx="131">
                  <c:v>-3.7263283068783322</c:v>
                </c:pt>
                <c:pt idx="132">
                  <c:v>-3.8319689761646791</c:v>
                </c:pt>
                <c:pt idx="133">
                  <c:v>-3.9386312862027117</c:v>
                </c:pt>
                <c:pt idx="134">
                  <c:v>-4.0463139376232871</c:v>
                </c:pt>
                <c:pt idx="135">
                  <c:v>-4.1550156315556226</c:v>
                </c:pt>
                <c:pt idx="136">
                  <c:v>-4.264735069587922</c:v>
                </c:pt>
                <c:pt idx="137">
                  <c:v>-4.3754709537284748</c:v>
                </c:pt>
                <c:pt idx="138">
                  <c:v>-4.4872219863672296</c:v>
                </c:pt>
                <c:pt idx="139">
                  <c:v>-4.5999868702378359</c:v>
                </c:pt>
                <c:pt idx="140">
                  <c:v>-4.7137643083801599</c:v>
                </c:pt>
                <c:pt idx="141">
                  <c:v>-4.8285530041032683</c:v>
                </c:pt>
                <c:pt idx="142">
                  <c:v>-4.9443516609488816</c:v>
                </c:pt>
                <c:pt idx="143">
                  <c:v>-5.0611589826552938</c:v>
                </c:pt>
                <c:pt idx="144">
                  <c:v>-5.1789736731217602</c:v>
                </c:pt>
                <c:pt idx="145">
                  <c:v>-5.2977944363733496</c:v>
                </c:pt>
                <c:pt idx="146">
                  <c:v>-5.4176199765262609</c:v>
                </c:pt>
                <c:pt idx="147">
                  <c:v>-5.5384489977536058</c:v>
                </c:pt>
                <c:pt idx="148">
                  <c:v>-5.6602802042516478</c:v>
                </c:pt>
                <c:pt idx="149">
                  <c:v>-5.7831123002065086</c:v>
                </c:pt>
                <c:pt idx="150">
                  <c:v>-5.9069439897613281</c:v>
                </c:pt>
                <c:pt idx="151">
                  <c:v>-6.0317739769838887</c:v>
                </c:pt>
                <c:pt idx="152">
                  <c:v>-6.1576009658346926</c:v>
                </c:pt>
                <c:pt idx="153">
                  <c:v>-6.2844236601354977</c:v>
                </c:pt>
                <c:pt idx="154">
                  <c:v>-6.4122407635383052</c:v>
                </c:pt>
                <c:pt idx="155">
                  <c:v>-6.5410509794948046</c:v>
                </c:pt>
                <c:pt idx="156">
                  <c:v>-6.6708530112262654</c:v>
                </c:pt>
                <c:pt idx="157">
                  <c:v>-6.8016455616938858</c:v>
                </c:pt>
                <c:pt idx="158">
                  <c:v>-6.9334273335695826</c:v>
                </c:pt>
                <c:pt idx="159">
                  <c:v>-7.0661970292072374</c:v>
                </c:pt>
                <c:pt idx="160">
                  <c:v>-7.1999533506143809</c:v>
                </c:pt>
                <c:pt idx="161">
                  <c:v>-7.3346949994243289</c:v>
                </c:pt>
                <c:pt idx="162">
                  <c:v>-7.4704206768687564</c:v>
                </c:pt>
                <c:pt idx="163">
                  <c:v>-7.6071290837507153</c:v>
                </c:pt>
                <c:pt idx="164">
                  <c:v>-7.7448189204180924</c:v>
                </c:pt>
                <c:pt idx="165">
                  <c:v>-7.8834888867375064</c:v>
                </c:pt>
                <c:pt idx="166">
                  <c:v>-8.0231376820686382</c:v>
                </c:pt>
                <c:pt idx="167">
                  <c:v>-8.1637640052390026</c:v>
                </c:pt>
                <c:pt idx="168">
                  <c:v>-8.3053665545191464</c:v>
                </c:pt>
                <c:pt idx="169">
                  <c:v>-8.4479440275982842</c:v>
                </c:pt>
                <c:pt idx="170">
                  <c:v>-8.5914951215603601</c:v>
                </c:pt>
                <c:pt idx="171">
                  <c:v>-8.7360185328605429</c:v>
                </c:pt>
                <c:pt idx="172">
                  <c:v>-8.8815129573021387</c:v>
                </c:pt>
                <c:pt idx="173">
                  <c:v>-9.0279770900139411</c:v>
                </c:pt>
                <c:pt idx="174">
                  <c:v>-9.1754096254279922</c:v>
                </c:pt>
                <c:pt idx="175">
                  <c:v>-9.3238092572577695</c:v>
                </c:pt>
                <c:pt idx="176">
                  <c:v>-9.473174678476795</c:v>
                </c:pt>
                <c:pt idx="177">
                  <c:v>-9.6235045812976576</c:v>
                </c:pt>
                <c:pt idx="178">
                  <c:v>-9.7747976571514528</c:v>
                </c:pt>
                <c:pt idx="179">
                  <c:v>-9.9270525966676324</c:v>
                </c:pt>
                <c:pt idx="180">
                  <c:v>-10.080268089654272</c:v>
                </c:pt>
                <c:pt idx="181">
                  <c:v>-10.234442825078741</c:v>
                </c:pt>
                <c:pt idx="182">
                  <c:v>-10.389575491048786</c:v>
                </c:pt>
                <c:pt idx="183">
                  <c:v>-10.545664774794018</c:v>
                </c:pt>
                <c:pt idx="184">
                  <c:v>-10.702709362647798</c:v>
                </c:pt>
                <c:pt idx="185">
                  <c:v>-10.860707940029533</c:v>
                </c:pt>
                <c:pt idx="186">
                  <c:v>-11.01965919142736</c:v>
                </c:pt>
                <c:pt idx="187">
                  <c:v>-11.179561800381238</c:v>
                </c:pt>
                <c:pt idx="188">
                  <c:v>-11.340414449466433</c:v>
                </c:pt>
                <c:pt idx="189">
                  <c:v>-11.502215820277385</c:v>
                </c:pt>
                <c:pt idx="190">
                  <c:v>-11.66496459341198</c:v>
                </c:pt>
                <c:pt idx="191">
                  <c:v>-11.828659448456202</c:v>
                </c:pt>
                <c:pt idx="192">
                  <c:v>-11.993299063969173</c:v>
                </c:pt>
                <c:pt idx="193">
                  <c:v>-12.158882117468581</c:v>
                </c:pt>
                <c:pt idx="194">
                  <c:v>-12.32540728541648</c:v>
                </c:pt>
                <c:pt idx="195">
                  <c:v>-12.49287324320548</c:v>
                </c:pt>
                <c:pt idx="196">
                  <c:v>-12.661278665145309</c:v>
                </c:pt>
                <c:pt idx="197">
                  <c:v>-12.830622224449751</c:v>
                </c:pt>
                <c:pt idx="198">
                  <c:v>-13.000902593223955</c:v>
                </c:pt>
                <c:pt idx="199">
                  <c:v>-13.172118442452115</c:v>
                </c:pt>
                <c:pt idx="200">
                  <c:v>-13.34426844198552</c:v>
                </c:pt>
                <c:pt idx="201">
                  <c:v>-13.517351260530969</c:v>
                </c:pt>
                <c:pt idx="202">
                  <c:v>-13.691365565639543</c:v>
                </c:pt>
                <c:pt idx="203">
                  <c:v>-13.86631002369575</c:v>
                </c:pt>
                <c:pt idx="204">
                  <c:v>-14.042183299907013</c:v>
                </c:pt>
                <c:pt idx="205">
                  <c:v>-14.218984058293529</c:v>
                </c:pt>
                <c:pt idx="206">
                  <c:v>-14.396710961678469</c:v>
                </c:pt>
                <c:pt idx="207">
                  <c:v>-14.575362671678537</c:v>
                </c:pt>
                <c:pt idx="208">
                  <c:v>-14.754937848694873</c:v>
                </c:pt>
                <c:pt idx="209">
                  <c:v>-14.935435151904308</c:v>
                </c:pt>
                <c:pt idx="210">
                  <c:v>-15.116853239250952</c:v>
                </c:pt>
                <c:pt idx="211">
                  <c:v>-15.299190767438137</c:v>
                </c:pt>
                <c:pt idx="212">
                  <c:v>-15.482446391920686</c:v>
                </c:pt>
                <c:pt idx="213">
                  <c:v>-15.666618766897523</c:v>
                </c:pt>
                <c:pt idx="214">
                  <c:v>-15.851706545304618</c:v>
                </c:pt>
                <c:pt idx="215">
                  <c:v>-16.037708378808262</c:v>
                </c:pt>
                <c:pt idx="216">
                  <c:v>-16.224622917798669</c:v>
                </c:pt>
                <c:pt idx="217">
                  <c:v>-16.412448811383907</c:v>
                </c:pt>
                <c:pt idx="218">
                  <c:v>-16.601184707384149</c:v>
                </c:pt>
                <c:pt idx="219">
                  <c:v>-16.79082925232624</c:v>
                </c:pt>
                <c:pt idx="220">
                  <c:v>-16.981381091438593</c:v>
                </c:pt>
                <c:pt idx="221">
                  <c:v>-17.172838868646402</c:v>
                </c:pt>
                <c:pt idx="222">
                  <c:v>-17.365201226567144</c:v>
                </c:pt>
                <c:pt idx="223">
                  <c:v>-17.558466806506431</c:v>
                </c:pt>
                <c:pt idx="224">
                  <c:v>-17.752634248454125</c:v>
                </c:pt>
                <c:pt idx="225">
                  <c:v>-17.947702191080797</c:v>
                </c:pt>
                <c:pt idx="226">
                  <c:v>-18.14366927173446</c:v>
                </c:pt>
                <c:pt idx="227">
                  <c:v>-18.340534126437621</c:v>
                </c:pt>
                <c:pt idx="228">
                  <c:v>-18.538295389884624</c:v>
                </c:pt>
                <c:pt idx="229">
                  <c:v>-18.736951695439277</c:v>
                </c:pt>
                <c:pt idx="230">
                  <c:v>-18.936501675132792</c:v>
                </c:pt>
                <c:pt idx="231">
                  <c:v>-19.136943959661991</c:v>
                </c:pt>
                <c:pt idx="232">
                  <c:v>-19.338277178387816</c:v>
                </c:pt>
                <c:pt idx="233">
                  <c:v>-19.540499959334124</c:v>
                </c:pt>
                <c:pt idx="234">
                  <c:v>-19.74361092918674</c:v>
                </c:pt>
                <c:pt idx="235">
                  <c:v>-19.947608713292823</c:v>
                </c:pt>
                <c:pt idx="236">
                  <c:v>-20.152491935660471</c:v>
                </c:pt>
                <c:pt idx="237">
                  <c:v>-20.358259218958636</c:v>
                </c:pt>
                <c:pt idx="238">
                  <c:v>-20.56490918451728</c:v>
                </c:pt>
                <c:pt idx="239">
                  <c:v>-20.772440452327821</c:v>
                </c:pt>
                <c:pt idx="240">
                  <c:v>-20.98085164104382</c:v>
                </c:pt>
                <c:pt idx="241">
                  <c:v>-21.190141367981965</c:v>
                </c:pt>
                <c:pt idx="242">
                  <c:v>-21.400308249123274</c:v>
                </c:pt>
                <c:pt idx="243">
                  <c:v>-21.611350899114591</c:v>
                </c:pt>
                <c:pt idx="244">
                  <c:v>-21.823267931270316</c:v>
                </c:pt>
                <c:pt idx="245">
                  <c:v>-22.0360579575744</c:v>
                </c:pt>
                <c:pt idx="246">
                  <c:v>-22.24971958868257</c:v>
                </c:pt>
                <c:pt idx="247">
                  <c:v>-22.464251433924822</c:v>
                </c:pt>
                <c:pt idx="248">
                  <c:v>-22.679652101308154</c:v>
                </c:pt>
                <c:pt idx="249">
                  <c:v>-22.895920197519523</c:v>
                </c:pt>
                <c:pt idx="250">
                  <c:v>-23.113054327929067</c:v>
                </c:pt>
                <c:pt idx="251">
                  <c:v>-23.331053096593543</c:v>
                </c:pt>
                <c:pt idx="252">
                  <c:v>-23.549915106260006</c:v>
                </c:pt>
                <c:pt idx="253">
                  <c:v>-23.769638958369715</c:v>
                </c:pt>
                <c:pt idx="254">
                  <c:v>-23.990223253062279</c:v>
                </c:pt>
                <c:pt idx="255">
                  <c:v>-24.211666589180016</c:v>
                </c:pt>
                <c:pt idx="256">
                  <c:v>-24.433967564272535</c:v>
                </c:pt>
                <c:pt idx="257">
                  <c:v>-24.657124774601552</c:v>
                </c:pt>
                <c:pt idx="258">
                  <c:v>-24.881136815145908</c:v>
                </c:pt>
                <c:pt idx="259">
                  <c:v>-25.106002279606805</c:v>
                </c:pt>
                <c:pt idx="260">
                  <c:v>-25.331719760413272</c:v>
                </c:pt>
                <c:pt idx="261">
                  <c:v>-25.558287848727812</c:v>
                </c:pt>
                <c:pt idx="262">
                  <c:v>-25.785705134452282</c:v>
                </c:pt>
                <c:pt idx="263">
                  <c:v>-26.013970206233967</c:v>
                </c:pt>
                <c:pt idx="264">
                  <c:v>-26.243081651471847</c:v>
                </c:pt>
                <c:pt idx="265">
                  <c:v>-26.473038056323087</c:v>
                </c:pt>
                <c:pt idx="266">
                  <c:v>-26.703838005709702</c:v>
                </c:pt>
                <c:pt idx="267">
                  <c:v>-26.93548008332543</c:v>
                </c:pt>
                <c:pt idx="268">
                  <c:v>-27.167962871642789</c:v>
                </c:pt>
                <c:pt idx="269">
                  <c:v>-27.401284951920331</c:v>
                </c:pt>
                <c:pt idx="270">
                  <c:v>-27.635444904210072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0.37248793036498673</c:v>
                </c:pt>
                <c:pt idx="2">
                  <c:v>0.74442763493459052</c:v>
                </c:pt>
                <c:pt idx="3">
                  <c:v>1.1158209056936514</c:v>
                </c:pt>
                <c:pt idx="4">
                  <c:v>1.4866695210218746</c:v>
                </c:pt>
                <c:pt idx="5">
                  <c:v>1.8569752457797817</c:v>
                </c:pt>
                <c:pt idx="6">
                  <c:v>2.2267398313940143</c:v>
                </c:pt>
                <c:pt idx="7">
                  <c:v>2.5959650159420016</c:v>
                </c:pt>
                <c:pt idx="8">
                  <c:v>2.9646525242359991</c:v>
                </c:pt>
                <c:pt idx="9">
                  <c:v>3.3328040679065087</c:v>
                </c:pt>
                <c:pt idx="10">
                  <c:v>3.7004213454850903</c:v>
                </c:pt>
                <c:pt idx="11">
                  <c:v>4.0675060424865723</c:v>
                </c:pt>
                <c:pt idx="12">
                  <c:v>4.4340598314906714</c:v>
                </c:pt>
                <c:pt idx="13">
                  <c:v>4.8000843722230293</c:v>
                </c:pt>
                <c:pt idx="14">
                  <c:v>5.165581311635675</c:v>
                </c:pt>
                <c:pt idx="15">
                  <c:v>5.530552283986923</c:v>
                </c:pt>
                <c:pt idx="16">
                  <c:v>5.8949989109207133</c:v>
                </c:pt>
                <c:pt idx="17">
                  <c:v>6.2589228015454044</c:v>
                </c:pt>
                <c:pt idx="18">
                  <c:v>6.6223255525120255</c:v>
                </c:pt>
                <c:pt idx="19">
                  <c:v>6.9852087480919964</c:v>
                </c:pt>
                <c:pt idx="20">
                  <c:v>7.3475739602543229</c:v>
                </c:pt>
                <c:pt idx="21">
                  <c:v>7.709422748742278</c:v>
                </c:pt>
                <c:pt idx="22">
                  <c:v>8.0707566611495736</c:v>
                </c:pt>
                <c:pt idx="23">
                  <c:v>8.4315772329960286</c:v>
                </c:pt>
                <c:pt idx="24">
                  <c:v>8.7918859878027504</c:v>
                </c:pt>
                <c:pt idx="25">
                  <c:v>9.1516844371668267</c:v>
                </c:pt>
                <c:pt idx="26">
                  <c:v>9.5109740808355401</c:v>
                </c:pt>
                <c:pt idx="27">
                  <c:v>9.8697564067801125</c:v>
                </c:pt>
                <c:pt idx="28">
                  <c:v>10.228032891268983</c:v>
                </c:pt>
                <c:pt idx="29">
                  <c:v>10.585804998940633</c:v>
                </c:pt>
                <c:pt idx="30">
                  <c:v>10.943074182875964</c:v>
                </c:pt>
                <c:pt idx="31">
                  <c:v>11.299841884670222</c:v>
                </c:pt>
                <c:pt idx="32">
                  <c:v>11.656109534504502</c:v>
                </c:pt>
                <c:pt idx="33">
                  <c:v>12.011878551216805</c:v>
                </c:pt>
                <c:pt idx="34">
                  <c:v>12.367150342372691</c:v>
                </c:pt>
                <c:pt idx="35">
                  <c:v>12.721926304335501</c:v>
                </c:pt>
                <c:pt idx="36">
                  <c:v>13.07620782233618</c:v>
                </c:pt>
                <c:pt idx="37">
                  <c:v>13.429996270542686</c:v>
                </c:pt>
                <c:pt idx="38">
                  <c:v>13.783293012129015</c:v>
                </c:pt>
                <c:pt idx="39">
                  <c:v>14.136099399343822</c:v>
                </c:pt>
                <c:pt idx="40">
                  <c:v>14.488416773578663</c:v>
                </c:pt>
                <c:pt idx="41">
                  <c:v>14.840246465435861</c:v>
                </c:pt>
                <c:pt idx="42">
                  <c:v>15.191589794795993</c:v>
                </c:pt>
                <c:pt idx="43">
                  <c:v>15.542448070885008</c:v>
                </c:pt>
                <c:pt idx="44">
                  <c:v>15.892822592340993</c:v>
                </c:pt>
                <c:pt idx="45">
                  <c:v>16.242714647280568</c:v>
                </c:pt>
                <c:pt idx="46">
                  <c:v>16.592125513364945</c:v>
                </c:pt>
                <c:pt idx="47">
                  <c:v>16.941056457865631</c:v>
                </c:pt>
                <c:pt idx="48">
                  <c:v>17.289508737729793</c:v>
                </c:pt>
                <c:pt idx="49">
                  <c:v>17.637483599645289</c:v>
                </c:pt>
                <c:pt idx="50">
                  <c:v>17.984982280105367</c:v>
                </c:pt>
                <c:pt idx="51">
                  <c:v>18.332006005473044</c:v>
                </c:pt>
                <c:pt idx="52">
                  <c:v>18.678555992045155</c:v>
                </c:pt>
                <c:pt idx="53">
                  <c:v>19.024633446116098</c:v>
                </c:pt>
                <c:pt idx="54">
                  <c:v>19.37023956404126</c:v>
                </c:pt>
                <c:pt idx="55">
                  <c:v>19.71537553230014</c:v>
                </c:pt>
                <c:pt idx="56">
                  <c:v>20.060042527559165</c:v>
                </c:pt>
                <c:pt idx="57">
                  <c:v>20.404241716734226</c:v>
                </c:pt>
                <c:pt idx="58">
                  <c:v>20.747974257052899</c:v>
                </c:pt>
                <c:pt idx="59">
                  <c:v>21.09124129611639</c:v>
                </c:pt>
                <c:pt idx="60">
                  <c:v>21.434043971961195</c:v>
                </c:pt>
                <c:pt idx="61">
                  <c:v>21.776383413120477</c:v>
                </c:pt>
                <c:pt idx="62">
                  <c:v>22.118260738685173</c:v>
                </c:pt>
                <c:pt idx="63">
                  <c:v>22.459677058364822</c:v>
                </c:pt>
                <c:pt idx="64">
                  <c:v>22.800633472548128</c:v>
                </c:pt>
                <c:pt idx="65">
                  <c:v>23.141131072363262</c:v>
                </c:pt>
                <c:pt idx="66">
                  <c:v>23.481170939737886</c:v>
                </c:pt>
                <c:pt idx="67">
                  <c:v>23.820754147458956</c:v>
                </c:pt>
                <c:pt idx="68">
                  <c:v>24.159881759232235</c:v>
                </c:pt>
                <c:pt idx="69">
                  <c:v>24.498554829741572</c:v>
                </c:pt>
                <c:pt idx="70">
                  <c:v>24.836774404707935</c:v>
                </c:pt>
                <c:pt idx="71">
                  <c:v>25.1745415209482</c:v>
                </c:pt>
                <c:pt idx="72">
                  <c:v>25.511857206433703</c:v>
                </c:pt>
                <c:pt idx="73">
                  <c:v>25.848722480348542</c:v>
                </c:pt>
                <c:pt idx="74">
                  <c:v>26.185138353147661</c:v>
                </c:pt>
                <c:pt idx="75">
                  <c:v>26.521105826614701</c:v>
                </c:pt>
                <c:pt idx="76">
                  <c:v>26.856625893919617</c:v>
                </c:pt>
                <c:pt idx="77">
                  <c:v>27.191699539676065</c:v>
                </c:pt>
                <c:pt idx="78">
                  <c:v>27.526327739998592</c:v>
                </c:pt>
                <c:pt idx="79">
                  <c:v>27.860511462559575</c:v>
                </c:pt>
                <c:pt idx="80">
                  <c:v>28.194251666645968</c:v>
                </c:pt>
                <c:pt idx="81">
                  <c:v>28.527549303215821</c:v>
                </c:pt>
                <c:pt idx="82">
                  <c:v>28.86040531495459</c:v>
                </c:pt>
                <c:pt idx="83">
                  <c:v>29.192820636331248</c:v>
                </c:pt>
                <c:pt idx="84">
                  <c:v>29.524796193654179</c:v>
                </c:pt>
                <c:pt idx="85">
                  <c:v>29.856332905126866</c:v>
                </c:pt>
                <c:pt idx="86">
                  <c:v>30.187431680903387</c:v>
                </c:pt>
                <c:pt idx="87">
                  <c:v>30.518093423143707</c:v>
                </c:pt>
                <c:pt idx="88">
                  <c:v>30.848319026068761</c:v>
                </c:pt>
                <c:pt idx="89">
                  <c:v>31.178109376015364</c:v>
                </c:pt>
                <c:pt idx="90">
                  <c:v>31.507465351490904</c:v>
                </c:pt>
                <c:pt idx="91">
                  <c:v>31.836387823227867</c:v>
                </c:pt>
                <c:pt idx="92">
                  <c:v>32.16487765423814</c:v>
                </c:pt>
                <c:pt idx="93">
                  <c:v>32.492935699867168</c:v>
                </c:pt>
                <c:pt idx="94">
                  <c:v>32.820562807847885</c:v>
                </c:pt>
                <c:pt idx="95">
                  <c:v>33.14775981835448</c:v>
                </c:pt>
                <c:pt idx="96">
                  <c:v>33.474527564055983</c:v>
                </c:pt>
                <c:pt idx="97">
                  <c:v>33.800866870169649</c:v>
                </c:pt>
                <c:pt idx="98">
                  <c:v>34.126778554514203</c:v>
                </c:pt>
                <c:pt idx="99">
                  <c:v>34.452263427562848</c:v>
                </c:pt>
                <c:pt idx="100">
                  <c:v>34.777322292496144</c:v>
                </c:pt>
                <c:pt idx="101">
                  <c:v>35.101955945254701</c:v>
                </c:pt>
                <c:pt idx="102">
                  <c:v>35.426165174591674</c:v>
                </c:pt>
                <c:pt idx="103">
                  <c:v>35.749950762125117</c:v>
                </c:pt>
                <c:pt idx="104">
                  <c:v>36.073313482390141</c:v>
                </c:pt>
                <c:pt idx="105">
                  <c:v>36.396254102890907</c:v>
                </c:pt>
                <c:pt idx="106">
                  <c:v>36.718773384152456</c:v>
                </c:pt>
                <c:pt idx="107">
                  <c:v>37.040872079772363</c:v>
                </c:pt>
                <c:pt idx="108">
                  <c:v>37.362550936472225</c:v>
                </c:pt>
                <c:pt idx="109">
                  <c:v>37.683810694148974</c:v>
                </c:pt>
                <c:pt idx="110">
                  <c:v>38.004652085926047</c:v>
                </c:pt>
                <c:pt idx="111">
                  <c:v>38.325075838204356</c:v>
                </c:pt>
                <c:pt idx="112">
                  <c:v>38.645082670713123</c:v>
                </c:pt>
                <c:pt idx="113">
                  <c:v>38.964673296560541</c:v>
                </c:pt>
                <c:pt idx="114">
                  <c:v>39.283848422284258</c:v>
                </c:pt>
                <c:pt idx="115">
                  <c:v>39.602608747901712</c:v>
                </c:pt>
                <c:pt idx="116">
                  <c:v>39.920954966960316</c:v>
                </c:pt>
                <c:pt idx="117">
                  <c:v>40.238887766587453</c:v>
                </c:pt>
                <c:pt idx="118">
                  <c:v>40.556407827540326</c:v>
                </c:pt>
                <c:pt idx="119">
                  <c:v>40.873515824255641</c:v>
                </c:pt>
                <c:pt idx="120">
                  <c:v>41.190212424899144</c:v>
                </c:pt>
                <c:pt idx="121">
                  <c:v>41.506498291414971</c:v>
                </c:pt>
                <c:pt idx="122">
                  <c:v>41.822374079574871</c:v>
                </c:pt>
                <c:pt idx="123">
                  <c:v>42.137840439027237</c:v>
                </c:pt>
                <c:pt idx="124">
                  <c:v>42.452898013346008</c:v>
                </c:pt>
                <c:pt idx="125">
                  <c:v>42.76754744007939</c:v>
                </c:pt>
                <c:pt idx="126">
                  <c:v>43.081789350798417</c:v>
                </c:pt>
                <c:pt idx="127">
                  <c:v>43.395624371145388</c:v>
                </c:pt>
                <c:pt idx="128">
                  <c:v>43.709053120882082</c:v>
                </c:pt>
                <c:pt idx="129">
                  <c:v>44.022076213937886</c:v>
                </c:pt>
                <c:pt idx="130">
                  <c:v>44.334694258457716</c:v>
                </c:pt>
                <c:pt idx="131">
                  <c:v>44.646907856849793</c:v>
                </c:pt>
                <c:pt idx="132">
                  <c:v>44.958717605833257</c:v>
                </c:pt>
                <c:pt idx="133">
                  <c:v>45.270124096485645</c:v>
                </c:pt>
                <c:pt idx="134">
                  <c:v>45.581127914290171</c:v>
                </c:pt>
                <c:pt idx="135">
                  <c:v>45.891729639182884</c:v>
                </c:pt>
                <c:pt idx="136">
                  <c:v>46.201929845599643</c:v>
                </c:pt>
                <c:pt idx="137">
                  <c:v>46.511729102522942</c:v>
                </c:pt>
                <c:pt idx="138">
                  <c:v>46.82112797352859</c:v>
                </c:pt>
                <c:pt idx="139">
                  <c:v>47.130127016832205</c:v>
                </c:pt>
                <c:pt idx="140">
                  <c:v>47.438726785335561</c:v>
                </c:pt>
                <c:pt idx="141">
                  <c:v>47.746927826672774</c:v>
                </c:pt>
                <c:pt idx="142">
                  <c:v>48.054730683256338</c:v>
                </c:pt>
                <c:pt idx="143">
                  <c:v>48.362135892322989</c:v>
                </c:pt>
                <c:pt idx="144">
                  <c:v>48.669143985979403</c:v>
                </c:pt>
                <c:pt idx="145">
                  <c:v>48.975755491247746</c:v>
                </c:pt>
                <c:pt idx="146">
                  <c:v>49.281970930111065</c:v>
                </c:pt>
                <c:pt idx="147">
                  <c:v>49.587790819558499</c:v>
                </c:pt>
                <c:pt idx="148">
                  <c:v>49.893215671630344</c:v>
                </c:pt>
                <c:pt idx="149">
                  <c:v>50.198245993462947</c:v>
                </c:pt>
                <c:pt idx="150">
                  <c:v>50.502882287333449</c:v>
                </c:pt>
                <c:pt idx="151">
                  <c:v>50.807125050704343</c:v>
                </c:pt>
                <c:pt idx="152">
                  <c:v>51.110974776267895</c:v>
                </c:pt>
                <c:pt idx="153">
                  <c:v>51.414431951990373</c:v>
                </c:pt>
                <c:pt idx="154">
                  <c:v>51.717497061156131</c:v>
                </c:pt>
                <c:pt idx="155">
                  <c:v>52.020170582411524</c:v>
                </c:pt>
                <c:pt idx="156">
                  <c:v>52.32245298980866</c:v>
                </c:pt>
                <c:pt idx="157">
                  <c:v>52.624344752848963</c:v>
                </c:pt>
                <c:pt idx="158">
                  <c:v>52.925846336526597</c:v>
                </c:pt>
                <c:pt idx="159">
                  <c:v>53.226958201371716</c:v>
                </c:pt>
                <c:pt idx="160">
                  <c:v>53.527680803493539</c:v>
                </c:pt>
                <c:pt idx="161">
                  <c:v>53.828014594623262</c:v>
                </c:pt>
                <c:pt idx="162">
                  <c:v>54.127960022156792</c:v>
                </c:pt>
                <c:pt idx="163">
                  <c:v>54.427517529197324</c:v>
                </c:pt>
                <c:pt idx="164">
                  <c:v>54.726687554597738</c:v>
                </c:pt>
                <c:pt idx="165">
                  <c:v>55.025470533002846</c:v>
                </c:pt>
                <c:pt idx="166">
                  <c:v>55.323866894891424</c:v>
                </c:pt>
                <c:pt idx="167">
                  <c:v>55.621877066618119</c:v>
                </c:pt>
                <c:pt idx="168">
                  <c:v>55.91950147045516</c:v>
                </c:pt>
                <c:pt idx="169">
                  <c:v>56.216740524633899</c:v>
                </c:pt>
                <c:pt idx="170">
                  <c:v>56.513594643386178</c:v>
                </c:pt>
                <c:pt idx="171">
                  <c:v>56.810064236985518</c:v>
                </c:pt>
                <c:pt idx="172">
                  <c:v>57.106149711788156</c:v>
                </c:pt>
                <c:pt idx="173">
                  <c:v>57.401851470273876</c:v>
                </c:pt>
                <c:pt idx="174">
                  <c:v>57.697169911086668</c:v>
                </c:pt>
                <c:pt idx="175">
                  <c:v>57.992105429075238</c:v>
                </c:pt>
                <c:pt idx="176">
                  <c:v>58.286658415333314</c:v>
                </c:pt>
                <c:pt idx="177">
                  <c:v>58.580829257239778</c:v>
                </c:pt>
                <c:pt idx="178">
                  <c:v>58.874618338498635</c:v>
                </c:pt>
                <c:pt idx="179">
                  <c:v>59.16802603917877</c:v>
                </c:pt>
                <c:pt idx="180">
                  <c:v>59.461052735753576</c:v>
                </c:pt>
                <c:pt idx="181">
                  <c:v>59.753698801140352</c:v>
                </c:pt>
                <c:pt idx="182">
                  <c:v>60.045964604739552</c:v>
                </c:pt>
                <c:pt idx="183">
                  <c:v>60.337850512473842</c:v>
                </c:pt>
                <c:pt idx="184">
                  <c:v>60.629356886826962</c:v>
                </c:pt>
                <c:pt idx="185">
                  <c:v>60.920484086882432</c:v>
                </c:pt>
                <c:pt idx="186">
                  <c:v>61.211232468362063</c:v>
                </c:pt>
                <c:pt idx="187">
                  <c:v>61.50160238366427</c:v>
                </c:pt>
                <c:pt idx="188">
                  <c:v>61.791594181902234</c:v>
                </c:pt>
                <c:pt idx="189">
                  <c:v>62.081208208941845</c:v>
                </c:pt>
                <c:pt idx="190">
                  <c:v>62.370444807439469</c:v>
                </c:pt>
                <c:pt idx="191">
                  <c:v>62.659304316879556</c:v>
                </c:pt>
                <c:pt idx="192">
                  <c:v>62.947787073612012</c:v>
                </c:pt>
                <c:pt idx="193">
                  <c:v>63.235893410889446</c:v>
                </c:pt>
                <c:pt idx="194">
                  <c:v>63.523623658904164</c:v>
                </c:pt>
                <c:pt idx="195">
                  <c:v>63.810978144825029</c:v>
                </c:pt>
                <c:pt idx="196">
                  <c:v>64.097957192834102</c:v>
                </c:pt>
                <c:pt idx="197">
                  <c:v>64.384561124163099</c:v>
                </c:pt>
                <c:pt idx="198">
                  <c:v>64.670790257129681</c:v>
                </c:pt>
                <c:pt idx="199">
                  <c:v>64.956644907173512</c:v>
                </c:pt>
                <c:pt idx="200">
                  <c:v>65.242125386892184</c:v>
                </c:pt>
                <c:pt idx="201">
                  <c:v>65.527232006076886</c:v>
                </c:pt>
                <c:pt idx="202">
                  <c:v>65.811965071747935</c:v>
                </c:pt>
                <c:pt idx="203">
                  <c:v>66.096324888190082</c:v>
                </c:pt>
                <c:pt idx="204">
                  <c:v>66.380311756987666</c:v>
                </c:pt>
                <c:pt idx="205">
                  <c:v>66.66392597705952</c:v>
                </c:pt>
                <c:pt idx="206">
                  <c:v>66.947167844693723</c:v>
                </c:pt>
                <c:pt idx="207">
                  <c:v>67.230037653582158</c:v>
                </c:pt>
                <c:pt idx="208">
                  <c:v>67.512535694854861</c:v>
                </c:pt>
                <c:pt idx="209">
                  <c:v>67.794662257114197</c:v>
                </c:pt>
                <c:pt idx="210">
                  <c:v>68.07641762646881</c:v>
                </c:pt>
                <c:pt idx="211">
                  <c:v>68.357802086567418</c:v>
                </c:pt>
                <c:pt idx="212">
                  <c:v>68.638815918632361</c:v>
                </c:pt>
                <c:pt idx="213">
                  <c:v>68.919459401493043</c:v>
                </c:pt>
                <c:pt idx="214">
                  <c:v>69.199732811619057</c:v>
                </c:pt>
                <c:pt idx="215">
                  <c:v>69.479636423153224</c:v>
                </c:pt>
                <c:pt idx="216">
                  <c:v>69.759170507944376</c:v>
                </c:pt>
                <c:pt idx="217">
                  <c:v>70.038335335579958</c:v>
                </c:pt>
                <c:pt idx="218">
                  <c:v>70.31713117341846</c:v>
                </c:pt>
                <c:pt idx="219">
                  <c:v>70.595558286621568</c:v>
                </c:pt>
                <c:pt idx="220">
                  <c:v>70.873616938186245</c:v>
                </c:pt>
                <c:pt idx="221">
                  <c:v>71.151307388976505</c:v>
                </c:pt>
                <c:pt idx="222">
                  <c:v>71.428629897755044</c:v>
                </c:pt>
                <c:pt idx="223">
                  <c:v>71.705584721214677</c:v>
                </c:pt>
                <c:pt idx="224">
                  <c:v>71.982172114009529</c:v>
                </c:pt>
                <c:pt idx="225">
                  <c:v>72.258392328786101</c:v>
                </c:pt>
                <c:pt idx="226">
                  <c:v>72.534245616214065</c:v>
                </c:pt>
                <c:pt idx="227">
                  <c:v>72.80973222501693</c:v>
                </c:pt>
                <c:pt idx="228">
                  <c:v>73.084852402002454</c:v>
                </c:pt>
                <c:pt idx="229">
                  <c:v>73.359606392092871</c:v>
                </c:pt>
                <c:pt idx="230">
                  <c:v>73.633994438354975</c:v>
                </c:pt>
                <c:pt idx="231">
                  <c:v>73.908016782029904</c:v>
                </c:pt>
                <c:pt idx="232">
                  <c:v>74.181673662562815</c:v>
                </c:pt>
                <c:pt idx="233">
                  <c:v>74.454965317632315</c:v>
                </c:pt>
                <c:pt idx="234">
                  <c:v>74.727891983179717</c:v>
                </c:pt>
                <c:pt idx="235">
                  <c:v>75.000453893438092</c:v>
                </c:pt>
                <c:pt idx="236">
                  <c:v>75.272651280961085</c:v>
                </c:pt>
                <c:pt idx="237">
                  <c:v>75.54448437665161</c:v>
                </c:pt>
                <c:pt idx="238">
                  <c:v>75.815953409790282</c:v>
                </c:pt>
                <c:pt idx="239">
                  <c:v>76.087058608063671</c:v>
                </c:pt>
                <c:pt idx="240">
                  <c:v>76.357800197592354</c:v>
                </c:pt>
                <c:pt idx="241">
                  <c:v>76.628178402958781</c:v>
                </c:pt>
                <c:pt idx="242">
                  <c:v>76.898193447234945</c:v>
                </c:pt>
                <c:pt idx="243">
                  <c:v>77.167845552009823</c:v>
                </c:pt>
                <c:pt idx="244">
                  <c:v>77.437134937416673</c:v>
                </c:pt>
                <c:pt idx="245">
                  <c:v>77.706061822160081</c:v>
                </c:pt>
                <c:pt idx="246">
                  <c:v>77.974626423542816</c:v>
                </c:pt>
                <c:pt idx="247">
                  <c:v>78.242828957492549</c:v>
                </c:pt>
                <c:pt idx="248">
                  <c:v>78.510669638588297</c:v>
                </c:pt>
                <c:pt idx="249">
                  <c:v>78.778148680086701</c:v>
                </c:pt>
                <c:pt idx="250">
                  <c:v>79.045266293948131</c:v>
                </c:pt>
                <c:pt idx="251">
                  <c:v>79.312022690862534</c:v>
                </c:pt>
                <c:pt idx="252">
                  <c:v>79.578418080275185</c:v>
                </c:pt>
                <c:pt idx="253">
                  <c:v>79.844452670412139</c:v>
                </c:pt>
                <c:pt idx="254">
                  <c:v>80.110126668305512</c:v>
                </c:pt>
                <c:pt idx="255">
                  <c:v>80.375440279818633</c:v>
                </c:pt>
                <c:pt idx="256">
                  <c:v>80.640393709670931</c:v>
                </c:pt>
                <c:pt idx="257">
                  <c:v>80.904987161462643</c:v>
                </c:pt>
                <c:pt idx="258">
                  <c:v>81.169220837699328</c:v>
                </c:pt>
                <c:pt idx="259">
                  <c:v>81.433094939816201</c:v>
                </c:pt>
                <c:pt idx="260">
                  <c:v>81.696609668202257</c:v>
                </c:pt>
                <c:pt idx="261">
                  <c:v>81.95976522222422</c:v>
                </c:pt>
                <c:pt idx="262">
                  <c:v>82.222561800250276</c:v>
                </c:pt>
                <c:pt idx="263">
                  <c:v>82.484999599673614</c:v>
                </c:pt>
                <c:pt idx="264">
                  <c:v>82.747078816935812</c:v>
                </c:pt>
                <c:pt idx="265">
                  <c:v>83.008799647549964</c:v>
                </c:pt>
                <c:pt idx="266">
                  <c:v>83.270162286123679</c:v>
                </c:pt>
                <c:pt idx="267">
                  <c:v>83.531166926381857</c:v>
                </c:pt>
                <c:pt idx="268">
                  <c:v>83.791813761189275</c:v>
                </c:pt>
                <c:pt idx="269">
                  <c:v>84.05210298257299</c:v>
                </c:pt>
                <c:pt idx="270">
                  <c:v>84.312034781744558</c:v>
                </c:pt>
              </c:numCache>
            </c:numRef>
          </c:xVal>
          <c:yVal>
            <c:numRef>
              <c:f>'22ft'!$G$19:$G$289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0.37248793036498673</c:v>
                </c:pt>
                <c:pt idx="2">
                  <c:v>0.74442763493459052</c:v>
                </c:pt>
                <c:pt idx="3">
                  <c:v>1.1158209056936514</c:v>
                </c:pt>
                <c:pt idx="4">
                  <c:v>1.4866695210218746</c:v>
                </c:pt>
                <c:pt idx="5">
                  <c:v>1.8569752457797817</c:v>
                </c:pt>
                <c:pt idx="6">
                  <c:v>2.2267398313940143</c:v>
                </c:pt>
                <c:pt idx="7">
                  <c:v>2.5959650159420016</c:v>
                </c:pt>
                <c:pt idx="8">
                  <c:v>2.9646525242359991</c:v>
                </c:pt>
                <c:pt idx="9">
                  <c:v>3.3328040679065087</c:v>
                </c:pt>
                <c:pt idx="10">
                  <c:v>3.7004213454850903</c:v>
                </c:pt>
                <c:pt idx="11">
                  <c:v>4.0675060424865723</c:v>
                </c:pt>
                <c:pt idx="12">
                  <c:v>4.4340598314906714</c:v>
                </c:pt>
                <c:pt idx="13">
                  <c:v>4.8000843722230293</c:v>
                </c:pt>
                <c:pt idx="14">
                  <c:v>5.165581311635675</c:v>
                </c:pt>
                <c:pt idx="15">
                  <c:v>5.530552283986923</c:v>
                </c:pt>
                <c:pt idx="16">
                  <c:v>5.8949989109207133</c:v>
                </c:pt>
                <c:pt idx="17">
                  <c:v>6.2589228015454044</c:v>
                </c:pt>
                <c:pt idx="18">
                  <c:v>6.6223255525120255</c:v>
                </c:pt>
                <c:pt idx="19">
                  <c:v>6.9852087480919964</c:v>
                </c:pt>
                <c:pt idx="20">
                  <c:v>7.3475739602543229</c:v>
                </c:pt>
                <c:pt idx="21">
                  <c:v>7.709422748742278</c:v>
                </c:pt>
                <c:pt idx="22">
                  <c:v>8.0707566611495736</c:v>
                </c:pt>
                <c:pt idx="23">
                  <c:v>8.4315772329960286</c:v>
                </c:pt>
                <c:pt idx="24">
                  <c:v>8.7918859878027504</c:v>
                </c:pt>
                <c:pt idx="25">
                  <c:v>9.1516844371668267</c:v>
                </c:pt>
                <c:pt idx="26">
                  <c:v>9.5109740808355401</c:v>
                </c:pt>
                <c:pt idx="27">
                  <c:v>9.8697564067801125</c:v>
                </c:pt>
                <c:pt idx="28">
                  <c:v>10.228032891268983</c:v>
                </c:pt>
                <c:pt idx="29">
                  <c:v>10.585804998940633</c:v>
                </c:pt>
                <c:pt idx="30">
                  <c:v>10.943074182875964</c:v>
                </c:pt>
                <c:pt idx="31">
                  <c:v>11.299841884670222</c:v>
                </c:pt>
                <c:pt idx="32">
                  <c:v>11.656109534504502</c:v>
                </c:pt>
                <c:pt idx="33">
                  <c:v>12.011878551216805</c:v>
                </c:pt>
                <c:pt idx="34">
                  <c:v>12.367150342372691</c:v>
                </c:pt>
                <c:pt idx="35">
                  <c:v>12.721926304335501</c:v>
                </c:pt>
                <c:pt idx="36">
                  <c:v>13.07620782233618</c:v>
                </c:pt>
                <c:pt idx="37">
                  <c:v>13.429996270542686</c:v>
                </c:pt>
                <c:pt idx="38">
                  <c:v>13.783293012129015</c:v>
                </c:pt>
                <c:pt idx="39">
                  <c:v>14.136099399343822</c:v>
                </c:pt>
                <c:pt idx="40">
                  <c:v>14.488416773578663</c:v>
                </c:pt>
                <c:pt idx="41">
                  <c:v>14.840246465435861</c:v>
                </c:pt>
                <c:pt idx="42">
                  <c:v>15.191589794795993</c:v>
                </c:pt>
                <c:pt idx="43">
                  <c:v>15.542448070885008</c:v>
                </c:pt>
                <c:pt idx="44">
                  <c:v>15.892822592340993</c:v>
                </c:pt>
                <c:pt idx="45">
                  <c:v>16.242714647280568</c:v>
                </c:pt>
                <c:pt idx="46">
                  <c:v>16.592125513364945</c:v>
                </c:pt>
                <c:pt idx="47">
                  <c:v>16.941056457865631</c:v>
                </c:pt>
                <c:pt idx="48">
                  <c:v>17.289508737729793</c:v>
                </c:pt>
                <c:pt idx="49">
                  <c:v>17.637483599645289</c:v>
                </c:pt>
                <c:pt idx="50">
                  <c:v>17.984982280105367</c:v>
                </c:pt>
                <c:pt idx="51">
                  <c:v>18.332006005473044</c:v>
                </c:pt>
                <c:pt idx="52">
                  <c:v>18.678555992045155</c:v>
                </c:pt>
                <c:pt idx="53">
                  <c:v>19.024633446116098</c:v>
                </c:pt>
                <c:pt idx="54">
                  <c:v>19.37023956404126</c:v>
                </c:pt>
                <c:pt idx="55">
                  <c:v>19.71537553230014</c:v>
                </c:pt>
                <c:pt idx="56">
                  <c:v>20.060042527559165</c:v>
                </c:pt>
                <c:pt idx="57">
                  <c:v>20.404241716734226</c:v>
                </c:pt>
                <c:pt idx="58">
                  <c:v>20.747974257052899</c:v>
                </c:pt>
                <c:pt idx="59">
                  <c:v>21.09124129611639</c:v>
                </c:pt>
                <c:pt idx="60">
                  <c:v>21.434043971961195</c:v>
                </c:pt>
                <c:pt idx="61">
                  <c:v>21.776383413120477</c:v>
                </c:pt>
                <c:pt idx="62">
                  <c:v>22.118260738685173</c:v>
                </c:pt>
                <c:pt idx="63">
                  <c:v>22.459677058364822</c:v>
                </c:pt>
                <c:pt idx="64">
                  <c:v>22.800633472548128</c:v>
                </c:pt>
                <c:pt idx="65">
                  <c:v>23.141131072363262</c:v>
                </c:pt>
                <c:pt idx="66">
                  <c:v>23.481170939737886</c:v>
                </c:pt>
                <c:pt idx="67">
                  <c:v>23.820754147458956</c:v>
                </c:pt>
                <c:pt idx="68">
                  <c:v>24.159881759232235</c:v>
                </c:pt>
                <c:pt idx="69">
                  <c:v>24.498554829741572</c:v>
                </c:pt>
                <c:pt idx="70">
                  <c:v>24.836774404707935</c:v>
                </c:pt>
                <c:pt idx="71">
                  <c:v>25.1745415209482</c:v>
                </c:pt>
                <c:pt idx="72">
                  <c:v>25.511857206433703</c:v>
                </c:pt>
                <c:pt idx="73">
                  <c:v>25.848722480348542</c:v>
                </c:pt>
                <c:pt idx="74">
                  <c:v>26.185138353147661</c:v>
                </c:pt>
                <c:pt idx="75">
                  <c:v>26.521105826614701</c:v>
                </c:pt>
                <c:pt idx="76">
                  <c:v>26.856625893919617</c:v>
                </c:pt>
                <c:pt idx="77">
                  <c:v>27.191699539676065</c:v>
                </c:pt>
                <c:pt idx="78">
                  <c:v>27.526327739998592</c:v>
                </c:pt>
                <c:pt idx="79">
                  <c:v>27.860511462559575</c:v>
                </c:pt>
                <c:pt idx="80">
                  <c:v>28.194251666645968</c:v>
                </c:pt>
                <c:pt idx="81">
                  <c:v>28.527549303215821</c:v>
                </c:pt>
                <c:pt idx="82">
                  <c:v>28.86040531495459</c:v>
                </c:pt>
                <c:pt idx="83">
                  <c:v>29.192820636331248</c:v>
                </c:pt>
                <c:pt idx="84">
                  <c:v>29.524796193654179</c:v>
                </c:pt>
                <c:pt idx="85">
                  <c:v>29.856332905126866</c:v>
                </c:pt>
                <c:pt idx="86">
                  <c:v>30.187431680903387</c:v>
                </c:pt>
                <c:pt idx="87">
                  <c:v>30.518093423143707</c:v>
                </c:pt>
                <c:pt idx="88">
                  <c:v>30.848319026068761</c:v>
                </c:pt>
                <c:pt idx="89">
                  <c:v>31.178109376015364</c:v>
                </c:pt>
                <c:pt idx="90">
                  <c:v>31.507465351490904</c:v>
                </c:pt>
                <c:pt idx="91">
                  <c:v>31.836387823227867</c:v>
                </c:pt>
                <c:pt idx="92">
                  <c:v>32.16487765423814</c:v>
                </c:pt>
                <c:pt idx="93">
                  <c:v>32.492935699867168</c:v>
                </c:pt>
                <c:pt idx="94">
                  <c:v>32.820562807847885</c:v>
                </c:pt>
                <c:pt idx="95">
                  <c:v>33.14775981835448</c:v>
                </c:pt>
                <c:pt idx="96">
                  <c:v>33.474527564055983</c:v>
                </c:pt>
                <c:pt idx="97">
                  <c:v>33.800866870169649</c:v>
                </c:pt>
                <c:pt idx="98">
                  <c:v>34.126778554514203</c:v>
                </c:pt>
                <c:pt idx="99">
                  <c:v>34.452263427562848</c:v>
                </c:pt>
                <c:pt idx="100">
                  <c:v>34.777322292496144</c:v>
                </c:pt>
                <c:pt idx="101">
                  <c:v>35.101955945254701</c:v>
                </c:pt>
                <c:pt idx="102">
                  <c:v>35.426165174591674</c:v>
                </c:pt>
                <c:pt idx="103">
                  <c:v>35.749950762125117</c:v>
                </c:pt>
                <c:pt idx="104">
                  <c:v>36.073313482390141</c:v>
                </c:pt>
                <c:pt idx="105">
                  <c:v>36.396254102890907</c:v>
                </c:pt>
                <c:pt idx="106">
                  <c:v>36.718773384152456</c:v>
                </c:pt>
                <c:pt idx="107">
                  <c:v>37.040872079772363</c:v>
                </c:pt>
                <c:pt idx="108">
                  <c:v>37.362550936472225</c:v>
                </c:pt>
                <c:pt idx="109">
                  <c:v>37.683810694148974</c:v>
                </c:pt>
                <c:pt idx="110">
                  <c:v>38.004652085926047</c:v>
                </c:pt>
                <c:pt idx="111">
                  <c:v>38.325075838204356</c:v>
                </c:pt>
                <c:pt idx="112">
                  <c:v>38.645082670713123</c:v>
                </c:pt>
                <c:pt idx="113">
                  <c:v>38.964673296560541</c:v>
                </c:pt>
                <c:pt idx="114">
                  <c:v>39.283848422284258</c:v>
                </c:pt>
                <c:pt idx="115">
                  <c:v>39.602608747901712</c:v>
                </c:pt>
                <c:pt idx="116">
                  <c:v>39.920954966960316</c:v>
                </c:pt>
                <c:pt idx="117">
                  <c:v>40.238887766587453</c:v>
                </c:pt>
                <c:pt idx="118">
                  <c:v>40.556407827540326</c:v>
                </c:pt>
                <c:pt idx="119">
                  <c:v>40.873515824255641</c:v>
                </c:pt>
                <c:pt idx="120">
                  <c:v>41.190212424899144</c:v>
                </c:pt>
                <c:pt idx="121">
                  <c:v>41.506498291414971</c:v>
                </c:pt>
                <c:pt idx="122">
                  <c:v>41.822374079574871</c:v>
                </c:pt>
                <c:pt idx="123">
                  <c:v>42.137840439027237</c:v>
                </c:pt>
                <c:pt idx="124">
                  <c:v>42.452898013346008</c:v>
                </c:pt>
                <c:pt idx="125">
                  <c:v>42.76754744007939</c:v>
                </c:pt>
                <c:pt idx="126">
                  <c:v>43.081789350798417</c:v>
                </c:pt>
                <c:pt idx="127">
                  <c:v>43.395624371145388</c:v>
                </c:pt>
                <c:pt idx="128">
                  <c:v>43.709053120882082</c:v>
                </c:pt>
                <c:pt idx="129">
                  <c:v>44.022076213937886</c:v>
                </c:pt>
                <c:pt idx="130">
                  <c:v>44.334694258457716</c:v>
                </c:pt>
                <c:pt idx="131">
                  <c:v>44.646907856849793</c:v>
                </c:pt>
                <c:pt idx="132">
                  <c:v>44.958717605833257</c:v>
                </c:pt>
                <c:pt idx="133">
                  <c:v>45.270124096485645</c:v>
                </c:pt>
                <c:pt idx="134">
                  <c:v>45.581127914290171</c:v>
                </c:pt>
                <c:pt idx="135">
                  <c:v>45.891729639182884</c:v>
                </c:pt>
                <c:pt idx="136">
                  <c:v>46.201929845599643</c:v>
                </c:pt>
                <c:pt idx="137">
                  <c:v>46.511729102522942</c:v>
                </c:pt>
                <c:pt idx="138">
                  <c:v>46.82112797352859</c:v>
                </c:pt>
                <c:pt idx="139">
                  <c:v>47.130127016832205</c:v>
                </c:pt>
                <c:pt idx="140">
                  <c:v>47.438726785335561</c:v>
                </c:pt>
                <c:pt idx="141">
                  <c:v>47.746927826672774</c:v>
                </c:pt>
                <c:pt idx="142">
                  <c:v>48.054730683256338</c:v>
                </c:pt>
                <c:pt idx="143">
                  <c:v>48.362135892322989</c:v>
                </c:pt>
                <c:pt idx="144">
                  <c:v>48.669143985979403</c:v>
                </c:pt>
                <c:pt idx="145">
                  <c:v>48.975755491247746</c:v>
                </c:pt>
                <c:pt idx="146">
                  <c:v>49.281970930111065</c:v>
                </c:pt>
                <c:pt idx="147">
                  <c:v>49.587790819558499</c:v>
                </c:pt>
                <c:pt idx="148">
                  <c:v>49.893215671630344</c:v>
                </c:pt>
                <c:pt idx="149">
                  <c:v>50.198245993462947</c:v>
                </c:pt>
                <c:pt idx="150">
                  <c:v>50.502882287333449</c:v>
                </c:pt>
                <c:pt idx="151">
                  <c:v>50.807125050704343</c:v>
                </c:pt>
                <c:pt idx="152">
                  <c:v>51.110974776267895</c:v>
                </c:pt>
                <c:pt idx="153">
                  <c:v>51.414431951990373</c:v>
                </c:pt>
                <c:pt idx="154">
                  <c:v>51.717497061156131</c:v>
                </c:pt>
                <c:pt idx="155">
                  <c:v>52.020170582411524</c:v>
                </c:pt>
                <c:pt idx="156">
                  <c:v>52.32245298980866</c:v>
                </c:pt>
                <c:pt idx="157">
                  <c:v>52.624344752848963</c:v>
                </c:pt>
                <c:pt idx="158">
                  <c:v>52.925846336526597</c:v>
                </c:pt>
                <c:pt idx="159">
                  <c:v>53.226958201371716</c:v>
                </c:pt>
                <c:pt idx="160">
                  <c:v>53.527680803493539</c:v>
                </c:pt>
                <c:pt idx="161">
                  <c:v>53.828014594623262</c:v>
                </c:pt>
                <c:pt idx="162">
                  <c:v>54.127960022156792</c:v>
                </c:pt>
                <c:pt idx="163">
                  <c:v>54.427517529197324</c:v>
                </c:pt>
                <c:pt idx="164">
                  <c:v>54.726687554597738</c:v>
                </c:pt>
                <c:pt idx="165">
                  <c:v>55.025470533002846</c:v>
                </c:pt>
                <c:pt idx="166">
                  <c:v>55.323866894891424</c:v>
                </c:pt>
                <c:pt idx="167">
                  <c:v>55.621877066618119</c:v>
                </c:pt>
                <c:pt idx="168">
                  <c:v>55.91950147045516</c:v>
                </c:pt>
                <c:pt idx="169">
                  <c:v>56.216740524633899</c:v>
                </c:pt>
                <c:pt idx="170">
                  <c:v>56.513594643386178</c:v>
                </c:pt>
                <c:pt idx="171">
                  <c:v>56.810064236985518</c:v>
                </c:pt>
                <c:pt idx="172">
                  <c:v>57.106149711788156</c:v>
                </c:pt>
                <c:pt idx="173">
                  <c:v>57.401851470273876</c:v>
                </c:pt>
                <c:pt idx="174">
                  <c:v>57.697169911086668</c:v>
                </c:pt>
                <c:pt idx="175">
                  <c:v>57.992105429075238</c:v>
                </c:pt>
                <c:pt idx="176">
                  <c:v>58.286658415333314</c:v>
                </c:pt>
                <c:pt idx="177">
                  <c:v>58.580829257239778</c:v>
                </c:pt>
                <c:pt idx="178">
                  <c:v>58.874618338498635</c:v>
                </c:pt>
                <c:pt idx="179">
                  <c:v>59.16802603917877</c:v>
                </c:pt>
                <c:pt idx="180">
                  <c:v>59.461052735753576</c:v>
                </c:pt>
                <c:pt idx="181">
                  <c:v>59.753698801140352</c:v>
                </c:pt>
                <c:pt idx="182">
                  <c:v>60.045964604739552</c:v>
                </c:pt>
                <c:pt idx="183">
                  <c:v>60.337850512473842</c:v>
                </c:pt>
                <c:pt idx="184">
                  <c:v>60.629356886826962</c:v>
                </c:pt>
                <c:pt idx="185">
                  <c:v>60.920484086882432</c:v>
                </c:pt>
                <c:pt idx="186">
                  <c:v>61.211232468362063</c:v>
                </c:pt>
                <c:pt idx="187">
                  <c:v>61.50160238366427</c:v>
                </c:pt>
                <c:pt idx="188">
                  <c:v>61.791594181902234</c:v>
                </c:pt>
                <c:pt idx="189">
                  <c:v>62.081208208941845</c:v>
                </c:pt>
                <c:pt idx="190">
                  <c:v>62.370444807439469</c:v>
                </c:pt>
                <c:pt idx="191">
                  <c:v>62.659304316879556</c:v>
                </c:pt>
                <c:pt idx="192">
                  <c:v>62.947787073612012</c:v>
                </c:pt>
                <c:pt idx="193">
                  <c:v>63.235893410889446</c:v>
                </c:pt>
                <c:pt idx="194">
                  <c:v>63.523623658904164</c:v>
                </c:pt>
                <c:pt idx="195">
                  <c:v>63.810978144825029</c:v>
                </c:pt>
                <c:pt idx="196">
                  <c:v>64.097957192834102</c:v>
                </c:pt>
                <c:pt idx="197">
                  <c:v>64.384561124163099</c:v>
                </c:pt>
                <c:pt idx="198">
                  <c:v>64.670790257129681</c:v>
                </c:pt>
                <c:pt idx="199">
                  <c:v>64.956644907173512</c:v>
                </c:pt>
                <c:pt idx="200">
                  <c:v>65.242125386892184</c:v>
                </c:pt>
                <c:pt idx="201">
                  <c:v>65.527232006076886</c:v>
                </c:pt>
                <c:pt idx="202">
                  <c:v>65.811965071747935</c:v>
                </c:pt>
                <c:pt idx="203">
                  <c:v>66.096324888190082</c:v>
                </c:pt>
                <c:pt idx="204">
                  <c:v>66.380311756987666</c:v>
                </c:pt>
                <c:pt idx="205">
                  <c:v>66.66392597705952</c:v>
                </c:pt>
                <c:pt idx="206">
                  <c:v>66.947167844693723</c:v>
                </c:pt>
                <c:pt idx="207">
                  <c:v>67.230037653582158</c:v>
                </c:pt>
                <c:pt idx="208">
                  <c:v>67.512535694854861</c:v>
                </c:pt>
                <c:pt idx="209">
                  <c:v>67.794662257114197</c:v>
                </c:pt>
                <c:pt idx="210">
                  <c:v>68.07641762646881</c:v>
                </c:pt>
                <c:pt idx="211">
                  <c:v>68.357802086567418</c:v>
                </c:pt>
                <c:pt idx="212">
                  <c:v>68.638815918632361</c:v>
                </c:pt>
                <c:pt idx="213">
                  <c:v>68.919459401493043</c:v>
                </c:pt>
                <c:pt idx="214">
                  <c:v>69.199732811619057</c:v>
                </c:pt>
                <c:pt idx="215">
                  <c:v>69.479636423153224</c:v>
                </c:pt>
                <c:pt idx="216">
                  <c:v>69.759170507944376</c:v>
                </c:pt>
                <c:pt idx="217">
                  <c:v>70.038335335579958</c:v>
                </c:pt>
                <c:pt idx="218">
                  <c:v>70.31713117341846</c:v>
                </c:pt>
                <c:pt idx="219">
                  <c:v>70.595558286621568</c:v>
                </c:pt>
                <c:pt idx="220">
                  <c:v>70.873616938186245</c:v>
                </c:pt>
                <c:pt idx="221">
                  <c:v>71.151307388976505</c:v>
                </c:pt>
                <c:pt idx="222">
                  <c:v>71.428629897755044</c:v>
                </c:pt>
                <c:pt idx="223">
                  <c:v>71.705584721214677</c:v>
                </c:pt>
                <c:pt idx="224">
                  <c:v>71.982172114009529</c:v>
                </c:pt>
                <c:pt idx="225">
                  <c:v>72.258392328786101</c:v>
                </c:pt>
                <c:pt idx="226">
                  <c:v>72.534245616214065</c:v>
                </c:pt>
                <c:pt idx="227">
                  <c:v>72.80973222501693</c:v>
                </c:pt>
                <c:pt idx="228">
                  <c:v>73.084852402002454</c:v>
                </c:pt>
                <c:pt idx="229">
                  <c:v>73.359606392092871</c:v>
                </c:pt>
                <c:pt idx="230">
                  <c:v>73.633994438354975</c:v>
                </c:pt>
                <c:pt idx="231">
                  <c:v>73.908016782029904</c:v>
                </c:pt>
                <c:pt idx="232">
                  <c:v>74.181673662562815</c:v>
                </c:pt>
                <c:pt idx="233">
                  <c:v>74.454965317632315</c:v>
                </c:pt>
                <c:pt idx="234">
                  <c:v>74.727891983179717</c:v>
                </c:pt>
                <c:pt idx="235">
                  <c:v>75.000453893438092</c:v>
                </c:pt>
                <c:pt idx="236">
                  <c:v>75.272651280961085</c:v>
                </c:pt>
                <c:pt idx="237">
                  <c:v>75.54448437665161</c:v>
                </c:pt>
                <c:pt idx="238">
                  <c:v>75.815953409790282</c:v>
                </c:pt>
                <c:pt idx="239">
                  <c:v>76.087058608063671</c:v>
                </c:pt>
                <c:pt idx="240">
                  <c:v>76.357800197592354</c:v>
                </c:pt>
                <c:pt idx="241">
                  <c:v>76.628178402958781</c:v>
                </c:pt>
                <c:pt idx="242">
                  <c:v>76.898193447234945</c:v>
                </c:pt>
                <c:pt idx="243">
                  <c:v>77.167845552009823</c:v>
                </c:pt>
                <c:pt idx="244">
                  <c:v>77.437134937416673</c:v>
                </c:pt>
                <c:pt idx="245">
                  <c:v>77.706061822160081</c:v>
                </c:pt>
                <c:pt idx="246">
                  <c:v>77.974626423542816</c:v>
                </c:pt>
                <c:pt idx="247">
                  <c:v>78.242828957492549</c:v>
                </c:pt>
                <c:pt idx="248">
                  <c:v>78.510669638588297</c:v>
                </c:pt>
                <c:pt idx="249">
                  <c:v>78.778148680086701</c:v>
                </c:pt>
                <c:pt idx="250">
                  <c:v>79.045266293948131</c:v>
                </c:pt>
                <c:pt idx="251">
                  <c:v>79.312022690862534</c:v>
                </c:pt>
                <c:pt idx="252">
                  <c:v>79.578418080275185</c:v>
                </c:pt>
                <c:pt idx="253">
                  <c:v>79.844452670412139</c:v>
                </c:pt>
                <c:pt idx="254">
                  <c:v>80.110126668305512</c:v>
                </c:pt>
                <c:pt idx="255">
                  <c:v>80.375440279818633</c:v>
                </c:pt>
                <c:pt idx="256">
                  <c:v>80.640393709670931</c:v>
                </c:pt>
                <c:pt idx="257">
                  <c:v>80.904987161462643</c:v>
                </c:pt>
                <c:pt idx="258">
                  <c:v>81.169220837699328</c:v>
                </c:pt>
                <c:pt idx="259">
                  <c:v>81.433094939816201</c:v>
                </c:pt>
                <c:pt idx="260">
                  <c:v>81.696609668202257</c:v>
                </c:pt>
                <c:pt idx="261">
                  <c:v>81.95976522222422</c:v>
                </c:pt>
                <c:pt idx="262">
                  <c:v>82.222561800250276</c:v>
                </c:pt>
                <c:pt idx="263">
                  <c:v>82.484999599673614</c:v>
                </c:pt>
                <c:pt idx="264">
                  <c:v>82.747078816935812</c:v>
                </c:pt>
                <c:pt idx="265">
                  <c:v>83.008799647549964</c:v>
                </c:pt>
                <c:pt idx="266">
                  <c:v>83.270162286123679</c:v>
                </c:pt>
                <c:pt idx="267">
                  <c:v>83.531166926381857</c:v>
                </c:pt>
                <c:pt idx="268">
                  <c:v>83.791813761189275</c:v>
                </c:pt>
                <c:pt idx="269">
                  <c:v>84.05210298257299</c:v>
                </c:pt>
                <c:pt idx="270">
                  <c:v>84.312034781744558</c:v>
                </c:pt>
              </c:numCache>
            </c:numRef>
          </c:xVal>
          <c:yVal>
            <c:numRef>
              <c:f>'22ft'!$H$19:$H$289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071360"/>
        <c:axId val="540071752"/>
      </c:scatterChart>
      <c:valAx>
        <c:axId val="540071360"/>
        <c:scaling>
          <c:orientation val="minMax"/>
          <c:max val="3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39536840073208673"/>
              <c:y val="0.90364815796989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071752"/>
        <c:crosses val="max"/>
        <c:crossBetween val="midCat"/>
        <c:majorUnit val="2"/>
      </c:valAx>
      <c:valAx>
        <c:axId val="540071752"/>
        <c:scaling>
          <c:orientation val="minMax"/>
          <c:max val="1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0071360"/>
        <c:crosses val="autoZero"/>
        <c:crossBetween val="midCat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630337049452973"/>
          <c:y val="0.39843852420001902"/>
          <c:w val="0.16708037732907144"/>
          <c:h val="0.21093794622822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60603778658642"/>
          <c:y val="5.9767061407714303E-2"/>
          <c:w val="0.67849255511233686"/>
          <c:h val="0.87335643202225988"/>
        </c:manualLayout>
      </c:layout>
      <c:scatterChart>
        <c:scatterStyle val="lineMarker"/>
        <c:varyColors val="0"/>
        <c:ser>
          <c:idx val="0"/>
          <c:order val="0"/>
          <c:tx>
            <c:v>High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'22ft'!$N$15:$O$15</c:f>
              <c:numCache>
                <c:formatCode>General</c:formatCode>
                <c:ptCount val="2"/>
                <c:pt idx="0">
                  <c:v>70</c:v>
                </c:pt>
                <c:pt idx="1">
                  <c:v>22.118260738685173</c:v>
                </c:pt>
              </c:numCache>
            </c:numRef>
          </c:xVal>
          <c:yVal>
            <c:numRef>
              <c:f>Ether!#REF!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A5-42FF-9188-A3B4F369958B}"/>
            </c:ext>
          </c:extLst>
        </c:ser>
        <c:ser>
          <c:idx val="1"/>
          <c:order val="1"/>
          <c:tx>
            <c:v>Low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'22ft'!$P$15:$Q$15</c:f>
              <c:numCache>
                <c:formatCode>General</c:formatCode>
                <c:ptCount val="2"/>
                <c:pt idx="0">
                  <c:v>2.5959650159420016</c:v>
                </c:pt>
                <c:pt idx="1">
                  <c:v>2.5959650159420016</c:v>
                </c:pt>
              </c:numCache>
            </c:numRef>
          </c:xVal>
          <c:yVal>
            <c:numRef>
              <c:f>'22ft'!$V$8:$V$8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A5-42FF-9188-A3B4F3699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072536"/>
        <c:axId val="540072928"/>
      </c:scatterChart>
      <c:valAx>
        <c:axId val="540072536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072928"/>
        <c:crosses val="autoZero"/>
        <c:crossBetween val="midCat"/>
        <c:majorUnit val="1"/>
      </c:valAx>
      <c:valAx>
        <c:axId val="54007292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072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60603778658642"/>
          <c:y val="5.9767061407714303E-2"/>
          <c:w val="0.67849255511233686"/>
          <c:h val="0.87335643202225988"/>
        </c:manualLayout>
      </c:layout>
      <c:scatterChart>
        <c:scatterStyle val="lineMarker"/>
        <c:varyColors val="0"/>
        <c:ser>
          <c:idx val="0"/>
          <c:order val="0"/>
          <c:tx>
            <c:v>High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'22ft'!$N$15:$O$15</c:f>
              <c:numCache>
                <c:formatCode>General</c:formatCode>
                <c:ptCount val="2"/>
                <c:pt idx="0">
                  <c:v>70</c:v>
                </c:pt>
                <c:pt idx="1">
                  <c:v>22.118260738685173</c:v>
                </c:pt>
              </c:numCache>
            </c:numRef>
          </c:xVal>
          <c:yVal>
            <c:numRef>
              <c:f>Ether!#REF!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9A5-42FF-9188-A3B4F369958B}"/>
            </c:ext>
          </c:extLst>
        </c:ser>
        <c:ser>
          <c:idx val="1"/>
          <c:order val="1"/>
          <c:tx>
            <c:v>Low</c:v>
          </c:tx>
          <c:spPr>
            <a:ln w="381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'22ft'!$P$15:$Q$15</c:f>
              <c:numCache>
                <c:formatCode>General</c:formatCode>
                <c:ptCount val="2"/>
                <c:pt idx="0">
                  <c:v>2.5959650159420016</c:v>
                </c:pt>
                <c:pt idx="1">
                  <c:v>2.5959650159420016</c:v>
                </c:pt>
              </c:numCache>
            </c:numRef>
          </c:xVal>
          <c:yVal>
            <c:numRef>
              <c:f>'22ft'!$V$8</c:f>
              <c:numCache>
                <c:formatCode>General</c:formatCode>
                <c:ptCount val="1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9A5-42FF-9188-A3B4F3699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482672"/>
        <c:axId val="540483064"/>
      </c:scatterChart>
      <c:valAx>
        <c:axId val="540482672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83064"/>
        <c:crosses val="autoZero"/>
        <c:crossBetween val="midCat"/>
        <c:majorUnit val="1"/>
      </c:valAx>
      <c:valAx>
        <c:axId val="54048306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8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Angle Differance top to bottom at</a:t>
            </a:r>
            <a:r>
              <a:rPr lang="en-US" baseline="0"/>
              <a:t> 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SummaryChart!$P$8</c:f>
              <c:strCache>
                <c:ptCount val="1"/>
                <c:pt idx="0">
                  <c:v>Degree Accuracey needed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SummaryChart!$B$9:$B$31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SummaryChart!$P$9:$P$31</c:f>
              <c:numCache>
                <c:formatCode>0.000</c:formatCode>
                <c:ptCount val="23"/>
                <c:pt idx="0">
                  <c:v>4.0866652276837705</c:v>
                </c:pt>
                <c:pt idx="1">
                  <c:v>4.0976982148373793</c:v>
                </c:pt>
                <c:pt idx="2">
                  <c:v>4.0367827872327817</c:v>
                </c:pt>
                <c:pt idx="3">
                  <c:v>3.9056589753700766</c:v>
                </c:pt>
                <c:pt idx="4">
                  <c:v>3.723437722427613</c:v>
                </c:pt>
                <c:pt idx="5">
                  <c:v>3.537986495179557</c:v>
                </c:pt>
                <c:pt idx="6">
                  <c:v>3.338383411633457</c:v>
                </c:pt>
                <c:pt idx="7">
                  <c:v>3.1406881630959234</c:v>
                </c:pt>
                <c:pt idx="8">
                  <c:v>2.9515482880352559</c:v>
                </c:pt>
                <c:pt idx="9">
                  <c:v>2.7733316784372173</c:v>
                </c:pt>
                <c:pt idx="10">
                  <c:v>2.6076576304545278</c:v>
                </c:pt>
                <c:pt idx="11">
                  <c:v>2.4547067071317539</c:v>
                </c:pt>
                <c:pt idx="12">
                  <c:v>2.3145781495888871</c:v>
                </c:pt>
                <c:pt idx="13">
                  <c:v>2.1861623127491541</c:v>
                </c:pt>
                <c:pt idx="14">
                  <c:v>2.0686924387886054</c:v>
                </c:pt>
                <c:pt idx="15">
                  <c:v>1.9616137459028635</c:v>
                </c:pt>
                <c:pt idx="16">
                  <c:v>1.8632496864128225</c:v>
                </c:pt>
                <c:pt idx="17">
                  <c:v>1.7730734681728428</c:v>
                </c:pt>
                <c:pt idx="18">
                  <c:v>1.6900982695098827</c:v>
                </c:pt>
                <c:pt idx="19">
                  <c:v>1.6137074340722266</c:v>
                </c:pt>
                <c:pt idx="20">
                  <c:v>1.5432093796578779</c:v>
                </c:pt>
                <c:pt idx="21">
                  <c:v>1.4780063795717435</c:v>
                </c:pt>
                <c:pt idx="22">
                  <c:v>1.4175676618984021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SummaryChart!$T$8</c:f>
              <c:strCache>
                <c:ptCount val="1"/>
                <c:pt idx="0">
                  <c:v>Degree of opening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SummaryChart!$B$9:$B$31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SummaryChart!$T$9:$T$31</c:f>
              <c:numCache>
                <c:formatCode>General</c:formatCode>
                <c:ptCount val="23"/>
                <c:pt idx="0">
                  <c:v>0</c:v>
                </c:pt>
                <c:pt idx="1">
                  <c:v>1.7899106082460694</c:v>
                </c:pt>
                <c:pt idx="2">
                  <c:v>3.4165881917713445</c:v>
                </c:pt>
                <c:pt idx="3">
                  <c:v>4.7636416907261783</c:v>
                </c:pt>
                <c:pt idx="4">
                  <c:v>5.7823923223640428</c:v>
                </c:pt>
                <c:pt idx="5">
                  <c:v>6.4830736928972357</c:v>
                </c:pt>
                <c:pt idx="6">
                  <c:v>6.9112271190246872</c:v>
                </c:pt>
                <c:pt idx="7">
                  <c:v>7.125016348901795</c:v>
                </c:pt>
                <c:pt idx="8">
                  <c:v>7.1805354977201503</c:v>
                </c:pt>
                <c:pt idx="9">
                  <c:v>7.125016348901795</c:v>
                </c:pt>
                <c:pt idx="10">
                  <c:v>6.9951922972580007</c:v>
                </c:pt>
                <c:pt idx="11">
                  <c:v>6.8182145716518718</c:v>
                </c:pt>
                <c:pt idx="12">
                  <c:v>6.6134604823147569</c:v>
                </c:pt>
                <c:pt idx="13">
                  <c:v>6.3943977652275947</c:v>
                </c:pt>
                <c:pt idx="14">
                  <c:v>6.1701750950296059</c:v>
                </c:pt>
                <c:pt idx="15">
                  <c:v>5.9468630539734875</c:v>
                </c:pt>
                <c:pt idx="16">
                  <c:v>5.728375812134459</c:v>
                </c:pt>
                <c:pt idx="17">
                  <c:v>5.5171359789880583</c:v>
                </c:pt>
                <c:pt idx="18">
                  <c:v>5.3145456699447493</c:v>
                </c:pt>
                <c:pt idx="19">
                  <c:v>5.1213165107786125</c:v>
                </c:pt>
                <c:pt idx="20">
                  <c:v>4.9376990987654494</c:v>
                </c:pt>
                <c:pt idx="21">
                  <c:v>4.7636416907261747</c:v>
                </c:pt>
                <c:pt idx="22">
                  <c:v>4.5988994372822418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483848"/>
        <c:axId val="540484240"/>
      </c:scatterChart>
      <c:valAx>
        <c:axId val="54048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84240"/>
        <c:crosses val="autoZero"/>
        <c:crossBetween val="midCat"/>
      </c:valAx>
      <c:valAx>
        <c:axId val="54048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83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SummaryChart!$H$8</c:f>
              <c:strCache>
                <c:ptCount val="1"/>
                <c:pt idx="0">
                  <c:v>Shooter Angle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1467985564304462"/>
                  <c:y val="3.8846967045785941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0.0822x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- 4.3698x + 88.593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SummaryChart!$B$9:$B$31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SummaryChart!$H$9:$H$31</c:f>
              <c:numCache>
                <c:formatCode>0.00</c:formatCode>
                <c:ptCount val="23"/>
                <c:pt idx="0">
                  <c:v>9.0134333761240821</c:v>
                </c:pt>
                <c:pt idx="1">
                  <c:v>9.0134333761240821</c:v>
                </c:pt>
                <c:pt idx="2">
                  <c:v>9.0134333761240821</c:v>
                </c:pt>
                <c:pt idx="3">
                  <c:v>9.0134333761240821</c:v>
                </c:pt>
                <c:pt idx="4">
                  <c:v>9.0134333761240821</c:v>
                </c:pt>
                <c:pt idx="5">
                  <c:v>6.1585360789912578</c:v>
                </c:pt>
                <c:pt idx="6">
                  <c:v>4.760243246492494</c:v>
                </c:pt>
                <c:pt idx="7">
                  <c:v>3.9173214392454847</c:v>
                </c:pt>
                <c:pt idx="8">
                  <c:v>3.9067103227608775</c:v>
                </c:pt>
                <c:pt idx="9">
                  <c:v>3.9550948991238335</c:v>
                </c:pt>
                <c:pt idx="10">
                  <c:v>4.0215903111381905</c:v>
                </c:pt>
                <c:pt idx="11">
                  <c:v>4.1476687647310762</c:v>
                </c:pt>
                <c:pt idx="12">
                  <c:v>4.2762732694172261</c:v>
                </c:pt>
                <c:pt idx="13">
                  <c:v>4.4292515075421859</c:v>
                </c:pt>
                <c:pt idx="14">
                  <c:v>4.5962459501238104</c:v>
                </c:pt>
                <c:pt idx="15">
                  <c:v>4.7315448744521431</c:v>
                </c:pt>
                <c:pt idx="16">
                  <c:v>4.9374357168046084</c:v>
                </c:pt>
                <c:pt idx="17">
                  <c:v>5.1209304473441284</c:v>
                </c:pt>
                <c:pt idx="18">
                  <c:v>5.367660620825462</c:v>
                </c:pt>
                <c:pt idx="19">
                  <c:v>5.5822491296341914</c:v>
                </c:pt>
                <c:pt idx="20">
                  <c:v>5.8032202273645934</c:v>
                </c:pt>
                <c:pt idx="21">
                  <c:v>6.0299915257123384</c:v>
                </c:pt>
                <c:pt idx="22">
                  <c:v>6.2621054885854859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485024"/>
        <c:axId val="540485416"/>
      </c:scatterChart>
      <c:valAx>
        <c:axId val="54048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85416"/>
        <c:crosses val="autoZero"/>
        <c:crossBetween val="midCat"/>
      </c:valAx>
      <c:valAx>
        <c:axId val="54048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48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SummaryChart!$F$8</c:f>
              <c:strCache>
                <c:ptCount val="1"/>
                <c:pt idx="0">
                  <c:v>Shooter Speed (RPM)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9.7686014178638189E-2"/>
                  <c:y val="0.37134227977468909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 baseline="0"/>
                      <a:t>y = 1.0257x</a:t>
                    </a:r>
                    <a:r>
                      <a:rPr lang="en-US" sz="1400" b="1" baseline="30000"/>
                      <a:t>2</a:t>
                    </a:r>
                    <a:r>
                      <a:rPr lang="en-US" sz="1400" b="1" baseline="0"/>
                      <a:t> + 16.869x + 795.64</a:t>
                    </a:r>
                    <a:endParaRPr lang="en-US" sz="1400" b="1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SummaryChart!$B$9:$B$31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SummaryChart!$F$9:$F$31</c:f>
              <c:numCache>
                <c:formatCode>0</c:formatCode>
                <c:ptCount val="23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1500</c:v>
                </c:pt>
                <c:pt idx="6">
                  <c:v>2000</c:v>
                </c:pt>
                <c:pt idx="7">
                  <c:v>2500</c:v>
                </c:pt>
                <c:pt idx="8">
                  <c:v>2500</c:v>
                </c:pt>
                <c:pt idx="9">
                  <c:v>2500</c:v>
                </c:pt>
                <c:pt idx="10">
                  <c:v>2500</c:v>
                </c:pt>
                <c:pt idx="11">
                  <c:v>2500</c:v>
                </c:pt>
                <c:pt idx="12">
                  <c:v>2500</c:v>
                </c:pt>
                <c:pt idx="13">
                  <c:v>2500</c:v>
                </c:pt>
                <c:pt idx="14">
                  <c:v>2500</c:v>
                </c:pt>
                <c:pt idx="15">
                  <c:v>2500</c:v>
                </c:pt>
                <c:pt idx="16">
                  <c:v>2500</c:v>
                </c:pt>
                <c:pt idx="17">
                  <c:v>2500</c:v>
                </c:pt>
                <c:pt idx="18">
                  <c:v>2500</c:v>
                </c:pt>
                <c:pt idx="19">
                  <c:v>2500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890112"/>
        <c:axId val="541890504"/>
      </c:scatterChart>
      <c:valAx>
        <c:axId val="54189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90504"/>
        <c:crosses val="autoZero"/>
        <c:crossBetween val="midCat"/>
      </c:valAx>
      <c:valAx>
        <c:axId val="54189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9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Shooting Angle from 7 to 22 ft (constant</a:t>
            </a:r>
            <a:r>
              <a:rPr lang="en-US" baseline="0"/>
              <a:t> 2500 RPM shooter speed)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557507495575059E-2"/>
                  <c:y val="0.299389960938658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SummaryChart!$B$16:$B$31</c:f>
              <c:numCache>
                <c:formatCode>General</c:formatCode>
                <c:ptCount val="16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</c:numCache>
            </c:numRef>
          </c:xVal>
          <c:yVal>
            <c:numRef>
              <c:f>SummaryChart!$H$16:$H$31</c:f>
              <c:numCache>
                <c:formatCode>0.00</c:formatCode>
                <c:ptCount val="16"/>
                <c:pt idx="0">
                  <c:v>3.9173214392454847</c:v>
                </c:pt>
                <c:pt idx="1">
                  <c:v>3.9067103227608775</c:v>
                </c:pt>
                <c:pt idx="2">
                  <c:v>3.9550948991238335</c:v>
                </c:pt>
                <c:pt idx="3">
                  <c:v>4.0215903111381905</c:v>
                </c:pt>
                <c:pt idx="4">
                  <c:v>4.1476687647310762</c:v>
                </c:pt>
                <c:pt idx="5">
                  <c:v>4.2762732694172261</c:v>
                </c:pt>
                <c:pt idx="6">
                  <c:v>4.4292515075421859</c:v>
                </c:pt>
                <c:pt idx="7">
                  <c:v>4.5962459501238104</c:v>
                </c:pt>
                <c:pt idx="8">
                  <c:v>4.7315448744521431</c:v>
                </c:pt>
                <c:pt idx="9">
                  <c:v>4.9374357168046084</c:v>
                </c:pt>
                <c:pt idx="10">
                  <c:v>5.1209304473441284</c:v>
                </c:pt>
                <c:pt idx="11">
                  <c:v>5.367660620825462</c:v>
                </c:pt>
                <c:pt idx="12">
                  <c:v>5.5822491296341914</c:v>
                </c:pt>
                <c:pt idx="13">
                  <c:v>5.8032202273645934</c:v>
                </c:pt>
                <c:pt idx="14">
                  <c:v>6.0299915257123384</c:v>
                </c:pt>
                <c:pt idx="15">
                  <c:v>6.2621054885854859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859896"/>
        <c:axId val="570858720"/>
      </c:scatterChart>
      <c:valAx>
        <c:axId val="570859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58720"/>
        <c:crosses val="autoZero"/>
        <c:crossBetween val="midCat"/>
      </c:valAx>
      <c:valAx>
        <c:axId val="570858720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859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Shooter</a:t>
            </a:r>
            <a:r>
              <a:rPr lang="en-US" baseline="0"/>
              <a:t> Angle 4ft to 7ft (Decreasing shooter speed)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28475045821593936"/>
                  <c:y val="-0.1981899222041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SummaryChart!$B$13:$B$16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xVal>
          <c:yVal>
            <c:numRef>
              <c:f>SummaryChart!$H$13:$H$16</c:f>
              <c:numCache>
                <c:formatCode>0.00</c:formatCode>
                <c:ptCount val="4"/>
                <c:pt idx="0">
                  <c:v>9.0134333761240821</c:v>
                </c:pt>
                <c:pt idx="1">
                  <c:v>6.1585360789912578</c:v>
                </c:pt>
                <c:pt idx="2">
                  <c:v>4.760243246492494</c:v>
                </c:pt>
                <c:pt idx="3">
                  <c:v>3.9173214392454847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232088"/>
        <c:axId val="600231696"/>
      </c:scatterChart>
      <c:valAx>
        <c:axId val="60023208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31696"/>
        <c:crosses val="autoZero"/>
        <c:crossBetween val="midCat"/>
      </c:valAx>
      <c:valAx>
        <c:axId val="6002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32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Shooter Angle 0</a:t>
            </a:r>
            <a:r>
              <a:rPr lang="en-US" baseline="0"/>
              <a:t> to 4 ft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8987728822055519"/>
                  <c:y val="2.6043439629358244E-2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12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200" baseline="0"/>
                      <a:t>y =  9</a:t>
                    </a:r>
                    <a:endParaRPr lang="en-US" sz="12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SummaryChart!$B$9:$B$13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SummaryChart!$H$9:$H$13</c:f>
              <c:numCache>
                <c:formatCode>0.00</c:formatCode>
                <c:ptCount val="5"/>
                <c:pt idx="0">
                  <c:v>9.0134333761240821</c:v>
                </c:pt>
                <c:pt idx="1">
                  <c:v>9.0134333761240821</c:v>
                </c:pt>
                <c:pt idx="2">
                  <c:v>9.0134333761240821</c:v>
                </c:pt>
                <c:pt idx="3">
                  <c:v>9.0134333761240821</c:v>
                </c:pt>
                <c:pt idx="4">
                  <c:v>9.0134333761240821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045824"/>
        <c:axId val="576907320"/>
      </c:scatterChart>
      <c:valAx>
        <c:axId val="575045824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907320"/>
        <c:crosses val="autoZero"/>
        <c:crossBetween val="midCat"/>
      </c:valAx>
      <c:valAx>
        <c:axId val="576907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04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01463966564299E-2"/>
          <c:y val="0.14536763839762393"/>
          <c:w val="0.89465432839956593"/>
          <c:h val="0.68621176578309717"/>
        </c:manualLayout>
      </c:layout>
      <c:scatterChart>
        <c:scatterStyle val="lineMarker"/>
        <c:varyColors val="0"/>
        <c:ser>
          <c:idx val="0"/>
          <c:order val="0"/>
          <c:tx>
            <c:strRef>
              <c:f>'22ft'!$E$18</c:f>
              <c:strCache>
                <c:ptCount val="1"/>
                <c:pt idx="0">
                  <c:v>trajectory with air drag</c:v>
                </c:pt>
              </c:strCache>
            </c:strRef>
          </c:tx>
          <c:spPr>
            <a:ln w="762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0.37248793036498673</c:v>
                </c:pt>
                <c:pt idx="2">
                  <c:v>0.74442763493459052</c:v>
                </c:pt>
                <c:pt idx="3">
                  <c:v>1.1158209056936514</c:v>
                </c:pt>
                <c:pt idx="4">
                  <c:v>1.4866695210218746</c:v>
                </c:pt>
                <c:pt idx="5">
                  <c:v>1.8569752457797817</c:v>
                </c:pt>
                <c:pt idx="6">
                  <c:v>2.2267398313940143</c:v>
                </c:pt>
                <c:pt idx="7">
                  <c:v>2.5959650159420016</c:v>
                </c:pt>
                <c:pt idx="8">
                  <c:v>2.9646525242359991</c:v>
                </c:pt>
                <c:pt idx="9">
                  <c:v>3.3328040679065087</c:v>
                </c:pt>
                <c:pt idx="10">
                  <c:v>3.7004213454850903</c:v>
                </c:pt>
                <c:pt idx="11">
                  <c:v>4.0675060424865723</c:v>
                </c:pt>
                <c:pt idx="12">
                  <c:v>4.4340598314906714</c:v>
                </c:pt>
                <c:pt idx="13">
                  <c:v>4.8000843722230293</c:v>
                </c:pt>
                <c:pt idx="14">
                  <c:v>5.165581311635675</c:v>
                </c:pt>
                <c:pt idx="15">
                  <c:v>5.530552283986923</c:v>
                </c:pt>
                <c:pt idx="16">
                  <c:v>5.8949989109207133</c:v>
                </c:pt>
                <c:pt idx="17">
                  <c:v>6.2589228015454044</c:v>
                </c:pt>
                <c:pt idx="18">
                  <c:v>6.6223255525120255</c:v>
                </c:pt>
                <c:pt idx="19">
                  <c:v>6.9852087480919964</c:v>
                </c:pt>
                <c:pt idx="20">
                  <c:v>7.3475739602543229</c:v>
                </c:pt>
                <c:pt idx="21">
                  <c:v>7.709422748742278</c:v>
                </c:pt>
                <c:pt idx="22">
                  <c:v>8.0707566611495736</c:v>
                </c:pt>
                <c:pt idx="23">
                  <c:v>8.4315772329960286</c:v>
                </c:pt>
                <c:pt idx="24">
                  <c:v>8.7918859878027504</c:v>
                </c:pt>
                <c:pt idx="25">
                  <c:v>9.1516844371668267</c:v>
                </c:pt>
                <c:pt idx="26">
                  <c:v>9.5109740808355401</c:v>
                </c:pt>
                <c:pt idx="27">
                  <c:v>9.8697564067801125</c:v>
                </c:pt>
                <c:pt idx="28">
                  <c:v>10.228032891268983</c:v>
                </c:pt>
                <c:pt idx="29">
                  <c:v>10.585804998940633</c:v>
                </c:pt>
                <c:pt idx="30">
                  <c:v>10.943074182875964</c:v>
                </c:pt>
                <c:pt idx="31">
                  <c:v>11.299841884670222</c:v>
                </c:pt>
                <c:pt idx="32">
                  <c:v>11.656109534504502</c:v>
                </c:pt>
                <c:pt idx="33">
                  <c:v>12.011878551216805</c:v>
                </c:pt>
                <c:pt idx="34">
                  <c:v>12.367150342372691</c:v>
                </c:pt>
                <c:pt idx="35">
                  <c:v>12.721926304335501</c:v>
                </c:pt>
                <c:pt idx="36">
                  <c:v>13.07620782233618</c:v>
                </c:pt>
                <c:pt idx="37">
                  <c:v>13.429996270542686</c:v>
                </c:pt>
                <c:pt idx="38">
                  <c:v>13.783293012129015</c:v>
                </c:pt>
                <c:pt idx="39">
                  <c:v>14.136099399343822</c:v>
                </c:pt>
                <c:pt idx="40">
                  <c:v>14.488416773578663</c:v>
                </c:pt>
                <c:pt idx="41">
                  <c:v>14.840246465435861</c:v>
                </c:pt>
                <c:pt idx="42">
                  <c:v>15.191589794795993</c:v>
                </c:pt>
                <c:pt idx="43">
                  <c:v>15.542448070885008</c:v>
                </c:pt>
                <c:pt idx="44">
                  <c:v>15.892822592340993</c:v>
                </c:pt>
                <c:pt idx="45">
                  <c:v>16.242714647280568</c:v>
                </c:pt>
                <c:pt idx="46">
                  <c:v>16.592125513364945</c:v>
                </c:pt>
                <c:pt idx="47">
                  <c:v>16.941056457865631</c:v>
                </c:pt>
                <c:pt idx="48">
                  <c:v>17.289508737729793</c:v>
                </c:pt>
                <c:pt idx="49">
                  <c:v>17.637483599645289</c:v>
                </c:pt>
                <c:pt idx="50">
                  <c:v>17.984982280105367</c:v>
                </c:pt>
                <c:pt idx="51">
                  <c:v>18.332006005473044</c:v>
                </c:pt>
                <c:pt idx="52">
                  <c:v>18.678555992045155</c:v>
                </c:pt>
                <c:pt idx="53">
                  <c:v>19.024633446116098</c:v>
                </c:pt>
                <c:pt idx="54">
                  <c:v>19.37023956404126</c:v>
                </c:pt>
                <c:pt idx="55">
                  <c:v>19.71537553230014</c:v>
                </c:pt>
                <c:pt idx="56">
                  <c:v>20.060042527559165</c:v>
                </c:pt>
                <c:pt idx="57">
                  <c:v>20.404241716734226</c:v>
                </c:pt>
                <c:pt idx="58">
                  <c:v>20.747974257052899</c:v>
                </c:pt>
                <c:pt idx="59">
                  <c:v>21.09124129611639</c:v>
                </c:pt>
                <c:pt idx="60">
                  <c:v>21.434043971961195</c:v>
                </c:pt>
                <c:pt idx="61">
                  <c:v>21.776383413120477</c:v>
                </c:pt>
                <c:pt idx="62">
                  <c:v>22.118260738685173</c:v>
                </c:pt>
                <c:pt idx="63">
                  <c:v>22.459677058364822</c:v>
                </c:pt>
                <c:pt idx="64">
                  <c:v>22.800633472548128</c:v>
                </c:pt>
                <c:pt idx="65">
                  <c:v>23.141131072363262</c:v>
                </c:pt>
                <c:pt idx="66">
                  <c:v>23.481170939737886</c:v>
                </c:pt>
                <c:pt idx="67">
                  <c:v>23.820754147458956</c:v>
                </c:pt>
                <c:pt idx="68">
                  <c:v>24.159881759232235</c:v>
                </c:pt>
                <c:pt idx="69">
                  <c:v>24.498554829741572</c:v>
                </c:pt>
                <c:pt idx="70">
                  <c:v>24.836774404707935</c:v>
                </c:pt>
                <c:pt idx="71">
                  <c:v>25.1745415209482</c:v>
                </c:pt>
                <c:pt idx="72">
                  <c:v>25.511857206433703</c:v>
                </c:pt>
                <c:pt idx="73">
                  <c:v>25.848722480348542</c:v>
                </c:pt>
                <c:pt idx="74">
                  <c:v>26.185138353147661</c:v>
                </c:pt>
                <c:pt idx="75">
                  <c:v>26.521105826614701</c:v>
                </c:pt>
                <c:pt idx="76">
                  <c:v>26.856625893919617</c:v>
                </c:pt>
                <c:pt idx="77">
                  <c:v>27.191699539676065</c:v>
                </c:pt>
                <c:pt idx="78">
                  <c:v>27.526327739998592</c:v>
                </c:pt>
                <c:pt idx="79">
                  <c:v>27.860511462559575</c:v>
                </c:pt>
                <c:pt idx="80">
                  <c:v>28.194251666645968</c:v>
                </c:pt>
                <c:pt idx="81">
                  <c:v>28.527549303215821</c:v>
                </c:pt>
                <c:pt idx="82">
                  <c:v>28.86040531495459</c:v>
                </c:pt>
                <c:pt idx="83">
                  <c:v>29.192820636331248</c:v>
                </c:pt>
                <c:pt idx="84">
                  <c:v>29.524796193654179</c:v>
                </c:pt>
                <c:pt idx="85">
                  <c:v>29.856332905126866</c:v>
                </c:pt>
                <c:pt idx="86">
                  <c:v>30.187431680903387</c:v>
                </c:pt>
                <c:pt idx="87">
                  <c:v>30.518093423143707</c:v>
                </c:pt>
                <c:pt idx="88">
                  <c:v>30.848319026068761</c:v>
                </c:pt>
                <c:pt idx="89">
                  <c:v>31.178109376015364</c:v>
                </c:pt>
                <c:pt idx="90">
                  <c:v>31.507465351490904</c:v>
                </c:pt>
                <c:pt idx="91">
                  <c:v>31.836387823227867</c:v>
                </c:pt>
                <c:pt idx="92">
                  <c:v>32.16487765423814</c:v>
                </c:pt>
                <c:pt idx="93">
                  <c:v>32.492935699867168</c:v>
                </c:pt>
                <c:pt idx="94">
                  <c:v>32.820562807847885</c:v>
                </c:pt>
                <c:pt idx="95">
                  <c:v>33.14775981835448</c:v>
                </c:pt>
                <c:pt idx="96">
                  <c:v>33.474527564055983</c:v>
                </c:pt>
                <c:pt idx="97">
                  <c:v>33.800866870169649</c:v>
                </c:pt>
                <c:pt idx="98">
                  <c:v>34.126778554514203</c:v>
                </c:pt>
                <c:pt idx="99">
                  <c:v>34.452263427562848</c:v>
                </c:pt>
                <c:pt idx="100">
                  <c:v>34.777322292496144</c:v>
                </c:pt>
                <c:pt idx="101">
                  <c:v>35.101955945254701</c:v>
                </c:pt>
                <c:pt idx="102">
                  <c:v>35.426165174591674</c:v>
                </c:pt>
                <c:pt idx="103">
                  <c:v>35.749950762125117</c:v>
                </c:pt>
                <c:pt idx="104">
                  <c:v>36.073313482390141</c:v>
                </c:pt>
                <c:pt idx="105">
                  <c:v>36.396254102890907</c:v>
                </c:pt>
                <c:pt idx="106">
                  <c:v>36.718773384152456</c:v>
                </c:pt>
                <c:pt idx="107">
                  <c:v>37.040872079772363</c:v>
                </c:pt>
                <c:pt idx="108">
                  <c:v>37.362550936472225</c:v>
                </c:pt>
                <c:pt idx="109">
                  <c:v>37.683810694148974</c:v>
                </c:pt>
                <c:pt idx="110">
                  <c:v>38.004652085926047</c:v>
                </c:pt>
                <c:pt idx="111">
                  <c:v>38.325075838204356</c:v>
                </c:pt>
                <c:pt idx="112">
                  <c:v>38.645082670713123</c:v>
                </c:pt>
                <c:pt idx="113">
                  <c:v>38.964673296560541</c:v>
                </c:pt>
                <c:pt idx="114">
                  <c:v>39.283848422284258</c:v>
                </c:pt>
                <c:pt idx="115">
                  <c:v>39.602608747901712</c:v>
                </c:pt>
                <c:pt idx="116">
                  <c:v>39.920954966960316</c:v>
                </c:pt>
                <c:pt idx="117">
                  <c:v>40.238887766587453</c:v>
                </c:pt>
                <c:pt idx="118">
                  <c:v>40.556407827540326</c:v>
                </c:pt>
                <c:pt idx="119">
                  <c:v>40.873515824255641</c:v>
                </c:pt>
                <c:pt idx="120">
                  <c:v>41.190212424899144</c:v>
                </c:pt>
                <c:pt idx="121">
                  <c:v>41.506498291414971</c:v>
                </c:pt>
                <c:pt idx="122">
                  <c:v>41.822374079574871</c:v>
                </c:pt>
                <c:pt idx="123">
                  <c:v>42.137840439027237</c:v>
                </c:pt>
                <c:pt idx="124">
                  <c:v>42.452898013346008</c:v>
                </c:pt>
                <c:pt idx="125">
                  <c:v>42.76754744007939</c:v>
                </c:pt>
                <c:pt idx="126">
                  <c:v>43.081789350798417</c:v>
                </c:pt>
                <c:pt idx="127">
                  <c:v>43.395624371145388</c:v>
                </c:pt>
                <c:pt idx="128">
                  <c:v>43.709053120882082</c:v>
                </c:pt>
                <c:pt idx="129">
                  <c:v>44.022076213937886</c:v>
                </c:pt>
                <c:pt idx="130">
                  <c:v>44.334694258457716</c:v>
                </c:pt>
                <c:pt idx="131">
                  <c:v>44.646907856849793</c:v>
                </c:pt>
                <c:pt idx="132">
                  <c:v>44.958717605833257</c:v>
                </c:pt>
                <c:pt idx="133">
                  <c:v>45.270124096485645</c:v>
                </c:pt>
                <c:pt idx="134">
                  <c:v>45.581127914290171</c:v>
                </c:pt>
                <c:pt idx="135">
                  <c:v>45.891729639182884</c:v>
                </c:pt>
                <c:pt idx="136">
                  <c:v>46.201929845599643</c:v>
                </c:pt>
                <c:pt idx="137">
                  <c:v>46.511729102522942</c:v>
                </c:pt>
                <c:pt idx="138">
                  <c:v>46.82112797352859</c:v>
                </c:pt>
                <c:pt idx="139">
                  <c:v>47.130127016832205</c:v>
                </c:pt>
                <c:pt idx="140">
                  <c:v>47.438726785335561</c:v>
                </c:pt>
                <c:pt idx="141">
                  <c:v>47.746927826672774</c:v>
                </c:pt>
                <c:pt idx="142">
                  <c:v>48.054730683256338</c:v>
                </c:pt>
                <c:pt idx="143">
                  <c:v>48.362135892322989</c:v>
                </c:pt>
                <c:pt idx="144">
                  <c:v>48.669143985979403</c:v>
                </c:pt>
                <c:pt idx="145">
                  <c:v>48.975755491247746</c:v>
                </c:pt>
                <c:pt idx="146">
                  <c:v>49.281970930111065</c:v>
                </c:pt>
                <c:pt idx="147">
                  <c:v>49.587790819558499</c:v>
                </c:pt>
                <c:pt idx="148">
                  <c:v>49.893215671630344</c:v>
                </c:pt>
                <c:pt idx="149">
                  <c:v>50.198245993462947</c:v>
                </c:pt>
                <c:pt idx="150">
                  <c:v>50.502882287333449</c:v>
                </c:pt>
                <c:pt idx="151">
                  <c:v>50.807125050704343</c:v>
                </c:pt>
                <c:pt idx="152">
                  <c:v>51.110974776267895</c:v>
                </c:pt>
                <c:pt idx="153">
                  <c:v>51.414431951990373</c:v>
                </c:pt>
                <c:pt idx="154">
                  <c:v>51.717497061156131</c:v>
                </c:pt>
                <c:pt idx="155">
                  <c:v>52.020170582411524</c:v>
                </c:pt>
                <c:pt idx="156">
                  <c:v>52.32245298980866</c:v>
                </c:pt>
                <c:pt idx="157">
                  <c:v>52.624344752848963</c:v>
                </c:pt>
                <c:pt idx="158">
                  <c:v>52.925846336526597</c:v>
                </c:pt>
                <c:pt idx="159">
                  <c:v>53.226958201371716</c:v>
                </c:pt>
                <c:pt idx="160">
                  <c:v>53.527680803493539</c:v>
                </c:pt>
                <c:pt idx="161">
                  <c:v>53.828014594623262</c:v>
                </c:pt>
                <c:pt idx="162">
                  <c:v>54.127960022156792</c:v>
                </c:pt>
                <c:pt idx="163">
                  <c:v>54.427517529197324</c:v>
                </c:pt>
                <c:pt idx="164">
                  <c:v>54.726687554597738</c:v>
                </c:pt>
                <c:pt idx="165">
                  <c:v>55.025470533002846</c:v>
                </c:pt>
                <c:pt idx="166">
                  <c:v>55.323866894891424</c:v>
                </c:pt>
                <c:pt idx="167">
                  <c:v>55.621877066618119</c:v>
                </c:pt>
                <c:pt idx="168">
                  <c:v>55.91950147045516</c:v>
                </c:pt>
                <c:pt idx="169">
                  <c:v>56.216740524633899</c:v>
                </c:pt>
                <c:pt idx="170">
                  <c:v>56.513594643386178</c:v>
                </c:pt>
                <c:pt idx="171">
                  <c:v>56.810064236985518</c:v>
                </c:pt>
                <c:pt idx="172">
                  <c:v>57.106149711788156</c:v>
                </c:pt>
                <c:pt idx="173">
                  <c:v>57.401851470273876</c:v>
                </c:pt>
                <c:pt idx="174">
                  <c:v>57.697169911086668</c:v>
                </c:pt>
                <c:pt idx="175">
                  <c:v>57.992105429075238</c:v>
                </c:pt>
                <c:pt idx="176">
                  <c:v>58.286658415333314</c:v>
                </c:pt>
                <c:pt idx="177">
                  <c:v>58.580829257239778</c:v>
                </c:pt>
                <c:pt idx="178">
                  <c:v>58.874618338498635</c:v>
                </c:pt>
                <c:pt idx="179">
                  <c:v>59.16802603917877</c:v>
                </c:pt>
                <c:pt idx="180">
                  <c:v>59.461052735753576</c:v>
                </c:pt>
                <c:pt idx="181">
                  <c:v>59.753698801140352</c:v>
                </c:pt>
                <c:pt idx="182">
                  <c:v>60.045964604739552</c:v>
                </c:pt>
                <c:pt idx="183">
                  <c:v>60.337850512473842</c:v>
                </c:pt>
                <c:pt idx="184">
                  <c:v>60.629356886826962</c:v>
                </c:pt>
                <c:pt idx="185">
                  <c:v>60.920484086882432</c:v>
                </c:pt>
                <c:pt idx="186">
                  <c:v>61.211232468362063</c:v>
                </c:pt>
                <c:pt idx="187">
                  <c:v>61.50160238366427</c:v>
                </c:pt>
                <c:pt idx="188">
                  <c:v>61.791594181902234</c:v>
                </c:pt>
                <c:pt idx="189">
                  <c:v>62.081208208941845</c:v>
                </c:pt>
                <c:pt idx="190">
                  <c:v>62.370444807439469</c:v>
                </c:pt>
                <c:pt idx="191">
                  <c:v>62.659304316879556</c:v>
                </c:pt>
                <c:pt idx="192">
                  <c:v>62.947787073612012</c:v>
                </c:pt>
                <c:pt idx="193">
                  <c:v>63.235893410889446</c:v>
                </c:pt>
                <c:pt idx="194">
                  <c:v>63.523623658904164</c:v>
                </c:pt>
                <c:pt idx="195">
                  <c:v>63.810978144825029</c:v>
                </c:pt>
                <c:pt idx="196">
                  <c:v>64.097957192834102</c:v>
                </c:pt>
                <c:pt idx="197">
                  <c:v>64.384561124163099</c:v>
                </c:pt>
                <c:pt idx="198">
                  <c:v>64.670790257129681</c:v>
                </c:pt>
                <c:pt idx="199">
                  <c:v>64.956644907173512</c:v>
                </c:pt>
                <c:pt idx="200">
                  <c:v>65.242125386892184</c:v>
                </c:pt>
                <c:pt idx="201">
                  <c:v>65.527232006076886</c:v>
                </c:pt>
                <c:pt idx="202">
                  <c:v>65.811965071747935</c:v>
                </c:pt>
                <c:pt idx="203">
                  <c:v>66.096324888190082</c:v>
                </c:pt>
                <c:pt idx="204">
                  <c:v>66.380311756987666</c:v>
                </c:pt>
                <c:pt idx="205">
                  <c:v>66.66392597705952</c:v>
                </c:pt>
                <c:pt idx="206">
                  <c:v>66.947167844693723</c:v>
                </c:pt>
                <c:pt idx="207">
                  <c:v>67.230037653582158</c:v>
                </c:pt>
                <c:pt idx="208">
                  <c:v>67.512535694854861</c:v>
                </c:pt>
                <c:pt idx="209">
                  <c:v>67.794662257114197</c:v>
                </c:pt>
                <c:pt idx="210">
                  <c:v>68.07641762646881</c:v>
                </c:pt>
                <c:pt idx="211">
                  <c:v>68.357802086567418</c:v>
                </c:pt>
                <c:pt idx="212">
                  <c:v>68.638815918632361</c:v>
                </c:pt>
                <c:pt idx="213">
                  <c:v>68.919459401493043</c:v>
                </c:pt>
                <c:pt idx="214">
                  <c:v>69.199732811619057</c:v>
                </c:pt>
                <c:pt idx="215">
                  <c:v>69.479636423153224</c:v>
                </c:pt>
                <c:pt idx="216">
                  <c:v>69.759170507944376</c:v>
                </c:pt>
                <c:pt idx="217">
                  <c:v>70.038335335579958</c:v>
                </c:pt>
                <c:pt idx="218">
                  <c:v>70.31713117341846</c:v>
                </c:pt>
                <c:pt idx="219">
                  <c:v>70.595558286621568</c:v>
                </c:pt>
                <c:pt idx="220">
                  <c:v>70.873616938186245</c:v>
                </c:pt>
                <c:pt idx="221">
                  <c:v>71.151307388976505</c:v>
                </c:pt>
                <c:pt idx="222">
                  <c:v>71.428629897755044</c:v>
                </c:pt>
                <c:pt idx="223">
                  <c:v>71.705584721214677</c:v>
                </c:pt>
                <c:pt idx="224">
                  <c:v>71.982172114009529</c:v>
                </c:pt>
                <c:pt idx="225">
                  <c:v>72.258392328786101</c:v>
                </c:pt>
                <c:pt idx="226">
                  <c:v>72.534245616214065</c:v>
                </c:pt>
                <c:pt idx="227">
                  <c:v>72.80973222501693</c:v>
                </c:pt>
                <c:pt idx="228">
                  <c:v>73.084852402002454</c:v>
                </c:pt>
                <c:pt idx="229">
                  <c:v>73.359606392092871</c:v>
                </c:pt>
                <c:pt idx="230">
                  <c:v>73.633994438354975</c:v>
                </c:pt>
                <c:pt idx="231">
                  <c:v>73.908016782029904</c:v>
                </c:pt>
                <c:pt idx="232">
                  <c:v>74.181673662562815</c:v>
                </c:pt>
                <c:pt idx="233">
                  <c:v>74.454965317632315</c:v>
                </c:pt>
                <c:pt idx="234">
                  <c:v>74.727891983179717</c:v>
                </c:pt>
                <c:pt idx="235">
                  <c:v>75.000453893438092</c:v>
                </c:pt>
                <c:pt idx="236">
                  <c:v>75.272651280961085</c:v>
                </c:pt>
                <c:pt idx="237">
                  <c:v>75.54448437665161</c:v>
                </c:pt>
                <c:pt idx="238">
                  <c:v>75.815953409790282</c:v>
                </c:pt>
                <c:pt idx="239">
                  <c:v>76.087058608063671</c:v>
                </c:pt>
                <c:pt idx="240">
                  <c:v>76.357800197592354</c:v>
                </c:pt>
                <c:pt idx="241">
                  <c:v>76.628178402958781</c:v>
                </c:pt>
                <c:pt idx="242">
                  <c:v>76.898193447234945</c:v>
                </c:pt>
                <c:pt idx="243">
                  <c:v>77.167845552009823</c:v>
                </c:pt>
                <c:pt idx="244">
                  <c:v>77.437134937416673</c:v>
                </c:pt>
                <c:pt idx="245">
                  <c:v>77.706061822160081</c:v>
                </c:pt>
                <c:pt idx="246">
                  <c:v>77.974626423542816</c:v>
                </c:pt>
                <c:pt idx="247">
                  <c:v>78.242828957492549</c:v>
                </c:pt>
                <c:pt idx="248">
                  <c:v>78.510669638588297</c:v>
                </c:pt>
                <c:pt idx="249">
                  <c:v>78.778148680086701</c:v>
                </c:pt>
                <c:pt idx="250">
                  <c:v>79.045266293948131</c:v>
                </c:pt>
                <c:pt idx="251">
                  <c:v>79.312022690862534</c:v>
                </c:pt>
                <c:pt idx="252">
                  <c:v>79.578418080275185</c:v>
                </c:pt>
                <c:pt idx="253">
                  <c:v>79.844452670412139</c:v>
                </c:pt>
                <c:pt idx="254">
                  <c:v>80.110126668305512</c:v>
                </c:pt>
                <c:pt idx="255">
                  <c:v>80.375440279818633</c:v>
                </c:pt>
                <c:pt idx="256">
                  <c:v>80.640393709670931</c:v>
                </c:pt>
                <c:pt idx="257">
                  <c:v>80.904987161462643</c:v>
                </c:pt>
                <c:pt idx="258">
                  <c:v>81.169220837699328</c:v>
                </c:pt>
                <c:pt idx="259">
                  <c:v>81.433094939816201</c:v>
                </c:pt>
                <c:pt idx="260">
                  <c:v>81.696609668202257</c:v>
                </c:pt>
                <c:pt idx="261">
                  <c:v>81.95976522222422</c:v>
                </c:pt>
                <c:pt idx="262">
                  <c:v>82.222561800250276</c:v>
                </c:pt>
                <c:pt idx="263">
                  <c:v>82.484999599673614</c:v>
                </c:pt>
                <c:pt idx="264">
                  <c:v>82.747078816935812</c:v>
                </c:pt>
                <c:pt idx="265">
                  <c:v>83.008799647549964</c:v>
                </c:pt>
                <c:pt idx="266">
                  <c:v>83.270162286123679</c:v>
                </c:pt>
                <c:pt idx="267">
                  <c:v>83.531166926381857</c:v>
                </c:pt>
                <c:pt idx="268">
                  <c:v>83.791813761189275</c:v>
                </c:pt>
                <c:pt idx="269">
                  <c:v>84.05210298257299</c:v>
                </c:pt>
                <c:pt idx="270">
                  <c:v>84.312034781744558</c:v>
                </c:pt>
              </c:numCache>
            </c:numRef>
          </c:xVal>
          <c:yVal>
            <c:numRef>
              <c:f>'22ft'!$E$19:$E$289</c:f>
              <c:numCache>
                <c:formatCode>General</c:formatCode>
                <c:ptCount val="271"/>
                <c:pt idx="0">
                  <c:v>0.75756408106106221</c:v>
                </c:pt>
                <c:pt idx="1">
                  <c:v>0.79785865733652805</c:v>
                </c:pt>
                <c:pt idx="2">
                  <c:v>0.83693566349390036</c:v>
                </c:pt>
                <c:pt idx="3">
                  <c:v>0.87479699505109454</c:v>
                </c:pt>
                <c:pt idx="4">
                  <c:v>0.911444537473586</c:v>
                </c:pt>
                <c:pt idx="5">
                  <c:v>0.9468801662849502</c:v>
                </c:pt>
                <c:pt idx="6">
                  <c:v>0.98110574717667132</c:v>
                </c:pt>
                <c:pt idx="7">
                  <c:v>1.0141231361172276</c:v>
                </c:pt>
                <c:pt idx="8">
                  <c:v>1.0459341794604595</c:v>
                </c:pt>
                <c:pt idx="9">
                  <c:v>1.0765407140532273</c:v>
                </c:pt>
                <c:pt idx="10">
                  <c:v>1.1059445673423629</c:v>
                </c:pt>
                <c:pt idx="11">
                  <c:v>1.134147557480925</c:v>
                </c:pt>
                <c:pt idx="12">
                  <c:v>1.1611514934337599</c:v>
                </c:pt>
                <c:pt idx="13">
                  <c:v>1.1869581750823772</c:v>
                </c:pt>
                <c:pt idx="14">
                  <c:v>1.2115693933291429</c:v>
                </c:pt>
                <c:pt idx="15">
                  <c:v>1.2349869302007983</c:v>
                </c:pt>
                <c:pt idx="16">
                  <c:v>1.2572125589513088</c:v>
                </c:pt>
                <c:pt idx="17">
                  <c:v>1.2782480441640474</c:v>
                </c:pt>
                <c:pt idx="18">
                  <c:v>1.2980951418533198</c:v>
                </c:pt>
                <c:pt idx="19">
                  <c:v>1.3167555995652342</c:v>
                </c:pt>
                <c:pt idx="20">
                  <c:v>1.3342311564779232</c:v>
                </c:pt>
                <c:pt idx="21">
                  <c:v>1.3505235435011191</c:v>
                </c:pt>
                <c:pt idx="22">
                  <c:v>1.3656344833750922</c:v>
                </c:pt>
                <c:pt idx="23">
                  <c:v>1.3795656907689515</c:v>
                </c:pt>
                <c:pt idx="24">
                  <c:v>1.3923188723783171</c:v>
                </c:pt>
                <c:pt idx="25">
                  <c:v>1.4038957270223651</c:v>
                </c:pt>
                <c:pt idx="26">
                  <c:v>1.4142979457402509</c:v>
                </c:pt>
                <c:pt idx="27">
                  <c:v>1.4235272118869158</c:v>
                </c:pt>
                <c:pt idx="28">
                  <c:v>1.4315852012282786</c:v>
                </c:pt>
                <c:pt idx="29">
                  <c:v>1.4384735820358199</c:v>
                </c:pt>
                <c:pt idx="30">
                  <c:v>1.4441940151805586</c:v>
                </c:pt>
                <c:pt idx="31">
                  <c:v>1.4487481542264278</c:v>
                </c:pt>
                <c:pt idx="32">
                  <c:v>1.4521376455230528</c:v>
                </c:pt>
                <c:pt idx="33">
                  <c:v>1.454364128297934</c:v>
                </c:pt>
                <c:pt idx="34">
                  <c:v>1.4554292347480395</c:v>
                </c:pt>
                <c:pt idx="35">
                  <c:v>1.455334590130809</c:v>
                </c:pt>
                <c:pt idx="36">
                  <c:v>1.4540818128545747</c:v>
                </c:pt>
                <c:pt idx="37">
                  <c:v>1.4516725145684011</c:v>
                </c:pt>
                <c:pt idx="38">
                  <c:v>1.448108300251346</c:v>
                </c:pt>
                <c:pt idx="39">
                  <c:v>1.4433907683011475</c:v>
                </c:pt>
                <c:pt idx="40">
                  <c:v>1.4375215106223389</c:v>
                </c:pt>
                <c:pt idx="41">
                  <c:v>1.4305021127137945</c:v>
                </c:pt>
                <c:pt idx="42">
                  <c:v>1.4223341537557097</c:v>
                </c:pt>
                <c:pt idx="43">
                  <c:v>1.4130192066960174</c:v>
                </c:pt>
                <c:pt idx="44">
                  <c:v>1.4025588383362433</c:v>
                </c:pt>
                <c:pt idx="45">
                  <c:v>1.3909546094168033</c:v>
                </c:pt>
                <c:pt idx="46">
                  <c:v>1.3782080747017451</c:v>
                </c:pt>
                <c:pt idx="47">
                  <c:v>1.3643207830629365</c:v>
                </c:pt>
                <c:pt idx="48">
                  <c:v>1.3492942775637025</c:v>
                </c:pt>
                <c:pt idx="49">
                  <c:v>1.3331300955419141</c:v>
                </c:pt>
                <c:pt idx="50">
                  <c:v>1.3158297686925293</c:v>
                </c:pt>
                <c:pt idx="51">
                  <c:v>1.2973948231495918</c:v>
                </c:pt>
                <c:pt idx="52">
                  <c:v>1.277826779567685</c:v>
                </c:pt>
                <c:pt idx="53">
                  <c:v>1.2571271532028472</c:v>
                </c:pt>
                <c:pt idx="54">
                  <c:v>1.2352974539929478</c:v>
                </c:pt>
                <c:pt idx="55">
                  <c:v>1.2123391866375262</c:v>
                </c:pt>
                <c:pt idx="56">
                  <c:v>1.1882538506770977</c:v>
                </c:pt>
                <c:pt idx="57">
                  <c:v>1.163042940571924</c:v>
                </c:pt>
                <c:pt idx="58">
                  <c:v>1.1367079457802542</c:v>
                </c:pt>
                <c:pt idx="59">
                  <c:v>1.1092503508360352</c:v>
                </c:pt>
                <c:pt idx="60">
                  <c:v>1.0806716354260932</c:v>
                </c:pt>
                <c:pt idx="61">
                  <c:v>1.0509732744667906</c:v>
                </c:pt>
                <c:pt idx="62">
                  <c:v>1.0201567381801546</c:v>
                </c:pt>
                <c:pt idx="63">
                  <c:v>0.98822349216948546</c:v>
                </c:pt>
                <c:pt idx="64">
                  <c:v>0.95517499749443902</c:v>
                </c:pt>
                <c:pt idx="65">
                  <c:v>0.92101271074558988</c:v>
                </c:pt>
                <c:pt idx="66">
                  <c:v>0.88573808411847466</c:v>
                </c:pt>
                <c:pt idx="67">
                  <c:v>0.84935256548711546</c:v>
                </c:pt>
                <c:pt idx="68">
                  <c:v>0.81185759847702699</c:v>
                </c:pt>
                <c:pt idx="69">
                  <c:v>0.77325462253770638</c:v>
                </c:pt>
                <c:pt idx="70">
                  <c:v>0.73354507301460814</c:v>
                </c:pt>
                <c:pt idx="71">
                  <c:v>0.69273038122060493</c:v>
                </c:pt>
                <c:pt idx="72">
                  <c:v>0.65081197450693451</c:v>
                </c:pt>
                <c:pt idx="73">
                  <c:v>0.60779127633363483</c:v>
                </c:pt>
                <c:pt idx="74">
                  <c:v>0.56366970633946756</c:v>
                </c:pt>
                <c:pt idx="75">
                  <c:v>0.51844868041133141</c:v>
                </c:pt>
                <c:pt idx="76">
                  <c:v>0.47212961075316534</c:v>
                </c:pt>
                <c:pt idx="77">
                  <c:v>0.42471390595434355</c:v>
                </c:pt>
                <c:pt idx="78">
                  <c:v>0.3762029710575619</c:v>
                </c:pt>
                <c:pt idx="79">
                  <c:v>0.32659820762621777</c:v>
                </c:pt>
                <c:pt idx="80">
                  <c:v>0.27590101381128285</c:v>
                </c:pt>
                <c:pt idx="81">
                  <c:v>0.22411278441767063</c:v>
                </c:pt>
                <c:pt idx="82">
                  <c:v>0.17123491097009863</c:v>
                </c:pt>
                <c:pt idx="83">
                  <c:v>0.11726878177844631</c:v>
                </c:pt>
                <c:pt idx="84">
                  <c:v>6.2215782002609188E-2</c:v>
                </c:pt>
                <c:pt idx="85">
                  <c:v>6.0772937168499658E-3</c:v>
                </c:pt>
                <c:pt idx="86">
                  <c:v>-5.1145304026352957E-2</c:v>
                </c:pt>
                <c:pt idx="87">
                  <c:v>-0.1094506351329588</c:v>
                </c:pt>
                <c:pt idx="88">
                  <c:v>-0.16883732640451915</c:v>
                </c:pt>
                <c:pt idx="89">
                  <c:v>-0.2293040074758334</c:v>
                </c:pt>
                <c:pt idx="90">
                  <c:v>-0.29084931075310455</c:v>
                </c:pt>
                <c:pt idx="91">
                  <c:v>-0.35347187135259472</c:v>
                </c:pt>
                <c:pt idx="92">
                  <c:v>-0.41717032703977969</c:v>
                </c:pt>
                <c:pt idx="93">
                  <c:v>-0.48194331816900254</c:v>
                </c:pt>
                <c:pt idx="94">
                  <c:v>-0.54778948762362523</c:v>
                </c:pt>
                <c:pt idx="95">
                  <c:v>-0.61470748075667803</c:v>
                </c:pt>
                <c:pt idx="96">
                  <c:v>-0.68269594533200617</c:v>
                </c:pt>
                <c:pt idx="97">
                  <c:v>-0.7517535314659135</c:v>
                </c:pt>
                <c:pt idx="98">
                  <c:v>-0.82187889156930238</c:v>
                </c:pt>
                <c:pt idx="99">
                  <c:v>-0.89307068029030934</c:v>
                </c:pt>
                <c:pt idx="100">
                  <c:v>-0.96532755445743645</c:v>
                </c:pt>
                <c:pt idx="101">
                  <c:v>-1.0386481730231778</c:v>
                </c:pt>
                <c:pt idx="102">
                  <c:v>-1.1130311970081401</c:v>
                </c:pt>
                <c:pt idx="103">
                  <c:v>-1.1884752894456581</c:v>
                </c:pt>
                <c:pt idx="104">
                  <c:v>-1.2649791153269028</c:v>
                </c:pt>
                <c:pt idx="105">
                  <c:v>-1.3425413415464835</c:v>
                </c:pt>
                <c:pt idx="106">
                  <c:v>-1.421160636848543</c:v>
                </c:pt>
                <c:pt idx="107">
                  <c:v>-1.5008356717733442</c:v>
                </c:pt>
                <c:pt idx="108">
                  <c:v>-1.5815651186043496</c:v>
                </c:pt>
                <c:pt idx="109">
                  <c:v>-1.663347651315791</c:v>
                </c:pt>
                <c:pt idx="110">
                  <c:v>-1.7461819455207315</c:v>
                </c:pt>
                <c:pt idx="111">
                  <c:v>-1.8300666784196173</c:v>
                </c:pt>
                <c:pt idx="112">
                  <c:v>-1.9150005287493199</c:v>
                </c:pt>
                <c:pt idx="113">
                  <c:v>-2.0009821767326668</c:v>
                </c:pt>
                <c:pt idx="114">
                  <c:v>-2.088010304028463</c:v>
                </c:pt>
                <c:pt idx="115">
                  <c:v>-2.1760835936819989</c:v>
                </c:pt>
                <c:pt idx="116">
                  <c:v>-2.2652007300760486</c:v>
                </c:pt>
                <c:pt idx="117">
                  <c:v>-2.3553603988823535</c:v>
                </c:pt>
                <c:pt idx="118">
                  <c:v>-2.4465612870135947</c:v>
                </c:pt>
                <c:pt idx="119">
                  <c:v>-2.5388020825758497</c:v>
                </c:pt>
                <c:pt idx="120">
                  <c:v>-2.6320814748215371</c:v>
                </c:pt>
                <c:pt idx="121">
                  <c:v>-2.7263981541028457</c:v>
                </c:pt>
                <c:pt idx="122">
                  <c:v>-2.8217508118256469</c:v>
                </c:pt>
                <c:pt idx="123">
                  <c:v>-2.9181381404038942</c:v>
                </c:pt>
                <c:pt idx="124">
                  <c:v>-3.0155588332145018</c:v>
                </c:pt>
                <c:pt idx="125">
                  <c:v>-3.1140115845527112</c:v>
                </c:pt>
                <c:pt idx="126">
                  <c:v>-3.2134950895879348</c:v>
                </c:pt>
                <c:pt idx="127">
                  <c:v>-3.3140080443200843</c:v>
                </c:pt>
                <c:pt idx="128">
                  <c:v>-3.4155491455363789</c:v>
                </c:pt>
                <c:pt idx="129">
                  <c:v>-3.5181170907686328</c:v>
                </c:pt>
                <c:pt idx="130">
                  <c:v>-3.6217105782510224</c:v>
                </c:pt>
                <c:pt idx="131">
                  <c:v>-3.7263283068783322</c:v>
                </c:pt>
                <c:pt idx="132">
                  <c:v>-3.8319689761646791</c:v>
                </c:pt>
                <c:pt idx="133">
                  <c:v>-3.9386312862027117</c:v>
                </c:pt>
                <c:pt idx="134">
                  <c:v>-4.0463139376232871</c:v>
                </c:pt>
                <c:pt idx="135">
                  <c:v>-4.1550156315556226</c:v>
                </c:pt>
                <c:pt idx="136">
                  <c:v>-4.264735069587922</c:v>
                </c:pt>
                <c:pt idx="137">
                  <c:v>-4.3754709537284748</c:v>
                </c:pt>
                <c:pt idx="138">
                  <c:v>-4.4872219863672296</c:v>
                </c:pt>
                <c:pt idx="139">
                  <c:v>-4.5999868702378359</c:v>
                </c:pt>
                <c:pt idx="140">
                  <c:v>-4.7137643083801599</c:v>
                </c:pt>
                <c:pt idx="141">
                  <c:v>-4.8285530041032683</c:v>
                </c:pt>
                <c:pt idx="142">
                  <c:v>-4.9443516609488816</c:v>
                </c:pt>
                <c:pt idx="143">
                  <c:v>-5.0611589826552938</c:v>
                </c:pt>
                <c:pt idx="144">
                  <c:v>-5.1789736731217602</c:v>
                </c:pt>
                <c:pt idx="145">
                  <c:v>-5.2977944363733496</c:v>
                </c:pt>
                <c:pt idx="146">
                  <c:v>-5.4176199765262609</c:v>
                </c:pt>
                <c:pt idx="147">
                  <c:v>-5.5384489977536058</c:v>
                </c:pt>
                <c:pt idx="148">
                  <c:v>-5.6602802042516478</c:v>
                </c:pt>
                <c:pt idx="149">
                  <c:v>-5.7831123002065086</c:v>
                </c:pt>
                <c:pt idx="150">
                  <c:v>-5.9069439897613281</c:v>
                </c:pt>
                <c:pt idx="151">
                  <c:v>-6.0317739769838887</c:v>
                </c:pt>
                <c:pt idx="152">
                  <c:v>-6.1576009658346926</c:v>
                </c:pt>
                <c:pt idx="153">
                  <c:v>-6.2844236601354977</c:v>
                </c:pt>
                <c:pt idx="154">
                  <c:v>-6.4122407635383052</c:v>
                </c:pt>
                <c:pt idx="155">
                  <c:v>-6.5410509794948046</c:v>
                </c:pt>
                <c:pt idx="156">
                  <c:v>-6.6708530112262654</c:v>
                </c:pt>
                <c:pt idx="157">
                  <c:v>-6.8016455616938858</c:v>
                </c:pt>
                <c:pt idx="158">
                  <c:v>-6.9334273335695826</c:v>
                </c:pt>
                <c:pt idx="159">
                  <c:v>-7.0661970292072374</c:v>
                </c:pt>
                <c:pt idx="160">
                  <c:v>-7.1999533506143809</c:v>
                </c:pt>
                <c:pt idx="161">
                  <c:v>-7.3346949994243289</c:v>
                </c:pt>
                <c:pt idx="162">
                  <c:v>-7.4704206768687564</c:v>
                </c:pt>
                <c:pt idx="163">
                  <c:v>-7.6071290837507153</c:v>
                </c:pt>
                <c:pt idx="164">
                  <c:v>-7.7448189204180924</c:v>
                </c:pt>
                <c:pt idx="165">
                  <c:v>-7.8834888867375064</c:v>
                </c:pt>
                <c:pt idx="166">
                  <c:v>-8.0231376820686382</c:v>
                </c:pt>
                <c:pt idx="167">
                  <c:v>-8.1637640052390026</c:v>
                </c:pt>
                <c:pt idx="168">
                  <c:v>-8.3053665545191464</c:v>
                </c:pt>
                <c:pt idx="169">
                  <c:v>-8.4479440275982842</c:v>
                </c:pt>
                <c:pt idx="170">
                  <c:v>-8.5914951215603601</c:v>
                </c:pt>
                <c:pt idx="171">
                  <c:v>-8.7360185328605429</c:v>
                </c:pt>
                <c:pt idx="172">
                  <c:v>-8.8815129573021387</c:v>
                </c:pt>
                <c:pt idx="173">
                  <c:v>-9.0279770900139411</c:v>
                </c:pt>
                <c:pt idx="174">
                  <c:v>-9.1754096254279922</c:v>
                </c:pt>
                <c:pt idx="175">
                  <c:v>-9.3238092572577695</c:v>
                </c:pt>
                <c:pt idx="176">
                  <c:v>-9.473174678476795</c:v>
                </c:pt>
                <c:pt idx="177">
                  <c:v>-9.6235045812976576</c:v>
                </c:pt>
                <c:pt idx="178">
                  <c:v>-9.7747976571514528</c:v>
                </c:pt>
                <c:pt idx="179">
                  <c:v>-9.9270525966676324</c:v>
                </c:pt>
                <c:pt idx="180">
                  <c:v>-10.080268089654272</c:v>
                </c:pt>
                <c:pt idx="181">
                  <c:v>-10.234442825078741</c:v>
                </c:pt>
                <c:pt idx="182">
                  <c:v>-10.389575491048786</c:v>
                </c:pt>
                <c:pt idx="183">
                  <c:v>-10.545664774794018</c:v>
                </c:pt>
                <c:pt idx="184">
                  <c:v>-10.702709362647798</c:v>
                </c:pt>
                <c:pt idx="185">
                  <c:v>-10.860707940029533</c:v>
                </c:pt>
                <c:pt idx="186">
                  <c:v>-11.01965919142736</c:v>
                </c:pt>
                <c:pt idx="187">
                  <c:v>-11.179561800381238</c:v>
                </c:pt>
                <c:pt idx="188">
                  <c:v>-11.340414449466433</c:v>
                </c:pt>
                <c:pt idx="189">
                  <c:v>-11.502215820277385</c:v>
                </c:pt>
                <c:pt idx="190">
                  <c:v>-11.66496459341198</c:v>
                </c:pt>
                <c:pt idx="191">
                  <c:v>-11.828659448456202</c:v>
                </c:pt>
                <c:pt idx="192">
                  <c:v>-11.993299063969173</c:v>
                </c:pt>
                <c:pt idx="193">
                  <c:v>-12.158882117468581</c:v>
                </c:pt>
                <c:pt idx="194">
                  <c:v>-12.32540728541648</c:v>
                </c:pt>
                <c:pt idx="195">
                  <c:v>-12.49287324320548</c:v>
                </c:pt>
                <c:pt idx="196">
                  <c:v>-12.661278665145309</c:v>
                </c:pt>
                <c:pt idx="197">
                  <c:v>-12.830622224449751</c:v>
                </c:pt>
                <c:pt idx="198">
                  <c:v>-13.000902593223955</c:v>
                </c:pt>
                <c:pt idx="199">
                  <c:v>-13.172118442452115</c:v>
                </c:pt>
                <c:pt idx="200">
                  <c:v>-13.34426844198552</c:v>
                </c:pt>
                <c:pt idx="201">
                  <c:v>-13.517351260530969</c:v>
                </c:pt>
                <c:pt idx="202">
                  <c:v>-13.691365565639543</c:v>
                </c:pt>
                <c:pt idx="203">
                  <c:v>-13.86631002369575</c:v>
                </c:pt>
                <c:pt idx="204">
                  <c:v>-14.042183299907013</c:v>
                </c:pt>
                <c:pt idx="205">
                  <c:v>-14.218984058293529</c:v>
                </c:pt>
                <c:pt idx="206">
                  <c:v>-14.396710961678469</c:v>
                </c:pt>
                <c:pt idx="207">
                  <c:v>-14.575362671678537</c:v>
                </c:pt>
                <c:pt idx="208">
                  <c:v>-14.754937848694873</c:v>
                </c:pt>
                <c:pt idx="209">
                  <c:v>-14.935435151904308</c:v>
                </c:pt>
                <c:pt idx="210">
                  <c:v>-15.116853239250952</c:v>
                </c:pt>
                <c:pt idx="211">
                  <c:v>-15.299190767438137</c:v>
                </c:pt>
                <c:pt idx="212">
                  <c:v>-15.482446391920686</c:v>
                </c:pt>
                <c:pt idx="213">
                  <c:v>-15.666618766897523</c:v>
                </c:pt>
                <c:pt idx="214">
                  <c:v>-15.851706545304618</c:v>
                </c:pt>
                <c:pt idx="215">
                  <c:v>-16.037708378808262</c:v>
                </c:pt>
                <c:pt idx="216">
                  <c:v>-16.224622917798669</c:v>
                </c:pt>
                <c:pt idx="217">
                  <c:v>-16.412448811383907</c:v>
                </c:pt>
                <c:pt idx="218">
                  <c:v>-16.601184707384149</c:v>
                </c:pt>
                <c:pt idx="219">
                  <c:v>-16.79082925232624</c:v>
                </c:pt>
                <c:pt idx="220">
                  <c:v>-16.981381091438593</c:v>
                </c:pt>
                <c:pt idx="221">
                  <c:v>-17.172838868646402</c:v>
                </c:pt>
                <c:pt idx="222">
                  <c:v>-17.365201226567144</c:v>
                </c:pt>
                <c:pt idx="223">
                  <c:v>-17.558466806506431</c:v>
                </c:pt>
                <c:pt idx="224">
                  <c:v>-17.752634248454125</c:v>
                </c:pt>
                <c:pt idx="225">
                  <c:v>-17.947702191080797</c:v>
                </c:pt>
                <c:pt idx="226">
                  <c:v>-18.14366927173446</c:v>
                </c:pt>
                <c:pt idx="227">
                  <c:v>-18.340534126437621</c:v>
                </c:pt>
                <c:pt idx="228">
                  <c:v>-18.538295389884624</c:v>
                </c:pt>
                <c:pt idx="229">
                  <c:v>-18.736951695439277</c:v>
                </c:pt>
                <c:pt idx="230">
                  <c:v>-18.936501675132792</c:v>
                </c:pt>
                <c:pt idx="231">
                  <c:v>-19.136943959661991</c:v>
                </c:pt>
                <c:pt idx="232">
                  <c:v>-19.338277178387816</c:v>
                </c:pt>
                <c:pt idx="233">
                  <c:v>-19.540499959334124</c:v>
                </c:pt>
                <c:pt idx="234">
                  <c:v>-19.74361092918674</c:v>
                </c:pt>
                <c:pt idx="235">
                  <c:v>-19.947608713292823</c:v>
                </c:pt>
                <c:pt idx="236">
                  <c:v>-20.152491935660471</c:v>
                </c:pt>
                <c:pt idx="237">
                  <c:v>-20.358259218958636</c:v>
                </c:pt>
                <c:pt idx="238">
                  <c:v>-20.56490918451728</c:v>
                </c:pt>
                <c:pt idx="239">
                  <c:v>-20.772440452327821</c:v>
                </c:pt>
                <c:pt idx="240">
                  <c:v>-20.98085164104382</c:v>
                </c:pt>
                <c:pt idx="241">
                  <c:v>-21.190141367981965</c:v>
                </c:pt>
                <c:pt idx="242">
                  <c:v>-21.400308249123274</c:v>
                </c:pt>
                <c:pt idx="243">
                  <c:v>-21.611350899114591</c:v>
                </c:pt>
                <c:pt idx="244">
                  <c:v>-21.823267931270316</c:v>
                </c:pt>
                <c:pt idx="245">
                  <c:v>-22.0360579575744</c:v>
                </c:pt>
                <c:pt idx="246">
                  <c:v>-22.24971958868257</c:v>
                </c:pt>
                <c:pt idx="247">
                  <c:v>-22.464251433924822</c:v>
                </c:pt>
                <c:pt idx="248">
                  <c:v>-22.679652101308154</c:v>
                </c:pt>
                <c:pt idx="249">
                  <c:v>-22.895920197519523</c:v>
                </c:pt>
                <c:pt idx="250">
                  <c:v>-23.113054327929067</c:v>
                </c:pt>
                <c:pt idx="251">
                  <c:v>-23.331053096593543</c:v>
                </c:pt>
                <c:pt idx="252">
                  <c:v>-23.549915106260006</c:v>
                </c:pt>
                <c:pt idx="253">
                  <c:v>-23.769638958369715</c:v>
                </c:pt>
                <c:pt idx="254">
                  <c:v>-23.990223253062279</c:v>
                </c:pt>
                <c:pt idx="255">
                  <c:v>-24.211666589180016</c:v>
                </c:pt>
                <c:pt idx="256">
                  <c:v>-24.433967564272535</c:v>
                </c:pt>
                <c:pt idx="257">
                  <c:v>-24.657124774601552</c:v>
                </c:pt>
                <c:pt idx="258">
                  <c:v>-24.881136815145908</c:v>
                </c:pt>
                <c:pt idx="259">
                  <c:v>-25.106002279606805</c:v>
                </c:pt>
                <c:pt idx="260">
                  <c:v>-25.331719760413272</c:v>
                </c:pt>
                <c:pt idx="261">
                  <c:v>-25.558287848727812</c:v>
                </c:pt>
                <c:pt idx="262">
                  <c:v>-25.785705134452282</c:v>
                </c:pt>
                <c:pt idx="263">
                  <c:v>-26.013970206233967</c:v>
                </c:pt>
                <c:pt idx="264">
                  <c:v>-26.243081651471847</c:v>
                </c:pt>
                <c:pt idx="265">
                  <c:v>-26.473038056323087</c:v>
                </c:pt>
                <c:pt idx="266">
                  <c:v>-26.703838005709702</c:v>
                </c:pt>
                <c:pt idx="267">
                  <c:v>-26.93548008332543</c:v>
                </c:pt>
                <c:pt idx="268">
                  <c:v>-27.167962871642789</c:v>
                </c:pt>
                <c:pt idx="269">
                  <c:v>-27.401284951920331</c:v>
                </c:pt>
                <c:pt idx="270">
                  <c:v>-27.635444904210072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3F7-4D6F-B19D-5DA30A2ADC61}"/>
            </c:ext>
          </c:extLst>
        </c:ser>
        <c:ser>
          <c:idx val="2"/>
          <c:order val="1"/>
          <c:tx>
            <c:strRef>
              <c:f>'22ft'!$G$18</c:f>
              <c:strCache>
                <c:ptCount val="1"/>
                <c:pt idx="0">
                  <c:v>top of goal minus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0.37248793036498673</c:v>
                </c:pt>
                <c:pt idx="2">
                  <c:v>0.74442763493459052</c:v>
                </c:pt>
                <c:pt idx="3">
                  <c:v>1.1158209056936514</c:v>
                </c:pt>
                <c:pt idx="4">
                  <c:v>1.4866695210218746</c:v>
                </c:pt>
                <c:pt idx="5">
                  <c:v>1.8569752457797817</c:v>
                </c:pt>
                <c:pt idx="6">
                  <c:v>2.2267398313940143</c:v>
                </c:pt>
                <c:pt idx="7">
                  <c:v>2.5959650159420016</c:v>
                </c:pt>
                <c:pt idx="8">
                  <c:v>2.9646525242359991</c:v>
                </c:pt>
                <c:pt idx="9">
                  <c:v>3.3328040679065087</c:v>
                </c:pt>
                <c:pt idx="10">
                  <c:v>3.7004213454850903</c:v>
                </c:pt>
                <c:pt idx="11">
                  <c:v>4.0675060424865723</c:v>
                </c:pt>
                <c:pt idx="12">
                  <c:v>4.4340598314906714</c:v>
                </c:pt>
                <c:pt idx="13">
                  <c:v>4.8000843722230293</c:v>
                </c:pt>
                <c:pt idx="14">
                  <c:v>5.165581311635675</c:v>
                </c:pt>
                <c:pt idx="15">
                  <c:v>5.530552283986923</c:v>
                </c:pt>
                <c:pt idx="16">
                  <c:v>5.8949989109207133</c:v>
                </c:pt>
                <c:pt idx="17">
                  <c:v>6.2589228015454044</c:v>
                </c:pt>
                <c:pt idx="18">
                  <c:v>6.6223255525120255</c:v>
                </c:pt>
                <c:pt idx="19">
                  <c:v>6.9852087480919964</c:v>
                </c:pt>
                <c:pt idx="20">
                  <c:v>7.3475739602543229</c:v>
                </c:pt>
                <c:pt idx="21">
                  <c:v>7.709422748742278</c:v>
                </c:pt>
                <c:pt idx="22">
                  <c:v>8.0707566611495736</c:v>
                </c:pt>
                <c:pt idx="23">
                  <c:v>8.4315772329960286</c:v>
                </c:pt>
                <c:pt idx="24">
                  <c:v>8.7918859878027504</c:v>
                </c:pt>
                <c:pt idx="25">
                  <c:v>9.1516844371668267</c:v>
                </c:pt>
                <c:pt idx="26">
                  <c:v>9.5109740808355401</c:v>
                </c:pt>
                <c:pt idx="27">
                  <c:v>9.8697564067801125</c:v>
                </c:pt>
                <c:pt idx="28">
                  <c:v>10.228032891268983</c:v>
                </c:pt>
                <c:pt idx="29">
                  <c:v>10.585804998940633</c:v>
                </c:pt>
                <c:pt idx="30">
                  <c:v>10.943074182875964</c:v>
                </c:pt>
                <c:pt idx="31">
                  <c:v>11.299841884670222</c:v>
                </c:pt>
                <c:pt idx="32">
                  <c:v>11.656109534504502</c:v>
                </c:pt>
                <c:pt idx="33">
                  <c:v>12.011878551216805</c:v>
                </c:pt>
                <c:pt idx="34">
                  <c:v>12.367150342372691</c:v>
                </c:pt>
                <c:pt idx="35">
                  <c:v>12.721926304335501</c:v>
                </c:pt>
                <c:pt idx="36">
                  <c:v>13.07620782233618</c:v>
                </c:pt>
                <c:pt idx="37">
                  <c:v>13.429996270542686</c:v>
                </c:pt>
                <c:pt idx="38">
                  <c:v>13.783293012129015</c:v>
                </c:pt>
                <c:pt idx="39">
                  <c:v>14.136099399343822</c:v>
                </c:pt>
                <c:pt idx="40">
                  <c:v>14.488416773578663</c:v>
                </c:pt>
                <c:pt idx="41">
                  <c:v>14.840246465435861</c:v>
                </c:pt>
                <c:pt idx="42">
                  <c:v>15.191589794795993</c:v>
                </c:pt>
                <c:pt idx="43">
                  <c:v>15.542448070885008</c:v>
                </c:pt>
                <c:pt idx="44">
                  <c:v>15.892822592340993</c:v>
                </c:pt>
                <c:pt idx="45">
                  <c:v>16.242714647280568</c:v>
                </c:pt>
                <c:pt idx="46">
                  <c:v>16.592125513364945</c:v>
                </c:pt>
                <c:pt idx="47">
                  <c:v>16.941056457865631</c:v>
                </c:pt>
                <c:pt idx="48">
                  <c:v>17.289508737729793</c:v>
                </c:pt>
                <c:pt idx="49">
                  <c:v>17.637483599645289</c:v>
                </c:pt>
                <c:pt idx="50">
                  <c:v>17.984982280105367</c:v>
                </c:pt>
                <c:pt idx="51">
                  <c:v>18.332006005473044</c:v>
                </c:pt>
                <c:pt idx="52">
                  <c:v>18.678555992045155</c:v>
                </c:pt>
                <c:pt idx="53">
                  <c:v>19.024633446116098</c:v>
                </c:pt>
                <c:pt idx="54">
                  <c:v>19.37023956404126</c:v>
                </c:pt>
                <c:pt idx="55">
                  <c:v>19.71537553230014</c:v>
                </c:pt>
                <c:pt idx="56">
                  <c:v>20.060042527559165</c:v>
                </c:pt>
                <c:pt idx="57">
                  <c:v>20.404241716734226</c:v>
                </c:pt>
                <c:pt idx="58">
                  <c:v>20.747974257052899</c:v>
                </c:pt>
                <c:pt idx="59">
                  <c:v>21.09124129611639</c:v>
                </c:pt>
                <c:pt idx="60">
                  <c:v>21.434043971961195</c:v>
                </c:pt>
                <c:pt idx="61">
                  <c:v>21.776383413120477</c:v>
                </c:pt>
                <c:pt idx="62">
                  <c:v>22.118260738685173</c:v>
                </c:pt>
                <c:pt idx="63">
                  <c:v>22.459677058364822</c:v>
                </c:pt>
                <c:pt idx="64">
                  <c:v>22.800633472548128</c:v>
                </c:pt>
                <c:pt idx="65">
                  <c:v>23.141131072363262</c:v>
                </c:pt>
                <c:pt idx="66">
                  <c:v>23.481170939737886</c:v>
                </c:pt>
                <c:pt idx="67">
                  <c:v>23.820754147458956</c:v>
                </c:pt>
                <c:pt idx="68">
                  <c:v>24.159881759232235</c:v>
                </c:pt>
                <c:pt idx="69">
                  <c:v>24.498554829741572</c:v>
                </c:pt>
                <c:pt idx="70">
                  <c:v>24.836774404707935</c:v>
                </c:pt>
                <c:pt idx="71">
                  <c:v>25.1745415209482</c:v>
                </c:pt>
                <c:pt idx="72">
                  <c:v>25.511857206433703</c:v>
                </c:pt>
                <c:pt idx="73">
                  <c:v>25.848722480348542</c:v>
                </c:pt>
                <c:pt idx="74">
                  <c:v>26.185138353147661</c:v>
                </c:pt>
                <c:pt idx="75">
                  <c:v>26.521105826614701</c:v>
                </c:pt>
                <c:pt idx="76">
                  <c:v>26.856625893919617</c:v>
                </c:pt>
                <c:pt idx="77">
                  <c:v>27.191699539676065</c:v>
                </c:pt>
                <c:pt idx="78">
                  <c:v>27.526327739998592</c:v>
                </c:pt>
                <c:pt idx="79">
                  <c:v>27.860511462559575</c:v>
                </c:pt>
                <c:pt idx="80">
                  <c:v>28.194251666645968</c:v>
                </c:pt>
                <c:pt idx="81">
                  <c:v>28.527549303215821</c:v>
                </c:pt>
                <c:pt idx="82">
                  <c:v>28.86040531495459</c:v>
                </c:pt>
                <c:pt idx="83">
                  <c:v>29.192820636331248</c:v>
                </c:pt>
                <c:pt idx="84">
                  <c:v>29.524796193654179</c:v>
                </c:pt>
                <c:pt idx="85">
                  <c:v>29.856332905126866</c:v>
                </c:pt>
                <c:pt idx="86">
                  <c:v>30.187431680903387</c:v>
                </c:pt>
                <c:pt idx="87">
                  <c:v>30.518093423143707</c:v>
                </c:pt>
                <c:pt idx="88">
                  <c:v>30.848319026068761</c:v>
                </c:pt>
                <c:pt idx="89">
                  <c:v>31.178109376015364</c:v>
                </c:pt>
                <c:pt idx="90">
                  <c:v>31.507465351490904</c:v>
                </c:pt>
                <c:pt idx="91">
                  <c:v>31.836387823227867</c:v>
                </c:pt>
                <c:pt idx="92">
                  <c:v>32.16487765423814</c:v>
                </c:pt>
                <c:pt idx="93">
                  <c:v>32.492935699867168</c:v>
                </c:pt>
                <c:pt idx="94">
                  <c:v>32.820562807847885</c:v>
                </c:pt>
                <c:pt idx="95">
                  <c:v>33.14775981835448</c:v>
                </c:pt>
                <c:pt idx="96">
                  <c:v>33.474527564055983</c:v>
                </c:pt>
                <c:pt idx="97">
                  <c:v>33.800866870169649</c:v>
                </c:pt>
                <c:pt idx="98">
                  <c:v>34.126778554514203</c:v>
                </c:pt>
                <c:pt idx="99">
                  <c:v>34.452263427562848</c:v>
                </c:pt>
                <c:pt idx="100">
                  <c:v>34.777322292496144</c:v>
                </c:pt>
                <c:pt idx="101">
                  <c:v>35.101955945254701</c:v>
                </c:pt>
                <c:pt idx="102">
                  <c:v>35.426165174591674</c:v>
                </c:pt>
                <c:pt idx="103">
                  <c:v>35.749950762125117</c:v>
                </c:pt>
                <c:pt idx="104">
                  <c:v>36.073313482390141</c:v>
                </c:pt>
                <c:pt idx="105">
                  <c:v>36.396254102890907</c:v>
                </c:pt>
                <c:pt idx="106">
                  <c:v>36.718773384152456</c:v>
                </c:pt>
                <c:pt idx="107">
                  <c:v>37.040872079772363</c:v>
                </c:pt>
                <c:pt idx="108">
                  <c:v>37.362550936472225</c:v>
                </c:pt>
                <c:pt idx="109">
                  <c:v>37.683810694148974</c:v>
                </c:pt>
                <c:pt idx="110">
                  <c:v>38.004652085926047</c:v>
                </c:pt>
                <c:pt idx="111">
                  <c:v>38.325075838204356</c:v>
                </c:pt>
                <c:pt idx="112">
                  <c:v>38.645082670713123</c:v>
                </c:pt>
                <c:pt idx="113">
                  <c:v>38.964673296560541</c:v>
                </c:pt>
                <c:pt idx="114">
                  <c:v>39.283848422284258</c:v>
                </c:pt>
                <c:pt idx="115">
                  <c:v>39.602608747901712</c:v>
                </c:pt>
                <c:pt idx="116">
                  <c:v>39.920954966960316</c:v>
                </c:pt>
                <c:pt idx="117">
                  <c:v>40.238887766587453</c:v>
                </c:pt>
                <c:pt idx="118">
                  <c:v>40.556407827540326</c:v>
                </c:pt>
                <c:pt idx="119">
                  <c:v>40.873515824255641</c:v>
                </c:pt>
                <c:pt idx="120">
                  <c:v>41.190212424899144</c:v>
                </c:pt>
                <c:pt idx="121">
                  <c:v>41.506498291414971</c:v>
                </c:pt>
                <c:pt idx="122">
                  <c:v>41.822374079574871</c:v>
                </c:pt>
                <c:pt idx="123">
                  <c:v>42.137840439027237</c:v>
                </c:pt>
                <c:pt idx="124">
                  <c:v>42.452898013346008</c:v>
                </c:pt>
                <c:pt idx="125">
                  <c:v>42.76754744007939</c:v>
                </c:pt>
                <c:pt idx="126">
                  <c:v>43.081789350798417</c:v>
                </c:pt>
                <c:pt idx="127">
                  <c:v>43.395624371145388</c:v>
                </c:pt>
                <c:pt idx="128">
                  <c:v>43.709053120882082</c:v>
                </c:pt>
                <c:pt idx="129">
                  <c:v>44.022076213937886</c:v>
                </c:pt>
                <c:pt idx="130">
                  <c:v>44.334694258457716</c:v>
                </c:pt>
                <c:pt idx="131">
                  <c:v>44.646907856849793</c:v>
                </c:pt>
                <c:pt idx="132">
                  <c:v>44.958717605833257</c:v>
                </c:pt>
                <c:pt idx="133">
                  <c:v>45.270124096485645</c:v>
                </c:pt>
                <c:pt idx="134">
                  <c:v>45.581127914290171</c:v>
                </c:pt>
                <c:pt idx="135">
                  <c:v>45.891729639182884</c:v>
                </c:pt>
                <c:pt idx="136">
                  <c:v>46.201929845599643</c:v>
                </c:pt>
                <c:pt idx="137">
                  <c:v>46.511729102522942</c:v>
                </c:pt>
                <c:pt idx="138">
                  <c:v>46.82112797352859</c:v>
                </c:pt>
                <c:pt idx="139">
                  <c:v>47.130127016832205</c:v>
                </c:pt>
                <c:pt idx="140">
                  <c:v>47.438726785335561</c:v>
                </c:pt>
                <c:pt idx="141">
                  <c:v>47.746927826672774</c:v>
                </c:pt>
                <c:pt idx="142">
                  <c:v>48.054730683256338</c:v>
                </c:pt>
                <c:pt idx="143">
                  <c:v>48.362135892322989</c:v>
                </c:pt>
                <c:pt idx="144">
                  <c:v>48.669143985979403</c:v>
                </c:pt>
                <c:pt idx="145">
                  <c:v>48.975755491247746</c:v>
                </c:pt>
                <c:pt idx="146">
                  <c:v>49.281970930111065</c:v>
                </c:pt>
                <c:pt idx="147">
                  <c:v>49.587790819558499</c:v>
                </c:pt>
                <c:pt idx="148">
                  <c:v>49.893215671630344</c:v>
                </c:pt>
                <c:pt idx="149">
                  <c:v>50.198245993462947</c:v>
                </c:pt>
                <c:pt idx="150">
                  <c:v>50.502882287333449</c:v>
                </c:pt>
                <c:pt idx="151">
                  <c:v>50.807125050704343</c:v>
                </c:pt>
                <c:pt idx="152">
                  <c:v>51.110974776267895</c:v>
                </c:pt>
                <c:pt idx="153">
                  <c:v>51.414431951990373</c:v>
                </c:pt>
                <c:pt idx="154">
                  <c:v>51.717497061156131</c:v>
                </c:pt>
                <c:pt idx="155">
                  <c:v>52.020170582411524</c:v>
                </c:pt>
                <c:pt idx="156">
                  <c:v>52.32245298980866</c:v>
                </c:pt>
                <c:pt idx="157">
                  <c:v>52.624344752848963</c:v>
                </c:pt>
                <c:pt idx="158">
                  <c:v>52.925846336526597</c:v>
                </c:pt>
                <c:pt idx="159">
                  <c:v>53.226958201371716</c:v>
                </c:pt>
                <c:pt idx="160">
                  <c:v>53.527680803493539</c:v>
                </c:pt>
                <c:pt idx="161">
                  <c:v>53.828014594623262</c:v>
                </c:pt>
                <c:pt idx="162">
                  <c:v>54.127960022156792</c:v>
                </c:pt>
                <c:pt idx="163">
                  <c:v>54.427517529197324</c:v>
                </c:pt>
                <c:pt idx="164">
                  <c:v>54.726687554597738</c:v>
                </c:pt>
                <c:pt idx="165">
                  <c:v>55.025470533002846</c:v>
                </c:pt>
                <c:pt idx="166">
                  <c:v>55.323866894891424</c:v>
                </c:pt>
                <c:pt idx="167">
                  <c:v>55.621877066618119</c:v>
                </c:pt>
                <c:pt idx="168">
                  <c:v>55.91950147045516</c:v>
                </c:pt>
                <c:pt idx="169">
                  <c:v>56.216740524633899</c:v>
                </c:pt>
                <c:pt idx="170">
                  <c:v>56.513594643386178</c:v>
                </c:pt>
                <c:pt idx="171">
                  <c:v>56.810064236985518</c:v>
                </c:pt>
                <c:pt idx="172">
                  <c:v>57.106149711788156</c:v>
                </c:pt>
                <c:pt idx="173">
                  <c:v>57.401851470273876</c:v>
                </c:pt>
                <c:pt idx="174">
                  <c:v>57.697169911086668</c:v>
                </c:pt>
                <c:pt idx="175">
                  <c:v>57.992105429075238</c:v>
                </c:pt>
                <c:pt idx="176">
                  <c:v>58.286658415333314</c:v>
                </c:pt>
                <c:pt idx="177">
                  <c:v>58.580829257239778</c:v>
                </c:pt>
                <c:pt idx="178">
                  <c:v>58.874618338498635</c:v>
                </c:pt>
                <c:pt idx="179">
                  <c:v>59.16802603917877</c:v>
                </c:pt>
                <c:pt idx="180">
                  <c:v>59.461052735753576</c:v>
                </c:pt>
                <c:pt idx="181">
                  <c:v>59.753698801140352</c:v>
                </c:pt>
                <c:pt idx="182">
                  <c:v>60.045964604739552</c:v>
                </c:pt>
                <c:pt idx="183">
                  <c:v>60.337850512473842</c:v>
                </c:pt>
                <c:pt idx="184">
                  <c:v>60.629356886826962</c:v>
                </c:pt>
                <c:pt idx="185">
                  <c:v>60.920484086882432</c:v>
                </c:pt>
                <c:pt idx="186">
                  <c:v>61.211232468362063</c:v>
                </c:pt>
                <c:pt idx="187">
                  <c:v>61.50160238366427</c:v>
                </c:pt>
                <c:pt idx="188">
                  <c:v>61.791594181902234</c:v>
                </c:pt>
                <c:pt idx="189">
                  <c:v>62.081208208941845</c:v>
                </c:pt>
                <c:pt idx="190">
                  <c:v>62.370444807439469</c:v>
                </c:pt>
                <c:pt idx="191">
                  <c:v>62.659304316879556</c:v>
                </c:pt>
                <c:pt idx="192">
                  <c:v>62.947787073612012</c:v>
                </c:pt>
                <c:pt idx="193">
                  <c:v>63.235893410889446</c:v>
                </c:pt>
                <c:pt idx="194">
                  <c:v>63.523623658904164</c:v>
                </c:pt>
                <c:pt idx="195">
                  <c:v>63.810978144825029</c:v>
                </c:pt>
                <c:pt idx="196">
                  <c:v>64.097957192834102</c:v>
                </c:pt>
                <c:pt idx="197">
                  <c:v>64.384561124163099</c:v>
                </c:pt>
                <c:pt idx="198">
                  <c:v>64.670790257129681</c:v>
                </c:pt>
                <c:pt idx="199">
                  <c:v>64.956644907173512</c:v>
                </c:pt>
                <c:pt idx="200">
                  <c:v>65.242125386892184</c:v>
                </c:pt>
                <c:pt idx="201">
                  <c:v>65.527232006076886</c:v>
                </c:pt>
                <c:pt idx="202">
                  <c:v>65.811965071747935</c:v>
                </c:pt>
                <c:pt idx="203">
                  <c:v>66.096324888190082</c:v>
                </c:pt>
                <c:pt idx="204">
                  <c:v>66.380311756987666</c:v>
                </c:pt>
                <c:pt idx="205">
                  <c:v>66.66392597705952</c:v>
                </c:pt>
                <c:pt idx="206">
                  <c:v>66.947167844693723</c:v>
                </c:pt>
                <c:pt idx="207">
                  <c:v>67.230037653582158</c:v>
                </c:pt>
                <c:pt idx="208">
                  <c:v>67.512535694854861</c:v>
                </c:pt>
                <c:pt idx="209">
                  <c:v>67.794662257114197</c:v>
                </c:pt>
                <c:pt idx="210">
                  <c:v>68.07641762646881</c:v>
                </c:pt>
                <c:pt idx="211">
                  <c:v>68.357802086567418</c:v>
                </c:pt>
                <c:pt idx="212">
                  <c:v>68.638815918632361</c:v>
                </c:pt>
                <c:pt idx="213">
                  <c:v>68.919459401493043</c:v>
                </c:pt>
                <c:pt idx="214">
                  <c:v>69.199732811619057</c:v>
                </c:pt>
                <c:pt idx="215">
                  <c:v>69.479636423153224</c:v>
                </c:pt>
                <c:pt idx="216">
                  <c:v>69.759170507944376</c:v>
                </c:pt>
                <c:pt idx="217">
                  <c:v>70.038335335579958</c:v>
                </c:pt>
                <c:pt idx="218">
                  <c:v>70.31713117341846</c:v>
                </c:pt>
                <c:pt idx="219">
                  <c:v>70.595558286621568</c:v>
                </c:pt>
                <c:pt idx="220">
                  <c:v>70.873616938186245</c:v>
                </c:pt>
                <c:pt idx="221">
                  <c:v>71.151307388976505</c:v>
                </c:pt>
                <c:pt idx="222">
                  <c:v>71.428629897755044</c:v>
                </c:pt>
                <c:pt idx="223">
                  <c:v>71.705584721214677</c:v>
                </c:pt>
                <c:pt idx="224">
                  <c:v>71.982172114009529</c:v>
                </c:pt>
                <c:pt idx="225">
                  <c:v>72.258392328786101</c:v>
                </c:pt>
                <c:pt idx="226">
                  <c:v>72.534245616214065</c:v>
                </c:pt>
                <c:pt idx="227">
                  <c:v>72.80973222501693</c:v>
                </c:pt>
                <c:pt idx="228">
                  <c:v>73.084852402002454</c:v>
                </c:pt>
                <c:pt idx="229">
                  <c:v>73.359606392092871</c:v>
                </c:pt>
                <c:pt idx="230">
                  <c:v>73.633994438354975</c:v>
                </c:pt>
                <c:pt idx="231">
                  <c:v>73.908016782029904</c:v>
                </c:pt>
                <c:pt idx="232">
                  <c:v>74.181673662562815</c:v>
                </c:pt>
                <c:pt idx="233">
                  <c:v>74.454965317632315</c:v>
                </c:pt>
                <c:pt idx="234">
                  <c:v>74.727891983179717</c:v>
                </c:pt>
                <c:pt idx="235">
                  <c:v>75.000453893438092</c:v>
                </c:pt>
                <c:pt idx="236">
                  <c:v>75.272651280961085</c:v>
                </c:pt>
                <c:pt idx="237">
                  <c:v>75.54448437665161</c:v>
                </c:pt>
                <c:pt idx="238">
                  <c:v>75.815953409790282</c:v>
                </c:pt>
                <c:pt idx="239">
                  <c:v>76.087058608063671</c:v>
                </c:pt>
                <c:pt idx="240">
                  <c:v>76.357800197592354</c:v>
                </c:pt>
                <c:pt idx="241">
                  <c:v>76.628178402958781</c:v>
                </c:pt>
                <c:pt idx="242">
                  <c:v>76.898193447234945</c:v>
                </c:pt>
                <c:pt idx="243">
                  <c:v>77.167845552009823</c:v>
                </c:pt>
                <c:pt idx="244">
                  <c:v>77.437134937416673</c:v>
                </c:pt>
                <c:pt idx="245">
                  <c:v>77.706061822160081</c:v>
                </c:pt>
                <c:pt idx="246">
                  <c:v>77.974626423542816</c:v>
                </c:pt>
                <c:pt idx="247">
                  <c:v>78.242828957492549</c:v>
                </c:pt>
                <c:pt idx="248">
                  <c:v>78.510669638588297</c:v>
                </c:pt>
                <c:pt idx="249">
                  <c:v>78.778148680086701</c:v>
                </c:pt>
                <c:pt idx="250">
                  <c:v>79.045266293948131</c:v>
                </c:pt>
                <c:pt idx="251">
                  <c:v>79.312022690862534</c:v>
                </c:pt>
                <c:pt idx="252">
                  <c:v>79.578418080275185</c:v>
                </c:pt>
                <c:pt idx="253">
                  <c:v>79.844452670412139</c:v>
                </c:pt>
                <c:pt idx="254">
                  <c:v>80.110126668305512</c:v>
                </c:pt>
                <c:pt idx="255">
                  <c:v>80.375440279818633</c:v>
                </c:pt>
                <c:pt idx="256">
                  <c:v>80.640393709670931</c:v>
                </c:pt>
                <c:pt idx="257">
                  <c:v>80.904987161462643</c:v>
                </c:pt>
                <c:pt idx="258">
                  <c:v>81.169220837699328</c:v>
                </c:pt>
                <c:pt idx="259">
                  <c:v>81.433094939816201</c:v>
                </c:pt>
                <c:pt idx="260">
                  <c:v>81.696609668202257</c:v>
                </c:pt>
                <c:pt idx="261">
                  <c:v>81.95976522222422</c:v>
                </c:pt>
                <c:pt idx="262">
                  <c:v>82.222561800250276</c:v>
                </c:pt>
                <c:pt idx="263">
                  <c:v>82.484999599673614</c:v>
                </c:pt>
                <c:pt idx="264">
                  <c:v>82.747078816935812</c:v>
                </c:pt>
                <c:pt idx="265">
                  <c:v>83.008799647549964</c:v>
                </c:pt>
                <c:pt idx="266">
                  <c:v>83.270162286123679</c:v>
                </c:pt>
                <c:pt idx="267">
                  <c:v>83.531166926381857</c:v>
                </c:pt>
                <c:pt idx="268">
                  <c:v>83.791813761189275</c:v>
                </c:pt>
                <c:pt idx="269">
                  <c:v>84.05210298257299</c:v>
                </c:pt>
                <c:pt idx="270">
                  <c:v>84.312034781744558</c:v>
                </c:pt>
              </c:numCache>
            </c:numRef>
          </c:xVal>
          <c:yVal>
            <c:numRef>
              <c:f>'22ft'!$G$19:$G$289</c:f>
              <c:numCache>
                <c:formatCode>General</c:formatCode>
                <c:ptCount val="271"/>
                <c:pt idx="0" formatCode="0.00">
                  <c:v>2.1666666599999997</c:v>
                </c:pt>
                <c:pt idx="1">
                  <c:v>2.1666666599999997</c:v>
                </c:pt>
                <c:pt idx="2">
                  <c:v>2.1666666599999997</c:v>
                </c:pt>
                <c:pt idx="3">
                  <c:v>2.1666666599999997</c:v>
                </c:pt>
                <c:pt idx="4">
                  <c:v>2.1666666599999997</c:v>
                </c:pt>
                <c:pt idx="5">
                  <c:v>2.1666666599999997</c:v>
                </c:pt>
                <c:pt idx="6">
                  <c:v>2.1666666599999997</c:v>
                </c:pt>
                <c:pt idx="7">
                  <c:v>2.1666666599999997</c:v>
                </c:pt>
                <c:pt idx="8">
                  <c:v>2.1666666599999997</c:v>
                </c:pt>
                <c:pt idx="9">
                  <c:v>2.1666666599999997</c:v>
                </c:pt>
                <c:pt idx="10">
                  <c:v>2.1666666599999997</c:v>
                </c:pt>
                <c:pt idx="11">
                  <c:v>2.1666666599999997</c:v>
                </c:pt>
                <c:pt idx="12">
                  <c:v>2.1666666599999997</c:v>
                </c:pt>
                <c:pt idx="13">
                  <c:v>2.1666666599999997</c:v>
                </c:pt>
                <c:pt idx="14">
                  <c:v>2.1666666599999997</c:v>
                </c:pt>
                <c:pt idx="15">
                  <c:v>2.1666666599999997</c:v>
                </c:pt>
                <c:pt idx="16">
                  <c:v>2.1666666599999997</c:v>
                </c:pt>
                <c:pt idx="17">
                  <c:v>2.1666666599999997</c:v>
                </c:pt>
                <c:pt idx="18">
                  <c:v>2.1666666599999997</c:v>
                </c:pt>
                <c:pt idx="19">
                  <c:v>2.1666666599999997</c:v>
                </c:pt>
                <c:pt idx="20">
                  <c:v>2.1666666599999997</c:v>
                </c:pt>
                <c:pt idx="21">
                  <c:v>2.1666666599999997</c:v>
                </c:pt>
                <c:pt idx="22">
                  <c:v>2.1666666599999997</c:v>
                </c:pt>
                <c:pt idx="23">
                  <c:v>2.1666666599999997</c:v>
                </c:pt>
                <c:pt idx="24">
                  <c:v>2.1666666599999997</c:v>
                </c:pt>
                <c:pt idx="25">
                  <c:v>2.1666666599999997</c:v>
                </c:pt>
                <c:pt idx="26">
                  <c:v>2.1666666599999997</c:v>
                </c:pt>
                <c:pt idx="27">
                  <c:v>2.1666666599999997</c:v>
                </c:pt>
                <c:pt idx="28">
                  <c:v>2.1666666599999997</c:v>
                </c:pt>
                <c:pt idx="29">
                  <c:v>2.1666666599999997</c:v>
                </c:pt>
                <c:pt idx="30">
                  <c:v>2.1666666599999997</c:v>
                </c:pt>
                <c:pt idx="31">
                  <c:v>2.1666666599999997</c:v>
                </c:pt>
                <c:pt idx="32">
                  <c:v>2.1666666599999997</c:v>
                </c:pt>
                <c:pt idx="33">
                  <c:v>2.1666666599999997</c:v>
                </c:pt>
                <c:pt idx="34">
                  <c:v>2.1666666599999997</c:v>
                </c:pt>
                <c:pt idx="35">
                  <c:v>2.1666666599999997</c:v>
                </c:pt>
                <c:pt idx="36">
                  <c:v>2.1666666599999997</c:v>
                </c:pt>
                <c:pt idx="37">
                  <c:v>2.1666666599999997</c:v>
                </c:pt>
                <c:pt idx="38">
                  <c:v>2.1666666599999997</c:v>
                </c:pt>
                <c:pt idx="39">
                  <c:v>2.1666666599999997</c:v>
                </c:pt>
                <c:pt idx="40">
                  <c:v>2.1666666599999997</c:v>
                </c:pt>
                <c:pt idx="41">
                  <c:v>2.1666666599999997</c:v>
                </c:pt>
                <c:pt idx="42">
                  <c:v>2.1666666599999997</c:v>
                </c:pt>
                <c:pt idx="43">
                  <c:v>2.1666666599999997</c:v>
                </c:pt>
                <c:pt idx="44">
                  <c:v>2.1666666599999997</c:v>
                </c:pt>
                <c:pt idx="45">
                  <c:v>2.1666666599999997</c:v>
                </c:pt>
                <c:pt idx="46">
                  <c:v>2.1666666599999997</c:v>
                </c:pt>
                <c:pt idx="47">
                  <c:v>2.1666666599999997</c:v>
                </c:pt>
                <c:pt idx="48">
                  <c:v>2.1666666599999997</c:v>
                </c:pt>
                <c:pt idx="49">
                  <c:v>2.1666666599999997</c:v>
                </c:pt>
                <c:pt idx="50">
                  <c:v>2.1666666599999997</c:v>
                </c:pt>
                <c:pt idx="51">
                  <c:v>2.1666666599999997</c:v>
                </c:pt>
                <c:pt idx="52">
                  <c:v>2.1666666599999997</c:v>
                </c:pt>
                <c:pt idx="53">
                  <c:v>2.1666666599999997</c:v>
                </c:pt>
                <c:pt idx="54">
                  <c:v>2.1666666599999997</c:v>
                </c:pt>
                <c:pt idx="55">
                  <c:v>2.1666666599999997</c:v>
                </c:pt>
                <c:pt idx="56">
                  <c:v>2.1666666599999997</c:v>
                </c:pt>
                <c:pt idx="57">
                  <c:v>2.1666666599999997</c:v>
                </c:pt>
                <c:pt idx="58">
                  <c:v>2.1666666599999997</c:v>
                </c:pt>
                <c:pt idx="59">
                  <c:v>2.1666666599999997</c:v>
                </c:pt>
                <c:pt idx="60">
                  <c:v>2.1666666599999997</c:v>
                </c:pt>
                <c:pt idx="61">
                  <c:v>2.1666666599999997</c:v>
                </c:pt>
                <c:pt idx="62">
                  <c:v>2.1666666599999997</c:v>
                </c:pt>
                <c:pt idx="63">
                  <c:v>2.1666666599999997</c:v>
                </c:pt>
                <c:pt idx="64">
                  <c:v>2.1666666599999997</c:v>
                </c:pt>
                <c:pt idx="65">
                  <c:v>2.1666666599999997</c:v>
                </c:pt>
                <c:pt idx="66">
                  <c:v>2.1666666599999997</c:v>
                </c:pt>
                <c:pt idx="67">
                  <c:v>2.1666666599999997</c:v>
                </c:pt>
                <c:pt idx="68">
                  <c:v>2.1666666599999997</c:v>
                </c:pt>
                <c:pt idx="69">
                  <c:v>2.1666666599999997</c:v>
                </c:pt>
                <c:pt idx="70">
                  <c:v>2.1666666599999997</c:v>
                </c:pt>
                <c:pt idx="71">
                  <c:v>2.1666666599999997</c:v>
                </c:pt>
                <c:pt idx="72">
                  <c:v>2.1666666599999997</c:v>
                </c:pt>
                <c:pt idx="73">
                  <c:v>2.1666666599999997</c:v>
                </c:pt>
                <c:pt idx="74">
                  <c:v>2.1666666599999997</c:v>
                </c:pt>
                <c:pt idx="75">
                  <c:v>2.1666666599999997</c:v>
                </c:pt>
                <c:pt idx="76">
                  <c:v>2.1666666599999997</c:v>
                </c:pt>
                <c:pt idx="77">
                  <c:v>2.1666666599999997</c:v>
                </c:pt>
                <c:pt idx="78">
                  <c:v>2.1666666599999997</c:v>
                </c:pt>
                <c:pt idx="79">
                  <c:v>2.1666666599999997</c:v>
                </c:pt>
                <c:pt idx="80">
                  <c:v>2.1666666599999997</c:v>
                </c:pt>
                <c:pt idx="81">
                  <c:v>2.1666666599999997</c:v>
                </c:pt>
                <c:pt idx="82">
                  <c:v>2.1666666599999997</c:v>
                </c:pt>
                <c:pt idx="83">
                  <c:v>2.1666666599999997</c:v>
                </c:pt>
                <c:pt idx="84">
                  <c:v>2.1666666599999997</c:v>
                </c:pt>
                <c:pt idx="85">
                  <c:v>2.1666666599999997</c:v>
                </c:pt>
                <c:pt idx="86">
                  <c:v>2.1666666599999997</c:v>
                </c:pt>
                <c:pt idx="87">
                  <c:v>2.1666666599999997</c:v>
                </c:pt>
                <c:pt idx="88">
                  <c:v>2.1666666599999997</c:v>
                </c:pt>
                <c:pt idx="89">
                  <c:v>2.1666666599999997</c:v>
                </c:pt>
                <c:pt idx="90">
                  <c:v>2.1666666599999997</c:v>
                </c:pt>
                <c:pt idx="91">
                  <c:v>2.1666666599999997</c:v>
                </c:pt>
                <c:pt idx="92">
                  <c:v>2.1666666599999997</c:v>
                </c:pt>
                <c:pt idx="93">
                  <c:v>2.1666666599999997</c:v>
                </c:pt>
                <c:pt idx="94">
                  <c:v>2.1666666599999997</c:v>
                </c:pt>
                <c:pt idx="95">
                  <c:v>2.1666666599999997</c:v>
                </c:pt>
                <c:pt idx="96">
                  <c:v>2.1666666599999997</c:v>
                </c:pt>
                <c:pt idx="97">
                  <c:v>2.1666666599999997</c:v>
                </c:pt>
                <c:pt idx="98">
                  <c:v>2.1666666599999997</c:v>
                </c:pt>
                <c:pt idx="99">
                  <c:v>2.1666666599999997</c:v>
                </c:pt>
                <c:pt idx="100">
                  <c:v>2.1666666599999997</c:v>
                </c:pt>
                <c:pt idx="101">
                  <c:v>2.1666666599999997</c:v>
                </c:pt>
                <c:pt idx="102">
                  <c:v>2.1666666599999997</c:v>
                </c:pt>
                <c:pt idx="103">
                  <c:v>2.1666666599999997</c:v>
                </c:pt>
                <c:pt idx="104">
                  <c:v>2.1666666599999997</c:v>
                </c:pt>
                <c:pt idx="105">
                  <c:v>2.1666666599999997</c:v>
                </c:pt>
                <c:pt idx="106">
                  <c:v>2.1666666599999997</c:v>
                </c:pt>
                <c:pt idx="107">
                  <c:v>2.1666666599999997</c:v>
                </c:pt>
                <c:pt idx="108">
                  <c:v>2.1666666599999997</c:v>
                </c:pt>
                <c:pt idx="109">
                  <c:v>2.1666666599999997</c:v>
                </c:pt>
                <c:pt idx="110">
                  <c:v>2.1666666599999997</c:v>
                </c:pt>
                <c:pt idx="111">
                  <c:v>2.1666666599999997</c:v>
                </c:pt>
                <c:pt idx="112">
                  <c:v>2.1666666599999997</c:v>
                </c:pt>
                <c:pt idx="113">
                  <c:v>2.1666666599999997</c:v>
                </c:pt>
                <c:pt idx="114">
                  <c:v>2.1666666599999997</c:v>
                </c:pt>
                <c:pt idx="115">
                  <c:v>2.1666666599999997</c:v>
                </c:pt>
                <c:pt idx="116">
                  <c:v>2.1666666599999997</c:v>
                </c:pt>
                <c:pt idx="117">
                  <c:v>2.1666666599999997</c:v>
                </c:pt>
                <c:pt idx="118">
                  <c:v>2.1666666599999997</c:v>
                </c:pt>
                <c:pt idx="119">
                  <c:v>2.1666666599999997</c:v>
                </c:pt>
                <c:pt idx="120">
                  <c:v>2.1666666599999997</c:v>
                </c:pt>
                <c:pt idx="121">
                  <c:v>2.1666666599999997</c:v>
                </c:pt>
                <c:pt idx="122">
                  <c:v>2.1666666599999997</c:v>
                </c:pt>
                <c:pt idx="123">
                  <c:v>2.1666666599999997</c:v>
                </c:pt>
                <c:pt idx="124">
                  <c:v>2.1666666599999997</c:v>
                </c:pt>
                <c:pt idx="125">
                  <c:v>2.1666666599999997</c:v>
                </c:pt>
                <c:pt idx="126">
                  <c:v>2.1666666599999997</c:v>
                </c:pt>
                <c:pt idx="127">
                  <c:v>2.1666666599999997</c:v>
                </c:pt>
                <c:pt idx="128">
                  <c:v>2.1666666599999997</c:v>
                </c:pt>
                <c:pt idx="129">
                  <c:v>2.1666666599999997</c:v>
                </c:pt>
                <c:pt idx="130">
                  <c:v>2.1666666599999997</c:v>
                </c:pt>
                <c:pt idx="131">
                  <c:v>2.1666666599999997</c:v>
                </c:pt>
                <c:pt idx="132">
                  <c:v>2.1666666599999997</c:v>
                </c:pt>
                <c:pt idx="133">
                  <c:v>2.1666666599999997</c:v>
                </c:pt>
                <c:pt idx="134">
                  <c:v>2.1666666599999997</c:v>
                </c:pt>
                <c:pt idx="135">
                  <c:v>2.1666666599999997</c:v>
                </c:pt>
                <c:pt idx="136">
                  <c:v>2.1666666599999997</c:v>
                </c:pt>
                <c:pt idx="137">
                  <c:v>2.1666666599999997</c:v>
                </c:pt>
                <c:pt idx="138">
                  <c:v>2.1666666599999997</c:v>
                </c:pt>
                <c:pt idx="139">
                  <c:v>2.1666666599999997</c:v>
                </c:pt>
                <c:pt idx="140">
                  <c:v>2.1666666599999997</c:v>
                </c:pt>
                <c:pt idx="141">
                  <c:v>2.1666666599999997</c:v>
                </c:pt>
                <c:pt idx="142">
                  <c:v>2.1666666599999997</c:v>
                </c:pt>
                <c:pt idx="143">
                  <c:v>2.1666666599999997</c:v>
                </c:pt>
                <c:pt idx="144">
                  <c:v>2.1666666599999997</c:v>
                </c:pt>
                <c:pt idx="145">
                  <c:v>2.1666666599999997</c:v>
                </c:pt>
                <c:pt idx="146">
                  <c:v>2.1666666599999997</c:v>
                </c:pt>
                <c:pt idx="147">
                  <c:v>2.1666666599999997</c:v>
                </c:pt>
                <c:pt idx="148">
                  <c:v>2.1666666599999997</c:v>
                </c:pt>
                <c:pt idx="149">
                  <c:v>2.1666666599999997</c:v>
                </c:pt>
                <c:pt idx="150">
                  <c:v>2.1666666599999997</c:v>
                </c:pt>
                <c:pt idx="151">
                  <c:v>2.1666666599999997</c:v>
                </c:pt>
                <c:pt idx="152">
                  <c:v>2.1666666599999997</c:v>
                </c:pt>
                <c:pt idx="153">
                  <c:v>2.1666666599999997</c:v>
                </c:pt>
                <c:pt idx="154">
                  <c:v>2.1666666599999997</c:v>
                </c:pt>
                <c:pt idx="155">
                  <c:v>2.1666666599999997</c:v>
                </c:pt>
                <c:pt idx="156">
                  <c:v>2.1666666599999997</c:v>
                </c:pt>
                <c:pt idx="157">
                  <c:v>2.1666666599999997</c:v>
                </c:pt>
                <c:pt idx="158">
                  <c:v>2.1666666599999997</c:v>
                </c:pt>
                <c:pt idx="159">
                  <c:v>2.1666666599999997</c:v>
                </c:pt>
                <c:pt idx="160">
                  <c:v>2.1666666599999997</c:v>
                </c:pt>
                <c:pt idx="161">
                  <c:v>2.1666666599999997</c:v>
                </c:pt>
                <c:pt idx="162">
                  <c:v>2.1666666599999997</c:v>
                </c:pt>
                <c:pt idx="163">
                  <c:v>2.1666666599999997</c:v>
                </c:pt>
                <c:pt idx="164">
                  <c:v>2.1666666599999997</c:v>
                </c:pt>
                <c:pt idx="165">
                  <c:v>2.1666666599999997</c:v>
                </c:pt>
                <c:pt idx="166">
                  <c:v>2.1666666599999997</c:v>
                </c:pt>
                <c:pt idx="167">
                  <c:v>2.1666666599999997</c:v>
                </c:pt>
                <c:pt idx="168">
                  <c:v>2.1666666599999997</c:v>
                </c:pt>
                <c:pt idx="169">
                  <c:v>2.1666666599999997</c:v>
                </c:pt>
                <c:pt idx="170">
                  <c:v>2.1666666599999997</c:v>
                </c:pt>
                <c:pt idx="171">
                  <c:v>2.1666666599999997</c:v>
                </c:pt>
                <c:pt idx="172">
                  <c:v>2.1666666599999997</c:v>
                </c:pt>
                <c:pt idx="173">
                  <c:v>2.1666666599999997</c:v>
                </c:pt>
                <c:pt idx="174">
                  <c:v>2.1666666599999997</c:v>
                </c:pt>
                <c:pt idx="175">
                  <c:v>2.1666666599999997</c:v>
                </c:pt>
                <c:pt idx="176">
                  <c:v>2.1666666599999997</c:v>
                </c:pt>
                <c:pt idx="177">
                  <c:v>2.1666666599999997</c:v>
                </c:pt>
                <c:pt idx="178">
                  <c:v>2.1666666599999997</c:v>
                </c:pt>
                <c:pt idx="179">
                  <c:v>2.1666666599999997</c:v>
                </c:pt>
                <c:pt idx="180">
                  <c:v>2.1666666599999997</c:v>
                </c:pt>
                <c:pt idx="181">
                  <c:v>2.1666666599999997</c:v>
                </c:pt>
                <c:pt idx="182">
                  <c:v>2.1666666599999997</c:v>
                </c:pt>
                <c:pt idx="183">
                  <c:v>2.1666666599999997</c:v>
                </c:pt>
                <c:pt idx="184">
                  <c:v>2.1666666599999997</c:v>
                </c:pt>
                <c:pt idx="185">
                  <c:v>2.1666666599999997</c:v>
                </c:pt>
                <c:pt idx="186">
                  <c:v>2.1666666599999997</c:v>
                </c:pt>
                <c:pt idx="187">
                  <c:v>2.1666666599999997</c:v>
                </c:pt>
                <c:pt idx="188">
                  <c:v>2.1666666599999997</c:v>
                </c:pt>
                <c:pt idx="189">
                  <c:v>2.1666666599999997</c:v>
                </c:pt>
                <c:pt idx="190">
                  <c:v>2.1666666599999997</c:v>
                </c:pt>
                <c:pt idx="191">
                  <c:v>2.1666666599999997</c:v>
                </c:pt>
                <c:pt idx="192">
                  <c:v>2.1666666599999997</c:v>
                </c:pt>
                <c:pt idx="193">
                  <c:v>2.1666666599999997</c:v>
                </c:pt>
                <c:pt idx="194">
                  <c:v>2.1666666599999997</c:v>
                </c:pt>
                <c:pt idx="195">
                  <c:v>2.1666666599999997</c:v>
                </c:pt>
                <c:pt idx="196">
                  <c:v>2.1666666599999997</c:v>
                </c:pt>
                <c:pt idx="197">
                  <c:v>2.1666666599999997</c:v>
                </c:pt>
                <c:pt idx="198">
                  <c:v>2.1666666599999997</c:v>
                </c:pt>
                <c:pt idx="199">
                  <c:v>2.1666666599999997</c:v>
                </c:pt>
                <c:pt idx="200">
                  <c:v>2.1666666599999997</c:v>
                </c:pt>
                <c:pt idx="201">
                  <c:v>2.1666666599999997</c:v>
                </c:pt>
                <c:pt idx="202">
                  <c:v>2.1666666599999997</c:v>
                </c:pt>
                <c:pt idx="203">
                  <c:v>2.1666666599999997</c:v>
                </c:pt>
                <c:pt idx="204">
                  <c:v>2.1666666599999997</c:v>
                </c:pt>
                <c:pt idx="205">
                  <c:v>2.1666666599999997</c:v>
                </c:pt>
                <c:pt idx="206">
                  <c:v>2.1666666599999997</c:v>
                </c:pt>
                <c:pt idx="207">
                  <c:v>2.1666666599999997</c:v>
                </c:pt>
                <c:pt idx="208">
                  <c:v>2.1666666599999997</c:v>
                </c:pt>
                <c:pt idx="209">
                  <c:v>2.1666666599999997</c:v>
                </c:pt>
                <c:pt idx="210">
                  <c:v>2.1666666599999997</c:v>
                </c:pt>
                <c:pt idx="211">
                  <c:v>2.1666666599999997</c:v>
                </c:pt>
                <c:pt idx="212">
                  <c:v>2.1666666599999997</c:v>
                </c:pt>
                <c:pt idx="213">
                  <c:v>2.1666666599999997</c:v>
                </c:pt>
                <c:pt idx="214">
                  <c:v>2.1666666599999997</c:v>
                </c:pt>
                <c:pt idx="215">
                  <c:v>2.1666666599999997</c:v>
                </c:pt>
                <c:pt idx="216">
                  <c:v>2.1666666599999997</c:v>
                </c:pt>
                <c:pt idx="217">
                  <c:v>2.1666666599999997</c:v>
                </c:pt>
                <c:pt idx="218">
                  <c:v>2.1666666599999997</c:v>
                </c:pt>
                <c:pt idx="219">
                  <c:v>2.1666666599999997</c:v>
                </c:pt>
                <c:pt idx="220">
                  <c:v>2.1666666599999997</c:v>
                </c:pt>
                <c:pt idx="221">
                  <c:v>2.1666666599999997</c:v>
                </c:pt>
                <c:pt idx="222">
                  <c:v>2.1666666599999997</c:v>
                </c:pt>
                <c:pt idx="223">
                  <c:v>2.1666666599999997</c:v>
                </c:pt>
                <c:pt idx="224">
                  <c:v>2.1666666599999997</c:v>
                </c:pt>
                <c:pt idx="225">
                  <c:v>2.1666666599999997</c:v>
                </c:pt>
                <c:pt idx="226">
                  <c:v>2.1666666599999997</c:v>
                </c:pt>
                <c:pt idx="227">
                  <c:v>2.1666666599999997</c:v>
                </c:pt>
                <c:pt idx="228">
                  <c:v>2.1666666599999997</c:v>
                </c:pt>
                <c:pt idx="229">
                  <c:v>2.1666666599999997</c:v>
                </c:pt>
                <c:pt idx="230">
                  <c:v>2.1666666599999997</c:v>
                </c:pt>
                <c:pt idx="231">
                  <c:v>2.1666666599999997</c:v>
                </c:pt>
                <c:pt idx="232">
                  <c:v>2.1666666599999997</c:v>
                </c:pt>
                <c:pt idx="233">
                  <c:v>2.1666666599999997</c:v>
                </c:pt>
                <c:pt idx="234">
                  <c:v>2.1666666599999997</c:v>
                </c:pt>
                <c:pt idx="235">
                  <c:v>2.1666666599999997</c:v>
                </c:pt>
                <c:pt idx="236">
                  <c:v>2.1666666599999997</c:v>
                </c:pt>
                <c:pt idx="237">
                  <c:v>2.1666666599999997</c:v>
                </c:pt>
                <c:pt idx="238">
                  <c:v>2.1666666599999997</c:v>
                </c:pt>
                <c:pt idx="239">
                  <c:v>2.1666666599999997</c:v>
                </c:pt>
                <c:pt idx="240">
                  <c:v>2.1666666599999997</c:v>
                </c:pt>
                <c:pt idx="241">
                  <c:v>2.1666666599999997</c:v>
                </c:pt>
                <c:pt idx="242">
                  <c:v>2.1666666599999997</c:v>
                </c:pt>
                <c:pt idx="243">
                  <c:v>2.1666666599999997</c:v>
                </c:pt>
                <c:pt idx="244">
                  <c:v>2.1666666599999997</c:v>
                </c:pt>
                <c:pt idx="245">
                  <c:v>2.1666666599999997</c:v>
                </c:pt>
                <c:pt idx="246">
                  <c:v>2.1666666599999997</c:v>
                </c:pt>
                <c:pt idx="247">
                  <c:v>2.1666666599999997</c:v>
                </c:pt>
                <c:pt idx="248">
                  <c:v>2.1666666599999997</c:v>
                </c:pt>
                <c:pt idx="249">
                  <c:v>2.1666666599999997</c:v>
                </c:pt>
                <c:pt idx="250">
                  <c:v>2.1666666599999997</c:v>
                </c:pt>
                <c:pt idx="251">
                  <c:v>2.1666666599999997</c:v>
                </c:pt>
                <c:pt idx="252">
                  <c:v>2.1666666599999997</c:v>
                </c:pt>
                <c:pt idx="253">
                  <c:v>2.1666666599999997</c:v>
                </c:pt>
                <c:pt idx="254">
                  <c:v>2.1666666599999997</c:v>
                </c:pt>
                <c:pt idx="255">
                  <c:v>2.1666666599999997</c:v>
                </c:pt>
                <c:pt idx="256">
                  <c:v>2.1666666599999997</c:v>
                </c:pt>
                <c:pt idx="257">
                  <c:v>2.1666666599999997</c:v>
                </c:pt>
                <c:pt idx="258">
                  <c:v>2.1666666599999997</c:v>
                </c:pt>
                <c:pt idx="259">
                  <c:v>2.1666666599999997</c:v>
                </c:pt>
                <c:pt idx="260">
                  <c:v>2.1666666599999997</c:v>
                </c:pt>
                <c:pt idx="261">
                  <c:v>2.1666666599999997</c:v>
                </c:pt>
                <c:pt idx="262">
                  <c:v>2.1666666599999997</c:v>
                </c:pt>
                <c:pt idx="263">
                  <c:v>2.1666666599999997</c:v>
                </c:pt>
                <c:pt idx="264">
                  <c:v>2.1666666599999997</c:v>
                </c:pt>
                <c:pt idx="265">
                  <c:v>2.1666666599999997</c:v>
                </c:pt>
                <c:pt idx="266">
                  <c:v>2.1666666599999997</c:v>
                </c:pt>
                <c:pt idx="267">
                  <c:v>2.1666666599999997</c:v>
                </c:pt>
                <c:pt idx="268">
                  <c:v>2.1666666599999997</c:v>
                </c:pt>
                <c:pt idx="269">
                  <c:v>2.1666666599999997</c:v>
                </c:pt>
                <c:pt idx="270">
                  <c:v>2.1666666599999997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3F7-4D6F-B19D-5DA30A2ADC61}"/>
            </c:ext>
          </c:extLst>
        </c:ser>
        <c:ser>
          <c:idx val="3"/>
          <c:order val="2"/>
          <c:tx>
            <c:strRef>
              <c:f>'22ft'!$H$18</c:f>
              <c:strCache>
                <c:ptCount val="1"/>
                <c:pt idx="0">
                  <c:v>bottom of goal plus ball radius</c:v>
                </c:pt>
              </c:strCache>
            </c:strRef>
          </c:tx>
          <c:spPr>
            <a:ln w="5715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'22ft'!$D$19:$D$289</c:f>
              <c:numCache>
                <c:formatCode>General</c:formatCode>
                <c:ptCount val="271"/>
                <c:pt idx="0">
                  <c:v>0</c:v>
                </c:pt>
                <c:pt idx="1">
                  <c:v>0.37248793036498673</c:v>
                </c:pt>
                <c:pt idx="2">
                  <c:v>0.74442763493459052</c:v>
                </c:pt>
                <c:pt idx="3">
                  <c:v>1.1158209056936514</c:v>
                </c:pt>
                <c:pt idx="4">
                  <c:v>1.4866695210218746</c:v>
                </c:pt>
                <c:pt idx="5">
                  <c:v>1.8569752457797817</c:v>
                </c:pt>
                <c:pt idx="6">
                  <c:v>2.2267398313940143</c:v>
                </c:pt>
                <c:pt idx="7">
                  <c:v>2.5959650159420016</c:v>
                </c:pt>
                <c:pt idx="8">
                  <c:v>2.9646525242359991</c:v>
                </c:pt>
                <c:pt idx="9">
                  <c:v>3.3328040679065087</c:v>
                </c:pt>
                <c:pt idx="10">
                  <c:v>3.7004213454850903</c:v>
                </c:pt>
                <c:pt idx="11">
                  <c:v>4.0675060424865723</c:v>
                </c:pt>
                <c:pt idx="12">
                  <c:v>4.4340598314906714</c:v>
                </c:pt>
                <c:pt idx="13">
                  <c:v>4.8000843722230293</c:v>
                </c:pt>
                <c:pt idx="14">
                  <c:v>5.165581311635675</c:v>
                </c:pt>
                <c:pt idx="15">
                  <c:v>5.530552283986923</c:v>
                </c:pt>
                <c:pt idx="16">
                  <c:v>5.8949989109207133</c:v>
                </c:pt>
                <c:pt idx="17">
                  <c:v>6.2589228015454044</c:v>
                </c:pt>
                <c:pt idx="18">
                  <c:v>6.6223255525120255</c:v>
                </c:pt>
                <c:pt idx="19">
                  <c:v>6.9852087480919964</c:v>
                </c:pt>
                <c:pt idx="20">
                  <c:v>7.3475739602543229</c:v>
                </c:pt>
                <c:pt idx="21">
                  <c:v>7.709422748742278</c:v>
                </c:pt>
                <c:pt idx="22">
                  <c:v>8.0707566611495736</c:v>
                </c:pt>
                <c:pt idx="23">
                  <c:v>8.4315772329960286</c:v>
                </c:pt>
                <c:pt idx="24">
                  <c:v>8.7918859878027504</c:v>
                </c:pt>
                <c:pt idx="25">
                  <c:v>9.1516844371668267</c:v>
                </c:pt>
                <c:pt idx="26">
                  <c:v>9.5109740808355401</c:v>
                </c:pt>
                <c:pt idx="27">
                  <c:v>9.8697564067801125</c:v>
                </c:pt>
                <c:pt idx="28">
                  <c:v>10.228032891268983</c:v>
                </c:pt>
                <c:pt idx="29">
                  <c:v>10.585804998940633</c:v>
                </c:pt>
                <c:pt idx="30">
                  <c:v>10.943074182875964</c:v>
                </c:pt>
                <c:pt idx="31">
                  <c:v>11.299841884670222</c:v>
                </c:pt>
                <c:pt idx="32">
                  <c:v>11.656109534504502</c:v>
                </c:pt>
                <c:pt idx="33">
                  <c:v>12.011878551216805</c:v>
                </c:pt>
                <c:pt idx="34">
                  <c:v>12.367150342372691</c:v>
                </c:pt>
                <c:pt idx="35">
                  <c:v>12.721926304335501</c:v>
                </c:pt>
                <c:pt idx="36">
                  <c:v>13.07620782233618</c:v>
                </c:pt>
                <c:pt idx="37">
                  <c:v>13.429996270542686</c:v>
                </c:pt>
                <c:pt idx="38">
                  <c:v>13.783293012129015</c:v>
                </c:pt>
                <c:pt idx="39">
                  <c:v>14.136099399343822</c:v>
                </c:pt>
                <c:pt idx="40">
                  <c:v>14.488416773578663</c:v>
                </c:pt>
                <c:pt idx="41">
                  <c:v>14.840246465435861</c:v>
                </c:pt>
                <c:pt idx="42">
                  <c:v>15.191589794795993</c:v>
                </c:pt>
                <c:pt idx="43">
                  <c:v>15.542448070885008</c:v>
                </c:pt>
                <c:pt idx="44">
                  <c:v>15.892822592340993</c:v>
                </c:pt>
                <c:pt idx="45">
                  <c:v>16.242714647280568</c:v>
                </c:pt>
                <c:pt idx="46">
                  <c:v>16.592125513364945</c:v>
                </c:pt>
                <c:pt idx="47">
                  <c:v>16.941056457865631</c:v>
                </c:pt>
                <c:pt idx="48">
                  <c:v>17.289508737729793</c:v>
                </c:pt>
                <c:pt idx="49">
                  <c:v>17.637483599645289</c:v>
                </c:pt>
                <c:pt idx="50">
                  <c:v>17.984982280105367</c:v>
                </c:pt>
                <c:pt idx="51">
                  <c:v>18.332006005473044</c:v>
                </c:pt>
                <c:pt idx="52">
                  <c:v>18.678555992045155</c:v>
                </c:pt>
                <c:pt idx="53">
                  <c:v>19.024633446116098</c:v>
                </c:pt>
                <c:pt idx="54">
                  <c:v>19.37023956404126</c:v>
                </c:pt>
                <c:pt idx="55">
                  <c:v>19.71537553230014</c:v>
                </c:pt>
                <c:pt idx="56">
                  <c:v>20.060042527559165</c:v>
                </c:pt>
                <c:pt idx="57">
                  <c:v>20.404241716734226</c:v>
                </c:pt>
                <c:pt idx="58">
                  <c:v>20.747974257052899</c:v>
                </c:pt>
                <c:pt idx="59">
                  <c:v>21.09124129611639</c:v>
                </c:pt>
                <c:pt idx="60">
                  <c:v>21.434043971961195</c:v>
                </c:pt>
                <c:pt idx="61">
                  <c:v>21.776383413120477</c:v>
                </c:pt>
                <c:pt idx="62">
                  <c:v>22.118260738685173</c:v>
                </c:pt>
                <c:pt idx="63">
                  <c:v>22.459677058364822</c:v>
                </c:pt>
                <c:pt idx="64">
                  <c:v>22.800633472548128</c:v>
                </c:pt>
                <c:pt idx="65">
                  <c:v>23.141131072363262</c:v>
                </c:pt>
                <c:pt idx="66">
                  <c:v>23.481170939737886</c:v>
                </c:pt>
                <c:pt idx="67">
                  <c:v>23.820754147458956</c:v>
                </c:pt>
                <c:pt idx="68">
                  <c:v>24.159881759232235</c:v>
                </c:pt>
                <c:pt idx="69">
                  <c:v>24.498554829741572</c:v>
                </c:pt>
                <c:pt idx="70">
                  <c:v>24.836774404707935</c:v>
                </c:pt>
                <c:pt idx="71">
                  <c:v>25.1745415209482</c:v>
                </c:pt>
                <c:pt idx="72">
                  <c:v>25.511857206433703</c:v>
                </c:pt>
                <c:pt idx="73">
                  <c:v>25.848722480348542</c:v>
                </c:pt>
                <c:pt idx="74">
                  <c:v>26.185138353147661</c:v>
                </c:pt>
                <c:pt idx="75">
                  <c:v>26.521105826614701</c:v>
                </c:pt>
                <c:pt idx="76">
                  <c:v>26.856625893919617</c:v>
                </c:pt>
                <c:pt idx="77">
                  <c:v>27.191699539676065</c:v>
                </c:pt>
                <c:pt idx="78">
                  <c:v>27.526327739998592</c:v>
                </c:pt>
                <c:pt idx="79">
                  <c:v>27.860511462559575</c:v>
                </c:pt>
                <c:pt idx="80">
                  <c:v>28.194251666645968</c:v>
                </c:pt>
                <c:pt idx="81">
                  <c:v>28.527549303215821</c:v>
                </c:pt>
                <c:pt idx="82">
                  <c:v>28.86040531495459</c:v>
                </c:pt>
                <c:pt idx="83">
                  <c:v>29.192820636331248</c:v>
                </c:pt>
                <c:pt idx="84">
                  <c:v>29.524796193654179</c:v>
                </c:pt>
                <c:pt idx="85">
                  <c:v>29.856332905126866</c:v>
                </c:pt>
                <c:pt idx="86">
                  <c:v>30.187431680903387</c:v>
                </c:pt>
                <c:pt idx="87">
                  <c:v>30.518093423143707</c:v>
                </c:pt>
                <c:pt idx="88">
                  <c:v>30.848319026068761</c:v>
                </c:pt>
                <c:pt idx="89">
                  <c:v>31.178109376015364</c:v>
                </c:pt>
                <c:pt idx="90">
                  <c:v>31.507465351490904</c:v>
                </c:pt>
                <c:pt idx="91">
                  <c:v>31.836387823227867</c:v>
                </c:pt>
                <c:pt idx="92">
                  <c:v>32.16487765423814</c:v>
                </c:pt>
                <c:pt idx="93">
                  <c:v>32.492935699867168</c:v>
                </c:pt>
                <c:pt idx="94">
                  <c:v>32.820562807847885</c:v>
                </c:pt>
                <c:pt idx="95">
                  <c:v>33.14775981835448</c:v>
                </c:pt>
                <c:pt idx="96">
                  <c:v>33.474527564055983</c:v>
                </c:pt>
                <c:pt idx="97">
                  <c:v>33.800866870169649</c:v>
                </c:pt>
                <c:pt idx="98">
                  <c:v>34.126778554514203</c:v>
                </c:pt>
                <c:pt idx="99">
                  <c:v>34.452263427562848</c:v>
                </c:pt>
                <c:pt idx="100">
                  <c:v>34.777322292496144</c:v>
                </c:pt>
                <c:pt idx="101">
                  <c:v>35.101955945254701</c:v>
                </c:pt>
                <c:pt idx="102">
                  <c:v>35.426165174591674</c:v>
                </c:pt>
                <c:pt idx="103">
                  <c:v>35.749950762125117</c:v>
                </c:pt>
                <c:pt idx="104">
                  <c:v>36.073313482390141</c:v>
                </c:pt>
                <c:pt idx="105">
                  <c:v>36.396254102890907</c:v>
                </c:pt>
                <c:pt idx="106">
                  <c:v>36.718773384152456</c:v>
                </c:pt>
                <c:pt idx="107">
                  <c:v>37.040872079772363</c:v>
                </c:pt>
                <c:pt idx="108">
                  <c:v>37.362550936472225</c:v>
                </c:pt>
                <c:pt idx="109">
                  <c:v>37.683810694148974</c:v>
                </c:pt>
                <c:pt idx="110">
                  <c:v>38.004652085926047</c:v>
                </c:pt>
                <c:pt idx="111">
                  <c:v>38.325075838204356</c:v>
                </c:pt>
                <c:pt idx="112">
                  <c:v>38.645082670713123</c:v>
                </c:pt>
                <c:pt idx="113">
                  <c:v>38.964673296560541</c:v>
                </c:pt>
                <c:pt idx="114">
                  <c:v>39.283848422284258</c:v>
                </c:pt>
                <c:pt idx="115">
                  <c:v>39.602608747901712</c:v>
                </c:pt>
                <c:pt idx="116">
                  <c:v>39.920954966960316</c:v>
                </c:pt>
                <c:pt idx="117">
                  <c:v>40.238887766587453</c:v>
                </c:pt>
                <c:pt idx="118">
                  <c:v>40.556407827540326</c:v>
                </c:pt>
                <c:pt idx="119">
                  <c:v>40.873515824255641</c:v>
                </c:pt>
                <c:pt idx="120">
                  <c:v>41.190212424899144</c:v>
                </c:pt>
                <c:pt idx="121">
                  <c:v>41.506498291414971</c:v>
                </c:pt>
                <c:pt idx="122">
                  <c:v>41.822374079574871</c:v>
                </c:pt>
                <c:pt idx="123">
                  <c:v>42.137840439027237</c:v>
                </c:pt>
                <c:pt idx="124">
                  <c:v>42.452898013346008</c:v>
                </c:pt>
                <c:pt idx="125">
                  <c:v>42.76754744007939</c:v>
                </c:pt>
                <c:pt idx="126">
                  <c:v>43.081789350798417</c:v>
                </c:pt>
                <c:pt idx="127">
                  <c:v>43.395624371145388</c:v>
                </c:pt>
                <c:pt idx="128">
                  <c:v>43.709053120882082</c:v>
                </c:pt>
                <c:pt idx="129">
                  <c:v>44.022076213937886</c:v>
                </c:pt>
                <c:pt idx="130">
                  <c:v>44.334694258457716</c:v>
                </c:pt>
                <c:pt idx="131">
                  <c:v>44.646907856849793</c:v>
                </c:pt>
                <c:pt idx="132">
                  <c:v>44.958717605833257</c:v>
                </c:pt>
                <c:pt idx="133">
                  <c:v>45.270124096485645</c:v>
                </c:pt>
                <c:pt idx="134">
                  <c:v>45.581127914290171</c:v>
                </c:pt>
                <c:pt idx="135">
                  <c:v>45.891729639182884</c:v>
                </c:pt>
                <c:pt idx="136">
                  <c:v>46.201929845599643</c:v>
                </c:pt>
                <c:pt idx="137">
                  <c:v>46.511729102522942</c:v>
                </c:pt>
                <c:pt idx="138">
                  <c:v>46.82112797352859</c:v>
                </c:pt>
                <c:pt idx="139">
                  <c:v>47.130127016832205</c:v>
                </c:pt>
                <c:pt idx="140">
                  <c:v>47.438726785335561</c:v>
                </c:pt>
                <c:pt idx="141">
                  <c:v>47.746927826672774</c:v>
                </c:pt>
                <c:pt idx="142">
                  <c:v>48.054730683256338</c:v>
                </c:pt>
                <c:pt idx="143">
                  <c:v>48.362135892322989</c:v>
                </c:pt>
                <c:pt idx="144">
                  <c:v>48.669143985979403</c:v>
                </c:pt>
                <c:pt idx="145">
                  <c:v>48.975755491247746</c:v>
                </c:pt>
                <c:pt idx="146">
                  <c:v>49.281970930111065</c:v>
                </c:pt>
                <c:pt idx="147">
                  <c:v>49.587790819558499</c:v>
                </c:pt>
                <c:pt idx="148">
                  <c:v>49.893215671630344</c:v>
                </c:pt>
                <c:pt idx="149">
                  <c:v>50.198245993462947</c:v>
                </c:pt>
                <c:pt idx="150">
                  <c:v>50.502882287333449</c:v>
                </c:pt>
                <c:pt idx="151">
                  <c:v>50.807125050704343</c:v>
                </c:pt>
                <c:pt idx="152">
                  <c:v>51.110974776267895</c:v>
                </c:pt>
                <c:pt idx="153">
                  <c:v>51.414431951990373</c:v>
                </c:pt>
                <c:pt idx="154">
                  <c:v>51.717497061156131</c:v>
                </c:pt>
                <c:pt idx="155">
                  <c:v>52.020170582411524</c:v>
                </c:pt>
                <c:pt idx="156">
                  <c:v>52.32245298980866</c:v>
                </c:pt>
                <c:pt idx="157">
                  <c:v>52.624344752848963</c:v>
                </c:pt>
                <c:pt idx="158">
                  <c:v>52.925846336526597</c:v>
                </c:pt>
                <c:pt idx="159">
                  <c:v>53.226958201371716</c:v>
                </c:pt>
                <c:pt idx="160">
                  <c:v>53.527680803493539</c:v>
                </c:pt>
                <c:pt idx="161">
                  <c:v>53.828014594623262</c:v>
                </c:pt>
                <c:pt idx="162">
                  <c:v>54.127960022156792</c:v>
                </c:pt>
                <c:pt idx="163">
                  <c:v>54.427517529197324</c:v>
                </c:pt>
                <c:pt idx="164">
                  <c:v>54.726687554597738</c:v>
                </c:pt>
                <c:pt idx="165">
                  <c:v>55.025470533002846</c:v>
                </c:pt>
                <c:pt idx="166">
                  <c:v>55.323866894891424</c:v>
                </c:pt>
                <c:pt idx="167">
                  <c:v>55.621877066618119</c:v>
                </c:pt>
                <c:pt idx="168">
                  <c:v>55.91950147045516</c:v>
                </c:pt>
                <c:pt idx="169">
                  <c:v>56.216740524633899</c:v>
                </c:pt>
                <c:pt idx="170">
                  <c:v>56.513594643386178</c:v>
                </c:pt>
                <c:pt idx="171">
                  <c:v>56.810064236985518</c:v>
                </c:pt>
                <c:pt idx="172">
                  <c:v>57.106149711788156</c:v>
                </c:pt>
                <c:pt idx="173">
                  <c:v>57.401851470273876</c:v>
                </c:pt>
                <c:pt idx="174">
                  <c:v>57.697169911086668</c:v>
                </c:pt>
                <c:pt idx="175">
                  <c:v>57.992105429075238</c:v>
                </c:pt>
                <c:pt idx="176">
                  <c:v>58.286658415333314</c:v>
                </c:pt>
                <c:pt idx="177">
                  <c:v>58.580829257239778</c:v>
                </c:pt>
                <c:pt idx="178">
                  <c:v>58.874618338498635</c:v>
                </c:pt>
                <c:pt idx="179">
                  <c:v>59.16802603917877</c:v>
                </c:pt>
                <c:pt idx="180">
                  <c:v>59.461052735753576</c:v>
                </c:pt>
                <c:pt idx="181">
                  <c:v>59.753698801140352</c:v>
                </c:pt>
                <c:pt idx="182">
                  <c:v>60.045964604739552</c:v>
                </c:pt>
                <c:pt idx="183">
                  <c:v>60.337850512473842</c:v>
                </c:pt>
                <c:pt idx="184">
                  <c:v>60.629356886826962</c:v>
                </c:pt>
                <c:pt idx="185">
                  <c:v>60.920484086882432</c:v>
                </c:pt>
                <c:pt idx="186">
                  <c:v>61.211232468362063</c:v>
                </c:pt>
                <c:pt idx="187">
                  <c:v>61.50160238366427</c:v>
                </c:pt>
                <c:pt idx="188">
                  <c:v>61.791594181902234</c:v>
                </c:pt>
                <c:pt idx="189">
                  <c:v>62.081208208941845</c:v>
                </c:pt>
                <c:pt idx="190">
                  <c:v>62.370444807439469</c:v>
                </c:pt>
                <c:pt idx="191">
                  <c:v>62.659304316879556</c:v>
                </c:pt>
                <c:pt idx="192">
                  <c:v>62.947787073612012</c:v>
                </c:pt>
                <c:pt idx="193">
                  <c:v>63.235893410889446</c:v>
                </c:pt>
                <c:pt idx="194">
                  <c:v>63.523623658904164</c:v>
                </c:pt>
                <c:pt idx="195">
                  <c:v>63.810978144825029</c:v>
                </c:pt>
                <c:pt idx="196">
                  <c:v>64.097957192834102</c:v>
                </c:pt>
                <c:pt idx="197">
                  <c:v>64.384561124163099</c:v>
                </c:pt>
                <c:pt idx="198">
                  <c:v>64.670790257129681</c:v>
                </c:pt>
                <c:pt idx="199">
                  <c:v>64.956644907173512</c:v>
                </c:pt>
                <c:pt idx="200">
                  <c:v>65.242125386892184</c:v>
                </c:pt>
                <c:pt idx="201">
                  <c:v>65.527232006076886</c:v>
                </c:pt>
                <c:pt idx="202">
                  <c:v>65.811965071747935</c:v>
                </c:pt>
                <c:pt idx="203">
                  <c:v>66.096324888190082</c:v>
                </c:pt>
                <c:pt idx="204">
                  <c:v>66.380311756987666</c:v>
                </c:pt>
                <c:pt idx="205">
                  <c:v>66.66392597705952</c:v>
                </c:pt>
                <c:pt idx="206">
                  <c:v>66.947167844693723</c:v>
                </c:pt>
                <c:pt idx="207">
                  <c:v>67.230037653582158</c:v>
                </c:pt>
                <c:pt idx="208">
                  <c:v>67.512535694854861</c:v>
                </c:pt>
                <c:pt idx="209">
                  <c:v>67.794662257114197</c:v>
                </c:pt>
                <c:pt idx="210">
                  <c:v>68.07641762646881</c:v>
                </c:pt>
                <c:pt idx="211">
                  <c:v>68.357802086567418</c:v>
                </c:pt>
                <c:pt idx="212">
                  <c:v>68.638815918632361</c:v>
                </c:pt>
                <c:pt idx="213">
                  <c:v>68.919459401493043</c:v>
                </c:pt>
                <c:pt idx="214">
                  <c:v>69.199732811619057</c:v>
                </c:pt>
                <c:pt idx="215">
                  <c:v>69.479636423153224</c:v>
                </c:pt>
                <c:pt idx="216">
                  <c:v>69.759170507944376</c:v>
                </c:pt>
                <c:pt idx="217">
                  <c:v>70.038335335579958</c:v>
                </c:pt>
                <c:pt idx="218">
                  <c:v>70.31713117341846</c:v>
                </c:pt>
                <c:pt idx="219">
                  <c:v>70.595558286621568</c:v>
                </c:pt>
                <c:pt idx="220">
                  <c:v>70.873616938186245</c:v>
                </c:pt>
                <c:pt idx="221">
                  <c:v>71.151307388976505</c:v>
                </c:pt>
                <c:pt idx="222">
                  <c:v>71.428629897755044</c:v>
                </c:pt>
                <c:pt idx="223">
                  <c:v>71.705584721214677</c:v>
                </c:pt>
                <c:pt idx="224">
                  <c:v>71.982172114009529</c:v>
                </c:pt>
                <c:pt idx="225">
                  <c:v>72.258392328786101</c:v>
                </c:pt>
                <c:pt idx="226">
                  <c:v>72.534245616214065</c:v>
                </c:pt>
                <c:pt idx="227">
                  <c:v>72.80973222501693</c:v>
                </c:pt>
                <c:pt idx="228">
                  <c:v>73.084852402002454</c:v>
                </c:pt>
                <c:pt idx="229">
                  <c:v>73.359606392092871</c:v>
                </c:pt>
                <c:pt idx="230">
                  <c:v>73.633994438354975</c:v>
                </c:pt>
                <c:pt idx="231">
                  <c:v>73.908016782029904</c:v>
                </c:pt>
                <c:pt idx="232">
                  <c:v>74.181673662562815</c:v>
                </c:pt>
                <c:pt idx="233">
                  <c:v>74.454965317632315</c:v>
                </c:pt>
                <c:pt idx="234">
                  <c:v>74.727891983179717</c:v>
                </c:pt>
                <c:pt idx="235">
                  <c:v>75.000453893438092</c:v>
                </c:pt>
                <c:pt idx="236">
                  <c:v>75.272651280961085</c:v>
                </c:pt>
                <c:pt idx="237">
                  <c:v>75.54448437665161</c:v>
                </c:pt>
                <c:pt idx="238">
                  <c:v>75.815953409790282</c:v>
                </c:pt>
                <c:pt idx="239">
                  <c:v>76.087058608063671</c:v>
                </c:pt>
                <c:pt idx="240">
                  <c:v>76.357800197592354</c:v>
                </c:pt>
                <c:pt idx="241">
                  <c:v>76.628178402958781</c:v>
                </c:pt>
                <c:pt idx="242">
                  <c:v>76.898193447234945</c:v>
                </c:pt>
                <c:pt idx="243">
                  <c:v>77.167845552009823</c:v>
                </c:pt>
                <c:pt idx="244">
                  <c:v>77.437134937416673</c:v>
                </c:pt>
                <c:pt idx="245">
                  <c:v>77.706061822160081</c:v>
                </c:pt>
                <c:pt idx="246">
                  <c:v>77.974626423542816</c:v>
                </c:pt>
                <c:pt idx="247">
                  <c:v>78.242828957492549</c:v>
                </c:pt>
                <c:pt idx="248">
                  <c:v>78.510669638588297</c:v>
                </c:pt>
                <c:pt idx="249">
                  <c:v>78.778148680086701</c:v>
                </c:pt>
                <c:pt idx="250">
                  <c:v>79.045266293948131</c:v>
                </c:pt>
                <c:pt idx="251">
                  <c:v>79.312022690862534</c:v>
                </c:pt>
                <c:pt idx="252">
                  <c:v>79.578418080275185</c:v>
                </c:pt>
                <c:pt idx="253">
                  <c:v>79.844452670412139</c:v>
                </c:pt>
                <c:pt idx="254">
                  <c:v>80.110126668305512</c:v>
                </c:pt>
                <c:pt idx="255">
                  <c:v>80.375440279818633</c:v>
                </c:pt>
                <c:pt idx="256">
                  <c:v>80.640393709670931</c:v>
                </c:pt>
                <c:pt idx="257">
                  <c:v>80.904987161462643</c:v>
                </c:pt>
                <c:pt idx="258">
                  <c:v>81.169220837699328</c:v>
                </c:pt>
                <c:pt idx="259">
                  <c:v>81.433094939816201</c:v>
                </c:pt>
                <c:pt idx="260">
                  <c:v>81.696609668202257</c:v>
                </c:pt>
                <c:pt idx="261">
                  <c:v>81.95976522222422</c:v>
                </c:pt>
                <c:pt idx="262">
                  <c:v>82.222561800250276</c:v>
                </c:pt>
                <c:pt idx="263">
                  <c:v>82.484999599673614</c:v>
                </c:pt>
                <c:pt idx="264">
                  <c:v>82.747078816935812</c:v>
                </c:pt>
                <c:pt idx="265">
                  <c:v>83.008799647549964</c:v>
                </c:pt>
                <c:pt idx="266">
                  <c:v>83.270162286123679</c:v>
                </c:pt>
                <c:pt idx="267">
                  <c:v>83.531166926381857</c:v>
                </c:pt>
                <c:pt idx="268">
                  <c:v>83.791813761189275</c:v>
                </c:pt>
                <c:pt idx="269">
                  <c:v>84.05210298257299</c:v>
                </c:pt>
                <c:pt idx="270">
                  <c:v>84.312034781744558</c:v>
                </c:pt>
              </c:numCache>
            </c:numRef>
          </c:xVal>
          <c:yVal>
            <c:numRef>
              <c:f>'22ft'!$H$19:$H$289</c:f>
              <c:numCache>
                <c:formatCode>General</c:formatCode>
                <c:ptCount val="27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3F7-4D6F-B19D-5DA30A2AD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891288"/>
        <c:axId val="541891680"/>
      </c:scatterChart>
      <c:valAx>
        <c:axId val="541891288"/>
        <c:scaling>
          <c:orientation val="minMax"/>
          <c:max val="28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(feet)</a:t>
                </a:r>
              </a:p>
            </c:rich>
          </c:tx>
          <c:layout>
            <c:manualLayout>
              <c:xMode val="edge"/>
              <c:yMode val="edge"/>
              <c:x val="0.43202530768697894"/>
              <c:y val="0.865290102123234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891680"/>
        <c:crosses val="max"/>
        <c:crossBetween val="midCat"/>
        <c:majorUnit val="1"/>
      </c:valAx>
      <c:valAx>
        <c:axId val="541891680"/>
        <c:scaling>
          <c:orientation val="minMax"/>
          <c:max val="1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(feet)</a:t>
                </a:r>
              </a:p>
            </c:rich>
          </c:tx>
          <c:layout>
            <c:manualLayout>
              <c:xMode val="edge"/>
              <c:yMode val="edge"/>
              <c:x val="1.3234063563836699E-2"/>
              <c:y val="0.408855071872492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41891288"/>
        <c:crosses val="autoZero"/>
        <c:crossBetween val="midCat"/>
        <c:majorUnit val="1"/>
      </c:valAx>
      <c:spPr>
        <a:solidFill>
          <a:schemeClr val="accent4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636201999676725"/>
          <c:y val="0.94150713438322686"/>
          <c:w val="0.77558477844228413"/>
          <c:h val="4.74116450340524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5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250372</xdr:colOff>
      <xdr:row>21</xdr:row>
      <xdr:rowOff>159203</xdr:rowOff>
    </xdr:from>
    <xdr:to>
      <xdr:col>23</xdr:col>
      <xdr:colOff>221796</xdr:colOff>
      <xdr:row>62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159204</xdr:rowOff>
    </xdr:from>
    <xdr:to>
      <xdr:col>23</xdr:col>
      <xdr:colOff>85725</xdr:colOff>
      <xdr:row>60</xdr:row>
      <xdr:rowOff>125186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114301</xdr:colOff>
      <xdr:row>19</xdr:row>
      <xdr:rowOff>23132</xdr:rowOff>
    </xdr:from>
    <xdr:to>
      <xdr:col>23</xdr:col>
      <xdr:colOff>85725</xdr:colOff>
      <xdr:row>59</xdr:row>
      <xdr:rowOff>152400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114302</xdr:colOff>
      <xdr:row>20</xdr:row>
      <xdr:rowOff>54429</xdr:rowOff>
    </xdr:from>
    <xdr:to>
      <xdr:col>23</xdr:col>
      <xdr:colOff>95250</xdr:colOff>
      <xdr:row>61</xdr:row>
      <xdr:rowOff>54429</xdr:rowOff>
    </xdr:to>
    <xdr:graphicFrame macro="">
      <xdr:nvGraphicFramePr>
        <xdr:cNvPr id="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180951</xdr:colOff>
      <xdr:row>21</xdr:row>
      <xdr:rowOff>1</xdr:rowOff>
    </xdr:from>
    <xdr:to>
      <xdr:col>23</xdr:col>
      <xdr:colOff>176892</xdr:colOff>
      <xdr:row>61</xdr:row>
      <xdr:rowOff>81643</xdr:rowOff>
    </xdr:to>
    <xdr:graphicFrame macro="">
      <xdr:nvGraphicFramePr>
        <xdr:cNvPr id="955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21900</xdr:colOff>
      <xdr:row>59</xdr:row>
      <xdr:rowOff>63129</xdr:rowOff>
    </xdr:from>
    <xdr:to>
      <xdr:col>29</xdr:col>
      <xdr:colOff>655035</xdr:colOff>
      <xdr:row>93</xdr:row>
      <xdr:rowOff>161904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380999</xdr:colOff>
      <xdr:row>66</xdr:row>
      <xdr:rowOff>130629</xdr:rowOff>
    </xdr:from>
    <xdr:to>
      <xdr:col>33</xdr:col>
      <xdr:colOff>625927</xdr:colOff>
      <xdr:row>104</xdr:row>
      <xdr:rowOff>13608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274864</xdr:colOff>
      <xdr:row>33</xdr:row>
      <xdr:rowOff>55788</xdr:rowOff>
    </xdr:from>
    <xdr:to>
      <xdr:col>6</xdr:col>
      <xdr:colOff>659946</xdr:colOff>
      <xdr:row>50</xdr:row>
      <xdr:rowOff>46263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455837</xdr:colOff>
      <xdr:row>34</xdr:row>
      <xdr:rowOff>91167</xdr:rowOff>
    </xdr:from>
    <xdr:to>
      <xdr:col>16</xdr:col>
      <xdr:colOff>449035</xdr:colOff>
      <xdr:row>64</xdr:row>
      <xdr:rowOff>163284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20409</xdr:colOff>
      <xdr:row>34</xdr:row>
      <xdr:rowOff>77561</xdr:rowOff>
    </xdr:from>
    <xdr:to>
      <xdr:col>29</xdr:col>
      <xdr:colOff>13606</xdr:colOff>
      <xdr:row>65</xdr:row>
      <xdr:rowOff>54430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13607</xdr:colOff>
      <xdr:row>65</xdr:row>
      <xdr:rowOff>122464</xdr:rowOff>
    </xdr:from>
    <xdr:to>
      <xdr:col>13</xdr:col>
      <xdr:colOff>149677</xdr:colOff>
      <xdr:row>93</xdr:row>
      <xdr:rowOff>136072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6802</xdr:colOff>
      <xdr:row>94</xdr:row>
      <xdr:rowOff>29936</xdr:rowOff>
    </xdr:from>
    <xdr:to>
      <xdr:col>13</xdr:col>
      <xdr:colOff>136072</xdr:colOff>
      <xdr:row>113</xdr:row>
      <xdr:rowOff>68035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673552</xdr:colOff>
      <xdr:row>115</xdr:row>
      <xdr:rowOff>2721</xdr:rowOff>
    </xdr:from>
    <xdr:to>
      <xdr:col>13</xdr:col>
      <xdr:colOff>163285</xdr:colOff>
      <xdr:row>132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8633952" cy="628854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0.27859</cdr:x>
      <cdr:y>0.01211</cdr:y>
    </cdr:from>
    <cdr:to>
      <cdr:x>0.67644</cdr:x>
      <cdr:y>0.15074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2413002" y="76178"/>
          <a:ext cx="3445938" cy="8720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/>
            <a:t>5053 Shooter Trajectory:</a:t>
          </a:r>
        </a:p>
        <a:p xmlns:a="http://schemas.openxmlformats.org/drawingml/2006/main">
          <a:pPr algn="ctr"/>
          <a:r>
            <a:rPr lang="en-US" sz="1600"/>
            <a:t>32</a:t>
          </a:r>
          <a:r>
            <a:rPr lang="en-US" sz="1600" baseline="0"/>
            <a:t> ft/sec, 45 degrees</a:t>
          </a:r>
          <a:endParaRPr lang="en-US" sz="1600"/>
        </a:p>
      </cdr:txBody>
    </cdr:sp>
  </cdr:relSizeAnchor>
  <cdr:relSizeAnchor xmlns:cdr="http://schemas.openxmlformats.org/drawingml/2006/chartDrawing">
    <cdr:from>
      <cdr:x>0.34409</cdr:x>
      <cdr:y>0.60161</cdr:y>
    </cdr:from>
    <cdr:to>
      <cdr:x>0.71457</cdr:x>
      <cdr:y>0.6568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980300" y="3784599"/>
          <a:ext cx="3208834" cy="34713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600">
              <a:solidFill>
                <a:srgbClr val="FF0000"/>
              </a:solidFill>
            </a:rPr>
            <a:t>Effective range:  9.5 - 20 ft.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46"/>
  <sheetViews>
    <sheetView topLeftCell="A46" zoomScale="70" zoomScaleNormal="70" workbookViewId="0">
      <selection activeCell="C3" sqref="C3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SummaryChart!G9</f>
        <v>25</v>
      </c>
      <c r="D1" s="1" t="s">
        <v>17</v>
      </c>
      <c r="G1" t="s">
        <v>27</v>
      </c>
      <c r="H1" s="6" t="s">
        <v>22</v>
      </c>
      <c r="O1" s="28">
        <f>-(C6/2)/(COS(C2/180*PI())*C1)^2</f>
        <v>-2.6386845199052839E-2</v>
      </c>
      <c r="P1" s="5" t="s">
        <v>10</v>
      </c>
    </row>
    <row r="2" spans="2:22" ht="22.5" x14ac:dyDescent="0.3">
      <c r="C2" s="24">
        <f>SummaryChart!H9</f>
        <v>9.0134333761240821</v>
      </c>
      <c r="D2" s="1" t="s">
        <v>18</v>
      </c>
      <c r="G2" s="9" t="s">
        <v>23</v>
      </c>
      <c r="O2" s="28">
        <f>TAN(C2/180*PI())</f>
        <v>0.1586247873898981</v>
      </c>
      <c r="P2" s="5" t="s">
        <v>12</v>
      </c>
    </row>
    <row r="3" spans="2:22" ht="22.5" x14ac:dyDescent="0.3">
      <c r="C3" s="24">
        <f>SummaryChart!J9/12</f>
        <v>0.82152724791489262</v>
      </c>
      <c r="D3" s="1" t="s">
        <v>19</v>
      </c>
      <c r="G3" s="9" t="s">
        <v>28</v>
      </c>
      <c r="O3" s="28">
        <f>C3</f>
        <v>0.82152724791489262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SummaryChart!B9</f>
        <v>0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0.14810409746642719</v>
      </c>
      <c r="C12" s="14"/>
      <c r="D12" s="15">
        <f ca="1">CELL("contents",INDIRECT("D"&amp;C13-1))</f>
        <v>0</v>
      </c>
      <c r="E12" s="15">
        <f ca="1">CELL("contents",INDIRECT("E"&amp;C13-1))</f>
        <v>0.82152724791489262</v>
      </c>
      <c r="F12">
        <f ca="1">D13-D12</f>
        <v>0.14810409746642719</v>
      </c>
      <c r="G12">
        <f ca="1">D13-D11</f>
        <v>0.14810409746642719</v>
      </c>
      <c r="H12" s="27">
        <f ca="1">G12/F12</f>
        <v>1</v>
      </c>
      <c r="I12">
        <f ca="1">D13-D12</f>
        <v>0.14810409746642719</v>
      </c>
      <c r="J12">
        <f ca="1">E13-E12</f>
        <v>2.2913848972184736E-2</v>
      </c>
      <c r="K12">
        <f ca="1">ATAN(J12/I12)*180/PI()</f>
        <v>8.7947572177996474</v>
      </c>
      <c r="N12" s="26">
        <f ca="1">E13-E12</f>
        <v>2.2913848972184736E-2</v>
      </c>
      <c r="O12" s="26">
        <f ca="1">N12+E13-H12*N12</f>
        <v>0.84444109688707736</v>
      </c>
      <c r="P12">
        <f ca="1">IF(AND(G12&gt;0,G12&lt;F12),1,0)</f>
        <v>0</v>
      </c>
      <c r="Q12" s="26">
        <f ca="1">IF(P12=1,O12,O13)</f>
        <v>0.88793809389553424</v>
      </c>
    </row>
    <row r="13" spans="2:22" x14ac:dyDescent="0.2">
      <c r="B13" t="str">
        <f ca="1">CELL("address",INDEX(B20:B290,MATCH(MIN(B20:B290),B20:B290,0)))</f>
        <v>$B$20</v>
      </c>
      <c r="C13">
        <f ca="1">CELL("row",INDEX(A20:A289,MATCH(MIN(A20:A289),A20:A289,0)))</f>
        <v>20</v>
      </c>
      <c r="D13" s="15">
        <f ca="1">CELL("contents",INDIRECT("D"&amp;C13))</f>
        <v>0.14810409746642719</v>
      </c>
      <c r="E13" s="15">
        <f ca="1">CELL("contents",INDIRECT("E"&amp;C13))</f>
        <v>0.84444109688707736</v>
      </c>
      <c r="F13">
        <f ca="1">D14-D13</f>
        <v>0.14801690441905604</v>
      </c>
      <c r="G13">
        <f ca="1">D14-D11</f>
        <v>0.29612100188548324</v>
      </c>
      <c r="H13" s="27">
        <f ca="1">G13/F13</f>
        <v>2.0005890749283899</v>
      </c>
      <c r="N13" s="26">
        <f ca="1">E14-E13</f>
        <v>2.1742094642806076E-2</v>
      </c>
      <c r="O13" s="26">
        <f ca="1">E13+H13*N13</f>
        <v>0.88793809389553424</v>
      </c>
      <c r="P13">
        <f ca="1">IF(G13&lt;F13,1,0)</f>
        <v>0</v>
      </c>
    </row>
    <row r="14" spans="2:22" x14ac:dyDescent="0.2">
      <c r="D14" s="15">
        <f ca="1">CELL("contents",INDIRECT("D"&amp;C13+1))</f>
        <v>0.29612100188548324</v>
      </c>
      <c r="E14" s="15">
        <f ca="1">CELL("contents",INDIRECT("E"&amp;C13+1))</f>
        <v>0.86618319152988343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4.4058659507479323</v>
      </c>
      <c r="P15" s="10">
        <f>Q19</f>
        <v>1.6243811187493742</v>
      </c>
      <c r="Q15" s="10">
        <f>Q19</f>
        <v>1.6243811187493742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0.82152724791489262</v>
      </c>
      <c r="F19" s="9">
        <f>$O$1*D19^2+$O$2*D19+$O$3</f>
        <v>0.82152724791489262</v>
      </c>
      <c r="G19" s="18">
        <f>H19+G17</f>
        <v>2.1666666599999997</v>
      </c>
      <c r="H19" s="17">
        <v>1</v>
      </c>
      <c r="I19">
        <f>C1</f>
        <v>25</v>
      </c>
      <c r="J19">
        <f>C1*COS(C2/180*PI())</f>
        <v>24.691290908734352</v>
      </c>
      <c r="K19">
        <f>C1*SIN(C2/180*PI())</f>
        <v>3.9166507707801097</v>
      </c>
      <c r="L19">
        <f>-C15*I19*J19</f>
        <v>-2.4248881099405364</v>
      </c>
      <c r="M19">
        <f>-C6-C15*I19*K19</f>
        <v>-32.558647360883612</v>
      </c>
      <c r="N19" s="16">
        <f>MAX(E19:E289)</f>
        <v>1.0579675167161067</v>
      </c>
      <c r="O19" s="19">
        <f>INDEX(C19:C289,MATCH(N19,E19:E289,0),1)</f>
        <v>0.12000000000000004</v>
      </c>
      <c r="P19" s="19">
        <f>COUNTIF(E19:E289,"&gt;"&amp;H19)*_dt</f>
        <v>0.12</v>
      </c>
      <c r="Q19" s="21">
        <f>INDEX(D19:D289,MATCH(T17,T19:T289,0),1)</f>
        <v>1.6243811187493742</v>
      </c>
      <c r="R19" s="21">
        <f>INDEX(D19:D289,MATCH(T17,U19:U289,0),1)</f>
        <v>4.4058659507479323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2.7814848319985579</v>
      </c>
    </row>
    <row r="20" spans="1:22" x14ac:dyDescent="0.2">
      <c r="A20">
        <f>B20</f>
        <v>0.14810409746642719</v>
      </c>
      <c r="B20">
        <f>ABS(D20-$D$11)</f>
        <v>0.14810409746642719</v>
      </c>
      <c r="C20" s="9">
        <f>C19+_dt</f>
        <v>6.0000000000000001E-3</v>
      </c>
      <c r="D20" s="9">
        <f>D19+$C$7*(J19+J20)/2</f>
        <v>0.14810409746642719</v>
      </c>
      <c r="E20" s="9">
        <f>E19+$C$7*(K19+K20)/2</f>
        <v>0.84444109688707736</v>
      </c>
      <c r="F20" s="9">
        <f>$O$1*D20^2+$O$2*D20+$O$3</f>
        <v>0.84444143808999728</v>
      </c>
      <c r="G20" s="10">
        <f>G19</f>
        <v>2.1666666599999997</v>
      </c>
      <c r="H20" s="5">
        <f>H19</f>
        <v>1</v>
      </c>
      <c r="I20">
        <f>SQRT(J20^2+K20^2)</f>
        <v>24.955753653482571</v>
      </c>
      <c r="J20">
        <f>J19+L19*$C$7</f>
        <v>24.676741580074708</v>
      </c>
      <c r="K20">
        <f>K19+M19*$C$7</f>
        <v>3.7212988866148082</v>
      </c>
      <c r="L20">
        <f>-$C$15*I20*J20</f>
        <v>-2.4191700773437335</v>
      </c>
      <c r="M20">
        <f>-$C$6-$C$15*I20*K20</f>
        <v>-32.53881538237691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100</v>
      </c>
      <c r="B21">
        <f t="shared" ref="B21:B84" si="3">ABS(D21-$D$11)</f>
        <v>0.29612100188548324</v>
      </c>
      <c r="C21" s="9">
        <f t="shared" ref="C21:C84" si="4">C20+_dt</f>
        <v>1.2E-2</v>
      </c>
      <c r="D21" s="9">
        <f t="shared" ref="D21:E36" si="5">D20+$C$7*(J20+J21)/2</f>
        <v>0.29612100188548324</v>
      </c>
      <c r="E21" s="9">
        <f t="shared" si="5"/>
        <v>0.86618319152988343</v>
      </c>
      <c r="F21" s="9">
        <f t="shared" ref="F21:F84" si="6">$O$1*D21^2+$O$2*D21+$O$3</f>
        <v>0.86618557849341049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24.913019894703019</v>
      </c>
      <c r="J21">
        <f t="shared" ref="J21:K84" si="9">J20+L20*$C$7</f>
        <v>24.662226559610644</v>
      </c>
      <c r="K21">
        <f t="shared" si="9"/>
        <v>3.5260659943205468</v>
      </c>
      <c r="L21">
        <f t="shared" ref="L21:L84" si="10">-$C$15*I21*J21</f>
        <v>-2.4136070014704614</v>
      </c>
      <c r="M21">
        <f t="shared" ref="M21:M84" si="11">-$C$6-$C$15*I21*K21</f>
        <v>-32.519083910042276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100</v>
      </c>
      <c r="B22">
        <f t="shared" si="3"/>
        <v>0.44405091631712068</v>
      </c>
      <c r="C22" s="9">
        <f t="shared" si="4"/>
        <v>1.8000000000000002E-2</v>
      </c>
      <c r="D22" s="9">
        <f t="shared" si="5"/>
        <v>0.44405091631712068</v>
      </c>
      <c r="E22" s="9">
        <f t="shared" si="5"/>
        <v>0.88675424398542591</v>
      </c>
      <c r="F22" s="9">
        <f t="shared" si="6"/>
        <v>0.88676173987578921</v>
      </c>
      <c r="G22" s="10">
        <f t="shared" si="7"/>
        <v>2.1666666599999997</v>
      </c>
      <c r="H22" s="5">
        <f t="shared" si="7"/>
        <v>1</v>
      </c>
      <c r="I22">
        <f t="shared" si="8"/>
        <v>24.871802655972303</v>
      </c>
      <c r="J22">
        <f t="shared" si="9"/>
        <v>24.647744917601823</v>
      </c>
      <c r="K22">
        <f t="shared" si="9"/>
        <v>3.3309514908602931</v>
      </c>
      <c r="L22">
        <f t="shared" si="10"/>
        <v>-2.4081988962042318</v>
      </c>
      <c r="M22">
        <f t="shared" si="11"/>
        <v>-32.499449396300392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100</v>
      </c>
      <c r="B23">
        <f t="shared" si="3"/>
        <v>0.5918940382425999</v>
      </c>
      <c r="C23" s="9">
        <f t="shared" si="4"/>
        <v>2.4E-2</v>
      </c>
      <c r="D23" s="9">
        <f t="shared" si="5"/>
        <v>0.5918940382425999</v>
      </c>
      <c r="E23" s="9">
        <f t="shared" si="5"/>
        <v>0.90615496284145425</v>
      </c>
      <c r="F23" s="9">
        <f t="shared" si="6"/>
        <v>0.9061719847362073</v>
      </c>
      <c r="G23" s="10">
        <f t="shared" si="7"/>
        <v>2.1666666599999997</v>
      </c>
      <c r="H23" s="5">
        <f t="shared" si="7"/>
        <v>1</v>
      </c>
      <c r="I23">
        <f t="shared" si="8"/>
        <v>24.832105643906633</v>
      </c>
      <c r="J23">
        <f t="shared" si="9"/>
        <v>24.633295724224599</v>
      </c>
      <c r="K23">
        <f t="shared" si="9"/>
        <v>3.1359547944824908</v>
      </c>
      <c r="L23">
        <f t="shared" si="10"/>
        <v>-2.4029457544909167</v>
      </c>
      <c r="M23">
        <f t="shared" si="11"/>
        <v>-32.479908285437688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100</v>
      </c>
      <c r="B24">
        <f t="shared" si="3"/>
        <v>0.73965055956436665</v>
      </c>
      <c r="C24" s="9">
        <f t="shared" si="4"/>
        <v>0.03</v>
      </c>
      <c r="D24" s="9">
        <f t="shared" si="5"/>
        <v>0.73965055956436665</v>
      </c>
      <c r="E24" s="9">
        <f t="shared" si="5"/>
        <v>0.9243860532592113</v>
      </c>
      <c r="F24" s="9">
        <f t="shared" si="6"/>
        <v>0.92441836754895523</v>
      </c>
      <c r="G24" s="10">
        <f t="shared" si="7"/>
        <v>2.1666666599999997</v>
      </c>
      <c r="H24" s="5">
        <f t="shared" si="7"/>
        <v>1</v>
      </c>
      <c r="I24">
        <f t="shared" si="8"/>
        <v>24.793932334534958</v>
      </c>
      <c r="J24">
        <f t="shared" si="9"/>
        <v>24.618878049697653</v>
      </c>
      <c r="K24">
        <f t="shared" si="9"/>
        <v>2.9410753447698648</v>
      </c>
      <c r="L24">
        <f t="shared" si="10"/>
        <v>-2.3978475478914247</v>
      </c>
      <c r="M24">
        <f t="shared" si="11"/>
        <v>-32.460457014384815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100</v>
      </c>
      <c r="B25">
        <f t="shared" si="3"/>
        <v>0.88732066660669051</v>
      </c>
      <c r="C25" s="9">
        <f t="shared" si="4"/>
        <v>3.5999999999999997E-2</v>
      </c>
      <c r="D25" s="9">
        <f t="shared" si="5"/>
        <v>0.88732066660669051</v>
      </c>
      <c r="E25" s="9">
        <f t="shared" si="5"/>
        <v>0.94144821710157156</v>
      </c>
      <c r="F25" s="9">
        <f t="shared" si="6"/>
        <v>0.94150293499002857</v>
      </c>
      <c r="G25" s="10">
        <f t="shared" si="7"/>
        <v>2.1666666599999997</v>
      </c>
      <c r="H25" s="5">
        <f t="shared" si="7"/>
        <v>1</v>
      </c>
      <c r="I25">
        <f t="shared" si="8"/>
        <v>24.757285968567047</v>
      </c>
      <c r="J25">
        <f t="shared" si="9"/>
        <v>24.604490964410303</v>
      </c>
      <c r="K25">
        <f t="shared" si="9"/>
        <v>2.746312602683556</v>
      </c>
      <c r="L25">
        <f t="shared" si="10"/>
        <v>-2.3929042261510092</v>
      </c>
      <c r="M25">
        <f t="shared" si="11"/>
        <v>-32.441092013518954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100</v>
      </c>
      <c r="B26">
        <f t="shared" si="3"/>
        <v>1.0349045401170816</v>
      </c>
      <c r="C26" s="9">
        <f t="shared" si="4"/>
        <v>4.1999999999999996E-2</v>
      </c>
      <c r="D26" s="9">
        <f t="shared" si="5"/>
        <v>1.0349045401170816</v>
      </c>
      <c r="E26" s="9">
        <f t="shared" si="5"/>
        <v>0.95734215306142956</v>
      </c>
      <c r="F26" s="9">
        <f t="shared" si="6"/>
        <v>0.95742772616326444</v>
      </c>
      <c r="G26" s="10">
        <f t="shared" si="7"/>
        <v>2.1666666599999997</v>
      </c>
      <c r="H26" s="5">
        <f t="shared" si="7"/>
        <v>1</v>
      </c>
      <c r="I26">
        <f t="shared" si="8"/>
        <v>24.72216954683136</v>
      </c>
      <c r="J26">
        <f t="shared" si="9"/>
        <v>24.590133539053397</v>
      </c>
      <c r="K26">
        <f t="shared" si="9"/>
        <v>2.5516660506024422</v>
      </c>
      <c r="L26">
        <f t="shared" si="10"/>
        <v>-2.3881157167860554</v>
      </c>
      <c r="M26">
        <f t="shared" si="11"/>
        <v>-32.421809707489196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100</v>
      </c>
      <c r="B27">
        <f t="shared" si="3"/>
        <v>1.1824023552684997</v>
      </c>
      <c r="C27" s="9">
        <f t="shared" si="4"/>
        <v>4.7999999999999994E-2</v>
      </c>
      <c r="D27" s="9">
        <f t="shared" si="5"/>
        <v>1.1824023552684997</v>
      </c>
      <c r="E27" s="9">
        <f t="shared" si="5"/>
        <v>0.97206855679030946</v>
      </c>
      <c r="F27" s="9">
        <f t="shared" si="6"/>
        <v>0.97219477282609046</v>
      </c>
      <c r="G27" s="10">
        <f t="shared" si="7"/>
        <v>2.1666666599999997</v>
      </c>
      <c r="H27" s="5">
        <f t="shared" si="7"/>
        <v>1</v>
      </c>
      <c r="I27">
        <f t="shared" si="8"/>
        <v>24.688585825891682</v>
      </c>
      <c r="J27">
        <f t="shared" si="9"/>
        <v>24.575804844752682</v>
      </c>
      <c r="K27">
        <f t="shared" si="9"/>
        <v>2.3571351923575072</v>
      </c>
      <c r="L27">
        <f t="shared" si="10"/>
        <v>-2.3834819246891641</v>
      </c>
      <c r="M27">
        <f t="shared" si="11"/>
        <v>-32.40260651606421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100</v>
      </c>
      <c r="B28">
        <f t="shared" si="3"/>
        <v>1.3298142816623715</v>
      </c>
      <c r="C28" s="9">
        <f t="shared" si="4"/>
        <v>5.3999999999999992E-2</v>
      </c>
      <c r="D28" s="9">
        <f t="shared" si="5"/>
        <v>1.3298142816623715</v>
      </c>
      <c r="E28" s="9">
        <f t="shared" si="5"/>
        <v>0.98562812102716535</v>
      </c>
      <c r="F28" s="9">
        <f t="shared" si="6"/>
        <v>0.98580609961484333</v>
      </c>
      <c r="G28" s="10">
        <f t="shared" si="7"/>
        <v>2.1666666599999997</v>
      </c>
      <c r="H28" s="5">
        <f t="shared" si="7"/>
        <v>1</v>
      </c>
      <c r="I28">
        <f t="shared" si="8"/>
        <v>24.656537313851281</v>
      </c>
      <c r="J28">
        <f t="shared" si="9"/>
        <v>24.561503953204546</v>
      </c>
      <c r="K28">
        <f t="shared" si="9"/>
        <v>2.1627195532611219</v>
      </c>
      <c r="L28">
        <f t="shared" si="10"/>
        <v>-2.379002731753332</v>
      </c>
      <c r="M28">
        <f t="shared" si="11"/>
        <v>-32.383478855001194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100</v>
      </c>
      <c r="B29">
        <f t="shared" si="3"/>
        <v>1.4771404833324273</v>
      </c>
      <c r="C29" s="9">
        <f t="shared" si="4"/>
        <v>5.9999999999999991E-2</v>
      </c>
      <c r="D29" s="9">
        <f t="shared" si="5"/>
        <v>1.4771404833324273</v>
      </c>
      <c r="E29" s="9">
        <f t="shared" si="5"/>
        <v>0.99802153572734209</v>
      </c>
      <c r="F29" s="9">
        <f t="shared" si="6"/>
        <v>0.9982637242696184</v>
      </c>
      <c r="G29" s="10">
        <f t="shared" si="7"/>
        <v>2.1666666599999997</v>
      </c>
      <c r="H29" s="5">
        <f t="shared" si="7"/>
        <v>1</v>
      </c>
      <c r="I29">
        <f t="shared" si="8"/>
        <v>24.626026266353001</v>
      </c>
      <c r="J29">
        <f t="shared" si="9"/>
        <v>24.547229936814027</v>
      </c>
      <c r="K29">
        <f t="shared" si="9"/>
        <v>1.9684186801311148</v>
      </c>
      <c r="L29">
        <f t="shared" si="10"/>
        <v>-2.3746779965159965</v>
      </c>
      <c r="M29">
        <f t="shared" si="11"/>
        <v>-32.364423136935223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100</v>
      </c>
      <c r="B30">
        <f t="shared" si="3"/>
        <v>1.6243811187493742</v>
      </c>
      <c r="C30" s="9">
        <f t="shared" si="4"/>
        <v>6.5999999999999989E-2</v>
      </c>
      <c r="D30" s="9">
        <f t="shared" si="5"/>
        <v>1.6243811187493742</v>
      </c>
      <c r="E30" s="9">
        <f t="shared" si="5"/>
        <v>1.009249488191664</v>
      </c>
      <c r="F30" s="9">
        <f t="shared" si="6"/>
        <v>1.0095696578586066</v>
      </c>
      <c r="G30" s="10">
        <f t="shared" si="7"/>
        <v>2.1666666599999997</v>
      </c>
      <c r="H30" s="5">
        <f t="shared" si="7"/>
        <v>1</v>
      </c>
      <c r="I30">
        <f t="shared" si="8"/>
        <v>24.597054682783448</v>
      </c>
      <c r="J30">
        <f t="shared" si="9"/>
        <v>24.532981868834931</v>
      </c>
      <c r="K30">
        <f t="shared" si="9"/>
        <v>1.7742321413095035</v>
      </c>
      <c r="L30">
        <f t="shared" si="10"/>
        <v>-2.37050755382367</v>
      </c>
      <c r="M30">
        <f t="shared" si="11"/>
        <v>-32.345435772287985</v>
      </c>
      <c r="S30">
        <f t="shared" si="0"/>
        <v>1</v>
      </c>
      <c r="T30" t="b">
        <f t="shared" si="1"/>
        <v>1</v>
      </c>
      <c r="U30" t="b">
        <f t="shared" si="2"/>
        <v>0</v>
      </c>
    </row>
    <row r="31" spans="1:22" x14ac:dyDescent="0.2">
      <c r="A31">
        <f t="shared" si="12"/>
        <v>100</v>
      </c>
      <c r="B31">
        <f t="shared" si="3"/>
        <v>1.7715363408264149</v>
      </c>
      <c r="C31" s="9">
        <f t="shared" si="4"/>
        <v>7.1999999999999995E-2</v>
      </c>
      <c r="D31" s="9">
        <f t="shared" si="5"/>
        <v>1.7715363408264149</v>
      </c>
      <c r="E31" s="9">
        <f t="shared" si="5"/>
        <v>1.01931266319562</v>
      </c>
      <c r="F31" s="9">
        <f t="shared" si="6"/>
        <v>1.0197259050018781</v>
      </c>
      <c r="G31" s="10">
        <f t="shared" si="7"/>
        <v>2.1666666599999997</v>
      </c>
      <c r="H31" s="5">
        <f t="shared" si="7"/>
        <v>1</v>
      </c>
      <c r="I31">
        <f t="shared" si="8"/>
        <v>24.569624302689107</v>
      </c>
      <c r="J31">
        <f t="shared" si="9"/>
        <v>24.518758823511988</v>
      </c>
      <c r="K31">
        <f t="shared" si="9"/>
        <v>1.5801595266757755</v>
      </c>
      <c r="L31">
        <f t="shared" si="10"/>
        <v>-2.3664912145178763</v>
      </c>
      <c r="M31">
        <f t="shared" si="11"/>
        <v>-32.326513170194772</v>
      </c>
      <c r="S31">
        <f t="shared" si="0"/>
        <v>1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100</v>
      </c>
      <c r="B32">
        <f t="shared" si="3"/>
        <v>1.9186062969256255</v>
      </c>
      <c r="C32" s="9">
        <f t="shared" si="4"/>
        <v>7.8E-2</v>
      </c>
      <c r="D32" s="9">
        <f t="shared" si="5"/>
        <v>1.9186062969256255</v>
      </c>
      <c r="E32" s="9">
        <f t="shared" si="5"/>
        <v>1.0282117431186111</v>
      </c>
      <c r="F32" s="9">
        <f t="shared" si="6"/>
        <v>1.0287344640945688</v>
      </c>
      <c r="G32" s="10">
        <f t="shared" si="7"/>
        <v>2.1666666599999997</v>
      </c>
      <c r="H32" s="5">
        <f t="shared" si="7"/>
        <v>1</v>
      </c>
      <c r="I32">
        <f t="shared" si="8"/>
        <v>24.543736602411791</v>
      </c>
      <c r="J32">
        <f t="shared" si="9"/>
        <v>24.504559876224882</v>
      </c>
      <c r="K32">
        <f t="shared" si="9"/>
        <v>1.3862004476546068</v>
      </c>
      <c r="L32">
        <f t="shared" si="10"/>
        <v>-2.3626287651430422</v>
      </c>
      <c r="M32">
        <f t="shared" si="11"/>
        <v>-32.30765173944873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100</v>
      </c>
      <c r="B33">
        <f t="shared" si="3"/>
        <v>2.065591128865202</v>
      </c>
      <c r="C33" s="9">
        <f t="shared" si="4"/>
        <v>8.4000000000000005E-2</v>
      </c>
      <c r="D33" s="9">
        <f t="shared" si="5"/>
        <v>2.065591128865202</v>
      </c>
      <c r="E33" s="9">
        <f t="shared" si="5"/>
        <v>1.0359474080732287</v>
      </c>
      <c r="F33" s="9">
        <f t="shared" si="6"/>
        <v>1.0365973275294238</v>
      </c>
      <c r="G33" s="10">
        <f t="shared" si="7"/>
        <v>2.1666666599999997</v>
      </c>
      <c r="H33" s="5">
        <f t="shared" si="7"/>
        <v>1</v>
      </c>
      <c r="I33">
        <f t="shared" si="8"/>
        <v>24.519392791950505</v>
      </c>
      <c r="J33">
        <f t="shared" si="9"/>
        <v>24.490384103634025</v>
      </c>
      <c r="K33">
        <f t="shared" si="9"/>
        <v>1.1923545372179145</v>
      </c>
      <c r="L33">
        <f t="shared" si="10"/>
        <v>-2.3589199676769703</v>
      </c>
      <c r="M33">
        <f t="shared" si="11"/>
        <v>-32.288847889461081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100</v>
      </c>
      <c r="B34">
        <f t="shared" si="3"/>
        <v>2.2124909729275881</v>
      </c>
      <c r="C34" s="9">
        <f t="shared" si="4"/>
        <v>9.0000000000000011E-2</v>
      </c>
      <c r="D34" s="9">
        <f t="shared" si="5"/>
        <v>2.2124909729275881</v>
      </c>
      <c r="E34" s="9">
        <f t="shared" si="5"/>
        <v>1.0425203360345259</v>
      </c>
      <c r="F34" s="9">
        <f t="shared" si="6"/>
        <v>1.0433164819186571</v>
      </c>
      <c r="G34" s="10">
        <f t="shared" si="7"/>
        <v>2.1666666599999997</v>
      </c>
      <c r="H34" s="5">
        <f t="shared" si="7"/>
        <v>1</v>
      </c>
      <c r="I34">
        <f t="shared" si="8"/>
        <v>24.496593812056364</v>
      </c>
      <c r="J34">
        <f t="shared" si="9"/>
        <v>24.476230583827963</v>
      </c>
      <c r="K34">
        <f t="shared" si="9"/>
        <v>0.99862144988114798</v>
      </c>
      <c r="L34">
        <f t="shared" si="10"/>
        <v>-2.3553645592844799</v>
      </c>
      <c r="M34">
        <f t="shared" si="11"/>
        <v>-32.270098031236287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100</v>
      </c>
      <c r="B35">
        <f t="shared" si="3"/>
        <v>2.3593059598684887</v>
      </c>
      <c r="C35" s="9">
        <f t="shared" si="4"/>
        <v>9.6000000000000016E-2</v>
      </c>
      <c r="D35" s="9">
        <f t="shared" si="5"/>
        <v>2.3593059598684887</v>
      </c>
      <c r="E35" s="9">
        <f t="shared" si="5"/>
        <v>1.0479312029692505</v>
      </c>
      <c r="F35" s="9">
        <f t="shared" si="6"/>
        <v>1.0488939083150792</v>
      </c>
      <c r="G35" s="10">
        <f t="shared" si="7"/>
        <v>2.1666666599999997</v>
      </c>
      <c r="H35" s="5">
        <f t="shared" si="7"/>
        <v>1</v>
      </c>
      <c r="I35">
        <f t="shared" si="8"/>
        <v>24.475340331566752</v>
      </c>
      <c r="J35">
        <f t="shared" si="9"/>
        <v>24.462098396472257</v>
      </c>
      <c r="K35">
        <f t="shared" si="9"/>
        <v>0.80500086169373031</v>
      </c>
      <c r="L35">
        <f t="shared" si="10"/>
        <v>-2.3519622520947441</v>
      </c>
      <c r="M35">
        <f t="shared" si="11"/>
        <v>-32.251398578360735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100</v>
      </c>
      <c r="B36">
        <f t="shared" si="3"/>
        <v>2.5060362149267847</v>
      </c>
      <c r="C36" s="9">
        <f t="shared" si="4"/>
        <v>0.10200000000000002</v>
      </c>
      <c r="D36" s="9">
        <f t="shared" si="5"/>
        <v>2.5060362149267847</v>
      </c>
      <c r="E36" s="9">
        <f t="shared" si="5"/>
        <v>1.0521806829650024</v>
      </c>
      <c r="F36" s="9">
        <f t="shared" si="6"/>
        <v>1.0533315824324461</v>
      </c>
      <c r="G36" s="10">
        <f t="shared" si="7"/>
        <v>2.1666666599999997</v>
      </c>
      <c r="H36" s="5">
        <f t="shared" si="7"/>
        <v>1</v>
      </c>
      <c r="I36">
        <f t="shared" si="8"/>
        <v>24.455632744984456</v>
      </c>
      <c r="J36">
        <f t="shared" si="9"/>
        <v>24.447986622959689</v>
      </c>
      <c r="K36">
        <f t="shared" si="9"/>
        <v>0.6114924702235659</v>
      </c>
      <c r="L36">
        <f t="shared" si="10"/>
        <v>-2.3487127330028237</v>
      </c>
      <c r="M36">
        <f t="shared" si="11"/>
        <v>-32.232745948003775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100</v>
      </c>
      <c r="B37">
        <f t="shared" si="3"/>
        <v>2.6526818578353488</v>
      </c>
      <c r="C37" s="9">
        <f t="shared" si="4"/>
        <v>0.10800000000000003</v>
      </c>
      <c r="D37" s="9">
        <f t="shared" ref="D37:E52" si="13">D36+$C$7*(J36+J37)/2</f>
        <v>2.6526818578353488</v>
      </c>
      <c r="E37" s="9">
        <f t="shared" si="13"/>
        <v>1.0552694483592797</v>
      </c>
      <c r="F37" s="9">
        <f t="shared" si="6"/>
        <v>1.0566314748649877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24.437471170306985</v>
      </c>
      <c r="J37">
        <f t="shared" si="9"/>
        <v>24.433894346561672</v>
      </c>
      <c r="K37">
        <f t="shared" si="9"/>
        <v>0.41809599453554325</v>
      </c>
      <c r="L37">
        <f t="shared" si="10"/>
        <v>-2.3456156634958263</v>
      </c>
      <c r="M37">
        <f t="shared" si="11"/>
        <v>-32.21413656192982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100</v>
      </c>
      <c r="B38">
        <f t="shared" si="3"/>
        <v>2.7992430028327759</v>
      </c>
      <c r="C38" s="9">
        <f t="shared" si="4"/>
        <v>0.11400000000000003</v>
      </c>
      <c r="D38" s="9">
        <f t="shared" si="13"/>
        <v>2.7992430028327759</v>
      </c>
      <c r="E38" s="9">
        <f t="shared" si="13"/>
        <v>1.0571981698683783</v>
      </c>
      <c r="F38" s="9">
        <f t="shared" si="6"/>
        <v>1.0587955513060643</v>
      </c>
      <c r="G38" s="10">
        <f t="shared" si="14"/>
        <v>2.1666666599999997</v>
      </c>
      <c r="H38" s="5">
        <f t="shared" si="14"/>
        <v>1</v>
      </c>
      <c r="I38">
        <f t="shared" si="8"/>
        <v>24.420855447110885</v>
      </c>
      <c r="J38">
        <f t="shared" si="9"/>
        <v>24.419820652580697</v>
      </c>
      <c r="K38">
        <f t="shared" si="9"/>
        <v>0.22481117516396432</v>
      </c>
      <c r="L38">
        <f t="shared" si="10"/>
        <v>-2.342670679504101</v>
      </c>
      <c r="M38">
        <f t="shared" si="11"/>
        <v>-32.195566847520062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100</v>
      </c>
      <c r="B39">
        <f t="shared" si="3"/>
        <v>2.9457197586760291</v>
      </c>
      <c r="C39" s="9">
        <f t="shared" si="4"/>
        <v>0.12000000000000004</v>
      </c>
      <c r="D39" s="9">
        <f t="shared" si="13"/>
        <v>2.9457197586760291</v>
      </c>
      <c r="E39" s="9">
        <f t="shared" si="13"/>
        <v>1.0579675167161067</v>
      </c>
      <c r="F39" s="9">
        <f t="shared" si="6"/>
        <v>1.0598257727659057</v>
      </c>
      <c r="G39" s="10">
        <f t="shared" si="14"/>
        <v>2.1666666599999997</v>
      </c>
      <c r="H39" s="5">
        <f t="shared" si="14"/>
        <v>1</v>
      </c>
      <c r="I39">
        <f t="shared" si="8"/>
        <v>24.405785134895162</v>
      </c>
      <c r="J39">
        <f t="shared" si="9"/>
        <v>24.405764628503672</v>
      </c>
      <c r="K39">
        <f t="shared" si="9"/>
        <v>3.1637774078843939E-2</v>
      </c>
      <c r="L39">
        <f t="shared" si="10"/>
        <v>-2.339877391277795</v>
      </c>
      <c r="M39">
        <f t="shared" si="11"/>
        <v>-32.177033238802565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100</v>
      </c>
      <c r="B40">
        <f t="shared" si="3"/>
        <v>3.0921122286540079</v>
      </c>
      <c r="C40" s="9">
        <f t="shared" si="4"/>
        <v>0.12600000000000003</v>
      </c>
      <c r="D40" s="9">
        <f t="shared" si="13"/>
        <v>3.0921122286540079</v>
      </c>
      <c r="E40" s="9">
        <f t="shared" si="13"/>
        <v>1.0575781567622813</v>
      </c>
      <c r="F40" s="9">
        <f t="shared" si="6"/>
        <v>1.0597240957883882</v>
      </c>
      <c r="G40" s="10">
        <f t="shared" si="14"/>
        <v>2.1666666599999997</v>
      </c>
      <c r="H40" s="5">
        <f t="shared" si="14"/>
        <v>1</v>
      </c>
      <c r="I40">
        <f t="shared" si="8"/>
        <v>24.392259511687559</v>
      </c>
      <c r="J40">
        <f t="shared" si="9"/>
        <v>24.391725364156006</v>
      </c>
      <c r="K40">
        <f t="shared" si="9"/>
        <v>-0.16142442535397145</v>
      </c>
      <c r="L40">
        <f t="shared" si="10"/>
        <v>-2.3372353832890687</v>
      </c>
      <c r="M40">
        <f t="shared" si="11"/>
        <v>-32.158532177489221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100</v>
      </c>
      <c r="B41">
        <f t="shared" si="3"/>
        <v>3.2384205106020447</v>
      </c>
      <c r="C41" s="9">
        <f t="shared" si="4"/>
        <v>0.13200000000000003</v>
      </c>
      <c r="D41" s="9">
        <f t="shared" si="13"/>
        <v>3.2384205106020447</v>
      </c>
      <c r="E41" s="9">
        <f t="shared" si="13"/>
        <v>1.0560307566309626</v>
      </c>
      <c r="F41" s="9">
        <f t="shared" si="6"/>
        <v>1.0584924726667966</v>
      </c>
      <c r="G41" s="10">
        <f t="shared" si="14"/>
        <v>2.1666666599999997</v>
      </c>
      <c r="H41" s="5">
        <f t="shared" si="14"/>
        <v>1</v>
      </c>
      <c r="I41">
        <f t="shared" si="8"/>
        <v>24.380277572916736</v>
      </c>
      <c r="J41">
        <f t="shared" si="9"/>
        <v>24.37770195185627</v>
      </c>
      <c r="K41">
        <f t="shared" si="9"/>
        <v>-0.35437561841890675</v>
      </c>
      <c r="L41">
        <f t="shared" si="10"/>
        <v>-2.3347442141601928</v>
      </c>
      <c r="M41">
        <f t="shared" si="11"/>
        <v>-32.140060114018254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100</v>
      </c>
      <c r="B42">
        <f t="shared" si="3"/>
        <v>3.3846446969173276</v>
      </c>
      <c r="C42" s="9">
        <f t="shared" si="4"/>
        <v>0.13800000000000004</v>
      </c>
      <c r="D42" s="9">
        <f t="shared" si="13"/>
        <v>3.3846446969173276</v>
      </c>
      <c r="E42" s="9">
        <f t="shared" si="13"/>
        <v>1.0533259818383969</v>
      </c>
      <c r="F42" s="9">
        <f t="shared" si="6"/>
        <v>1.0561328516585269</v>
      </c>
      <c r="G42" s="10">
        <f t="shared" si="14"/>
        <v>2.1666666599999997</v>
      </c>
      <c r="H42" s="5">
        <f t="shared" si="14"/>
        <v>1</v>
      </c>
      <c r="I42">
        <f t="shared" si="8"/>
        <v>24.369838030552913</v>
      </c>
      <c r="J42">
        <f t="shared" si="9"/>
        <v>24.363693486571311</v>
      </c>
      <c r="K42">
        <f t="shared" si="9"/>
        <v>-0.54721597910301623</v>
      </c>
      <c r="L42">
        <f t="shared" si="10"/>
        <v>-2.3324034166177192</v>
      </c>
      <c r="M42">
        <f t="shared" si="11"/>
        <v>-32.121613508600774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100</v>
      </c>
      <c r="B43">
        <f t="shared" si="3"/>
        <v>3.5307848745752564</v>
      </c>
      <c r="C43" s="9">
        <f t="shared" si="4"/>
        <v>0.14400000000000004</v>
      </c>
      <c r="D43" s="9">
        <f t="shared" si="13"/>
        <v>3.5307848745752564</v>
      </c>
      <c r="E43" s="9">
        <f t="shared" si="13"/>
        <v>1.0494644969206239</v>
      </c>
      <c r="F43" s="9">
        <f t="shared" si="6"/>
        <v>1.0526471771986843</v>
      </c>
      <c r="G43" s="10">
        <f t="shared" si="14"/>
        <v>2.1666666599999997</v>
      </c>
      <c r="H43" s="5">
        <f t="shared" si="14"/>
        <v>1</v>
      </c>
      <c r="I43">
        <f t="shared" si="8"/>
        <v>24.360939312518926</v>
      </c>
      <c r="J43">
        <f t="shared" si="9"/>
        <v>24.349699066071604</v>
      </c>
      <c r="K43">
        <f t="shared" si="9"/>
        <v>-0.73994566015462082</v>
      </c>
      <c r="L43">
        <f t="shared" si="10"/>
        <v>-2.3302124974728309</v>
      </c>
      <c r="M43">
        <f t="shared" si="11"/>
        <v>-32.103188832269979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100</v>
      </c>
      <c r="B44">
        <f t="shared" si="3"/>
        <v>3.6768411251467317</v>
      </c>
      <c r="C44" s="9">
        <f t="shared" si="4"/>
        <v>0.15000000000000005</v>
      </c>
      <c r="D44" s="9">
        <f t="shared" si="13"/>
        <v>3.6768411251467317</v>
      </c>
      <c r="E44" s="9">
        <f t="shared" si="13"/>
        <v>1.0444469655607154</v>
      </c>
      <c r="F44" s="9">
        <f t="shared" si="6"/>
        <v>1.0480373901125204</v>
      </c>
      <c r="G44" s="10">
        <f t="shared" si="14"/>
        <v>2.1666666599999997</v>
      </c>
      <c r="H44" s="5">
        <f t="shared" si="14"/>
        <v>1</v>
      </c>
      <c r="I44">
        <f t="shared" si="8"/>
        <v>24.353579562373096</v>
      </c>
      <c r="J44">
        <f t="shared" si="9"/>
        <v>24.335717791086768</v>
      </c>
      <c r="K44">
        <f t="shared" si="9"/>
        <v>-0.9325647931482407</v>
      </c>
      <c r="L44">
        <f t="shared" si="10"/>
        <v>-2.3281709376279567</v>
      </c>
      <c r="M44">
        <f t="shared" si="11"/>
        <v>-32.084782567931569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3.8228135248163748</v>
      </c>
      <c r="C45" s="9">
        <f t="shared" si="4"/>
        <v>0.15600000000000006</v>
      </c>
      <c r="D45" s="9">
        <f t="shared" si="13"/>
        <v>3.8228135248163748</v>
      </c>
      <c r="E45" s="9">
        <f t="shared" si="13"/>
        <v>1.0382740507156032</v>
      </c>
      <c r="F45" s="9">
        <f t="shared" si="6"/>
        <v>1.0423054278266715</v>
      </c>
      <c r="G45" s="10">
        <f t="shared" si="14"/>
        <v>2.1666666599999997</v>
      </c>
      <c r="H45" s="5">
        <f t="shared" si="14"/>
        <v>1</v>
      </c>
      <c r="I45">
        <f t="shared" si="8"/>
        <v>24.347756639264627</v>
      </c>
      <c r="J45">
        <f t="shared" si="9"/>
        <v>24.321748765460999</v>
      </c>
      <c r="K45">
        <f t="shared" si="9"/>
        <v>-1.12507348855583</v>
      </c>
      <c r="L45">
        <f t="shared" si="10"/>
        <v>-2.3262781921096356</v>
      </c>
      <c r="M45">
        <f t="shared" si="11"/>
        <v>-32.066391211413844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3.968702144401683</v>
      </c>
      <c r="C46" s="9">
        <f t="shared" si="4"/>
        <v>0.16200000000000006</v>
      </c>
      <c r="D46" s="9">
        <f t="shared" si="13"/>
        <v>3.968702144401683</v>
      </c>
      <c r="E46" s="9">
        <f t="shared" si="13"/>
        <v>1.0309464147424627</v>
      </c>
      <c r="F46" s="9">
        <f t="shared" si="6"/>
        <v>1.0354532245791412</v>
      </c>
      <c r="G46" s="10">
        <f t="shared" si="14"/>
        <v>2.1666666599999997</v>
      </c>
      <c r="H46" s="5">
        <f t="shared" si="14"/>
        <v>1</v>
      </c>
      <c r="I46">
        <f t="shared" si="8"/>
        <v>24.343468118161745</v>
      </c>
      <c r="J46">
        <f t="shared" si="9"/>
        <v>24.307791096308343</v>
      </c>
      <c r="K46">
        <f t="shared" si="9"/>
        <v>-1.3174718358243132</v>
      </c>
      <c r="L46">
        <f t="shared" si="10"/>
        <v>-2.3245336901276015</v>
      </c>
      <c r="M46">
        <f t="shared" si="11"/>
        <v>-32.048011272516121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100</v>
      </c>
      <c r="B47">
        <f t="shared" si="3"/>
        <v>4.1145070493731106</v>
      </c>
      <c r="C47" s="9">
        <f t="shared" si="4"/>
        <v>0.16800000000000007</v>
      </c>
      <c r="D47" s="9">
        <f t="shared" si="13"/>
        <v>4.1145070493731106</v>
      </c>
      <c r="E47" s="9">
        <f t="shared" si="13"/>
        <v>1.0224647195246115</v>
      </c>
      <c r="F47" s="9">
        <f t="shared" si="6"/>
        <v>1.027482711627989</v>
      </c>
      <c r="G47" s="10">
        <f t="shared" si="14"/>
        <v>2.1666666599999997</v>
      </c>
      <c r="H47" s="5">
        <f t="shared" si="14"/>
        <v>1</v>
      </c>
      <c r="I47">
        <f t="shared" si="8"/>
        <v>24.340711290352157</v>
      </c>
      <c r="J47">
        <f t="shared" si="9"/>
        <v>24.293843894167576</v>
      </c>
      <c r="K47">
        <f t="shared" si="9"/>
        <v>-1.5097599034594098</v>
      </c>
      <c r="L47">
        <f t="shared" si="10"/>
        <v>-2.32293683515997</v>
      </c>
      <c r="M47">
        <f t="shared" si="11"/>
        <v>-32.029639276053985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4.2602282998750836</v>
      </c>
      <c r="C48" s="9">
        <f t="shared" si="4"/>
        <v>0.17400000000000007</v>
      </c>
      <c r="D48" s="9">
        <f t="shared" si="13"/>
        <v>4.2602282998750836</v>
      </c>
      <c r="E48" s="9">
        <f t="shared" si="13"/>
        <v>1.0128296265968861</v>
      </c>
      <c r="F48" s="9">
        <f t="shared" si="6"/>
        <v>1.018395817458666</v>
      </c>
      <c r="G48" s="10">
        <f t="shared" si="14"/>
        <v>2.1666666599999997</v>
      </c>
      <c r="H48" s="5">
        <f t="shared" si="14"/>
        <v>1</v>
      </c>
      <c r="I48">
        <f t="shared" si="8"/>
        <v>24.339483164214816</v>
      </c>
      <c r="J48">
        <f t="shared" si="9"/>
        <v>24.279906273156616</v>
      </c>
      <c r="K48">
        <f t="shared" si="9"/>
        <v>-1.7019377391157338</v>
      </c>
      <c r="L48">
        <f t="shared" si="10"/>
        <v>-2.321487005064371</v>
      </c>
      <c r="M48">
        <f t="shared" si="11"/>
        <v>-32.011271762899923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4.4058659507479323</v>
      </c>
      <c r="C49" s="9">
        <f t="shared" si="4"/>
        <v>0.18000000000000008</v>
      </c>
      <c r="D49" s="9">
        <f t="shared" si="13"/>
        <v>4.4058659507479323</v>
      </c>
      <c r="E49" s="9">
        <f t="shared" si="13"/>
        <v>1.0020417972704596</v>
      </c>
      <c r="F49" s="9">
        <f t="shared" si="6"/>
        <v>1.0081944679899639</v>
      </c>
      <c r="G49" s="10">
        <f t="shared" si="14"/>
        <v>2.1666666599999997</v>
      </c>
      <c r="H49" s="5">
        <f t="shared" si="14"/>
        <v>1</v>
      </c>
      <c r="I49">
        <f t="shared" si="8"/>
        <v>24.339780466261349</v>
      </c>
      <c r="J49">
        <f t="shared" si="9"/>
        <v>24.265977351126228</v>
      </c>
      <c r="K49">
        <f t="shared" si="9"/>
        <v>-1.8940053696931334</v>
      </c>
      <c r="L49">
        <f t="shared" si="10"/>
        <v>-2.3201835522148051</v>
      </c>
      <c r="M49">
        <f t="shared" si="11"/>
        <v>-31.992905291017895</v>
      </c>
      <c r="S49">
        <f t="shared" si="0"/>
        <v>1</v>
      </c>
      <c r="T49" t="b">
        <f t="shared" si="1"/>
        <v>0</v>
      </c>
      <c r="U49" t="b">
        <f t="shared" si="2"/>
        <v>1</v>
      </c>
    </row>
    <row r="50" spans="1:21" x14ac:dyDescent="0.2">
      <c r="A50">
        <f t="shared" si="12"/>
        <v>100</v>
      </c>
      <c r="B50">
        <f t="shared" si="3"/>
        <v>4.5514200515507497</v>
      </c>
      <c r="C50" s="9">
        <f t="shared" si="4"/>
        <v>0.18600000000000008</v>
      </c>
      <c r="D50" s="9">
        <f t="shared" si="13"/>
        <v>4.5514200515507497</v>
      </c>
      <c r="E50" s="9">
        <f t="shared" si="13"/>
        <v>0.99010189275706251</v>
      </c>
      <c r="F50" s="9">
        <f t="shared" si="6"/>
        <v>0.99688058677851688</v>
      </c>
      <c r="G50" s="10">
        <f t="shared" si="14"/>
        <v>2.1666666599999997</v>
      </c>
      <c r="H50" s="5">
        <f t="shared" si="14"/>
        <v>1</v>
      </c>
      <c r="I50">
        <f t="shared" si="8"/>
        <v>24.341599642445008</v>
      </c>
      <c r="J50">
        <f t="shared" si="9"/>
        <v>24.252056249812938</v>
      </c>
      <c r="K50">
        <f t="shared" si="9"/>
        <v>-2.0859628014392406</v>
      </c>
      <c r="L50">
        <f t="shared" si="10"/>
        <v>-2.3190258036639513</v>
      </c>
      <c r="M50">
        <f t="shared" si="11"/>
        <v>-31.974536436490492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4.6968906465851612</v>
      </c>
      <c r="C51" s="9">
        <f t="shared" si="4"/>
        <v>0.19200000000000009</v>
      </c>
      <c r="D51" s="9">
        <f t="shared" si="13"/>
        <v>4.6968906465851612</v>
      </c>
      <c r="E51" s="9">
        <f t="shared" si="13"/>
        <v>0.97701057429257021</v>
      </c>
      <c r="F51" s="9">
        <f t="shared" si="6"/>
        <v>0.98445609522182176</v>
      </c>
      <c r="G51" s="10">
        <f t="shared" si="14"/>
        <v>2.1666666599999997</v>
      </c>
      <c r="H51" s="5">
        <f t="shared" si="14"/>
        <v>1</v>
      </c>
      <c r="I51">
        <f t="shared" si="8"/>
        <v>24.344936859734307</v>
      </c>
      <c r="J51">
        <f t="shared" si="9"/>
        <v>24.238142094990955</v>
      </c>
      <c r="K51">
        <f t="shared" si="9"/>
        <v>-2.2778100200581837</v>
      </c>
      <c r="L51">
        <f t="shared" si="10"/>
        <v>-2.3180130613305954</v>
      </c>
      <c r="M51">
        <f t="shared" si="11"/>
        <v>-31.956161794537223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4.842277774920003</v>
      </c>
      <c r="C52" s="9">
        <f t="shared" si="4"/>
        <v>0.19800000000000009</v>
      </c>
      <c r="D52" s="9">
        <f t="shared" si="13"/>
        <v>4.842277774920003</v>
      </c>
      <c r="E52" s="9">
        <f t="shared" si="13"/>
        <v>0.96276850325991947</v>
      </c>
      <c r="F52" s="9">
        <f t="shared" si="6"/>
        <v>0.97092291275972264</v>
      </c>
      <c r="G52" s="10">
        <f t="shared" si="14"/>
        <v>2.1666666599999997</v>
      </c>
      <c r="H52" s="5">
        <f t="shared" si="14"/>
        <v>1</v>
      </c>
      <c r="I52">
        <f t="shared" si="8"/>
        <v>24.349788007948003</v>
      </c>
      <c r="J52">
        <f t="shared" si="9"/>
        <v>24.224234016622972</v>
      </c>
      <c r="K52">
        <f t="shared" si="9"/>
        <v>-2.4695469908254069</v>
      </c>
      <c r="L52">
        <f t="shared" si="10"/>
        <v>-2.3171446022117927</v>
      </c>
      <c r="M52">
        <f t="shared" si="11"/>
        <v>-31.937777980522615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4.9875814704169006</v>
      </c>
      <c r="C53" s="9">
        <f t="shared" si="4"/>
        <v>0.2040000000000001</v>
      </c>
      <c r="D53" s="9">
        <f t="shared" ref="D53:E68" si="15">D52+$C$7*(J52+J53)/2</f>
        <v>4.9875814704169006</v>
      </c>
      <c r="E53" s="9">
        <f t="shared" si="15"/>
        <v>0.94737634131131765</v>
      </c>
      <c r="F53" s="9">
        <f t="shared" si="6"/>
        <v>0.95628295707431765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24.356148701847623</v>
      </c>
      <c r="J53">
        <f t="shared" si="9"/>
        <v>24.210331149009701</v>
      </c>
      <c r="K53">
        <f t="shared" si="9"/>
        <v>-2.6611736587085426</v>
      </c>
      <c r="L53">
        <f t="shared" si="10"/>
        <v>-2.3164196786193494</v>
      </c>
      <c r="M53">
        <f t="shared" si="11"/>
        <v>-31.919381630952699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5.1328017617567436</v>
      </c>
      <c r="C54" s="9">
        <f t="shared" si="4"/>
        <v>0.2100000000000001</v>
      </c>
      <c r="D54" s="9">
        <f t="shared" si="15"/>
        <v>5.1328017617567436</v>
      </c>
      <c r="E54" s="9">
        <f t="shared" si="15"/>
        <v>0.93083475048970921</v>
      </c>
      <c r="F54" s="9">
        <f t="shared" si="6"/>
        <v>0.94053814428824445</v>
      </c>
      <c r="G54" s="10">
        <f t="shared" si="16"/>
        <v>2.1666666599999997</v>
      </c>
      <c r="H54" s="5">
        <f t="shared" si="16"/>
        <v>1</v>
      </c>
      <c r="I54">
        <f t="shared" si="8"/>
        <v>24.364014283482938</v>
      </c>
      <c r="J54">
        <f t="shared" si="9"/>
        <v>24.196432630937984</v>
      </c>
      <c r="K54">
        <f t="shared" si="9"/>
        <v>-2.8526899484942589</v>
      </c>
      <c r="L54">
        <f t="shared" si="10"/>
        <v>-2.315837518440111</v>
      </c>
      <c r="M54">
        <f t="shared" si="11"/>
        <v>-31.900969404458696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5.2779386724670392</v>
      </c>
      <c r="C55" s="9">
        <f t="shared" si="4"/>
        <v>0.21600000000000011</v>
      </c>
      <c r="D55" s="9">
        <f t="shared" si="15"/>
        <v>5.2779386724670392</v>
      </c>
      <c r="E55" s="9">
        <f t="shared" si="15"/>
        <v>0.9131443933494634</v>
      </c>
      <c r="F55" s="9">
        <f t="shared" si="6"/>
        <v>0.92369038916129642</v>
      </c>
      <c r="G55" s="10">
        <f t="shared" si="16"/>
        <v>2.1666666599999997</v>
      </c>
      <c r="H55" s="5">
        <f t="shared" si="16"/>
        <v>1</v>
      </c>
      <c r="I55">
        <f t="shared" si="8"/>
        <v>24.373379824785559</v>
      </c>
      <c r="J55">
        <f t="shared" si="9"/>
        <v>24.182537605827342</v>
      </c>
      <c r="K55">
        <f t="shared" si="9"/>
        <v>-3.044095764921011</v>
      </c>
      <c r="L55">
        <f t="shared" si="10"/>
        <v>-2.3153973254195468</v>
      </c>
      <c r="M55">
        <f t="shared" si="11"/>
        <v>-31.882537982766515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5.422992220950146</v>
      </c>
      <c r="C56" s="9">
        <f t="shared" si="4"/>
        <v>0.22200000000000011</v>
      </c>
      <c r="D56" s="9">
        <f t="shared" si="15"/>
        <v>5.422992220950146</v>
      </c>
      <c r="E56" s="9">
        <f t="shared" si="15"/>
        <v>0.89430593307624751</v>
      </c>
      <c r="F56" s="9">
        <f t="shared" si="6"/>
        <v>0.90574160528532943</v>
      </c>
      <c r="G56" s="10">
        <f t="shared" si="16"/>
        <v>2.1666666599999997</v>
      </c>
      <c r="H56" s="5">
        <f t="shared" si="16"/>
        <v>1</v>
      </c>
      <c r="I56">
        <f t="shared" si="8"/>
        <v>24.384240130405093</v>
      </c>
      <c r="J56">
        <f t="shared" si="9"/>
        <v>24.168645221874826</v>
      </c>
      <c r="K56">
        <f t="shared" si="9"/>
        <v>-3.2353909928176101</v>
      </c>
      <c r="L56">
        <f t="shared" si="10"/>
        <v>-2.3150982794680441</v>
      </c>
      <c r="M56">
        <f t="shared" si="11"/>
        <v>-31.864084071650854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5.5679624205123641</v>
      </c>
      <c r="C57" s="9">
        <f t="shared" si="4"/>
        <v>0.22800000000000012</v>
      </c>
      <c r="D57" s="9">
        <f t="shared" si="15"/>
        <v>5.5679624205123641</v>
      </c>
      <c r="E57" s="9">
        <f t="shared" si="15"/>
        <v>0.87432003360605215</v>
      </c>
      <c r="F57" s="9">
        <f t="shared" si="6"/>
        <v>0.8866937052774172</v>
      </c>
      <c r="G57" s="10">
        <f t="shared" si="16"/>
        <v>2.1666666599999997</v>
      </c>
      <c r="H57" s="5">
        <f t="shared" si="16"/>
        <v>1</v>
      </c>
      <c r="I57">
        <f t="shared" si="8"/>
        <v>24.396589740781984</v>
      </c>
      <c r="J57">
        <f t="shared" si="9"/>
        <v>24.154754632198017</v>
      </c>
      <c r="K57">
        <f t="shared" si="9"/>
        <v>-3.4265754972475153</v>
      </c>
      <c r="L57">
        <f t="shared" si="10"/>
        <v>-2.3149395369892858</v>
      </c>
      <c r="M57">
        <f t="shared" si="11"/>
        <v>-31.845604401872777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5.7128492793938861</v>
      </c>
      <c r="C58" s="9">
        <f t="shared" si="4"/>
        <v>0.23400000000000012</v>
      </c>
      <c r="D58" s="9">
        <f t="shared" si="15"/>
        <v>5.7128492793938861</v>
      </c>
      <c r="E58" s="9">
        <f t="shared" si="15"/>
        <v>0.85318735974333337</v>
      </c>
      <c r="F58" s="9">
        <f t="shared" si="6"/>
        <v>0.86654860097120801</v>
      </c>
      <c r="G58" s="10">
        <f t="shared" si="16"/>
        <v>2.1666666599999997</v>
      </c>
      <c r="H58" s="5">
        <f t="shared" si="16"/>
        <v>1</v>
      </c>
      <c r="I58">
        <f t="shared" si="8"/>
        <v>24.410422935450555</v>
      </c>
      <c r="J58">
        <f t="shared" si="9"/>
        <v>24.140864994976081</v>
      </c>
      <c r="K58">
        <f t="shared" si="9"/>
        <v>-3.6176491236587518</v>
      </c>
      <c r="L58">
        <f t="shared" si="10"/>
        <v>-2.3149202312300496</v>
      </c>
      <c r="M58">
        <f t="shared" si="11"/>
        <v>-31.827095730099476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5.8576528007995803</v>
      </c>
      <c r="C59" s="9">
        <f t="shared" si="4"/>
        <v>0.24000000000000013</v>
      </c>
      <c r="D59" s="9">
        <f t="shared" si="15"/>
        <v>5.8576528007995803</v>
      </c>
      <c r="E59" s="9">
        <f t="shared" si="15"/>
        <v>0.83090857727823908</v>
      </c>
      <c r="F59" s="9">
        <f t="shared" si="6"/>
        <v>0.84530820360644987</v>
      </c>
      <c r="G59" s="10">
        <f t="shared" si="16"/>
        <v>2.1666666599999997</v>
      </c>
      <c r="H59" s="5">
        <f t="shared" si="16"/>
        <v>1</v>
      </c>
      <c r="I59">
        <f t="shared" si="8"/>
        <v>24.425733736565476</v>
      </c>
      <c r="J59">
        <f t="shared" si="9"/>
        <v>24.126975473588701</v>
      </c>
      <c r="K59">
        <f t="shared" si="9"/>
        <v>-3.8086116980393485</v>
      </c>
      <c r="L59">
        <f t="shared" si="10"/>
        <v>-2.3150394726507253</v>
      </c>
      <c r="M59">
        <f t="shared" si="11"/>
        <v>-31.80855483980525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6.0023729829306047</v>
      </c>
      <c r="C60" s="9">
        <f t="shared" si="4"/>
        <v>0.24600000000000014</v>
      </c>
      <c r="D60" s="9">
        <f t="shared" si="15"/>
        <v>6.0023729829306047</v>
      </c>
      <c r="E60" s="9">
        <f t="shared" si="15"/>
        <v>0.80748435310288647</v>
      </c>
      <c r="F60" s="9">
        <f t="shared" si="6"/>
        <v>0.82297442401663623</v>
      </c>
      <c r="G60" s="10">
        <f t="shared" si="16"/>
        <v>2.1666666599999997</v>
      </c>
      <c r="H60" s="5">
        <f t="shared" si="16"/>
        <v>1</v>
      </c>
      <c r="I60">
        <f t="shared" si="8"/>
        <v>24.442515912644325</v>
      </c>
      <c r="J60">
        <f t="shared" si="9"/>
        <v>24.113085236752795</v>
      </c>
      <c r="K60">
        <f t="shared" si="9"/>
        <v>-3.9994630270781801</v>
      </c>
      <c r="L60">
        <f t="shared" si="10"/>
        <v>-2.3152963493158003</v>
      </c>
      <c r="M60">
        <f t="shared" si="11"/>
        <v>-31.78997854215255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6.1470098190168336</v>
      </c>
      <c r="C61" s="9">
        <f t="shared" si="4"/>
        <v>0.25200000000000011</v>
      </c>
      <c r="D61" s="9">
        <f t="shared" si="15"/>
        <v>6.1470098190168336</v>
      </c>
      <c r="E61" s="9">
        <f t="shared" si="15"/>
        <v>0.78291535532665868</v>
      </c>
      <c r="F61" s="9">
        <f t="shared" si="6"/>
        <v>0.79954917281473981</v>
      </c>
      <c r="G61" s="10">
        <f t="shared" si="16"/>
        <v>2.1666666599999997</v>
      </c>
      <c r="H61" s="5">
        <f t="shared" si="16"/>
        <v>1</v>
      </c>
      <c r="I61">
        <f t="shared" si="8"/>
        <v>24.460762982518631</v>
      </c>
      <c r="J61">
        <f t="shared" si="9"/>
        <v>24.099193458656899</v>
      </c>
      <c r="K61">
        <f t="shared" si="9"/>
        <v>-4.190202898331095</v>
      </c>
      <c r="L61">
        <f t="shared" si="10"/>
        <v>-2.3156899273035418</v>
      </c>
      <c r="M61">
        <f t="shared" si="11"/>
        <v>-31.771363676852104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6.2915632973500832</v>
      </c>
      <c r="C62" s="9">
        <f t="shared" si="4"/>
        <v>0.25800000000000012</v>
      </c>
      <c r="D62" s="9">
        <f t="shared" si="15"/>
        <v>6.2915632973500832</v>
      </c>
      <c r="E62" s="9">
        <f t="shared" si="15"/>
        <v>0.75720225339048874</v>
      </c>
      <c r="F62" s="9">
        <f t="shared" si="6"/>
        <v>0.77503436057699182</v>
      </c>
      <c r="G62" s="10">
        <f t="shared" si="16"/>
        <v>2.1666666599999997</v>
      </c>
      <c r="H62" s="5">
        <f t="shared" si="16"/>
        <v>1</v>
      </c>
      <c r="I62">
        <f t="shared" si="8"/>
        <v>24.480468219485424</v>
      </c>
      <c r="J62">
        <f t="shared" si="9"/>
        <v>24.085299319093078</v>
      </c>
      <c r="K62">
        <f t="shared" si="9"/>
        <v>-4.3808310803922073</v>
      </c>
      <c r="L62">
        <f t="shared" si="10"/>
        <v>-2.3162192511340742</v>
      </c>
      <c r="M62">
        <f t="shared" si="11"/>
        <v>-31.7527071130012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6.4360334013181211</v>
      </c>
      <c r="C63" s="9">
        <f t="shared" si="4"/>
        <v>0.26400000000000012</v>
      </c>
      <c r="D63" s="9">
        <f t="shared" si="15"/>
        <v>6.4360334013181211</v>
      </c>
      <c r="E63" s="9">
        <f t="shared" si="15"/>
        <v>0.73034571818010152</v>
      </c>
      <c r="F63" s="9">
        <f t="shared" si="6"/>
        <v>0.74943189802467158</v>
      </c>
      <c r="G63" s="10">
        <f t="shared" si="16"/>
        <v>2.1666666599999997</v>
      </c>
      <c r="H63" s="5">
        <f t="shared" si="16"/>
        <v>1</v>
      </c>
      <c r="I63">
        <f t="shared" si="8"/>
        <v>24.501624655650868</v>
      </c>
      <c r="J63">
        <f t="shared" si="9"/>
        <v>24.071402003586275</v>
      </c>
      <c r="K63">
        <f t="shared" si="9"/>
        <v>-4.5713473230702144</v>
      </c>
      <c r="L63">
        <f t="shared" si="10"/>
        <v>-2.3168833442149905</v>
      </c>
      <c r="M63">
        <f t="shared" si="11"/>
        <v>-31.734005749899186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6.5804201094394426</v>
      </c>
      <c r="C64" s="9">
        <f t="shared" si="4"/>
        <v>0.27000000000000013</v>
      </c>
      <c r="D64" s="9">
        <f t="shared" si="15"/>
        <v>6.5804201094394426</v>
      </c>
      <c r="E64" s="9">
        <f t="shared" si="15"/>
        <v>0.7023464221381821</v>
      </c>
      <c r="F64" s="9">
        <f t="shared" si="6"/>
        <v>0.72274369620387013</v>
      </c>
      <c r="G64" s="10">
        <f t="shared" si="16"/>
        <v>2.1666666599999997</v>
      </c>
      <c r="H64" s="5">
        <f t="shared" si="16"/>
        <v>1</v>
      </c>
      <c r="I64">
        <f t="shared" si="8"/>
        <v>24.524225086457445</v>
      </c>
      <c r="J64">
        <f t="shared" si="9"/>
        <v>24.057500703520986</v>
      </c>
      <c r="K64">
        <f t="shared" si="9"/>
        <v>-4.7617513575696098</v>
      </c>
      <c r="L64">
        <f t="shared" si="10"/>
        <v>-2.3176812093036645</v>
      </c>
      <c r="M64">
        <f t="shared" si="11"/>
        <v>-31.715256517839357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6.7247233953988008</v>
      </c>
      <c r="C65" s="9">
        <f t="shared" si="4"/>
        <v>0.27600000000000013</v>
      </c>
      <c r="D65" s="9">
        <f t="shared" si="15"/>
        <v>6.7247233953988008</v>
      </c>
      <c r="E65" s="9">
        <f t="shared" si="15"/>
        <v>0.67320503937544329</v>
      </c>
      <c r="F65" s="9">
        <f t="shared" si="6"/>
        <v>0.69497166666319499</v>
      </c>
      <c r="G65" s="10">
        <f t="shared" si="16"/>
        <v>2.1666666599999997</v>
      </c>
      <c r="H65" s="5">
        <f t="shared" si="16"/>
        <v>1</v>
      </c>
      <c r="I65">
        <f t="shared" si="8"/>
        <v>24.548262075385718</v>
      </c>
      <c r="J65">
        <f t="shared" si="9"/>
        <v>24.043594616265164</v>
      </c>
      <c r="K65">
        <f t="shared" si="9"/>
        <v>-4.9520428966766463</v>
      </c>
      <c r="L65">
        <f t="shared" si="10"/>
        <v>-2.3186118289853521</v>
      </c>
      <c r="M65">
        <f t="shared" si="11"/>
        <v>-31.696456378876473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6.8689432280834701</v>
      </c>
      <c r="C66" s="9">
        <f t="shared" si="4"/>
        <v>0.28200000000000014</v>
      </c>
      <c r="D66" s="9">
        <f t="shared" si="15"/>
        <v>6.8689432280834701</v>
      </c>
      <c r="E66" s="9">
        <f t="shared" si="15"/>
        <v>0.64292224578056367</v>
      </c>
      <c r="F66" s="9">
        <f t="shared" si="6"/>
        <v>0.66611772162937932</v>
      </c>
      <c r="G66" s="10">
        <f t="shared" si="16"/>
        <v>2.1666666599999997</v>
      </c>
      <c r="H66" s="5">
        <f t="shared" si="16"/>
        <v>1</v>
      </c>
      <c r="I66">
        <f t="shared" si="8"/>
        <v>24.573727958821554</v>
      </c>
      <c r="J66">
        <f t="shared" si="9"/>
        <v>24.029682945291253</v>
      </c>
      <c r="K66">
        <f t="shared" si="9"/>
        <v>-5.1422216349499053</v>
      </c>
      <c r="L66">
        <f t="shared" si="10"/>
        <v>-2.319674166166191</v>
      </c>
      <c r="M66">
        <f t="shared" si="11"/>
        <v>-31.677602327569137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7.013079571620227</v>
      </c>
      <c r="C67" s="9">
        <f t="shared" si="4"/>
        <v>0.28800000000000014</v>
      </c>
      <c r="D67" s="9">
        <f t="shared" si="15"/>
        <v>7.013079571620227</v>
      </c>
      <c r="E67" s="9">
        <f t="shared" si="15"/>
        <v>0.61149871912896803</v>
      </c>
      <c r="F67" s="9">
        <f t="shared" si="6"/>
        <v>0.63618377418076444</v>
      </c>
      <c r="G67" s="10">
        <f t="shared" si="16"/>
        <v>2.1666666599999997</v>
      </c>
      <c r="H67" s="5">
        <f t="shared" si="16"/>
        <v>1</v>
      </c>
      <c r="I67">
        <f t="shared" si="8"/>
        <v>24.600614851079442</v>
      </c>
      <c r="J67">
        <f t="shared" si="9"/>
        <v>24.015764900294254</v>
      </c>
      <c r="K67">
        <f t="shared" si="9"/>
        <v>-5.3322872489153204</v>
      </c>
      <c r="L67">
        <f t="shared" si="10"/>
        <v>-2.3208671645801631</v>
      </c>
      <c r="M67">
        <f t="shared" si="11"/>
        <v>-31.658691391696401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7.1571323854130302</v>
      </c>
      <c r="C68" s="9">
        <f t="shared" si="4"/>
        <v>0.29400000000000015</v>
      </c>
      <c r="D68" s="9">
        <f t="shared" si="15"/>
        <v>7.1571323854130302</v>
      </c>
      <c r="E68" s="9">
        <f t="shared" si="15"/>
        <v>0.57893513919042561</v>
      </c>
      <c r="F68" s="9">
        <f t="shared" si="6"/>
        <v>0.60517173841862559</v>
      </c>
      <c r="G68" s="10">
        <f t="shared" si="16"/>
        <v>2.1666666599999997</v>
      </c>
      <c r="H68" s="5">
        <f t="shared" si="16"/>
        <v>1</v>
      </c>
      <c r="I68">
        <f t="shared" si="8"/>
        <v>24.628914649572412</v>
      </c>
      <c r="J68">
        <f t="shared" si="9"/>
        <v>24.001839697306774</v>
      </c>
      <c r="K68">
        <f t="shared" si="9"/>
        <v>-5.5222393972654986</v>
      </c>
      <c r="L68">
        <f t="shared" si="10"/>
        <v>-2.3221897493090879</v>
      </c>
      <c r="M68">
        <f t="shared" si="11"/>
        <v>-31.639720632947995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7.3011016241813831</v>
      </c>
      <c r="C69" s="9">
        <f t="shared" si="4"/>
        <v>0.30000000000000016</v>
      </c>
      <c r="D69" s="9">
        <f t="shared" ref="D69:E84" si="17">D68+$C$7*(J68+J69)/2</f>
        <v>7.3011016241813831</v>
      </c>
      <c r="E69" s="9">
        <f t="shared" si="17"/>
        <v>0.54523218783543959</v>
      </c>
      <c r="F69" s="9">
        <f t="shared" si="6"/>
        <v>0.57308352963631204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24.658619040118818</v>
      </c>
      <c r="J69">
        <f t="shared" si="9"/>
        <v>23.98790655881092</v>
      </c>
      <c r="K69">
        <f t="shared" si="9"/>
        <v>-5.7120777210631868</v>
      </c>
      <c r="L69">
        <f t="shared" si="10"/>
        <v>-2.3236408273146969</v>
      </c>
      <c r="M69">
        <f t="shared" si="11"/>
        <v>-31.620687147587628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7.4449872379993574</v>
      </c>
      <c r="C70" s="9">
        <f t="shared" si="4"/>
        <v>0.30600000000000016</v>
      </c>
      <c r="D70" s="9">
        <f t="shared" si="17"/>
        <v>7.4449872379993574</v>
      </c>
      <c r="E70" s="9">
        <f t="shared" si="17"/>
        <v>0.51039054914040394</v>
      </c>
      <c r="F70" s="9">
        <f t="shared" si="6"/>
        <v>0.53992106448616484</v>
      </c>
      <c r="G70" s="10">
        <f t="shared" si="18"/>
        <v>2.1666666599999997</v>
      </c>
      <c r="H70" s="5">
        <f t="shared" si="18"/>
        <v>1</v>
      </c>
      <c r="I70">
        <f t="shared" si="8"/>
        <v>24.689719502376267</v>
      </c>
      <c r="J70">
        <f t="shared" si="9"/>
        <v>23.973964713847032</v>
      </c>
      <c r="K70">
        <f t="shared" si="9"/>
        <v>-5.9018018439487125</v>
      </c>
      <c r="L70">
        <f t="shared" si="10"/>
        <v>-2.3252192879818288</v>
      </c>
      <c r="M70">
        <f t="shared" si="11"/>
        <v>-31.601588067088876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7.5887891723352556</v>
      </c>
      <c r="C71" s="9">
        <f t="shared" si="4"/>
        <v>0.31200000000000017</v>
      </c>
      <c r="D71" s="9">
        <f t="shared" si="17"/>
        <v>7.5887891723352556</v>
      </c>
      <c r="E71" s="9">
        <f t="shared" si="17"/>
        <v>0.47441090949150405</v>
      </c>
      <c r="F71" s="9">
        <f t="shared" si="6"/>
        <v>0.50568626114420046</v>
      </c>
      <c r="G71" s="10">
        <f t="shared" si="18"/>
        <v>2.1666666599999997</v>
      </c>
      <c r="H71" s="5">
        <f t="shared" si="18"/>
        <v>1</v>
      </c>
      <c r="I71">
        <f t="shared" si="8"/>
        <v>24.722207315392751</v>
      </c>
      <c r="J71">
        <f t="shared" si="9"/>
        <v>23.960013398119141</v>
      </c>
      <c r="K71">
        <f t="shared" si="9"/>
        <v>-6.0914113723512457</v>
      </c>
      <c r="L71">
        <f t="shared" si="10"/>
        <v>-2.3269240036717846</v>
      </c>
      <c r="M71">
        <f t="shared" si="11"/>
        <v>-31.582420558743255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7.7325073680919045</v>
      </c>
      <c r="C72" s="9">
        <f t="shared" si="4"/>
        <v>0.31800000000000017</v>
      </c>
      <c r="D72" s="9">
        <f t="shared" si="17"/>
        <v>7.7325073680919045</v>
      </c>
      <c r="E72" s="9">
        <f t="shared" si="17"/>
        <v>0.4372939576873392</v>
      </c>
      <c r="F72" s="9">
        <f t="shared" si="6"/>
        <v>0.47038103947251553</v>
      </c>
      <c r="G72" s="10">
        <f t="shared" si="18"/>
        <v>2.1666666599999997</v>
      </c>
      <c r="H72" s="5">
        <f t="shared" si="18"/>
        <v>1</v>
      </c>
      <c r="I72">
        <f t="shared" si="8"/>
        <v>24.756073563265101</v>
      </c>
      <c r="J72">
        <f t="shared" si="9"/>
        <v>23.94605185409711</v>
      </c>
      <c r="K72">
        <f t="shared" si="9"/>
        <v>-6.2809058957037056</v>
      </c>
      <c r="L72">
        <f t="shared" si="10"/>
        <v>-2.3287538302848758</v>
      </c>
      <c r="M72">
        <f t="shared" si="11"/>
        <v>-31.563181826240125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7.876141761647542</v>
      </c>
      <c r="C73" s="9">
        <f t="shared" si="4"/>
        <v>0.32400000000000018</v>
      </c>
      <c r="D73" s="9">
        <f t="shared" si="17"/>
        <v>7.876141761647542</v>
      </c>
      <c r="E73" s="9">
        <f t="shared" si="17"/>
        <v>0.39904038504024464</v>
      </c>
      <c r="F73" s="9">
        <f t="shared" si="6"/>
        <v>0.43400732117940566</v>
      </c>
      <c r="G73" s="10">
        <f t="shared" si="18"/>
        <v>2.1666666599999997</v>
      </c>
      <c r="H73" s="5">
        <f t="shared" si="18"/>
        <v>1</v>
      </c>
      <c r="I73">
        <f t="shared" si="8"/>
        <v>24.791309140894789</v>
      </c>
      <c r="J73">
        <f t="shared" si="9"/>
        <v>23.9320793311154</v>
      </c>
      <c r="K73">
        <f t="shared" si="9"/>
        <v>-6.470284986661146</v>
      </c>
      <c r="L73">
        <f t="shared" si="10"/>
        <v>-2.3307076078312017</v>
      </c>
      <c r="M73">
        <f t="shared" si="11"/>
        <v>-31.543869110218083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8.0196922848972942</v>
      </c>
      <c r="C74" s="9">
        <f t="shared" si="4"/>
        <v>0.33000000000000018</v>
      </c>
      <c r="D74" s="9">
        <f t="shared" si="17"/>
        <v>8.0196922848972942</v>
      </c>
      <c r="E74" s="9">
        <f t="shared" si="17"/>
        <v>0.35965088547629387</v>
      </c>
      <c r="F74" s="9">
        <f t="shared" si="6"/>
        <v>0.39656702997716031</v>
      </c>
      <c r="G74" s="10">
        <f t="shared" si="18"/>
        <v>2.1666666599999997</v>
      </c>
      <c r="H74" s="5">
        <f t="shared" si="18"/>
        <v>1</v>
      </c>
      <c r="I74">
        <f t="shared" si="8"/>
        <v>24.827904759831132</v>
      </c>
      <c r="J74">
        <f t="shared" si="9"/>
        <v>23.918095085468412</v>
      </c>
      <c r="K74">
        <f t="shared" si="9"/>
        <v>-6.6595482013224547</v>
      </c>
      <c r="L74">
        <f t="shared" si="10"/>
        <v>-2.3327841610086959</v>
      </c>
      <c r="M74">
        <f t="shared" si="11"/>
        <v>-31.524479688787693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8.1631588652952072</v>
      </c>
      <c r="C75" s="9">
        <f t="shared" si="4"/>
        <v>0.33600000000000019</v>
      </c>
      <c r="D75" s="9">
        <f t="shared" si="17"/>
        <v>8.1631588652952072</v>
      </c>
      <c r="E75" s="9">
        <f t="shared" si="17"/>
        <v>0.31912615563396096</v>
      </c>
      <c r="F75" s="9">
        <f t="shared" si="6"/>
        <v>0.3580620917375229</v>
      </c>
      <c r="G75" s="10">
        <f t="shared" si="18"/>
        <v>2.1666666599999997</v>
      </c>
      <c r="H75" s="5">
        <f t="shared" si="18"/>
        <v>1</v>
      </c>
      <c r="I75">
        <f t="shared" si="8"/>
        <v>24.865850954191959</v>
      </c>
      <c r="J75">
        <f t="shared" si="9"/>
        <v>23.904098380502361</v>
      </c>
      <c r="K75">
        <f t="shared" si="9"/>
        <v>-6.8486950794551813</v>
      </c>
      <c r="L75">
        <f t="shared" si="10"/>
        <v>-2.3349822997874767</v>
      </c>
      <c r="M75">
        <f t="shared" si="11"/>
        <v>-31.505010878025285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8.3065414258968246</v>
      </c>
      <c r="C76" s="9">
        <f t="shared" si="4"/>
        <v>0.34200000000000019</v>
      </c>
      <c r="D76" s="9">
        <f t="shared" si="17"/>
        <v>8.3065414258968246</v>
      </c>
      <c r="E76" s="9">
        <f t="shared" si="17"/>
        <v>0.2774668949614254</v>
      </c>
      <c r="F76" s="9">
        <f t="shared" si="6"/>
        <v>0.3184944346447901</v>
      </c>
      <c r="G76" s="10">
        <f t="shared" si="18"/>
        <v>2.1666666599999997</v>
      </c>
      <c r="H76" s="5">
        <f t="shared" si="18"/>
        <v>1</v>
      </c>
      <c r="I76">
        <f t="shared" si="8"/>
        <v>24.905138086651931</v>
      </c>
      <c r="J76">
        <f t="shared" si="9"/>
        <v>23.890088486703636</v>
      </c>
      <c r="K76">
        <f t="shared" si="9"/>
        <v>-7.0377251447233329</v>
      </c>
      <c r="L76">
        <f t="shared" si="10"/>
        <v>-2.3373008199995708</v>
      </c>
      <c r="M76">
        <f t="shared" si="11"/>
        <v>-31.485460032437782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8.4498398854022874</v>
      </c>
      <c r="C77" s="9">
        <f t="shared" si="4"/>
        <v>0.3480000000000002</v>
      </c>
      <c r="D77" s="9">
        <f t="shared" si="17"/>
        <v>8.4498398854022874</v>
      </c>
      <c r="E77" s="9">
        <f t="shared" si="17"/>
        <v>0.23467380581250152</v>
      </c>
      <c r="F77" s="9">
        <f t="shared" si="6"/>
        <v>0.27786598934652662</v>
      </c>
      <c r="G77" s="10">
        <f t="shared" si="18"/>
        <v>2.1666666599999997</v>
      </c>
      <c r="H77" s="5">
        <f t="shared" si="18"/>
        <v>1</v>
      </c>
      <c r="I77">
        <f t="shared" si="8"/>
        <v>24.945756354488697</v>
      </c>
      <c r="J77">
        <f t="shared" si="9"/>
        <v>23.876064681783639</v>
      </c>
      <c r="K77">
        <f t="shared" si="9"/>
        <v>-7.2266379049179594</v>
      </c>
      <c r="L77">
        <f t="shared" si="10"/>
        <v>-2.3397385039330554</v>
      </c>
      <c r="M77">
        <f t="shared" si="11"/>
        <v>-31.465824545398426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8.5930541581999176</v>
      </c>
      <c r="C78" s="9">
        <f t="shared" si="4"/>
        <v>0.3540000000000002</v>
      </c>
      <c r="D78" s="9">
        <f t="shared" si="17"/>
        <v>8.5930541581999176</v>
      </c>
      <c r="E78" s="9">
        <f t="shared" si="17"/>
        <v>0.1907475935411766</v>
      </c>
      <c r="F78" s="9">
        <f t="shared" si="6"/>
        <v>0.23617868910189366</v>
      </c>
      <c r="G78" s="10">
        <f t="shared" si="18"/>
        <v>2.1666666599999997</v>
      </c>
      <c r="H78" s="5">
        <f t="shared" si="18"/>
        <v>1</v>
      </c>
      <c r="I78">
        <f t="shared" si="8"/>
        <v>24.987695795677226</v>
      </c>
      <c r="J78">
        <f t="shared" si="9"/>
        <v>23.862026250760042</v>
      </c>
      <c r="K78">
        <f t="shared" si="9"/>
        <v>-7.4154328521903503</v>
      </c>
      <c r="L78">
        <f t="shared" si="10"/>
        <v>-2.3422941209297043</v>
      </c>
      <c r="M78">
        <f t="shared" si="11"/>
        <v>-31.446101849553482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8.7361841544103012</v>
      </c>
      <c r="C79" s="9">
        <f t="shared" si="4"/>
        <v>0.36000000000000021</v>
      </c>
      <c r="D79" s="9">
        <f t="shared" si="17"/>
        <v>8.7361841544103012</v>
      </c>
      <c r="E79" s="9">
        <f t="shared" si="17"/>
        <v>0.14568896659474254</v>
      </c>
      <c r="F79" s="9">
        <f t="shared" si="6"/>
        <v>0.19343446992755264</v>
      </c>
      <c r="G79" s="10">
        <f t="shared" si="18"/>
        <v>2.1666666599999997</v>
      </c>
      <c r="H79" s="5">
        <f t="shared" si="18"/>
        <v>1</v>
      </c>
      <c r="I79">
        <f t="shared" si="8"/>
        <v>25.030946295022847</v>
      </c>
      <c r="J79">
        <f t="shared" si="9"/>
        <v>23.847972486034465</v>
      </c>
      <c r="K79">
        <f t="shared" si="9"/>
        <v>-7.6041094632876716</v>
      </c>
      <c r="L79">
        <f t="shared" si="10"/>
        <v>-2.3449664279852338</v>
      </c>
      <c r="M79">
        <f t="shared" si="11"/>
        <v>-31.426289417199865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8.8792297799308049</v>
      </c>
      <c r="C80" s="9">
        <f t="shared" si="4"/>
        <v>0.36600000000000021</v>
      </c>
      <c r="D80" s="9">
        <f t="shared" si="17"/>
        <v>8.8792297799308049</v>
      </c>
      <c r="E80" s="9">
        <f t="shared" si="17"/>
        <v>9.949863660550691E-2</v>
      </c>
      <c r="F80" s="9">
        <f t="shared" si="6"/>
        <v>0.14963527074114646</v>
      </c>
      <c r="G80" s="10">
        <f t="shared" si="18"/>
        <v>2.1666666599999997</v>
      </c>
      <c r="H80" s="5">
        <f t="shared" si="18"/>
        <v>1</v>
      </c>
      <c r="I80">
        <f t="shared" si="8"/>
        <v>25.075497590323547</v>
      </c>
      <c r="J80">
        <f t="shared" si="9"/>
        <v>23.833902687466555</v>
      </c>
      <c r="K80">
        <f t="shared" si="9"/>
        <v>-7.7926671997908707</v>
      </c>
      <c r="L80">
        <f t="shared" si="10"/>
        <v>-2.3477541703512435</v>
      </c>
      <c r="M80">
        <f t="shared" si="11"/>
        <v>-31.406384760633884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9.0221909364805377</v>
      </c>
      <c r="C81" s="9">
        <f t="shared" si="4"/>
        <v>0.37200000000000022</v>
      </c>
      <c r="D81" s="9">
        <f t="shared" si="17"/>
        <v>9.0221909364805377</v>
      </c>
      <c r="E81" s="9">
        <f t="shared" si="17"/>
        <v>5.2177318481070274E-2</v>
      </c>
      <c r="F81" s="9">
        <f t="shared" si="6"/>
        <v>0.10478303350233797</v>
      </c>
      <c r="G81" s="10">
        <f t="shared" si="18"/>
        <v>2.1666666599999997</v>
      </c>
      <c r="H81" s="5">
        <f t="shared" si="18"/>
        <v>1</v>
      </c>
      <c r="I81">
        <f t="shared" si="8"/>
        <v>25.121339278552387</v>
      </c>
      <c r="J81">
        <f t="shared" si="9"/>
        <v>23.819816162444447</v>
      </c>
      <c r="K81">
        <f t="shared" si="9"/>
        <v>-7.9811055083546742</v>
      </c>
      <c r="L81">
        <f t="shared" si="10"/>
        <v>-2.3506560821379936</v>
      </c>
      <c r="M81">
        <f t="shared" si="11"/>
        <v>-31.386385432471211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9.1650675216457262</v>
      </c>
      <c r="C82" s="9">
        <f t="shared" si="4"/>
        <v>0.37800000000000022</v>
      </c>
      <c r="D82" s="9">
        <f t="shared" si="17"/>
        <v>9.1650675216457262</v>
      </c>
      <c r="E82" s="9">
        <f t="shared" si="17"/>
        <v>3.7257304931577404E-3</v>
      </c>
      <c r="F82" s="9">
        <f t="shared" si="6"/>
        <v>5.8879703351392032E-2</v>
      </c>
      <c r="G82" s="10">
        <f t="shared" si="18"/>
        <v>2.1666666599999997</v>
      </c>
      <c r="H82" s="5">
        <f t="shared" si="18"/>
        <v>1</v>
      </c>
      <c r="I82">
        <f t="shared" si="8"/>
        <v>25.16846082205107</v>
      </c>
      <c r="J82">
        <f t="shared" si="9"/>
        <v>23.80571222595162</v>
      </c>
      <c r="K82">
        <f t="shared" si="9"/>
        <v>-8.1694238209495023</v>
      </c>
      <c r="L82">
        <f t="shared" si="10"/>
        <v>-2.3536708869171661</v>
      </c>
      <c r="M82">
        <f t="shared" si="11"/>
        <v>-31.366289025938276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9.3078594289254717</v>
      </c>
      <c r="C83" s="9">
        <f t="shared" si="4"/>
        <v>0.38400000000000023</v>
      </c>
      <c r="D83" s="9">
        <f t="shared" si="17"/>
        <v>9.3078594289254717</v>
      </c>
      <c r="E83" s="9">
        <f t="shared" si="17"/>
        <v>-4.5855405635006161E-2</v>
      </c>
      <c r="F83" s="9">
        <f t="shared" si="6"/>
        <v>1.1927228745291285E-2</v>
      </c>
      <c r="G83" s="10">
        <f t="shared" si="18"/>
        <v>2.1666666599999997</v>
      </c>
      <c r="H83" s="5">
        <f t="shared" si="18"/>
        <v>1</v>
      </c>
      <c r="I83">
        <f t="shared" si="8"/>
        <v>25.2168515547258</v>
      </c>
      <c r="J83">
        <f t="shared" si="9"/>
        <v>23.791590200630118</v>
      </c>
      <c r="K83">
        <f t="shared" si="9"/>
        <v>-8.3576215551051316</v>
      </c>
      <c r="L83">
        <f t="shared" si="10"/>
        <v>-2.3567972983237713</v>
      </c>
      <c r="M83">
        <f t="shared" si="11"/>
        <v>-31.346093175135362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9.450566547777882</v>
      </c>
      <c r="C84" s="9">
        <f t="shared" si="4"/>
        <v>0.39000000000000024</v>
      </c>
      <c r="D84" s="9">
        <f t="shared" si="17"/>
        <v>9.450566547777882</v>
      </c>
      <c r="E84" s="9">
        <f t="shared" si="17"/>
        <v>-9.6565364642789378E-2</v>
      </c>
      <c r="F84" s="9">
        <f t="shared" si="6"/>
        <v>-3.6072438408620733E-2</v>
      </c>
      <c r="G84" s="10">
        <f t="shared" si="18"/>
        <v>2.1666666599999997</v>
      </c>
      <c r="H84" s="5">
        <f t="shared" si="18"/>
        <v>1</v>
      </c>
      <c r="I84">
        <f t="shared" si="8"/>
        <v>25.266500688237013</v>
      </c>
      <c r="J84">
        <f t="shared" si="9"/>
        <v>23.777449416840174</v>
      </c>
      <c r="K84">
        <f t="shared" si="9"/>
        <v>-8.5456981141559432</v>
      </c>
      <c r="L84">
        <f t="shared" si="10"/>
        <v>-2.3600340206564154</v>
      </c>
      <c r="M84">
        <f t="shared" si="11"/>
        <v>-31.325795555271647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9.5931887636665518</v>
      </c>
      <c r="C85" s="9">
        <f t="shared" ref="C85:C148" si="23">C84+_dt</f>
        <v>0.39600000000000024</v>
      </c>
      <c r="D85" s="9">
        <f t="shared" ref="D85:E100" si="24">D84+$C$7*(J84+J85)/2</f>
        <v>9.5931887636665518</v>
      </c>
      <c r="E85" s="9">
        <f t="shared" si="24"/>
        <v>-0.14840341764771992</v>
      </c>
      <c r="F85" s="9">
        <f t="shared" ref="F85:F148" si="25">$O$1*D85^2+$O$2*D85+$O$3</f>
        <v>-8.5117342621485848E-2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25.317397318174624</v>
      </c>
      <c r="J85">
        <f t="shared" ref="J85:K148" si="28">J84+L84*$C$7</f>
        <v>23.763289212716234</v>
      </c>
      <c r="K85">
        <f t="shared" si="28"/>
        <v>-8.7336528874875725</v>
      </c>
      <c r="L85">
        <f t="shared" ref="L85:L148" si="29">-$C$15*I85*J85</f>
        <v>-2.363379749475139</v>
      </c>
      <c r="M85">
        <f t="shared" ref="M85:M148" si="30">-$C$6-$C$15*I85*K85</f>
        <v>-31.305393882872586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9.7357259581073592</v>
      </c>
      <c r="C86" s="9">
        <f t="shared" si="23"/>
        <v>0.40200000000000025</v>
      </c>
      <c r="D86" s="9">
        <f t="shared" si="24"/>
        <v>9.7357259581073592</v>
      </c>
      <c r="E86" s="9">
        <f t="shared" si="24"/>
        <v>-0.20136883206253706</v>
      </c>
      <c r="F86" s="9">
        <f t="shared" si="25"/>
        <v>-0.13520552469426239</v>
      </c>
      <c r="G86" s="10">
        <f t="shared" si="26"/>
        <v>2.1666666599999997</v>
      </c>
      <c r="H86" s="5">
        <f t="shared" si="26"/>
        <v>1</v>
      </c>
      <c r="I86">
        <f t="shared" si="27"/>
        <v>25.369530430210759</v>
      </c>
      <c r="J86">
        <f t="shared" si="28"/>
        <v>23.749108934219382</v>
      </c>
      <c r="K86">
        <f t="shared" si="28"/>
        <v>-8.9214852507848086</v>
      </c>
      <c r="L86">
        <f t="shared" si="29"/>
        <v>-2.366833172196074</v>
      </c>
      <c r="M86">
        <f t="shared" si="30"/>
        <v>-31.284885915959965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9.8781780087155759</v>
      </c>
      <c r="C87" s="9">
        <f t="shared" si="23"/>
        <v>0.40800000000000025</v>
      </c>
      <c r="D87" s="9">
        <f t="shared" si="24"/>
        <v>9.8781780087155759</v>
      </c>
      <c r="E87" s="9">
        <f t="shared" si="24"/>
        <v>-0.2554608715137332</v>
      </c>
      <c r="F87" s="9">
        <f t="shared" si="25"/>
        <v>-0.18633502159155746</v>
      </c>
      <c r="G87" s="10">
        <f t="shared" si="26"/>
        <v>2.1666666599999997</v>
      </c>
      <c r="H87" s="5">
        <f t="shared" si="26"/>
        <v>1</v>
      </c>
      <c r="I87">
        <f t="shared" si="27"/>
        <v>25.422888906222294</v>
      </c>
      <c r="J87">
        <f t="shared" si="28"/>
        <v>23.734907935186207</v>
      </c>
      <c r="K87">
        <f t="shared" si="28"/>
        <v>-9.1091945662805678</v>
      </c>
      <c r="L87">
        <f t="shared" si="29"/>
        <v>-2.3703929686822134</v>
      </c>
      <c r="M87">
        <f t="shared" si="30"/>
        <v>-31.264269454205056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10.020544789253258</v>
      </c>
      <c r="C88" s="9">
        <f t="shared" si="23"/>
        <v>0.41400000000000026</v>
      </c>
      <c r="D88" s="9">
        <f t="shared" si="24"/>
        <v>10.020544789253258</v>
      </c>
      <c r="E88" s="9">
        <f t="shared" si="24"/>
        <v>-0.3106787957615923</v>
      </c>
      <c r="F88" s="9">
        <f t="shared" si="25"/>
        <v>-0.23850386631795872</v>
      </c>
      <c r="G88" s="10">
        <f t="shared" si="26"/>
        <v>2.1666666599999997</v>
      </c>
      <c r="H88" s="5">
        <f t="shared" si="26"/>
        <v>1</v>
      </c>
      <c r="I88">
        <f t="shared" si="27"/>
        <v>25.477461530375695</v>
      </c>
      <c r="J88">
        <f t="shared" si="28"/>
        <v>23.720685577374113</v>
      </c>
      <c r="K88">
        <f t="shared" si="28"/>
        <v>-9.2967801830057972</v>
      </c>
      <c r="L88">
        <f t="shared" si="29"/>
        <v>-2.3740578118295832</v>
      </c>
      <c r="M88">
        <f t="shared" si="30"/>
        <v>-31.243542339055335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10.162826169676888</v>
      </c>
      <c r="C89" s="9">
        <f t="shared" si="23"/>
        <v>0.42000000000000026</v>
      </c>
      <c r="D89" s="9">
        <f t="shared" si="24"/>
        <v>10.162826169676888</v>
      </c>
      <c r="E89" s="9">
        <f t="shared" si="24"/>
        <v>-0.36702186062173009</v>
      </c>
      <c r="F89" s="9">
        <f t="shared" si="25"/>
        <v>-0.29171008779687468</v>
      </c>
      <c r="G89" s="10">
        <f t="shared" si="26"/>
        <v>2.1666666599999997</v>
      </c>
      <c r="H89" s="5">
        <f t="shared" si="26"/>
        <v>1</v>
      </c>
      <c r="I89">
        <f t="shared" si="27"/>
        <v>25.533236995167062</v>
      </c>
      <c r="J89">
        <f t="shared" si="28"/>
        <v>23.706441230503135</v>
      </c>
      <c r="K89">
        <f t="shared" si="28"/>
        <v>-9.4842414370401293</v>
      </c>
      <c r="L89">
        <f t="shared" si="29"/>
        <v>-2.3778263681481691</v>
      </c>
      <c r="M89">
        <f t="shared" si="30"/>
        <v>-31.222702453835208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10.30502201618528</v>
      </c>
      <c r="C90" s="9">
        <f t="shared" si="23"/>
        <v>0.42600000000000027</v>
      </c>
      <c r="D90" s="9">
        <f t="shared" si="24"/>
        <v>10.30502201618528</v>
      </c>
      <c r="E90" s="9">
        <f t="shared" si="24"/>
        <v>-0.42448931788813993</v>
      </c>
      <c r="F90" s="9">
        <f t="shared" si="25"/>
        <v>-0.34595171075187403</v>
      </c>
      <c r="G90" s="10">
        <f t="shared" si="26"/>
        <v>2.1666666599999997</v>
      </c>
      <c r="H90" s="5">
        <f t="shared" si="26"/>
        <v>1</v>
      </c>
      <c r="I90">
        <f t="shared" si="27"/>
        <v>25.590203907410462</v>
      </c>
      <c r="J90">
        <f t="shared" si="28"/>
        <v>23.692174272294245</v>
      </c>
      <c r="K90">
        <f t="shared" si="28"/>
        <v>-9.6715776517631404</v>
      </c>
      <c r="L90">
        <f t="shared" si="29"/>
        <v>-2.3816972983369542</v>
      </c>
      <c r="M90">
        <f t="shared" si="30"/>
        <v>-31.201747723821306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10.447132191267675</v>
      </c>
      <c r="C91" s="9">
        <f t="shared" si="23"/>
        <v>0.43200000000000027</v>
      </c>
      <c r="D91" s="9">
        <f t="shared" si="24"/>
        <v>10.447132191267675</v>
      </c>
      <c r="E91" s="9">
        <f t="shared" si="24"/>
        <v>-0.48308041525774753</v>
      </c>
      <c r="F91" s="9">
        <f t="shared" si="25"/>
        <v>-0.40122675559054211</v>
      </c>
      <c r="G91" s="10">
        <f t="shared" si="26"/>
        <v>2.1666666599999997</v>
      </c>
      <c r="H91" s="5">
        <f t="shared" si="26"/>
        <v>1</v>
      </c>
      <c r="I91">
        <f t="shared" si="27"/>
        <v>25.648350794168081</v>
      </c>
      <c r="J91">
        <f t="shared" si="28"/>
        <v>23.677884088504225</v>
      </c>
      <c r="K91">
        <f t="shared" si="28"/>
        <v>-9.8587881381060676</v>
      </c>
      <c r="L91">
        <f t="shared" si="29"/>
        <v>-2.3856692578524763</v>
      </c>
      <c r="M91">
        <f t="shared" si="30"/>
        <v>-31.180676116292869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10.58915655375206</v>
      </c>
      <c r="C92" s="9">
        <f t="shared" si="23"/>
        <v>0.43800000000000028</v>
      </c>
      <c r="D92" s="9">
        <f t="shared" si="24"/>
        <v>10.58915655375206</v>
      </c>
      <c r="E92" s="9">
        <f t="shared" si="24"/>
        <v>-0.54279439625647719</v>
      </c>
      <c r="F92" s="9">
        <f t="shared" si="25"/>
        <v>-0.45753323829083714</v>
      </c>
      <c r="G92" s="10">
        <f t="shared" si="26"/>
        <v>2.1666666599999997</v>
      </c>
      <c r="H92" s="5">
        <f t="shared" si="26"/>
        <v>1</v>
      </c>
      <c r="I92">
        <f t="shared" si="27"/>
        <v>25.707666108616007</v>
      </c>
      <c r="J92">
        <f t="shared" si="28"/>
        <v>23.663570072957111</v>
      </c>
      <c r="K92">
        <f t="shared" si="28"/>
        <v>-10.045872194803826</v>
      </c>
      <c r="L92">
        <f t="shared" si="29"/>
        <v>-2.3897408974703338</v>
      </c>
      <c r="M92">
        <f t="shared" si="30"/>
        <v>-31.159485640557754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10.731094958853648</v>
      </c>
      <c r="C93" s="9">
        <f t="shared" si="23"/>
        <v>0.44400000000000028</v>
      </c>
      <c r="D93" s="9">
        <f t="shared" si="24"/>
        <v>10.731094958853648</v>
      </c>
      <c r="E93" s="9">
        <f t="shared" si="24"/>
        <v>-0.60363050016683018</v>
      </c>
      <c r="F93" s="9">
        <f t="shared" si="25"/>
        <v>-0.5148691702899556</v>
      </c>
      <c r="G93" s="10">
        <f t="shared" si="26"/>
        <v>2.1666666599999997</v>
      </c>
      <c r="H93" s="5">
        <f t="shared" si="26"/>
        <v>1</v>
      </c>
      <c r="I93">
        <f t="shared" si="27"/>
        <v>25.768138235839668</v>
      </c>
      <c r="J93">
        <f t="shared" si="28"/>
        <v>23.649231627572288</v>
      </c>
      <c r="K93">
        <f t="shared" si="28"/>
        <v>-10.232829108647172</v>
      </c>
      <c r="L93">
        <f t="shared" si="29"/>
        <v>-2.3939108638391007</v>
      </c>
      <c r="M93">
        <f t="shared" si="30"/>
        <v>-31.138174347954738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10.872947258223533</v>
      </c>
      <c r="C94" s="9">
        <f t="shared" si="23"/>
        <v>0.45000000000000029</v>
      </c>
      <c r="D94" s="9">
        <f t="shared" si="24"/>
        <v>10.872947258223533</v>
      </c>
      <c r="E94" s="9">
        <f t="shared" si="24"/>
        <v>-0.66558796195697634</v>
      </c>
      <c r="F94" s="9">
        <f t="shared" si="25"/>
        <v>-0.57323255837570308</v>
      </c>
      <c r="G94" s="10">
        <f t="shared" si="26"/>
        <v>2.1666666599999997</v>
      </c>
      <c r="H94" s="5">
        <f t="shared" si="26"/>
        <v>1</v>
      </c>
      <c r="I94">
        <f t="shared" si="27"/>
        <v>25.829755498553499</v>
      </c>
      <c r="J94">
        <f t="shared" si="28"/>
        <v>23.634868162389253</v>
      </c>
      <c r="K94">
        <f t="shared" si="28"/>
        <v>-10.419658154734901</v>
      </c>
      <c r="L94">
        <f t="shared" si="29"/>
        <v>-2.3981778000261542</v>
      </c>
      <c r="M94">
        <f t="shared" si="30"/>
        <v>-31.116740331832649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11.014713299997469</v>
      </c>
      <c r="C95" s="9">
        <f t="shared" si="23"/>
        <v>0.45600000000000029</v>
      </c>
      <c r="D95" s="9">
        <f t="shared" si="24"/>
        <v>11.014713299997469</v>
      </c>
      <c r="E95" s="9">
        <f t="shared" si="24"/>
        <v>-0.72866601221135874</v>
      </c>
      <c r="F95" s="9">
        <f t="shared" si="25"/>
        <v>-0.63262140458035809</v>
      </c>
      <c r="G95" s="10">
        <f t="shared" si="26"/>
        <v>2.1666666599999997</v>
      </c>
      <c r="H95" s="5">
        <f t="shared" si="26"/>
        <v>1</v>
      </c>
      <c r="I95">
        <f t="shared" si="27"/>
        <v>25.892506162739497</v>
      </c>
      <c r="J95">
        <f t="shared" si="28"/>
        <v>23.620479095589097</v>
      </c>
      <c r="K95">
        <f t="shared" si="28"/>
        <v>-10.606358596725897</v>
      </c>
      <c r="L95">
        <f t="shared" si="29"/>
        <v>-2.4025403460549315</v>
      </c>
      <c r="M95">
        <f t="shared" si="30"/>
        <v>-31.095181727506997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11.156392928844774</v>
      </c>
      <c r="C96" s="9">
        <f t="shared" si="23"/>
        <v>0.4620000000000003</v>
      </c>
      <c r="D96" s="9">
        <f t="shared" si="24"/>
        <v>11.156392928844774</v>
      </c>
      <c r="E96" s="9">
        <f t="shared" si="24"/>
        <v>-0.79286387706280925</v>
      </c>
      <c r="F96" s="9">
        <f t="shared" si="25"/>
        <v>-0.69303370607703563</v>
      </c>
      <c r="G96" s="10">
        <f t="shared" si="26"/>
        <v>2.1666666599999997</v>
      </c>
      <c r="H96" s="5">
        <f t="shared" si="26"/>
        <v>1</v>
      </c>
      <c r="I96">
        <f t="shared" si="27"/>
        <v>25.956378443199874</v>
      </c>
      <c r="J96">
        <f t="shared" si="28"/>
        <v>23.606063853512769</v>
      </c>
      <c r="K96">
        <f t="shared" si="28"/>
        <v>-10.79292968709094</v>
      </c>
      <c r="L96">
        <f t="shared" si="29"/>
        <v>-2.4069971394331895</v>
      </c>
      <c r="M96">
        <f t="shared" si="30"/>
        <v>-31.07349671219475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11.297985986017341</v>
      </c>
      <c r="C97" s="9">
        <f t="shared" si="23"/>
        <v>0.4680000000000003</v>
      </c>
      <c r="D97" s="9">
        <f t="shared" si="24"/>
        <v>11.297985986017341</v>
      </c>
      <c r="E97" s="9">
        <f t="shared" si="24"/>
        <v>-0.85818077812617444</v>
      </c>
      <c r="F97" s="9">
        <f t="shared" si="25"/>
        <v>-0.75446745507854296</v>
      </c>
      <c r="G97" s="10">
        <f t="shared" si="26"/>
        <v>2.1666666599999997</v>
      </c>
      <c r="H97" s="5">
        <f t="shared" si="26"/>
        <v>1</v>
      </c>
      <c r="I97">
        <f t="shared" si="27"/>
        <v>26.021360509019157</v>
      </c>
      <c r="J97">
        <f t="shared" si="28"/>
        <v>23.591621870676171</v>
      </c>
      <c r="K97">
        <f t="shared" si="28"/>
        <v>-10.979370667364108</v>
      </c>
      <c r="L97">
        <f t="shared" si="29"/>
        <v>-2.4115468156718491</v>
      </c>
      <c r="M97">
        <f t="shared" si="30"/>
        <v>-31.051683504927933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11.439492309398716</v>
      </c>
      <c r="C98" s="9">
        <f t="shared" si="23"/>
        <v>0.47400000000000031</v>
      </c>
      <c r="D98" s="9">
        <f t="shared" si="24"/>
        <v>11.439492309398716</v>
      </c>
      <c r="E98" s="9">
        <f t="shared" si="24"/>
        <v>-0.92461593243344775</v>
      </c>
      <c r="F98" s="9">
        <f t="shared" si="25"/>
        <v>-0.81692063873870546</v>
      </c>
      <c r="G98" s="10">
        <f t="shared" si="26"/>
        <v>2.1666666599999997</v>
      </c>
      <c r="H98" s="5">
        <f t="shared" si="26"/>
        <v>1</v>
      </c>
      <c r="I98">
        <f t="shared" si="27"/>
        <v>26.087440488931588</v>
      </c>
      <c r="J98">
        <f t="shared" si="28"/>
        <v>23.577152589782141</v>
      </c>
      <c r="K98">
        <f t="shared" si="28"/>
        <v>-11.165680768393676</v>
      </c>
      <c r="L98">
        <f t="shared" si="29"/>
        <v>-2.4161880087940557</v>
      </c>
      <c r="M98">
        <f t="shared" si="30"/>
        <v>-31.029740366446664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11.580911733553251</v>
      </c>
      <c r="C99" s="9">
        <f t="shared" si="23"/>
        <v>0.48000000000000032</v>
      </c>
      <c r="D99" s="9">
        <f t="shared" si="24"/>
        <v>11.580911733553251</v>
      </c>
      <c r="E99" s="9">
        <f t="shared" si="24"/>
        <v>-0.9921685523704058</v>
      </c>
      <c r="F99" s="9">
        <f t="shared" si="25"/>
        <v>-0.88039123905618044</v>
      </c>
      <c r="G99" s="10">
        <f t="shared" si="26"/>
        <v>2.1666666599999997</v>
      </c>
      <c r="H99" s="5">
        <f t="shared" si="26"/>
        <v>1</v>
      </c>
      <c r="I99">
        <f t="shared" si="27"/>
        <v>26.154606476589851</v>
      </c>
      <c r="J99">
        <f t="shared" si="28"/>
        <v>23.562655461729378</v>
      </c>
      <c r="K99">
        <f t="shared" si="28"/>
        <v>-11.351859210592355</v>
      </c>
      <c r="L99">
        <f t="shared" si="29"/>
        <v>-2.420919351834109</v>
      </c>
      <c r="M99">
        <f t="shared" si="30"/>
        <v>-31.007665599072411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11.722244089775295</v>
      </c>
      <c r="C100" s="9">
        <f t="shared" si="23"/>
        <v>0.48600000000000032</v>
      </c>
      <c r="D100" s="9">
        <f t="shared" si="24"/>
        <v>11.722244089775295</v>
      </c>
      <c r="E100" s="9">
        <f t="shared" si="24"/>
        <v>-1.0608378456147431</v>
      </c>
      <c r="F100" s="9">
        <f t="shared" si="25"/>
        <v>-0.94487723278072788</v>
      </c>
      <c r="G100" s="10">
        <f t="shared" si="26"/>
        <v>2.1666666599999997</v>
      </c>
      <c r="H100" s="5">
        <f t="shared" si="26"/>
        <v>1</v>
      </c>
      <c r="I100">
        <f t="shared" si="27"/>
        <v>26.222846535731573</v>
      </c>
      <c r="J100">
        <f t="shared" si="28"/>
        <v>23.548129945618374</v>
      </c>
      <c r="K100">
        <f t="shared" si="28"/>
        <v>-11.53790520418679</v>
      </c>
      <c r="L100">
        <f t="shared" si="29"/>
        <v>-2.4257394773259464</v>
      </c>
      <c r="M100">
        <f t="shared" si="30"/>
        <v>-30.985457546562074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11.863489206138413</v>
      </c>
      <c r="C101" s="9">
        <f t="shared" si="23"/>
        <v>0.49200000000000033</v>
      </c>
      <c r="D101" s="9">
        <f t="shared" ref="D101:E116" si="32">D100+$C$7*(J100+J101)/2</f>
        <v>11.863489206138413</v>
      </c>
      <c r="E101" s="9">
        <f t="shared" si="32"/>
        <v>-1.130623015075702</v>
      </c>
      <c r="F101" s="9">
        <f t="shared" si="25"/>
        <v>-1.0103765913219371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26.292148705240329</v>
      </c>
      <c r="J101">
        <f t="shared" si="28"/>
        <v>23.533575508754417</v>
      </c>
      <c r="K101">
        <f t="shared" si="28"/>
        <v>-11.723817949466163</v>
      </c>
      <c r="L101">
        <f t="shared" si="29"/>
        <v>-2.4306470177809074</v>
      </c>
      <c r="M101">
        <f t="shared" si="30"/>
        <v>-30.963114593943637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12.004646907544618</v>
      </c>
      <c r="C102" s="9">
        <f t="shared" si="23"/>
        <v>0.49800000000000033</v>
      </c>
      <c r="D102" s="9">
        <f t="shared" si="32"/>
        <v>12.004646907544618</v>
      </c>
      <c r="E102" s="9">
        <f t="shared" si="32"/>
        <v>-1.2015232588351898</v>
      </c>
      <c r="F102" s="9">
        <f t="shared" si="25"/>
        <v>-1.076887280660404</v>
      </c>
      <c r="G102" s="10">
        <f t="shared" si="33"/>
        <v>2.1666666599999997</v>
      </c>
      <c r="H102" s="5">
        <f t="shared" si="33"/>
        <v>1</v>
      </c>
      <c r="I102">
        <f t="shared" si="27"/>
        <v>26.362501004098192</v>
      </c>
      <c r="J102">
        <f t="shared" si="28"/>
        <v>23.518991626647733</v>
      </c>
      <c r="K102">
        <f t="shared" si="28"/>
        <v>-11.909596637029825</v>
      </c>
      <c r="L102">
        <f t="shared" si="29"/>
        <v>-2.4356406061545099</v>
      </c>
      <c r="M102">
        <f t="shared" si="30"/>
        <v>-30.940635167334101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12.145717015773593</v>
      </c>
      <c r="C103" s="9">
        <f t="shared" si="23"/>
        <v>0.50400000000000034</v>
      </c>
      <c r="D103" s="9">
        <f t="shared" si="32"/>
        <v>12.145717015773593</v>
      </c>
      <c r="E103" s="9">
        <f t="shared" si="32"/>
        <v>-1.2735377700903807</v>
      </c>
      <c r="F103" s="9">
        <f t="shared" si="25"/>
        <v>-1.1444072612613385</v>
      </c>
      <c r="G103" s="10">
        <f t="shared" si="33"/>
        <v>2.1666666599999997</v>
      </c>
      <c r="H103" s="5">
        <f t="shared" si="33"/>
        <v>1</v>
      </c>
      <c r="I103">
        <f t="shared" si="27"/>
        <v>26.433891436227196</v>
      </c>
      <c r="J103">
        <f t="shared" si="28"/>
        <v>23.504377783010806</v>
      </c>
      <c r="K103">
        <f t="shared" si="28"/>
        <v>-12.095240448033829</v>
      </c>
      <c r="L103">
        <f t="shared" si="29"/>
        <v>-2.4407188763020349</v>
      </c>
      <c r="M103">
        <f t="shared" si="30"/>
        <v>-30.918017733740385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12.286699349531885</v>
      </c>
      <c r="C104" s="9">
        <f t="shared" si="23"/>
        <v>0.51000000000000034</v>
      </c>
      <c r="D104" s="9">
        <f t="shared" si="32"/>
        <v>12.286699349531885</v>
      </c>
      <c r="E104" s="9">
        <f t="shared" si="32"/>
        <v>-1.346665737097791</v>
      </c>
      <c r="F104" s="9">
        <f t="shared" si="25"/>
        <v>-1.2129344879905903</v>
      </c>
      <c r="G104" s="10">
        <f t="shared" si="33"/>
        <v>2.1666666599999997</v>
      </c>
      <c r="H104" s="5">
        <f t="shared" si="33"/>
        <v>1</v>
      </c>
      <c r="I104">
        <f t="shared" si="27"/>
        <v>26.506307995217341</v>
      </c>
      <c r="J104">
        <f t="shared" si="28"/>
        <v>23.489733469752995</v>
      </c>
      <c r="K104">
        <f t="shared" si="28"/>
        <v>-12.280748554436272</v>
      </c>
      <c r="L104">
        <f t="shared" si="29"/>
        <v>-2.4458804634227094</v>
      </c>
      <c r="M104">
        <f t="shared" si="30"/>
        <v>-30.895260800843893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12.427593724502062</v>
      </c>
      <c r="C105" s="9">
        <f t="shared" si="23"/>
        <v>0.51600000000000035</v>
      </c>
      <c r="D105" s="9">
        <f t="shared" si="32"/>
        <v>12.427593724502062</v>
      </c>
      <c r="E105" s="9">
        <f t="shared" si="32"/>
        <v>-1.4209063431188238</v>
      </c>
      <c r="F105" s="9">
        <f t="shared" si="25"/>
        <v>-1.2824669100330883</v>
      </c>
      <c r="G105" s="10">
        <f t="shared" si="33"/>
        <v>2.1666666599999997</v>
      </c>
      <c r="H105" s="5">
        <f t="shared" si="33"/>
        <v>1</v>
      </c>
      <c r="I105">
        <f t="shared" si="27"/>
        <v>26.579738668939093</v>
      </c>
      <c r="J105">
        <f t="shared" si="28"/>
        <v>23.475058186972458</v>
      </c>
      <c r="K105">
        <f t="shared" si="28"/>
        <v>-12.466120119241335</v>
      </c>
      <c r="L105">
        <f t="shared" si="29"/>
        <v>-2.4511240044923266</v>
      </c>
      <c r="M105">
        <f t="shared" si="30"/>
        <v>-30.872362916769497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12.568399953391816</v>
      </c>
      <c r="C106" s="9">
        <f t="shared" si="23"/>
        <v>0.52200000000000035</v>
      </c>
      <c r="D106" s="9">
        <f t="shared" si="32"/>
        <v>12.568399953391816</v>
      </c>
      <c r="E106" s="9">
        <f t="shared" si="32"/>
        <v>-1.4962587663667737</v>
      </c>
      <c r="F106" s="9">
        <f t="shared" si="25"/>
        <v>-1.3530024708136708</v>
      </c>
      <c r="G106" s="10">
        <f t="shared" si="33"/>
        <v>2.1666666599999997</v>
      </c>
      <c r="H106" s="5">
        <f t="shared" si="33"/>
        <v>1</v>
      </c>
      <c r="I106">
        <f t="shared" si="27"/>
        <v>26.654171444038667</v>
      </c>
      <c r="J106">
        <f t="shared" si="28"/>
        <v>23.460351442945505</v>
      </c>
      <c r="K106">
        <f t="shared" si="28"/>
        <v>-12.651354296741951</v>
      </c>
      <c r="L106">
        <f t="shared" si="29"/>
        <v>-2.4564481386841694</v>
      </c>
      <c r="M106">
        <f t="shared" si="30"/>
        <v>-30.849322669839601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12.709117845982993</v>
      </c>
      <c r="C107" s="9">
        <f t="shared" si="23"/>
        <v>0.52800000000000036</v>
      </c>
      <c r="D107" s="9">
        <f t="shared" si="32"/>
        <v>12.709117845982993</v>
      </c>
      <c r="E107" s="9">
        <f t="shared" si="32"/>
        <v>-1.5727221799552824</v>
      </c>
      <c r="F107" s="9">
        <f t="shared" si="25"/>
        <v>-1.4245391079202991</v>
      </c>
      <c r="G107" s="10">
        <f t="shared" si="33"/>
        <v>2.1666666599999997</v>
      </c>
      <c r="H107" s="5">
        <f t="shared" si="33"/>
        <v>1</v>
      </c>
      <c r="I107">
        <f t="shared" si="27"/>
        <v>26.72959431031445</v>
      </c>
      <c r="J107">
        <f t="shared" si="28"/>
        <v>23.445612754113402</v>
      </c>
      <c r="K107">
        <f t="shared" si="28"/>
        <v>-12.836450232760988</v>
      </c>
      <c r="L107">
        <f t="shared" si="29"/>
        <v>-2.4618515077781074</v>
      </c>
      <c r="M107">
        <f t="shared" si="30"/>
        <v>-30.826138688314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12.849747209180533</v>
      </c>
      <c r="C108" s="9">
        <f t="shared" si="23"/>
        <v>0.53400000000000036</v>
      </c>
      <c r="D108" s="9">
        <f t="shared" si="32"/>
        <v>12.849747209180533</v>
      </c>
      <c r="E108" s="9">
        <f t="shared" si="32"/>
        <v>-1.650295751848238</v>
      </c>
      <c r="F108" s="9">
        <f t="shared" si="25"/>
        <v>-1.4970747530296347</v>
      </c>
      <c r="G108" s="10">
        <f t="shared" si="33"/>
        <v>2.1666666599999997</v>
      </c>
      <c r="H108" s="5">
        <f t="shared" si="33"/>
        <v>1</v>
      </c>
      <c r="I108">
        <f t="shared" si="27"/>
        <v>26.805995264973532</v>
      </c>
      <c r="J108">
        <f t="shared" si="28"/>
        <v>23.430841645066732</v>
      </c>
      <c r="K108">
        <f t="shared" si="28"/>
        <v>-13.021407064890873</v>
      </c>
      <c r="L108">
        <f t="shared" si="29"/>
        <v>-2.4673327565577998</v>
      </c>
      <c r="M108">
        <f t="shared" si="30"/>
        <v>-30.802809640116241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12.990287847061316</v>
      </c>
      <c r="C109" s="9">
        <f t="shared" si="23"/>
        <v>0.54000000000000037</v>
      </c>
      <c r="D109" s="9">
        <f t="shared" si="32"/>
        <v>12.990287847061316</v>
      </c>
      <c r="E109" s="9">
        <f t="shared" si="32"/>
        <v>-1.7289786448111053</v>
      </c>
      <c r="F109" s="9">
        <f t="shared" si="25"/>
        <v>-1.5706073318349612</v>
      </c>
      <c r="G109" s="10">
        <f t="shared" si="33"/>
        <v>2.1666666599999997</v>
      </c>
      <c r="H109" s="5">
        <f t="shared" si="33"/>
        <v>1</v>
      </c>
      <c r="I109">
        <f t="shared" si="27"/>
        <v>26.883362316767215</v>
      </c>
      <c r="J109">
        <f t="shared" si="28"/>
        <v>23.416037648527386</v>
      </c>
      <c r="K109">
        <f t="shared" si="28"/>
        <v>-13.206223922731571</v>
      </c>
      <c r="L109">
        <f t="shared" si="29"/>
        <v>-2.4728905331959221</v>
      </c>
      <c r="M109">
        <f t="shared" si="30"/>
        <v>-30.779334232547143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13.130739560922882</v>
      </c>
      <c r="C110" s="9">
        <f t="shared" si="23"/>
        <v>0.54600000000000037</v>
      </c>
      <c r="D110" s="9">
        <f t="shared" si="32"/>
        <v>13.130739560922882</v>
      </c>
      <c r="E110" s="9">
        <f t="shared" si="32"/>
        <v>-1.8087700163636806</v>
      </c>
      <c r="F110" s="9">
        <f t="shared" si="25"/>
        <v>-1.6451347639764422</v>
      </c>
      <c r="G110" s="10">
        <f t="shared" si="33"/>
        <v>2.1666666599999997</v>
      </c>
      <c r="H110" s="5">
        <f t="shared" si="33"/>
        <v>1</v>
      </c>
      <c r="I110">
        <f t="shared" si="27"/>
        <v>26.961683490004862</v>
      </c>
      <c r="J110">
        <f t="shared" si="28"/>
        <v>23.40120030532821</v>
      </c>
      <c r="K110">
        <f t="shared" si="28"/>
        <v>-13.390899928126853</v>
      </c>
      <c r="L110">
        <f t="shared" si="29"/>
        <v>-2.4785234896273831</v>
      </c>
      <c r="M110">
        <f t="shared" si="30"/>
        <v>-30.755711211986203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13.271102149332037</v>
      </c>
      <c r="C111" s="9">
        <f t="shared" si="23"/>
        <v>0.55200000000000038</v>
      </c>
      <c r="D111" s="9">
        <f t="shared" si="32"/>
        <v>13.271102149332037</v>
      </c>
      <c r="E111" s="9">
        <f t="shared" si="32"/>
        <v>-1.8896690187342575</v>
      </c>
      <c r="F111" s="9">
        <f t="shared" si="25"/>
        <v>-1.7206549629736969</v>
      </c>
      <c r="G111" s="10">
        <f t="shared" si="33"/>
        <v>2.1666666599999997</v>
      </c>
      <c r="H111" s="5">
        <f t="shared" si="33"/>
        <v>1</v>
      </c>
      <c r="I111">
        <f t="shared" si="27"/>
        <v>27.040946828445588</v>
      </c>
      <c r="J111">
        <f t="shared" si="28"/>
        <v>23.386329164390446</v>
      </c>
      <c r="K111">
        <f t="shared" si="28"/>
        <v>-13.57543419539877</v>
      </c>
      <c r="L111">
        <f t="shared" si="29"/>
        <v>-2.4842302819105173</v>
      </c>
      <c r="M111">
        <f t="shared" si="30"/>
        <v>-30.73193936358151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13.411375408173306</v>
      </c>
      <c r="C112" s="9">
        <f t="shared" si="23"/>
        <v>0.55800000000000038</v>
      </c>
      <c r="D112" s="9">
        <f t="shared" si="32"/>
        <v>13.411375408173306</v>
      </c>
      <c r="E112" s="9">
        <f t="shared" si="32"/>
        <v>-1.9716747988151946</v>
      </c>
      <c r="F112" s="9">
        <f t="shared" si="25"/>
        <v>-1.7971658361606675</v>
      </c>
      <c r="G112" s="10">
        <f t="shared" si="33"/>
        <v>2.1666666599999997</v>
      </c>
      <c r="H112" s="5">
        <f t="shared" si="33"/>
        <v>1</v>
      </c>
      <c r="I112">
        <f t="shared" si="27"/>
        <v>27.121140399067496</v>
      </c>
      <c r="J112">
        <f t="shared" si="28"/>
        <v>23.371423782698983</v>
      </c>
      <c r="K112">
        <f t="shared" si="28"/>
        <v>-13.75982583158026</v>
      </c>
      <c r="L112">
        <f t="shared" si="29"/>
        <v>-2.4900095705762437</v>
      </c>
      <c r="M112">
        <f t="shared" si="30"/>
        <v>-30.708017510928876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13.55155913069723</v>
      </c>
      <c r="C113" s="9">
        <f t="shared" si="23"/>
        <v>0.56400000000000039</v>
      </c>
      <c r="D113" s="9">
        <f t="shared" si="32"/>
        <v>13.55155913069723</v>
      </c>
      <c r="E113" s="9">
        <f t="shared" si="32"/>
        <v>-2.0547864981198729</v>
      </c>
      <c r="F113" s="9">
        <f t="shared" si="25"/>
        <v>-1.8746652846227687</v>
      </c>
      <c r="G113" s="10">
        <f t="shared" si="33"/>
        <v>2.1666666599999997</v>
      </c>
      <c r="H113" s="5">
        <f t="shared" si="33"/>
        <v>1</v>
      </c>
      <c r="I113">
        <f t="shared" si="27"/>
        <v>27.202252295714523</v>
      </c>
      <c r="J113">
        <f t="shared" si="28"/>
        <v>23.356483725275524</v>
      </c>
      <c r="K113">
        <f t="shared" si="28"/>
        <v>-13.944073936645832</v>
      </c>
      <c r="L113">
        <f t="shared" si="29"/>
        <v>-2.4958600209652273</v>
      </c>
      <c r="M113">
        <f t="shared" si="30"/>
        <v>-30.683944515740798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13.691653107568506</v>
      </c>
      <c r="C114" s="9">
        <f t="shared" si="23"/>
        <v>0.5700000000000004</v>
      </c>
      <c r="D114" s="9">
        <f t="shared" si="32"/>
        <v>13.691653107568506</v>
      </c>
      <c r="E114" s="9">
        <f t="shared" si="32"/>
        <v>-2.1390032527410314</v>
      </c>
      <c r="F114" s="9">
        <f t="shared" si="25"/>
        <v>-1.9531512031362963</v>
      </c>
      <c r="G114" s="10">
        <f t="shared" si="33"/>
        <v>2.1666666599999997</v>
      </c>
      <c r="H114" s="5">
        <f t="shared" si="33"/>
        <v>1</v>
      </c>
      <c r="I114">
        <f t="shared" si="27"/>
        <v>27.284270642620935</v>
      </c>
      <c r="J114">
        <f t="shared" si="28"/>
        <v>23.341508565149734</v>
      </c>
      <c r="K114">
        <f t="shared" si="28"/>
        <v>-14.128177603740276</v>
      </c>
      <c r="L114">
        <f t="shared" si="29"/>
        <v>-2.5017803035530735</v>
      </c>
      <c r="M114">
        <f t="shared" si="30"/>
        <v>-30.659719277505904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13.831657126913941</v>
      </c>
      <c r="C115" s="9">
        <f t="shared" si="23"/>
        <v>0.5760000000000004</v>
      </c>
      <c r="D115" s="9">
        <f t="shared" si="32"/>
        <v>13.831657126913941</v>
      </c>
      <c r="E115" s="9">
        <f t="shared" si="32"/>
        <v>-2.2243241933104683</v>
      </c>
      <c r="F115" s="9">
        <f t="shared" si="25"/>
        <v>-2.0326214801100795</v>
      </c>
      <c r="G115" s="10">
        <f t="shared" si="33"/>
        <v>2.1666666599999997</v>
      </c>
      <c r="H115" s="5">
        <f t="shared" si="33"/>
        <v>1</v>
      </c>
      <c r="I115">
        <f t="shared" si="27"/>
        <v>27.367183597813948</v>
      </c>
      <c r="J115">
        <f t="shared" si="28"/>
        <v>23.326497883328415</v>
      </c>
      <c r="K115">
        <f t="shared" si="28"/>
        <v>-14.312135919405312</v>
      </c>
      <c r="L115">
        <f t="shared" si="29"/>
        <v>-2.507769094263621</v>
      </c>
      <c r="M115">
        <f t="shared" si="30"/>
        <v>-30.635340733139508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13.971570974370215</v>
      </c>
      <c r="C116" s="9">
        <f t="shared" si="23"/>
        <v>0.58200000000000041</v>
      </c>
      <c r="D116" s="9">
        <f t="shared" si="32"/>
        <v>13.971570974370215</v>
      </c>
      <c r="E116" s="9">
        <f t="shared" si="32"/>
        <v>-2.3107484449600966</v>
      </c>
      <c r="F116" s="9">
        <f t="shared" si="25"/>
        <v>-2.1130739975293502</v>
      </c>
      <c r="G116" s="10">
        <f t="shared" si="33"/>
        <v>2.1666666599999997</v>
      </c>
      <c r="H116" s="5">
        <f t="shared" si="33"/>
        <v>1</v>
      </c>
      <c r="I116">
        <f t="shared" si="27"/>
        <v>27.450979356394953</v>
      </c>
      <c r="J116">
        <f t="shared" si="28"/>
        <v>23.311451268762834</v>
      </c>
      <c r="K116">
        <f t="shared" si="28"/>
        <v>-14.495947963804149</v>
      </c>
      <c r="L116">
        <f t="shared" si="29"/>
        <v>-2.5138250747704127</v>
      </c>
      <c r="M116">
        <f t="shared" si="30"/>
        <v>-30.610807856625911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14.111394433131446</v>
      </c>
      <c r="C117" s="9">
        <f t="shared" si="23"/>
        <v>0.58800000000000041</v>
      </c>
      <c r="D117" s="9">
        <f t="shared" ref="D117:E132" si="34">D116+$C$7*(J116+J117)/2</f>
        <v>14.111394433131446</v>
      </c>
      <c r="E117" s="9">
        <f t="shared" si="34"/>
        <v>-2.3982751272843408</v>
      </c>
      <c r="F117" s="9">
        <f t="shared" si="25"/>
        <v>-2.1945066309018206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27.535646153700164</v>
      </c>
      <c r="J117">
        <f t="shared" si="28"/>
        <v>23.296368318314212</v>
      </c>
      <c r="K117">
        <f t="shared" si="28"/>
        <v>-14.679612810943905</v>
      </c>
      <c r="L117">
        <f t="shared" si="29"/>
        <v>-2.5199469327864334</v>
      </c>
      <c r="M117">
        <f t="shared" si="30"/>
        <v>-30.586119658652986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14.25112728399654</v>
      </c>
      <c r="C118" s="9">
        <f t="shared" si="23"/>
        <v>0.59400000000000042</v>
      </c>
      <c r="D118" s="9">
        <f t="shared" si="34"/>
        <v>14.25112728399654</v>
      </c>
      <c r="E118" s="9">
        <f t="shared" si="34"/>
        <v>-2.4869033543038599</v>
      </c>
      <c r="F118" s="9">
        <f t="shared" si="25"/>
        <v>-2.2769172492059315</v>
      </c>
      <c r="G118" s="10">
        <f t="shared" si="35"/>
        <v>2.1666666599999997</v>
      </c>
      <c r="H118" s="5">
        <f t="shared" si="35"/>
        <v>1</v>
      </c>
      <c r="I118">
        <f t="shared" si="27"/>
        <v>27.621172268341454</v>
      </c>
      <c r="J118">
        <f t="shared" si="28"/>
        <v>23.281248636717493</v>
      </c>
      <c r="K118">
        <f t="shared" si="28"/>
        <v>-14.863129528895822</v>
      </c>
      <c r="L118">
        <f t="shared" si="29"/>
        <v>-2.52613336234222</v>
      </c>
      <c r="M118">
        <f t="shared" si="30"/>
        <v>-30.561275186239698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14.390769305416324</v>
      </c>
      <c r="C119" s="9">
        <f t="shared" si="23"/>
        <v>0.60000000000000042</v>
      </c>
      <c r="D119" s="9">
        <f t="shared" si="34"/>
        <v>14.390769305416324</v>
      </c>
      <c r="E119" s="9">
        <f t="shared" si="34"/>
        <v>-2.576632234430587</v>
      </c>
      <c r="F119" s="9">
        <f t="shared" si="25"/>
        <v>-2.3603037148412729</v>
      </c>
      <c r="G119" s="10">
        <f t="shared" si="35"/>
        <v>2.1666666599999997</v>
      </c>
      <c r="H119" s="5">
        <f t="shared" si="35"/>
        <v>1</v>
      </c>
      <c r="I119">
        <f t="shared" si="27"/>
        <v>27.707546025128607</v>
      </c>
      <c r="J119">
        <f t="shared" si="28"/>
        <v>23.266091836543438</v>
      </c>
      <c r="K119">
        <f t="shared" si="28"/>
        <v>-15.04649718001326</v>
      </c>
      <c r="L119">
        <f t="shared" si="29"/>
        <v>-2.5323830640524805</v>
      </c>
      <c r="M119">
        <f t="shared" si="30"/>
        <v>-30.536273522357078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14.530320273540431</v>
      </c>
      <c r="C120" s="9">
        <f t="shared" si="23"/>
        <v>0.60600000000000043</v>
      </c>
      <c r="D120" s="9">
        <f t="shared" si="34"/>
        <v>14.530320273540431</v>
      </c>
      <c r="E120" s="9">
        <f t="shared" si="34"/>
        <v>-2.667460870434069</v>
      </c>
      <c r="F120" s="9">
        <f t="shared" si="25"/>
        <v>-2.4446638835811281</v>
      </c>
      <c r="G120" s="10">
        <f t="shared" si="35"/>
        <v>2.1666666599999997</v>
      </c>
      <c r="H120" s="5">
        <f t="shared" si="35"/>
        <v>1</v>
      </c>
      <c r="I120">
        <f t="shared" si="27"/>
        <v>27.794755797874007</v>
      </c>
      <c r="J120">
        <f t="shared" si="28"/>
        <v>23.250897538159123</v>
      </c>
      <c r="K120">
        <f t="shared" si="28"/>
        <v>-15.229714821147402</v>
      </c>
      <c r="L120">
        <f t="shared" si="29"/>
        <v>-2.5386947453713402</v>
      </c>
      <c r="M120">
        <f t="shared" si="30"/>
        <v>-30.511113785543262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14.669779962263968</v>
      </c>
      <c r="C121" s="9">
        <f t="shared" si="23"/>
        <v>0.61200000000000043</v>
      </c>
      <c r="D121" s="9">
        <f t="shared" si="34"/>
        <v>14.669779962263968</v>
      </c>
      <c r="E121" s="9">
        <f t="shared" si="34"/>
        <v>-2.7593883594090931</v>
      </c>
      <c r="F121" s="9">
        <f t="shared" si="25"/>
        <v>-2.5299956045271519</v>
      </c>
      <c r="G121" s="10">
        <f t="shared" si="35"/>
        <v>2.1666666599999997</v>
      </c>
      <c r="H121" s="5">
        <f t="shared" si="35"/>
        <v>1</v>
      </c>
      <c r="I121">
        <f t="shared" si="27"/>
        <v>27.88279001208122</v>
      </c>
      <c r="J121">
        <f t="shared" si="28"/>
        <v>23.235665369686895</v>
      </c>
      <c r="K121">
        <f t="shared" si="28"/>
        <v>-15.412781503860662</v>
      </c>
      <c r="L121">
        <f t="shared" si="29"/>
        <v>-2.5450671208363729</v>
      </c>
      <c r="M121">
        <f t="shared" si="30"/>
        <v>-30.485795129513033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14.809148143273914</v>
      </c>
      <c r="C122" s="9">
        <f t="shared" si="23"/>
        <v>0.61800000000000044</v>
      </c>
      <c r="D122" s="9">
        <f t="shared" si="34"/>
        <v>14.809148143273914</v>
      </c>
      <c r="E122" s="9">
        <f t="shared" si="34"/>
        <v>-2.8524137927445885</v>
      </c>
      <c r="F122" s="9">
        <f t="shared" si="25"/>
        <v>-2.6162967200661309</v>
      </c>
      <c r="G122" s="10">
        <f t="shared" si="35"/>
        <v>2.1666666599999997</v>
      </c>
      <c r="H122" s="5">
        <f t="shared" si="35"/>
        <v>1</v>
      </c>
      <c r="I122">
        <f t="shared" si="27"/>
        <v>27.971637147518877</v>
      </c>
      <c r="J122">
        <f t="shared" si="28"/>
        <v>23.220394966961877</v>
      </c>
      <c r="K122">
        <f t="shared" si="28"/>
        <v>-15.59569627463774</v>
      </c>
      <c r="L122">
        <f t="shared" si="29"/>
        <v>-2.5514989123015779</v>
      </c>
      <c r="M122">
        <f t="shared" si="30"/>
        <v>-30.460316742762522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14.948424586095264</v>
      </c>
      <c r="C123" s="9">
        <f t="shared" si="23"/>
        <v>0.62400000000000044</v>
      </c>
      <c r="D123" s="9">
        <f t="shared" si="34"/>
        <v>14.948424586095264</v>
      </c>
      <c r="E123" s="9">
        <f t="shared" si="34"/>
        <v>-2.9465362560937844</v>
      </c>
      <c r="F123" s="9">
        <f t="shared" si="25"/>
        <v>-2.7035650658288248</v>
      </c>
      <c r="G123" s="10">
        <f t="shared" si="35"/>
        <v>2.1666666599999997</v>
      </c>
      <c r="H123" s="5">
        <f t="shared" si="35"/>
        <v>1</v>
      </c>
      <c r="I123">
        <f t="shared" si="27"/>
        <v>28.06128574068147</v>
      </c>
      <c r="J123">
        <f t="shared" si="28"/>
        <v>23.205085973488067</v>
      </c>
      <c r="K123">
        <f t="shared" si="28"/>
        <v>-15.778458175094315</v>
      </c>
      <c r="L123">
        <f t="shared" si="29"/>
        <v>-2.5579888491594658</v>
      </c>
      <c r="M123">
        <f t="shared" si="30"/>
        <v>-30.434677848169446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15.087609058136907</v>
      </c>
      <c r="C124" s="9">
        <f t="shared" si="23"/>
        <v>0.63000000000000045</v>
      </c>
      <c r="D124" s="9">
        <f t="shared" si="34"/>
        <v>15.087609058136907</v>
      </c>
      <c r="E124" s="9">
        <f t="shared" si="34"/>
        <v>-3.0417548293456176</v>
      </c>
      <c r="F124" s="9">
        <f t="shared" si="25"/>
        <v>-2.7917984706508538</v>
      </c>
      <c r="G124" s="10">
        <f t="shared" si="35"/>
        <v>2.1666666599999997</v>
      </c>
      <c r="H124" s="5">
        <f t="shared" si="35"/>
        <v>1</v>
      </c>
      <c r="I124">
        <f t="shared" si="27"/>
        <v>28.151724387138696</v>
      </c>
      <c r="J124">
        <f t="shared" si="28"/>
        <v>23.189738040393109</v>
      </c>
      <c r="K124">
        <f t="shared" si="28"/>
        <v>-15.961066242183332</v>
      </c>
      <c r="L124">
        <f t="shared" si="29"/>
        <v>-2.5645356685524354</v>
      </c>
      <c r="M124">
        <f t="shared" si="30"/>
        <v>-30.408877702589457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15.226701324737233</v>
      </c>
      <c r="C125" s="9">
        <f t="shared" si="23"/>
        <v>0.63600000000000045</v>
      </c>
      <c r="D125" s="9">
        <f t="shared" si="34"/>
        <v>15.226701324737233</v>
      </c>
      <c r="E125" s="9">
        <f t="shared" si="34"/>
        <v>-3.1380685865973641</v>
      </c>
      <c r="F125" s="9">
        <f t="shared" si="25"/>
        <v>-2.8809947565356135</v>
      </c>
      <c r="G125" s="10">
        <f t="shared" si="35"/>
        <v>2.1666666599999997</v>
      </c>
      <c r="H125" s="5">
        <f t="shared" si="35"/>
        <v>1</v>
      </c>
      <c r="I125">
        <f t="shared" si="27"/>
        <v>28.242941743775159</v>
      </c>
      <c r="J125">
        <f t="shared" si="28"/>
        <v>23.174350826381794</v>
      </c>
      <c r="K125">
        <f t="shared" si="28"/>
        <v>-16.143519508398867</v>
      </c>
      <c r="L125">
        <f t="shared" si="29"/>
        <v>-2.5711381155736297</v>
      </c>
      <c r="M125">
        <f t="shared" si="30"/>
        <v>-30.382915596449038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15.365701149209443</v>
      </c>
      <c r="C126" s="9">
        <f t="shared" si="23"/>
        <v>0.64200000000000046</v>
      </c>
      <c r="D126" s="9">
        <f t="shared" si="34"/>
        <v>15.365701149209443</v>
      </c>
      <c r="E126" s="9">
        <f t="shared" si="34"/>
        <v>-3.2354765961284935</v>
      </c>
      <c r="F126" s="9">
        <f t="shared" si="25"/>
        <v>-2.9711517386192057</v>
      </c>
      <c r="G126" s="10">
        <f t="shared" si="35"/>
        <v>2.1666666599999997</v>
      </c>
      <c r="H126" s="5">
        <f t="shared" si="35"/>
        <v>1</v>
      </c>
      <c r="I126">
        <f t="shared" si="27"/>
        <v>28.33492653092231</v>
      </c>
      <c r="J126">
        <f t="shared" si="28"/>
        <v>23.158923997688351</v>
      </c>
      <c r="K126">
        <f t="shared" si="28"/>
        <v>-16.325817001977562</v>
      </c>
      <c r="L126">
        <f t="shared" si="29"/>
        <v>-2.5777949434574658</v>
      </c>
      <c r="M126">
        <f t="shared" si="30"/>
        <v>-30.356790853335394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15.504608292886591</v>
      </c>
      <c r="C127" s="9">
        <f t="shared" si="23"/>
        <v>0.64800000000000046</v>
      </c>
      <c r="D127" s="9">
        <f t="shared" si="34"/>
        <v>15.504608292886591</v>
      </c>
      <c r="E127" s="9">
        <f t="shared" si="34"/>
        <v>-3.3339779203757187</v>
      </c>
      <c r="F127" s="9">
        <f t="shared" si="25"/>
        <v>-3.062267225137338</v>
      </c>
      <c r="G127" s="10">
        <f t="shared" si="35"/>
        <v>2.1666666599999997</v>
      </c>
      <c r="H127" s="5">
        <f t="shared" si="35"/>
        <v>1</v>
      </c>
      <c r="I127">
        <f t="shared" si="27"/>
        <v>28.427667534384561</v>
      </c>
      <c r="J127">
        <f t="shared" si="28"/>
        <v>23.143457228027607</v>
      </c>
      <c r="K127">
        <f t="shared" si="28"/>
        <v>-16.507957747097574</v>
      </c>
      <c r="L127">
        <f t="shared" si="29"/>
        <v>-2.5845049137600395</v>
      </c>
      <c r="M127">
        <f t="shared" si="30"/>
        <v>-30.330502829583818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15.643422515166309</v>
      </c>
      <c r="C128" s="9">
        <f t="shared" si="23"/>
        <v>0.65400000000000047</v>
      </c>
      <c r="D128" s="9">
        <f t="shared" si="34"/>
        <v>15.643422515166309</v>
      </c>
      <c r="E128" s="9">
        <f t="shared" si="34"/>
        <v>-3.4335716159092367</v>
      </c>
      <c r="F128" s="9">
        <f t="shared" si="25"/>
        <v>-3.1543390173941934</v>
      </c>
      <c r="G128" s="10">
        <f t="shared" si="35"/>
        <v>2.1666666599999997</v>
      </c>
      <c r="H128" s="5">
        <f t="shared" si="35"/>
        <v>1</v>
      </c>
      <c r="I128">
        <f t="shared" si="27"/>
        <v>28.52115360736159</v>
      </c>
      <c r="J128">
        <f t="shared" si="28"/>
        <v>23.127950198545047</v>
      </c>
      <c r="K128">
        <f t="shared" si="28"/>
        <v>-16.689940764075079</v>
      </c>
      <c r="L128">
        <f t="shared" si="29"/>
        <v>-2.5912667965296148</v>
      </c>
      <c r="M128">
        <f t="shared" si="30"/>
        <v>-30.304050913862891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15.782143573555242</v>
      </c>
      <c r="C129" s="9">
        <f t="shared" si="23"/>
        <v>0.66000000000000048</v>
      </c>
      <c r="D129" s="9">
        <f t="shared" si="34"/>
        <v>15.782143573555242</v>
      </c>
      <c r="E129" s="9">
        <f t="shared" si="34"/>
        <v>-3.5342567334101367</v>
      </c>
      <c r="F129" s="9">
        <f t="shared" si="25"/>
        <v>-3.2473649097332293</v>
      </c>
      <c r="G129" s="10">
        <f t="shared" si="35"/>
        <v>2.1666666599999997</v>
      </c>
      <c r="H129" s="5">
        <f t="shared" si="35"/>
        <v>1</v>
      </c>
      <c r="I129">
        <f t="shared" si="27"/>
        <v>28.615373672268909</v>
      </c>
      <c r="J129">
        <f t="shared" si="28"/>
        <v>23.112402597765868</v>
      </c>
      <c r="K129">
        <f t="shared" si="28"/>
        <v>-16.871765069558258</v>
      </c>
      <c r="L129">
        <f t="shared" si="29"/>
        <v>-2.5980793704674059</v>
      </c>
      <c r="M129">
        <f t="shared" si="30"/>
        <v>-30.277434526757979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15.920771223713169</v>
      </c>
      <c r="C130" s="9">
        <f t="shared" si="23"/>
        <v>0.66600000000000048</v>
      </c>
      <c r="D130" s="9">
        <f t="shared" si="34"/>
        <v>15.920771223713169</v>
      </c>
      <c r="E130" s="9">
        <f t="shared" si="34"/>
        <v>-3.6360323176489677</v>
      </c>
      <c r="F130" s="9">
        <f t="shared" si="25"/>
        <v>-3.3413426895098963</v>
      </c>
      <c r="G130" s="10">
        <f t="shared" si="35"/>
        <v>2.1666666599999997</v>
      </c>
      <c r="H130" s="5">
        <f t="shared" si="35"/>
        <v>1</v>
      </c>
      <c r="I130">
        <f t="shared" si="27"/>
        <v>28.710316722458931</v>
      </c>
      <c r="J130">
        <f t="shared" si="28"/>
        <v>23.096814121543066</v>
      </c>
      <c r="K130">
        <f t="shared" si="28"/>
        <v>-17.053429676718807</v>
      </c>
      <c r="L130">
        <f t="shared" si="29"/>
        <v>-2.6049414230788859</v>
      </c>
      <c r="M130">
        <f t="shared" si="30"/>
        <v>-30.250653120353391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16.059305219496814</v>
      </c>
      <c r="C131" s="9">
        <f t="shared" si="23"/>
        <v>0.67200000000000049</v>
      </c>
      <c r="D131" s="9">
        <f t="shared" si="34"/>
        <v>16.059305219496814</v>
      </c>
      <c r="E131" s="9">
        <f t="shared" si="34"/>
        <v>-3.7388974074654469</v>
      </c>
      <c r="F131" s="9">
        <f t="shared" si="25"/>
        <v>-3.4362701370662387</v>
      </c>
      <c r="G131" s="10">
        <f t="shared" si="35"/>
        <v>2.1666666599999997</v>
      </c>
      <c r="H131" s="5">
        <f t="shared" si="35"/>
        <v>1</v>
      </c>
      <c r="I131">
        <f t="shared" si="27"/>
        <v>28.805971823844558</v>
      </c>
      <c r="J131">
        <f t="shared" si="28"/>
        <v>23.081184473004591</v>
      </c>
      <c r="K131">
        <f t="shared" si="28"/>
        <v>-17.234933595440928</v>
      </c>
      <c r="L131">
        <f t="shared" si="29"/>
        <v>-2.6118517508158163</v>
      </c>
      <c r="M131">
        <f t="shared" si="30"/>
        <v>-30.223706177813547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16.197745313003328</v>
      </c>
      <c r="C132" s="9">
        <f t="shared" si="23"/>
        <v>0.67800000000000049</v>
      </c>
      <c r="D132" s="9">
        <f t="shared" si="34"/>
        <v>16.197745313003328</v>
      </c>
      <c r="E132" s="9">
        <f t="shared" si="34"/>
        <v>-3.8428510357492929</v>
      </c>
      <c r="F132" s="9">
        <f t="shared" si="25"/>
        <v>-3.5321450257073694</v>
      </c>
      <c r="G132" s="10">
        <f t="shared" si="35"/>
        <v>2.1666666599999997</v>
      </c>
      <c r="H132" s="5">
        <f t="shared" si="35"/>
        <v>1</v>
      </c>
      <c r="I132">
        <f t="shared" si="27"/>
        <v>28.902328116427707</v>
      </c>
      <c r="J132">
        <f t="shared" si="28"/>
        <v>23.065513362499697</v>
      </c>
      <c r="K132">
        <f t="shared" si="28"/>
        <v>-17.416275832507811</v>
      </c>
      <c r="L132">
        <f t="shared" si="29"/>
        <v>-2.6188091592092566</v>
      </c>
      <c r="M132">
        <f t="shared" si="30"/>
        <v>-30.196593212963574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16.336091254613461</v>
      </c>
      <c r="C133" s="9">
        <f t="shared" si="23"/>
        <v>0.6840000000000005</v>
      </c>
      <c r="D133" s="9">
        <f t="shared" ref="D133:E148" si="36">D132+$C$7*(J132+J133)/2</f>
        <v>16.336091254613461</v>
      </c>
      <c r="E133" s="9">
        <f t="shared" si="36"/>
        <v>-3.9478922294221732</v>
      </c>
      <c r="F133" s="9">
        <f t="shared" si="25"/>
        <v>-3.6289651216797862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28.999374815734907</v>
      </c>
      <c r="J133">
        <f t="shared" si="28"/>
        <v>23.049800507544443</v>
      </c>
      <c r="K133">
        <f t="shared" si="28"/>
        <v>-17.597455391785591</v>
      </c>
      <c r="L133">
        <f t="shared" si="29"/>
        <v>-2.625812462993752</v>
      </c>
      <c r="M133">
        <f t="shared" si="30"/>
        <v>-30.169313769869593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16.474342793034392</v>
      </c>
      <c r="C134" s="9">
        <f t="shared" si="23"/>
        <v>0.6900000000000005</v>
      </c>
      <c r="D134" s="9">
        <f t="shared" si="36"/>
        <v>16.474342793034392</v>
      </c>
      <c r="E134" s="9">
        <f t="shared" si="36"/>
        <v>-4.0540200094207446</v>
      </c>
      <c r="F134" s="9">
        <f t="shared" si="25"/>
        <v>-3.7267281841514963</v>
      </c>
      <c r="G134" s="10">
        <f t="shared" si="37"/>
        <v>2.1666666599999997</v>
      </c>
      <c r="H134" s="5">
        <f t="shared" si="37"/>
        <v>1</v>
      </c>
      <c r="I134">
        <f t="shared" si="27"/>
        <v>29.097101214162308</v>
      </c>
      <c r="J134">
        <f t="shared" si="28"/>
        <v>23.034045632766482</v>
      </c>
      <c r="K134">
        <f t="shared" si="28"/>
        <v>-17.778471274404808</v>
      </c>
      <c r="L134">
        <f t="shared" si="29"/>
        <v>-2.6328604862229432</v>
      </c>
      <c r="M134">
        <f t="shared" si="30"/>
        <v>-30.141867422419089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16.612499675342239</v>
      </c>
      <c r="C135" s="9">
        <f t="shared" si="23"/>
        <v>0.69600000000000051</v>
      </c>
      <c r="D135" s="9">
        <f t="shared" si="36"/>
        <v>16.612499675342239</v>
      </c>
      <c r="E135" s="9">
        <f t="shared" si="36"/>
        <v>-4.1612333906807768</v>
      </c>
      <c r="F135" s="9">
        <f t="shared" si="25"/>
        <v>-3.825431965193955</v>
      </c>
      <c r="G135" s="10">
        <f t="shared" si="37"/>
        <v>2.1666666599999997</v>
      </c>
      <c r="H135" s="5">
        <f t="shared" si="37"/>
        <v>1</v>
      </c>
      <c r="I135">
        <f t="shared" si="27"/>
        <v>29.195496682232481</v>
      </c>
      <c r="J135">
        <f t="shared" si="28"/>
        <v>23.018248469849144</v>
      </c>
      <c r="K135">
        <f t="shared" si="28"/>
        <v>-17.959322478939324</v>
      </c>
      <c r="L135">
        <f t="shared" si="29"/>
        <v>-2.6399520623768375</v>
      </c>
      <c r="M135">
        <f t="shared" si="30"/>
        <v>-30.11425377390162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16.75056164702421</v>
      </c>
      <c r="C136" s="9">
        <f t="shared" si="23"/>
        <v>0.70200000000000051</v>
      </c>
      <c r="D136" s="9">
        <f t="shared" si="36"/>
        <v>16.75056164702421</v>
      </c>
      <c r="E136" s="9">
        <f t="shared" si="36"/>
        <v>-4.2695313821223433</v>
      </c>
      <c r="F136" s="9">
        <f t="shared" si="25"/>
        <v>-3.9250742097657598</v>
      </c>
      <c r="G136" s="10">
        <f t="shared" si="37"/>
        <v>2.1666666599999997</v>
      </c>
      <c r="H136" s="5">
        <f t="shared" si="37"/>
        <v>1</v>
      </c>
      <c r="I136">
        <f t="shared" si="27"/>
        <v>29.294550669765233</v>
      </c>
      <c r="J136">
        <f t="shared" si="28"/>
        <v>23.002408757474882</v>
      </c>
      <c r="K136">
        <f t="shared" si="28"/>
        <v>-18.140008001582732</v>
      </c>
      <c r="L136">
        <f t="shared" si="29"/>
        <v>-2.6470860344609504</v>
      </c>
      <c r="M136">
        <f t="shared" si="30"/>
        <v>-30.086472456590201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16.888528452020438</v>
      </c>
      <c r="C137" s="9">
        <f t="shared" si="23"/>
        <v>0.70800000000000052</v>
      </c>
      <c r="D137" s="9">
        <f t="shared" si="36"/>
        <v>16.888528452020438</v>
      </c>
      <c r="E137" s="9">
        <f t="shared" si="36"/>
        <v>-4.3789129866360579</v>
      </c>
      <c r="F137" s="9">
        <f t="shared" si="25"/>
        <v>-4.0256526556981003</v>
      </c>
      <c r="G137" s="10">
        <f t="shared" si="37"/>
        <v>2.1666666599999997</v>
      </c>
      <c r="H137" s="5">
        <f t="shared" si="37"/>
        <v>1</v>
      </c>
      <c r="I137">
        <f t="shared" si="27"/>
        <v>29.394252706964881</v>
      </c>
      <c r="J137">
        <f t="shared" si="28"/>
        <v>22.986526241268116</v>
      </c>
      <c r="K137">
        <f t="shared" si="28"/>
        <v>-18.320526836322273</v>
      </c>
      <c r="L137">
        <f t="shared" si="29"/>
        <v>-2.6542612550975759</v>
      </c>
      <c r="M137">
        <f t="shared" si="30"/>
        <v>-30.058523131323607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17.026399832765456</v>
      </c>
      <c r="C138" s="9">
        <f t="shared" si="23"/>
        <v>0.71400000000000052</v>
      </c>
      <c r="D138" s="9">
        <f t="shared" si="36"/>
        <v>17.026399832765456</v>
      </c>
      <c r="E138" s="9">
        <f t="shared" si="36"/>
        <v>-4.4893772010703552</v>
      </c>
      <c r="F138" s="9">
        <f t="shared" si="25"/>
        <v>-4.127165033681937</v>
      </c>
      <c r="G138" s="10">
        <f t="shared" si="37"/>
        <v>2.1666666599999997</v>
      </c>
      <c r="H138" s="5">
        <f t="shared" si="37"/>
        <v>1</v>
      </c>
      <c r="I138">
        <f t="shared" si="27"/>
        <v>29.494592405426275</v>
      </c>
      <c r="J138">
        <f t="shared" si="28"/>
        <v>22.970600673737529</v>
      </c>
      <c r="K138">
        <f t="shared" si="28"/>
        <v>-18.500877975110214</v>
      </c>
      <c r="L138">
        <f t="shared" si="29"/>
        <v>-2.6614765866093983</v>
      </c>
      <c r="M138">
        <f t="shared" si="30"/>
        <v>-30.030405487089876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17.164175530229322</v>
      </c>
      <c r="C139" s="9">
        <f t="shared" si="23"/>
        <v>0.72000000000000053</v>
      </c>
      <c r="D139" s="9">
        <f t="shared" si="36"/>
        <v>17.164175530229322</v>
      </c>
      <c r="E139" s="9">
        <f t="shared" si="36"/>
        <v>-4.6009230162197845</v>
      </c>
      <c r="F139" s="9">
        <f t="shared" si="25"/>
        <v>-4.229609067256864</v>
      </c>
      <c r="G139" s="10">
        <f t="shared" si="37"/>
        <v>2.1666666599999997</v>
      </c>
      <c r="H139" s="5">
        <f t="shared" si="37"/>
        <v>1</v>
      </c>
      <c r="I139">
        <f t="shared" si="27"/>
        <v>29.595559459061963</v>
      </c>
      <c r="J139">
        <f t="shared" si="28"/>
        <v>22.954631814217873</v>
      </c>
      <c r="K139">
        <f t="shared" si="28"/>
        <v>-18.681060408032753</v>
      </c>
      <c r="L139">
        <f t="shared" si="29"/>
        <v>-2.6687309010956888</v>
      </c>
      <c r="M139">
        <f t="shared" si="30"/>
        <v>-30.002119240611268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17.30185528395841</v>
      </c>
      <c r="C140" s="9">
        <f t="shared" si="23"/>
        <v>0.72600000000000053</v>
      </c>
      <c r="D140" s="9">
        <f t="shared" si="36"/>
        <v>17.30185528395841</v>
      </c>
      <c r="E140" s="9">
        <f t="shared" si="36"/>
        <v>-4.7135494168143124</v>
      </c>
      <c r="F140" s="9">
        <f t="shared" si="25"/>
        <v>-4.3329824728016746</v>
      </c>
      <c r="G140" s="10">
        <f t="shared" si="37"/>
        <v>2.1666666599999997</v>
      </c>
      <c r="H140" s="5">
        <f t="shared" si="37"/>
        <v>1</v>
      </c>
      <c r="I140">
        <f t="shared" si="27"/>
        <v>29.697143644952856</v>
      </c>
      <c r="J140">
        <f t="shared" si="28"/>
        <v>22.938619428811297</v>
      </c>
      <c r="K140">
        <f t="shared" si="28"/>
        <v>-18.86107312347642</v>
      </c>
      <c r="L140">
        <f t="shared" si="29"/>
        <v>-2.6760230805013165</v>
      </c>
      <c r="M140">
        <f t="shared" si="30"/>
        <v>-29.973664135930889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17.43943883211583</v>
      </c>
      <c r="C141" s="9">
        <f t="shared" si="23"/>
        <v>0.73200000000000054</v>
      </c>
      <c r="D141" s="9">
        <f t="shared" si="36"/>
        <v>17.43943883211583</v>
      </c>
      <c r="E141" s="9">
        <f t="shared" si="36"/>
        <v>-4.8272553815096177</v>
      </c>
      <c r="F141" s="9">
        <f t="shared" si="25"/>
        <v>-4.4372829595265548</v>
      </c>
      <c r="G141" s="10">
        <f t="shared" si="37"/>
        <v>2.1666666599999997</v>
      </c>
      <c r="H141" s="5">
        <f t="shared" si="37"/>
        <v>1</v>
      </c>
      <c r="I141">
        <f t="shared" si="27"/>
        <v>29.79933482412466</v>
      </c>
      <c r="J141">
        <f t="shared" si="28"/>
        <v>22.922563290328288</v>
      </c>
      <c r="K141">
        <f t="shared" si="28"/>
        <v>-19.040915108292005</v>
      </c>
      <c r="L141">
        <f t="shared" si="29"/>
        <v>-2.683352016678799</v>
      </c>
      <c r="M141">
        <f t="shared" si="30"/>
        <v>-29.945039944001245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17.576925911521499</v>
      </c>
      <c r="C142" s="9">
        <f t="shared" si="23"/>
        <v>0.73800000000000054</v>
      </c>
      <c r="D142" s="9">
        <f t="shared" si="36"/>
        <v>17.576925911521499</v>
      </c>
      <c r="E142" s="9">
        <f t="shared" si="36"/>
        <v>-4.9420398828783618</v>
      </c>
      <c r="F142" s="9">
        <f t="shared" si="25"/>
        <v>-4.5425082294669314</v>
      </c>
      <c r="G142" s="10">
        <f t="shared" si="37"/>
        <v>2.1666666599999997</v>
      </c>
      <c r="H142" s="5">
        <f t="shared" si="37"/>
        <v>1</v>
      </c>
      <c r="I142">
        <f t="shared" si="27"/>
        <v>29.902122942252554</v>
      </c>
      <c r="J142">
        <f t="shared" si="28"/>
        <v>22.906463178228215</v>
      </c>
      <c r="K142">
        <f t="shared" si="28"/>
        <v>-19.22058534795601</v>
      </c>
      <c r="L142">
        <f t="shared" si="29"/>
        <v>-2.6907166114436261</v>
      </c>
      <c r="M142">
        <f t="shared" si="30"/>
        <v>-29.91624646227487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17.714316257691863</v>
      </c>
      <c r="C143" s="9">
        <f t="shared" si="23"/>
        <v>0.74400000000000055</v>
      </c>
      <c r="D143" s="9">
        <f t="shared" si="36"/>
        <v>17.714316257691863</v>
      </c>
      <c r="E143" s="9">
        <f t="shared" si="36"/>
        <v>-5.0579018874024184</v>
      </c>
      <c r="F143" s="9">
        <f t="shared" si="25"/>
        <v>-4.6486559774789145</v>
      </c>
      <c r="G143" s="10">
        <f t="shared" si="37"/>
        <v>2.1666666599999997</v>
      </c>
      <c r="H143" s="5">
        <f t="shared" si="37"/>
        <v>1</v>
      </c>
      <c r="I143">
        <f t="shared" si="27"/>
        <v>30.005498030296231</v>
      </c>
      <c r="J143">
        <f t="shared" si="28"/>
        <v>22.890318878559555</v>
      </c>
      <c r="K143">
        <f t="shared" si="28"/>
        <v>-19.400082826729658</v>
      </c>
      <c r="L143">
        <f t="shared" si="29"/>
        <v>-2.6981157766230783</v>
      </c>
      <c r="M143">
        <f t="shared" si="30"/>
        <v>-29.887283514297305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17.85160960487924</v>
      </c>
      <c r="C144" s="9">
        <f t="shared" si="23"/>
        <v>0.75000000000000056</v>
      </c>
      <c r="D144" s="9">
        <f t="shared" si="36"/>
        <v>17.85160960487924</v>
      </c>
      <c r="E144" s="9">
        <f t="shared" si="36"/>
        <v>-5.1748403554660536</v>
      </c>
      <c r="F144" s="9">
        <f t="shared" si="25"/>
        <v>-4.7557238912363138</v>
      </c>
      <c r="G144" s="10">
        <f t="shared" si="37"/>
        <v>2.1666666599999997</v>
      </c>
      <c r="H144" s="5">
        <f t="shared" si="37"/>
        <v>1</v>
      </c>
      <c r="I144">
        <f t="shared" si="27"/>
        <v>30.109450205067819</v>
      </c>
      <c r="J144">
        <f t="shared" si="28"/>
        <v>22.874130183899815</v>
      </c>
      <c r="K144">
        <f t="shared" si="28"/>
        <v>-19.579406527815443</v>
      </c>
      <c r="L144">
        <f t="shared" si="29"/>
        <v>-2.705548434098771</v>
      </c>
      <c r="M144">
        <f t="shared" si="30"/>
        <v>-29.858150949302548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17.988805686110826</v>
      </c>
      <c r="C145" s="9">
        <f t="shared" si="23"/>
        <v>0.75600000000000056</v>
      </c>
      <c r="D145" s="9">
        <f t="shared" si="36"/>
        <v>17.988805686110826</v>
      </c>
      <c r="E145" s="9">
        <f t="shared" si="36"/>
        <v>-5.2928542413500335</v>
      </c>
      <c r="F145" s="9">
        <f t="shared" si="25"/>
        <v>-4.8637096512292421</v>
      </c>
      <c r="G145" s="10">
        <f t="shared" si="37"/>
        <v>2.1666666599999997</v>
      </c>
      <c r="H145" s="5">
        <f t="shared" si="37"/>
        <v>1</v>
      </c>
      <c r="I145">
        <f t="shared" si="27"/>
        <v>30.213969669734773</v>
      </c>
      <c r="J145">
        <f t="shared" si="28"/>
        <v>22.857896893295223</v>
      </c>
      <c r="K145">
        <f t="shared" si="28"/>
        <v>-19.758555433511258</v>
      </c>
      <c r="L145">
        <f t="shared" si="29"/>
        <v>-2.713013515843135</v>
      </c>
      <c r="M145">
        <f t="shared" si="30"/>
        <v>-29.828848641811156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18.125904233227313</v>
      </c>
      <c r="C146" s="9">
        <f t="shared" si="23"/>
        <v>0.76200000000000057</v>
      </c>
      <c r="D146" s="9">
        <f t="shared" si="36"/>
        <v>18.125904233227313</v>
      </c>
      <c r="E146" s="9">
        <f t="shared" si="36"/>
        <v>-5.411942493226654</v>
      </c>
      <c r="F146" s="9">
        <f t="shared" si="25"/>
        <v>-4.9726109307642377</v>
      </c>
      <c r="G146" s="10">
        <f t="shared" si="37"/>
        <v>2.1666666599999997</v>
      </c>
      <c r="H146" s="5">
        <f t="shared" si="37"/>
        <v>1</v>
      </c>
      <c r="I146">
        <f t="shared" si="27"/>
        <v>30.319046714260079</v>
      </c>
      <c r="J146">
        <f t="shared" si="28"/>
        <v>22.841618812200164</v>
      </c>
      <c r="K146">
        <f t="shared" si="28"/>
        <v>-19.937528525362126</v>
      </c>
      <c r="L146">
        <f t="shared" si="29"/>
        <v>-2.7205099639500592</v>
      </c>
      <c r="M146">
        <f t="shared" si="30"/>
        <v>-29.7993764912312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18.262904976921163</v>
      </c>
      <c r="C147" s="9">
        <f t="shared" si="23"/>
        <v>0.76800000000000057</v>
      </c>
      <c r="D147" s="9">
        <f t="shared" si="36"/>
        <v>18.262904976921163</v>
      </c>
      <c r="E147" s="9">
        <f t="shared" si="36"/>
        <v>-5.5321040531556687</v>
      </c>
      <c r="F147" s="9">
        <f t="shared" si="25"/>
        <v>-5.0824253959659034</v>
      </c>
      <c r="G147" s="10">
        <f t="shared" si="37"/>
        <v>2.1666666599999997</v>
      </c>
      <c r="H147" s="5">
        <f t="shared" si="37"/>
        <v>1</v>
      </c>
      <c r="I147">
        <f t="shared" si="27"/>
        <v>30.424671715782015</v>
      </c>
      <c r="J147">
        <f t="shared" si="28"/>
        <v>22.825295752416462</v>
      </c>
      <c r="K147">
        <f t="shared" si="28"/>
        <v>-20.116324784309512</v>
      </c>
      <c r="L147">
        <f t="shared" si="29"/>
        <v>-2.7280367306599151</v>
      </c>
      <c r="M147">
        <f t="shared" si="30"/>
        <v>-29.769734421462164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18.399807646774509</v>
      </c>
      <c r="C148" s="9">
        <f t="shared" si="23"/>
        <v>0.77400000000000058</v>
      </c>
      <c r="D148" s="9">
        <f t="shared" si="36"/>
        <v>18.399807646774509</v>
      </c>
      <c r="E148" s="9">
        <f t="shared" si="36"/>
        <v>-5.6533378570811124</v>
      </c>
      <c r="F148" s="9">
        <f t="shared" si="25"/>
        <v>-5.1931507057800426</v>
      </c>
      <c r="G148" s="10">
        <f t="shared" si="37"/>
        <v>2.1666666599999997</v>
      </c>
      <c r="H148" s="5">
        <f t="shared" si="37"/>
        <v>1</v>
      </c>
      <c r="I148">
        <f t="shared" si="27"/>
        <v>30.530835138935583</v>
      </c>
      <c r="J148">
        <f t="shared" si="28"/>
        <v>22.808927532032502</v>
      </c>
      <c r="K148">
        <f t="shared" si="28"/>
        <v>-20.294943190838286</v>
      </c>
      <c r="L148">
        <f t="shared" si="29"/>
        <v>-2.7355927783791607</v>
      </c>
      <c r="M148">
        <f t="shared" si="30"/>
        <v>-29.73992238050198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18.536611971296693</v>
      </c>
      <c r="C149" s="9">
        <f t="shared" ref="C149:C212" si="42">C148+_dt</f>
        <v>0.78000000000000058</v>
      </c>
      <c r="D149" s="9">
        <f t="shared" ref="D149:E164" si="43">D148+$C$7*(J148+J149)/2</f>
        <v>18.536611971296693</v>
      </c>
      <c r="E149" s="9">
        <f t="shared" si="43"/>
        <v>-5.7756428348289912</v>
      </c>
      <c r="F149" s="9">
        <f t="shared" ref="F149:F212" si="44">$O$1*D149^2+$O$2*D149+$O$3</f>
        <v>-5.3047845119782719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30.637527536117819</v>
      </c>
      <c r="J149">
        <f t="shared" ref="J149:K212" si="47">J148+L148*$C$7</f>
        <v>22.792513975362226</v>
      </c>
      <c r="K149">
        <f t="shared" si="47"/>
        <v>-20.473382725121297</v>
      </c>
      <c r="L149">
        <f t="shared" ref="L149:L212" si="48">-$C$15*I149*J149</f>
        <v>-2.7431770796947421</v>
      </c>
      <c r="M149">
        <f t="shared" ref="M149:M212" si="49">-$C$6-$C$15*I149*K149</f>
        <v>-29.709940340057265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18.673317677961432</v>
      </c>
      <c r="C150" s="9">
        <f t="shared" si="42"/>
        <v>0.78600000000000059</v>
      </c>
      <c r="D150" s="9">
        <f t="shared" si="43"/>
        <v>18.673317677961432</v>
      </c>
      <c r="E150" s="9">
        <f t="shared" si="43"/>
        <v>-5.8990179101058402</v>
      </c>
      <c r="F150" s="9">
        <f t="shared" si="44"/>
        <v>-5.4173244591640488</v>
      </c>
      <c r="G150" s="10">
        <f t="shared" si="45"/>
        <v>2.1666666599999997</v>
      </c>
      <c r="H150" s="5">
        <f t="shared" si="45"/>
        <v>1</v>
      </c>
      <c r="I150">
        <f t="shared" si="46"/>
        <v>30.744739547699144</v>
      </c>
      <c r="J150">
        <f t="shared" si="47"/>
        <v>22.776054912884057</v>
      </c>
      <c r="K150">
        <f t="shared" si="47"/>
        <v>-20.651642367161642</v>
      </c>
      <c r="L150">
        <f t="shared" si="48"/>
        <v>-2.7507886173835048</v>
      </c>
      <c r="M150">
        <f t="shared" si="49"/>
        <v>-29.67978829515696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18.809924493243624</v>
      </c>
      <c r="C151" s="9">
        <f t="shared" si="42"/>
        <v>0.79200000000000059</v>
      </c>
      <c r="D151" s="9">
        <f t="shared" si="43"/>
        <v>18.809924493243624</v>
      </c>
      <c r="E151" s="9">
        <f t="shared" si="43"/>
        <v>-6.0234620004981227</v>
      </c>
      <c r="F151" s="9">
        <f t="shared" si="44"/>
        <v>-5.5307681847801788</v>
      </c>
      <c r="G151" s="10">
        <f t="shared" si="45"/>
        <v>2.1666666599999997</v>
      </c>
      <c r="H151" s="5">
        <f t="shared" si="45"/>
        <v>1</v>
      </c>
      <c r="I151">
        <f t="shared" si="46"/>
        <v>30.852461902182746</v>
      </c>
      <c r="J151">
        <f t="shared" si="47"/>
        <v>22.759550181179755</v>
      </c>
      <c r="K151">
        <f t="shared" si="47"/>
        <v>-20.829721096932584</v>
      </c>
      <c r="L151">
        <f t="shared" si="48"/>
        <v>-2.7584263844167931</v>
      </c>
      <c r="M151">
        <f t="shared" si="49"/>
        <v>-29.649466263769384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18.946432142655784</v>
      </c>
      <c r="C152" s="9">
        <f t="shared" si="42"/>
        <v>0.7980000000000006</v>
      </c>
      <c r="D152" s="9">
        <f t="shared" si="43"/>
        <v>18.946432142655784</v>
      </c>
      <c r="E152" s="9">
        <f t="shared" si="43"/>
        <v>-6.1489740174724661</v>
      </c>
      <c r="F152" s="9">
        <f t="shared" si="44"/>
        <v>-5.6451133191176632</v>
      </c>
      <c r="G152" s="10">
        <f t="shared" si="45"/>
        <v>2.1666666599999997</v>
      </c>
      <c r="H152" s="5">
        <f t="shared" si="45"/>
        <v>1</v>
      </c>
      <c r="I152">
        <f t="shared" si="46"/>
        <v>30.960685416314156</v>
      </c>
      <c r="J152">
        <f t="shared" si="47"/>
        <v>22.742999622873253</v>
      </c>
      <c r="K152">
        <f t="shared" si="47"/>
        <v>-21.007617894515199</v>
      </c>
      <c r="L152">
        <f t="shared" si="48"/>
        <v>-2.7660893839604617</v>
      </c>
      <c r="M152">
        <f t="shared" si="49"/>
        <v>-29.618974286422862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19.082840350784114</v>
      </c>
      <c r="C153" s="9">
        <f t="shared" si="42"/>
        <v>0.8040000000000006</v>
      </c>
      <c r="D153" s="9">
        <f t="shared" si="43"/>
        <v>19.082840350784114</v>
      </c>
      <c r="E153" s="9">
        <f t="shared" si="43"/>
        <v>-6.2755528663767128</v>
      </c>
      <c r="F153" s="9">
        <f t="shared" si="44"/>
        <v>-5.7603574853259802</v>
      </c>
      <c r="G153" s="10">
        <f t="shared" si="45"/>
        <v>2.1666666599999997</v>
      </c>
      <c r="H153" s="5">
        <f t="shared" si="45"/>
        <v>1</v>
      </c>
      <c r="I153">
        <f t="shared" si="46"/>
        <v>31.06940099514296</v>
      </c>
      <c r="J153">
        <f t="shared" si="47"/>
        <v>22.726403086569491</v>
      </c>
      <c r="K153">
        <f t="shared" si="47"/>
        <v>-21.185331740233735</v>
      </c>
      <c r="L153">
        <f t="shared" si="48"/>
        <v>-2.7737766293704693</v>
      </c>
      <c r="M153">
        <f t="shared" si="49"/>
        <v>-29.588312425830033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19.219148841324202</v>
      </c>
      <c r="C154" s="9">
        <f t="shared" si="42"/>
        <v>0.81000000000000061</v>
      </c>
      <c r="D154" s="9">
        <f t="shared" si="43"/>
        <v>19.219148841324202</v>
      </c>
      <c r="E154" s="9">
        <f t="shared" si="43"/>
        <v>-6.40319744644178</v>
      </c>
      <c r="F154" s="9">
        <f t="shared" si="44"/>
        <v>-5.8764982994246813</v>
      </c>
      <c r="G154" s="10">
        <f t="shared" si="45"/>
        <v>2.1666666599999997</v>
      </c>
      <c r="H154" s="5">
        <f t="shared" si="45"/>
        <v>1</v>
      </c>
      <c r="I154">
        <f t="shared" si="46"/>
        <v>31.178599632038619</v>
      </c>
      <c r="J154">
        <f t="shared" si="47"/>
        <v>22.709760426793267</v>
      </c>
      <c r="K154">
        <f t="shared" si="47"/>
        <v>-21.362861614788716</v>
      </c>
      <c r="L154">
        <f t="shared" si="48"/>
        <v>-2.7814871441842568</v>
      </c>
      <c r="M154">
        <f t="shared" si="49"/>
        <v>-29.557480766515834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19.355357337116367</v>
      </c>
      <c r="C155" s="9">
        <f t="shared" si="42"/>
        <v>0.81600000000000061</v>
      </c>
      <c r="D155" s="9">
        <f t="shared" si="43"/>
        <v>19.355357337116367</v>
      </c>
      <c r="E155" s="9">
        <f t="shared" si="43"/>
        <v>-6.5319066507843093</v>
      </c>
      <c r="F155" s="9">
        <f t="shared" si="44"/>
        <v>-5.9935333703163627</v>
      </c>
      <c r="G155" s="10">
        <f t="shared" si="45"/>
        <v>2.1666666599999997</v>
      </c>
      <c r="H155" s="5">
        <f t="shared" si="45"/>
        <v>1</v>
      </c>
      <c r="I155">
        <f t="shared" si="46"/>
        <v>31.288272408662404</v>
      </c>
      <c r="J155">
        <f t="shared" si="47"/>
        <v>22.693071503928159</v>
      </c>
      <c r="K155">
        <f t="shared" si="47"/>
        <v>-21.540206499387811</v>
      </c>
      <c r="L155">
        <f t="shared" si="48"/>
        <v>-2.7892199621080915</v>
      </c>
      <c r="M155">
        <f t="shared" si="49"/>
        <v>-29.526479414449337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19.491465560180618</v>
      </c>
      <c r="C156" s="9">
        <f t="shared" si="42"/>
        <v>0.82200000000000062</v>
      </c>
      <c r="D156" s="9">
        <f t="shared" si="43"/>
        <v>19.491465560180618</v>
      </c>
      <c r="E156" s="9">
        <f t="shared" si="43"/>
        <v>-6.6616793664100964</v>
      </c>
      <c r="F156" s="9">
        <f t="shared" si="44"/>
        <v>-6.1114602998009184</v>
      </c>
      <c r="G156" s="10">
        <f t="shared" si="45"/>
        <v>2.1666666599999997</v>
      </c>
      <c r="H156" s="5">
        <f t="shared" si="45"/>
        <v>1</v>
      </c>
      <c r="I156">
        <f t="shared" si="46"/>
        <v>31.398410494897245</v>
      </c>
      <c r="J156">
        <f t="shared" si="47"/>
        <v>22.67633618415551</v>
      </c>
      <c r="K156">
        <f t="shared" si="47"/>
        <v>-21.717365375874508</v>
      </c>
      <c r="L156">
        <f t="shared" si="48"/>
        <v>-2.7969741270005555</v>
      </c>
      <c r="M156">
        <f t="shared" si="49"/>
        <v>-29.495308496679407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19.627473231751264</v>
      </c>
      <c r="C157" s="9">
        <f t="shared" si="42"/>
        <v>0.82800000000000062</v>
      </c>
      <c r="D157" s="9">
        <f t="shared" si="43"/>
        <v>19.627473231751264</v>
      </c>
      <c r="E157" s="9">
        <f t="shared" si="43"/>
        <v>-6.7925144742182839</v>
      </c>
      <c r="F157" s="9">
        <f t="shared" si="44"/>
        <v>-6.2302766825911062</v>
      </c>
      <c r="G157" s="10">
        <f t="shared" si="45"/>
        <v>2.1666666599999997</v>
      </c>
      <c r="H157" s="5">
        <f t="shared" si="45"/>
        <v>1</v>
      </c>
      <c r="I157">
        <f t="shared" si="46"/>
        <v>31.509005148737362</v>
      </c>
      <c r="J157">
        <f t="shared" si="47"/>
        <v>22.659554339393505</v>
      </c>
      <c r="K157">
        <f t="shared" si="47"/>
        <v>-21.894337226854585</v>
      </c>
      <c r="L157">
        <f t="shared" si="48"/>
        <v>-2.8047486928523511</v>
      </c>
      <c r="M157">
        <f t="shared" si="49"/>
        <v>-29.463968160974318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19.763380072311154</v>
      </c>
      <c r="C158" s="9">
        <f t="shared" si="42"/>
        <v>0.83400000000000063</v>
      </c>
      <c r="D158" s="9">
        <f t="shared" si="43"/>
        <v>19.763380072311154</v>
      </c>
      <c r="E158" s="9">
        <f t="shared" si="43"/>
        <v>-6.9244108490063088</v>
      </c>
      <c r="F158" s="9">
        <f t="shared" si="44"/>
        <v>-6.3499801063293875</v>
      </c>
      <c r="G158" s="10">
        <f t="shared" si="45"/>
        <v>2.1666666599999997</v>
      </c>
      <c r="H158" s="5">
        <f t="shared" si="45"/>
        <v>1</v>
      </c>
      <c r="I158">
        <f t="shared" si="46"/>
        <v>31.620047716139553</v>
      </c>
      <c r="J158">
        <f t="shared" si="47"/>
        <v>22.642725847236392</v>
      </c>
      <c r="K158">
        <f t="shared" si="47"/>
        <v>-22.071121035820433</v>
      </c>
      <c r="L158">
        <f t="shared" si="48"/>
        <v>-2.8125427237626046</v>
      </c>
      <c r="M158">
        <f t="shared" si="49"/>
        <v>-29.432458575465326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19.899185801625546</v>
      </c>
      <c r="C159" s="9">
        <f t="shared" si="42"/>
        <v>0.84000000000000064</v>
      </c>
      <c r="D159" s="9">
        <f t="shared" si="43"/>
        <v>19.899185801625546</v>
      </c>
      <c r="E159" s="9">
        <f t="shared" si="43"/>
        <v>-7.0573673594755899</v>
      </c>
      <c r="F159" s="9">
        <f t="shared" si="44"/>
        <v>-6.4705681516060034</v>
      </c>
      <c r="G159" s="10">
        <f t="shared" si="45"/>
        <v>2.1666666599999997</v>
      </c>
      <c r="H159" s="5">
        <f t="shared" si="45"/>
        <v>1</v>
      </c>
      <c r="I159">
        <f t="shared" si="46"/>
        <v>31.731529630837787</v>
      </c>
      <c r="J159">
        <f t="shared" si="47"/>
        <v>22.625850590893815</v>
      </c>
      <c r="K159">
        <f t="shared" si="47"/>
        <v>-22.247715787273226</v>
      </c>
      <c r="L159">
        <f t="shared" si="48"/>
        <v>-2.8203552939118235</v>
      </c>
      <c r="M159">
        <f t="shared" si="49"/>
        <v>-29.40077992829427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20.034890138775619</v>
      </c>
      <c r="C160" s="9">
        <f t="shared" si="42"/>
        <v>0.84600000000000064</v>
      </c>
      <c r="D160" s="9">
        <f t="shared" si="43"/>
        <v>20.034890138775619</v>
      </c>
      <c r="E160" s="9">
        <f t="shared" si="43"/>
        <v>-7.1913828682379384</v>
      </c>
      <c r="F160" s="9">
        <f t="shared" si="44"/>
        <v>-6.5920383919782912</v>
      </c>
      <c r="G160" s="10">
        <f t="shared" si="45"/>
        <v>2.1666666599999997</v>
      </c>
      <c r="H160" s="5">
        <f t="shared" si="45"/>
        <v>1</v>
      </c>
      <c r="I160">
        <f t="shared" si="46"/>
        <v>31.84344241412289</v>
      </c>
      <c r="J160">
        <f t="shared" si="47"/>
        <v>22.608928459130343</v>
      </c>
      <c r="K160">
        <f t="shared" si="47"/>
        <v>-22.424120466842993</v>
      </c>
      <c r="L160">
        <f t="shared" si="48"/>
        <v>-2.8281854875316776</v>
      </c>
      <c r="M160">
        <f t="shared" si="49"/>
        <v>-29.368932427265204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20.170492802191625</v>
      </c>
      <c r="C161" s="9">
        <f t="shared" si="42"/>
        <v>0.85200000000000065</v>
      </c>
      <c r="D161" s="9">
        <f t="shared" si="43"/>
        <v>20.170492802191625</v>
      </c>
      <c r="E161" s="9">
        <f t="shared" si="43"/>
        <v>-7.3264562318226867</v>
      </c>
      <c r="F161" s="9">
        <f t="shared" si="44"/>
        <v>-6.7143883939912046</v>
      </c>
      <c r="G161" s="10">
        <f t="shared" si="45"/>
        <v>2.1666666599999997</v>
      </c>
      <c r="H161" s="5">
        <f t="shared" si="45"/>
        <v>1</v>
      </c>
      <c r="I161">
        <f t="shared" si="46"/>
        <v>31.955777674589005</v>
      </c>
      <c r="J161">
        <f t="shared" si="47"/>
        <v>22.591959346205154</v>
      </c>
      <c r="K161">
        <f t="shared" si="47"/>
        <v>-22.600334061406585</v>
      </c>
      <c r="L161">
        <f t="shared" si="48"/>
        <v>-2.8360323988717613</v>
      </c>
      <c r="M161">
        <f t="shared" si="49"/>
        <v>-29.336916299500139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20.305993509685674</v>
      </c>
      <c r="C162" s="9">
        <f t="shared" si="42"/>
        <v>0.85800000000000065</v>
      </c>
      <c r="D162" s="9">
        <f t="shared" si="43"/>
        <v>20.305993509685674</v>
      </c>
      <c r="E162" s="9">
        <f t="shared" si="43"/>
        <v>-7.4625863006845172</v>
      </c>
      <c r="F162" s="9">
        <f t="shared" si="44"/>
        <v>-6.8376157171990428</v>
      </c>
      <c r="G162" s="10">
        <f t="shared" si="45"/>
        <v>2.1666666599999997</v>
      </c>
      <c r="H162" s="5">
        <f t="shared" si="45"/>
        <v>1</v>
      </c>
      <c r="I162">
        <f t="shared" si="46"/>
        <v>32.068527107848347</v>
      </c>
      <c r="J162">
        <f t="shared" si="47"/>
        <v>22.574943151811922</v>
      </c>
      <c r="K162">
        <f t="shared" si="47"/>
        <v>-22.776355559203587</v>
      </c>
      <c r="L162">
        <f t="shared" si="48"/>
        <v>-2.8438951321634804</v>
      </c>
      <c r="M162">
        <f t="shared" si="49"/>
        <v>-29.304731791098892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20.441391978484166</v>
      </c>
      <c r="C163" s="9">
        <f t="shared" si="42"/>
        <v>0.86400000000000066</v>
      </c>
      <c r="D163" s="9">
        <f t="shared" si="43"/>
        <v>20.441391978484166</v>
      </c>
      <c r="E163" s="9">
        <f t="shared" si="43"/>
        <v>-7.5997719192119781</v>
      </c>
      <c r="F163" s="9">
        <f t="shared" si="44"/>
        <v>-6.9617179141883225</v>
      </c>
      <c r="G163" s="10">
        <f t="shared" si="45"/>
        <v>2.1666666599999997</v>
      </c>
      <c r="H163" s="5">
        <f t="shared" si="45"/>
        <v>1</v>
      </c>
      <c r="I163">
        <f t="shared" si="46"/>
        <v>32.181682496215977</v>
      </c>
      <c r="J163">
        <f t="shared" si="47"/>
        <v>22.55787978101894</v>
      </c>
      <c r="K163">
        <f t="shared" si="47"/>
        <v>-22.952183949950179</v>
      </c>
      <c r="L163">
        <f t="shared" si="48"/>
        <v>-2.8517728015812303</v>
      </c>
      <c r="M163">
        <f t="shared" si="49"/>
        <v>-29.272379166803034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20.576687925259851</v>
      </c>
      <c r="C164" s="9">
        <f t="shared" si="42"/>
        <v>0.87000000000000066</v>
      </c>
      <c r="D164" s="9">
        <f t="shared" si="43"/>
        <v>20.576687925259851</v>
      </c>
      <c r="E164" s="9">
        <f t="shared" si="43"/>
        <v>-7.7380119257366813</v>
      </c>
      <c r="F164" s="9">
        <f t="shared" si="44"/>
        <v>-7.0866925306017992</v>
      </c>
      <c r="G164" s="10">
        <f t="shared" si="45"/>
        <v>2.1666666599999997</v>
      </c>
      <c r="H164" s="5">
        <f t="shared" si="45"/>
        <v>1</v>
      </c>
      <c r="I164">
        <f t="shared" si="46"/>
        <v>32.295235708366029</v>
      </c>
      <c r="J164">
        <f t="shared" si="47"/>
        <v>22.540769144209452</v>
      </c>
      <c r="K164">
        <f t="shared" si="47"/>
        <v>-23.127818224950996</v>
      </c>
      <c r="L164">
        <f t="shared" si="48"/>
        <v>-2.8596645312009916</v>
      </c>
      <c r="M164">
        <f t="shared" si="49"/>
        <v>-29.239858709664016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20.711881066163546</v>
      </c>
      <c r="C165" s="9">
        <f t="shared" si="42"/>
        <v>0.87600000000000067</v>
      </c>
      <c r="D165" s="9">
        <f t="shared" ref="D165:E180" si="51">D164+$C$7*(J164+J165)/2</f>
        <v>20.711881066163546</v>
      </c>
      <c r="E165" s="9">
        <f t="shared" si="51"/>
        <v>-7.877305152543161</v>
      </c>
      <c r="F165" s="9">
        <f t="shared" si="44"/>
        <v>-7.2125371051636451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32.409178698960908</v>
      </c>
      <c r="J165">
        <f t="shared" si="47"/>
        <v>22.523611157022245</v>
      </c>
      <c r="K165">
        <f t="shared" si="47"/>
        <v>-23.303257377208979</v>
      </c>
      <c r="L165">
        <f t="shared" si="48"/>
        <v>-2.8675694549565014</v>
      </c>
      <c r="M165">
        <f t="shared" si="49"/>
        <v>-29.207170720715428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20.846971116855489</v>
      </c>
      <c r="C166" s="9">
        <f t="shared" si="42"/>
        <v>0.88200000000000067</v>
      </c>
      <c r="D166" s="9">
        <f t="shared" si="51"/>
        <v>20.846971116855489</v>
      </c>
      <c r="E166" s="9">
        <f t="shared" si="51"/>
        <v>-8.0176504258793884</v>
      </c>
      <c r="F166" s="9">
        <f t="shared" si="44"/>
        <v>-7.3392491697057052</v>
      </c>
      <c r="G166" s="10">
        <f t="shared" si="52"/>
        <v>2.1666666599999997</v>
      </c>
      <c r="H166" s="5">
        <f t="shared" si="52"/>
        <v>1</v>
      </c>
      <c r="I166">
        <f t="shared" si="46"/>
        <v>32.523503508254912</v>
      </c>
      <c r="J166">
        <f t="shared" si="47"/>
        <v>22.506405740292507</v>
      </c>
      <c r="K166">
        <f t="shared" si="47"/>
        <v>-23.478500401533271</v>
      </c>
      <c r="L166">
        <f t="shared" si="48"/>
        <v>-2.8754867165931119</v>
      </c>
      <c r="M166">
        <f t="shared" si="49"/>
        <v>-29.174315518649422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20.981957792536345</v>
      </c>
      <c r="C167" s="9">
        <f t="shared" si="42"/>
        <v>0.88800000000000068</v>
      </c>
      <c r="D167" s="9">
        <f t="shared" si="51"/>
        <v>20.981957792536345</v>
      </c>
      <c r="E167" s="9">
        <f t="shared" si="51"/>
        <v>-8.1590465659679232</v>
      </c>
      <c r="F167" s="9">
        <f t="shared" si="44"/>
        <v>-7.4668262491948623</v>
      </c>
      <c r="G167" s="10">
        <f t="shared" si="52"/>
        <v>2.1666666599999997</v>
      </c>
      <c r="H167" s="5">
        <f t="shared" si="52"/>
        <v>1</v>
      </c>
      <c r="I167">
        <f t="shared" si="46"/>
        <v>32.638202261673648</v>
      </c>
      <c r="J167">
        <f t="shared" si="47"/>
        <v>22.489152819992949</v>
      </c>
      <c r="K167">
        <f t="shared" si="47"/>
        <v>-23.653546294645167</v>
      </c>
      <c r="L167">
        <f t="shared" si="48"/>
        <v>-2.8834154696194938</v>
      </c>
      <c r="M167">
        <f t="shared" si="49"/>
        <v>-29.141293439497286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21.116840807977852</v>
      </c>
      <c r="C168" s="9">
        <f t="shared" si="42"/>
        <v>0.89400000000000068</v>
      </c>
      <c r="D168" s="9">
        <f t="shared" si="51"/>
        <v>21.116840807977852</v>
      </c>
      <c r="E168" s="9">
        <f t="shared" si="51"/>
        <v>-8.3014923870177046</v>
      </c>
      <c r="F168" s="9">
        <f t="shared" si="44"/>
        <v>-7.595265861761459</v>
      </c>
      <c r="G168" s="10">
        <f t="shared" si="52"/>
        <v>2.1666666599999997</v>
      </c>
      <c r="H168" s="5">
        <f t="shared" si="52"/>
        <v>1</v>
      </c>
      <c r="I168">
        <f t="shared" si="46"/>
        <v>32.753267169370702</v>
      </c>
      <c r="J168">
        <f t="shared" si="47"/>
        <v>22.471852327175231</v>
      </c>
      <c r="K168">
        <f t="shared" si="47"/>
        <v>-23.82839405528215</v>
      </c>
      <c r="L168">
        <f t="shared" si="48"/>
        <v>-2.8913548772572972</v>
      </c>
      <c r="M168">
        <f t="shared" si="49"/>
        <v>-29.108104836314165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21.251619877553111</v>
      </c>
      <c r="C169" s="9">
        <f t="shared" si="42"/>
        <v>0.90000000000000069</v>
      </c>
      <c r="D169" s="9">
        <f t="shared" si="51"/>
        <v>21.251619877553111</v>
      </c>
      <c r="E169" s="9">
        <f t="shared" si="51"/>
        <v>-8.4449866972364518</v>
      </c>
      <c r="F169" s="9">
        <f t="shared" si="44"/>
        <v>-7.7245655187287818</v>
      </c>
      <c r="G169" s="10">
        <f t="shared" si="52"/>
        <v>2.1666666599999997</v>
      </c>
      <c r="H169" s="5">
        <f t="shared" si="52"/>
        <v>1</v>
      </c>
      <c r="I169">
        <f t="shared" si="46"/>
        <v>32.868690525762709</v>
      </c>
      <c r="J169">
        <f t="shared" si="47"/>
        <v>22.454504197911689</v>
      </c>
      <c r="K169">
        <f t="shared" si="47"/>
        <v>-24.003042684300034</v>
      </c>
      <c r="L169">
        <f t="shared" si="48"/>
        <v>-2.8993041123888932</v>
      </c>
      <c r="M169">
        <f t="shared" si="49"/>
        <v>-29.074750078867943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21.386294715266558</v>
      </c>
      <c r="C170" s="9">
        <f t="shared" si="42"/>
        <v>0.90600000000000069</v>
      </c>
      <c r="D170" s="9">
        <f t="shared" si="51"/>
        <v>21.386294715266558</v>
      </c>
      <c r="E170" s="9">
        <f t="shared" si="51"/>
        <v>-8.5895282988436712</v>
      </c>
      <c r="F170" s="9">
        <f t="shared" si="44"/>
        <v>-7.8547227246435698</v>
      </c>
      <c r="G170" s="10">
        <f t="shared" si="52"/>
        <v>2.1666666599999997</v>
      </c>
      <c r="H170" s="5">
        <f t="shared" si="52"/>
        <v>1</v>
      </c>
      <c r="I170">
        <f t="shared" si="46"/>
        <v>32.984464709044246</v>
      </c>
      <c r="J170">
        <f t="shared" si="47"/>
        <v>22.437108373237354</v>
      </c>
      <c r="K170">
        <f t="shared" si="47"/>
        <v>-24.177491184773242</v>
      </c>
      <c r="L170">
        <f t="shared" si="48"/>
        <v>-2.907262357503313</v>
      </c>
      <c r="M170">
        <f t="shared" si="49"/>
        <v>-29.041229553332254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21.520865034783547</v>
      </c>
      <c r="C171" s="9">
        <f t="shared" si="42"/>
        <v>0.9120000000000007</v>
      </c>
      <c r="D171" s="9">
        <f t="shared" si="51"/>
        <v>21.520865034783547</v>
      </c>
      <c r="E171" s="9">
        <f t="shared" si="51"/>
        <v>-8.7351159880842708</v>
      </c>
      <c r="F171" s="9">
        <f t="shared" si="44"/>
        <v>-7.9857349773075432</v>
      </c>
      <c r="G171" s="10">
        <f t="shared" si="52"/>
        <v>2.1666666599999997</v>
      </c>
      <c r="H171" s="5">
        <f t="shared" si="52"/>
        <v>1</v>
      </c>
      <c r="I171">
        <f t="shared" si="46"/>
        <v>33.100582180683752</v>
      </c>
      <c r="J171">
        <f t="shared" si="47"/>
        <v>22.419664799092335</v>
      </c>
      <c r="K171">
        <f t="shared" si="47"/>
        <v>-24.351738562093235</v>
      </c>
      <c r="L171">
        <f t="shared" si="48"/>
        <v>-2.9152288046405164</v>
      </c>
      <c r="M171">
        <f t="shared" si="49"/>
        <v>-29.007543661983586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21.655330549459617</v>
      </c>
      <c r="C172" s="9">
        <f t="shared" si="42"/>
        <v>0.9180000000000007</v>
      </c>
      <c r="D172" s="9">
        <f t="shared" si="51"/>
        <v>21.655330549459617</v>
      </c>
      <c r="E172" s="9">
        <f t="shared" si="51"/>
        <v>-8.881748555242746</v>
      </c>
      <c r="F172" s="9">
        <f t="shared" si="44"/>
        <v>-8.1175997678099119</v>
      </c>
      <c r="G172" s="10">
        <f t="shared" si="52"/>
        <v>2.1666666599999997</v>
      </c>
      <c r="H172" s="5">
        <f t="shared" si="52"/>
        <v>1</v>
      </c>
      <c r="I172">
        <f t="shared" si="46"/>
        <v>33.217035484901508</v>
      </c>
      <c r="J172">
        <f t="shared" si="47"/>
        <v>22.40217342626449</v>
      </c>
      <c r="K172">
        <f t="shared" si="47"/>
        <v>-24.525783824065137</v>
      </c>
      <c r="L172">
        <f t="shared" si="48"/>
        <v>-2.9232026553340691</v>
      </c>
      <c r="M172">
        <f t="shared" si="49"/>
        <v>-28.973692822902525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21.789690972369407</v>
      </c>
      <c r="C173" s="9">
        <f t="shared" si="42"/>
        <v>0.92400000000000071</v>
      </c>
      <c r="D173" s="9">
        <f t="shared" si="51"/>
        <v>21.789690972369407</v>
      </c>
      <c r="E173" s="9">
        <f t="shared" si="51"/>
        <v>-9.0294247846579498</v>
      </c>
      <c r="F173" s="9">
        <f t="shared" si="44"/>
        <v>-8.2503145805608806</v>
      </c>
      <c r="G173" s="10">
        <f t="shared" si="52"/>
        <v>2.1666666599999997</v>
      </c>
      <c r="H173" s="5">
        <f t="shared" si="52"/>
        <v>1</v>
      </c>
      <c r="I173">
        <f t="shared" si="46"/>
        <v>33.333817248131119</v>
      </c>
      <c r="J173">
        <f t="shared" si="47"/>
        <v>22.384634210332486</v>
      </c>
      <c r="K173">
        <f t="shared" si="47"/>
        <v>-24.699625981002551</v>
      </c>
      <c r="L173">
        <f t="shared" si="48"/>
        <v>-2.9311831205523657</v>
      </c>
      <c r="M173">
        <f t="shared" si="49"/>
        <v>-28.939677469679054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21.923946016335233</v>
      </c>
      <c r="C174" s="9">
        <f t="shared" si="42"/>
        <v>0.93000000000000071</v>
      </c>
      <c r="D174" s="9">
        <f t="shared" si="51"/>
        <v>21.923946016335233</v>
      </c>
      <c r="E174" s="9">
        <f t="shared" si="51"/>
        <v>-9.1781434547384197</v>
      </c>
      <c r="F174" s="9">
        <f t="shared" si="44"/>
        <v>-8.3838768933261019</v>
      </c>
      <c r="G174" s="10">
        <f t="shared" si="52"/>
        <v>2.1666666599999997</v>
      </c>
      <c r="H174" s="5">
        <f t="shared" si="52"/>
        <v>1</v>
      </c>
      <c r="I174">
        <f t="shared" si="46"/>
        <v>33.450920178465303</v>
      </c>
      <c r="J174">
        <f t="shared" si="47"/>
        <v>22.367047111609171</v>
      </c>
      <c r="K174">
        <f t="shared" si="47"/>
        <v>-24.873264045820626</v>
      </c>
      <c r="L174">
        <f t="shared" si="48"/>
        <v>-2.9391694206384815</v>
      </c>
      <c r="M174">
        <f t="shared" si="49"/>
        <v>-28.90549805112191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22.058095393955316</v>
      </c>
      <c r="C175" s="9">
        <f t="shared" si="42"/>
        <v>0.93600000000000072</v>
      </c>
      <c r="D175" s="9">
        <f t="shared" si="51"/>
        <v>22.058095393955316</v>
      </c>
      <c r="E175" s="9">
        <f t="shared" si="51"/>
        <v>-9.3279033379782632</v>
      </c>
      <c r="F175" s="9">
        <f t="shared" si="44"/>
        <v>-8.5182841772620659</v>
      </c>
      <c r="G175" s="10">
        <f t="shared" si="52"/>
        <v>2.1666666599999997</v>
      </c>
      <c r="H175" s="5">
        <f t="shared" si="52"/>
        <v>1</v>
      </c>
      <c r="I175">
        <f t="shared" si="46"/>
        <v>33.568337065087263</v>
      </c>
      <c r="J175">
        <f t="shared" si="47"/>
        <v>22.349412095085341</v>
      </c>
      <c r="K175">
        <f t="shared" si="47"/>
        <v>-25.046697034127359</v>
      </c>
      <c r="L175">
        <f t="shared" si="48"/>
        <v>-2.9471607852487671</v>
      </c>
      <c r="M175">
        <f t="shared" si="49"/>
        <v>-28.871155030971973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22.192138817631694</v>
      </c>
      <c r="C176" s="9">
        <f t="shared" si="42"/>
        <v>0.94200000000000073</v>
      </c>
      <c r="D176" s="9">
        <f t="shared" si="51"/>
        <v>22.192138817631694</v>
      </c>
      <c r="E176" s="9">
        <f t="shared" si="51"/>
        <v>-9.4787032009735857</v>
      </c>
      <c r="F176" s="9">
        <f t="shared" si="44"/>
        <v>-8.653533896952414</v>
      </c>
      <c r="G176" s="10">
        <f t="shared" si="52"/>
        <v>2.1666666599999997</v>
      </c>
      <c r="H176" s="5">
        <f t="shared" si="52"/>
        <v>1</v>
      </c>
      <c r="I176">
        <f t="shared" si="46"/>
        <v>33.686060777688546</v>
      </c>
      <c r="J176">
        <f t="shared" si="47"/>
        <v>22.331729130373848</v>
      </c>
      <c r="K176">
        <f t="shared" si="47"/>
        <v>-25.219923964313189</v>
      </c>
      <c r="L176">
        <f t="shared" si="48"/>
        <v>-2.9551564532902534</v>
      </c>
      <c r="M176">
        <f t="shared" si="49"/>
        <v>-28.83664888761966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22.326075999597776</v>
      </c>
      <c r="C177" s="9">
        <f t="shared" si="42"/>
        <v>0.94800000000000073</v>
      </c>
      <c r="D177" s="9">
        <f t="shared" si="51"/>
        <v>22.326075999597776</v>
      </c>
      <c r="E177" s="9">
        <f t="shared" si="51"/>
        <v>-9.6305418044394422</v>
      </c>
      <c r="F177" s="9">
        <f t="shared" si="44"/>
        <v>-8.7896235104451641</v>
      </c>
      <c r="G177" s="10">
        <f t="shared" si="52"/>
        <v>2.1666666599999997</v>
      </c>
      <c r="H177" s="5">
        <f t="shared" si="52"/>
        <v>1</v>
      </c>
      <c r="I177">
        <f t="shared" si="46"/>
        <v>33.804084265874508</v>
      </c>
      <c r="J177">
        <f t="shared" si="47"/>
        <v>22.313998191654107</v>
      </c>
      <c r="K177">
        <f t="shared" si="47"/>
        <v>-25.392943857638908</v>
      </c>
      <c r="L177">
        <f t="shared" si="48"/>
        <v>-2.9631556728570057</v>
      </c>
      <c r="M177">
        <f t="shared" si="49"/>
        <v>-28.801980113826275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22.459906651945591</v>
      </c>
      <c r="C178" s="9">
        <f t="shared" si="42"/>
        <v>0.95400000000000074</v>
      </c>
      <c r="D178" s="9">
        <f t="shared" si="51"/>
        <v>22.459906651945591</v>
      </c>
      <c r="E178" s="9">
        <f t="shared" si="51"/>
        <v>-9.7834179032273241</v>
      </c>
      <c r="F178" s="9">
        <f t="shared" si="44"/>
        <v>-8.9265504692908291</v>
      </c>
      <c r="G178" s="10">
        <f t="shared" si="52"/>
        <v>2.1666666599999997</v>
      </c>
      <c r="H178" s="5">
        <f t="shared" si="52"/>
        <v>1</v>
      </c>
      <c r="I178">
        <f t="shared" si="46"/>
        <v>33.922400558558159</v>
      </c>
      <c r="J178">
        <f t="shared" si="47"/>
        <v>22.296219257616965</v>
      </c>
      <c r="K178">
        <f t="shared" si="47"/>
        <v>-25.565755738321865</v>
      </c>
      <c r="L178">
        <f t="shared" si="48"/>
        <v>-2.9711577011654562</v>
      </c>
      <c r="M178">
        <f t="shared" si="49"/>
        <v>-28.767149216449326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22.593630486652671</v>
      </c>
      <c r="C179" s="9">
        <f t="shared" si="42"/>
        <v>0.96000000000000074</v>
      </c>
      <c r="D179" s="9">
        <f t="shared" si="51"/>
        <v>22.593630486652671</v>
      </c>
      <c r="E179" s="9">
        <f t="shared" si="51"/>
        <v>-9.9373302463431514</v>
      </c>
      <c r="F179" s="9">
        <f t="shared" si="44"/>
        <v>-9.0643122185813692</v>
      </c>
      <c r="G179" s="10">
        <f t="shared" si="52"/>
        <v>2.1666666599999997</v>
      </c>
      <c r="H179" s="5">
        <f t="shared" si="52"/>
        <v>1</v>
      </c>
      <c r="I179">
        <f t="shared" si="46"/>
        <v>34.041002763343521</v>
      </c>
      <c r="J179">
        <f t="shared" si="47"/>
        <v>22.278392311409974</v>
      </c>
      <c r="K179">
        <f t="shared" si="47"/>
        <v>-25.73835863362056</v>
      </c>
      <c r="L179">
        <f t="shared" si="48"/>
        <v>-2.979161804488855</v>
      </c>
      <c r="M179">
        <f t="shared" si="49"/>
        <v>-28.732156716171705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22.727247215608649</v>
      </c>
      <c r="C180" s="9">
        <f t="shared" si="42"/>
        <v>0.96600000000000075</v>
      </c>
      <c r="D180" s="9">
        <f t="shared" si="51"/>
        <v>22.727247215608649</v>
      </c>
      <c r="E180" s="9">
        <f t="shared" si="51"/>
        <v>-10.092277576965765</v>
      </c>
      <c r="F180" s="9">
        <f t="shared" si="44"/>
        <v>-9.202906196990055</v>
      </c>
      <c r="G180" s="10">
        <f t="shared" si="52"/>
        <v>2.1666666599999997</v>
      </c>
      <c r="H180" s="5">
        <f t="shared" si="52"/>
        <v>1</v>
      </c>
      <c r="I180">
        <f t="shared" si="46"/>
        <v>34.159884065899156</v>
      </c>
      <c r="J180">
        <f t="shared" si="47"/>
        <v>22.260517340583039</v>
      </c>
      <c r="K180">
        <f t="shared" si="47"/>
        <v>-25.91075157391759</v>
      </c>
      <c r="L180">
        <f t="shared" si="48"/>
        <v>-2.9871672580908717</v>
      </c>
      <c r="M180">
        <f t="shared" si="49"/>
        <v>-28.697003147234767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22.860756550641501</v>
      </c>
      <c r="C181" s="9">
        <f t="shared" si="42"/>
        <v>0.97200000000000075</v>
      </c>
      <c r="D181" s="9">
        <f t="shared" ref="D181:E196" si="53">D180+$C$7*(J180+J181)/2</f>
        <v>22.860756550641501</v>
      </c>
      <c r="E181" s="9">
        <f t="shared" si="53"/>
        <v>-10.248258632465921</v>
      </c>
      <c r="F181" s="9">
        <f t="shared" si="44"/>
        <v>-9.3423298368121124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34.279037729322944</v>
      </c>
      <c r="J181">
        <f t="shared" si="47"/>
        <v>22.242594337034493</v>
      </c>
      <c r="K181">
        <f t="shared" si="47"/>
        <v>-26.082933592800998</v>
      </c>
      <c r="L181">
        <f t="shared" si="48"/>
        <v>-2.9951733461584698</v>
      </c>
      <c r="M181">
        <f t="shared" si="49"/>
        <v>-28.661689057175209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22.994158203543478</v>
      </c>
      <c r="C182" s="9">
        <f t="shared" si="42"/>
        <v>0.97800000000000076</v>
      </c>
      <c r="D182" s="9">
        <f t="shared" si="53"/>
        <v>22.994158203543478</v>
      </c>
      <c r="E182" s="9">
        <f t="shared" si="53"/>
        <v>-10.405272144425757</v>
      </c>
      <c r="F182" s="9">
        <f t="shared" si="44"/>
        <v>-9.4825805640062306</v>
      </c>
      <c r="G182" s="10">
        <f t="shared" si="54"/>
        <v>2.1666666599999997</v>
      </c>
      <c r="H182" s="5">
        <f t="shared" si="54"/>
        <v>1</v>
      </c>
      <c r="I182">
        <f t="shared" si="46"/>
        <v>34.398457093498692</v>
      </c>
      <c r="J182">
        <f t="shared" si="47"/>
        <v>22.224623296957542</v>
      </c>
      <c r="K182">
        <f t="shared" si="47"/>
        <v>-26.25490372714405</v>
      </c>
      <c r="L182">
        <f t="shared" si="48"/>
        <v>-3.0031793617340887</v>
      </c>
      <c r="M182">
        <f t="shared" si="49"/>
        <v>-28.626215006565786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23.127451886096711</v>
      </c>
      <c r="C183" s="9">
        <f t="shared" si="42"/>
        <v>0.98400000000000076</v>
      </c>
      <c r="D183" s="9">
        <f t="shared" si="53"/>
        <v>23.127451886096711</v>
      </c>
      <c r="E183" s="9">
        <f t="shared" si="53"/>
        <v>-10.563316838658739</v>
      </c>
      <c r="F183" s="9">
        <f t="shared" si="44"/>
        <v>-9.6236557982368378</v>
      </c>
      <c r="G183" s="10">
        <f t="shared" si="54"/>
        <v>2.1666666599999997</v>
      </c>
      <c r="H183" s="5">
        <f t="shared" si="54"/>
        <v>1</v>
      </c>
      <c r="I183">
        <f t="shared" si="46"/>
        <v>34.518135574445559</v>
      </c>
      <c r="J183">
        <f t="shared" si="47"/>
        <v>22.206604220787138</v>
      </c>
      <c r="K183">
        <f t="shared" si="47"/>
        <v>-26.426661017183445</v>
      </c>
      <c r="L183">
        <f t="shared" si="48"/>
        <v>-3.0111846066472334</v>
      </c>
      <c r="M183">
        <f t="shared" si="49"/>
        <v>-28.590581568759699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23.260637310098513</v>
      </c>
      <c r="C184" s="9">
        <f t="shared" si="42"/>
        <v>0.99000000000000077</v>
      </c>
      <c r="D184" s="9">
        <f t="shared" si="53"/>
        <v>23.260637310098513</v>
      </c>
      <c r="E184" s="9">
        <f t="shared" si="53"/>
        <v>-10.722391435230078</v>
      </c>
      <c r="F184" s="9">
        <f t="shared" si="44"/>
        <v>-9.7655529529171972</v>
      </c>
      <c r="G184" s="10">
        <f t="shared" si="54"/>
        <v>2.1666666599999997</v>
      </c>
      <c r="H184" s="5">
        <f t="shared" si="54"/>
        <v>1</v>
      </c>
      <c r="I184">
        <f t="shared" si="46"/>
        <v>34.638066663660908</v>
      </c>
      <c r="J184">
        <f t="shared" si="47"/>
        <v>22.188537113147255</v>
      </c>
      <c r="K184">
        <f t="shared" si="47"/>
        <v>-26.598204506596002</v>
      </c>
      <c r="L184">
        <f t="shared" si="48"/>
        <v>-3.0191883914455229</v>
      </c>
      <c r="M184">
        <f t="shared" si="49"/>
        <v>-28.554789329638773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23.393714187386351</v>
      </c>
      <c r="C185" s="9">
        <f t="shared" si="42"/>
        <v>0.99600000000000077</v>
      </c>
      <c r="D185" s="9">
        <f t="shared" si="53"/>
        <v>23.393714187386351</v>
      </c>
      <c r="E185" s="9">
        <f t="shared" si="53"/>
        <v>-10.882494648477588</v>
      </c>
      <c r="F185" s="9">
        <f t="shared" si="44"/>
        <v>-9.9082694352532403</v>
      </c>
      <c r="G185" s="10">
        <f t="shared" si="54"/>
        <v>2.1666666599999997</v>
      </c>
      <c r="H185" s="5">
        <f t="shared" si="54"/>
        <v>1</v>
      </c>
      <c r="I185">
        <f t="shared" si="46"/>
        <v>34.758243927457329</v>
      </c>
      <c r="J185">
        <f t="shared" si="47"/>
        <v>22.170421982798583</v>
      </c>
      <c r="K185">
        <f t="shared" si="47"/>
        <v>-26.769533242573836</v>
      </c>
      <c r="L185">
        <f t="shared" si="48"/>
        <v>-3.0271900353252708</v>
      </c>
      <c r="M185">
        <f t="shared" si="49"/>
        <v>-28.518838887365245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23.526682229862505</v>
      </c>
      <c r="C186" s="9">
        <f t="shared" si="42"/>
        <v>1.0020000000000007</v>
      </c>
      <c r="D186" s="9">
        <f t="shared" si="53"/>
        <v>23.526682229862505</v>
      </c>
      <c r="E186" s="9">
        <f t="shared" si="53"/>
        <v>-11.043625187033003</v>
      </c>
      <c r="F186" s="9">
        <f t="shared" si="44"/>
        <v>-10.051802646288197</v>
      </c>
      <c r="G186" s="10">
        <f t="shared" si="54"/>
        <v>2.1666666599999997</v>
      </c>
      <c r="H186" s="5">
        <f t="shared" si="54"/>
        <v>1</v>
      </c>
      <c r="I186">
        <f t="shared" si="46"/>
        <v>34.878661006294607</v>
      </c>
      <c r="J186">
        <f t="shared" si="47"/>
        <v>22.152258842586633</v>
      </c>
      <c r="K186">
        <f t="shared" si="47"/>
        <v>-26.940646275898025</v>
      </c>
      <c r="L186">
        <f t="shared" si="48"/>
        <v>-3.0351888660616568</v>
      </c>
      <c r="M186">
        <f t="shared" si="49"/>
        <v>-28.482730852137191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23.659541149518436</v>
      </c>
      <c r="C187" s="9">
        <f t="shared" si="42"/>
        <v>1.0080000000000007</v>
      </c>
      <c r="D187" s="9">
        <f t="shared" si="53"/>
        <v>23.659541149518436</v>
      </c>
      <c r="E187" s="9">
        <f t="shared" si="53"/>
        <v>-11.205781753843729</v>
      </c>
      <c r="F187" s="9">
        <f t="shared" si="44"/>
        <v>-10.19614998094792</v>
      </c>
      <c r="G187" s="10">
        <f t="shared" si="54"/>
        <v>2.1666666599999997</v>
      </c>
      <c r="H187" s="5">
        <f t="shared" si="54"/>
        <v>1</v>
      </c>
      <c r="I187">
        <f t="shared" si="46"/>
        <v>34.99931161410715</v>
      </c>
      <c r="J187">
        <f t="shared" si="47"/>
        <v>22.134047709390263</v>
      </c>
      <c r="K187">
        <f t="shared" si="47"/>
        <v>-27.111542661010848</v>
      </c>
      <c r="L187">
        <f t="shared" si="48"/>
        <v>-3.0431842199385528</v>
      </c>
      <c r="M187">
        <f t="shared" si="49"/>
        <v>-28.446465845947529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23.792290658458818</v>
      </c>
      <c r="C188" s="9">
        <f t="shared" si="42"/>
        <v>1.0140000000000007</v>
      </c>
      <c r="D188" s="9">
        <f t="shared" si="53"/>
        <v>23.792290658458818</v>
      </c>
      <c r="E188" s="9">
        <f t="shared" si="53"/>
        <v>-11.36896304619502</v>
      </c>
      <c r="F188" s="9">
        <f t="shared" si="44"/>
        <v>-10.341308828086978</v>
      </c>
      <c r="G188" s="10">
        <f t="shared" si="54"/>
        <v>2.1666666599999997</v>
      </c>
      <c r="H188" s="5">
        <f t="shared" si="54"/>
        <v>1</v>
      </c>
      <c r="I188">
        <f t="shared" si="46"/>
        <v>35.120189537627624</v>
      </c>
      <c r="J188">
        <f t="shared" si="47"/>
        <v>22.11578860407063</v>
      </c>
      <c r="K188">
        <f t="shared" si="47"/>
        <v>-27.282221456086532</v>
      </c>
      <c r="L188">
        <f t="shared" si="48"/>
        <v>-3.051175441678049</v>
      </c>
      <c r="M188">
        <f t="shared" si="49"/>
        <v>-28.410044502346551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23.92493046892529</v>
      </c>
      <c r="C189" s="9">
        <f t="shared" si="42"/>
        <v>1.0200000000000007</v>
      </c>
      <c r="D189" s="9">
        <f t="shared" si="53"/>
        <v>23.92493046892529</v>
      </c>
      <c r="E189" s="9">
        <f t="shared" si="53"/>
        <v>-11.533167755732581</v>
      </c>
      <c r="F189" s="9">
        <f t="shared" si="44"/>
        <v>-10.487276570535416</v>
      </c>
      <c r="G189" s="10">
        <f t="shared" si="54"/>
        <v>2.1666666599999997</v>
      </c>
      <c r="H189" s="5">
        <f t="shared" si="54"/>
        <v>1</v>
      </c>
      <c r="I189">
        <f t="shared" si="46"/>
        <v>35.241288635707328</v>
      </c>
      <c r="J189">
        <f t="shared" si="47"/>
        <v>22.097481551420561</v>
      </c>
      <c r="K189">
        <f t="shared" si="47"/>
        <v>-27.452681723100611</v>
      </c>
      <c r="L189">
        <f t="shared" si="48"/>
        <v>-3.0591618843697503</v>
      </c>
      <c r="M189">
        <f t="shared" si="49"/>
        <v>-28.373467466207948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24.057460293319895</v>
      </c>
      <c r="C190" s="9">
        <f t="shared" si="42"/>
        <v>1.0260000000000007</v>
      </c>
      <c r="D190" s="9">
        <f t="shared" si="53"/>
        <v>24.057460293319895</v>
      </c>
      <c r="E190" s="9">
        <f t="shared" si="53"/>
        <v>-11.698394568485577</v>
      </c>
      <c r="F190" s="9">
        <f t="shared" si="44"/>
        <v>-10.634050585146252</v>
      </c>
      <c r="G190" s="10">
        <f t="shared" si="54"/>
        <v>2.1666666599999997</v>
      </c>
      <c r="H190" s="5">
        <f t="shared" si="54"/>
        <v>1</v>
      </c>
      <c r="I190">
        <f t="shared" si="46"/>
        <v>35.362602838633904</v>
      </c>
      <c r="J190">
        <f t="shared" si="47"/>
        <v>22.079126580114341</v>
      </c>
      <c r="K190">
        <f t="shared" si="47"/>
        <v>-27.62292252789786</v>
      </c>
      <c r="L190">
        <f t="shared" si="48"/>
        <v>-3.0671429093998834</v>
      </c>
      <c r="M190">
        <f t="shared" si="49"/>
        <v>-28.336735393498273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24.189879844228212</v>
      </c>
      <c r="C191" s="9">
        <f t="shared" si="42"/>
        <v>1.0320000000000007</v>
      </c>
      <c r="D191" s="9">
        <f t="shared" si="53"/>
        <v>24.189879844228212</v>
      </c>
      <c r="E191" s="9">
        <f t="shared" si="53"/>
        <v>-11.864642164890048</v>
      </c>
      <c r="F191" s="9">
        <f t="shared" si="44"/>
        <v>-10.781628242843606</v>
      </c>
      <c r="G191" s="10">
        <f t="shared" si="54"/>
        <v>2.1666666599999997</v>
      </c>
      <c r="H191" s="5">
        <f t="shared" si="54"/>
        <v>1</v>
      </c>
      <c r="I191">
        <f t="shared" si="46"/>
        <v>35.484126147446929</v>
      </c>
      <c r="J191">
        <f t="shared" si="47"/>
        <v>22.06072372265794</v>
      </c>
      <c r="K191">
        <f t="shared" si="47"/>
        <v>-27.79294294025885</v>
      </c>
      <c r="L191">
        <f t="shared" si="48"/>
        <v>-3.07511788638026</v>
      </c>
      <c r="M191">
        <f t="shared" si="49"/>
        <v>-28.299848951049793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24.322188834442205</v>
      </c>
      <c r="C192" s="9">
        <f t="shared" si="42"/>
        <v>1.0380000000000007</v>
      </c>
      <c r="D192" s="9">
        <f t="shared" si="53"/>
        <v>24.322188834442205</v>
      </c>
      <c r="E192" s="9">
        <f t="shared" si="53"/>
        <v>-12.03190921981272</v>
      </c>
      <c r="F192" s="9">
        <f t="shared" si="44"/>
        <v>-10.93000690867154</v>
      </c>
      <c r="G192" s="10">
        <f t="shared" si="54"/>
        <v>2.1666666599999997</v>
      </c>
      <c r="H192" s="5">
        <f t="shared" si="54"/>
        <v>1</v>
      </c>
      <c r="I192">
        <f t="shared" si="46"/>
        <v>35.605852633251914</v>
      </c>
      <c r="J192">
        <f t="shared" si="47"/>
        <v>22.04227301533966</v>
      </c>
      <c r="K192">
        <f t="shared" si="47"/>
        <v>-27.962742033965149</v>
      </c>
      <c r="L192">
        <f t="shared" si="48"/>
        <v>-3.0830861930771634</v>
      </c>
      <c r="M192">
        <f t="shared" si="49"/>
        <v>-28.26280881633668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24.454386976982768</v>
      </c>
      <c r="C193" s="9">
        <f t="shared" si="42"/>
        <v>1.0440000000000007</v>
      </c>
      <c r="D193" s="9">
        <f t="shared" si="53"/>
        <v>24.454386976982768</v>
      </c>
      <c r="E193" s="9">
        <f t="shared" si="53"/>
        <v>-12.200194402575205</v>
      </c>
      <c r="F193" s="9">
        <f t="shared" si="44"/>
        <v>-11.079183941843521</v>
      </c>
      <c r="G193" s="10">
        <f t="shared" si="54"/>
        <v>2.1666666599999997</v>
      </c>
      <c r="H193" s="5">
        <f t="shared" si="54"/>
        <v>1</v>
      </c>
      <c r="I193">
        <f t="shared" si="46"/>
        <v>35.727776436533169</v>
      </c>
      <c r="J193">
        <f t="shared" si="47"/>
        <v>22.023774498181197</v>
      </c>
      <c r="K193">
        <f t="shared" si="47"/>
        <v>-28.132318886863171</v>
      </c>
      <c r="L193">
        <f t="shared" si="48"/>
        <v>-3.0910472153401676</v>
      </c>
      <c r="M193">
        <f t="shared" si="49"/>
        <v>-28.225615677254535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24.58647398512198</v>
      </c>
      <c r="C194" s="9">
        <f t="shared" si="42"/>
        <v>1.0500000000000007</v>
      </c>
      <c r="D194" s="9">
        <f t="shared" si="53"/>
        <v>24.58647398512198</v>
      </c>
      <c r="E194" s="9">
        <f t="shared" si="53"/>
        <v>-12.369496376978574</v>
      </c>
      <c r="F194" s="9">
        <f t="shared" si="44"/>
        <v>-11.229156695792527</v>
      </c>
      <c r="G194" s="10">
        <f t="shared" si="54"/>
        <v>2.1666666599999997</v>
      </c>
      <c r="H194" s="5">
        <f t="shared" si="54"/>
        <v>1</v>
      </c>
      <c r="I194">
        <f t="shared" si="46"/>
        <v>35.849891766466072</v>
      </c>
      <c r="J194">
        <f t="shared" si="47"/>
        <v>22.005228214889158</v>
      </c>
      <c r="K194">
        <f t="shared" si="47"/>
        <v>-28.301672580926699</v>
      </c>
      <c r="L194">
        <f t="shared" si="48"/>
        <v>-3.0990003470309704</v>
      </c>
      <c r="M194">
        <f t="shared" si="49"/>
        <v>-28.188270231903136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24.718449572405067</v>
      </c>
      <c r="C195" s="9">
        <f t="shared" si="42"/>
        <v>1.0560000000000007</v>
      </c>
      <c r="D195" s="9">
        <f t="shared" si="53"/>
        <v>24.718449572405067</v>
      </c>
      <c r="E195" s="9">
        <f t="shared" si="53"/>
        <v>-12.539813801328309</v>
      </c>
      <c r="F195" s="9">
        <f t="shared" si="44"/>
        <v>-11.379922518221759</v>
      </c>
      <c r="G195" s="10">
        <f t="shared" si="54"/>
        <v>2.1666666599999997</v>
      </c>
      <c r="H195" s="5">
        <f t="shared" si="54"/>
        <v>1</v>
      </c>
      <c r="I195">
        <f t="shared" si="46"/>
        <v>35.972192900229146</v>
      </c>
      <c r="J195">
        <f t="shared" si="47"/>
        <v>21.986634212806972</v>
      </c>
      <c r="K195">
        <f t="shared" si="47"/>
        <v>-28.470802202318119</v>
      </c>
      <c r="L195">
        <f t="shared" si="48"/>
        <v>-3.1069449899522539</v>
      </c>
      <c r="M195">
        <f t="shared" si="49"/>
        <v>-28.150773188372391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24.85031345267209</v>
      </c>
      <c r="C196" s="9">
        <f t="shared" si="42"/>
        <v>1.0620000000000007</v>
      </c>
      <c r="D196" s="9">
        <f t="shared" si="53"/>
        <v>24.85031345267209</v>
      </c>
      <c r="E196" s="9">
        <f t="shared" si="53"/>
        <v>-12.711145328459608</v>
      </c>
      <c r="F196" s="9">
        <f t="shared" si="44"/>
        <v>-11.531478751155998</v>
      </c>
      <c r="G196" s="10">
        <f t="shared" si="54"/>
        <v>2.1666666599999997</v>
      </c>
      <c r="H196" s="5">
        <f t="shared" si="54"/>
        <v>1</v>
      </c>
      <c r="I196">
        <f t="shared" si="46"/>
        <v>36.094674182316353</v>
      </c>
      <c r="J196">
        <f t="shared" si="47"/>
        <v>21.967992542867258</v>
      </c>
      <c r="K196">
        <f t="shared" si="47"/>
        <v>-28.639706841448351</v>
      </c>
      <c r="L196">
        <f t="shared" si="48"/>
        <v>-3.1148805537766133</v>
      </c>
      <c r="M196">
        <f t="shared" si="49"/>
        <v>-28.11312526453148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24.982065340079327</v>
      </c>
      <c r="C197" s="9">
        <f t="shared" si="42"/>
        <v>1.0680000000000007</v>
      </c>
      <c r="D197" s="9">
        <f t="shared" ref="D197:E212" si="55">D196+$C$7*(J196+J197)/2</f>
        <v>24.982065340079327</v>
      </c>
      <c r="E197" s="9">
        <f t="shared" si="55"/>
        <v>-12.88348960576306</v>
      </c>
      <c r="F197" s="9">
        <f t="shared" si="44"/>
        <v>-11.683822730993514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36.217330023850089</v>
      </c>
      <c r="J197">
        <f t="shared" si="47"/>
        <v>21.9493032595446</v>
      </c>
      <c r="K197">
        <f t="shared" si="47"/>
        <v>-28.808385593035542</v>
      </c>
      <c r="L197">
        <f t="shared" si="48"/>
        <v>-3.1228064559756041</v>
      </c>
      <c r="M197">
        <f t="shared" si="49"/>
        <v>-28.075327187821063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25.113704949120386</v>
      </c>
      <c r="C198" s="9">
        <f t="shared" si="42"/>
        <v>1.0740000000000007</v>
      </c>
      <c r="D198" s="9">
        <f t="shared" si="55"/>
        <v>25.113704949120386</v>
      </c>
      <c r="E198" s="9">
        <f t="shared" si="55"/>
        <v>-13.056845275210653</v>
      </c>
      <c r="F198" s="9">
        <f t="shared" si="44"/>
        <v>-11.836951788558576</v>
      </c>
      <c r="G198" s="10">
        <f t="shared" si="56"/>
        <v>2.1666666599999997</v>
      </c>
      <c r="H198" s="5">
        <f t="shared" si="56"/>
        <v>1</v>
      </c>
      <c r="I198">
        <f t="shared" si="46"/>
        <v>36.340154901895119</v>
      </c>
      <c r="J198">
        <f t="shared" si="47"/>
        <v>21.930566420808745</v>
      </c>
      <c r="K198">
        <f t="shared" si="47"/>
        <v>-28.976837556162469</v>
      </c>
      <c r="L198">
        <f t="shared" si="48"/>
        <v>-3.130722121748919</v>
      </c>
      <c r="M198">
        <f t="shared" si="49"/>
        <v>-28.037379695048603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25.245231994647046</v>
      </c>
      <c r="C199" s="9">
        <f t="shared" si="42"/>
        <v>1.0800000000000007</v>
      </c>
      <c r="D199" s="9">
        <f t="shared" si="55"/>
        <v>25.245231994647046</v>
      </c>
      <c r="E199" s="9">
        <f t="shared" si="55"/>
        <v>-13.231210973382138</v>
      </c>
      <c r="F199" s="9">
        <f t="shared" si="44"/>
        <v>-11.990863249154524</v>
      </c>
      <c r="G199" s="10">
        <f t="shared" si="56"/>
        <v>2.1666666599999997</v>
      </c>
      <c r="H199" s="5">
        <f t="shared" si="56"/>
        <v>1</v>
      </c>
      <c r="I199">
        <f t="shared" si="46"/>
        <v>36.463143358774033</v>
      </c>
      <c r="J199">
        <f t="shared" si="47"/>
        <v>21.911782088078251</v>
      </c>
      <c r="K199">
        <f t="shared" si="47"/>
        <v>-29.145061834332761</v>
      </c>
      <c r="L199">
        <f t="shared" si="48"/>
        <v>-3.1386269839537504</v>
      </c>
      <c r="M199">
        <f t="shared" si="49"/>
        <v>-27.99928353218667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25.376646191889805</v>
      </c>
      <c r="C200" s="9">
        <f t="shared" si="42"/>
        <v>1.0860000000000007</v>
      </c>
      <c r="D200" s="9">
        <f t="shared" si="55"/>
        <v>25.376646191889805</v>
      </c>
      <c r="E200" s="9">
        <f t="shared" si="55"/>
        <v>-13.406585331491714</v>
      </c>
      <c r="F200" s="9">
        <f t="shared" si="44"/>
        <v>-12.145554432617407</v>
      </c>
      <c r="G200" s="10">
        <f t="shared" si="56"/>
        <v>2.1666666599999997</v>
      </c>
      <c r="H200" s="5">
        <f t="shared" si="56"/>
        <v>1</v>
      </c>
      <c r="I200">
        <f t="shared" si="46"/>
        <v>36.586290001384349</v>
      </c>
      <c r="J200">
        <f t="shared" si="47"/>
        <v>21.892950326174528</v>
      </c>
      <c r="K200">
        <f t="shared" si="47"/>
        <v>-29.313057535525882</v>
      </c>
      <c r="L200">
        <f t="shared" si="48"/>
        <v>-3.1465204830343532</v>
      </c>
      <c r="M200">
        <f t="shared" si="49"/>
        <v>-27.96103945417423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25.507947256478158</v>
      </c>
      <c r="C201" s="9">
        <f t="shared" si="42"/>
        <v>1.0920000000000007</v>
      </c>
      <c r="D201" s="9">
        <f t="shared" si="55"/>
        <v>25.507947256478158</v>
      </c>
      <c r="E201" s="9">
        <f t="shared" si="55"/>
        <v>-13.582966975415044</v>
      </c>
      <c r="F201" s="9">
        <f t="shared" si="44"/>
        <v>-12.301022653370131</v>
      </c>
      <c r="G201" s="10">
        <f t="shared" si="56"/>
        <v>2.1666666599999997</v>
      </c>
      <c r="H201" s="5">
        <f t="shared" si="56"/>
        <v>1</v>
      </c>
      <c r="I201">
        <f t="shared" si="46"/>
        <v>36.70958950051768</v>
      </c>
      <c r="J201">
        <f t="shared" si="47"/>
        <v>21.874071203276323</v>
      </c>
      <c r="K201">
        <f t="shared" si="47"/>
        <v>-29.480823772250929</v>
      </c>
      <c r="L201">
        <f t="shared" si="48"/>
        <v>-3.1544020669518344</v>
      </c>
      <c r="M201">
        <f t="shared" si="49"/>
        <v>-27.922648224720859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25.639134904460612</v>
      </c>
      <c r="C202" s="9">
        <f t="shared" si="42"/>
        <v>1.0980000000000008</v>
      </c>
      <c r="D202" s="9">
        <f t="shared" si="55"/>
        <v>25.639134904460612</v>
      </c>
      <c r="E202" s="9">
        <f t="shared" si="55"/>
        <v>-13.760354525716595</v>
      </c>
      <c r="F202" s="9">
        <f t="shared" si="44"/>
        <v>-12.45726522047716</v>
      </c>
      <c r="G202" s="10">
        <f t="shared" si="56"/>
        <v>2.1666666599999997</v>
      </c>
      <c r="H202" s="5">
        <f t="shared" si="56"/>
        <v>1</v>
      </c>
      <c r="I202">
        <f t="shared" si="46"/>
        <v>36.833036590181365</v>
      </c>
      <c r="J202">
        <f t="shared" si="47"/>
        <v>21.855144790874611</v>
      </c>
      <c r="K202">
        <f t="shared" si="47"/>
        <v>-29.648359661599255</v>
      </c>
      <c r="L202">
        <f t="shared" si="48"/>
        <v>-3.1622711911142107</v>
      </c>
      <c r="M202">
        <f t="shared" si="49"/>
        <v>-27.884110616113837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25.770208852324419</v>
      </c>
      <c r="C203" s="9">
        <f t="shared" si="42"/>
        <v>1.1040000000000008</v>
      </c>
      <c r="D203" s="9">
        <f t="shared" si="55"/>
        <v>25.770208852324419</v>
      </c>
      <c r="E203" s="9">
        <f t="shared" si="55"/>
        <v>-13.93874659767728</v>
      </c>
      <c r="F203" s="9">
        <f t="shared" si="44"/>
        <v>-12.614279437699713</v>
      </c>
      <c r="G203" s="10">
        <f t="shared" si="56"/>
        <v>2.1666666599999997</v>
      </c>
      <c r="H203" s="5">
        <f t="shared" si="56"/>
        <v>1</v>
      </c>
      <c r="I203">
        <f t="shared" si="46"/>
        <v>36.956626066922666</v>
      </c>
      <c r="J203">
        <f t="shared" si="47"/>
        <v>21.836171163727926</v>
      </c>
      <c r="K203">
        <f t="shared" si="47"/>
        <v>-29.815664325295938</v>
      </c>
      <c r="L203">
        <f t="shared" si="48"/>
        <v>-3.1701273183067471</v>
      </c>
      <c r="M203">
        <f t="shared" si="49"/>
        <v>-27.845427409028058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25.901168817015058</v>
      </c>
      <c r="C204" s="9">
        <f t="shared" si="42"/>
        <v>1.1100000000000008</v>
      </c>
      <c r="D204" s="9">
        <f t="shared" si="55"/>
        <v>25.901168817015058</v>
      </c>
      <c r="E204" s="9">
        <f t="shared" si="55"/>
        <v>-14.118141801322418</v>
      </c>
      <c r="F204" s="9">
        <f t="shared" si="44"/>
        <v>-12.772062603551495</v>
      </c>
      <c r="G204" s="10">
        <f t="shared" si="56"/>
        <v>2.1666666599999997</v>
      </c>
      <c r="H204" s="5">
        <f t="shared" si="56"/>
        <v>1</v>
      </c>
      <c r="I204">
        <f t="shared" si="46"/>
        <v>37.080352789155938</v>
      </c>
      <c r="J204">
        <f t="shared" si="47"/>
        <v>21.817150399818086</v>
      </c>
      <c r="K204">
        <f t="shared" si="47"/>
        <v>-29.982736889750107</v>
      </c>
      <c r="L204">
        <f t="shared" si="48"/>
        <v>-3.1779699186225989</v>
      </c>
      <c r="M204">
        <f t="shared" si="49"/>
        <v>-27.806599392338768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26.032014515955431</v>
      </c>
      <c r="C205" s="9">
        <f t="shared" si="42"/>
        <v>1.1160000000000008</v>
      </c>
      <c r="D205" s="9">
        <f t="shared" si="55"/>
        <v>26.032014515955431</v>
      </c>
      <c r="E205" s="9">
        <f t="shared" si="55"/>
        <v>-14.298538741449981</v>
      </c>
      <c r="F205" s="9">
        <f t="shared" si="44"/>
        <v>-12.930612011354841</v>
      </c>
      <c r="G205" s="10">
        <f t="shared" si="56"/>
        <v>2.1666666599999997</v>
      </c>
      <c r="H205" s="5">
        <f t="shared" si="56"/>
        <v>1</v>
      </c>
      <c r="I205">
        <f t="shared" si="46"/>
        <v>37.20421167649301</v>
      </c>
      <c r="J205">
        <f t="shared" si="47"/>
        <v>21.79808258030635</v>
      </c>
      <c r="K205">
        <f t="shared" si="47"/>
        <v>-30.149576486104142</v>
      </c>
      <c r="L205">
        <f t="shared" si="48"/>
        <v>-3.1857984693937902</v>
      </c>
      <c r="M205">
        <f t="shared" si="49"/>
        <v>-27.767627362936999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26.162745667064822</v>
      </c>
      <c r="C206" s="9">
        <f t="shared" si="42"/>
        <v>1.1220000000000008</v>
      </c>
      <c r="D206" s="9">
        <f t="shared" si="55"/>
        <v>26.162745667064822</v>
      </c>
      <c r="E206" s="9">
        <f t="shared" si="55"/>
        <v>-14.479936017659139</v>
      </c>
      <c r="F206" s="9">
        <f t="shared" si="44"/>
        <v>-13.089924949297465</v>
      </c>
      <c r="G206" s="10">
        <f t="shared" si="56"/>
        <v>2.1666666599999997</v>
      </c>
      <c r="H206" s="5">
        <f t="shared" si="56"/>
        <v>1</v>
      </c>
      <c r="I206">
        <f t="shared" si="46"/>
        <v>37.328197709076996</v>
      </c>
      <c r="J206">
        <f t="shared" si="47"/>
        <v>21.778967789489986</v>
      </c>
      <c r="K206">
        <f t="shared" si="47"/>
        <v>-30.316182250281763</v>
      </c>
      <c r="L206">
        <f t="shared" si="48"/>
        <v>-3.1936124551225435</v>
      </c>
      <c r="M206">
        <f t="shared" si="49"/>
        <v>-27.728512125547706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26.293361988777569</v>
      </c>
      <c r="C207" s="9">
        <f t="shared" si="42"/>
        <v>1.1280000000000008</v>
      </c>
      <c r="D207" s="9">
        <f t="shared" si="55"/>
        <v>26.293361988777569</v>
      </c>
      <c r="E207" s="9">
        <f t="shared" si="55"/>
        <v>-14.662332224379089</v>
      </c>
      <c r="F207" s="9">
        <f t="shared" si="44"/>
        <v>-13.249998700489511</v>
      </c>
      <c r="G207" s="10">
        <f t="shared" si="56"/>
        <v>2.1666666599999997</v>
      </c>
      <c r="H207" s="5">
        <f t="shared" si="56"/>
        <v>1</v>
      </c>
      <c r="I207">
        <f t="shared" si="46"/>
        <v>37.452305926919763</v>
      </c>
      <c r="J207">
        <f t="shared" si="47"/>
        <v>21.75980611475925</v>
      </c>
      <c r="K207">
        <f t="shared" si="47"/>
        <v>-30.482553323035049</v>
      </c>
      <c r="L207">
        <f t="shared" si="48"/>
        <v>-3.2014113674129705</v>
      </c>
      <c r="M207">
        <f t="shared" si="49"/>
        <v>-27.689254492550603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26.423863200061511</v>
      </c>
      <c r="C208" s="9">
        <f t="shared" si="42"/>
        <v>1.1340000000000008</v>
      </c>
      <c r="D208" s="9">
        <f t="shared" si="55"/>
        <v>26.423863200061511</v>
      </c>
      <c r="E208" s="9">
        <f t="shared" si="55"/>
        <v>-14.845725950898165</v>
      </c>
      <c r="F208" s="9">
        <f t="shared" si="44"/>
        <v>-13.410830543021198</v>
      </c>
      <c r="G208" s="10">
        <f t="shared" si="56"/>
        <v>2.1666666599999997</v>
      </c>
      <c r="H208" s="5">
        <f t="shared" si="56"/>
        <v>1</v>
      </c>
      <c r="I208">
        <f t="shared" si="46"/>
        <v>37.576531429243254</v>
      </c>
      <c r="J208">
        <f t="shared" si="47"/>
        <v>21.740597646554772</v>
      </c>
      <c r="K208">
        <f t="shared" si="47"/>
        <v>-30.648688849990354</v>
      </c>
      <c r="L208">
        <f t="shared" si="48"/>
        <v>-3.2091947049031604</v>
      </c>
      <c r="M208">
        <f t="shared" si="49"/>
        <v>-27.649855283803557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26.554249020436153</v>
      </c>
      <c r="C209" s="9">
        <f t="shared" si="42"/>
        <v>1.1400000000000008</v>
      </c>
      <c r="D209" s="9">
        <f t="shared" si="55"/>
        <v>26.554249020436153</v>
      </c>
      <c r="E209" s="9">
        <f t="shared" si="55"/>
        <v>-15.030115781393215</v>
      </c>
      <c r="F209" s="9">
        <f t="shared" si="44"/>
        <v>-13.572417750020827</v>
      </c>
      <c r="G209" s="10">
        <f t="shared" si="56"/>
        <v>2.1666666599999997</v>
      </c>
      <c r="H209" s="5">
        <f t="shared" si="56"/>
        <v>1</v>
      </c>
      <c r="I209">
        <f t="shared" si="46"/>
        <v>37.700869373824936</v>
      </c>
      <c r="J209">
        <f t="shared" si="47"/>
        <v>21.721342478325354</v>
      </c>
      <c r="K209">
        <f t="shared" si="47"/>
        <v>-30.814587981693176</v>
      </c>
      <c r="L209">
        <f t="shared" si="48"/>
        <v>-3.2169619731976673</v>
      </c>
      <c r="M209">
        <f t="shared" si="49"/>
        <v>-27.610315326468562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26.684519169990587</v>
      </c>
      <c r="C210" s="9">
        <f t="shared" si="42"/>
        <v>1.1460000000000008</v>
      </c>
      <c r="D210" s="9">
        <f t="shared" si="55"/>
        <v>26.684519169990587</v>
      </c>
      <c r="E210" s="9">
        <f t="shared" si="55"/>
        <v>-15.21550029495925</v>
      </c>
      <c r="F210" s="9">
        <f t="shared" si="44"/>
        <v>-13.734757589713224</v>
      </c>
      <c r="G210" s="10">
        <f t="shared" si="56"/>
        <v>2.1666666599999997</v>
      </c>
      <c r="H210" s="5">
        <f t="shared" si="56"/>
        <v>1</v>
      </c>
      <c r="I210">
        <f t="shared" si="46"/>
        <v>37.825314976347478</v>
      </c>
      <c r="J210">
        <f t="shared" si="47"/>
        <v>21.702040706486169</v>
      </c>
      <c r="K210">
        <f t="shared" si="47"/>
        <v>-30.980249873651989</v>
      </c>
      <c r="L210">
        <f t="shared" si="48"/>
        <v>-3.2247126848004193</v>
      </c>
      <c r="M210">
        <f t="shared" si="49"/>
        <v>-27.570635454840247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26.814673369401177</v>
      </c>
      <c r="C211" s="9">
        <f t="shared" si="42"/>
        <v>1.1520000000000008</v>
      </c>
      <c r="D211" s="9">
        <f t="shared" si="55"/>
        <v>26.814673369401177</v>
      </c>
      <c r="E211" s="9">
        <f t="shared" si="55"/>
        <v>-15.40187806563935</v>
      </c>
      <c r="F211" s="9">
        <f t="shared" si="44"/>
        <v>-13.897847325478624</v>
      </c>
      <c r="G211" s="10">
        <f t="shared" si="56"/>
        <v>2.1666666599999997</v>
      </c>
      <c r="H211" s="5">
        <f t="shared" si="56"/>
        <v>1</v>
      </c>
      <c r="I211">
        <f t="shared" si="46"/>
        <v>37.949863509752859</v>
      </c>
      <c r="J211">
        <f t="shared" si="47"/>
        <v>21.682692430377365</v>
      </c>
      <c r="K211">
        <f t="shared" si="47"/>
        <v>-31.145673686381031</v>
      </c>
      <c r="L211">
        <f t="shared" si="48"/>
        <v>-3.2324463590480632</v>
      </c>
      <c r="M211">
        <f t="shared" si="49"/>
        <v>-27.530816510176855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26.944711339948977</v>
      </c>
      <c r="C212" s="9">
        <f t="shared" si="42"/>
        <v>1.1580000000000008</v>
      </c>
      <c r="D212" s="9">
        <f t="shared" si="55"/>
        <v>26.944711339948977</v>
      </c>
      <c r="E212" s="9">
        <f t="shared" si="55"/>
        <v>-15.589247662454818</v>
      </c>
      <c r="F212" s="9">
        <f t="shared" si="44"/>
        <v>-14.061684215911944</v>
      </c>
      <c r="G212" s="10">
        <f t="shared" si="56"/>
        <v>2.1666666599999997</v>
      </c>
      <c r="H212" s="5">
        <f t="shared" si="56"/>
        <v>1</v>
      </c>
      <c r="I212">
        <f t="shared" si="46"/>
        <v>38.074510303601095</v>
      </c>
      <c r="J212">
        <f t="shared" si="47"/>
        <v>21.663297752223077</v>
      </c>
      <c r="K212">
        <f t="shared" si="47"/>
        <v>-31.310858585442091</v>
      </c>
      <c r="L212">
        <f t="shared" si="48"/>
        <v>-3.2401625220437555</v>
      </c>
      <c r="M212">
        <f t="shared" si="49"/>
        <v>-27.490859340533671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27.074632803536918</v>
      </c>
      <c r="C213" s="9">
        <f t="shared" ref="C213:C276" si="61">C212+_dt</f>
        <v>1.1640000000000008</v>
      </c>
      <c r="D213" s="9">
        <f t="shared" ref="D213:E228" si="62">D212+$C$7*(J212+J213)/2</f>
        <v>27.074632803536918</v>
      </c>
      <c r="E213" s="9">
        <f t="shared" si="62"/>
        <v>-15.7776076494356</v>
      </c>
      <c r="F213" s="9">
        <f t="shared" ref="F213:F276" si="63">$O$1*D213^2+$O$2*D213+$O$3</f>
        <v>-14.226265514882458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38.199250743433694</v>
      </c>
      <c r="J213">
        <f t="shared" ref="J213:K276" si="66">J212+L212*$C$7</f>
        <v>21.643856777090814</v>
      </c>
      <c r="K213">
        <f t="shared" si="66"/>
        <v>-31.475803741485294</v>
      </c>
      <c r="L213">
        <f t="shared" ref="L213:L276" si="67">-$C$15*I213*J213</f>
        <v>-3.2478607065914145</v>
      </c>
      <c r="M213">
        <f t="shared" ref="M213:M276" si="68">-$C$6-$C$15*I213*K213</f>
        <v>-27.450764800598819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27.204437482706744</v>
      </c>
      <c r="C214" s="9">
        <f t="shared" si="61"/>
        <v>1.1700000000000008</v>
      </c>
      <c r="D214" s="9">
        <f t="shared" si="62"/>
        <v>27.204437482706744</v>
      </c>
      <c r="E214" s="9">
        <f t="shared" si="62"/>
        <v>-15.966956585650923</v>
      </c>
      <c r="F214" s="9">
        <f t="shared" si="63"/>
        <v>-14.391588471593812</v>
      </c>
      <c r="G214" s="10">
        <f t="shared" si="64"/>
        <v>2.1666666599999997</v>
      </c>
      <c r="H214" s="5">
        <f t="shared" si="64"/>
        <v>1</v>
      </c>
      <c r="I214">
        <f t="shared" si="65"/>
        <v>38.324080270141977</v>
      </c>
      <c r="J214">
        <f t="shared" si="66"/>
        <v>21.624369612851265</v>
      </c>
      <c r="K214">
        <f t="shared" si="66"/>
        <v>-31.640508330288885</v>
      </c>
      <c r="L214">
        <f t="shared" si="67"/>
        <v>-3.2555404521304392</v>
      </c>
      <c r="M214">
        <f t="shared" si="68"/>
        <v>-27.410533751531464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27.334125100655715</v>
      </c>
      <c r="C215" s="9">
        <f t="shared" si="61"/>
        <v>1.1760000000000008</v>
      </c>
      <c r="D215" s="9">
        <f t="shared" si="62"/>
        <v>27.334125100655715</v>
      </c>
      <c r="E215" s="9">
        <f t="shared" si="62"/>
        <v>-16.157293025240183</v>
      </c>
      <c r="F215" s="9">
        <f t="shared" si="63"/>
        <v>-14.557650330644494</v>
      </c>
      <c r="G215" s="10">
        <f t="shared" si="64"/>
        <v>2.1666666599999997</v>
      </c>
      <c r="H215" s="5">
        <f t="shared" si="64"/>
        <v>1</v>
      </c>
      <c r="I215">
        <f t="shared" si="65"/>
        <v>38.448994379340462</v>
      </c>
      <c r="J215">
        <f t="shared" si="66"/>
        <v>21.604836370138482</v>
      </c>
      <c r="K215">
        <f t="shared" si="66"/>
        <v>-31.804971532798074</v>
      </c>
      <c r="L215">
        <f t="shared" si="67"/>
        <v>-3.2632013046709187</v>
      </c>
      <c r="M215">
        <f t="shared" si="68"/>
        <v>-27.370167060802281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27.463695381253061</v>
      </c>
      <c r="C216" s="9">
        <f t="shared" si="61"/>
        <v>1.1820000000000008</v>
      </c>
      <c r="D216" s="9">
        <f t="shared" si="62"/>
        <v>27.463695381253061</v>
      </c>
      <c r="E216" s="9">
        <f t="shared" si="62"/>
        <v>-16.348615517444067</v>
      </c>
      <c r="F216" s="9">
        <f t="shared" si="63"/>
        <v>-14.724448332088567</v>
      </c>
      <c r="G216" s="10">
        <f t="shared" si="64"/>
        <v>2.1666666599999997</v>
      </c>
      <c r="H216" s="5">
        <f t="shared" si="64"/>
        <v>1</v>
      </c>
      <c r="I216">
        <f t="shared" si="65"/>
        <v>38.573988620745318</v>
      </c>
      <c r="J216">
        <f t="shared" si="66"/>
        <v>21.585257162310455</v>
      </c>
      <c r="K216">
        <f t="shared" si="66"/>
        <v>-31.96919253516289</v>
      </c>
      <c r="L216">
        <f t="shared" si="67"/>
        <v>-3.2708428167293229</v>
      </c>
      <c r="M216">
        <f t="shared" si="68"/>
        <v>-27.329665602036236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27.593148049056222</v>
      </c>
      <c r="C217" s="9">
        <f t="shared" si="61"/>
        <v>1.1880000000000008</v>
      </c>
      <c r="D217" s="9">
        <f t="shared" si="62"/>
        <v>27.593148049056222</v>
      </c>
      <c r="E217" s="9">
        <f t="shared" si="62"/>
        <v>-16.540922606635881</v>
      </c>
      <c r="F217" s="9">
        <f t="shared" si="63"/>
        <v>-14.891979711496836</v>
      </c>
      <c r="G217" s="10">
        <f t="shared" si="64"/>
        <v>2.1666666599999997</v>
      </c>
      <c r="H217" s="5">
        <f t="shared" si="64"/>
        <v>1</v>
      </c>
      <c r="I217">
        <f t="shared" si="65"/>
        <v>38.6990585975581</v>
      </c>
      <c r="J217">
        <f t="shared" si="66"/>
        <v>21.565632105410078</v>
      </c>
      <c r="K217">
        <f t="shared" si="66"/>
        <v>-32.133170528775111</v>
      </c>
      <c r="L217">
        <f t="shared" si="67"/>
        <v>-3.2784645472647003</v>
      </c>
      <c r="M217">
        <f t="shared" si="68"/>
        <v>-27.289030254857586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27.722482829326832</v>
      </c>
      <c r="C218" s="9">
        <f t="shared" si="61"/>
        <v>1.1940000000000008</v>
      </c>
      <c r="D218" s="9">
        <f t="shared" si="62"/>
        <v>27.722482829326832</v>
      </c>
      <c r="E218" s="9">
        <f t="shared" si="62"/>
        <v>-16.734212832353119</v>
      </c>
      <c r="F218" s="9">
        <f t="shared" si="63"/>
        <v>-15.060241700018302</v>
      </c>
      <c r="G218" s="10">
        <f t="shared" si="64"/>
        <v>2.1666666599999997</v>
      </c>
      <c r="H218" s="5">
        <f t="shared" si="64"/>
        <v>1</v>
      </c>
      <c r="I218">
        <f t="shared" si="65"/>
        <v>38.824199965854753</v>
      </c>
      <c r="J218">
        <f t="shared" si="66"/>
        <v>21.545961318126491</v>
      </c>
      <c r="K218">
        <f t="shared" si="66"/>
        <v>-32.296904710304254</v>
      </c>
      <c r="L218">
        <f t="shared" si="67"/>
        <v>-3.2860660616153723</v>
      </c>
      <c r="M218">
        <f t="shared" si="68"/>
        <v>-27.248261904737102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27.851699448046482</v>
      </c>
      <c r="C219" s="9">
        <f t="shared" si="61"/>
        <v>1.2000000000000008</v>
      </c>
      <c r="D219" s="9">
        <f t="shared" si="62"/>
        <v>27.851699448046482</v>
      </c>
      <c r="E219" s="9">
        <f t="shared" si="62"/>
        <v>-16.928484729329231</v>
      </c>
      <c r="F219" s="9">
        <f t="shared" si="63"/>
        <v>-15.229231524441945</v>
      </c>
      <c r="G219" s="10">
        <f t="shared" si="64"/>
        <v>2.1666666599999997</v>
      </c>
      <c r="H219" s="5">
        <f t="shared" si="64"/>
        <v>1</v>
      </c>
      <c r="I219">
        <f t="shared" si="65"/>
        <v>38.949408433980146</v>
      </c>
      <c r="J219">
        <f t="shared" si="66"/>
        <v>21.526244921756799</v>
      </c>
      <c r="K219">
        <f t="shared" si="66"/>
        <v>-32.460394281732675</v>
      </c>
      <c r="L219">
        <f t="shared" si="67"/>
        <v>-3.2936469314361561</v>
      </c>
      <c r="M219">
        <f t="shared" si="68"/>
        <v>-27.20736144284141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27.980797631932255</v>
      </c>
      <c r="C220" s="9">
        <f t="shared" si="61"/>
        <v>1.2060000000000008</v>
      </c>
      <c r="D220" s="9">
        <f t="shared" si="62"/>
        <v>27.980797631932255</v>
      </c>
      <c r="E220" s="9">
        <f t="shared" si="62"/>
        <v>-17.123736827525597</v>
      </c>
      <c r="F220" s="9">
        <f t="shared" si="63"/>
        <v>-15.398946407258842</v>
      </c>
      <c r="G220" s="10">
        <f t="shared" si="64"/>
        <v>2.1666666599999997</v>
      </c>
      <c r="H220" s="5">
        <f t="shared" si="64"/>
        <v>1</v>
      </c>
      <c r="I220">
        <f t="shared" si="65"/>
        <v>39.074679761947998</v>
      </c>
      <c r="J220">
        <f t="shared" si="66"/>
        <v>21.506483040168181</v>
      </c>
      <c r="K220">
        <f t="shared" si="66"/>
        <v>-32.623638450389727</v>
      </c>
      <c r="L220">
        <f t="shared" si="67"/>
        <v>-3.3012067346360929</v>
      </c>
      <c r="M220">
        <f t="shared" si="68"/>
        <v>-27.16632976588452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28.10977710845204</v>
      </c>
      <c r="C221" s="9">
        <f t="shared" si="61"/>
        <v>1.2120000000000009</v>
      </c>
      <c r="D221" s="9">
        <f t="shared" si="62"/>
        <v>28.10977710845204</v>
      </c>
      <c r="E221" s="9">
        <f t="shared" si="62"/>
        <v>-17.319967652163722</v>
      </c>
      <c r="F221" s="9">
        <f t="shared" si="63"/>
        <v>-15.569383566724598</v>
      </c>
      <c r="G221" s="10">
        <f t="shared" si="64"/>
        <v>2.1666666599999997</v>
      </c>
      <c r="H221" s="5">
        <f t="shared" si="64"/>
        <v>1</v>
      </c>
      <c r="I221">
        <f t="shared" si="65"/>
        <v>39.200009760846442</v>
      </c>
      <c r="J221">
        <f t="shared" si="66"/>
        <v>21.486675799760363</v>
      </c>
      <c r="K221">
        <f t="shared" si="66"/>
        <v>-32.786636428985034</v>
      </c>
      <c r="L221">
        <f t="shared" si="67"/>
        <v>-3.3087450553167095</v>
      </c>
      <c r="M221">
        <f t="shared" si="68"/>
        <v>-27.125167775981392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28.238637605839607</v>
      </c>
      <c r="C222" s="9">
        <f t="shared" si="61"/>
        <v>1.2180000000000009</v>
      </c>
      <c r="D222" s="9">
        <f t="shared" si="62"/>
        <v>28.238637605839607</v>
      </c>
      <c r="E222" s="9">
        <f t="shared" si="62"/>
        <v>-17.5171757237576</v>
      </c>
      <c r="F222" s="9">
        <f t="shared" si="63"/>
        <v>-15.740540216922062</v>
      </c>
      <c r="G222" s="10">
        <f t="shared" si="64"/>
        <v>2.1666666599999997</v>
      </c>
      <c r="H222" s="5">
        <f t="shared" si="64"/>
        <v>1</v>
      </c>
      <c r="I222">
        <f t="shared" si="65"/>
        <v>39.3253942922492</v>
      </c>
      <c r="J222">
        <f t="shared" si="66"/>
        <v>21.466823329428461</v>
      </c>
      <c r="K222">
        <f t="shared" si="66"/>
        <v>-32.949387435640922</v>
      </c>
      <c r="L222">
        <f t="shared" si="67"/>
        <v>-3.3162614837108069</v>
      </c>
      <c r="M222">
        <f t="shared" si="68"/>
        <v>-27.083876380503572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28.367378853109471</v>
      </c>
      <c r="C223" s="9">
        <f t="shared" si="61"/>
        <v>1.2240000000000009</v>
      </c>
      <c r="D223" s="9">
        <f t="shared" si="62"/>
        <v>28.367378853109471</v>
      </c>
      <c r="E223" s="9">
        <f t="shared" si="62"/>
        <v>-17.715359558146293</v>
      </c>
      <c r="F223" s="9">
        <f t="shared" si="63"/>
        <v>-15.912413567824304</v>
      </c>
      <c r="G223" s="10">
        <f t="shared" si="64"/>
        <v>2.1666666599999997</v>
      </c>
      <c r="H223" s="5">
        <f t="shared" si="64"/>
        <v>1</v>
      </c>
      <c r="I223">
        <f t="shared" si="65"/>
        <v>39.450829267632507</v>
      </c>
      <c r="J223">
        <f t="shared" si="66"/>
        <v>21.446925760526195</v>
      </c>
      <c r="K223">
        <f t="shared" si="66"/>
        <v>-33.111890693923947</v>
      </c>
      <c r="L223">
        <f t="shared" si="67"/>
        <v>-3.3237556161217845</v>
      </c>
      <c r="M223">
        <f t="shared" si="68"/>
        <v>-27.042456491936857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28.496000580071538</v>
      </c>
      <c r="C224" s="9">
        <f t="shared" si="61"/>
        <v>1.2300000000000009</v>
      </c>
      <c r="D224" s="9">
        <f t="shared" si="62"/>
        <v>28.496000580071538</v>
      </c>
      <c r="E224" s="9">
        <f t="shared" si="62"/>
        <v>-17.914517666526692</v>
      </c>
      <c r="F224" s="9">
        <f t="shared" si="63"/>
        <v>-16.085000825357913</v>
      </c>
      <c r="G224" s="10">
        <f t="shared" si="64"/>
        <v>2.1666666599999997</v>
      </c>
      <c r="H224" s="5">
        <f t="shared" si="64"/>
        <v>1</v>
      </c>
      <c r="I224">
        <f t="shared" si="65"/>
        <v>39.576310647797698</v>
      </c>
      <c r="J224">
        <f t="shared" si="66"/>
        <v>21.426983226829464</v>
      </c>
      <c r="K224">
        <f t="shared" si="66"/>
        <v>-33.274145432875571</v>
      </c>
      <c r="L224">
        <f t="shared" si="67"/>
        <v>-3.3312270548634979</v>
      </c>
      <c r="M224">
        <f t="shared" si="68"/>
        <v>-27.000909027740938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28.624502517345526</v>
      </c>
      <c r="C225" s="9">
        <f t="shared" si="61"/>
        <v>1.2360000000000009</v>
      </c>
      <c r="D225" s="9">
        <f t="shared" si="62"/>
        <v>28.624502517345526</v>
      </c>
      <c r="E225" s="9">
        <f t="shared" si="62"/>
        <v>-18.114648555486443</v>
      </c>
      <c r="F225" s="9">
        <f t="shared" si="63"/>
        <v>-16.258299191466541</v>
      </c>
      <c r="G225" s="10">
        <f t="shared" si="64"/>
        <v>2.1666666599999997</v>
      </c>
      <c r="H225" s="5">
        <f t="shared" si="64"/>
        <v>1</v>
      </c>
      <c r="I225">
        <f t="shared" si="65"/>
        <v>39.701834442299678</v>
      </c>
      <c r="J225">
        <f t="shared" si="66"/>
        <v>21.406995864500281</v>
      </c>
      <c r="K225">
        <f t="shared" si="66"/>
        <v>-33.436150887042018</v>
      </c>
      <c r="L225">
        <f t="shared" si="67"/>
        <v>-3.3386754082006611</v>
      </c>
      <c r="M225">
        <f t="shared" si="68"/>
        <v>-26.959234910210984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28.75288439637518</v>
      </c>
      <c r="C226" s="9">
        <f t="shared" si="61"/>
        <v>1.2420000000000009</v>
      </c>
      <c r="D226" s="9">
        <f t="shared" si="62"/>
        <v>28.75288439637518</v>
      </c>
      <c r="E226" s="9">
        <f t="shared" si="62"/>
        <v>-18.315750727037081</v>
      </c>
      <c r="F226" s="9">
        <f t="shared" si="63"/>
        <v>-16.432305864174708</v>
      </c>
      <c r="G226" s="10">
        <f t="shared" si="64"/>
        <v>2.1666666599999997</v>
      </c>
      <c r="H226" s="5">
        <f t="shared" si="64"/>
        <v>1</v>
      </c>
      <c r="I226">
        <f t="shared" si="65"/>
        <v>39.827396708881153</v>
      </c>
      <c r="J226">
        <f t="shared" si="66"/>
        <v>21.386963812051079</v>
      </c>
      <c r="K226">
        <f t="shared" si="66"/>
        <v>-33.597906296503282</v>
      </c>
      <c r="L226">
        <f t="shared" si="67"/>
        <v>-3.3461002902897876</v>
      </c>
      <c r="M226">
        <f t="shared" si="68"/>
        <v>-26.917435066341138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28.88114594944226</v>
      </c>
      <c r="C227" s="9">
        <f t="shared" si="61"/>
        <v>1.2480000000000009</v>
      </c>
      <c r="D227" s="9">
        <f t="shared" si="62"/>
        <v>28.88114594944226</v>
      </c>
      <c r="E227" s="9">
        <f t="shared" si="62"/>
        <v>-18.517822678647295</v>
      </c>
      <c r="F227" s="9">
        <f t="shared" si="63"/>
        <v>-16.607018037651841</v>
      </c>
      <c r="G227" s="10">
        <f t="shared" si="64"/>
        <v>2.1666666599999997</v>
      </c>
      <c r="H227" s="5">
        <f t="shared" si="64"/>
        <v>1</v>
      </c>
      <c r="I227">
        <f t="shared" si="65"/>
        <v>39.952993552912773</v>
      </c>
      <c r="J227">
        <f t="shared" si="66"/>
        <v>21.36688721030934</v>
      </c>
      <c r="K227">
        <f t="shared" si="66"/>
        <v>-33.75941090690133</v>
      </c>
      <c r="L227">
        <f t="shared" si="67"/>
        <v>-3.3535013211206777</v>
      </c>
      <c r="M227">
        <f t="shared" si="68"/>
        <v>-26.875510427689932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29.009286909680334</v>
      </c>
      <c r="C228" s="9">
        <f t="shared" si="61"/>
        <v>1.2540000000000009</v>
      </c>
      <c r="D228" s="9">
        <f t="shared" si="62"/>
        <v>29.009286909680334</v>
      </c>
      <c r="E228" s="9">
        <f t="shared" si="62"/>
        <v>-18.720862903276402</v>
      </c>
      <c r="F228" s="9">
        <f t="shared" si="63"/>
        <v>-16.782432902276572</v>
      </c>
      <c r="G228" s="10">
        <f t="shared" si="64"/>
        <v>2.1666666599999997</v>
      </c>
      <c r="H228" s="5">
        <f t="shared" si="64"/>
        <v>1</v>
      </c>
      <c r="I228">
        <f t="shared" si="65"/>
        <v>40.078621126839096</v>
      </c>
      <c r="J228">
        <f t="shared" si="66"/>
        <v>21.346766202382614</v>
      </c>
      <c r="K228">
        <f t="shared" si="66"/>
        <v>-33.920663969467469</v>
      </c>
      <c r="L228">
        <f t="shared" si="67"/>
        <v>-3.3608781264584469</v>
      </c>
      <c r="M228">
        <f t="shared" si="68"/>
        <v>-26.833461930247498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29.137307011088353</v>
      </c>
      <c r="C229" s="9">
        <f t="shared" si="61"/>
        <v>1.2600000000000009</v>
      </c>
      <c r="D229" s="9">
        <f t="shared" ref="D229:E244" si="70">D228+$C$7*(J228+J229)/2</f>
        <v>29.137307011088353</v>
      </c>
      <c r="E229" s="9">
        <f t="shared" si="70"/>
        <v>-18.924869889407951</v>
      </c>
      <c r="F229" s="9">
        <f t="shared" si="63"/>
        <v>-16.958547644701252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40.204275629630565</v>
      </c>
      <c r="J229">
        <f t="shared" si="66"/>
        <v>21.326600933623865</v>
      </c>
      <c r="K229">
        <f t="shared" si="66"/>
        <v>-34.081664741048954</v>
      </c>
      <c r="L229">
        <f t="shared" si="67"/>
        <v>-3.3682303377861098</v>
      </c>
      <c r="M229">
        <f t="shared" si="68"/>
        <v>-26.791290514304659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29.265205988544015</v>
      </c>
      <c r="C230" s="9">
        <f t="shared" si="61"/>
        <v>1.2660000000000009</v>
      </c>
      <c r="D230" s="9">
        <f t="shared" si="70"/>
        <v>29.265205988544015</v>
      </c>
      <c r="E230" s="9">
        <f t="shared" si="70"/>
        <v>-19.129842121083502</v>
      </c>
      <c r="F230" s="9">
        <f t="shared" si="63"/>
        <v>-17.135359447916674</v>
      </c>
      <c r="G230" s="10">
        <f t="shared" si="71"/>
        <v>2.1666666599999997</v>
      </c>
      <c r="H230" s="5">
        <f t="shared" si="71"/>
        <v>1</v>
      </c>
      <c r="I230">
        <f t="shared" si="65"/>
        <v>40.329953306241251</v>
      </c>
      <c r="J230">
        <f t="shared" si="66"/>
        <v>21.306391551597148</v>
      </c>
      <c r="K230">
        <f t="shared" si="66"/>
        <v>-34.242412484134782</v>
      </c>
      <c r="L230">
        <f t="shared" si="67"/>
        <v>-3.3755575922476928</v>
      </c>
      <c r="M230">
        <f t="shared" si="68"/>
        <v>-26.748997124323765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29.392983577816938</v>
      </c>
      <c r="C231" s="9">
        <f t="shared" si="61"/>
        <v>1.2720000000000009</v>
      </c>
      <c r="D231" s="9">
        <f t="shared" si="70"/>
        <v>29.392983577816938</v>
      </c>
      <c r="E231" s="9">
        <f t="shared" si="70"/>
        <v>-19.335778077936549</v>
      </c>
      <c r="F231" s="9">
        <f t="shared" si="63"/>
        <v>-17.312865491317041</v>
      </c>
      <c r="G231" s="10">
        <f t="shared" si="71"/>
        <v>2.1666666599999997</v>
      </c>
      <c r="H231" s="5">
        <f t="shared" si="71"/>
        <v>1</v>
      </c>
      <c r="I231">
        <f t="shared" si="65"/>
        <v>40.455650447072721</v>
      </c>
      <c r="J231">
        <f t="shared" si="66"/>
        <v>21.286138206043663</v>
      </c>
      <c r="K231">
        <f t="shared" si="66"/>
        <v>-34.402906466880722</v>
      </c>
      <c r="L231">
        <f t="shared" si="67"/>
        <v>-3.3828595325919184</v>
      </c>
      <c r="M231">
        <f t="shared" si="68"/>
        <v>-26.706582708811297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29.520639515581614</v>
      </c>
      <c r="C232" s="9">
        <f t="shared" si="61"/>
        <v>1.2780000000000009</v>
      </c>
      <c r="D232" s="9">
        <f t="shared" si="70"/>
        <v>29.520639515581614</v>
      </c>
      <c r="E232" s="9">
        <f t="shared" si="70"/>
        <v>-19.54267623522659</v>
      </c>
      <c r="F232" s="9">
        <f t="shared" si="63"/>
        <v>-17.491062950765095</v>
      </c>
      <c r="G232" s="10">
        <f t="shared" si="71"/>
        <v>2.1666666599999997</v>
      </c>
      <c r="H232" s="5">
        <f t="shared" si="71"/>
        <v>1</v>
      </c>
      <c r="I232">
        <f t="shared" si="65"/>
        <v>40.581363387443645</v>
      </c>
      <c r="J232">
        <f t="shared" si="66"/>
        <v>21.265841048848113</v>
      </c>
      <c r="K232">
        <f t="shared" si="66"/>
        <v>-34.563145963133593</v>
      </c>
      <c r="L232">
        <f t="shared" si="67"/>
        <v>-3.3901358071164056</v>
      </c>
      <c r="M232">
        <f t="shared" si="68"/>
        <v>-26.664048220192218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29.648173539430175</v>
      </c>
      <c r="C233" s="9">
        <f t="shared" si="61"/>
        <v>1.2840000000000009</v>
      </c>
      <c r="D233" s="9">
        <f t="shared" si="70"/>
        <v>29.648173539430175</v>
      </c>
      <c r="E233" s="9">
        <f t="shared" si="70"/>
        <v>-19.750535063873354</v>
      </c>
      <c r="F233" s="9">
        <f t="shared" si="63"/>
        <v>-17.669948998657468</v>
      </c>
      <c r="G233" s="10">
        <f t="shared" si="71"/>
        <v>2.1666666599999997</v>
      </c>
      <c r="H233" s="5">
        <f t="shared" si="71"/>
        <v>1</v>
      </c>
      <c r="I233">
        <f t="shared" si="65"/>
        <v>40.707088507065471</v>
      </c>
      <c r="J233">
        <f t="shared" si="66"/>
        <v>21.245500234005416</v>
      </c>
      <c r="K233">
        <f t="shared" si="66"/>
        <v>-34.723130252454744</v>
      </c>
      <c r="L233">
        <f t="shared" si="67"/>
        <v>-3.3973860696124394</v>
      </c>
      <c r="M233">
        <f t="shared" si="68"/>
        <v>-26.621394614686015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29.775585387884956</v>
      </c>
      <c r="C234" s="9">
        <f t="shared" si="61"/>
        <v>1.2900000000000009</v>
      </c>
      <c r="D234" s="9">
        <f t="shared" si="70"/>
        <v>29.775585387884956</v>
      </c>
      <c r="E234" s="9">
        <f t="shared" si="70"/>
        <v>-19.959353030491148</v>
      </c>
      <c r="F234" s="9">
        <f t="shared" si="63"/>
        <v>-17.849520803990185</v>
      </c>
      <c r="G234" s="10">
        <f t="shared" si="71"/>
        <v>2.1666666599999997</v>
      </c>
      <c r="H234" s="5">
        <f t="shared" si="71"/>
        <v>1</v>
      </c>
      <c r="I234">
        <f t="shared" si="65"/>
        <v>40.832822229524027</v>
      </c>
      <c r="J234">
        <f t="shared" si="66"/>
        <v>21.22511591758774</v>
      </c>
      <c r="K234">
        <f t="shared" si="66"/>
        <v>-34.882858620142862</v>
      </c>
      <c r="L234">
        <f t="shared" si="67"/>
        <v>-3.4046099793102713</v>
      </c>
      <c r="M234">
        <f t="shared" si="68"/>
        <v>-26.578622852184392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29.902874800410853</v>
      </c>
      <c r="C235" s="9">
        <f t="shared" si="61"/>
        <v>1.2960000000000009</v>
      </c>
      <c r="D235" s="9">
        <f t="shared" si="70"/>
        <v>29.902874800410853</v>
      </c>
      <c r="E235" s="9">
        <f t="shared" si="70"/>
        <v>-20.169128597423345</v>
      </c>
      <c r="F235" s="9">
        <f t="shared" si="63"/>
        <v>-18.029775532424384</v>
      </c>
      <c r="G235" s="10">
        <f t="shared" si="71"/>
        <v>2.1666666599999997</v>
      </c>
      <c r="H235" s="5">
        <f t="shared" si="71"/>
        <v>1</v>
      </c>
      <c r="I235">
        <f t="shared" si="65"/>
        <v>40.958561021766954</v>
      </c>
      <c r="J235">
        <f t="shared" si="66"/>
        <v>21.204688257711879</v>
      </c>
      <c r="K235">
        <f t="shared" si="66"/>
        <v>-35.04233035725597</v>
      </c>
      <c r="L235">
        <f t="shared" si="67"/>
        <v>-3.4118072008249656</v>
      </c>
      <c r="M235">
        <f t="shared" si="68"/>
        <v>-26.535733896130655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30.030041517427509</v>
      </c>
      <c r="C236" s="9">
        <f t="shared" si="61"/>
        <v>1.3020000000000009</v>
      </c>
      <c r="D236" s="9">
        <f t="shared" si="70"/>
        <v>30.030041517427509</v>
      </c>
      <c r="E236" s="9">
        <f t="shared" si="70"/>
        <v>-20.379860222777012</v>
      </c>
      <c r="F236" s="9">
        <f t="shared" si="63"/>
        <v>-18.210710346352169</v>
      </c>
      <c r="G236" s="10">
        <f t="shared" si="71"/>
        <v>2.1666666599999997</v>
      </c>
      <c r="H236" s="5">
        <f t="shared" si="71"/>
        <v>1</v>
      </c>
      <c r="I236">
        <f t="shared" si="65"/>
        <v>41.084301393597165</v>
      </c>
      <c r="J236">
        <f t="shared" si="66"/>
        <v>21.184217414506929</v>
      </c>
      <c r="K236">
        <f t="shared" si="66"/>
        <v>-35.201544760632757</v>
      </c>
      <c r="L236">
        <f t="shared" si="67"/>
        <v>-3.4189774041027809</v>
      </c>
      <c r="M236">
        <f t="shared" si="68"/>
        <v>-26.492728713400652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30.157085280321276</v>
      </c>
      <c r="C237" s="9">
        <f t="shared" si="61"/>
        <v>1.3080000000000009</v>
      </c>
      <c r="D237" s="9">
        <f t="shared" si="70"/>
        <v>30.157085280321276</v>
      </c>
      <c r="E237" s="9">
        <f t="shared" si="70"/>
        <v>-20.591546360457649</v>
      </c>
      <c r="F237" s="9">
        <f t="shared" si="63"/>
        <v>-18.39232240496262</v>
      </c>
      <c r="G237" s="10">
        <f t="shared" si="71"/>
        <v>2.1666666599999997</v>
      </c>
      <c r="H237" s="5">
        <f t="shared" si="71"/>
        <v>1</v>
      </c>
      <c r="I237">
        <f t="shared" si="65"/>
        <v>41.210039897172145</v>
      </c>
      <c r="J237">
        <f t="shared" si="66"/>
        <v>21.16370355008231</v>
      </c>
      <c r="K237">
        <f t="shared" si="66"/>
        <v>-35.360501132913164</v>
      </c>
      <c r="L237">
        <f t="shared" si="67"/>
        <v>-3.4261202643680995</v>
      </c>
      <c r="M237">
        <f t="shared" si="68"/>
        <v>-26.449608274185366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30.284005831457012</v>
      </c>
      <c r="C238" s="9">
        <f t="shared" si="61"/>
        <v>1.3140000000000009</v>
      </c>
      <c r="D238" s="9">
        <f t="shared" si="70"/>
        <v>30.284005831457012</v>
      </c>
      <c r="E238" s="9">
        <f t="shared" si="70"/>
        <v>-20.804185460204064</v>
      </c>
      <c r="F238" s="9">
        <f t="shared" si="63"/>
        <v>-18.57460886430799</v>
      </c>
      <c r="G238" s="10">
        <f t="shared" si="71"/>
        <v>2.1666666599999997</v>
      </c>
      <c r="H238" s="5">
        <f t="shared" si="71"/>
        <v>1</v>
      </c>
      <c r="I238">
        <f t="shared" si="65"/>
        <v>41.335773126509125</v>
      </c>
      <c r="J238">
        <f t="shared" si="66"/>
        <v>21.1431468284961</v>
      </c>
      <c r="K238">
        <f t="shared" si="66"/>
        <v>-35.519198782558277</v>
      </c>
      <c r="L238">
        <f t="shared" si="67"/>
        <v>-3.4332354620708792</v>
      </c>
      <c r="M238">
        <f t="shared" si="68"/>
        <v>-26.406373551875021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30.41080291418967</v>
      </c>
      <c r="C239" s="9">
        <f t="shared" si="61"/>
        <v>1.320000000000001</v>
      </c>
      <c r="D239" s="9">
        <f t="shared" si="70"/>
        <v>30.41080291418967</v>
      </c>
      <c r="E239" s="9">
        <f t="shared" si="70"/>
        <v>-21.017775967623347</v>
      </c>
      <c r="F239" s="9">
        <f t="shared" si="63"/>
        <v>-18.757566877369982</v>
      </c>
      <c r="G239" s="10">
        <f t="shared" si="71"/>
        <v>2.1666666599999997</v>
      </c>
      <c r="H239" s="5">
        <f t="shared" si="71"/>
        <v>1</v>
      </c>
      <c r="I239">
        <f t="shared" si="65"/>
        <v>41.461497716996192</v>
      </c>
      <c r="J239">
        <f t="shared" si="66"/>
        <v>21.122547415723673</v>
      </c>
      <c r="K239">
        <f t="shared" si="66"/>
        <v>-35.677637023869529</v>
      </c>
      <c r="L239">
        <f t="shared" si="67"/>
        <v>-3.4403226828346503</v>
      </c>
      <c r="M239">
        <f t="shared" si="68"/>
        <v>-26.363025522944746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30.537476272875722</v>
      </c>
      <c r="C240" s="9">
        <f t="shared" si="61"/>
        <v>1.326000000000001</v>
      </c>
      <c r="D240" s="9">
        <f t="shared" si="70"/>
        <v>30.537476272875722</v>
      </c>
      <c r="E240" s="9">
        <f t="shared" si="70"/>
        <v>-21.232316324225977</v>
      </c>
      <c r="F240" s="9">
        <f t="shared" si="63"/>
        <v>-18.941193594126219</v>
      </c>
      <c r="G240" s="10">
        <f t="shared" si="71"/>
        <v>2.1666666599999997</v>
      </c>
      <c r="H240" s="5">
        <f t="shared" si="71"/>
        <v>1</v>
      </c>
      <c r="I240">
        <f t="shared" si="65"/>
        <v>41.587210344909138</v>
      </c>
      <c r="J240">
        <f t="shared" si="66"/>
        <v>21.101905479626666</v>
      </c>
      <c r="K240">
        <f t="shared" si="66"/>
        <v>-35.835815177007198</v>
      </c>
      <c r="L240">
        <f t="shared" si="67"/>
        <v>-3.4473816174050333</v>
      </c>
      <c r="M240">
        <f t="shared" si="68"/>
        <v>-26.31956516684177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30.664025652884369</v>
      </c>
      <c r="C241" s="9">
        <f t="shared" si="61"/>
        <v>1.332000000000001</v>
      </c>
      <c r="D241" s="9">
        <f t="shared" si="70"/>
        <v>30.664025652884369</v>
      </c>
      <c r="E241" s="9">
        <f t="shared" si="70"/>
        <v>-21.447804967461025</v>
      </c>
      <c r="F241" s="9">
        <f t="shared" si="63"/>
        <v>-19.125486161616791</v>
      </c>
      <c r="G241" s="10">
        <f t="shared" si="71"/>
        <v>2.1666666599999997</v>
      </c>
      <c r="H241" s="5">
        <f t="shared" si="71"/>
        <v>1</v>
      </c>
      <c r="I241">
        <f t="shared" si="65"/>
        <v>41.712907726934162</v>
      </c>
      <c r="J241">
        <f t="shared" si="66"/>
        <v>21.081221189922235</v>
      </c>
      <c r="K241">
        <f t="shared" si="66"/>
        <v>-35.993732568008248</v>
      </c>
      <c r="L241">
        <f t="shared" si="67"/>
        <v>-3.4544119615987832</v>
      </c>
      <c r="M241">
        <f t="shared" si="68"/>
        <v>-26.275993465874066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30.790450800608593</v>
      </c>
      <c r="C242" s="9">
        <f t="shared" si="61"/>
        <v>1.338000000000001</v>
      </c>
      <c r="D242" s="9">
        <f t="shared" si="70"/>
        <v>30.790450800608593</v>
      </c>
      <c r="E242" s="9">
        <f t="shared" si="70"/>
        <v>-21.664240330751461</v>
      </c>
      <c r="F242" s="9">
        <f t="shared" si="63"/>
        <v>-19.31044172401096</v>
      </c>
      <c r="G242" s="10">
        <f t="shared" si="71"/>
        <v>2.1666666599999997</v>
      </c>
      <c r="H242" s="5">
        <f t="shared" si="71"/>
        <v>1</v>
      </c>
      <c r="I242">
        <f t="shared" si="65"/>
        <v>41.838586619696422</v>
      </c>
      <c r="J242">
        <f t="shared" si="66"/>
        <v>21.060494718152643</v>
      </c>
      <c r="K242">
        <f t="shared" si="66"/>
        <v>-36.151388528803494</v>
      </c>
      <c r="L242">
        <f t="shared" si="67"/>
        <v>-3.4614134162533681</v>
      </c>
      <c r="M242">
        <f t="shared" si="68"/>
        <v>-26.232311405100511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30.916751463476015</v>
      </c>
      <c r="C243" s="9">
        <f t="shared" si="61"/>
        <v>1.344000000000001</v>
      </c>
      <c r="D243" s="9">
        <f t="shared" si="70"/>
        <v>30.916751463476015</v>
      </c>
      <c r="E243" s="9">
        <f t="shared" si="70"/>
        <v>-21.881620843529575</v>
      </c>
      <c r="F243" s="9">
        <f t="shared" si="63"/>
        <v>-19.496057422673939</v>
      </c>
      <c r="G243" s="10">
        <f t="shared" si="71"/>
        <v>2.1666666599999997</v>
      </c>
      <c r="H243" s="5">
        <f t="shared" si="71"/>
        <v>1</v>
      </c>
      <c r="I243">
        <f t="shared" si="65"/>
        <v>41.964243819294182</v>
      </c>
      <c r="J243">
        <f t="shared" si="66"/>
        <v>21.039726237655124</v>
      </c>
      <c r="K243">
        <f t="shared" si="66"/>
        <v>-36.308782397234097</v>
      </c>
      <c r="L243">
        <f t="shared" si="67"/>
        <v>-3.4683856871770509</v>
      </c>
      <c r="M243">
        <f t="shared" si="68"/>
        <v>-26.188519972222412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31.042927389959576</v>
      </c>
      <c r="C244" s="9">
        <f t="shared" si="61"/>
        <v>1.350000000000001</v>
      </c>
      <c r="D244" s="9">
        <f t="shared" si="70"/>
        <v>31.042927389959576</v>
      </c>
      <c r="E244" s="9">
        <f t="shared" si="70"/>
        <v>-22.099944931272478</v>
      </c>
      <c r="F244" s="9">
        <f t="shared" si="63"/>
        <v>-19.682330396233791</v>
      </c>
      <c r="G244" s="10">
        <f t="shared" si="71"/>
        <v>2.1666666599999997</v>
      </c>
      <c r="H244" s="5">
        <f t="shared" si="71"/>
        <v>1</v>
      </c>
      <c r="I244">
        <f t="shared" si="65"/>
        <v>42.089876160838855</v>
      </c>
      <c r="J244">
        <f t="shared" si="66"/>
        <v>21.018915923532063</v>
      </c>
      <c r="K244">
        <f t="shared" si="66"/>
        <v>-36.465913517067435</v>
      </c>
      <c r="L244">
        <f t="shared" si="67"/>
        <v>-3.4753284850995012</v>
      </c>
      <c r="M244">
        <f t="shared" si="68"/>
        <v>-26.144620157476549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31.168978329588036</v>
      </c>
      <c r="C245" s="9">
        <f t="shared" si="61"/>
        <v>1.356000000000001</v>
      </c>
      <c r="D245" s="9">
        <f t="shared" ref="D245:E260" si="72">D244+$C$7*(J244+J245)/2</f>
        <v>31.168978329588036</v>
      </c>
      <c r="E245" s="9">
        <f t="shared" si="72"/>
        <v>-22.319211015537718</v>
      </c>
      <c r="F245" s="9">
        <f t="shared" si="63"/>
        <v>-19.869257780648407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42.215480518000575</v>
      </c>
      <c r="J245">
        <f t="shared" si="66"/>
        <v>20.998063952621465</v>
      </c>
      <c r="K245">
        <f t="shared" si="66"/>
        <v>-36.622781238012294</v>
      </c>
      <c r="L245">
        <f t="shared" si="67"/>
        <v>-3.4822415256229076</v>
      </c>
      <c r="M245">
        <f t="shared" si="68"/>
        <v>-26.10061295352952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31.294904032956303</v>
      </c>
      <c r="C246" s="9">
        <f t="shared" si="61"/>
        <v>1.362000000000001</v>
      </c>
      <c r="D246" s="9">
        <f t="shared" si="72"/>
        <v>31.294904032956303</v>
      </c>
      <c r="E246" s="9">
        <f t="shared" si="72"/>
        <v>-22.539417513998956</v>
      </c>
      <c r="F246" s="9">
        <f t="shared" si="63"/>
        <v>-20.056836709272595</v>
      </c>
      <c r="G246" s="10">
        <f t="shared" si="73"/>
        <v>2.1666666599999997</v>
      </c>
      <c r="H246" s="5">
        <f t="shared" si="73"/>
        <v>1</v>
      </c>
      <c r="I246">
        <f t="shared" si="65"/>
        <v>42.341053802559514</v>
      </c>
      <c r="J246">
        <f t="shared" si="66"/>
        <v>20.977170503467725</v>
      </c>
      <c r="K246">
        <f t="shared" si="66"/>
        <v>-36.779384915733473</v>
      </c>
      <c r="L246">
        <f t="shared" si="67"/>
        <v>-3.4891245291736093</v>
      </c>
      <c r="M246">
        <f t="shared" si="68"/>
        <v>-26.056499355373514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31.420704251735586</v>
      </c>
      <c r="C247" s="9">
        <f t="shared" si="61"/>
        <v>1.368000000000001</v>
      </c>
      <c r="D247" s="9">
        <f t="shared" si="72"/>
        <v>31.420704251735586</v>
      </c>
      <c r="E247" s="9">
        <f t="shared" si="72"/>
        <v>-22.760562840481754</v>
      </c>
      <c r="F247" s="9">
        <f t="shared" si="63"/>
        <v>-20.24506431292523</v>
      </c>
      <c r="G247" s="10">
        <f t="shared" si="73"/>
        <v>2.1666666599999997</v>
      </c>
      <c r="H247" s="5">
        <f t="shared" si="73"/>
        <v>1</v>
      </c>
      <c r="I247">
        <f t="shared" si="65"/>
        <v>42.466592963962732</v>
      </c>
      <c r="J247">
        <f t="shared" si="66"/>
        <v>20.956235756292685</v>
      </c>
      <c r="K247">
        <f t="shared" si="66"/>
        <v>-36.935723911865715</v>
      </c>
      <c r="L247">
        <f t="shared" si="67"/>
        <v>-3.4959772209542206</v>
      </c>
      <c r="M247">
        <f t="shared" si="68"/>
        <v>-26.012280360223428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31.546378738683366</v>
      </c>
      <c r="C248" s="9">
        <f t="shared" si="61"/>
        <v>1.374000000000001</v>
      </c>
      <c r="D248" s="9">
        <f t="shared" si="72"/>
        <v>31.546378738683366</v>
      </c>
      <c r="E248" s="9">
        <f t="shared" si="72"/>
        <v>-22.982645404999431</v>
      </c>
      <c r="F248" s="9">
        <f t="shared" si="63"/>
        <v>-20.43393771995645</v>
      </c>
      <c r="G248" s="10">
        <f t="shared" si="73"/>
        <v>2.1666666599999997</v>
      </c>
      <c r="H248" s="5">
        <f t="shared" si="73"/>
        <v>1</v>
      </c>
      <c r="I248">
        <f t="shared" si="65"/>
        <v>42.592094988886643</v>
      </c>
      <c r="J248">
        <f t="shared" si="66"/>
        <v>20.935259892966961</v>
      </c>
      <c r="K248">
        <f t="shared" si="66"/>
        <v>-37.091797594027057</v>
      </c>
      <c r="L248">
        <f t="shared" si="67"/>
        <v>-3.5027993308962615</v>
      </c>
      <c r="M248">
        <f t="shared" si="68"/>
        <v>-25.967956967415297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31.671927247653212</v>
      </c>
      <c r="C249" s="9">
        <f t="shared" si="61"/>
        <v>1.380000000000001</v>
      </c>
      <c r="D249" s="9">
        <f t="shared" si="72"/>
        <v>31.671927247653212</v>
      </c>
      <c r="E249" s="9">
        <f t="shared" si="72"/>
        <v>-23.205663613789007</v>
      </c>
      <c r="F249" s="9">
        <f t="shared" si="63"/>
        <v>-20.623454056314959</v>
      </c>
      <c r="G249" s="10">
        <f t="shared" si="73"/>
        <v>2.1666666599999997</v>
      </c>
      <c r="H249" s="5">
        <f t="shared" si="73"/>
        <v>1</v>
      </c>
      <c r="I249">
        <f t="shared" si="65"/>
        <v>42.717556900804951</v>
      </c>
      <c r="J249">
        <f t="shared" si="66"/>
        <v>20.914243096981583</v>
      </c>
      <c r="K249">
        <f t="shared" si="66"/>
        <v>-37.247605335831551</v>
      </c>
      <c r="L249">
        <f t="shared" si="67"/>
        <v>-3.5095905936132796</v>
      </c>
      <c r="M249">
        <f t="shared" si="68"/>
        <v>-25.923530178306059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31.797349533604418</v>
      </c>
      <c r="C250" s="9">
        <f t="shared" si="61"/>
        <v>1.386000000000001</v>
      </c>
      <c r="D250" s="9">
        <f t="shared" si="72"/>
        <v>31.797349533604418</v>
      </c>
      <c r="E250" s="9">
        <f t="shared" si="72"/>
        <v>-23.429615869347206</v>
      </c>
      <c r="F250" s="9">
        <f t="shared" si="63"/>
        <v>-20.813610445615396</v>
      </c>
      <c r="G250" s="10">
        <f t="shared" si="73"/>
        <v>2.1666666599999997</v>
      </c>
      <c r="H250" s="5">
        <f t="shared" si="73"/>
        <v>1</v>
      </c>
      <c r="I250">
        <f t="shared" si="65"/>
        <v>42.842975759562108</v>
      </c>
      <c r="J250">
        <f t="shared" si="66"/>
        <v>20.893185553419904</v>
      </c>
      <c r="K250">
        <f t="shared" si="66"/>
        <v>-37.403146516901387</v>
      </c>
      <c r="L250">
        <f t="shared" si="67"/>
        <v>-3.5163507483544674</v>
      </c>
      <c r="M250">
        <f t="shared" si="68"/>
        <v>-25.879000996174579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31.922645352611468</v>
      </c>
      <c r="C251" s="9">
        <f t="shared" si="61"/>
        <v>1.392000000000001</v>
      </c>
      <c r="D251" s="9">
        <f t="shared" si="72"/>
        <v>31.922645352611468</v>
      </c>
      <c r="E251" s="9">
        <f t="shared" si="72"/>
        <v>-23.654500570466546</v>
      </c>
      <c r="F251" s="9">
        <f t="shared" si="63"/>
        <v>-21.004404009205665</v>
      </c>
      <c r="G251" s="10">
        <f t="shared" si="73"/>
        <v>2.1666666599999997</v>
      </c>
      <c r="H251" s="5">
        <f t="shared" si="73"/>
        <v>1</v>
      </c>
      <c r="I251">
        <f t="shared" si="65"/>
        <v>42.968348660952145</v>
      </c>
      <c r="J251">
        <f t="shared" si="66"/>
        <v>20.872087448929779</v>
      </c>
      <c r="K251">
        <f t="shared" si="66"/>
        <v>-37.558420522878436</v>
      </c>
      <c r="L251">
        <f t="shared" si="67"/>
        <v>-3.5230795389587573</v>
      </c>
      <c r="M251">
        <f t="shared" si="68"/>
        <v>-25.834370426123982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32.047814461873344</v>
      </c>
      <c r="C252" s="9">
        <f t="shared" si="61"/>
        <v>1.398000000000001</v>
      </c>
      <c r="D252" s="9">
        <f t="shared" si="72"/>
        <v>32.047814461873344</v>
      </c>
      <c r="E252" s="9">
        <f t="shared" si="72"/>
        <v>-23.880316112271487</v>
      </c>
      <c r="F252" s="9">
        <f t="shared" si="63"/>
        <v>-21.195831866234414</v>
      </c>
      <c r="G252" s="10">
        <f t="shared" si="73"/>
        <v>2.1666666599999997</v>
      </c>
      <c r="H252" s="5">
        <f t="shared" si="73"/>
        <v>1</v>
      </c>
      <c r="I252">
        <f t="shared" si="65"/>
        <v>43.093672736302914</v>
      </c>
      <c r="J252">
        <f t="shared" si="66"/>
        <v>20.850948971696027</v>
      </c>
      <c r="K252">
        <f t="shared" si="66"/>
        <v>-37.713426745435179</v>
      </c>
      <c r="L252">
        <f t="shared" si="67"/>
        <v>-3.5297767138094027</v>
      </c>
      <c r="M252">
        <f t="shared" si="68"/>
        <v>-25.789639474985211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32.172856619722673</v>
      </c>
      <c r="C253" s="9">
        <f t="shared" si="61"/>
        <v>1.404000000000001</v>
      </c>
      <c r="D253" s="9">
        <f t="shared" si="72"/>
        <v>32.172856619722673</v>
      </c>
      <c r="E253" s="9">
        <f t="shared" si="72"/>
        <v>-24.107060886254647</v>
      </c>
      <c r="F253" s="9">
        <f t="shared" si="63"/>
        <v>-21.387891133718483</v>
      </c>
      <c r="G253" s="10">
        <f t="shared" si="73"/>
        <v>2.1666666599999997</v>
      </c>
      <c r="H253" s="5">
        <f t="shared" si="73"/>
        <v>1</v>
      </c>
      <c r="I253">
        <f t="shared" si="65"/>
        <v>43.218945152065665</v>
      </c>
      <c r="J253">
        <f t="shared" si="66"/>
        <v>20.829770311413171</v>
      </c>
      <c r="K253">
        <f t="shared" si="66"/>
        <v>-37.86816458228509</v>
      </c>
      <c r="L253">
        <f t="shared" si="67"/>
        <v>-3.5364420257890363</v>
      </c>
      <c r="M253">
        <f t="shared" si="68"/>
        <v>-25.744809151221823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32.297771585634685</v>
      </c>
      <c r="C254" s="9">
        <f t="shared" si="61"/>
        <v>1.410000000000001</v>
      </c>
      <c r="D254" s="9">
        <f t="shared" si="72"/>
        <v>32.297771585634685</v>
      </c>
      <c r="E254" s="9">
        <f t="shared" si="72"/>
        <v>-24.334733280313081</v>
      </c>
      <c r="F254" s="9">
        <f t="shared" si="63"/>
        <v>-21.580578926610407</v>
      </c>
      <c r="G254" s="10">
        <f t="shared" si="73"/>
        <v>2.1666666599999997</v>
      </c>
      <c r="H254" s="5">
        <f t="shared" si="73"/>
        <v>1</v>
      </c>
      <c r="I254">
        <f t="shared" si="65"/>
        <v>43.344163109409898</v>
      </c>
      <c r="J254">
        <f t="shared" si="66"/>
        <v>20.808551659258438</v>
      </c>
      <c r="K254">
        <f t="shared" si="66"/>
        <v>-38.022633437192418</v>
      </c>
      <c r="L254">
        <f t="shared" si="67"/>
        <v>-3.5430752322351968</v>
      </c>
      <c r="M254">
        <f t="shared" si="68"/>
        <v>-25.699880464835999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32.422559120236052</v>
      </c>
      <c r="C255" s="9">
        <f t="shared" si="61"/>
        <v>1.416000000000001</v>
      </c>
      <c r="D255" s="9">
        <f t="shared" si="72"/>
        <v>32.422559120236052</v>
      </c>
      <c r="E255" s="9">
        <f t="shared" si="72"/>
        <v>-24.563331678784603</v>
      </c>
      <c r="F255" s="9">
        <f t="shared" si="63"/>
        <v>-21.773892357865932</v>
      </c>
      <c r="G255" s="10">
        <f t="shared" si="73"/>
        <v>2.1666666599999997</v>
      </c>
      <c r="H255" s="5">
        <f t="shared" si="73"/>
        <v>1</v>
      </c>
      <c r="I255">
        <f t="shared" si="65"/>
        <v>43.469323843823432</v>
      </c>
      <c r="J255">
        <f t="shared" si="66"/>
        <v>20.787293207865027</v>
      </c>
      <c r="K255">
        <f t="shared" si="66"/>
        <v>-38.176832719981434</v>
      </c>
      <c r="L255">
        <f t="shared" si="67"/>
        <v>-3.5496760948963213</v>
      </c>
      <c r="M255">
        <f t="shared" si="68"/>
        <v>-25.654854427275765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32.547218985313535</v>
      </c>
      <c r="C256" s="9">
        <f t="shared" si="61"/>
        <v>1.422000000000001</v>
      </c>
      <c r="D256" s="9">
        <f t="shared" si="72"/>
        <v>32.547218985313535</v>
      </c>
      <c r="E256" s="9">
        <f t="shared" si="72"/>
        <v>-24.792854462484183</v>
      </c>
      <c r="F256" s="9">
        <f t="shared" si="63"/>
        <v>-21.967828538511533</v>
      </c>
      <c r="G256" s="10">
        <f t="shared" si="73"/>
        <v>2.1666666599999997</v>
      </c>
      <c r="H256" s="5">
        <f t="shared" si="73"/>
        <v>1</v>
      </c>
      <c r="I256">
        <f t="shared" si="65"/>
        <v>43.594424624717675</v>
      </c>
      <c r="J256">
        <f t="shared" si="66"/>
        <v>20.765995151295648</v>
      </c>
      <c r="K256">
        <f t="shared" si="66"/>
        <v>-38.330761846545087</v>
      </c>
      <c r="L256">
        <f t="shared" si="67"/>
        <v>-3.5562443798882017</v>
      </c>
      <c r="M256">
        <f t="shared" si="68"/>
        <v>-25.609732051343368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32.671750943822474</v>
      </c>
      <c r="C257" s="9">
        <f t="shared" si="61"/>
        <v>1.428000000000001</v>
      </c>
      <c r="D257" s="9">
        <f t="shared" si="72"/>
        <v>32.671750943822474</v>
      </c>
      <c r="E257" s="9">
        <f t="shared" si="72"/>
        <v>-25.023300008740378</v>
      </c>
      <c r="F257" s="9">
        <f t="shared" si="63"/>
        <v>-22.162384577711972</v>
      </c>
      <c r="G257" s="10">
        <f t="shared" si="73"/>
        <v>2.1666666599999997</v>
      </c>
      <c r="H257" s="5">
        <f t="shared" si="73"/>
        <v>1</v>
      </c>
      <c r="I257">
        <f t="shared" si="65"/>
        <v>43.719462755038016</v>
      </c>
      <c r="J257">
        <f t="shared" si="66"/>
        <v>20.744657685016318</v>
      </c>
      <c r="K257">
        <f t="shared" si="66"/>
        <v>-38.484420238853147</v>
      </c>
      <c r="L257">
        <f t="shared" si="67"/>
        <v>-3.5627798576508938</v>
      </c>
      <c r="M257">
        <f t="shared" si="68"/>
        <v>-25.564514351104823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32.796154759895131</v>
      </c>
      <c r="C258" s="9">
        <f t="shared" si="61"/>
        <v>1.4340000000000011</v>
      </c>
      <c r="D258" s="9">
        <f t="shared" si="72"/>
        <v>32.796154759895131</v>
      </c>
      <c r="E258" s="9">
        <f t="shared" si="72"/>
        <v>-25.254666691431815</v>
      </c>
      <c r="F258" s="9">
        <f t="shared" si="63"/>
        <v>-22.357557582837792</v>
      </c>
      <c r="G258" s="10">
        <f t="shared" si="73"/>
        <v>2.1666666599999997</v>
      </c>
      <c r="H258" s="5">
        <f t="shared" si="73"/>
        <v>1</v>
      </c>
      <c r="I258">
        <f t="shared" si="65"/>
        <v>43.844435570879284</v>
      </c>
      <c r="J258">
        <f t="shared" si="66"/>
        <v>20.723281005870412</v>
      </c>
      <c r="K258">
        <f t="shared" si="66"/>
        <v>-38.637807324959773</v>
      </c>
      <c r="L258">
        <f t="shared" si="67"/>
        <v>-3.5692823029060827</v>
      </c>
      <c r="M258">
        <f t="shared" si="68"/>
        <v>-25.519202341800629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32.920430198848905</v>
      </c>
      <c r="C259" s="9">
        <f t="shared" si="61"/>
        <v>1.4400000000000011</v>
      </c>
      <c r="D259" s="9">
        <f t="shared" si="72"/>
        <v>32.920430198848905</v>
      </c>
      <c r="E259" s="9">
        <f t="shared" si="72"/>
        <v>-25.486952881023726</v>
      </c>
      <c r="F259" s="9">
        <f t="shared" si="63"/>
        <v>-22.553344659532947</v>
      </c>
      <c r="G259" s="10">
        <f t="shared" si="73"/>
        <v>2.1666666599999997</v>
      </c>
      <c r="H259" s="5">
        <f t="shared" si="73"/>
        <v>1</v>
      </c>
      <c r="I259">
        <f t="shared" si="65"/>
        <v>43.969340441106247</v>
      </c>
      <c r="J259">
        <f t="shared" si="66"/>
        <v>20.701865312052977</v>
      </c>
      <c r="K259">
        <f t="shared" si="66"/>
        <v>-38.79092253901058</v>
      </c>
      <c r="L259">
        <f t="shared" si="67"/>
        <v>-3.5757514946148894</v>
      </c>
      <c r="M259">
        <f t="shared" si="68"/>
        <v>-25.473797039757567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33.044577027194322</v>
      </c>
      <c r="C260" s="9">
        <f t="shared" si="61"/>
        <v>1.4460000000000011</v>
      </c>
      <c r="D260" s="9">
        <f t="shared" si="72"/>
        <v>33.044577027194322</v>
      </c>
      <c r="E260" s="9">
        <f t="shared" si="72"/>
        <v>-25.720156944604504</v>
      </c>
      <c r="F260" s="9">
        <f t="shared" si="63"/>
        <v>-22.74974291178221</v>
      </c>
      <c r="G260" s="10">
        <f t="shared" si="73"/>
        <v>2.1666666599999997</v>
      </c>
      <c r="H260" s="5">
        <f t="shared" si="73"/>
        <v>1</v>
      </c>
      <c r="I260">
        <f t="shared" si="65"/>
        <v>44.094174766979052</v>
      </c>
      <c r="J260">
        <f t="shared" si="66"/>
        <v>20.680410803085287</v>
      </c>
      <c r="K260">
        <f t="shared" si="66"/>
        <v>-38.943765321249124</v>
      </c>
      <c r="L260">
        <f t="shared" si="67"/>
        <v>-3.5821872159361168</v>
      </c>
      <c r="M260">
        <f t="shared" si="68"/>
        <v>-25.428299462301663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33.168595012642946</v>
      </c>
      <c r="C261" s="9">
        <f t="shared" si="61"/>
        <v>1.4520000000000011</v>
      </c>
      <c r="D261" s="9">
        <f t="shared" ref="D261:E276" si="74">D260+$C$7*(J260+J261)/2</f>
        <v>33.168595012642946</v>
      </c>
      <c r="E261" s="9">
        <f t="shared" si="74"/>
        <v>-25.95427724592232</v>
      </c>
      <c r="F261" s="9">
        <f t="shared" si="63"/>
        <v>-22.946749441978763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44.218935981783638</v>
      </c>
      <c r="J261">
        <f t="shared" si="66"/>
        <v>20.658917679789671</v>
      </c>
      <c r="K261">
        <f t="shared" si="66"/>
        <v>-39.096335118022935</v>
      </c>
      <c r="L261">
        <f t="shared" si="67"/>
        <v>-3.5885892541849431</v>
      </c>
      <c r="M261">
        <f t="shared" si="68"/>
        <v>-25.382710627672196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33.29248392411511</v>
      </c>
      <c r="C262" s="9">
        <f t="shared" si="61"/>
        <v>1.4580000000000011</v>
      </c>
      <c r="D262" s="9">
        <f t="shared" si="74"/>
        <v>33.29248392411511</v>
      </c>
      <c r="E262" s="9">
        <f t="shared" si="74"/>
        <v>-26.189312145421756</v>
      </c>
      <c r="F262" s="9">
        <f t="shared" si="63"/>
        <v>-23.144361350991655</v>
      </c>
      <c r="G262" s="10">
        <f t="shared" si="75"/>
        <v>2.1666666599999997</v>
      </c>
      <c r="H262" s="5">
        <f t="shared" si="75"/>
        <v>1</v>
      </c>
      <c r="I262">
        <f t="shared" si="65"/>
        <v>44.343621550466906</v>
      </c>
      <c r="J262">
        <f t="shared" si="66"/>
        <v>20.637386144264561</v>
      </c>
      <c r="K262">
        <f t="shared" si="66"/>
        <v>-39.248631381788968</v>
      </c>
      <c r="L262">
        <f t="shared" si="67"/>
        <v>-3.5949574007920266</v>
      </c>
      <c r="M262">
        <f t="shared" si="68"/>
        <v>-25.337031554936843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33.416243531747483</v>
      </c>
      <c r="C263" s="9">
        <f t="shared" si="61"/>
        <v>1.4640000000000011</v>
      </c>
      <c r="D263" s="9">
        <f t="shared" si="74"/>
        <v>33.416243531747483</v>
      </c>
      <c r="E263" s="9">
        <f t="shared" si="74"/>
        <v>-26.425260000280478</v>
      </c>
      <c r="F263" s="9">
        <f t="shared" si="63"/>
        <v>-23.342575738233215</v>
      </c>
      <c r="G263" s="10">
        <f t="shared" si="75"/>
        <v>2.1666666599999997</v>
      </c>
      <c r="H263" s="5">
        <f t="shared" si="75"/>
        <v>1</v>
      </c>
      <c r="I263">
        <f t="shared" si="65"/>
        <v>44.468228969276801</v>
      </c>
      <c r="J263">
        <f t="shared" si="66"/>
        <v>20.61581639985981</v>
      </c>
      <c r="K263">
        <f t="shared" si="66"/>
        <v>-39.400653571118589</v>
      </c>
      <c r="L263">
        <f t="shared" si="67"/>
        <v>-3.6012914512630529</v>
      </c>
      <c r="M263">
        <f t="shared" si="68"/>
        <v>-25.291263263907833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33.539873606900521</v>
      </c>
      <c r="C264" s="9">
        <f t="shared" si="61"/>
        <v>1.4700000000000011</v>
      </c>
      <c r="D264" s="9">
        <f t="shared" si="74"/>
        <v>33.539873606900521</v>
      </c>
      <c r="E264" s="9">
        <f t="shared" si="74"/>
        <v>-26.66211916444594</v>
      </c>
      <c r="F264" s="9">
        <f t="shared" si="63"/>
        <v>-23.541389701726548</v>
      </c>
      <c r="G264" s="10">
        <f t="shared" si="75"/>
        <v>2.1666666599999997</v>
      </c>
      <c r="H264" s="5">
        <f t="shared" si="75"/>
        <v>1</v>
      </c>
      <c r="I264">
        <f t="shared" si="65"/>
        <v>44.592755765407112</v>
      </c>
      <c r="J264">
        <f t="shared" si="66"/>
        <v>20.594208651152233</v>
      </c>
      <c r="K264">
        <f t="shared" si="66"/>
        <v>-39.552401150702039</v>
      </c>
      <c r="L264">
        <f t="shared" si="67"/>
        <v>-3.6075912051386965</v>
      </c>
      <c r="M264">
        <f t="shared" si="68"/>
        <v>-25.245406775059209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33.663373922165739</v>
      </c>
      <c r="C265" s="9">
        <f t="shared" si="61"/>
        <v>1.4760000000000011</v>
      </c>
      <c r="D265" s="9">
        <f t="shared" si="74"/>
        <v>33.663373922165739</v>
      </c>
      <c r="E265" s="9">
        <f t="shared" si="74"/>
        <v>-26.899887988672102</v>
      </c>
      <c r="F265" s="9">
        <f t="shared" si="63"/>
        <v>-23.740800338172811</v>
      </c>
      <c r="G265" s="10">
        <f t="shared" si="75"/>
        <v>2.1666666599999997</v>
      </c>
      <c r="H265" s="5">
        <f t="shared" si="75"/>
        <v>1</v>
      </c>
      <c r="I265">
        <f t="shared" si="65"/>
        <v>44.717199496646899</v>
      </c>
      <c r="J265">
        <f t="shared" si="66"/>
        <v>20.5725631039214</v>
      </c>
      <c r="K265">
        <f t="shared" si="66"/>
        <v>-39.703873591352391</v>
      </c>
      <c r="L265">
        <f t="shared" si="67"/>
        <v>-3.6138564659549903</v>
      </c>
      <c r="M265">
        <f t="shared" si="68"/>
        <v>-25.199463109445098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33.78674425137288</v>
      </c>
      <c r="C266" s="9">
        <f t="shared" si="61"/>
        <v>1.4820000000000011</v>
      </c>
      <c r="D266" s="9">
        <f t="shared" si="74"/>
        <v>33.78674425137288</v>
      </c>
      <c r="E266" s="9">
        <f t="shared" si="74"/>
        <v>-27.138564820556187</v>
      </c>
      <c r="F266" s="9">
        <f t="shared" si="63"/>
        <v>-23.940804743018624</v>
      </c>
      <c r="G266" s="10">
        <f t="shared" si="75"/>
        <v>2.1666666599999997</v>
      </c>
      <c r="H266" s="5">
        <f t="shared" si="75"/>
        <v>1</v>
      </c>
      <c r="I266">
        <f t="shared" si="65"/>
        <v>44.841557751034671</v>
      </c>
      <c r="J266">
        <f t="shared" si="66"/>
        <v>20.55087996512567</v>
      </c>
      <c r="K266">
        <f t="shared" si="66"/>
        <v>-39.855070370009059</v>
      </c>
      <c r="L266">
        <f t="shared" si="67"/>
        <v>-3.6200870412041204</v>
      </c>
      <c r="M266">
        <f t="shared" si="68"/>
        <v>-25.153433288618995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33.909984369596891</v>
      </c>
      <c r="C267" s="9">
        <f t="shared" si="61"/>
        <v>1.4880000000000011</v>
      </c>
      <c r="D267" s="9">
        <f t="shared" si="74"/>
        <v>33.909984369596891</v>
      </c>
      <c r="E267" s="9">
        <f t="shared" si="74"/>
        <v>-27.378148004575436</v>
      </c>
      <c r="F267" s="9">
        <f t="shared" si="63"/>
        <v>-24.141400010523284</v>
      </c>
      <c r="G267" s="10">
        <f t="shared" si="75"/>
        <v>2.1666666599999997</v>
      </c>
      <c r="H267" s="5">
        <f t="shared" si="75"/>
        <v>1</v>
      </c>
      <c r="I267">
        <f t="shared" si="65"/>
        <v>44.965828146517055</v>
      </c>
      <c r="J267">
        <f t="shared" si="66"/>
        <v>20.529159442878445</v>
      </c>
      <c r="K267">
        <f t="shared" si="66"/>
        <v>-40.005990969740772</v>
      </c>
      <c r="L267">
        <f t="shared" si="67"/>
        <v>-3.6262827422956079</v>
      </c>
      <c r="M267">
        <f t="shared" si="68"/>
        <v>-25.107318334554087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34.033094053164803</v>
      </c>
      <c r="C268" s="9">
        <f t="shared" si="61"/>
        <v>1.4940000000000011</v>
      </c>
      <c r="D268" s="9">
        <f t="shared" si="74"/>
        <v>34.033094053164803</v>
      </c>
      <c r="E268" s="9">
        <f t="shared" si="74"/>
        <v>-27.618635882123904</v>
      </c>
      <c r="F268" s="9">
        <f t="shared" si="63"/>
        <v>-24.342583233826012</v>
      </c>
      <c r="G268" s="10">
        <f t="shared" si="75"/>
        <v>2.1666666599999997</v>
      </c>
      <c r="H268" s="5">
        <f t="shared" si="75"/>
        <v>1</v>
      </c>
      <c r="I268">
        <f t="shared" si="65"/>
        <v>45.090008330612037</v>
      </c>
      <c r="J268">
        <f t="shared" si="66"/>
        <v>20.507401746424673</v>
      </c>
      <c r="K268">
        <f t="shared" si="66"/>
        <v>-40.156634879748097</v>
      </c>
      <c r="L268">
        <f t="shared" si="67"/>
        <v>-3.6324433845179041</v>
      </c>
      <c r="M268">
        <f t="shared" si="68"/>
        <v>-25.061119269564571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34.156073079662427</v>
      </c>
      <c r="C269" s="9">
        <f t="shared" si="61"/>
        <v>1.5000000000000011</v>
      </c>
      <c r="D269" s="9">
        <f t="shared" si="74"/>
        <v>34.156073079662427</v>
      </c>
      <c r="E269" s="9">
        <f t="shared" si="74"/>
        <v>-27.860026791549245</v>
      </c>
      <c r="F269" s="9">
        <f t="shared" si="63"/>
        <v>-24.544351505013069</v>
      </c>
      <c r="G269" s="10">
        <f t="shared" si="75"/>
        <v>2.1666666599999997</v>
      </c>
      <c r="H269" s="5">
        <f t="shared" si="75"/>
        <v>1</v>
      </c>
      <c r="I269">
        <f t="shared" si="65"/>
        <v>45.214095980076678</v>
      </c>
      <c r="J269">
        <f t="shared" si="66"/>
        <v>20.485607086117565</v>
      </c>
      <c r="K269">
        <f t="shared" si="66"/>
        <v>-40.307001595365485</v>
      </c>
      <c r="L269">
        <f t="shared" si="67"/>
        <v>-3.6385687870003722</v>
      </c>
      <c r="M269">
        <f t="shared" si="68"/>
        <v>-25.014837116227923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34.27892122794097</v>
      </c>
      <c r="C270" s="9">
        <f t="shared" si="61"/>
        <v>1.5060000000000011</v>
      </c>
      <c r="D270" s="9">
        <f t="shared" si="74"/>
        <v>34.27892122794097</v>
      </c>
      <c r="E270" s="9">
        <f t="shared" si="74"/>
        <v>-28.10231906818953</v>
      </c>
      <c r="F270" s="9">
        <f t="shared" si="63"/>
        <v>-24.746701915184868</v>
      </c>
      <c r="G270" s="10">
        <f t="shared" si="75"/>
        <v>2.1666666599999997</v>
      </c>
      <c r="H270" s="5">
        <f t="shared" si="75"/>
        <v>1</v>
      </c>
      <c r="I270">
        <f t="shared" si="65"/>
        <v>45.3380888005792</v>
      </c>
      <c r="J270">
        <f t="shared" si="66"/>
        <v>20.463775673395563</v>
      </c>
      <c r="K270">
        <f t="shared" si="66"/>
        <v>-40.45709061806285</v>
      </c>
      <c r="L270">
        <f t="shared" si="67"/>
        <v>-3.6446587726756623</v>
      </c>
      <c r="M270">
        <f t="shared" si="68"/>
        <v>-24.968472897308192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34.401638278123436</v>
      </c>
      <c r="C271" s="9">
        <f t="shared" si="61"/>
        <v>1.5120000000000011</v>
      </c>
      <c r="D271" s="9">
        <f t="shared" si="74"/>
        <v>34.401638278123436</v>
      </c>
      <c r="E271" s="9">
        <f t="shared" si="74"/>
        <v>-28.34551104441006</v>
      </c>
      <c r="F271" s="9">
        <f t="shared" si="63"/>
        <v>-24.949631554522917</v>
      </c>
      <c r="G271" s="10">
        <f t="shared" si="75"/>
        <v>2.1666666599999997</v>
      </c>
      <c r="H271" s="5">
        <f t="shared" si="75"/>
        <v>1</v>
      </c>
      <c r="I271">
        <f t="shared" si="65"/>
        <v>45.46198452637551</v>
      </c>
      <c r="J271">
        <f t="shared" si="66"/>
        <v>20.441907720759509</v>
      </c>
      <c r="K271">
        <f t="shared" si="66"/>
        <v>-40.606901455446696</v>
      </c>
      <c r="L271">
        <f t="shared" si="67"/>
        <v>-3.6507131682424676</v>
      </c>
      <c r="M271">
        <f t="shared" si="68"/>
        <v>-24.922027635680202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34.524224011610961</v>
      </c>
      <c r="C272" s="9">
        <f t="shared" si="61"/>
        <v>1.5180000000000011</v>
      </c>
      <c r="D272" s="9">
        <f t="shared" si="74"/>
        <v>34.524224011610961</v>
      </c>
      <c r="E272" s="9">
        <f t="shared" si="74"/>
        <v>-28.589601049640184</v>
      </c>
      <c r="F272" s="9">
        <f t="shared" si="63"/>
        <v>-25.153137512356786</v>
      </c>
      <c r="G272" s="10">
        <f t="shared" si="75"/>
        <v>2.1666666599999997</v>
      </c>
      <c r="H272" s="5">
        <f t="shared" si="75"/>
        <v>1</v>
      </c>
      <c r="I272">
        <f t="shared" si="65"/>
        <v>45.585780919989951</v>
      </c>
      <c r="J272">
        <f t="shared" si="66"/>
        <v>20.420003441750055</v>
      </c>
      <c r="K272">
        <f t="shared" si="66"/>
        <v>-40.756433621260776</v>
      </c>
      <c r="L272">
        <f t="shared" si="67"/>
        <v>-3.6567318041286638</v>
      </c>
      <c r="M272">
        <f t="shared" si="68"/>
        <v>-24.875502354254731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34.646678211088989</v>
      </c>
      <c r="C273" s="9">
        <f t="shared" si="61"/>
        <v>1.5240000000000011</v>
      </c>
      <c r="D273" s="9">
        <f t="shared" si="74"/>
        <v>34.646678211088989</v>
      </c>
      <c r="E273" s="9">
        <f t="shared" si="74"/>
        <v>-28.834587410410126</v>
      </c>
      <c r="F273" s="9">
        <f t="shared" si="63"/>
        <v>-25.357216877230929</v>
      </c>
      <c r="G273" s="10">
        <f t="shared" si="75"/>
        <v>2.1666666599999997</v>
      </c>
      <c r="H273" s="5">
        <f t="shared" si="75"/>
        <v>1</v>
      </c>
      <c r="I273">
        <f t="shared" si="65"/>
        <v>45.709475771900351</v>
      </c>
      <c r="J273">
        <f t="shared" si="66"/>
        <v>20.398063050925284</v>
      </c>
      <c r="K273">
        <f t="shared" si="66"/>
        <v>-40.905686635386303</v>
      </c>
      <c r="L273">
        <f t="shared" si="67"/>
        <v>-3.6627145144548163</v>
      </c>
      <c r="M273">
        <f t="shared" si="68"/>
        <v>-24.82889807590464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34.76900066053328</v>
      </c>
      <c r="C274" s="9">
        <f t="shared" si="61"/>
        <v>1.5300000000000011</v>
      </c>
      <c r="D274" s="9">
        <f t="shared" si="74"/>
        <v>34.76900066053328</v>
      </c>
      <c r="E274" s="9">
        <f t="shared" si="74"/>
        <v>-29.080468450387812</v>
      </c>
      <c r="F274" s="9">
        <f t="shared" si="63"/>
        <v>-25.561866736971389</v>
      </c>
      <c r="G274" s="10">
        <f t="shared" si="75"/>
        <v>2.1666666599999997</v>
      </c>
      <c r="H274" s="5">
        <f t="shared" si="75"/>
        <v>1</v>
      </c>
      <c r="I274">
        <f t="shared" si="65"/>
        <v>45.83306690022723</v>
      </c>
      <c r="J274">
        <f t="shared" si="66"/>
        <v>20.376086763838554</v>
      </c>
      <c r="K274">
        <f t="shared" si="66"/>
        <v>-41.054660023841734</v>
      </c>
      <c r="L274">
        <f t="shared" si="67"/>
        <v>-3.6686611369980606</v>
      </c>
      <c r="M274">
        <f t="shared" si="68"/>
        <v>-24.782215823391876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34.891191145215842</v>
      </c>
      <c r="C275" s="9">
        <f t="shared" si="61"/>
        <v>1.5360000000000011</v>
      </c>
      <c r="D275" s="9">
        <f t="shared" si="74"/>
        <v>34.891191145215842</v>
      </c>
      <c r="E275" s="9">
        <f t="shared" si="74"/>
        <v>-29.327242490415685</v>
      </c>
      <c r="F275" s="9">
        <f t="shared" si="63"/>
        <v>-25.767084178752473</v>
      </c>
      <c r="G275" s="10">
        <f t="shared" si="75"/>
        <v>2.1666666599999997</v>
      </c>
      <c r="H275" s="5">
        <f t="shared" si="75"/>
        <v>1</v>
      </c>
      <c r="I275">
        <f t="shared" si="65"/>
        <v>45.956552150427207</v>
      </c>
      <c r="J275">
        <f t="shared" si="66"/>
        <v>20.354074797016565</v>
      </c>
      <c r="K275">
        <f t="shared" si="66"/>
        <v>-41.203353318782085</v>
      </c>
      <c r="L275">
        <f t="shared" si="67"/>
        <v>-3.6745715131563528</v>
      </c>
      <c r="M275">
        <f t="shared" si="68"/>
        <v>-24.735456619295448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35.013249451710706</v>
      </c>
      <c r="C276" s="9">
        <f t="shared" si="61"/>
        <v>1.5420000000000011</v>
      </c>
      <c r="D276" s="9">
        <f t="shared" si="74"/>
        <v>35.013249451710706</v>
      </c>
      <c r="E276" s="9">
        <f t="shared" si="74"/>
        <v>-29.574907848547525</v>
      </c>
      <c r="F276" s="9">
        <f t="shared" si="63"/>
        <v>-25.972866289163274</v>
      </c>
      <c r="G276" s="10">
        <f t="shared" si="75"/>
        <v>2.1666666599999997</v>
      </c>
      <c r="H276" s="5">
        <f t="shared" si="75"/>
        <v>1</v>
      </c>
      <c r="I276">
        <f t="shared" si="65"/>
        <v>46.079929394990401</v>
      </c>
      <c r="J276">
        <f t="shared" si="66"/>
        <v>20.332027367937627</v>
      </c>
      <c r="K276">
        <f t="shared" si="66"/>
        <v>-41.351766058497859</v>
      </c>
      <c r="L276">
        <f t="shared" si="67"/>
        <v>-3.680445487913063</v>
      </c>
      <c r="M276">
        <f t="shared" si="68"/>
        <v>-24.688621485940256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35.135175367899549</v>
      </c>
      <c r="C277" s="9">
        <f t="shared" ref="C277:C289" si="80">C276+_dt</f>
        <v>1.5480000000000012</v>
      </c>
      <c r="D277" s="9">
        <f t="shared" ref="D277:E289" si="81">D276+$C$7*(J276+J277)/2</f>
        <v>35.135175367899549</v>
      </c>
      <c r="E277" s="9">
        <f t="shared" si="81"/>
        <v>-29.823462840085259</v>
      </c>
      <c r="F277" s="9">
        <f t="shared" ref="F277:F289" si="82">$O$1*D277^2+$O$2*D277+$O$3</f>
        <v>-26.179210154274077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46.203196533141934</v>
      </c>
      <c r="J277">
        <f t="shared" ref="J277:K289" si="85">J276+L276*$C$7</f>
        <v>20.309944695010149</v>
      </c>
      <c r="K277">
        <f t="shared" si="85"/>
        <v>-41.499897787413502</v>
      </c>
      <c r="L277">
        <f t="shared" ref="L277:L289" si="86">-$C$15*I277*J277</f>
        <v>-3.6862829098019398</v>
      </c>
      <c r="M277">
        <f t="shared" ref="M277:M289" si="87">-$C$6-$C$15*I277*K277</f>
        <v>-24.641711445326845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35.256968682977231</v>
      </c>
      <c r="C278" s="9">
        <f t="shared" si="80"/>
        <v>1.5540000000000012</v>
      </c>
      <c r="D278" s="9">
        <f t="shared" si="81"/>
        <v>35.256968682977231</v>
      </c>
      <c r="E278" s="9">
        <f t="shared" si="81"/>
        <v>-30.072905777615755</v>
      </c>
      <c r="F278" s="9">
        <f t="shared" si="82"/>
        <v>-26.386112859702717</v>
      </c>
      <c r="G278" s="10">
        <f t="shared" si="83"/>
        <v>2.1666666599999997</v>
      </c>
      <c r="H278" s="5">
        <f t="shared" si="83"/>
        <v>1</v>
      </c>
      <c r="I278">
        <f t="shared" si="84"/>
        <v>46.326351490547395</v>
      </c>
      <c r="J278">
        <f t="shared" si="85"/>
        <v>20.287826997551338</v>
      </c>
      <c r="K278">
        <f t="shared" si="85"/>
        <v>-41.647748056085462</v>
      </c>
      <c r="L278">
        <f t="shared" si="86"/>
        <v>-3.6920836308724145</v>
      </c>
      <c r="M278">
        <f t="shared" si="87"/>
        <v>-24.594727519062015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35.378629187457186</v>
      </c>
      <c r="C279" s="9">
        <f t="shared" si="80"/>
        <v>1.5600000000000012</v>
      </c>
      <c r="D279" s="9">
        <f t="shared" si="81"/>
        <v>35.378629187457186</v>
      </c>
      <c r="E279" s="9">
        <f t="shared" si="81"/>
        <v>-30.323234971047611</v>
      </c>
      <c r="F279" s="9">
        <f t="shared" si="82"/>
        <v>-26.593571490680734</v>
      </c>
      <c r="G279" s="10">
        <f t="shared" si="83"/>
        <v>2.1666666599999997</v>
      </c>
      <c r="H279" s="5">
        <f t="shared" si="83"/>
        <v>1</v>
      </c>
      <c r="I279">
        <f t="shared" si="84"/>
        <v>46.449392219022215</v>
      </c>
      <c r="J279">
        <f t="shared" si="85"/>
        <v>20.265674495766103</v>
      </c>
      <c r="K279">
        <f t="shared" si="85"/>
        <v>-41.795316421199836</v>
      </c>
      <c r="L279">
        <f t="shared" si="86"/>
        <v>-3.6978475066552572</v>
      </c>
      <c r="M279">
        <f t="shared" si="87"/>
        <v>-24.547670728290321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35.500156673176662</v>
      </c>
      <c r="C280" s="9">
        <f t="shared" si="80"/>
        <v>1.5660000000000012</v>
      </c>
      <c r="D280" s="9">
        <f t="shared" si="81"/>
        <v>35.500156673176662</v>
      </c>
      <c r="E280" s="9">
        <f t="shared" si="81"/>
        <v>-30.574448727647919</v>
      </c>
      <c r="F280" s="9">
        <f t="shared" si="82"/>
        <v>-26.80158313211945</v>
      </c>
      <c r="G280" s="10">
        <f t="shared" si="83"/>
        <v>2.1666666599999997</v>
      </c>
      <c r="H280" s="5">
        <f t="shared" si="83"/>
        <v>1</v>
      </c>
      <c r="I280">
        <f t="shared" si="84"/>
        <v>46.572316696244862</v>
      </c>
      <c r="J280">
        <f t="shared" si="85"/>
        <v>20.243487410726171</v>
      </c>
      <c r="K280">
        <f t="shared" si="85"/>
        <v>-41.942602445569577</v>
      </c>
      <c r="L280">
        <f t="shared" si="86"/>
        <v>-3.7035743961285594</v>
      </c>
      <c r="M280">
        <f t="shared" si="87"/>
        <v>-24.500542093626429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35.62155093330189</v>
      </c>
      <c r="C281" s="9">
        <f t="shared" si="80"/>
        <v>1.5720000000000012</v>
      </c>
      <c r="D281" s="9">
        <f t="shared" si="81"/>
        <v>35.62155093330189</v>
      </c>
      <c r="E281" s="9">
        <f t="shared" si="81"/>
        <v>-30.826545352079023</v>
      </c>
      <c r="F281" s="9">
        <f t="shared" si="82"/>
        <v>-27.010144868675958</v>
      </c>
      <c r="G281" s="10">
        <f t="shared" si="83"/>
        <v>2.1666666599999997</v>
      </c>
      <c r="H281" s="5">
        <f t="shared" si="83"/>
        <v>1</v>
      </c>
      <c r="I281">
        <f t="shared" si="84"/>
        <v>46.695122925473974</v>
      </c>
      <c r="J281">
        <f t="shared" si="85"/>
        <v>20.221265964349399</v>
      </c>
      <c r="K281">
        <f t="shared" si="85"/>
        <v>-42.089605698131336</v>
      </c>
      <c r="L281">
        <f t="shared" si="86"/>
        <v>-3.7092641616840734</v>
      </c>
      <c r="M281">
        <f t="shared" si="87"/>
        <v>-24.453342635088308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35.742811762333076</v>
      </c>
      <c r="C282" s="9">
        <f t="shared" si="80"/>
        <v>1.5780000000000012</v>
      </c>
      <c r="D282" s="9">
        <f t="shared" si="81"/>
        <v>35.742811762333076</v>
      </c>
      <c r="E282" s="9">
        <f t="shared" si="81"/>
        <v>-31.079523146435243</v>
      </c>
      <c r="F282" s="9">
        <f t="shared" si="82"/>
        <v>-27.219253784818875</v>
      </c>
      <c r="G282" s="10">
        <f t="shared" si="83"/>
        <v>2.1666666599999997</v>
      </c>
      <c r="H282" s="5">
        <f t="shared" si="83"/>
        <v>1</v>
      </c>
      <c r="I282">
        <f t="shared" si="84"/>
        <v>46.817808935269127</v>
      </c>
      <c r="J282">
        <f t="shared" si="85"/>
        <v>20.199010379379295</v>
      </c>
      <c r="K282">
        <f t="shared" si="85"/>
        <v>-42.23632575394187</v>
      </c>
      <c r="L282">
        <f t="shared" si="86"/>
        <v>-3.71491666909386</v>
      </c>
      <c r="M282">
        <f t="shared" si="87"/>
        <v>-24.40607337203128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35.863938956109308</v>
      </c>
      <c r="C283" s="9">
        <f t="shared" si="80"/>
        <v>1.5840000000000012</v>
      </c>
      <c r="D283" s="9">
        <f t="shared" si="81"/>
        <v>35.863938956109308</v>
      </c>
      <c r="E283" s="9">
        <f t="shared" si="81"/>
        <v>-31.333380410279592</v>
      </c>
      <c r="F283" s="9">
        <f t="shared" si="82"/>
        <v>-27.428906964894047</v>
      </c>
      <c r="G283" s="10">
        <f t="shared" si="83"/>
        <v>2.1666666599999997</v>
      </c>
      <c r="H283" s="5">
        <f t="shared" si="83"/>
        <v>1</v>
      </c>
      <c r="I283">
        <f t="shared" si="84"/>
        <v>46.940372779215359</v>
      </c>
      <c r="J283">
        <f t="shared" si="85"/>
        <v>20.176720879364733</v>
      </c>
      <c r="K283">
        <f t="shared" si="85"/>
        <v>-42.382762194174056</v>
      </c>
      <c r="L283">
        <f t="shared" si="86"/>
        <v>-3.7205317874772761</v>
      </c>
      <c r="M283">
        <f t="shared" si="87"/>
        <v>-24.358735323082911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35.984932311813324</v>
      </c>
      <c r="C284" s="9">
        <f t="shared" si="80"/>
        <v>1.5900000000000012</v>
      </c>
      <c r="D284" s="9">
        <f t="shared" si="81"/>
        <v>35.984932311813324</v>
      </c>
      <c r="E284" s="9">
        <f t="shared" si="81"/>
        <v>-31.588115440680451</v>
      </c>
      <c r="F284" s="9">
        <f t="shared" si="82"/>
        <v>-27.639101493190086</v>
      </c>
      <c r="G284" s="10">
        <f t="shared" si="83"/>
        <v>2.1666666599999997</v>
      </c>
      <c r="H284" s="5">
        <f t="shared" si="83"/>
        <v>1</v>
      </c>
      <c r="I284">
        <f t="shared" si="84"/>
        <v>47.062812535651389</v>
      </c>
      <c r="J284">
        <f t="shared" si="85"/>
        <v>20.154397688639868</v>
      </c>
      <c r="K284">
        <f t="shared" si="85"/>
        <v>-42.528914606112551</v>
      </c>
      <c r="L284">
        <f t="shared" si="86"/>
        <v>-3.7261093892682791</v>
      </c>
      <c r="M284">
        <f t="shared" si="87"/>
        <v>-24.311329506078675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36.10579162797616</v>
      </c>
      <c r="C285" s="9">
        <f t="shared" si="80"/>
        <v>1.5960000000000012</v>
      </c>
      <c r="D285" s="9">
        <f t="shared" si="81"/>
        <v>36.10579162797616</v>
      </c>
      <c r="E285" s="9">
        <f t="shared" si="81"/>
        <v>-31.843726532248237</v>
      </c>
      <c r="F285" s="9">
        <f t="shared" si="82"/>
        <v>-27.849834454003734</v>
      </c>
      <c r="G285" s="10">
        <f t="shared" si="83"/>
        <v>2.1666666599999997</v>
      </c>
      <c r="H285" s="5">
        <f t="shared" si="83"/>
        <v>1</v>
      </c>
      <c r="I285">
        <f t="shared" si="84"/>
        <v>47.185126307401383</v>
      </c>
      <c r="J285">
        <f t="shared" si="85"/>
        <v>20.132041032304258</v>
      </c>
      <c r="K285">
        <f t="shared" si="85"/>
        <v>-42.674782583149025</v>
      </c>
      <c r="L285">
        <f t="shared" si="86"/>
        <v>-3.7316493501830523</v>
      </c>
      <c r="M285">
        <f t="shared" si="87"/>
        <v>-24.263856937998497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36.226516704481682</v>
      </c>
      <c r="C286" s="9">
        <f t="shared" si="80"/>
        <v>1.6020000000000012</v>
      </c>
      <c r="D286" s="9">
        <f t="shared" si="81"/>
        <v>36.226516704481682</v>
      </c>
      <c r="E286" s="9">
        <f t="shared" si="81"/>
        <v>-32.100211977172016</v>
      </c>
      <c r="F286" s="9">
        <f t="shared" si="82"/>
        <v>-28.061102931705115</v>
      </c>
      <c r="G286" s="10">
        <f t="shared" si="83"/>
        <v>2.1666666599999997</v>
      </c>
      <c r="H286" s="5">
        <f t="shared" si="83"/>
        <v>1</v>
      </c>
      <c r="I286">
        <f t="shared" si="84"/>
        <v>47.307312221510273</v>
      </c>
      <c r="J286">
        <f t="shared" si="85"/>
        <v>20.109651136203158</v>
      </c>
      <c r="K286">
        <f t="shared" si="85"/>
        <v>-42.820365724777012</v>
      </c>
      <c r="L286">
        <f t="shared" si="86"/>
        <v>-3.7371515491879319</v>
      </c>
      <c r="M286">
        <f t="shared" si="87"/>
        <v>-24.216318634904063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36.347107342571014</v>
      </c>
      <c r="C287" s="9">
        <f t="shared" si="80"/>
        <v>1.6080000000000012</v>
      </c>
      <c r="D287" s="9">
        <f t="shared" si="81"/>
        <v>36.347107342571014</v>
      </c>
      <c r="E287" s="9">
        <f t="shared" si="81"/>
        <v>-32.357570065256105</v>
      </c>
      <c r="F287" s="9">
        <f t="shared" si="82"/>
        <v>-28.272904010802808</v>
      </c>
      <c r="G287" s="10">
        <f t="shared" si="83"/>
        <v>2.1666666599999997</v>
      </c>
      <c r="H287" s="5">
        <f t="shared" si="83"/>
        <v>1</v>
      </c>
      <c r="I287">
        <f t="shared" si="84"/>
        <v>47.429368428982656</v>
      </c>
      <c r="J287">
        <f t="shared" si="85"/>
        <v>20.087228226908032</v>
      </c>
      <c r="K287">
        <f t="shared" si="85"/>
        <v>-42.965663636586434</v>
      </c>
      <c r="L287">
        <f t="shared" si="86"/>
        <v>-3.7426158684676589</v>
      </c>
      <c r="M287">
        <f t="shared" si="87"/>
        <v>-24.168715611876912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36.46756334484683</v>
      </c>
      <c r="C288" s="9">
        <f t="shared" si="80"/>
        <v>1.6140000000000012</v>
      </c>
      <c r="D288" s="9">
        <f t="shared" si="81"/>
        <v>36.46756334484683</v>
      </c>
      <c r="E288" s="9">
        <f t="shared" si="81"/>
        <v>-32.615799083956638</v>
      </c>
      <c r="F288" s="9">
        <f t="shared" si="82"/>
        <v>-28.485234776008781</v>
      </c>
      <c r="G288" s="10">
        <f t="shared" si="83"/>
        <v>2.1666666599999997</v>
      </c>
      <c r="H288" s="5">
        <f t="shared" si="83"/>
        <v>1</v>
      </c>
      <c r="I288">
        <f t="shared" si="84"/>
        <v>47.551293104525058</v>
      </c>
      <c r="J288">
        <f t="shared" si="85"/>
        <v>20.064772531697226</v>
      </c>
      <c r="K288">
        <f t="shared" si="85"/>
        <v>-43.110675930257699</v>
      </c>
      <c r="L288">
        <f t="shared" si="86"/>
        <v>-3.7480421933939185</v>
      </c>
      <c r="M288">
        <f t="shared" si="87"/>
        <v>-24.121048882957368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36.58788451527753</v>
      </c>
      <c r="C289" s="9">
        <f t="shared" si="80"/>
        <v>1.6200000000000012</v>
      </c>
      <c r="D289" s="9">
        <f t="shared" si="81"/>
        <v>36.58788451527753</v>
      </c>
      <c r="E289" s="9">
        <f t="shared" si="81"/>
        <v>-32.874897318418078</v>
      </c>
      <c r="F289" s="9">
        <f t="shared" si="82"/>
        <v>-28.698092312303107</v>
      </c>
      <c r="G289" s="10">
        <f t="shared" si="83"/>
        <v>2.1666666599999997</v>
      </c>
      <c r="H289" s="5">
        <f t="shared" si="83"/>
        <v>1</v>
      </c>
      <c r="I289">
        <f t="shared" si="84"/>
        <v>47.673084446291611</v>
      </c>
      <c r="J289">
        <f t="shared" si="85"/>
        <v>20.042284278536862</v>
      </c>
      <c r="K289">
        <f t="shared" si="85"/>
        <v>-43.255402223555443</v>
      </c>
      <c r="L289">
        <f t="shared" si="86"/>
        <v>-3.753430412494188</v>
      </c>
      <c r="M289">
        <f t="shared" si="87"/>
        <v>-24.073319461084196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401" priority="16" stopIfTrue="1" operator="greaterThan">
      <formula>$G$19</formula>
    </cfRule>
    <cfRule type="cellIs" dxfId="400" priority="17" stopIfTrue="1" operator="lessThan">
      <formula>$H$19</formula>
    </cfRule>
    <cfRule type="cellIs" dxfId="399" priority="18" stopIfTrue="1" operator="between">
      <formula>$H$19</formula>
      <formula>$G$19</formula>
    </cfRule>
  </conditionalFormatting>
  <conditionalFormatting sqref="E19:E20">
    <cfRule type="cellIs" dxfId="398" priority="13" stopIfTrue="1" operator="lessThan">
      <formula>$H$19</formula>
    </cfRule>
    <cfRule type="cellIs" dxfId="397" priority="14" stopIfTrue="1" operator="greaterThan">
      <formula>$G$19</formula>
    </cfRule>
    <cfRule type="cellIs" dxfId="396" priority="15" stopIfTrue="1" operator="between">
      <formula>$H$19</formula>
      <formula>$G$19</formula>
    </cfRule>
  </conditionalFormatting>
  <conditionalFormatting sqref="F19">
    <cfRule type="cellIs" dxfId="395" priority="10" stopIfTrue="1" operator="lessThan">
      <formula>$H$19</formula>
    </cfRule>
    <cfRule type="cellIs" dxfId="394" priority="11" stopIfTrue="1" operator="greaterThan">
      <formula>$G$19</formula>
    </cfRule>
    <cfRule type="cellIs" dxfId="393" priority="12" stopIfTrue="1" operator="between">
      <formula>$H$19</formula>
      <formula>$G$19</formula>
    </cfRule>
  </conditionalFormatting>
  <conditionalFormatting sqref="F20">
    <cfRule type="cellIs" dxfId="392" priority="7" stopIfTrue="1" operator="lessThan">
      <formula>$H$19</formula>
    </cfRule>
    <cfRule type="cellIs" dxfId="391" priority="8" stopIfTrue="1" operator="greaterThan">
      <formula>$G$19</formula>
    </cfRule>
    <cfRule type="cellIs" dxfId="390" priority="9" stopIfTrue="1" operator="between">
      <formula>$H$19</formula>
      <formula>$G$19</formula>
    </cfRule>
  </conditionalFormatting>
  <conditionalFormatting sqref="E21:E289">
    <cfRule type="cellIs" dxfId="389" priority="4" stopIfTrue="1" operator="lessThan">
      <formula>$H$19</formula>
    </cfRule>
    <cfRule type="cellIs" dxfId="388" priority="5" stopIfTrue="1" operator="greaterThan">
      <formula>$G$19</formula>
    </cfRule>
    <cfRule type="cellIs" dxfId="387" priority="6" stopIfTrue="1" operator="between">
      <formula>$H$19</formula>
      <formula>$G$19</formula>
    </cfRule>
  </conditionalFormatting>
  <conditionalFormatting sqref="F21:F289">
    <cfRule type="cellIs" dxfId="386" priority="1" stopIfTrue="1" operator="lessThan">
      <formula>$H$19</formula>
    </cfRule>
    <cfRule type="cellIs" dxfId="385" priority="2" stopIfTrue="1" operator="greaterThan">
      <formula>$G$19</formula>
    </cfRule>
    <cfRule type="cellIs" dxfId="38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46"/>
  <sheetViews>
    <sheetView topLeftCell="A46" zoomScale="70" zoomScaleNormal="70" workbookViewId="0">
      <selection activeCell="C4" sqref="C4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SummaryChart!G10</f>
        <v>25</v>
      </c>
      <c r="D1" s="1" t="s">
        <v>17</v>
      </c>
      <c r="G1" t="s">
        <v>27</v>
      </c>
      <c r="H1" s="6" t="s">
        <v>22</v>
      </c>
      <c r="O1" s="28">
        <f>-(C6/2)/(COS(C2/180*PI())*C1)^2</f>
        <v>-2.6386845199052839E-2</v>
      </c>
      <c r="P1" s="5" t="s">
        <v>10</v>
      </c>
    </row>
    <row r="2" spans="2:22" ht="22.5" x14ac:dyDescent="0.3">
      <c r="C2" s="24">
        <f>SummaryChart!H10</f>
        <v>9.0134333761240821</v>
      </c>
      <c r="D2" s="1" t="s">
        <v>18</v>
      </c>
      <c r="G2" s="9" t="s">
        <v>23</v>
      </c>
      <c r="O2" s="28">
        <f>TAN(C2/180*PI())</f>
        <v>0.1586247873898981</v>
      </c>
      <c r="P2" s="5" t="s">
        <v>12</v>
      </c>
    </row>
    <row r="3" spans="2:22" ht="22.5" x14ac:dyDescent="0.3">
      <c r="C3" s="24">
        <f>SummaryChart!J10/12</f>
        <v>0.81111058124822588</v>
      </c>
      <c r="D3" s="1" t="s">
        <v>19</v>
      </c>
      <c r="G3" s="9" t="s">
        <v>28</v>
      </c>
      <c r="O3" s="28">
        <f>C3</f>
        <v>0.81111058124822588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SummaryChart!B10</f>
        <v>1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3.4904540117081551E-2</v>
      </c>
      <c r="C12" s="14"/>
      <c r="D12" s="15">
        <f ca="1">CELL("contents",INDIRECT("D"&amp;C13-1))</f>
        <v>0.88732066660669051</v>
      </c>
      <c r="E12" s="15">
        <f ca="1">CELL("contents",INDIRECT("E"&amp;C13-1))</f>
        <v>0.93103155043490482</v>
      </c>
      <c r="F12">
        <f ca="1">D13-D12</f>
        <v>0.14758387351039104</v>
      </c>
      <c r="G12">
        <f ca="1">D13-D11</f>
        <v>3.4904540117081551E-2</v>
      </c>
      <c r="H12" s="27">
        <f ca="1">G12/F12</f>
        <v>0.23650646433686404</v>
      </c>
      <c r="I12">
        <f ca="1">D13-D12</f>
        <v>0.14758387351039104</v>
      </c>
      <c r="J12">
        <f ca="1">E13-E12</f>
        <v>1.5893935959857997E-2</v>
      </c>
      <c r="K12">
        <f ca="1">ATAN(J12/I12)*180/PI()</f>
        <v>6.1467362032692758</v>
      </c>
      <c r="N12" s="26">
        <f ca="1">E13-E12</f>
        <v>1.5893935959857997E-2</v>
      </c>
      <c r="O12" s="26">
        <f ca="1">N12+E13-H12*N12</f>
        <v>0.95906040375635826</v>
      </c>
      <c r="P12">
        <f ca="1">IF(AND(G12&gt;0,G12&lt;F12),1,0)</f>
        <v>1</v>
      </c>
      <c r="Q12" s="26">
        <f ca="1">IF(P12=1,O12,O13)</f>
        <v>0.95906040375635826</v>
      </c>
    </row>
    <row r="13" spans="2:22" x14ac:dyDescent="0.2">
      <c r="B13" t="str">
        <f ca="1">CELL("address",INDEX(B20:B290,MATCH(MIN(B20:B290),B20:B290,0)))</f>
        <v>$B$26</v>
      </c>
      <c r="C13">
        <f ca="1">CELL("row",INDEX(A20:A289,MATCH(MIN(A20:A289),A20:A289,0)))</f>
        <v>26</v>
      </c>
      <c r="D13" s="15">
        <f ca="1">CELL("contents",INDIRECT("D"&amp;C13))</f>
        <v>1.0349045401170816</v>
      </c>
      <c r="E13" s="15">
        <f ca="1">CELL("contents",INDIRECT("E"&amp;C13))</f>
        <v>0.94692548639476282</v>
      </c>
      <c r="F13">
        <f ca="1">D14-D13</f>
        <v>0.14749781515141813</v>
      </c>
      <c r="G13">
        <f ca="1">D14-D11</f>
        <v>0.18240235526849968</v>
      </c>
      <c r="H13" s="27">
        <f ca="1">G13/F13</f>
        <v>1.2366444552500611</v>
      </c>
      <c r="N13" s="26">
        <f ca="1">E14-E13</f>
        <v>1.47264037288799E-2</v>
      </c>
      <c r="O13" s="26">
        <f ca="1">E13+H13*N13</f>
        <v>0.96513681191185596</v>
      </c>
      <c r="P13">
        <f ca="1">IF(G13&lt;F13,1,0)</f>
        <v>0</v>
      </c>
    </row>
    <row r="14" spans="2:22" x14ac:dyDescent="0.2">
      <c r="D14" s="15">
        <f ca="1">CELL("contents",INDIRECT("D"&amp;C13+1))</f>
        <v>1.1824023552684997</v>
      </c>
      <c r="E14" s="15">
        <f ca="1">CELL("contents",INDIRECT("E"&amp;C13+1))</f>
        <v>0.96165189012364272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4.2602282998750836</v>
      </c>
      <c r="P15" s="10">
        <f>Q19</f>
        <v>1.7715363408264149</v>
      </c>
      <c r="Q15" s="10">
        <f>Q19</f>
        <v>1.7715363408264149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0.81111058124822588</v>
      </c>
      <c r="F19" s="9">
        <f>$O$1*D19^2+$O$2*D19+$O$3</f>
        <v>0.81111058124822588</v>
      </c>
      <c r="G19" s="18">
        <f>H19+G17</f>
        <v>2.1666666599999997</v>
      </c>
      <c r="H19" s="17">
        <v>1</v>
      </c>
      <c r="I19">
        <f>C1</f>
        <v>25</v>
      </c>
      <c r="J19">
        <f>C1*COS(C2/180*PI())</f>
        <v>24.691290908734352</v>
      </c>
      <c r="K19">
        <f>C1*SIN(C2/180*PI())</f>
        <v>3.9166507707801097</v>
      </c>
      <c r="L19">
        <f>-C15*I19*J19</f>
        <v>-2.4248881099405364</v>
      </c>
      <c r="M19">
        <f>-C6-C15*I19*K19</f>
        <v>-32.558647360883612</v>
      </c>
      <c r="N19" s="16">
        <f>MAX(E19:E289)</f>
        <v>1.0475508500494397</v>
      </c>
      <c r="O19" s="19">
        <f>INDEX(C19:C289,MATCH(N19,E19:E289,0),1)</f>
        <v>0.12000000000000004</v>
      </c>
      <c r="P19" s="19">
        <f>COUNTIF(E19:E289,"&gt;"&amp;H19)*_dt</f>
        <v>0.108</v>
      </c>
      <c r="Q19" s="21">
        <f>INDEX(D19:D289,MATCH(T17,T19:T289,0),1)</f>
        <v>1.7715363408264149</v>
      </c>
      <c r="R19" s="21">
        <f>INDEX(D19:D289,MATCH(T17,U19:U289,0),1)</f>
        <v>4.2602282998750836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2.4886919590486687</v>
      </c>
    </row>
    <row r="20" spans="1:22" x14ac:dyDescent="0.2">
      <c r="A20">
        <f>B20</f>
        <v>0.85189590253357284</v>
      </c>
      <c r="B20">
        <f>ABS(D20-$D$11)</f>
        <v>0.85189590253357284</v>
      </c>
      <c r="C20" s="9">
        <f>C19+_dt</f>
        <v>6.0000000000000001E-3</v>
      </c>
      <c r="D20" s="9">
        <f>D19+$C$7*(J19+J20)/2</f>
        <v>0.14810409746642719</v>
      </c>
      <c r="E20" s="9">
        <f>E19+$C$7*(K19+K20)/2</f>
        <v>0.83402443022041062</v>
      </c>
      <c r="F20" s="9">
        <f>$O$1*D20^2+$O$2*D20+$O$3</f>
        <v>0.83402477142333054</v>
      </c>
      <c r="G20" s="10">
        <f>G19</f>
        <v>2.1666666599999997</v>
      </c>
      <c r="H20" s="5">
        <f>H19</f>
        <v>1</v>
      </c>
      <c r="I20">
        <f>SQRT(J20^2+K20^2)</f>
        <v>24.955753653482571</v>
      </c>
      <c r="J20">
        <f>J19+L19*$C$7</f>
        <v>24.676741580074708</v>
      </c>
      <c r="K20">
        <f>K19+M19*$C$7</f>
        <v>3.7212988866148082</v>
      </c>
      <c r="L20">
        <f>-$C$15*I20*J20</f>
        <v>-2.4191700773437335</v>
      </c>
      <c r="M20">
        <f>-$C$6-$C$15*I20*K20</f>
        <v>-32.53881538237691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0.70387899811451682</v>
      </c>
      <c r="B21">
        <f t="shared" ref="B21:B84" si="3">ABS(D21-$D$11)</f>
        <v>0.70387899811451682</v>
      </c>
      <c r="C21" s="9">
        <f t="shared" ref="C21:C84" si="4">C20+_dt</f>
        <v>1.2E-2</v>
      </c>
      <c r="D21" s="9">
        <f t="shared" ref="D21:E36" si="5">D20+$C$7*(J20+J21)/2</f>
        <v>0.29612100188548324</v>
      </c>
      <c r="E21" s="9">
        <f t="shared" si="5"/>
        <v>0.85576652486321669</v>
      </c>
      <c r="F21" s="9">
        <f t="shared" ref="F21:F84" si="6">$O$1*D21^2+$O$2*D21+$O$3</f>
        <v>0.85576891182674375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24.913019894703019</v>
      </c>
      <c r="J21">
        <f t="shared" ref="J21:K84" si="9">J20+L20*$C$7</f>
        <v>24.662226559610644</v>
      </c>
      <c r="K21">
        <f t="shared" si="9"/>
        <v>3.5260659943205468</v>
      </c>
      <c r="L21">
        <f t="shared" ref="L21:L84" si="10">-$C$15*I21*J21</f>
        <v>-2.4136070014704614</v>
      </c>
      <c r="M21">
        <f t="shared" ref="M21:M84" si="11">-$C$6-$C$15*I21*K21</f>
        <v>-32.519083910042276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0.55594908368287932</v>
      </c>
      <c r="B22">
        <f t="shared" si="3"/>
        <v>0.55594908368287932</v>
      </c>
      <c r="C22" s="9">
        <f t="shared" si="4"/>
        <v>1.8000000000000002E-2</v>
      </c>
      <c r="D22" s="9">
        <f t="shared" si="5"/>
        <v>0.44405091631712068</v>
      </c>
      <c r="E22" s="9">
        <f t="shared" si="5"/>
        <v>0.87633757731875916</v>
      </c>
      <c r="F22" s="9">
        <f t="shared" si="6"/>
        <v>0.87634507320912247</v>
      </c>
      <c r="G22" s="10">
        <f t="shared" si="7"/>
        <v>2.1666666599999997</v>
      </c>
      <c r="H22" s="5">
        <f t="shared" si="7"/>
        <v>1</v>
      </c>
      <c r="I22">
        <f t="shared" si="8"/>
        <v>24.871802655972303</v>
      </c>
      <c r="J22">
        <f t="shared" si="9"/>
        <v>24.647744917601823</v>
      </c>
      <c r="K22">
        <f t="shared" si="9"/>
        <v>3.3309514908602931</v>
      </c>
      <c r="L22">
        <f t="shared" si="10"/>
        <v>-2.4081988962042318</v>
      </c>
      <c r="M22">
        <f t="shared" si="11"/>
        <v>-32.499449396300392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0.4081059617574001</v>
      </c>
      <c r="B23">
        <f t="shared" si="3"/>
        <v>0.4081059617574001</v>
      </c>
      <c r="C23" s="9">
        <f t="shared" si="4"/>
        <v>2.4E-2</v>
      </c>
      <c r="D23" s="9">
        <f t="shared" si="5"/>
        <v>0.5918940382425999</v>
      </c>
      <c r="E23" s="9">
        <f t="shared" si="5"/>
        <v>0.89573829617478751</v>
      </c>
      <c r="F23" s="9">
        <f t="shared" si="6"/>
        <v>0.89575531806954056</v>
      </c>
      <c r="G23" s="10">
        <f t="shared" si="7"/>
        <v>2.1666666599999997</v>
      </c>
      <c r="H23" s="5">
        <f t="shared" si="7"/>
        <v>1</v>
      </c>
      <c r="I23">
        <f t="shared" si="8"/>
        <v>24.832105643906633</v>
      </c>
      <c r="J23">
        <f t="shared" si="9"/>
        <v>24.633295724224599</v>
      </c>
      <c r="K23">
        <f t="shared" si="9"/>
        <v>3.1359547944824908</v>
      </c>
      <c r="L23">
        <f t="shared" si="10"/>
        <v>-2.4029457544909167</v>
      </c>
      <c r="M23">
        <f t="shared" si="11"/>
        <v>-32.479908285437688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0.26034944043563335</v>
      </c>
      <c r="B24">
        <f t="shared" si="3"/>
        <v>0.26034944043563335</v>
      </c>
      <c r="C24" s="9">
        <f t="shared" si="4"/>
        <v>0.03</v>
      </c>
      <c r="D24" s="9">
        <f t="shared" si="5"/>
        <v>0.73965055956436665</v>
      </c>
      <c r="E24" s="9">
        <f t="shared" si="5"/>
        <v>0.91396938659254456</v>
      </c>
      <c r="F24" s="9">
        <f t="shared" si="6"/>
        <v>0.91400170088228849</v>
      </c>
      <c r="G24" s="10">
        <f t="shared" si="7"/>
        <v>2.1666666599999997</v>
      </c>
      <c r="H24" s="5">
        <f t="shared" si="7"/>
        <v>1</v>
      </c>
      <c r="I24">
        <f t="shared" si="8"/>
        <v>24.793932334534958</v>
      </c>
      <c r="J24">
        <f t="shared" si="9"/>
        <v>24.618878049697653</v>
      </c>
      <c r="K24">
        <f t="shared" si="9"/>
        <v>2.9410753447698648</v>
      </c>
      <c r="L24">
        <f t="shared" si="10"/>
        <v>-2.3978475478914247</v>
      </c>
      <c r="M24">
        <f t="shared" si="11"/>
        <v>-32.460457014384815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0.11267933339330949</v>
      </c>
      <c r="B25">
        <f t="shared" si="3"/>
        <v>0.11267933339330949</v>
      </c>
      <c r="C25" s="9">
        <f t="shared" si="4"/>
        <v>3.5999999999999997E-2</v>
      </c>
      <c r="D25" s="9">
        <f t="shared" si="5"/>
        <v>0.88732066660669051</v>
      </c>
      <c r="E25" s="9">
        <f t="shared" si="5"/>
        <v>0.93103155043490482</v>
      </c>
      <c r="F25" s="9">
        <f t="shared" si="6"/>
        <v>0.93108626832336183</v>
      </c>
      <c r="G25" s="10">
        <f t="shared" si="7"/>
        <v>2.1666666599999997</v>
      </c>
      <c r="H25" s="5">
        <f t="shared" si="7"/>
        <v>1</v>
      </c>
      <c r="I25">
        <f t="shared" si="8"/>
        <v>24.757285968567047</v>
      </c>
      <c r="J25">
        <f t="shared" si="9"/>
        <v>24.604490964410303</v>
      </c>
      <c r="K25">
        <f t="shared" si="9"/>
        <v>2.746312602683556</v>
      </c>
      <c r="L25">
        <f t="shared" si="10"/>
        <v>-2.3929042261510092</v>
      </c>
      <c r="M25">
        <f t="shared" si="11"/>
        <v>-32.441092013518954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3.4904540117081551E-2</v>
      </c>
      <c r="B26">
        <f t="shared" si="3"/>
        <v>3.4904540117081551E-2</v>
      </c>
      <c r="C26" s="9">
        <f t="shared" si="4"/>
        <v>4.1999999999999996E-2</v>
      </c>
      <c r="D26" s="9">
        <f t="shared" si="5"/>
        <v>1.0349045401170816</v>
      </c>
      <c r="E26" s="9">
        <f t="shared" si="5"/>
        <v>0.94692548639476282</v>
      </c>
      <c r="F26" s="9">
        <f t="shared" si="6"/>
        <v>0.9470110594965977</v>
      </c>
      <c r="G26" s="10">
        <f t="shared" si="7"/>
        <v>2.1666666599999997</v>
      </c>
      <c r="H26" s="5">
        <f t="shared" si="7"/>
        <v>1</v>
      </c>
      <c r="I26">
        <f t="shared" si="8"/>
        <v>24.72216954683136</v>
      </c>
      <c r="J26">
        <f t="shared" si="9"/>
        <v>24.590133539053397</v>
      </c>
      <c r="K26">
        <f t="shared" si="9"/>
        <v>2.5516660506024422</v>
      </c>
      <c r="L26">
        <f t="shared" si="10"/>
        <v>-2.3881157167860554</v>
      </c>
      <c r="M26">
        <f t="shared" si="11"/>
        <v>-32.421809707489196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100</v>
      </c>
      <c r="B27">
        <f t="shared" si="3"/>
        <v>0.18240235526849968</v>
      </c>
      <c r="C27" s="9">
        <f t="shared" si="4"/>
        <v>4.7999999999999994E-2</v>
      </c>
      <c r="D27" s="9">
        <f t="shared" si="5"/>
        <v>1.1824023552684997</v>
      </c>
      <c r="E27" s="9">
        <f t="shared" si="5"/>
        <v>0.96165189012364272</v>
      </c>
      <c r="F27" s="9">
        <f t="shared" si="6"/>
        <v>0.96177810615942372</v>
      </c>
      <c r="G27" s="10">
        <f t="shared" si="7"/>
        <v>2.1666666599999997</v>
      </c>
      <c r="H27" s="5">
        <f t="shared" si="7"/>
        <v>1</v>
      </c>
      <c r="I27">
        <f t="shared" si="8"/>
        <v>24.688585825891682</v>
      </c>
      <c r="J27">
        <f t="shared" si="9"/>
        <v>24.575804844752682</v>
      </c>
      <c r="K27">
        <f t="shared" si="9"/>
        <v>2.3571351923575072</v>
      </c>
      <c r="L27">
        <f t="shared" si="10"/>
        <v>-2.3834819246891641</v>
      </c>
      <c r="M27">
        <f t="shared" si="11"/>
        <v>-32.40260651606421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100</v>
      </c>
      <c r="B28">
        <f t="shared" si="3"/>
        <v>0.32981428166237148</v>
      </c>
      <c r="C28" s="9">
        <f t="shared" si="4"/>
        <v>5.3999999999999992E-2</v>
      </c>
      <c r="D28" s="9">
        <f t="shared" si="5"/>
        <v>1.3298142816623715</v>
      </c>
      <c r="E28" s="9">
        <f t="shared" si="5"/>
        <v>0.97521145436049861</v>
      </c>
      <c r="F28" s="9">
        <f t="shared" si="6"/>
        <v>0.97538943294817659</v>
      </c>
      <c r="G28" s="10">
        <f t="shared" si="7"/>
        <v>2.1666666599999997</v>
      </c>
      <c r="H28" s="5">
        <f t="shared" si="7"/>
        <v>1</v>
      </c>
      <c r="I28">
        <f t="shared" si="8"/>
        <v>24.656537313851281</v>
      </c>
      <c r="J28">
        <f t="shared" si="9"/>
        <v>24.561503953204546</v>
      </c>
      <c r="K28">
        <f t="shared" si="9"/>
        <v>2.1627195532611219</v>
      </c>
      <c r="L28">
        <f t="shared" si="10"/>
        <v>-2.379002731753332</v>
      </c>
      <c r="M28">
        <f t="shared" si="11"/>
        <v>-32.383478855001194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100</v>
      </c>
      <c r="B29">
        <f t="shared" si="3"/>
        <v>0.47714048333242731</v>
      </c>
      <c r="C29" s="9">
        <f t="shared" si="4"/>
        <v>5.9999999999999991E-2</v>
      </c>
      <c r="D29" s="9">
        <f t="shared" si="5"/>
        <v>1.4771404833324273</v>
      </c>
      <c r="E29" s="9">
        <f t="shared" si="5"/>
        <v>0.98760486906067535</v>
      </c>
      <c r="F29" s="9">
        <f t="shared" si="6"/>
        <v>0.98784705760295166</v>
      </c>
      <c r="G29" s="10">
        <f t="shared" si="7"/>
        <v>2.1666666599999997</v>
      </c>
      <c r="H29" s="5">
        <f t="shared" si="7"/>
        <v>1</v>
      </c>
      <c r="I29">
        <f t="shared" si="8"/>
        <v>24.626026266353001</v>
      </c>
      <c r="J29">
        <f t="shared" si="9"/>
        <v>24.547229936814027</v>
      </c>
      <c r="K29">
        <f t="shared" si="9"/>
        <v>1.9684186801311148</v>
      </c>
      <c r="L29">
        <f t="shared" si="10"/>
        <v>-2.3746779965159965</v>
      </c>
      <c r="M29">
        <f t="shared" si="11"/>
        <v>-32.364423136935223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100</v>
      </c>
      <c r="B30">
        <f t="shared" si="3"/>
        <v>0.62438111874937419</v>
      </c>
      <c r="C30" s="9">
        <f t="shared" si="4"/>
        <v>6.5999999999999989E-2</v>
      </c>
      <c r="D30" s="9">
        <f t="shared" si="5"/>
        <v>1.6243811187493742</v>
      </c>
      <c r="E30" s="9">
        <f t="shared" si="5"/>
        <v>0.99883282152499719</v>
      </c>
      <c r="F30" s="9">
        <f t="shared" si="6"/>
        <v>0.9991529911919399</v>
      </c>
      <c r="G30" s="10">
        <f t="shared" si="7"/>
        <v>2.1666666599999997</v>
      </c>
      <c r="H30" s="5">
        <f t="shared" si="7"/>
        <v>1</v>
      </c>
      <c r="I30">
        <f t="shared" si="8"/>
        <v>24.597054682783448</v>
      </c>
      <c r="J30">
        <f t="shared" si="9"/>
        <v>24.532981868834931</v>
      </c>
      <c r="K30">
        <f t="shared" si="9"/>
        <v>1.7742321413095035</v>
      </c>
      <c r="L30">
        <f t="shared" si="10"/>
        <v>-2.37050755382367</v>
      </c>
      <c r="M30">
        <f t="shared" si="11"/>
        <v>-32.345435772287985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100</v>
      </c>
      <c r="B31">
        <f t="shared" si="3"/>
        <v>0.77153634082641487</v>
      </c>
      <c r="C31" s="9">
        <f t="shared" si="4"/>
        <v>7.1999999999999995E-2</v>
      </c>
      <c r="D31" s="9">
        <f t="shared" si="5"/>
        <v>1.7715363408264149</v>
      </c>
      <c r="E31" s="9">
        <f t="shared" si="5"/>
        <v>1.008895996528953</v>
      </c>
      <c r="F31" s="9">
        <f t="shared" si="6"/>
        <v>1.0093092383352116</v>
      </c>
      <c r="G31" s="10">
        <f t="shared" si="7"/>
        <v>2.1666666599999997</v>
      </c>
      <c r="H31" s="5">
        <f t="shared" si="7"/>
        <v>1</v>
      </c>
      <c r="I31">
        <f t="shared" si="8"/>
        <v>24.569624302689107</v>
      </c>
      <c r="J31">
        <f t="shared" si="9"/>
        <v>24.518758823511988</v>
      </c>
      <c r="K31">
        <f t="shared" si="9"/>
        <v>1.5801595266757755</v>
      </c>
      <c r="L31">
        <f t="shared" si="10"/>
        <v>-2.3664912145178763</v>
      </c>
      <c r="M31">
        <f t="shared" si="11"/>
        <v>-32.326513170194772</v>
      </c>
      <c r="S31">
        <f t="shared" si="0"/>
        <v>1</v>
      </c>
      <c r="T31" t="b">
        <f t="shared" si="1"/>
        <v>1</v>
      </c>
      <c r="U31" t="b">
        <f t="shared" si="2"/>
        <v>0</v>
      </c>
    </row>
    <row r="32" spans="1:22" x14ac:dyDescent="0.2">
      <c r="A32">
        <f t="shared" si="12"/>
        <v>100</v>
      </c>
      <c r="B32">
        <f t="shared" si="3"/>
        <v>0.91860629692562545</v>
      </c>
      <c r="C32" s="9">
        <f t="shared" si="4"/>
        <v>7.8E-2</v>
      </c>
      <c r="D32" s="9">
        <f t="shared" si="5"/>
        <v>1.9186062969256255</v>
      </c>
      <c r="E32" s="9">
        <f t="shared" si="5"/>
        <v>1.0177950764519441</v>
      </c>
      <c r="F32" s="9">
        <f t="shared" si="6"/>
        <v>1.0183177974279021</v>
      </c>
      <c r="G32" s="10">
        <f t="shared" si="7"/>
        <v>2.1666666599999997</v>
      </c>
      <c r="H32" s="5">
        <f t="shared" si="7"/>
        <v>1</v>
      </c>
      <c r="I32">
        <f t="shared" si="8"/>
        <v>24.543736602411791</v>
      </c>
      <c r="J32">
        <f t="shared" si="9"/>
        <v>24.504559876224882</v>
      </c>
      <c r="K32">
        <f t="shared" si="9"/>
        <v>1.3862004476546068</v>
      </c>
      <c r="L32">
        <f t="shared" si="10"/>
        <v>-2.3626287651430422</v>
      </c>
      <c r="M32">
        <f t="shared" si="11"/>
        <v>-32.30765173944873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100</v>
      </c>
      <c r="B33">
        <f t="shared" si="3"/>
        <v>1.065591128865202</v>
      </c>
      <c r="C33" s="9">
        <f t="shared" si="4"/>
        <v>8.4000000000000005E-2</v>
      </c>
      <c r="D33" s="9">
        <f t="shared" si="5"/>
        <v>2.065591128865202</v>
      </c>
      <c r="E33" s="9">
        <f t="shared" si="5"/>
        <v>1.0255307414065618</v>
      </c>
      <c r="F33" s="9">
        <f t="shared" si="6"/>
        <v>1.0261806608627571</v>
      </c>
      <c r="G33" s="10">
        <f t="shared" si="7"/>
        <v>2.1666666599999997</v>
      </c>
      <c r="H33" s="5">
        <f t="shared" si="7"/>
        <v>1</v>
      </c>
      <c r="I33">
        <f t="shared" si="8"/>
        <v>24.519392791950505</v>
      </c>
      <c r="J33">
        <f t="shared" si="9"/>
        <v>24.490384103634025</v>
      </c>
      <c r="K33">
        <f t="shared" si="9"/>
        <v>1.1923545372179145</v>
      </c>
      <c r="L33">
        <f t="shared" si="10"/>
        <v>-2.3589199676769703</v>
      </c>
      <c r="M33">
        <f t="shared" si="11"/>
        <v>-32.288847889461081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100</v>
      </c>
      <c r="B34">
        <f t="shared" si="3"/>
        <v>1.2124909729275881</v>
      </c>
      <c r="C34" s="9">
        <f t="shared" si="4"/>
        <v>9.0000000000000011E-2</v>
      </c>
      <c r="D34" s="9">
        <f t="shared" si="5"/>
        <v>2.2124909729275881</v>
      </c>
      <c r="E34" s="9">
        <f t="shared" si="5"/>
        <v>1.0321036693678589</v>
      </c>
      <c r="F34" s="9">
        <f t="shared" si="6"/>
        <v>1.0328998152519904</v>
      </c>
      <c r="G34" s="10">
        <f t="shared" si="7"/>
        <v>2.1666666599999997</v>
      </c>
      <c r="H34" s="5">
        <f t="shared" si="7"/>
        <v>1</v>
      </c>
      <c r="I34">
        <f t="shared" si="8"/>
        <v>24.496593812056364</v>
      </c>
      <c r="J34">
        <f t="shared" si="9"/>
        <v>24.476230583827963</v>
      </c>
      <c r="K34">
        <f t="shared" si="9"/>
        <v>0.99862144988114798</v>
      </c>
      <c r="L34">
        <f t="shared" si="10"/>
        <v>-2.3553645592844799</v>
      </c>
      <c r="M34">
        <f t="shared" si="11"/>
        <v>-32.270098031236287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100</v>
      </c>
      <c r="B35">
        <f t="shared" si="3"/>
        <v>1.3593059598684887</v>
      </c>
      <c r="C35" s="9">
        <f t="shared" si="4"/>
        <v>9.6000000000000016E-2</v>
      </c>
      <c r="D35" s="9">
        <f t="shared" si="5"/>
        <v>2.3593059598684887</v>
      </c>
      <c r="E35" s="9">
        <f t="shared" si="5"/>
        <v>1.0375145363025835</v>
      </c>
      <c r="F35" s="9">
        <f t="shared" si="6"/>
        <v>1.0384772416484125</v>
      </c>
      <c r="G35" s="10">
        <f t="shared" si="7"/>
        <v>2.1666666599999997</v>
      </c>
      <c r="H35" s="5">
        <f t="shared" si="7"/>
        <v>1</v>
      </c>
      <c r="I35">
        <f t="shared" si="8"/>
        <v>24.475340331566752</v>
      </c>
      <c r="J35">
        <f t="shared" si="9"/>
        <v>24.462098396472257</v>
      </c>
      <c r="K35">
        <f t="shared" si="9"/>
        <v>0.80500086169373031</v>
      </c>
      <c r="L35">
        <f t="shared" si="10"/>
        <v>-2.3519622520947441</v>
      </c>
      <c r="M35">
        <f t="shared" si="11"/>
        <v>-32.251398578360735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100</v>
      </c>
      <c r="B36">
        <f t="shared" si="3"/>
        <v>1.5060362149267847</v>
      </c>
      <c r="C36" s="9">
        <f t="shared" si="4"/>
        <v>0.10200000000000002</v>
      </c>
      <c r="D36" s="9">
        <f t="shared" si="5"/>
        <v>2.5060362149267847</v>
      </c>
      <c r="E36" s="9">
        <f t="shared" si="5"/>
        <v>1.0417640162983355</v>
      </c>
      <c r="F36" s="9">
        <f t="shared" si="6"/>
        <v>1.0429149157657793</v>
      </c>
      <c r="G36" s="10">
        <f t="shared" si="7"/>
        <v>2.1666666599999997</v>
      </c>
      <c r="H36" s="5">
        <f t="shared" si="7"/>
        <v>1</v>
      </c>
      <c r="I36">
        <f t="shared" si="8"/>
        <v>24.455632744984456</v>
      </c>
      <c r="J36">
        <f t="shared" si="9"/>
        <v>24.447986622959689</v>
      </c>
      <c r="K36">
        <f t="shared" si="9"/>
        <v>0.6114924702235659</v>
      </c>
      <c r="L36">
        <f t="shared" si="10"/>
        <v>-2.3487127330028237</v>
      </c>
      <c r="M36">
        <f t="shared" si="11"/>
        <v>-32.232745948003775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100</v>
      </c>
      <c r="B37">
        <f t="shared" si="3"/>
        <v>1.6526818578353488</v>
      </c>
      <c r="C37" s="9">
        <f t="shared" si="4"/>
        <v>0.10800000000000003</v>
      </c>
      <c r="D37" s="9">
        <f t="shared" ref="D37:E52" si="13">D36+$C$7*(J36+J37)/2</f>
        <v>2.6526818578353488</v>
      </c>
      <c r="E37" s="9">
        <f t="shared" si="13"/>
        <v>1.0448527816926128</v>
      </c>
      <c r="F37" s="9">
        <f t="shared" si="6"/>
        <v>1.0462148081983209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24.437471170306985</v>
      </c>
      <c r="J37">
        <f t="shared" si="9"/>
        <v>24.433894346561672</v>
      </c>
      <c r="K37">
        <f t="shared" si="9"/>
        <v>0.41809599453554325</v>
      </c>
      <c r="L37">
        <f t="shared" si="10"/>
        <v>-2.3456156634958263</v>
      </c>
      <c r="M37">
        <f t="shared" si="11"/>
        <v>-32.21413656192982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100</v>
      </c>
      <c r="B38">
        <f t="shared" si="3"/>
        <v>1.7992430028327759</v>
      </c>
      <c r="C38" s="9">
        <f t="shared" si="4"/>
        <v>0.11400000000000003</v>
      </c>
      <c r="D38" s="9">
        <f t="shared" si="13"/>
        <v>2.7992430028327759</v>
      </c>
      <c r="E38" s="9">
        <f t="shared" si="13"/>
        <v>1.0467815032017114</v>
      </c>
      <c r="F38" s="9">
        <f t="shared" si="6"/>
        <v>1.0483788846393975</v>
      </c>
      <c r="G38" s="10">
        <f t="shared" si="14"/>
        <v>2.1666666599999997</v>
      </c>
      <c r="H38" s="5">
        <f t="shared" si="14"/>
        <v>1</v>
      </c>
      <c r="I38">
        <f t="shared" si="8"/>
        <v>24.420855447110885</v>
      </c>
      <c r="J38">
        <f t="shared" si="9"/>
        <v>24.419820652580697</v>
      </c>
      <c r="K38">
        <f t="shared" si="9"/>
        <v>0.22481117516396432</v>
      </c>
      <c r="L38">
        <f t="shared" si="10"/>
        <v>-2.342670679504101</v>
      </c>
      <c r="M38">
        <f t="shared" si="11"/>
        <v>-32.195566847520062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100</v>
      </c>
      <c r="B39">
        <f t="shared" si="3"/>
        <v>1.9457197586760291</v>
      </c>
      <c r="C39" s="9">
        <f t="shared" si="4"/>
        <v>0.12000000000000004</v>
      </c>
      <c r="D39" s="9">
        <f t="shared" si="13"/>
        <v>2.9457197586760291</v>
      </c>
      <c r="E39" s="9">
        <f t="shared" si="13"/>
        <v>1.0475508500494397</v>
      </c>
      <c r="F39" s="9">
        <f t="shared" si="6"/>
        <v>1.049409106099239</v>
      </c>
      <c r="G39" s="10">
        <f t="shared" si="14"/>
        <v>2.1666666599999997</v>
      </c>
      <c r="H39" s="5">
        <f t="shared" si="14"/>
        <v>1</v>
      </c>
      <c r="I39">
        <f t="shared" si="8"/>
        <v>24.405785134895162</v>
      </c>
      <c r="J39">
        <f t="shared" si="9"/>
        <v>24.405764628503672</v>
      </c>
      <c r="K39">
        <f t="shared" si="9"/>
        <v>3.1637774078843939E-2</v>
      </c>
      <c r="L39">
        <f t="shared" si="10"/>
        <v>-2.339877391277795</v>
      </c>
      <c r="M39">
        <f t="shared" si="11"/>
        <v>-32.177033238802565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100</v>
      </c>
      <c r="B40">
        <f t="shared" si="3"/>
        <v>2.0921122286540079</v>
      </c>
      <c r="C40" s="9">
        <f t="shared" si="4"/>
        <v>0.12600000000000003</v>
      </c>
      <c r="D40" s="9">
        <f t="shared" si="13"/>
        <v>3.0921122286540079</v>
      </c>
      <c r="E40" s="9">
        <f t="shared" si="13"/>
        <v>1.0471614900956143</v>
      </c>
      <c r="F40" s="9">
        <f t="shared" si="6"/>
        <v>1.0493074291217215</v>
      </c>
      <c r="G40" s="10">
        <f t="shared" si="14"/>
        <v>2.1666666599999997</v>
      </c>
      <c r="H40" s="5">
        <f t="shared" si="14"/>
        <v>1</v>
      </c>
      <c r="I40">
        <f t="shared" si="8"/>
        <v>24.392259511687559</v>
      </c>
      <c r="J40">
        <f t="shared" si="9"/>
        <v>24.391725364156006</v>
      </c>
      <c r="K40">
        <f t="shared" si="9"/>
        <v>-0.16142442535397145</v>
      </c>
      <c r="L40">
        <f t="shared" si="10"/>
        <v>-2.3372353832890687</v>
      </c>
      <c r="M40">
        <f t="shared" si="11"/>
        <v>-32.158532177489221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100</v>
      </c>
      <c r="B41">
        <f t="shared" si="3"/>
        <v>2.2384205106020447</v>
      </c>
      <c r="C41" s="9">
        <f t="shared" si="4"/>
        <v>0.13200000000000003</v>
      </c>
      <c r="D41" s="9">
        <f t="shared" si="13"/>
        <v>3.2384205106020447</v>
      </c>
      <c r="E41" s="9">
        <f t="shared" si="13"/>
        <v>1.0456140899642956</v>
      </c>
      <c r="F41" s="9">
        <f t="shared" si="6"/>
        <v>1.0480758060001296</v>
      </c>
      <c r="G41" s="10">
        <f t="shared" si="14"/>
        <v>2.1666666599999997</v>
      </c>
      <c r="H41" s="5">
        <f t="shared" si="14"/>
        <v>1</v>
      </c>
      <c r="I41">
        <f t="shared" si="8"/>
        <v>24.380277572916736</v>
      </c>
      <c r="J41">
        <f t="shared" si="9"/>
        <v>24.37770195185627</v>
      </c>
      <c r="K41">
        <f t="shared" si="9"/>
        <v>-0.35437561841890675</v>
      </c>
      <c r="L41">
        <f t="shared" si="10"/>
        <v>-2.3347442141601928</v>
      </c>
      <c r="M41">
        <f t="shared" si="11"/>
        <v>-32.140060114018254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100</v>
      </c>
      <c r="B42">
        <f t="shared" si="3"/>
        <v>2.3846446969173276</v>
      </c>
      <c r="C42" s="9">
        <f t="shared" si="4"/>
        <v>0.13800000000000004</v>
      </c>
      <c r="D42" s="9">
        <f t="shared" si="13"/>
        <v>3.3846446969173276</v>
      </c>
      <c r="E42" s="9">
        <f t="shared" si="13"/>
        <v>1.0429093151717299</v>
      </c>
      <c r="F42" s="9">
        <f t="shared" si="6"/>
        <v>1.0457161849918601</v>
      </c>
      <c r="G42" s="10">
        <f t="shared" si="14"/>
        <v>2.1666666599999997</v>
      </c>
      <c r="H42" s="5">
        <f t="shared" si="14"/>
        <v>1</v>
      </c>
      <c r="I42">
        <f t="shared" si="8"/>
        <v>24.369838030552913</v>
      </c>
      <c r="J42">
        <f t="shared" si="9"/>
        <v>24.363693486571311</v>
      </c>
      <c r="K42">
        <f t="shared" si="9"/>
        <v>-0.54721597910301623</v>
      </c>
      <c r="L42">
        <f t="shared" si="10"/>
        <v>-2.3324034166177192</v>
      </c>
      <c r="M42">
        <f t="shared" si="11"/>
        <v>-32.121613508600774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100</v>
      </c>
      <c r="B43">
        <f t="shared" si="3"/>
        <v>2.5307848745752564</v>
      </c>
      <c r="C43" s="9">
        <f t="shared" si="4"/>
        <v>0.14400000000000004</v>
      </c>
      <c r="D43" s="9">
        <f t="shared" si="13"/>
        <v>3.5307848745752564</v>
      </c>
      <c r="E43" s="9">
        <f t="shared" si="13"/>
        <v>1.039047830253957</v>
      </c>
      <c r="F43" s="9">
        <f t="shared" si="6"/>
        <v>1.0422305105320175</v>
      </c>
      <c r="G43" s="10">
        <f t="shared" si="14"/>
        <v>2.1666666599999997</v>
      </c>
      <c r="H43" s="5">
        <f t="shared" si="14"/>
        <v>1</v>
      </c>
      <c r="I43">
        <f t="shared" si="8"/>
        <v>24.360939312518926</v>
      </c>
      <c r="J43">
        <f t="shared" si="9"/>
        <v>24.349699066071604</v>
      </c>
      <c r="K43">
        <f t="shared" si="9"/>
        <v>-0.73994566015462082</v>
      </c>
      <c r="L43">
        <f t="shared" si="10"/>
        <v>-2.3302124974728309</v>
      </c>
      <c r="M43">
        <f t="shared" si="11"/>
        <v>-32.103188832269979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100</v>
      </c>
      <c r="B44">
        <f t="shared" si="3"/>
        <v>2.6768411251467317</v>
      </c>
      <c r="C44" s="9">
        <f t="shared" si="4"/>
        <v>0.15000000000000005</v>
      </c>
      <c r="D44" s="9">
        <f t="shared" si="13"/>
        <v>3.6768411251467317</v>
      </c>
      <c r="E44" s="9">
        <f t="shared" si="13"/>
        <v>1.0340302988940484</v>
      </c>
      <c r="F44" s="9">
        <f t="shared" si="6"/>
        <v>1.0376207234458539</v>
      </c>
      <c r="G44" s="10">
        <f t="shared" si="14"/>
        <v>2.1666666599999997</v>
      </c>
      <c r="H44" s="5">
        <f t="shared" si="14"/>
        <v>1</v>
      </c>
      <c r="I44">
        <f t="shared" si="8"/>
        <v>24.353579562373096</v>
      </c>
      <c r="J44">
        <f t="shared" si="9"/>
        <v>24.335717791086768</v>
      </c>
      <c r="K44">
        <f t="shared" si="9"/>
        <v>-0.9325647931482407</v>
      </c>
      <c r="L44">
        <f t="shared" si="10"/>
        <v>-2.3281709376279567</v>
      </c>
      <c r="M44">
        <f t="shared" si="11"/>
        <v>-32.084782567931569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2.8228135248163748</v>
      </c>
      <c r="C45" s="9">
        <f t="shared" si="4"/>
        <v>0.15600000000000006</v>
      </c>
      <c r="D45" s="9">
        <f t="shared" si="13"/>
        <v>3.8228135248163748</v>
      </c>
      <c r="E45" s="9">
        <f t="shared" si="13"/>
        <v>1.0278573840489362</v>
      </c>
      <c r="F45" s="9">
        <f t="shared" si="6"/>
        <v>1.0318887611600047</v>
      </c>
      <c r="G45" s="10">
        <f t="shared" si="14"/>
        <v>2.1666666599999997</v>
      </c>
      <c r="H45" s="5">
        <f t="shared" si="14"/>
        <v>1</v>
      </c>
      <c r="I45">
        <f t="shared" si="8"/>
        <v>24.347756639264627</v>
      </c>
      <c r="J45">
        <f t="shared" si="9"/>
        <v>24.321748765460999</v>
      </c>
      <c r="K45">
        <f t="shared" si="9"/>
        <v>-1.12507348855583</v>
      </c>
      <c r="L45">
        <f t="shared" si="10"/>
        <v>-2.3262781921096356</v>
      </c>
      <c r="M45">
        <f t="shared" si="11"/>
        <v>-32.066391211413844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2.968702144401683</v>
      </c>
      <c r="C46" s="9">
        <f t="shared" si="4"/>
        <v>0.16200000000000006</v>
      </c>
      <c r="D46" s="9">
        <f t="shared" si="13"/>
        <v>3.968702144401683</v>
      </c>
      <c r="E46" s="9">
        <f t="shared" si="13"/>
        <v>1.0205297480757958</v>
      </c>
      <c r="F46" s="9">
        <f t="shared" si="6"/>
        <v>1.0250365579124745</v>
      </c>
      <c r="G46" s="10">
        <f t="shared" si="14"/>
        <v>2.1666666599999997</v>
      </c>
      <c r="H46" s="5">
        <f t="shared" si="14"/>
        <v>1</v>
      </c>
      <c r="I46">
        <f t="shared" si="8"/>
        <v>24.343468118161745</v>
      </c>
      <c r="J46">
        <f t="shared" si="9"/>
        <v>24.307791096308343</v>
      </c>
      <c r="K46">
        <f t="shared" si="9"/>
        <v>-1.3174718358243132</v>
      </c>
      <c r="L46">
        <f t="shared" si="10"/>
        <v>-2.3245336901276015</v>
      </c>
      <c r="M46">
        <f t="shared" si="11"/>
        <v>-32.048011272516121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100</v>
      </c>
      <c r="B47">
        <f t="shared" si="3"/>
        <v>3.1145070493731106</v>
      </c>
      <c r="C47" s="9">
        <f t="shared" si="4"/>
        <v>0.16800000000000007</v>
      </c>
      <c r="D47" s="9">
        <f t="shared" si="13"/>
        <v>4.1145070493731106</v>
      </c>
      <c r="E47" s="9">
        <f t="shared" si="13"/>
        <v>1.0120480528579445</v>
      </c>
      <c r="F47" s="9">
        <f t="shared" si="6"/>
        <v>1.017066044961322</v>
      </c>
      <c r="G47" s="10">
        <f t="shared" si="14"/>
        <v>2.1666666599999997</v>
      </c>
      <c r="H47" s="5">
        <f t="shared" si="14"/>
        <v>1</v>
      </c>
      <c r="I47">
        <f t="shared" si="8"/>
        <v>24.340711290352157</v>
      </c>
      <c r="J47">
        <f t="shared" si="9"/>
        <v>24.293843894167576</v>
      </c>
      <c r="K47">
        <f t="shared" si="9"/>
        <v>-1.5097599034594098</v>
      </c>
      <c r="L47">
        <f t="shared" si="10"/>
        <v>-2.32293683515997</v>
      </c>
      <c r="M47">
        <f t="shared" si="11"/>
        <v>-32.029639276053985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3.2602282998750836</v>
      </c>
      <c r="C48" s="9">
        <f t="shared" si="4"/>
        <v>0.17400000000000007</v>
      </c>
      <c r="D48" s="9">
        <f t="shared" si="13"/>
        <v>4.2602282998750836</v>
      </c>
      <c r="E48" s="9">
        <f t="shared" si="13"/>
        <v>1.0024129599302192</v>
      </c>
      <c r="F48" s="9">
        <f t="shared" si="6"/>
        <v>1.0079791507919995</v>
      </c>
      <c r="G48" s="10">
        <f t="shared" si="14"/>
        <v>2.1666666599999997</v>
      </c>
      <c r="H48" s="5">
        <f t="shared" si="14"/>
        <v>1</v>
      </c>
      <c r="I48">
        <f t="shared" si="8"/>
        <v>24.339483164214816</v>
      </c>
      <c r="J48">
        <f t="shared" si="9"/>
        <v>24.279906273156616</v>
      </c>
      <c r="K48">
        <f t="shared" si="9"/>
        <v>-1.7019377391157338</v>
      </c>
      <c r="L48">
        <f t="shared" si="10"/>
        <v>-2.321487005064371</v>
      </c>
      <c r="M48">
        <f t="shared" si="11"/>
        <v>-32.011271762899923</v>
      </c>
      <c r="S48">
        <f t="shared" si="0"/>
        <v>1</v>
      </c>
      <c r="T48" t="b">
        <f t="shared" si="1"/>
        <v>0</v>
      </c>
      <c r="U48" t="b">
        <f t="shared" si="2"/>
        <v>1</v>
      </c>
    </row>
    <row r="49" spans="1:21" x14ac:dyDescent="0.2">
      <c r="A49">
        <f t="shared" si="12"/>
        <v>100</v>
      </c>
      <c r="B49">
        <f t="shared" si="3"/>
        <v>3.4058659507479323</v>
      </c>
      <c r="C49" s="9">
        <f t="shared" si="4"/>
        <v>0.18000000000000008</v>
      </c>
      <c r="D49" s="9">
        <f t="shared" si="13"/>
        <v>4.4058659507479323</v>
      </c>
      <c r="E49" s="9">
        <f t="shared" si="13"/>
        <v>0.99162513060379254</v>
      </c>
      <c r="F49" s="9">
        <f t="shared" si="6"/>
        <v>0.99777780132329719</v>
      </c>
      <c r="G49" s="10">
        <f t="shared" si="14"/>
        <v>2.1666666599999997</v>
      </c>
      <c r="H49" s="5">
        <f t="shared" si="14"/>
        <v>1</v>
      </c>
      <c r="I49">
        <f t="shared" si="8"/>
        <v>24.339780466261349</v>
      </c>
      <c r="J49">
        <f t="shared" si="9"/>
        <v>24.265977351126228</v>
      </c>
      <c r="K49">
        <f t="shared" si="9"/>
        <v>-1.8940053696931334</v>
      </c>
      <c r="L49">
        <f t="shared" si="10"/>
        <v>-2.3201835522148051</v>
      </c>
      <c r="M49">
        <f t="shared" si="11"/>
        <v>-31.992905291017895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3.5514200515507497</v>
      </c>
      <c r="C50" s="9">
        <f t="shared" si="4"/>
        <v>0.18600000000000008</v>
      </c>
      <c r="D50" s="9">
        <f t="shared" si="13"/>
        <v>4.5514200515507497</v>
      </c>
      <c r="E50" s="9">
        <f t="shared" si="13"/>
        <v>0.97968522609039543</v>
      </c>
      <c r="F50" s="9">
        <f t="shared" si="6"/>
        <v>0.98646392011185013</v>
      </c>
      <c r="G50" s="10">
        <f t="shared" si="14"/>
        <v>2.1666666599999997</v>
      </c>
      <c r="H50" s="5">
        <f t="shared" si="14"/>
        <v>1</v>
      </c>
      <c r="I50">
        <f t="shared" si="8"/>
        <v>24.341599642445008</v>
      </c>
      <c r="J50">
        <f t="shared" si="9"/>
        <v>24.252056249812938</v>
      </c>
      <c r="K50">
        <f t="shared" si="9"/>
        <v>-2.0859628014392406</v>
      </c>
      <c r="L50">
        <f t="shared" si="10"/>
        <v>-2.3190258036639513</v>
      </c>
      <c r="M50">
        <f t="shared" si="11"/>
        <v>-31.974536436490492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3.6968906465851612</v>
      </c>
      <c r="C51" s="9">
        <f t="shared" si="4"/>
        <v>0.19200000000000009</v>
      </c>
      <c r="D51" s="9">
        <f t="shared" si="13"/>
        <v>4.6968906465851612</v>
      </c>
      <c r="E51" s="9">
        <f t="shared" si="13"/>
        <v>0.96659390762590314</v>
      </c>
      <c r="F51" s="9">
        <f t="shared" si="6"/>
        <v>0.97403942855515502</v>
      </c>
      <c r="G51" s="10">
        <f t="shared" si="14"/>
        <v>2.1666666599999997</v>
      </c>
      <c r="H51" s="5">
        <f t="shared" si="14"/>
        <v>1</v>
      </c>
      <c r="I51">
        <f t="shared" si="8"/>
        <v>24.344936859734307</v>
      </c>
      <c r="J51">
        <f t="shared" si="9"/>
        <v>24.238142094990955</v>
      </c>
      <c r="K51">
        <f t="shared" si="9"/>
        <v>-2.2778100200581837</v>
      </c>
      <c r="L51">
        <f t="shared" si="10"/>
        <v>-2.3180130613305954</v>
      </c>
      <c r="M51">
        <f t="shared" si="11"/>
        <v>-31.956161794537223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3.842277774920003</v>
      </c>
      <c r="C52" s="9">
        <f t="shared" si="4"/>
        <v>0.19800000000000009</v>
      </c>
      <c r="D52" s="9">
        <f t="shared" si="13"/>
        <v>4.842277774920003</v>
      </c>
      <c r="E52" s="9">
        <f t="shared" si="13"/>
        <v>0.9523518365932524</v>
      </c>
      <c r="F52" s="9">
        <f t="shared" si="6"/>
        <v>0.9605062460930559</v>
      </c>
      <c r="G52" s="10">
        <f t="shared" si="14"/>
        <v>2.1666666599999997</v>
      </c>
      <c r="H52" s="5">
        <f t="shared" si="14"/>
        <v>1</v>
      </c>
      <c r="I52">
        <f t="shared" si="8"/>
        <v>24.349788007948003</v>
      </c>
      <c r="J52">
        <f t="shared" si="9"/>
        <v>24.224234016622972</v>
      </c>
      <c r="K52">
        <f t="shared" si="9"/>
        <v>-2.4695469908254069</v>
      </c>
      <c r="L52">
        <f t="shared" si="10"/>
        <v>-2.3171446022117927</v>
      </c>
      <c r="M52">
        <f t="shared" si="11"/>
        <v>-31.937777980522615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3.9875814704169006</v>
      </c>
      <c r="C53" s="9">
        <f t="shared" si="4"/>
        <v>0.2040000000000001</v>
      </c>
      <c r="D53" s="9">
        <f t="shared" ref="D53:E68" si="15">D52+$C$7*(J52+J53)/2</f>
        <v>4.9875814704169006</v>
      </c>
      <c r="E53" s="9">
        <f t="shared" si="15"/>
        <v>0.93695967464465058</v>
      </c>
      <c r="F53" s="9">
        <f t="shared" si="6"/>
        <v>0.94586629040765091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24.356148701847623</v>
      </c>
      <c r="J53">
        <f t="shared" si="9"/>
        <v>24.210331149009701</v>
      </c>
      <c r="K53">
        <f t="shared" si="9"/>
        <v>-2.6611736587085426</v>
      </c>
      <c r="L53">
        <f t="shared" si="10"/>
        <v>-2.3164196786193494</v>
      </c>
      <c r="M53">
        <f t="shared" si="11"/>
        <v>-31.919381630952699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4.1328017617567436</v>
      </c>
      <c r="C54" s="9">
        <f t="shared" si="4"/>
        <v>0.2100000000000001</v>
      </c>
      <c r="D54" s="9">
        <f t="shared" si="15"/>
        <v>5.1328017617567436</v>
      </c>
      <c r="E54" s="9">
        <f t="shared" si="15"/>
        <v>0.92041808382304213</v>
      </c>
      <c r="F54" s="9">
        <f t="shared" si="6"/>
        <v>0.93012147762157771</v>
      </c>
      <c r="G54" s="10">
        <f t="shared" si="16"/>
        <v>2.1666666599999997</v>
      </c>
      <c r="H54" s="5">
        <f t="shared" si="16"/>
        <v>1</v>
      </c>
      <c r="I54">
        <f t="shared" si="8"/>
        <v>24.364014283482938</v>
      </c>
      <c r="J54">
        <f t="shared" si="9"/>
        <v>24.196432630937984</v>
      </c>
      <c r="K54">
        <f t="shared" si="9"/>
        <v>-2.8526899484942589</v>
      </c>
      <c r="L54">
        <f t="shared" si="10"/>
        <v>-2.315837518440111</v>
      </c>
      <c r="M54">
        <f t="shared" si="11"/>
        <v>-31.900969404458696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4.2779386724670392</v>
      </c>
      <c r="C55" s="9">
        <f t="shared" si="4"/>
        <v>0.21600000000000011</v>
      </c>
      <c r="D55" s="9">
        <f t="shared" si="15"/>
        <v>5.2779386724670392</v>
      </c>
      <c r="E55" s="9">
        <f t="shared" si="15"/>
        <v>0.90272772668279633</v>
      </c>
      <c r="F55" s="9">
        <f t="shared" si="6"/>
        <v>0.91327372249462968</v>
      </c>
      <c r="G55" s="10">
        <f t="shared" si="16"/>
        <v>2.1666666599999997</v>
      </c>
      <c r="H55" s="5">
        <f t="shared" si="16"/>
        <v>1</v>
      </c>
      <c r="I55">
        <f t="shared" si="8"/>
        <v>24.373379824785559</v>
      </c>
      <c r="J55">
        <f t="shared" si="9"/>
        <v>24.182537605827342</v>
      </c>
      <c r="K55">
        <f t="shared" si="9"/>
        <v>-3.044095764921011</v>
      </c>
      <c r="L55">
        <f t="shared" si="10"/>
        <v>-2.3153973254195468</v>
      </c>
      <c r="M55">
        <f t="shared" si="11"/>
        <v>-31.882537982766515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4.422992220950146</v>
      </c>
      <c r="C56" s="9">
        <f t="shared" si="4"/>
        <v>0.22200000000000011</v>
      </c>
      <c r="D56" s="9">
        <f t="shared" si="15"/>
        <v>5.422992220950146</v>
      </c>
      <c r="E56" s="9">
        <f t="shared" si="15"/>
        <v>0.88388926640958043</v>
      </c>
      <c r="F56" s="9">
        <f t="shared" si="6"/>
        <v>0.89532493861866269</v>
      </c>
      <c r="G56" s="10">
        <f t="shared" si="16"/>
        <v>2.1666666599999997</v>
      </c>
      <c r="H56" s="5">
        <f t="shared" si="16"/>
        <v>1</v>
      </c>
      <c r="I56">
        <f t="shared" si="8"/>
        <v>24.384240130405093</v>
      </c>
      <c r="J56">
        <f t="shared" si="9"/>
        <v>24.168645221874826</v>
      </c>
      <c r="K56">
        <f t="shared" si="9"/>
        <v>-3.2353909928176101</v>
      </c>
      <c r="L56">
        <f t="shared" si="10"/>
        <v>-2.3150982794680441</v>
      </c>
      <c r="M56">
        <f t="shared" si="11"/>
        <v>-31.864084071650854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4.5679624205123641</v>
      </c>
      <c r="C57" s="9">
        <f t="shared" si="4"/>
        <v>0.22800000000000012</v>
      </c>
      <c r="D57" s="9">
        <f t="shared" si="15"/>
        <v>5.5679624205123641</v>
      </c>
      <c r="E57" s="9">
        <f t="shared" si="15"/>
        <v>0.86390336693938508</v>
      </c>
      <c r="F57" s="9">
        <f t="shared" si="6"/>
        <v>0.87627703861075046</v>
      </c>
      <c r="G57" s="10">
        <f t="shared" si="16"/>
        <v>2.1666666599999997</v>
      </c>
      <c r="H57" s="5">
        <f t="shared" si="16"/>
        <v>1</v>
      </c>
      <c r="I57">
        <f t="shared" si="8"/>
        <v>24.396589740781984</v>
      </c>
      <c r="J57">
        <f t="shared" si="9"/>
        <v>24.154754632198017</v>
      </c>
      <c r="K57">
        <f t="shared" si="9"/>
        <v>-3.4265754972475153</v>
      </c>
      <c r="L57">
        <f t="shared" si="10"/>
        <v>-2.3149395369892858</v>
      </c>
      <c r="M57">
        <f t="shared" si="11"/>
        <v>-31.845604401872777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4.7128492793938861</v>
      </c>
      <c r="C58" s="9">
        <f t="shared" si="4"/>
        <v>0.23400000000000012</v>
      </c>
      <c r="D58" s="9">
        <f t="shared" si="15"/>
        <v>5.7128492793938861</v>
      </c>
      <c r="E58" s="9">
        <f t="shared" si="15"/>
        <v>0.8427706930766663</v>
      </c>
      <c r="F58" s="9">
        <f t="shared" si="6"/>
        <v>0.85613193430454126</v>
      </c>
      <c r="G58" s="10">
        <f t="shared" si="16"/>
        <v>2.1666666599999997</v>
      </c>
      <c r="H58" s="5">
        <f t="shared" si="16"/>
        <v>1</v>
      </c>
      <c r="I58">
        <f t="shared" si="8"/>
        <v>24.410422935450555</v>
      </c>
      <c r="J58">
        <f t="shared" si="9"/>
        <v>24.140864994976081</v>
      </c>
      <c r="K58">
        <f t="shared" si="9"/>
        <v>-3.6176491236587518</v>
      </c>
      <c r="L58">
        <f t="shared" si="10"/>
        <v>-2.3149202312300496</v>
      </c>
      <c r="M58">
        <f t="shared" si="11"/>
        <v>-31.827095730099476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4.8576528007995803</v>
      </c>
      <c r="C59" s="9">
        <f t="shared" si="4"/>
        <v>0.24000000000000013</v>
      </c>
      <c r="D59" s="9">
        <f t="shared" si="15"/>
        <v>5.8576528007995803</v>
      </c>
      <c r="E59" s="9">
        <f t="shared" si="15"/>
        <v>0.82049191061157201</v>
      </c>
      <c r="F59" s="9">
        <f t="shared" si="6"/>
        <v>0.83489153693978313</v>
      </c>
      <c r="G59" s="10">
        <f t="shared" si="16"/>
        <v>2.1666666599999997</v>
      </c>
      <c r="H59" s="5">
        <f t="shared" si="16"/>
        <v>1</v>
      </c>
      <c r="I59">
        <f t="shared" si="8"/>
        <v>24.425733736565476</v>
      </c>
      <c r="J59">
        <f t="shared" si="9"/>
        <v>24.126975473588701</v>
      </c>
      <c r="K59">
        <f t="shared" si="9"/>
        <v>-3.8086116980393485</v>
      </c>
      <c r="L59">
        <f t="shared" si="10"/>
        <v>-2.3150394726507253</v>
      </c>
      <c r="M59">
        <f t="shared" si="11"/>
        <v>-31.80855483980525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5.0023729829306047</v>
      </c>
      <c r="C60" s="9">
        <f t="shared" si="4"/>
        <v>0.24600000000000014</v>
      </c>
      <c r="D60" s="9">
        <f t="shared" si="15"/>
        <v>6.0023729829306047</v>
      </c>
      <c r="E60" s="9">
        <f t="shared" si="15"/>
        <v>0.79706768643621939</v>
      </c>
      <c r="F60" s="9">
        <f t="shared" si="6"/>
        <v>0.81255775734996949</v>
      </c>
      <c r="G60" s="10">
        <f t="shared" si="16"/>
        <v>2.1666666599999997</v>
      </c>
      <c r="H60" s="5">
        <f t="shared" si="16"/>
        <v>1</v>
      </c>
      <c r="I60">
        <f t="shared" si="8"/>
        <v>24.442515912644325</v>
      </c>
      <c r="J60">
        <f t="shared" si="9"/>
        <v>24.113085236752795</v>
      </c>
      <c r="K60">
        <f t="shared" si="9"/>
        <v>-3.9994630270781801</v>
      </c>
      <c r="L60">
        <f t="shared" si="10"/>
        <v>-2.3152963493158003</v>
      </c>
      <c r="M60">
        <f t="shared" si="11"/>
        <v>-31.78997854215255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5.1470098190168336</v>
      </c>
      <c r="C61" s="9">
        <f t="shared" si="4"/>
        <v>0.25200000000000011</v>
      </c>
      <c r="D61" s="9">
        <f t="shared" si="15"/>
        <v>6.1470098190168336</v>
      </c>
      <c r="E61" s="9">
        <f t="shared" si="15"/>
        <v>0.77249868865999161</v>
      </c>
      <c r="F61" s="9">
        <f t="shared" si="6"/>
        <v>0.78913250614807307</v>
      </c>
      <c r="G61" s="10">
        <f t="shared" si="16"/>
        <v>2.1666666599999997</v>
      </c>
      <c r="H61" s="5">
        <f t="shared" si="16"/>
        <v>1</v>
      </c>
      <c r="I61">
        <f t="shared" si="8"/>
        <v>24.460762982518631</v>
      </c>
      <c r="J61">
        <f t="shared" si="9"/>
        <v>24.099193458656899</v>
      </c>
      <c r="K61">
        <f t="shared" si="9"/>
        <v>-4.190202898331095</v>
      </c>
      <c r="L61">
        <f t="shared" si="10"/>
        <v>-2.3156899273035418</v>
      </c>
      <c r="M61">
        <f t="shared" si="11"/>
        <v>-31.771363676852104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5.2915632973500832</v>
      </c>
      <c r="C62" s="9">
        <f t="shared" si="4"/>
        <v>0.25800000000000012</v>
      </c>
      <c r="D62" s="9">
        <f t="shared" si="15"/>
        <v>6.2915632973500832</v>
      </c>
      <c r="E62" s="9">
        <f t="shared" si="15"/>
        <v>0.74678558672382167</v>
      </c>
      <c r="F62" s="9">
        <f t="shared" si="6"/>
        <v>0.76461769391032508</v>
      </c>
      <c r="G62" s="10">
        <f t="shared" si="16"/>
        <v>2.1666666599999997</v>
      </c>
      <c r="H62" s="5">
        <f t="shared" si="16"/>
        <v>1</v>
      </c>
      <c r="I62">
        <f t="shared" si="8"/>
        <v>24.480468219485424</v>
      </c>
      <c r="J62">
        <f t="shared" si="9"/>
        <v>24.085299319093078</v>
      </c>
      <c r="K62">
        <f t="shared" si="9"/>
        <v>-4.3808310803922073</v>
      </c>
      <c r="L62">
        <f t="shared" si="10"/>
        <v>-2.3162192511340742</v>
      </c>
      <c r="M62">
        <f t="shared" si="11"/>
        <v>-31.7527071130012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5.4360334013181211</v>
      </c>
      <c r="C63" s="9">
        <f t="shared" si="4"/>
        <v>0.26400000000000012</v>
      </c>
      <c r="D63" s="9">
        <f t="shared" si="15"/>
        <v>6.4360334013181211</v>
      </c>
      <c r="E63" s="9">
        <f t="shared" si="15"/>
        <v>0.71992905151343445</v>
      </c>
      <c r="F63" s="9">
        <f t="shared" si="6"/>
        <v>0.73901523135800484</v>
      </c>
      <c r="G63" s="10">
        <f t="shared" si="16"/>
        <v>2.1666666599999997</v>
      </c>
      <c r="H63" s="5">
        <f t="shared" si="16"/>
        <v>1</v>
      </c>
      <c r="I63">
        <f t="shared" si="8"/>
        <v>24.501624655650868</v>
      </c>
      <c r="J63">
        <f t="shared" si="9"/>
        <v>24.071402003586275</v>
      </c>
      <c r="K63">
        <f t="shared" si="9"/>
        <v>-4.5713473230702144</v>
      </c>
      <c r="L63">
        <f t="shared" si="10"/>
        <v>-2.3168833442149905</v>
      </c>
      <c r="M63">
        <f t="shared" si="11"/>
        <v>-31.734005749899186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5.5804201094394426</v>
      </c>
      <c r="C64" s="9">
        <f t="shared" si="4"/>
        <v>0.27000000000000013</v>
      </c>
      <c r="D64" s="9">
        <f t="shared" si="15"/>
        <v>6.5804201094394426</v>
      </c>
      <c r="E64" s="9">
        <f t="shared" si="15"/>
        <v>0.69192975547151492</v>
      </c>
      <c r="F64" s="9">
        <f t="shared" si="6"/>
        <v>0.71232702953720339</v>
      </c>
      <c r="G64" s="10">
        <f t="shared" si="16"/>
        <v>2.1666666599999997</v>
      </c>
      <c r="H64" s="5">
        <f t="shared" si="16"/>
        <v>1</v>
      </c>
      <c r="I64">
        <f t="shared" si="8"/>
        <v>24.524225086457445</v>
      </c>
      <c r="J64">
        <f t="shared" si="9"/>
        <v>24.057500703520986</v>
      </c>
      <c r="K64">
        <f t="shared" si="9"/>
        <v>-4.7617513575696098</v>
      </c>
      <c r="L64">
        <f t="shared" si="10"/>
        <v>-2.3176812093036645</v>
      </c>
      <c r="M64">
        <f t="shared" si="11"/>
        <v>-31.715256517839357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5.7247233953988008</v>
      </c>
      <c r="C65" s="9">
        <f t="shared" si="4"/>
        <v>0.27600000000000013</v>
      </c>
      <c r="D65" s="9">
        <f t="shared" si="15"/>
        <v>6.7247233953988008</v>
      </c>
      <c r="E65" s="9">
        <f t="shared" si="15"/>
        <v>0.66278837270877611</v>
      </c>
      <c r="F65" s="9">
        <f t="shared" si="6"/>
        <v>0.68455499999652825</v>
      </c>
      <c r="G65" s="10">
        <f t="shared" si="16"/>
        <v>2.1666666599999997</v>
      </c>
      <c r="H65" s="5">
        <f t="shared" si="16"/>
        <v>1</v>
      </c>
      <c r="I65">
        <f t="shared" si="8"/>
        <v>24.548262075385718</v>
      </c>
      <c r="J65">
        <f t="shared" si="9"/>
        <v>24.043594616265164</v>
      </c>
      <c r="K65">
        <f t="shared" si="9"/>
        <v>-4.9520428966766463</v>
      </c>
      <c r="L65">
        <f t="shared" si="10"/>
        <v>-2.3186118289853521</v>
      </c>
      <c r="M65">
        <f t="shared" si="11"/>
        <v>-31.696456378876473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5.8689432280834701</v>
      </c>
      <c r="C66" s="9">
        <f t="shared" si="4"/>
        <v>0.28200000000000014</v>
      </c>
      <c r="D66" s="9">
        <f t="shared" si="15"/>
        <v>6.8689432280834701</v>
      </c>
      <c r="E66" s="9">
        <f t="shared" si="15"/>
        <v>0.63250557911389649</v>
      </c>
      <c r="F66" s="9">
        <f t="shared" si="6"/>
        <v>0.65570105496271258</v>
      </c>
      <c r="G66" s="10">
        <f t="shared" si="16"/>
        <v>2.1666666599999997</v>
      </c>
      <c r="H66" s="5">
        <f t="shared" si="16"/>
        <v>1</v>
      </c>
      <c r="I66">
        <f t="shared" si="8"/>
        <v>24.573727958821554</v>
      </c>
      <c r="J66">
        <f t="shared" si="9"/>
        <v>24.029682945291253</v>
      </c>
      <c r="K66">
        <f t="shared" si="9"/>
        <v>-5.1422216349499053</v>
      </c>
      <c r="L66">
        <f t="shared" si="10"/>
        <v>-2.319674166166191</v>
      </c>
      <c r="M66">
        <f t="shared" si="11"/>
        <v>-31.677602327569137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6.013079571620227</v>
      </c>
      <c r="C67" s="9">
        <f t="shared" si="4"/>
        <v>0.28800000000000014</v>
      </c>
      <c r="D67" s="9">
        <f t="shared" si="15"/>
        <v>7.013079571620227</v>
      </c>
      <c r="E67" s="9">
        <f t="shared" si="15"/>
        <v>0.60108205246230084</v>
      </c>
      <c r="F67" s="9">
        <f t="shared" si="6"/>
        <v>0.6257671075140977</v>
      </c>
      <c r="G67" s="10">
        <f t="shared" si="16"/>
        <v>2.1666666599999997</v>
      </c>
      <c r="H67" s="5">
        <f t="shared" si="16"/>
        <v>1</v>
      </c>
      <c r="I67">
        <f t="shared" si="8"/>
        <v>24.600614851079442</v>
      </c>
      <c r="J67">
        <f t="shared" si="9"/>
        <v>24.015764900294254</v>
      </c>
      <c r="K67">
        <f t="shared" si="9"/>
        <v>-5.3322872489153204</v>
      </c>
      <c r="L67">
        <f t="shared" si="10"/>
        <v>-2.3208671645801631</v>
      </c>
      <c r="M67">
        <f t="shared" si="11"/>
        <v>-31.658691391696401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6.1571323854130302</v>
      </c>
      <c r="C68" s="9">
        <f t="shared" si="4"/>
        <v>0.29400000000000015</v>
      </c>
      <c r="D68" s="9">
        <f t="shared" si="15"/>
        <v>7.1571323854130302</v>
      </c>
      <c r="E68" s="9">
        <f t="shared" si="15"/>
        <v>0.56851847252375842</v>
      </c>
      <c r="F68" s="9">
        <f t="shared" si="6"/>
        <v>0.59475507175195885</v>
      </c>
      <c r="G68" s="10">
        <f t="shared" si="16"/>
        <v>2.1666666599999997</v>
      </c>
      <c r="H68" s="5">
        <f t="shared" si="16"/>
        <v>1</v>
      </c>
      <c r="I68">
        <f t="shared" si="8"/>
        <v>24.628914649572412</v>
      </c>
      <c r="J68">
        <f t="shared" si="9"/>
        <v>24.001839697306774</v>
      </c>
      <c r="K68">
        <f t="shared" si="9"/>
        <v>-5.5222393972654986</v>
      </c>
      <c r="L68">
        <f t="shared" si="10"/>
        <v>-2.3221897493090879</v>
      </c>
      <c r="M68">
        <f t="shared" si="11"/>
        <v>-31.639720632947995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6.3011016241813831</v>
      </c>
      <c r="C69" s="9">
        <f t="shared" si="4"/>
        <v>0.30000000000000016</v>
      </c>
      <c r="D69" s="9">
        <f t="shared" ref="D69:E84" si="17">D68+$C$7*(J68+J69)/2</f>
        <v>7.3011016241813831</v>
      </c>
      <c r="E69" s="9">
        <f t="shared" si="17"/>
        <v>0.5348155211687724</v>
      </c>
      <c r="F69" s="9">
        <f t="shared" si="6"/>
        <v>0.5626668629696453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24.658619040118818</v>
      </c>
      <c r="J69">
        <f t="shared" si="9"/>
        <v>23.98790655881092</v>
      </c>
      <c r="K69">
        <f t="shared" si="9"/>
        <v>-5.7120777210631868</v>
      </c>
      <c r="L69">
        <f t="shared" si="10"/>
        <v>-2.3236408273146969</v>
      </c>
      <c r="M69">
        <f t="shared" si="11"/>
        <v>-31.620687147587628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6.4449872379993574</v>
      </c>
      <c r="C70" s="9">
        <f t="shared" si="4"/>
        <v>0.30600000000000016</v>
      </c>
      <c r="D70" s="9">
        <f t="shared" si="17"/>
        <v>7.4449872379993574</v>
      </c>
      <c r="E70" s="9">
        <f t="shared" si="17"/>
        <v>0.4999738824737367</v>
      </c>
      <c r="F70" s="9">
        <f t="shared" si="6"/>
        <v>0.5295043978194981</v>
      </c>
      <c r="G70" s="10">
        <f t="shared" si="18"/>
        <v>2.1666666599999997</v>
      </c>
      <c r="H70" s="5">
        <f t="shared" si="18"/>
        <v>1</v>
      </c>
      <c r="I70">
        <f t="shared" si="8"/>
        <v>24.689719502376267</v>
      </c>
      <c r="J70">
        <f t="shared" si="9"/>
        <v>23.973964713847032</v>
      </c>
      <c r="K70">
        <f t="shared" si="9"/>
        <v>-5.9018018439487125</v>
      </c>
      <c r="L70">
        <f t="shared" si="10"/>
        <v>-2.3252192879818288</v>
      </c>
      <c r="M70">
        <f t="shared" si="11"/>
        <v>-31.601588067088876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6.5887891723352556</v>
      </c>
      <c r="C71" s="9">
        <f t="shared" si="4"/>
        <v>0.31200000000000017</v>
      </c>
      <c r="D71" s="9">
        <f t="shared" si="17"/>
        <v>7.5887891723352556</v>
      </c>
      <c r="E71" s="9">
        <f t="shared" si="17"/>
        <v>0.46399424282483681</v>
      </c>
      <c r="F71" s="9">
        <f t="shared" si="6"/>
        <v>0.49526959447753371</v>
      </c>
      <c r="G71" s="10">
        <f t="shared" si="18"/>
        <v>2.1666666599999997</v>
      </c>
      <c r="H71" s="5">
        <f t="shared" si="18"/>
        <v>1</v>
      </c>
      <c r="I71">
        <f t="shared" si="8"/>
        <v>24.722207315392751</v>
      </c>
      <c r="J71">
        <f t="shared" si="9"/>
        <v>23.960013398119141</v>
      </c>
      <c r="K71">
        <f t="shared" si="9"/>
        <v>-6.0914113723512457</v>
      </c>
      <c r="L71">
        <f t="shared" si="10"/>
        <v>-2.3269240036717846</v>
      </c>
      <c r="M71">
        <f t="shared" si="11"/>
        <v>-31.582420558743255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6.7325073680919045</v>
      </c>
      <c r="C72" s="9">
        <f t="shared" si="4"/>
        <v>0.31800000000000017</v>
      </c>
      <c r="D72" s="9">
        <f t="shared" si="17"/>
        <v>7.7325073680919045</v>
      </c>
      <c r="E72" s="9">
        <f t="shared" si="17"/>
        <v>0.42687729102067196</v>
      </c>
      <c r="F72" s="9">
        <f t="shared" si="6"/>
        <v>0.45996437280584879</v>
      </c>
      <c r="G72" s="10">
        <f t="shared" si="18"/>
        <v>2.1666666599999997</v>
      </c>
      <c r="H72" s="5">
        <f t="shared" si="18"/>
        <v>1</v>
      </c>
      <c r="I72">
        <f t="shared" si="8"/>
        <v>24.756073563265101</v>
      </c>
      <c r="J72">
        <f t="shared" si="9"/>
        <v>23.94605185409711</v>
      </c>
      <c r="K72">
        <f t="shared" si="9"/>
        <v>-6.2809058957037056</v>
      </c>
      <c r="L72">
        <f t="shared" si="10"/>
        <v>-2.3287538302848758</v>
      </c>
      <c r="M72">
        <f t="shared" si="11"/>
        <v>-31.563181826240125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6.876141761647542</v>
      </c>
      <c r="C73" s="9">
        <f t="shared" si="4"/>
        <v>0.32400000000000018</v>
      </c>
      <c r="D73" s="9">
        <f t="shared" si="17"/>
        <v>7.876141761647542</v>
      </c>
      <c r="E73" s="9">
        <f t="shared" si="17"/>
        <v>0.3886237183735774</v>
      </c>
      <c r="F73" s="9">
        <f t="shared" si="6"/>
        <v>0.42359065451273892</v>
      </c>
      <c r="G73" s="10">
        <f t="shared" si="18"/>
        <v>2.1666666599999997</v>
      </c>
      <c r="H73" s="5">
        <f t="shared" si="18"/>
        <v>1</v>
      </c>
      <c r="I73">
        <f t="shared" si="8"/>
        <v>24.791309140894789</v>
      </c>
      <c r="J73">
        <f t="shared" si="9"/>
        <v>23.9320793311154</v>
      </c>
      <c r="K73">
        <f t="shared" si="9"/>
        <v>-6.470284986661146</v>
      </c>
      <c r="L73">
        <f t="shared" si="10"/>
        <v>-2.3307076078312017</v>
      </c>
      <c r="M73">
        <f t="shared" si="11"/>
        <v>-31.543869110218083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7.0196922848972942</v>
      </c>
      <c r="C74" s="9">
        <f t="shared" si="4"/>
        <v>0.33000000000000018</v>
      </c>
      <c r="D74" s="9">
        <f t="shared" si="17"/>
        <v>8.0196922848972942</v>
      </c>
      <c r="E74" s="9">
        <f t="shared" si="17"/>
        <v>0.34923421880962657</v>
      </c>
      <c r="F74" s="9">
        <f t="shared" si="6"/>
        <v>0.38615036331049357</v>
      </c>
      <c r="G74" s="10">
        <f t="shared" si="18"/>
        <v>2.1666666599999997</v>
      </c>
      <c r="H74" s="5">
        <f t="shared" si="18"/>
        <v>1</v>
      </c>
      <c r="I74">
        <f t="shared" si="8"/>
        <v>24.827904759831132</v>
      </c>
      <c r="J74">
        <f t="shared" si="9"/>
        <v>23.918095085468412</v>
      </c>
      <c r="K74">
        <f t="shared" si="9"/>
        <v>-6.6595482013224547</v>
      </c>
      <c r="L74">
        <f t="shared" si="10"/>
        <v>-2.3327841610086959</v>
      </c>
      <c r="M74">
        <f t="shared" si="11"/>
        <v>-31.524479688787693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7.1631588652952072</v>
      </c>
      <c r="C75" s="9">
        <f t="shared" si="4"/>
        <v>0.33600000000000019</v>
      </c>
      <c r="D75" s="9">
        <f t="shared" si="17"/>
        <v>8.1631588652952072</v>
      </c>
      <c r="E75" s="9">
        <f t="shared" si="17"/>
        <v>0.30870948896729367</v>
      </c>
      <c r="F75" s="9">
        <f t="shared" si="6"/>
        <v>0.34764542507085616</v>
      </c>
      <c r="G75" s="10">
        <f t="shared" si="18"/>
        <v>2.1666666599999997</v>
      </c>
      <c r="H75" s="5">
        <f t="shared" si="18"/>
        <v>1</v>
      </c>
      <c r="I75">
        <f t="shared" si="8"/>
        <v>24.865850954191959</v>
      </c>
      <c r="J75">
        <f t="shared" si="9"/>
        <v>23.904098380502361</v>
      </c>
      <c r="K75">
        <f t="shared" si="9"/>
        <v>-6.8486950794551813</v>
      </c>
      <c r="L75">
        <f t="shared" si="10"/>
        <v>-2.3349822997874767</v>
      </c>
      <c r="M75">
        <f t="shared" si="11"/>
        <v>-31.505010878025285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7.3065414258968246</v>
      </c>
      <c r="C76" s="9">
        <f t="shared" si="4"/>
        <v>0.34200000000000019</v>
      </c>
      <c r="D76" s="9">
        <f t="shared" si="17"/>
        <v>8.3065414258968246</v>
      </c>
      <c r="E76" s="9">
        <f t="shared" si="17"/>
        <v>0.26705022829475811</v>
      </c>
      <c r="F76" s="9">
        <f t="shared" si="6"/>
        <v>0.30807776797812336</v>
      </c>
      <c r="G76" s="10">
        <f t="shared" si="18"/>
        <v>2.1666666599999997</v>
      </c>
      <c r="H76" s="5">
        <f t="shared" si="18"/>
        <v>1</v>
      </c>
      <c r="I76">
        <f t="shared" si="8"/>
        <v>24.905138086651931</v>
      </c>
      <c r="J76">
        <f t="shared" si="9"/>
        <v>23.890088486703636</v>
      </c>
      <c r="K76">
        <f t="shared" si="9"/>
        <v>-7.0377251447233329</v>
      </c>
      <c r="L76">
        <f t="shared" si="10"/>
        <v>-2.3373008199995708</v>
      </c>
      <c r="M76">
        <f t="shared" si="11"/>
        <v>-31.485460032437782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7.4498398854022874</v>
      </c>
      <c r="C77" s="9">
        <f t="shared" si="4"/>
        <v>0.3480000000000002</v>
      </c>
      <c r="D77" s="9">
        <f t="shared" si="17"/>
        <v>8.4498398854022874</v>
      </c>
      <c r="E77" s="9">
        <f t="shared" si="17"/>
        <v>0.22425713914583423</v>
      </c>
      <c r="F77" s="9">
        <f t="shared" si="6"/>
        <v>0.26744932267985988</v>
      </c>
      <c r="G77" s="10">
        <f t="shared" si="18"/>
        <v>2.1666666599999997</v>
      </c>
      <c r="H77" s="5">
        <f t="shared" si="18"/>
        <v>1</v>
      </c>
      <c r="I77">
        <f t="shared" si="8"/>
        <v>24.945756354488697</v>
      </c>
      <c r="J77">
        <f t="shared" si="9"/>
        <v>23.876064681783639</v>
      </c>
      <c r="K77">
        <f t="shared" si="9"/>
        <v>-7.2266379049179594</v>
      </c>
      <c r="L77">
        <f t="shared" si="10"/>
        <v>-2.3397385039330554</v>
      </c>
      <c r="M77">
        <f t="shared" si="11"/>
        <v>-31.465824545398426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7.5930541581999176</v>
      </c>
      <c r="C78" s="9">
        <f t="shared" si="4"/>
        <v>0.3540000000000002</v>
      </c>
      <c r="D78" s="9">
        <f t="shared" si="17"/>
        <v>8.5930541581999176</v>
      </c>
      <c r="E78" s="9">
        <f t="shared" si="17"/>
        <v>0.1803309268745093</v>
      </c>
      <c r="F78" s="9">
        <f t="shared" si="6"/>
        <v>0.22576202243522692</v>
      </c>
      <c r="G78" s="10">
        <f t="shared" si="18"/>
        <v>2.1666666599999997</v>
      </c>
      <c r="H78" s="5">
        <f t="shared" si="18"/>
        <v>1</v>
      </c>
      <c r="I78">
        <f t="shared" si="8"/>
        <v>24.987695795677226</v>
      </c>
      <c r="J78">
        <f t="shared" si="9"/>
        <v>23.862026250760042</v>
      </c>
      <c r="K78">
        <f t="shared" si="9"/>
        <v>-7.4154328521903503</v>
      </c>
      <c r="L78">
        <f t="shared" si="10"/>
        <v>-2.3422941209297043</v>
      </c>
      <c r="M78">
        <f t="shared" si="11"/>
        <v>-31.446101849553482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7.7361841544103012</v>
      </c>
      <c r="C79" s="9">
        <f t="shared" si="4"/>
        <v>0.36000000000000021</v>
      </c>
      <c r="D79" s="9">
        <f t="shared" si="17"/>
        <v>8.7361841544103012</v>
      </c>
      <c r="E79" s="9">
        <f t="shared" si="17"/>
        <v>0.13527229992807524</v>
      </c>
      <c r="F79" s="9">
        <f t="shared" si="6"/>
        <v>0.1830178032608859</v>
      </c>
      <c r="G79" s="10">
        <f t="shared" si="18"/>
        <v>2.1666666599999997</v>
      </c>
      <c r="H79" s="5">
        <f t="shared" si="18"/>
        <v>1</v>
      </c>
      <c r="I79">
        <f t="shared" si="8"/>
        <v>25.030946295022847</v>
      </c>
      <c r="J79">
        <f t="shared" si="9"/>
        <v>23.847972486034465</v>
      </c>
      <c r="K79">
        <f t="shared" si="9"/>
        <v>-7.6041094632876716</v>
      </c>
      <c r="L79">
        <f t="shared" si="10"/>
        <v>-2.3449664279852338</v>
      </c>
      <c r="M79">
        <f t="shared" si="11"/>
        <v>-31.426289417199865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7.8792297799308049</v>
      </c>
      <c r="C80" s="9">
        <f t="shared" si="4"/>
        <v>0.36600000000000021</v>
      </c>
      <c r="D80" s="9">
        <f t="shared" si="17"/>
        <v>8.8792297799308049</v>
      </c>
      <c r="E80" s="9">
        <f t="shared" si="17"/>
        <v>8.9081969938839614E-2</v>
      </c>
      <c r="F80" s="9">
        <f t="shared" si="6"/>
        <v>0.13921860407447972</v>
      </c>
      <c r="G80" s="10">
        <f t="shared" si="18"/>
        <v>2.1666666599999997</v>
      </c>
      <c r="H80" s="5">
        <f t="shared" si="18"/>
        <v>1</v>
      </c>
      <c r="I80">
        <f t="shared" si="8"/>
        <v>25.075497590323547</v>
      </c>
      <c r="J80">
        <f t="shared" si="9"/>
        <v>23.833902687466555</v>
      </c>
      <c r="K80">
        <f t="shared" si="9"/>
        <v>-7.7926671997908707</v>
      </c>
      <c r="L80">
        <f t="shared" si="10"/>
        <v>-2.3477541703512435</v>
      </c>
      <c r="M80">
        <f t="shared" si="11"/>
        <v>-31.406384760633884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8.0221909364805377</v>
      </c>
      <c r="C81" s="9">
        <f t="shared" si="4"/>
        <v>0.37200000000000022</v>
      </c>
      <c r="D81" s="9">
        <f t="shared" si="17"/>
        <v>9.0221909364805377</v>
      </c>
      <c r="E81" s="9">
        <f t="shared" si="17"/>
        <v>4.1760651814402978E-2</v>
      </c>
      <c r="F81" s="9">
        <f t="shared" si="6"/>
        <v>9.4366366835671234E-2</v>
      </c>
      <c r="G81" s="10">
        <f t="shared" si="18"/>
        <v>2.1666666599999997</v>
      </c>
      <c r="H81" s="5">
        <f t="shared" si="18"/>
        <v>1</v>
      </c>
      <c r="I81">
        <f t="shared" si="8"/>
        <v>25.121339278552387</v>
      </c>
      <c r="J81">
        <f t="shared" si="9"/>
        <v>23.819816162444447</v>
      </c>
      <c r="K81">
        <f t="shared" si="9"/>
        <v>-7.9811055083546742</v>
      </c>
      <c r="L81">
        <f t="shared" si="10"/>
        <v>-2.3506560821379936</v>
      </c>
      <c r="M81">
        <f t="shared" si="11"/>
        <v>-31.386385432471211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8.1650675216457262</v>
      </c>
      <c r="C82" s="9">
        <f t="shared" si="4"/>
        <v>0.37800000000000022</v>
      </c>
      <c r="D82" s="9">
        <f t="shared" si="17"/>
        <v>9.1650675216457262</v>
      </c>
      <c r="E82" s="9">
        <f t="shared" si="17"/>
        <v>-6.6909361735095554E-3</v>
      </c>
      <c r="F82" s="9">
        <f t="shared" si="6"/>
        <v>4.8463036684725291E-2</v>
      </c>
      <c r="G82" s="10">
        <f t="shared" si="18"/>
        <v>2.1666666599999997</v>
      </c>
      <c r="H82" s="5">
        <f t="shared" si="18"/>
        <v>1</v>
      </c>
      <c r="I82">
        <f t="shared" si="8"/>
        <v>25.16846082205107</v>
      </c>
      <c r="J82">
        <f t="shared" si="9"/>
        <v>23.80571222595162</v>
      </c>
      <c r="K82">
        <f t="shared" si="9"/>
        <v>-8.1694238209495023</v>
      </c>
      <c r="L82">
        <f t="shared" si="10"/>
        <v>-2.3536708869171661</v>
      </c>
      <c r="M82">
        <f t="shared" si="11"/>
        <v>-31.366289025938276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8.3078594289254717</v>
      </c>
      <c r="C83" s="9">
        <f t="shared" si="4"/>
        <v>0.38400000000000023</v>
      </c>
      <c r="D83" s="9">
        <f t="shared" si="17"/>
        <v>9.3078594289254717</v>
      </c>
      <c r="E83" s="9">
        <f t="shared" si="17"/>
        <v>-5.6272072301673456E-2</v>
      </c>
      <c r="F83" s="9">
        <f t="shared" si="6"/>
        <v>1.5105620786245444E-3</v>
      </c>
      <c r="G83" s="10">
        <f t="shared" si="18"/>
        <v>2.1666666599999997</v>
      </c>
      <c r="H83" s="5">
        <f t="shared" si="18"/>
        <v>1</v>
      </c>
      <c r="I83">
        <f t="shared" si="8"/>
        <v>25.2168515547258</v>
      </c>
      <c r="J83">
        <f t="shared" si="9"/>
        <v>23.791590200630118</v>
      </c>
      <c r="K83">
        <f t="shared" si="9"/>
        <v>-8.3576215551051316</v>
      </c>
      <c r="L83">
        <f t="shared" si="10"/>
        <v>-2.3567972983237713</v>
      </c>
      <c r="M83">
        <f t="shared" si="11"/>
        <v>-31.346093175135362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8.450566547777882</v>
      </c>
      <c r="C84" s="9">
        <f t="shared" si="4"/>
        <v>0.39000000000000024</v>
      </c>
      <c r="D84" s="9">
        <f t="shared" si="17"/>
        <v>9.450566547777882</v>
      </c>
      <c r="E84" s="9">
        <f t="shared" si="17"/>
        <v>-0.10698203130945667</v>
      </c>
      <c r="F84" s="9">
        <f t="shared" si="6"/>
        <v>-4.6489105075287473E-2</v>
      </c>
      <c r="G84" s="10">
        <f t="shared" si="18"/>
        <v>2.1666666599999997</v>
      </c>
      <c r="H84" s="5">
        <f t="shared" si="18"/>
        <v>1</v>
      </c>
      <c r="I84">
        <f t="shared" si="8"/>
        <v>25.266500688237013</v>
      </c>
      <c r="J84">
        <f t="shared" si="9"/>
        <v>23.777449416840174</v>
      </c>
      <c r="K84">
        <f t="shared" si="9"/>
        <v>-8.5456981141559432</v>
      </c>
      <c r="L84">
        <f t="shared" si="10"/>
        <v>-2.3600340206564154</v>
      </c>
      <c r="M84">
        <f t="shared" si="11"/>
        <v>-31.325795555271647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8.5931887636665518</v>
      </c>
      <c r="C85" s="9">
        <f t="shared" ref="C85:C148" si="23">C84+_dt</f>
        <v>0.39600000000000024</v>
      </c>
      <c r="D85" s="9">
        <f t="shared" ref="D85:E100" si="24">D84+$C$7*(J84+J85)/2</f>
        <v>9.5931887636665518</v>
      </c>
      <c r="E85" s="9">
        <f t="shared" si="24"/>
        <v>-0.15882008431438721</v>
      </c>
      <c r="F85" s="9">
        <f t="shared" ref="F85:F148" si="25">$O$1*D85^2+$O$2*D85+$O$3</f>
        <v>-9.5534009288152588E-2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25.317397318174624</v>
      </c>
      <c r="J85">
        <f t="shared" ref="J85:K148" si="28">J84+L84*$C$7</f>
        <v>23.763289212716234</v>
      </c>
      <c r="K85">
        <f t="shared" si="28"/>
        <v>-8.7336528874875725</v>
      </c>
      <c r="L85">
        <f t="shared" ref="L85:L148" si="29">-$C$15*I85*J85</f>
        <v>-2.363379749475139</v>
      </c>
      <c r="M85">
        <f t="shared" ref="M85:M148" si="30">-$C$6-$C$15*I85*K85</f>
        <v>-31.305393882872586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8.7357259581073592</v>
      </c>
      <c r="C86" s="9">
        <f t="shared" si="23"/>
        <v>0.40200000000000025</v>
      </c>
      <c r="D86" s="9">
        <f t="shared" si="24"/>
        <v>9.7357259581073592</v>
      </c>
      <c r="E86" s="9">
        <f t="shared" si="24"/>
        <v>-0.21178549872920435</v>
      </c>
      <c r="F86" s="9">
        <f t="shared" si="25"/>
        <v>-0.14562219136092913</v>
      </c>
      <c r="G86" s="10">
        <f t="shared" si="26"/>
        <v>2.1666666599999997</v>
      </c>
      <c r="H86" s="5">
        <f t="shared" si="26"/>
        <v>1</v>
      </c>
      <c r="I86">
        <f t="shared" si="27"/>
        <v>25.369530430210759</v>
      </c>
      <c r="J86">
        <f t="shared" si="28"/>
        <v>23.749108934219382</v>
      </c>
      <c r="K86">
        <f t="shared" si="28"/>
        <v>-8.9214852507848086</v>
      </c>
      <c r="L86">
        <f t="shared" si="29"/>
        <v>-2.366833172196074</v>
      </c>
      <c r="M86">
        <f t="shared" si="30"/>
        <v>-31.284885915959965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8.8781780087155759</v>
      </c>
      <c r="C87" s="9">
        <f t="shared" si="23"/>
        <v>0.40800000000000025</v>
      </c>
      <c r="D87" s="9">
        <f t="shared" si="24"/>
        <v>9.8781780087155759</v>
      </c>
      <c r="E87" s="9">
        <f t="shared" si="24"/>
        <v>-0.2658775381804005</v>
      </c>
      <c r="F87" s="9">
        <f t="shared" si="25"/>
        <v>-0.1967516882582242</v>
      </c>
      <c r="G87" s="10">
        <f t="shared" si="26"/>
        <v>2.1666666599999997</v>
      </c>
      <c r="H87" s="5">
        <f t="shared" si="26"/>
        <v>1</v>
      </c>
      <c r="I87">
        <f t="shared" si="27"/>
        <v>25.422888906222294</v>
      </c>
      <c r="J87">
        <f t="shared" si="28"/>
        <v>23.734907935186207</v>
      </c>
      <c r="K87">
        <f t="shared" si="28"/>
        <v>-9.1091945662805678</v>
      </c>
      <c r="L87">
        <f t="shared" si="29"/>
        <v>-2.3703929686822134</v>
      </c>
      <c r="M87">
        <f t="shared" si="30"/>
        <v>-31.264269454205056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9.0205447892532575</v>
      </c>
      <c r="C88" s="9">
        <f t="shared" si="23"/>
        <v>0.41400000000000026</v>
      </c>
      <c r="D88" s="9">
        <f t="shared" si="24"/>
        <v>10.020544789253258</v>
      </c>
      <c r="E88" s="9">
        <f t="shared" si="24"/>
        <v>-0.32109546242825959</v>
      </c>
      <c r="F88" s="9">
        <f t="shared" si="25"/>
        <v>-0.24892053298462546</v>
      </c>
      <c r="G88" s="10">
        <f t="shared" si="26"/>
        <v>2.1666666599999997</v>
      </c>
      <c r="H88" s="5">
        <f t="shared" si="26"/>
        <v>1</v>
      </c>
      <c r="I88">
        <f t="shared" si="27"/>
        <v>25.477461530375695</v>
      </c>
      <c r="J88">
        <f t="shared" si="28"/>
        <v>23.720685577374113</v>
      </c>
      <c r="K88">
        <f t="shared" si="28"/>
        <v>-9.2967801830057972</v>
      </c>
      <c r="L88">
        <f t="shared" si="29"/>
        <v>-2.3740578118295832</v>
      </c>
      <c r="M88">
        <f t="shared" si="30"/>
        <v>-31.243542339055335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9.1628261696768885</v>
      </c>
      <c r="C89" s="9">
        <f t="shared" si="23"/>
        <v>0.42000000000000026</v>
      </c>
      <c r="D89" s="9">
        <f t="shared" si="24"/>
        <v>10.162826169676888</v>
      </c>
      <c r="E89" s="9">
        <f t="shared" si="24"/>
        <v>-0.37743852728839739</v>
      </c>
      <c r="F89" s="9">
        <f t="shared" si="25"/>
        <v>-0.30212675446354142</v>
      </c>
      <c r="G89" s="10">
        <f t="shared" si="26"/>
        <v>2.1666666599999997</v>
      </c>
      <c r="H89" s="5">
        <f t="shared" si="26"/>
        <v>1</v>
      </c>
      <c r="I89">
        <f t="shared" si="27"/>
        <v>25.533236995167062</v>
      </c>
      <c r="J89">
        <f t="shared" si="28"/>
        <v>23.706441230503135</v>
      </c>
      <c r="K89">
        <f t="shared" si="28"/>
        <v>-9.4842414370401293</v>
      </c>
      <c r="L89">
        <f t="shared" si="29"/>
        <v>-2.3778263681481691</v>
      </c>
      <c r="M89">
        <f t="shared" si="30"/>
        <v>-31.222702453835208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9.3050220161852799</v>
      </c>
      <c r="C90" s="9">
        <f t="shared" si="23"/>
        <v>0.42600000000000027</v>
      </c>
      <c r="D90" s="9">
        <f t="shared" si="24"/>
        <v>10.30502201618528</v>
      </c>
      <c r="E90" s="9">
        <f t="shared" si="24"/>
        <v>-0.43490598455480722</v>
      </c>
      <c r="F90" s="9">
        <f t="shared" si="25"/>
        <v>-0.35636837741854077</v>
      </c>
      <c r="G90" s="10">
        <f t="shared" si="26"/>
        <v>2.1666666599999997</v>
      </c>
      <c r="H90" s="5">
        <f t="shared" si="26"/>
        <v>1</v>
      </c>
      <c r="I90">
        <f t="shared" si="27"/>
        <v>25.590203907410462</v>
      </c>
      <c r="J90">
        <f t="shared" si="28"/>
        <v>23.692174272294245</v>
      </c>
      <c r="K90">
        <f t="shared" si="28"/>
        <v>-9.6715776517631404</v>
      </c>
      <c r="L90">
        <f t="shared" si="29"/>
        <v>-2.3816972983369542</v>
      </c>
      <c r="M90">
        <f t="shared" si="30"/>
        <v>-31.201747723821306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9.4471321912676753</v>
      </c>
      <c r="C91" s="9">
        <f t="shared" si="23"/>
        <v>0.43200000000000027</v>
      </c>
      <c r="D91" s="9">
        <f t="shared" si="24"/>
        <v>10.447132191267675</v>
      </c>
      <c r="E91" s="9">
        <f t="shared" si="24"/>
        <v>-0.49349708192441483</v>
      </c>
      <c r="F91" s="9">
        <f t="shared" si="25"/>
        <v>-0.41164342225720885</v>
      </c>
      <c r="G91" s="10">
        <f t="shared" si="26"/>
        <v>2.1666666599999997</v>
      </c>
      <c r="H91" s="5">
        <f t="shared" si="26"/>
        <v>1</v>
      </c>
      <c r="I91">
        <f t="shared" si="27"/>
        <v>25.648350794168081</v>
      </c>
      <c r="J91">
        <f t="shared" si="28"/>
        <v>23.677884088504225</v>
      </c>
      <c r="K91">
        <f t="shared" si="28"/>
        <v>-9.8587881381060676</v>
      </c>
      <c r="L91">
        <f t="shared" si="29"/>
        <v>-2.3856692578524763</v>
      </c>
      <c r="M91">
        <f t="shared" si="30"/>
        <v>-31.180676116292869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9.5891565537520602</v>
      </c>
      <c r="C92" s="9">
        <f t="shared" si="23"/>
        <v>0.43800000000000028</v>
      </c>
      <c r="D92" s="9">
        <f t="shared" si="24"/>
        <v>10.58915655375206</v>
      </c>
      <c r="E92" s="9">
        <f t="shared" si="24"/>
        <v>-0.55321106292314448</v>
      </c>
      <c r="F92" s="9">
        <f t="shared" si="25"/>
        <v>-0.46794990495750388</v>
      </c>
      <c r="G92" s="10">
        <f t="shared" si="26"/>
        <v>2.1666666599999997</v>
      </c>
      <c r="H92" s="5">
        <f t="shared" si="26"/>
        <v>1</v>
      </c>
      <c r="I92">
        <f t="shared" si="27"/>
        <v>25.707666108616007</v>
      </c>
      <c r="J92">
        <f t="shared" si="28"/>
        <v>23.663570072957111</v>
      </c>
      <c r="K92">
        <f t="shared" si="28"/>
        <v>-10.045872194803826</v>
      </c>
      <c r="L92">
        <f t="shared" si="29"/>
        <v>-2.3897408974703338</v>
      </c>
      <c r="M92">
        <f t="shared" si="30"/>
        <v>-31.159485640557754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9.7310949588536477</v>
      </c>
      <c r="C93" s="9">
        <f t="shared" si="23"/>
        <v>0.44400000000000028</v>
      </c>
      <c r="D93" s="9">
        <f t="shared" si="24"/>
        <v>10.731094958853648</v>
      </c>
      <c r="E93" s="9">
        <f t="shared" si="24"/>
        <v>-0.61404716683349747</v>
      </c>
      <c r="F93" s="9">
        <f t="shared" si="25"/>
        <v>-0.52528583695662234</v>
      </c>
      <c r="G93" s="10">
        <f t="shared" si="26"/>
        <v>2.1666666599999997</v>
      </c>
      <c r="H93" s="5">
        <f t="shared" si="26"/>
        <v>1</v>
      </c>
      <c r="I93">
        <f t="shared" si="27"/>
        <v>25.768138235839668</v>
      </c>
      <c r="J93">
        <f t="shared" si="28"/>
        <v>23.649231627572288</v>
      </c>
      <c r="K93">
        <f t="shared" si="28"/>
        <v>-10.232829108647172</v>
      </c>
      <c r="L93">
        <f t="shared" si="29"/>
        <v>-2.3939108638391007</v>
      </c>
      <c r="M93">
        <f t="shared" si="30"/>
        <v>-31.138174347954738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9.8729472582235331</v>
      </c>
      <c r="C94" s="9">
        <f t="shared" si="23"/>
        <v>0.45000000000000029</v>
      </c>
      <c r="D94" s="9">
        <f t="shared" si="24"/>
        <v>10.872947258223533</v>
      </c>
      <c r="E94" s="9">
        <f t="shared" si="24"/>
        <v>-0.67600462862364363</v>
      </c>
      <c r="F94" s="9">
        <f t="shared" si="25"/>
        <v>-0.58364922504236982</v>
      </c>
      <c r="G94" s="10">
        <f t="shared" si="26"/>
        <v>2.1666666599999997</v>
      </c>
      <c r="H94" s="5">
        <f t="shared" si="26"/>
        <v>1</v>
      </c>
      <c r="I94">
        <f t="shared" si="27"/>
        <v>25.829755498553499</v>
      </c>
      <c r="J94">
        <f t="shared" si="28"/>
        <v>23.634868162389253</v>
      </c>
      <c r="K94">
        <f t="shared" si="28"/>
        <v>-10.419658154734901</v>
      </c>
      <c r="L94">
        <f t="shared" si="29"/>
        <v>-2.3981778000261542</v>
      </c>
      <c r="M94">
        <f t="shared" si="30"/>
        <v>-31.116740331832649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10.014713299997469</v>
      </c>
      <c r="C95" s="9">
        <f t="shared" si="23"/>
        <v>0.45600000000000029</v>
      </c>
      <c r="D95" s="9">
        <f t="shared" si="24"/>
        <v>11.014713299997469</v>
      </c>
      <c r="E95" s="9">
        <f t="shared" si="24"/>
        <v>-0.73908267887802603</v>
      </c>
      <c r="F95" s="9">
        <f t="shared" si="25"/>
        <v>-0.64303807124702483</v>
      </c>
      <c r="G95" s="10">
        <f t="shared" si="26"/>
        <v>2.1666666599999997</v>
      </c>
      <c r="H95" s="5">
        <f t="shared" si="26"/>
        <v>1</v>
      </c>
      <c r="I95">
        <f t="shared" si="27"/>
        <v>25.892506162739497</v>
      </c>
      <c r="J95">
        <f t="shared" si="28"/>
        <v>23.620479095589097</v>
      </c>
      <c r="K95">
        <f t="shared" si="28"/>
        <v>-10.606358596725897</v>
      </c>
      <c r="L95">
        <f t="shared" si="29"/>
        <v>-2.4025403460549315</v>
      </c>
      <c r="M95">
        <f t="shared" si="30"/>
        <v>-31.095181727506997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10.156392928844774</v>
      </c>
      <c r="C96" s="9">
        <f t="shared" si="23"/>
        <v>0.4620000000000003</v>
      </c>
      <c r="D96" s="9">
        <f t="shared" si="24"/>
        <v>11.156392928844774</v>
      </c>
      <c r="E96" s="9">
        <f t="shared" si="24"/>
        <v>-0.80328054372947655</v>
      </c>
      <c r="F96" s="9">
        <f t="shared" si="25"/>
        <v>-0.70345037274370237</v>
      </c>
      <c r="G96" s="10">
        <f t="shared" si="26"/>
        <v>2.1666666599999997</v>
      </c>
      <c r="H96" s="5">
        <f t="shared" si="26"/>
        <v>1</v>
      </c>
      <c r="I96">
        <f t="shared" si="27"/>
        <v>25.956378443199874</v>
      </c>
      <c r="J96">
        <f t="shared" si="28"/>
        <v>23.606063853512769</v>
      </c>
      <c r="K96">
        <f t="shared" si="28"/>
        <v>-10.79292968709094</v>
      </c>
      <c r="L96">
        <f t="shared" si="29"/>
        <v>-2.4069971394331895</v>
      </c>
      <c r="M96">
        <f t="shared" si="30"/>
        <v>-31.07349671219475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10.297985986017341</v>
      </c>
      <c r="C97" s="9">
        <f t="shared" si="23"/>
        <v>0.4680000000000003</v>
      </c>
      <c r="D97" s="9">
        <f t="shared" si="24"/>
        <v>11.297985986017341</v>
      </c>
      <c r="E97" s="9">
        <f t="shared" si="24"/>
        <v>-0.86859744479284173</v>
      </c>
      <c r="F97" s="9">
        <f t="shared" si="25"/>
        <v>-0.7648841217452097</v>
      </c>
      <c r="G97" s="10">
        <f t="shared" si="26"/>
        <v>2.1666666599999997</v>
      </c>
      <c r="H97" s="5">
        <f t="shared" si="26"/>
        <v>1</v>
      </c>
      <c r="I97">
        <f t="shared" si="27"/>
        <v>26.021360509019157</v>
      </c>
      <c r="J97">
        <f t="shared" si="28"/>
        <v>23.591621870676171</v>
      </c>
      <c r="K97">
        <f t="shared" si="28"/>
        <v>-10.979370667364108</v>
      </c>
      <c r="L97">
        <f t="shared" si="29"/>
        <v>-2.4115468156718491</v>
      </c>
      <c r="M97">
        <f t="shared" si="30"/>
        <v>-31.051683504927933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10.439492309398716</v>
      </c>
      <c r="C98" s="9">
        <f t="shared" si="23"/>
        <v>0.47400000000000031</v>
      </c>
      <c r="D98" s="9">
        <f t="shared" si="24"/>
        <v>11.439492309398716</v>
      </c>
      <c r="E98" s="9">
        <f t="shared" si="24"/>
        <v>-0.93503259910011505</v>
      </c>
      <c r="F98" s="9">
        <f t="shared" si="25"/>
        <v>-0.8273373054053722</v>
      </c>
      <c r="G98" s="10">
        <f t="shared" si="26"/>
        <v>2.1666666599999997</v>
      </c>
      <c r="H98" s="5">
        <f t="shared" si="26"/>
        <v>1</v>
      </c>
      <c r="I98">
        <f t="shared" si="27"/>
        <v>26.087440488931588</v>
      </c>
      <c r="J98">
        <f t="shared" si="28"/>
        <v>23.577152589782141</v>
      </c>
      <c r="K98">
        <f t="shared" si="28"/>
        <v>-11.165680768393676</v>
      </c>
      <c r="L98">
        <f t="shared" si="29"/>
        <v>-2.4161880087940557</v>
      </c>
      <c r="M98">
        <f t="shared" si="30"/>
        <v>-31.029740366446664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10.580911733553251</v>
      </c>
      <c r="C99" s="9">
        <f t="shared" si="23"/>
        <v>0.48000000000000032</v>
      </c>
      <c r="D99" s="9">
        <f t="shared" si="24"/>
        <v>11.580911733553251</v>
      </c>
      <c r="E99" s="9">
        <f t="shared" si="24"/>
        <v>-1.0025852190370732</v>
      </c>
      <c r="F99" s="9">
        <f t="shared" si="25"/>
        <v>-0.89080790572284718</v>
      </c>
      <c r="G99" s="10">
        <f t="shared" si="26"/>
        <v>2.1666666599999997</v>
      </c>
      <c r="H99" s="5">
        <f t="shared" si="26"/>
        <v>1</v>
      </c>
      <c r="I99">
        <f t="shared" si="27"/>
        <v>26.154606476589851</v>
      </c>
      <c r="J99">
        <f t="shared" si="28"/>
        <v>23.562655461729378</v>
      </c>
      <c r="K99">
        <f t="shared" si="28"/>
        <v>-11.351859210592355</v>
      </c>
      <c r="L99">
        <f t="shared" si="29"/>
        <v>-2.420919351834109</v>
      </c>
      <c r="M99">
        <f t="shared" si="30"/>
        <v>-31.007665599072411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10.722244089775295</v>
      </c>
      <c r="C100" s="9">
        <f t="shared" si="23"/>
        <v>0.48600000000000032</v>
      </c>
      <c r="D100" s="9">
        <f t="shared" si="24"/>
        <v>11.722244089775295</v>
      </c>
      <c r="E100" s="9">
        <f t="shared" si="24"/>
        <v>-1.0712545122814106</v>
      </c>
      <c r="F100" s="9">
        <f t="shared" si="25"/>
        <v>-0.95529389944739462</v>
      </c>
      <c r="G100" s="10">
        <f t="shared" si="26"/>
        <v>2.1666666599999997</v>
      </c>
      <c r="H100" s="5">
        <f t="shared" si="26"/>
        <v>1</v>
      </c>
      <c r="I100">
        <f t="shared" si="27"/>
        <v>26.222846535731573</v>
      </c>
      <c r="J100">
        <f t="shared" si="28"/>
        <v>23.548129945618374</v>
      </c>
      <c r="K100">
        <f t="shared" si="28"/>
        <v>-11.53790520418679</v>
      </c>
      <c r="L100">
        <f t="shared" si="29"/>
        <v>-2.4257394773259464</v>
      </c>
      <c r="M100">
        <f t="shared" si="30"/>
        <v>-30.985457546562074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10.863489206138413</v>
      </c>
      <c r="C101" s="9">
        <f t="shared" si="23"/>
        <v>0.49200000000000033</v>
      </c>
      <c r="D101" s="9">
        <f t="shared" ref="D101:E116" si="32">D100+$C$7*(J100+J101)/2</f>
        <v>11.863489206138413</v>
      </c>
      <c r="E101" s="9">
        <f t="shared" si="32"/>
        <v>-1.1410396817423694</v>
      </c>
      <c r="F101" s="9">
        <f t="shared" si="25"/>
        <v>-1.0207932579886037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26.292148705240329</v>
      </c>
      <c r="J101">
        <f t="shared" si="28"/>
        <v>23.533575508754417</v>
      </c>
      <c r="K101">
        <f t="shared" si="28"/>
        <v>-11.723817949466163</v>
      </c>
      <c r="L101">
        <f t="shared" si="29"/>
        <v>-2.4306470177809074</v>
      </c>
      <c r="M101">
        <f t="shared" si="30"/>
        <v>-30.963114593943637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11.004646907544618</v>
      </c>
      <c r="C102" s="9">
        <f t="shared" si="23"/>
        <v>0.49800000000000033</v>
      </c>
      <c r="D102" s="9">
        <f t="shared" si="32"/>
        <v>12.004646907544618</v>
      </c>
      <c r="E102" s="9">
        <f t="shared" si="32"/>
        <v>-1.2119399255018573</v>
      </c>
      <c r="F102" s="9">
        <f t="shared" si="25"/>
        <v>-1.0873039473270709</v>
      </c>
      <c r="G102" s="10">
        <f t="shared" si="33"/>
        <v>2.1666666599999997</v>
      </c>
      <c r="H102" s="5">
        <f t="shared" si="33"/>
        <v>1</v>
      </c>
      <c r="I102">
        <f t="shared" si="27"/>
        <v>26.362501004098192</v>
      </c>
      <c r="J102">
        <f t="shared" si="28"/>
        <v>23.518991626647733</v>
      </c>
      <c r="K102">
        <f t="shared" si="28"/>
        <v>-11.909596637029825</v>
      </c>
      <c r="L102">
        <f t="shared" si="29"/>
        <v>-2.4356406061545099</v>
      </c>
      <c r="M102">
        <f t="shared" si="30"/>
        <v>-30.940635167334101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11.145717015773593</v>
      </c>
      <c r="C103" s="9">
        <f t="shared" si="23"/>
        <v>0.50400000000000034</v>
      </c>
      <c r="D103" s="9">
        <f t="shared" si="32"/>
        <v>12.145717015773593</v>
      </c>
      <c r="E103" s="9">
        <f t="shared" si="32"/>
        <v>-1.2839544367570481</v>
      </c>
      <c r="F103" s="9">
        <f t="shared" si="25"/>
        <v>-1.154823927928005</v>
      </c>
      <c r="G103" s="10">
        <f t="shared" si="33"/>
        <v>2.1666666599999997</v>
      </c>
      <c r="H103" s="5">
        <f t="shared" si="33"/>
        <v>1</v>
      </c>
      <c r="I103">
        <f t="shared" si="27"/>
        <v>26.433891436227196</v>
      </c>
      <c r="J103">
        <f t="shared" si="28"/>
        <v>23.504377783010806</v>
      </c>
      <c r="K103">
        <f t="shared" si="28"/>
        <v>-12.095240448033829</v>
      </c>
      <c r="L103">
        <f t="shared" si="29"/>
        <v>-2.4407188763020349</v>
      </c>
      <c r="M103">
        <f t="shared" si="30"/>
        <v>-30.918017733740385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11.286699349531885</v>
      </c>
      <c r="C104" s="9">
        <f t="shared" si="23"/>
        <v>0.51000000000000034</v>
      </c>
      <c r="D104" s="9">
        <f t="shared" si="32"/>
        <v>12.286699349531885</v>
      </c>
      <c r="E104" s="9">
        <f t="shared" si="32"/>
        <v>-1.3570824037644584</v>
      </c>
      <c r="F104" s="9">
        <f t="shared" si="25"/>
        <v>-1.2233511546572573</v>
      </c>
      <c r="G104" s="10">
        <f t="shared" si="33"/>
        <v>2.1666666599999997</v>
      </c>
      <c r="H104" s="5">
        <f t="shared" si="33"/>
        <v>1</v>
      </c>
      <c r="I104">
        <f t="shared" si="27"/>
        <v>26.506307995217341</v>
      </c>
      <c r="J104">
        <f t="shared" si="28"/>
        <v>23.489733469752995</v>
      </c>
      <c r="K104">
        <f t="shared" si="28"/>
        <v>-12.280748554436272</v>
      </c>
      <c r="L104">
        <f t="shared" si="29"/>
        <v>-2.4458804634227094</v>
      </c>
      <c r="M104">
        <f t="shared" si="30"/>
        <v>-30.895260800843893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11.427593724502062</v>
      </c>
      <c r="C105" s="9">
        <f t="shared" si="23"/>
        <v>0.51600000000000035</v>
      </c>
      <c r="D105" s="9">
        <f t="shared" si="32"/>
        <v>12.427593724502062</v>
      </c>
      <c r="E105" s="9">
        <f t="shared" si="32"/>
        <v>-1.4313230097854912</v>
      </c>
      <c r="F105" s="9">
        <f t="shared" si="25"/>
        <v>-1.2928835766997553</v>
      </c>
      <c r="G105" s="10">
        <f t="shared" si="33"/>
        <v>2.1666666599999997</v>
      </c>
      <c r="H105" s="5">
        <f t="shared" si="33"/>
        <v>1</v>
      </c>
      <c r="I105">
        <f t="shared" si="27"/>
        <v>26.579738668939093</v>
      </c>
      <c r="J105">
        <f t="shared" si="28"/>
        <v>23.475058186972458</v>
      </c>
      <c r="K105">
        <f t="shared" si="28"/>
        <v>-12.466120119241335</v>
      </c>
      <c r="L105">
        <f t="shared" si="29"/>
        <v>-2.4511240044923266</v>
      </c>
      <c r="M105">
        <f t="shared" si="30"/>
        <v>-30.872362916769497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11.568399953391816</v>
      </c>
      <c r="C106" s="9">
        <f t="shared" si="23"/>
        <v>0.52200000000000035</v>
      </c>
      <c r="D106" s="9">
        <f t="shared" si="32"/>
        <v>12.568399953391816</v>
      </c>
      <c r="E106" s="9">
        <f t="shared" si="32"/>
        <v>-1.5066754330334411</v>
      </c>
      <c r="F106" s="9">
        <f t="shared" si="25"/>
        <v>-1.3634191374803377</v>
      </c>
      <c r="G106" s="10">
        <f t="shared" si="33"/>
        <v>2.1666666599999997</v>
      </c>
      <c r="H106" s="5">
        <f t="shared" si="33"/>
        <v>1</v>
      </c>
      <c r="I106">
        <f t="shared" si="27"/>
        <v>26.654171444038667</v>
      </c>
      <c r="J106">
        <f t="shared" si="28"/>
        <v>23.460351442945505</v>
      </c>
      <c r="K106">
        <f t="shared" si="28"/>
        <v>-12.651354296741951</v>
      </c>
      <c r="L106">
        <f t="shared" si="29"/>
        <v>-2.4564481386841694</v>
      </c>
      <c r="M106">
        <f t="shared" si="30"/>
        <v>-30.849322669839601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11.709117845982993</v>
      </c>
      <c r="C107" s="9">
        <f t="shared" si="23"/>
        <v>0.52800000000000036</v>
      </c>
      <c r="D107" s="9">
        <f t="shared" si="32"/>
        <v>12.709117845982993</v>
      </c>
      <c r="E107" s="9">
        <f t="shared" si="32"/>
        <v>-1.5831388466219498</v>
      </c>
      <c r="F107" s="9">
        <f t="shared" si="25"/>
        <v>-1.4349557745869661</v>
      </c>
      <c r="G107" s="10">
        <f t="shared" si="33"/>
        <v>2.1666666599999997</v>
      </c>
      <c r="H107" s="5">
        <f t="shared" si="33"/>
        <v>1</v>
      </c>
      <c r="I107">
        <f t="shared" si="27"/>
        <v>26.72959431031445</v>
      </c>
      <c r="J107">
        <f t="shared" si="28"/>
        <v>23.445612754113402</v>
      </c>
      <c r="K107">
        <f t="shared" si="28"/>
        <v>-12.836450232760988</v>
      </c>
      <c r="L107">
        <f t="shared" si="29"/>
        <v>-2.4618515077781074</v>
      </c>
      <c r="M107">
        <f t="shared" si="30"/>
        <v>-30.826138688314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11.849747209180533</v>
      </c>
      <c r="C108" s="9">
        <f t="shared" si="23"/>
        <v>0.53400000000000036</v>
      </c>
      <c r="D108" s="9">
        <f t="shared" si="32"/>
        <v>12.849747209180533</v>
      </c>
      <c r="E108" s="9">
        <f t="shared" si="32"/>
        <v>-1.6607124185149054</v>
      </c>
      <c r="F108" s="9">
        <f t="shared" si="25"/>
        <v>-1.5074914196963016</v>
      </c>
      <c r="G108" s="10">
        <f t="shared" si="33"/>
        <v>2.1666666599999997</v>
      </c>
      <c r="H108" s="5">
        <f t="shared" si="33"/>
        <v>1</v>
      </c>
      <c r="I108">
        <f t="shared" si="27"/>
        <v>26.805995264973532</v>
      </c>
      <c r="J108">
        <f t="shared" si="28"/>
        <v>23.430841645066732</v>
      </c>
      <c r="K108">
        <f t="shared" si="28"/>
        <v>-13.021407064890873</v>
      </c>
      <c r="L108">
        <f t="shared" si="29"/>
        <v>-2.4673327565577998</v>
      </c>
      <c r="M108">
        <f t="shared" si="30"/>
        <v>-30.802809640116241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11.990287847061316</v>
      </c>
      <c r="C109" s="9">
        <f t="shared" si="23"/>
        <v>0.54000000000000037</v>
      </c>
      <c r="D109" s="9">
        <f t="shared" si="32"/>
        <v>12.990287847061316</v>
      </c>
      <c r="E109" s="9">
        <f t="shared" si="32"/>
        <v>-1.7393953114777727</v>
      </c>
      <c r="F109" s="9">
        <f t="shared" si="25"/>
        <v>-1.5810239985016281</v>
      </c>
      <c r="G109" s="10">
        <f t="shared" si="33"/>
        <v>2.1666666599999997</v>
      </c>
      <c r="H109" s="5">
        <f t="shared" si="33"/>
        <v>1</v>
      </c>
      <c r="I109">
        <f t="shared" si="27"/>
        <v>26.883362316767215</v>
      </c>
      <c r="J109">
        <f t="shared" si="28"/>
        <v>23.416037648527386</v>
      </c>
      <c r="K109">
        <f t="shared" si="28"/>
        <v>-13.206223922731571</v>
      </c>
      <c r="L109">
        <f t="shared" si="29"/>
        <v>-2.4728905331959221</v>
      </c>
      <c r="M109">
        <f t="shared" si="30"/>
        <v>-30.779334232547143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12.130739560922882</v>
      </c>
      <c r="C110" s="9">
        <f t="shared" si="23"/>
        <v>0.54600000000000037</v>
      </c>
      <c r="D110" s="9">
        <f t="shared" si="32"/>
        <v>13.130739560922882</v>
      </c>
      <c r="E110" s="9">
        <f t="shared" si="32"/>
        <v>-1.819186683030348</v>
      </c>
      <c r="F110" s="9">
        <f t="shared" si="25"/>
        <v>-1.6555514306431092</v>
      </c>
      <c r="G110" s="10">
        <f t="shared" si="33"/>
        <v>2.1666666599999997</v>
      </c>
      <c r="H110" s="5">
        <f t="shared" si="33"/>
        <v>1</v>
      </c>
      <c r="I110">
        <f t="shared" si="27"/>
        <v>26.961683490004862</v>
      </c>
      <c r="J110">
        <f t="shared" si="28"/>
        <v>23.40120030532821</v>
      </c>
      <c r="K110">
        <f t="shared" si="28"/>
        <v>-13.390899928126853</v>
      </c>
      <c r="L110">
        <f t="shared" si="29"/>
        <v>-2.4785234896273831</v>
      </c>
      <c r="M110">
        <f t="shared" si="30"/>
        <v>-30.755711211986203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12.271102149332037</v>
      </c>
      <c r="C111" s="9">
        <f t="shared" si="23"/>
        <v>0.55200000000000038</v>
      </c>
      <c r="D111" s="9">
        <f t="shared" si="32"/>
        <v>13.271102149332037</v>
      </c>
      <c r="E111" s="9">
        <f t="shared" si="32"/>
        <v>-1.9000856854009249</v>
      </c>
      <c r="F111" s="9">
        <f t="shared" si="25"/>
        <v>-1.7310716296403639</v>
      </c>
      <c r="G111" s="10">
        <f t="shared" si="33"/>
        <v>2.1666666599999997</v>
      </c>
      <c r="H111" s="5">
        <f t="shared" si="33"/>
        <v>1</v>
      </c>
      <c r="I111">
        <f t="shared" si="27"/>
        <v>27.040946828445588</v>
      </c>
      <c r="J111">
        <f t="shared" si="28"/>
        <v>23.386329164390446</v>
      </c>
      <c r="K111">
        <f t="shared" si="28"/>
        <v>-13.57543419539877</v>
      </c>
      <c r="L111">
        <f t="shared" si="29"/>
        <v>-2.4842302819105173</v>
      </c>
      <c r="M111">
        <f t="shared" si="30"/>
        <v>-30.73193936358151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12.411375408173306</v>
      </c>
      <c r="C112" s="9">
        <f t="shared" si="23"/>
        <v>0.55800000000000038</v>
      </c>
      <c r="D112" s="9">
        <f t="shared" si="32"/>
        <v>13.411375408173306</v>
      </c>
      <c r="E112" s="9">
        <f t="shared" si="32"/>
        <v>-1.982091465481862</v>
      </c>
      <c r="F112" s="9">
        <f t="shared" si="25"/>
        <v>-1.8075825028273345</v>
      </c>
      <c r="G112" s="10">
        <f t="shared" si="33"/>
        <v>2.1666666599999997</v>
      </c>
      <c r="H112" s="5">
        <f t="shared" si="33"/>
        <v>1</v>
      </c>
      <c r="I112">
        <f t="shared" si="27"/>
        <v>27.121140399067496</v>
      </c>
      <c r="J112">
        <f t="shared" si="28"/>
        <v>23.371423782698983</v>
      </c>
      <c r="K112">
        <f t="shared" si="28"/>
        <v>-13.75982583158026</v>
      </c>
      <c r="L112">
        <f t="shared" si="29"/>
        <v>-2.4900095705762437</v>
      </c>
      <c r="M112">
        <f t="shared" si="30"/>
        <v>-30.708017510928876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12.55155913069723</v>
      </c>
      <c r="C113" s="9">
        <f t="shared" si="23"/>
        <v>0.56400000000000039</v>
      </c>
      <c r="D113" s="9">
        <f t="shared" si="32"/>
        <v>13.55155913069723</v>
      </c>
      <c r="E113" s="9">
        <f t="shared" si="32"/>
        <v>-2.0652031647865403</v>
      </c>
      <c r="F113" s="9">
        <f t="shared" si="25"/>
        <v>-1.8850819512894357</v>
      </c>
      <c r="G113" s="10">
        <f t="shared" si="33"/>
        <v>2.1666666599999997</v>
      </c>
      <c r="H113" s="5">
        <f t="shared" si="33"/>
        <v>1</v>
      </c>
      <c r="I113">
        <f t="shared" si="27"/>
        <v>27.202252295714523</v>
      </c>
      <c r="J113">
        <f t="shared" si="28"/>
        <v>23.356483725275524</v>
      </c>
      <c r="K113">
        <f t="shared" si="28"/>
        <v>-13.944073936645832</v>
      </c>
      <c r="L113">
        <f t="shared" si="29"/>
        <v>-2.4958600209652273</v>
      </c>
      <c r="M113">
        <f t="shared" si="30"/>
        <v>-30.683944515740798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12.691653107568506</v>
      </c>
      <c r="C114" s="9">
        <f t="shared" si="23"/>
        <v>0.5700000000000004</v>
      </c>
      <c r="D114" s="9">
        <f t="shared" si="32"/>
        <v>13.691653107568506</v>
      </c>
      <c r="E114" s="9">
        <f t="shared" si="32"/>
        <v>-2.1494199194076988</v>
      </c>
      <c r="F114" s="9">
        <f t="shared" si="25"/>
        <v>-1.9635678698029633</v>
      </c>
      <c r="G114" s="10">
        <f t="shared" si="33"/>
        <v>2.1666666599999997</v>
      </c>
      <c r="H114" s="5">
        <f t="shared" si="33"/>
        <v>1</v>
      </c>
      <c r="I114">
        <f t="shared" si="27"/>
        <v>27.284270642620935</v>
      </c>
      <c r="J114">
        <f t="shared" si="28"/>
        <v>23.341508565149734</v>
      </c>
      <c r="K114">
        <f t="shared" si="28"/>
        <v>-14.128177603740276</v>
      </c>
      <c r="L114">
        <f t="shared" si="29"/>
        <v>-2.5017803035530735</v>
      </c>
      <c r="M114">
        <f t="shared" si="30"/>
        <v>-30.659719277505904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12.831657126913941</v>
      </c>
      <c r="C115" s="9">
        <f t="shared" si="23"/>
        <v>0.5760000000000004</v>
      </c>
      <c r="D115" s="9">
        <f t="shared" si="32"/>
        <v>13.831657126913941</v>
      </c>
      <c r="E115" s="9">
        <f t="shared" si="32"/>
        <v>-2.2347408599771357</v>
      </c>
      <c r="F115" s="9">
        <f t="shared" si="25"/>
        <v>-2.0430381467767464</v>
      </c>
      <c r="G115" s="10">
        <f t="shared" si="33"/>
        <v>2.1666666599999997</v>
      </c>
      <c r="H115" s="5">
        <f t="shared" si="33"/>
        <v>1</v>
      </c>
      <c r="I115">
        <f t="shared" si="27"/>
        <v>27.367183597813948</v>
      </c>
      <c r="J115">
        <f t="shared" si="28"/>
        <v>23.326497883328415</v>
      </c>
      <c r="K115">
        <f t="shared" si="28"/>
        <v>-14.312135919405312</v>
      </c>
      <c r="L115">
        <f t="shared" si="29"/>
        <v>-2.507769094263621</v>
      </c>
      <c r="M115">
        <f t="shared" si="30"/>
        <v>-30.635340733139508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12.971570974370215</v>
      </c>
      <c r="C116" s="9">
        <f t="shared" si="23"/>
        <v>0.58200000000000041</v>
      </c>
      <c r="D116" s="9">
        <f t="shared" si="32"/>
        <v>13.971570974370215</v>
      </c>
      <c r="E116" s="9">
        <f t="shared" si="32"/>
        <v>-2.321165111626764</v>
      </c>
      <c r="F116" s="9">
        <f t="shared" si="25"/>
        <v>-2.1234906641960172</v>
      </c>
      <c r="G116" s="10">
        <f t="shared" si="33"/>
        <v>2.1666666599999997</v>
      </c>
      <c r="H116" s="5">
        <f t="shared" si="33"/>
        <v>1</v>
      </c>
      <c r="I116">
        <f t="shared" si="27"/>
        <v>27.450979356394953</v>
      </c>
      <c r="J116">
        <f t="shared" si="28"/>
        <v>23.311451268762834</v>
      </c>
      <c r="K116">
        <f t="shared" si="28"/>
        <v>-14.495947963804149</v>
      </c>
      <c r="L116">
        <f t="shared" si="29"/>
        <v>-2.5138250747704127</v>
      </c>
      <c r="M116">
        <f t="shared" si="30"/>
        <v>-30.610807856625911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13.111394433131446</v>
      </c>
      <c r="C117" s="9">
        <f t="shared" si="23"/>
        <v>0.58800000000000041</v>
      </c>
      <c r="D117" s="9">
        <f t="shared" ref="D117:E132" si="34">D116+$C$7*(J116+J117)/2</f>
        <v>14.111394433131446</v>
      </c>
      <c r="E117" s="9">
        <f t="shared" si="34"/>
        <v>-2.4086917939510082</v>
      </c>
      <c r="F117" s="9">
        <f t="shared" si="25"/>
        <v>-2.2049232975684876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27.535646153700164</v>
      </c>
      <c r="J117">
        <f t="shared" si="28"/>
        <v>23.296368318314212</v>
      </c>
      <c r="K117">
        <f t="shared" si="28"/>
        <v>-14.679612810943905</v>
      </c>
      <c r="L117">
        <f t="shared" si="29"/>
        <v>-2.5199469327864334</v>
      </c>
      <c r="M117">
        <f t="shared" si="30"/>
        <v>-30.586119658652986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13.25112728399654</v>
      </c>
      <c r="C118" s="9">
        <f t="shared" si="23"/>
        <v>0.59400000000000042</v>
      </c>
      <c r="D118" s="9">
        <f t="shared" si="34"/>
        <v>14.25112728399654</v>
      </c>
      <c r="E118" s="9">
        <f t="shared" si="34"/>
        <v>-2.4973200209705273</v>
      </c>
      <c r="F118" s="9">
        <f t="shared" si="25"/>
        <v>-2.2873339158725985</v>
      </c>
      <c r="G118" s="10">
        <f t="shared" si="35"/>
        <v>2.1666666599999997</v>
      </c>
      <c r="H118" s="5">
        <f t="shared" si="35"/>
        <v>1</v>
      </c>
      <c r="I118">
        <f t="shared" si="27"/>
        <v>27.621172268341454</v>
      </c>
      <c r="J118">
        <f t="shared" si="28"/>
        <v>23.281248636717493</v>
      </c>
      <c r="K118">
        <f t="shared" si="28"/>
        <v>-14.863129528895822</v>
      </c>
      <c r="L118">
        <f t="shared" si="29"/>
        <v>-2.52613336234222</v>
      </c>
      <c r="M118">
        <f t="shared" si="30"/>
        <v>-30.561275186239698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13.390769305416324</v>
      </c>
      <c r="C119" s="9">
        <f t="shared" si="23"/>
        <v>0.60000000000000042</v>
      </c>
      <c r="D119" s="9">
        <f t="shared" si="34"/>
        <v>14.390769305416324</v>
      </c>
      <c r="E119" s="9">
        <f t="shared" si="34"/>
        <v>-2.5870489010972544</v>
      </c>
      <c r="F119" s="9">
        <f t="shared" si="25"/>
        <v>-2.3707203815079398</v>
      </c>
      <c r="G119" s="10">
        <f t="shared" si="35"/>
        <v>2.1666666599999997</v>
      </c>
      <c r="H119" s="5">
        <f t="shared" si="35"/>
        <v>1</v>
      </c>
      <c r="I119">
        <f t="shared" si="27"/>
        <v>27.707546025128607</v>
      </c>
      <c r="J119">
        <f t="shared" si="28"/>
        <v>23.266091836543438</v>
      </c>
      <c r="K119">
        <f t="shared" si="28"/>
        <v>-15.04649718001326</v>
      </c>
      <c r="L119">
        <f t="shared" si="29"/>
        <v>-2.5323830640524805</v>
      </c>
      <c r="M119">
        <f t="shared" si="30"/>
        <v>-30.536273522357078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13.530320273540431</v>
      </c>
      <c r="C120" s="9">
        <f t="shared" si="23"/>
        <v>0.60600000000000043</v>
      </c>
      <c r="D120" s="9">
        <f t="shared" si="34"/>
        <v>14.530320273540431</v>
      </c>
      <c r="E120" s="9">
        <f t="shared" si="34"/>
        <v>-2.6778775371007364</v>
      </c>
      <c r="F120" s="9">
        <f t="shared" si="25"/>
        <v>-2.455080550247795</v>
      </c>
      <c r="G120" s="10">
        <f t="shared" si="35"/>
        <v>2.1666666599999997</v>
      </c>
      <c r="H120" s="5">
        <f t="shared" si="35"/>
        <v>1</v>
      </c>
      <c r="I120">
        <f t="shared" si="27"/>
        <v>27.794755797874007</v>
      </c>
      <c r="J120">
        <f t="shared" si="28"/>
        <v>23.250897538159123</v>
      </c>
      <c r="K120">
        <f t="shared" si="28"/>
        <v>-15.229714821147402</v>
      </c>
      <c r="L120">
        <f t="shared" si="29"/>
        <v>-2.5386947453713402</v>
      </c>
      <c r="M120">
        <f t="shared" si="30"/>
        <v>-30.511113785543262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13.669779962263968</v>
      </c>
      <c r="C121" s="9">
        <f t="shared" si="23"/>
        <v>0.61200000000000043</v>
      </c>
      <c r="D121" s="9">
        <f t="shared" si="34"/>
        <v>14.669779962263968</v>
      </c>
      <c r="E121" s="9">
        <f t="shared" si="34"/>
        <v>-2.7698050260757605</v>
      </c>
      <c r="F121" s="9">
        <f t="shared" si="25"/>
        <v>-2.5404122711938188</v>
      </c>
      <c r="G121" s="10">
        <f t="shared" si="35"/>
        <v>2.1666666599999997</v>
      </c>
      <c r="H121" s="5">
        <f t="shared" si="35"/>
        <v>1</v>
      </c>
      <c r="I121">
        <f t="shared" si="27"/>
        <v>27.88279001208122</v>
      </c>
      <c r="J121">
        <f t="shared" si="28"/>
        <v>23.235665369686895</v>
      </c>
      <c r="K121">
        <f t="shared" si="28"/>
        <v>-15.412781503860662</v>
      </c>
      <c r="L121">
        <f t="shared" si="29"/>
        <v>-2.5450671208363729</v>
      </c>
      <c r="M121">
        <f t="shared" si="30"/>
        <v>-30.485795129513033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13.809148143273914</v>
      </c>
      <c r="C122" s="9">
        <f t="shared" si="23"/>
        <v>0.61800000000000044</v>
      </c>
      <c r="D122" s="9">
        <f t="shared" si="34"/>
        <v>14.809148143273914</v>
      </c>
      <c r="E122" s="9">
        <f t="shared" si="34"/>
        <v>-2.8628304594112559</v>
      </c>
      <c r="F122" s="9">
        <f t="shared" si="25"/>
        <v>-2.6267133867327979</v>
      </c>
      <c r="G122" s="10">
        <f t="shared" si="35"/>
        <v>2.1666666599999997</v>
      </c>
      <c r="H122" s="5">
        <f t="shared" si="35"/>
        <v>1</v>
      </c>
      <c r="I122">
        <f t="shared" si="27"/>
        <v>27.971637147518877</v>
      </c>
      <c r="J122">
        <f t="shared" si="28"/>
        <v>23.220394966961877</v>
      </c>
      <c r="K122">
        <f t="shared" si="28"/>
        <v>-15.59569627463774</v>
      </c>
      <c r="L122">
        <f t="shared" si="29"/>
        <v>-2.5514989123015779</v>
      </c>
      <c r="M122">
        <f t="shared" si="30"/>
        <v>-30.460316742762522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13.948424586095264</v>
      </c>
      <c r="C123" s="9">
        <f t="shared" si="23"/>
        <v>0.62400000000000044</v>
      </c>
      <c r="D123" s="9">
        <f t="shared" si="34"/>
        <v>14.948424586095264</v>
      </c>
      <c r="E123" s="9">
        <f t="shared" si="34"/>
        <v>-2.9569529227604523</v>
      </c>
      <c r="F123" s="9">
        <f t="shared" si="25"/>
        <v>-2.7139817324954918</v>
      </c>
      <c r="G123" s="10">
        <f t="shared" si="35"/>
        <v>2.1666666599999997</v>
      </c>
      <c r="H123" s="5">
        <f t="shared" si="35"/>
        <v>1</v>
      </c>
      <c r="I123">
        <f t="shared" si="27"/>
        <v>28.06128574068147</v>
      </c>
      <c r="J123">
        <f t="shared" si="28"/>
        <v>23.205085973488067</v>
      </c>
      <c r="K123">
        <f t="shared" si="28"/>
        <v>-15.778458175094315</v>
      </c>
      <c r="L123">
        <f t="shared" si="29"/>
        <v>-2.5579888491594658</v>
      </c>
      <c r="M123">
        <f t="shared" si="30"/>
        <v>-30.434677848169446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14.087609058136907</v>
      </c>
      <c r="C124" s="9">
        <f t="shared" si="23"/>
        <v>0.63000000000000045</v>
      </c>
      <c r="D124" s="9">
        <f t="shared" si="34"/>
        <v>15.087609058136907</v>
      </c>
      <c r="E124" s="9">
        <f t="shared" si="34"/>
        <v>-3.0521714960122854</v>
      </c>
      <c r="F124" s="9">
        <f t="shared" si="25"/>
        <v>-2.8022151373175208</v>
      </c>
      <c r="G124" s="10">
        <f t="shared" si="35"/>
        <v>2.1666666599999997</v>
      </c>
      <c r="H124" s="5">
        <f t="shared" si="35"/>
        <v>1</v>
      </c>
      <c r="I124">
        <f t="shared" si="27"/>
        <v>28.151724387138696</v>
      </c>
      <c r="J124">
        <f t="shared" si="28"/>
        <v>23.189738040393109</v>
      </c>
      <c r="K124">
        <f t="shared" si="28"/>
        <v>-15.961066242183332</v>
      </c>
      <c r="L124">
        <f t="shared" si="29"/>
        <v>-2.5645356685524354</v>
      </c>
      <c r="M124">
        <f t="shared" si="30"/>
        <v>-30.408877702589457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14.226701324737233</v>
      </c>
      <c r="C125" s="9">
        <f t="shared" si="23"/>
        <v>0.63600000000000045</v>
      </c>
      <c r="D125" s="9">
        <f t="shared" si="34"/>
        <v>15.226701324737233</v>
      </c>
      <c r="E125" s="9">
        <f t="shared" si="34"/>
        <v>-3.1484852532640319</v>
      </c>
      <c r="F125" s="9">
        <f t="shared" si="25"/>
        <v>-2.8914114232022805</v>
      </c>
      <c r="G125" s="10">
        <f t="shared" si="35"/>
        <v>2.1666666599999997</v>
      </c>
      <c r="H125" s="5">
        <f t="shared" si="35"/>
        <v>1</v>
      </c>
      <c r="I125">
        <f t="shared" si="27"/>
        <v>28.242941743775159</v>
      </c>
      <c r="J125">
        <f t="shared" si="28"/>
        <v>23.174350826381794</v>
      </c>
      <c r="K125">
        <f t="shared" si="28"/>
        <v>-16.143519508398867</v>
      </c>
      <c r="L125">
        <f t="shared" si="29"/>
        <v>-2.5711381155736297</v>
      </c>
      <c r="M125">
        <f t="shared" si="30"/>
        <v>-30.382915596449038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14.365701149209443</v>
      </c>
      <c r="C126" s="9">
        <f t="shared" si="23"/>
        <v>0.64200000000000046</v>
      </c>
      <c r="D126" s="9">
        <f t="shared" si="34"/>
        <v>15.365701149209443</v>
      </c>
      <c r="E126" s="9">
        <f t="shared" si="34"/>
        <v>-3.2458932627951613</v>
      </c>
      <c r="F126" s="9">
        <f t="shared" si="25"/>
        <v>-2.9815684052858726</v>
      </c>
      <c r="G126" s="10">
        <f t="shared" si="35"/>
        <v>2.1666666599999997</v>
      </c>
      <c r="H126" s="5">
        <f t="shared" si="35"/>
        <v>1</v>
      </c>
      <c r="I126">
        <f t="shared" si="27"/>
        <v>28.33492653092231</v>
      </c>
      <c r="J126">
        <f t="shared" si="28"/>
        <v>23.158923997688351</v>
      </c>
      <c r="K126">
        <f t="shared" si="28"/>
        <v>-16.325817001977562</v>
      </c>
      <c r="L126">
        <f t="shared" si="29"/>
        <v>-2.5777949434574658</v>
      </c>
      <c r="M126">
        <f t="shared" si="30"/>
        <v>-30.356790853335394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14.504608292886591</v>
      </c>
      <c r="C127" s="9">
        <f t="shared" si="23"/>
        <v>0.64800000000000046</v>
      </c>
      <c r="D127" s="9">
        <f t="shared" si="34"/>
        <v>15.504608292886591</v>
      </c>
      <c r="E127" s="9">
        <f t="shared" si="34"/>
        <v>-3.3443945870423866</v>
      </c>
      <c r="F127" s="9">
        <f t="shared" si="25"/>
        <v>-3.0726838918040049</v>
      </c>
      <c r="G127" s="10">
        <f t="shared" si="35"/>
        <v>2.1666666599999997</v>
      </c>
      <c r="H127" s="5">
        <f t="shared" si="35"/>
        <v>1</v>
      </c>
      <c r="I127">
        <f t="shared" si="27"/>
        <v>28.427667534384561</v>
      </c>
      <c r="J127">
        <f t="shared" si="28"/>
        <v>23.143457228027607</v>
      </c>
      <c r="K127">
        <f t="shared" si="28"/>
        <v>-16.507957747097574</v>
      </c>
      <c r="L127">
        <f t="shared" si="29"/>
        <v>-2.5845049137600395</v>
      </c>
      <c r="M127">
        <f t="shared" si="30"/>
        <v>-30.330502829583818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14.643422515166309</v>
      </c>
      <c r="C128" s="9">
        <f t="shared" si="23"/>
        <v>0.65400000000000047</v>
      </c>
      <c r="D128" s="9">
        <f t="shared" si="34"/>
        <v>15.643422515166309</v>
      </c>
      <c r="E128" s="9">
        <f t="shared" si="34"/>
        <v>-3.4439882825759045</v>
      </c>
      <c r="F128" s="9">
        <f t="shared" si="25"/>
        <v>-3.1647556840608604</v>
      </c>
      <c r="G128" s="10">
        <f t="shared" si="35"/>
        <v>2.1666666599999997</v>
      </c>
      <c r="H128" s="5">
        <f t="shared" si="35"/>
        <v>1</v>
      </c>
      <c r="I128">
        <f t="shared" si="27"/>
        <v>28.52115360736159</v>
      </c>
      <c r="J128">
        <f t="shared" si="28"/>
        <v>23.127950198545047</v>
      </c>
      <c r="K128">
        <f t="shared" si="28"/>
        <v>-16.689940764075079</v>
      </c>
      <c r="L128">
        <f t="shared" si="29"/>
        <v>-2.5912667965296148</v>
      </c>
      <c r="M128">
        <f t="shared" si="30"/>
        <v>-30.304050913862891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14.782143573555242</v>
      </c>
      <c r="C129" s="9">
        <f t="shared" si="23"/>
        <v>0.66000000000000048</v>
      </c>
      <c r="D129" s="9">
        <f t="shared" si="34"/>
        <v>15.782143573555242</v>
      </c>
      <c r="E129" s="9">
        <f t="shared" si="34"/>
        <v>-3.5446734000768045</v>
      </c>
      <c r="F129" s="9">
        <f t="shared" si="25"/>
        <v>-3.2577815763998963</v>
      </c>
      <c r="G129" s="10">
        <f t="shared" si="35"/>
        <v>2.1666666599999997</v>
      </c>
      <c r="H129" s="5">
        <f t="shared" si="35"/>
        <v>1</v>
      </c>
      <c r="I129">
        <f t="shared" si="27"/>
        <v>28.615373672268909</v>
      </c>
      <c r="J129">
        <f t="shared" si="28"/>
        <v>23.112402597765868</v>
      </c>
      <c r="K129">
        <f t="shared" si="28"/>
        <v>-16.871765069558258</v>
      </c>
      <c r="L129">
        <f t="shared" si="29"/>
        <v>-2.5980793704674059</v>
      </c>
      <c r="M129">
        <f t="shared" si="30"/>
        <v>-30.277434526757979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14.920771223713169</v>
      </c>
      <c r="C130" s="9">
        <f t="shared" si="23"/>
        <v>0.66600000000000048</v>
      </c>
      <c r="D130" s="9">
        <f t="shared" si="34"/>
        <v>15.920771223713169</v>
      </c>
      <c r="E130" s="9">
        <f t="shared" si="34"/>
        <v>-3.6464489843156356</v>
      </c>
      <c r="F130" s="9">
        <f t="shared" si="25"/>
        <v>-3.3517593561765633</v>
      </c>
      <c r="G130" s="10">
        <f t="shared" si="35"/>
        <v>2.1666666599999997</v>
      </c>
      <c r="H130" s="5">
        <f t="shared" si="35"/>
        <v>1</v>
      </c>
      <c r="I130">
        <f t="shared" si="27"/>
        <v>28.710316722458931</v>
      </c>
      <c r="J130">
        <f t="shared" si="28"/>
        <v>23.096814121543066</v>
      </c>
      <c r="K130">
        <f t="shared" si="28"/>
        <v>-17.053429676718807</v>
      </c>
      <c r="L130">
        <f t="shared" si="29"/>
        <v>-2.6049414230788859</v>
      </c>
      <c r="M130">
        <f t="shared" si="30"/>
        <v>-30.250653120353391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15.059305219496814</v>
      </c>
      <c r="C131" s="9">
        <f t="shared" si="23"/>
        <v>0.67200000000000049</v>
      </c>
      <c r="D131" s="9">
        <f t="shared" si="34"/>
        <v>16.059305219496814</v>
      </c>
      <c r="E131" s="9">
        <f t="shared" si="34"/>
        <v>-3.7493140741321147</v>
      </c>
      <c r="F131" s="9">
        <f t="shared" si="25"/>
        <v>-3.4466868037329057</v>
      </c>
      <c r="G131" s="10">
        <f t="shared" si="35"/>
        <v>2.1666666599999997</v>
      </c>
      <c r="H131" s="5">
        <f t="shared" si="35"/>
        <v>1</v>
      </c>
      <c r="I131">
        <f t="shared" si="27"/>
        <v>28.805971823844558</v>
      </c>
      <c r="J131">
        <f t="shared" si="28"/>
        <v>23.081184473004591</v>
      </c>
      <c r="K131">
        <f t="shared" si="28"/>
        <v>-17.234933595440928</v>
      </c>
      <c r="L131">
        <f t="shared" si="29"/>
        <v>-2.6118517508158163</v>
      </c>
      <c r="M131">
        <f t="shared" si="30"/>
        <v>-30.223706177813547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15.197745313003328</v>
      </c>
      <c r="C132" s="9">
        <f t="shared" si="23"/>
        <v>0.67800000000000049</v>
      </c>
      <c r="D132" s="9">
        <f t="shared" si="34"/>
        <v>16.197745313003328</v>
      </c>
      <c r="E132" s="9">
        <f t="shared" si="34"/>
        <v>-3.8532677024159607</v>
      </c>
      <c r="F132" s="9">
        <f t="shared" si="25"/>
        <v>-3.5425616923740364</v>
      </c>
      <c r="G132" s="10">
        <f t="shared" si="35"/>
        <v>2.1666666599999997</v>
      </c>
      <c r="H132" s="5">
        <f t="shared" si="35"/>
        <v>1</v>
      </c>
      <c r="I132">
        <f t="shared" si="27"/>
        <v>28.902328116427707</v>
      </c>
      <c r="J132">
        <f t="shared" si="28"/>
        <v>23.065513362499697</v>
      </c>
      <c r="K132">
        <f t="shared" si="28"/>
        <v>-17.416275832507811</v>
      </c>
      <c r="L132">
        <f t="shared" si="29"/>
        <v>-2.6188091592092566</v>
      </c>
      <c r="M132">
        <f t="shared" si="30"/>
        <v>-30.196593212963574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15.336091254613461</v>
      </c>
      <c r="C133" s="9">
        <f t="shared" si="23"/>
        <v>0.6840000000000005</v>
      </c>
      <c r="D133" s="9">
        <f t="shared" ref="D133:E148" si="36">D132+$C$7*(J132+J133)/2</f>
        <v>16.336091254613461</v>
      </c>
      <c r="E133" s="9">
        <f t="shared" si="36"/>
        <v>-3.9583088960888411</v>
      </c>
      <c r="F133" s="9">
        <f t="shared" si="25"/>
        <v>-3.6393817883464532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28.999374815734907</v>
      </c>
      <c r="J133">
        <f t="shared" si="28"/>
        <v>23.049800507544443</v>
      </c>
      <c r="K133">
        <f t="shared" si="28"/>
        <v>-17.597455391785591</v>
      </c>
      <c r="L133">
        <f t="shared" si="29"/>
        <v>-2.625812462993752</v>
      </c>
      <c r="M133">
        <f t="shared" si="30"/>
        <v>-30.169313769869593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15.474342793034392</v>
      </c>
      <c r="C134" s="9">
        <f t="shared" si="23"/>
        <v>0.6900000000000005</v>
      </c>
      <c r="D134" s="9">
        <f t="shared" si="36"/>
        <v>16.474342793034392</v>
      </c>
      <c r="E134" s="9">
        <f t="shared" si="36"/>
        <v>-4.0644366760874124</v>
      </c>
      <c r="F134" s="9">
        <f t="shared" si="25"/>
        <v>-3.7371448508181633</v>
      </c>
      <c r="G134" s="10">
        <f t="shared" si="37"/>
        <v>2.1666666599999997</v>
      </c>
      <c r="H134" s="5">
        <f t="shared" si="37"/>
        <v>1</v>
      </c>
      <c r="I134">
        <f t="shared" si="27"/>
        <v>29.097101214162308</v>
      </c>
      <c r="J134">
        <f t="shared" si="28"/>
        <v>23.034045632766482</v>
      </c>
      <c r="K134">
        <f t="shared" si="28"/>
        <v>-17.778471274404808</v>
      </c>
      <c r="L134">
        <f t="shared" si="29"/>
        <v>-2.6328604862229432</v>
      </c>
      <c r="M134">
        <f t="shared" si="30"/>
        <v>-30.141867422419089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15.612499675342239</v>
      </c>
      <c r="C135" s="9">
        <f t="shared" si="23"/>
        <v>0.69600000000000051</v>
      </c>
      <c r="D135" s="9">
        <f t="shared" si="36"/>
        <v>16.612499675342239</v>
      </c>
      <c r="E135" s="9">
        <f t="shared" si="36"/>
        <v>-4.1716500573474447</v>
      </c>
      <c r="F135" s="9">
        <f t="shared" si="25"/>
        <v>-3.835848631860622</v>
      </c>
      <c r="G135" s="10">
        <f t="shared" si="37"/>
        <v>2.1666666599999997</v>
      </c>
      <c r="H135" s="5">
        <f t="shared" si="37"/>
        <v>1</v>
      </c>
      <c r="I135">
        <f t="shared" si="27"/>
        <v>29.195496682232481</v>
      </c>
      <c r="J135">
        <f t="shared" si="28"/>
        <v>23.018248469849144</v>
      </c>
      <c r="K135">
        <f t="shared" si="28"/>
        <v>-17.959322478939324</v>
      </c>
      <c r="L135">
        <f t="shared" si="29"/>
        <v>-2.6399520623768375</v>
      </c>
      <c r="M135">
        <f t="shared" si="30"/>
        <v>-30.11425377390162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15.75056164702421</v>
      </c>
      <c r="C136" s="9">
        <f t="shared" si="23"/>
        <v>0.70200000000000051</v>
      </c>
      <c r="D136" s="9">
        <f t="shared" si="36"/>
        <v>16.75056164702421</v>
      </c>
      <c r="E136" s="9">
        <f t="shared" si="36"/>
        <v>-4.2799480487890111</v>
      </c>
      <c r="F136" s="9">
        <f t="shared" si="25"/>
        <v>-3.9354908764324268</v>
      </c>
      <c r="G136" s="10">
        <f t="shared" si="37"/>
        <v>2.1666666599999997</v>
      </c>
      <c r="H136" s="5">
        <f t="shared" si="37"/>
        <v>1</v>
      </c>
      <c r="I136">
        <f t="shared" si="27"/>
        <v>29.294550669765233</v>
      </c>
      <c r="J136">
        <f t="shared" si="28"/>
        <v>23.002408757474882</v>
      </c>
      <c r="K136">
        <f t="shared" si="28"/>
        <v>-18.140008001582732</v>
      </c>
      <c r="L136">
        <f t="shared" si="29"/>
        <v>-2.6470860344609504</v>
      </c>
      <c r="M136">
        <f t="shared" si="30"/>
        <v>-30.086472456590201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15.888528452020438</v>
      </c>
      <c r="C137" s="9">
        <f t="shared" si="23"/>
        <v>0.70800000000000052</v>
      </c>
      <c r="D137" s="9">
        <f t="shared" si="36"/>
        <v>16.888528452020438</v>
      </c>
      <c r="E137" s="9">
        <f t="shared" si="36"/>
        <v>-4.3893296533027257</v>
      </c>
      <c r="F137" s="9">
        <f t="shared" si="25"/>
        <v>-4.0360693223647672</v>
      </c>
      <c r="G137" s="10">
        <f t="shared" si="37"/>
        <v>2.1666666599999997</v>
      </c>
      <c r="H137" s="5">
        <f t="shared" si="37"/>
        <v>1</v>
      </c>
      <c r="I137">
        <f t="shared" si="27"/>
        <v>29.394252706964881</v>
      </c>
      <c r="J137">
        <f t="shared" si="28"/>
        <v>22.986526241268116</v>
      </c>
      <c r="K137">
        <f t="shared" si="28"/>
        <v>-18.320526836322273</v>
      </c>
      <c r="L137">
        <f t="shared" si="29"/>
        <v>-2.6542612550975759</v>
      </c>
      <c r="M137">
        <f t="shared" si="30"/>
        <v>-30.058523131323607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16.026399832765456</v>
      </c>
      <c r="C138" s="9">
        <f t="shared" si="23"/>
        <v>0.71400000000000052</v>
      </c>
      <c r="D138" s="9">
        <f t="shared" si="36"/>
        <v>17.026399832765456</v>
      </c>
      <c r="E138" s="9">
        <f t="shared" si="36"/>
        <v>-4.4997938677370231</v>
      </c>
      <c r="F138" s="9">
        <f t="shared" si="25"/>
        <v>-4.137581700348604</v>
      </c>
      <c r="G138" s="10">
        <f t="shared" si="37"/>
        <v>2.1666666599999997</v>
      </c>
      <c r="H138" s="5">
        <f t="shared" si="37"/>
        <v>1</v>
      </c>
      <c r="I138">
        <f t="shared" si="27"/>
        <v>29.494592405426275</v>
      </c>
      <c r="J138">
        <f t="shared" si="28"/>
        <v>22.970600673737529</v>
      </c>
      <c r="K138">
        <f t="shared" si="28"/>
        <v>-18.500877975110214</v>
      </c>
      <c r="L138">
        <f t="shared" si="29"/>
        <v>-2.6614765866093983</v>
      </c>
      <c r="M138">
        <f t="shared" si="30"/>
        <v>-30.030405487089876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16.164175530229322</v>
      </c>
      <c r="C139" s="9">
        <f t="shared" si="23"/>
        <v>0.72000000000000053</v>
      </c>
      <c r="D139" s="9">
        <f t="shared" si="36"/>
        <v>17.164175530229322</v>
      </c>
      <c r="E139" s="9">
        <f t="shared" si="36"/>
        <v>-4.6113396828864524</v>
      </c>
      <c r="F139" s="9">
        <f t="shared" si="25"/>
        <v>-4.240025733923531</v>
      </c>
      <c r="G139" s="10">
        <f t="shared" si="37"/>
        <v>2.1666666599999997</v>
      </c>
      <c r="H139" s="5">
        <f t="shared" si="37"/>
        <v>1</v>
      </c>
      <c r="I139">
        <f t="shared" si="27"/>
        <v>29.595559459061963</v>
      </c>
      <c r="J139">
        <f t="shared" si="28"/>
        <v>22.954631814217873</v>
      </c>
      <c r="K139">
        <f t="shared" si="28"/>
        <v>-18.681060408032753</v>
      </c>
      <c r="L139">
        <f t="shared" si="29"/>
        <v>-2.6687309010956888</v>
      </c>
      <c r="M139">
        <f t="shared" si="30"/>
        <v>-30.002119240611268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16.30185528395841</v>
      </c>
      <c r="C140" s="9">
        <f t="shared" si="23"/>
        <v>0.72600000000000053</v>
      </c>
      <c r="D140" s="9">
        <f t="shared" si="36"/>
        <v>17.30185528395841</v>
      </c>
      <c r="E140" s="9">
        <f t="shared" si="36"/>
        <v>-4.7239660834809802</v>
      </c>
      <c r="F140" s="9">
        <f t="shared" si="25"/>
        <v>-4.3433991394683416</v>
      </c>
      <c r="G140" s="10">
        <f t="shared" si="37"/>
        <v>2.1666666599999997</v>
      </c>
      <c r="H140" s="5">
        <f t="shared" si="37"/>
        <v>1</v>
      </c>
      <c r="I140">
        <f t="shared" si="27"/>
        <v>29.697143644952856</v>
      </c>
      <c r="J140">
        <f t="shared" si="28"/>
        <v>22.938619428811297</v>
      </c>
      <c r="K140">
        <f t="shared" si="28"/>
        <v>-18.86107312347642</v>
      </c>
      <c r="L140">
        <f t="shared" si="29"/>
        <v>-2.6760230805013165</v>
      </c>
      <c r="M140">
        <f t="shared" si="30"/>
        <v>-29.973664135930889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16.43943883211583</v>
      </c>
      <c r="C141" s="9">
        <f t="shared" si="23"/>
        <v>0.73200000000000054</v>
      </c>
      <c r="D141" s="9">
        <f t="shared" si="36"/>
        <v>17.43943883211583</v>
      </c>
      <c r="E141" s="9">
        <f t="shared" si="36"/>
        <v>-4.8376720481762856</v>
      </c>
      <c r="F141" s="9">
        <f t="shared" si="25"/>
        <v>-4.4476996261932218</v>
      </c>
      <c r="G141" s="10">
        <f t="shared" si="37"/>
        <v>2.1666666599999997</v>
      </c>
      <c r="H141" s="5">
        <f t="shared" si="37"/>
        <v>1</v>
      </c>
      <c r="I141">
        <f t="shared" si="27"/>
        <v>29.79933482412466</v>
      </c>
      <c r="J141">
        <f t="shared" si="28"/>
        <v>22.922563290328288</v>
      </c>
      <c r="K141">
        <f t="shared" si="28"/>
        <v>-19.040915108292005</v>
      </c>
      <c r="L141">
        <f t="shared" si="29"/>
        <v>-2.683352016678799</v>
      </c>
      <c r="M141">
        <f t="shared" si="30"/>
        <v>-29.945039944001245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16.576925911521499</v>
      </c>
      <c r="C142" s="9">
        <f t="shared" si="23"/>
        <v>0.73800000000000054</v>
      </c>
      <c r="D142" s="9">
        <f t="shared" si="36"/>
        <v>17.576925911521499</v>
      </c>
      <c r="E142" s="9">
        <f t="shared" si="36"/>
        <v>-4.9524565495450297</v>
      </c>
      <c r="F142" s="9">
        <f t="shared" si="25"/>
        <v>-4.5529248961335984</v>
      </c>
      <c r="G142" s="10">
        <f t="shared" si="37"/>
        <v>2.1666666599999997</v>
      </c>
      <c r="H142" s="5">
        <f t="shared" si="37"/>
        <v>1</v>
      </c>
      <c r="I142">
        <f t="shared" si="27"/>
        <v>29.902122942252554</v>
      </c>
      <c r="J142">
        <f t="shared" si="28"/>
        <v>22.906463178228215</v>
      </c>
      <c r="K142">
        <f t="shared" si="28"/>
        <v>-19.22058534795601</v>
      </c>
      <c r="L142">
        <f t="shared" si="29"/>
        <v>-2.6907166114436261</v>
      </c>
      <c r="M142">
        <f t="shared" si="30"/>
        <v>-29.91624646227487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16.714316257691863</v>
      </c>
      <c r="C143" s="9">
        <f t="shared" si="23"/>
        <v>0.74400000000000055</v>
      </c>
      <c r="D143" s="9">
        <f t="shared" si="36"/>
        <v>17.714316257691863</v>
      </c>
      <c r="E143" s="9">
        <f t="shared" si="36"/>
        <v>-5.0683185540690863</v>
      </c>
      <c r="F143" s="9">
        <f t="shared" si="25"/>
        <v>-4.6590726441455814</v>
      </c>
      <c r="G143" s="10">
        <f t="shared" si="37"/>
        <v>2.1666666599999997</v>
      </c>
      <c r="H143" s="5">
        <f t="shared" si="37"/>
        <v>1</v>
      </c>
      <c r="I143">
        <f t="shared" si="27"/>
        <v>30.005498030296231</v>
      </c>
      <c r="J143">
        <f t="shared" si="28"/>
        <v>22.890318878559555</v>
      </c>
      <c r="K143">
        <f t="shared" si="28"/>
        <v>-19.400082826729658</v>
      </c>
      <c r="L143">
        <f t="shared" si="29"/>
        <v>-2.6981157766230783</v>
      </c>
      <c r="M143">
        <f t="shared" si="30"/>
        <v>-29.887283514297305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16.85160960487924</v>
      </c>
      <c r="C144" s="9">
        <f t="shared" si="23"/>
        <v>0.75000000000000056</v>
      </c>
      <c r="D144" s="9">
        <f t="shared" si="36"/>
        <v>17.85160960487924</v>
      </c>
      <c r="E144" s="9">
        <f t="shared" si="36"/>
        <v>-5.1852570221327214</v>
      </c>
      <c r="F144" s="9">
        <f t="shared" si="25"/>
        <v>-4.7661405579029807</v>
      </c>
      <c r="G144" s="10">
        <f t="shared" si="37"/>
        <v>2.1666666599999997</v>
      </c>
      <c r="H144" s="5">
        <f t="shared" si="37"/>
        <v>1</v>
      </c>
      <c r="I144">
        <f t="shared" si="27"/>
        <v>30.109450205067819</v>
      </c>
      <c r="J144">
        <f t="shared" si="28"/>
        <v>22.874130183899815</v>
      </c>
      <c r="K144">
        <f t="shared" si="28"/>
        <v>-19.579406527815443</v>
      </c>
      <c r="L144">
        <f t="shared" si="29"/>
        <v>-2.705548434098771</v>
      </c>
      <c r="M144">
        <f t="shared" si="30"/>
        <v>-29.858150949302548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16.988805686110826</v>
      </c>
      <c r="C145" s="9">
        <f t="shared" si="23"/>
        <v>0.75600000000000056</v>
      </c>
      <c r="D145" s="9">
        <f t="shared" si="36"/>
        <v>17.988805686110826</v>
      </c>
      <c r="E145" s="9">
        <f t="shared" si="36"/>
        <v>-5.3032709080167013</v>
      </c>
      <c r="F145" s="9">
        <f t="shared" si="25"/>
        <v>-4.8741263178959091</v>
      </c>
      <c r="G145" s="10">
        <f t="shared" si="37"/>
        <v>2.1666666599999997</v>
      </c>
      <c r="H145" s="5">
        <f t="shared" si="37"/>
        <v>1</v>
      </c>
      <c r="I145">
        <f t="shared" si="27"/>
        <v>30.213969669734773</v>
      </c>
      <c r="J145">
        <f t="shared" si="28"/>
        <v>22.857896893295223</v>
      </c>
      <c r="K145">
        <f t="shared" si="28"/>
        <v>-19.758555433511258</v>
      </c>
      <c r="L145">
        <f t="shared" si="29"/>
        <v>-2.713013515843135</v>
      </c>
      <c r="M145">
        <f t="shared" si="30"/>
        <v>-29.828848641811156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17.125904233227313</v>
      </c>
      <c r="C146" s="9">
        <f t="shared" si="23"/>
        <v>0.76200000000000057</v>
      </c>
      <c r="D146" s="9">
        <f t="shared" si="36"/>
        <v>18.125904233227313</v>
      </c>
      <c r="E146" s="9">
        <f t="shared" si="36"/>
        <v>-5.4223591598933218</v>
      </c>
      <c r="F146" s="9">
        <f t="shared" si="25"/>
        <v>-4.9830275974309046</v>
      </c>
      <c r="G146" s="10">
        <f t="shared" si="37"/>
        <v>2.1666666599999997</v>
      </c>
      <c r="H146" s="5">
        <f t="shared" si="37"/>
        <v>1</v>
      </c>
      <c r="I146">
        <f t="shared" si="27"/>
        <v>30.319046714260079</v>
      </c>
      <c r="J146">
        <f t="shared" si="28"/>
        <v>22.841618812200164</v>
      </c>
      <c r="K146">
        <f t="shared" si="28"/>
        <v>-19.937528525362126</v>
      </c>
      <c r="L146">
        <f t="shared" si="29"/>
        <v>-2.7205099639500592</v>
      </c>
      <c r="M146">
        <f t="shared" si="30"/>
        <v>-29.7993764912312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17.262904976921163</v>
      </c>
      <c r="C147" s="9">
        <f t="shared" si="23"/>
        <v>0.76800000000000057</v>
      </c>
      <c r="D147" s="9">
        <f t="shared" si="36"/>
        <v>18.262904976921163</v>
      </c>
      <c r="E147" s="9">
        <f t="shared" si="36"/>
        <v>-5.5425207198223365</v>
      </c>
      <c r="F147" s="9">
        <f t="shared" si="25"/>
        <v>-5.0928420626325703</v>
      </c>
      <c r="G147" s="10">
        <f t="shared" si="37"/>
        <v>2.1666666599999997</v>
      </c>
      <c r="H147" s="5">
        <f t="shared" si="37"/>
        <v>1</v>
      </c>
      <c r="I147">
        <f t="shared" si="27"/>
        <v>30.424671715782015</v>
      </c>
      <c r="J147">
        <f t="shared" si="28"/>
        <v>22.825295752416462</v>
      </c>
      <c r="K147">
        <f t="shared" si="28"/>
        <v>-20.116324784309512</v>
      </c>
      <c r="L147">
        <f t="shared" si="29"/>
        <v>-2.7280367306599151</v>
      </c>
      <c r="M147">
        <f t="shared" si="30"/>
        <v>-29.769734421462164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17.399807646774509</v>
      </c>
      <c r="C148" s="9">
        <f t="shared" si="23"/>
        <v>0.77400000000000058</v>
      </c>
      <c r="D148" s="9">
        <f t="shared" si="36"/>
        <v>18.399807646774509</v>
      </c>
      <c r="E148" s="9">
        <f t="shared" si="36"/>
        <v>-5.6637545237477802</v>
      </c>
      <c r="F148" s="9">
        <f t="shared" si="25"/>
        <v>-5.2035673724467095</v>
      </c>
      <c r="G148" s="10">
        <f t="shared" si="37"/>
        <v>2.1666666599999997</v>
      </c>
      <c r="H148" s="5">
        <f t="shared" si="37"/>
        <v>1</v>
      </c>
      <c r="I148">
        <f t="shared" si="27"/>
        <v>30.530835138935583</v>
      </c>
      <c r="J148">
        <f t="shared" si="28"/>
        <v>22.808927532032502</v>
      </c>
      <c r="K148">
        <f t="shared" si="28"/>
        <v>-20.294943190838286</v>
      </c>
      <c r="L148">
        <f t="shared" si="29"/>
        <v>-2.7355927783791607</v>
      </c>
      <c r="M148">
        <f t="shared" si="30"/>
        <v>-29.73992238050198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17.536611971296693</v>
      </c>
      <c r="C149" s="9">
        <f t="shared" ref="C149:C212" si="42">C148+_dt</f>
        <v>0.78000000000000058</v>
      </c>
      <c r="D149" s="9">
        <f t="shared" ref="D149:E164" si="43">D148+$C$7*(J148+J149)/2</f>
        <v>18.536611971296693</v>
      </c>
      <c r="E149" s="9">
        <f t="shared" si="43"/>
        <v>-5.7860595014956591</v>
      </c>
      <c r="F149" s="9">
        <f t="shared" ref="F149:F212" si="44">$O$1*D149^2+$O$2*D149+$O$3</f>
        <v>-5.3152011786449389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30.637527536117819</v>
      </c>
      <c r="J149">
        <f t="shared" ref="J149:K212" si="47">J148+L148*$C$7</f>
        <v>22.792513975362226</v>
      </c>
      <c r="K149">
        <f t="shared" si="47"/>
        <v>-20.473382725121297</v>
      </c>
      <c r="L149">
        <f t="shared" ref="L149:L212" si="48">-$C$15*I149*J149</f>
        <v>-2.7431770796947421</v>
      </c>
      <c r="M149">
        <f t="shared" ref="M149:M212" si="49">-$C$6-$C$15*I149*K149</f>
        <v>-29.709940340057265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17.673317677961432</v>
      </c>
      <c r="C150" s="9">
        <f t="shared" si="42"/>
        <v>0.78600000000000059</v>
      </c>
      <c r="D150" s="9">
        <f t="shared" si="43"/>
        <v>18.673317677961432</v>
      </c>
      <c r="E150" s="9">
        <f t="shared" si="43"/>
        <v>-5.9094345767725081</v>
      </c>
      <c r="F150" s="9">
        <f t="shared" si="44"/>
        <v>-5.4277411258307158</v>
      </c>
      <c r="G150" s="10">
        <f t="shared" si="45"/>
        <v>2.1666666599999997</v>
      </c>
      <c r="H150" s="5">
        <f t="shared" si="45"/>
        <v>1</v>
      </c>
      <c r="I150">
        <f t="shared" si="46"/>
        <v>30.744739547699144</v>
      </c>
      <c r="J150">
        <f t="shared" si="47"/>
        <v>22.776054912884057</v>
      </c>
      <c r="K150">
        <f t="shared" si="47"/>
        <v>-20.651642367161642</v>
      </c>
      <c r="L150">
        <f t="shared" si="48"/>
        <v>-2.7507886173835048</v>
      </c>
      <c r="M150">
        <f t="shared" si="49"/>
        <v>-29.67978829515696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17.809924493243624</v>
      </c>
      <c r="C151" s="9">
        <f t="shared" si="42"/>
        <v>0.79200000000000059</v>
      </c>
      <c r="D151" s="9">
        <f t="shared" si="43"/>
        <v>18.809924493243624</v>
      </c>
      <c r="E151" s="9">
        <f t="shared" si="43"/>
        <v>-6.0338786671647906</v>
      </c>
      <c r="F151" s="9">
        <f t="shared" si="44"/>
        <v>-5.5411848514468458</v>
      </c>
      <c r="G151" s="10">
        <f t="shared" si="45"/>
        <v>2.1666666599999997</v>
      </c>
      <c r="H151" s="5">
        <f t="shared" si="45"/>
        <v>1</v>
      </c>
      <c r="I151">
        <f t="shared" si="46"/>
        <v>30.852461902182746</v>
      </c>
      <c r="J151">
        <f t="shared" si="47"/>
        <v>22.759550181179755</v>
      </c>
      <c r="K151">
        <f t="shared" si="47"/>
        <v>-20.829721096932584</v>
      </c>
      <c r="L151">
        <f t="shared" si="48"/>
        <v>-2.7584263844167931</v>
      </c>
      <c r="M151">
        <f t="shared" si="49"/>
        <v>-29.649466263769384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17.946432142655784</v>
      </c>
      <c r="C152" s="9">
        <f t="shared" si="42"/>
        <v>0.7980000000000006</v>
      </c>
      <c r="D152" s="9">
        <f t="shared" si="43"/>
        <v>18.946432142655784</v>
      </c>
      <c r="E152" s="9">
        <f t="shared" si="43"/>
        <v>-6.1593906841391339</v>
      </c>
      <c r="F152" s="9">
        <f t="shared" si="44"/>
        <v>-5.6555299857843302</v>
      </c>
      <c r="G152" s="10">
        <f t="shared" si="45"/>
        <v>2.1666666599999997</v>
      </c>
      <c r="H152" s="5">
        <f t="shared" si="45"/>
        <v>1</v>
      </c>
      <c r="I152">
        <f t="shared" si="46"/>
        <v>30.960685416314156</v>
      </c>
      <c r="J152">
        <f t="shared" si="47"/>
        <v>22.742999622873253</v>
      </c>
      <c r="K152">
        <f t="shared" si="47"/>
        <v>-21.007617894515199</v>
      </c>
      <c r="L152">
        <f t="shared" si="48"/>
        <v>-2.7660893839604617</v>
      </c>
      <c r="M152">
        <f t="shared" si="49"/>
        <v>-29.618974286422862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18.082840350784114</v>
      </c>
      <c r="C153" s="9">
        <f t="shared" si="42"/>
        <v>0.8040000000000006</v>
      </c>
      <c r="D153" s="9">
        <f t="shared" si="43"/>
        <v>19.082840350784114</v>
      </c>
      <c r="E153" s="9">
        <f t="shared" si="43"/>
        <v>-6.2859695330433807</v>
      </c>
      <c r="F153" s="9">
        <f t="shared" si="44"/>
        <v>-5.7707741519926472</v>
      </c>
      <c r="G153" s="10">
        <f t="shared" si="45"/>
        <v>2.1666666599999997</v>
      </c>
      <c r="H153" s="5">
        <f t="shared" si="45"/>
        <v>1</v>
      </c>
      <c r="I153">
        <f t="shared" si="46"/>
        <v>31.06940099514296</v>
      </c>
      <c r="J153">
        <f t="shared" si="47"/>
        <v>22.726403086569491</v>
      </c>
      <c r="K153">
        <f t="shared" si="47"/>
        <v>-21.185331740233735</v>
      </c>
      <c r="L153">
        <f t="shared" si="48"/>
        <v>-2.7737766293704693</v>
      </c>
      <c r="M153">
        <f t="shared" si="49"/>
        <v>-29.588312425830033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18.219148841324202</v>
      </c>
      <c r="C154" s="9">
        <f t="shared" si="42"/>
        <v>0.81000000000000061</v>
      </c>
      <c r="D154" s="9">
        <f t="shared" si="43"/>
        <v>19.219148841324202</v>
      </c>
      <c r="E154" s="9">
        <f t="shared" si="43"/>
        <v>-6.4136141131084479</v>
      </c>
      <c r="F154" s="9">
        <f t="shared" si="44"/>
        <v>-5.8869149660913482</v>
      </c>
      <c r="G154" s="10">
        <f t="shared" si="45"/>
        <v>2.1666666599999997</v>
      </c>
      <c r="H154" s="5">
        <f t="shared" si="45"/>
        <v>1</v>
      </c>
      <c r="I154">
        <f t="shared" si="46"/>
        <v>31.178599632038619</v>
      </c>
      <c r="J154">
        <f t="shared" si="47"/>
        <v>22.709760426793267</v>
      </c>
      <c r="K154">
        <f t="shared" si="47"/>
        <v>-21.362861614788716</v>
      </c>
      <c r="L154">
        <f t="shared" si="48"/>
        <v>-2.7814871441842568</v>
      </c>
      <c r="M154">
        <f t="shared" si="49"/>
        <v>-29.557480766515834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18.355357337116367</v>
      </c>
      <c r="C155" s="9">
        <f t="shared" si="42"/>
        <v>0.81600000000000061</v>
      </c>
      <c r="D155" s="9">
        <f t="shared" si="43"/>
        <v>19.355357337116367</v>
      </c>
      <c r="E155" s="9">
        <f t="shared" si="43"/>
        <v>-6.5423233174509772</v>
      </c>
      <c r="F155" s="9">
        <f t="shared" si="44"/>
        <v>-6.0039500369830296</v>
      </c>
      <c r="G155" s="10">
        <f t="shared" si="45"/>
        <v>2.1666666599999997</v>
      </c>
      <c r="H155" s="5">
        <f t="shared" si="45"/>
        <v>1</v>
      </c>
      <c r="I155">
        <f t="shared" si="46"/>
        <v>31.288272408662404</v>
      </c>
      <c r="J155">
        <f t="shared" si="47"/>
        <v>22.693071503928159</v>
      </c>
      <c r="K155">
        <f t="shared" si="47"/>
        <v>-21.540206499387811</v>
      </c>
      <c r="L155">
        <f t="shared" si="48"/>
        <v>-2.7892199621080915</v>
      </c>
      <c r="M155">
        <f t="shared" si="49"/>
        <v>-29.526479414449337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18.491465560180618</v>
      </c>
      <c r="C156" s="9">
        <f t="shared" si="42"/>
        <v>0.82200000000000062</v>
      </c>
      <c r="D156" s="9">
        <f t="shared" si="43"/>
        <v>19.491465560180618</v>
      </c>
      <c r="E156" s="9">
        <f t="shared" si="43"/>
        <v>-6.6720960330767642</v>
      </c>
      <c r="F156" s="9">
        <f t="shared" si="44"/>
        <v>-6.1218769664675854</v>
      </c>
      <c r="G156" s="10">
        <f t="shared" si="45"/>
        <v>2.1666666599999997</v>
      </c>
      <c r="H156" s="5">
        <f t="shared" si="45"/>
        <v>1</v>
      </c>
      <c r="I156">
        <f t="shared" si="46"/>
        <v>31.398410494897245</v>
      </c>
      <c r="J156">
        <f t="shared" si="47"/>
        <v>22.67633618415551</v>
      </c>
      <c r="K156">
        <f t="shared" si="47"/>
        <v>-21.717365375874508</v>
      </c>
      <c r="L156">
        <f t="shared" si="48"/>
        <v>-2.7969741270005555</v>
      </c>
      <c r="M156">
        <f t="shared" si="49"/>
        <v>-29.495308496679407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18.627473231751264</v>
      </c>
      <c r="C157" s="9">
        <f t="shared" si="42"/>
        <v>0.82800000000000062</v>
      </c>
      <c r="D157" s="9">
        <f t="shared" si="43"/>
        <v>19.627473231751264</v>
      </c>
      <c r="E157" s="9">
        <f t="shared" si="43"/>
        <v>-6.8029311408849518</v>
      </c>
      <c r="F157" s="9">
        <f t="shared" si="44"/>
        <v>-6.2406933492577732</v>
      </c>
      <c r="G157" s="10">
        <f t="shared" si="45"/>
        <v>2.1666666599999997</v>
      </c>
      <c r="H157" s="5">
        <f t="shared" si="45"/>
        <v>1</v>
      </c>
      <c r="I157">
        <f t="shared" si="46"/>
        <v>31.509005148737362</v>
      </c>
      <c r="J157">
        <f t="shared" si="47"/>
        <v>22.659554339393505</v>
      </c>
      <c r="K157">
        <f t="shared" si="47"/>
        <v>-21.894337226854585</v>
      </c>
      <c r="L157">
        <f t="shared" si="48"/>
        <v>-2.8047486928523511</v>
      </c>
      <c r="M157">
        <f t="shared" si="49"/>
        <v>-29.463968160974318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18.763380072311154</v>
      </c>
      <c r="C158" s="9">
        <f t="shared" si="42"/>
        <v>0.83400000000000063</v>
      </c>
      <c r="D158" s="9">
        <f t="shared" si="43"/>
        <v>19.763380072311154</v>
      </c>
      <c r="E158" s="9">
        <f t="shared" si="43"/>
        <v>-6.9348275156729766</v>
      </c>
      <c r="F158" s="9">
        <f t="shared" si="44"/>
        <v>-6.3603967729960544</v>
      </c>
      <c r="G158" s="10">
        <f t="shared" si="45"/>
        <v>2.1666666599999997</v>
      </c>
      <c r="H158" s="5">
        <f t="shared" si="45"/>
        <v>1</v>
      </c>
      <c r="I158">
        <f t="shared" si="46"/>
        <v>31.620047716139553</v>
      </c>
      <c r="J158">
        <f t="shared" si="47"/>
        <v>22.642725847236392</v>
      </c>
      <c r="K158">
        <f t="shared" si="47"/>
        <v>-22.071121035820433</v>
      </c>
      <c r="L158">
        <f t="shared" si="48"/>
        <v>-2.8125427237626046</v>
      </c>
      <c r="M158">
        <f t="shared" si="49"/>
        <v>-29.432458575465326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18.899185801625546</v>
      </c>
      <c r="C159" s="9">
        <f t="shared" si="42"/>
        <v>0.84000000000000064</v>
      </c>
      <c r="D159" s="9">
        <f t="shared" si="43"/>
        <v>19.899185801625546</v>
      </c>
      <c r="E159" s="9">
        <f t="shared" si="43"/>
        <v>-7.0677840261422578</v>
      </c>
      <c r="F159" s="9">
        <f t="shared" si="44"/>
        <v>-6.4809848182726704</v>
      </c>
      <c r="G159" s="10">
        <f t="shared" si="45"/>
        <v>2.1666666599999997</v>
      </c>
      <c r="H159" s="5">
        <f t="shared" si="45"/>
        <v>1</v>
      </c>
      <c r="I159">
        <f t="shared" si="46"/>
        <v>31.731529630837787</v>
      </c>
      <c r="J159">
        <f t="shared" si="47"/>
        <v>22.625850590893815</v>
      </c>
      <c r="K159">
        <f t="shared" si="47"/>
        <v>-22.247715787273226</v>
      </c>
      <c r="L159">
        <f t="shared" si="48"/>
        <v>-2.8203552939118235</v>
      </c>
      <c r="M159">
        <f t="shared" si="49"/>
        <v>-29.40077992829427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19.034890138775619</v>
      </c>
      <c r="C160" s="9">
        <f t="shared" si="42"/>
        <v>0.84600000000000064</v>
      </c>
      <c r="D160" s="9">
        <f t="shared" si="43"/>
        <v>20.034890138775619</v>
      </c>
      <c r="E160" s="9">
        <f t="shared" si="43"/>
        <v>-7.2017995349046062</v>
      </c>
      <c r="F160" s="9">
        <f t="shared" si="44"/>
        <v>-6.6024550586449582</v>
      </c>
      <c r="G160" s="10">
        <f t="shared" si="45"/>
        <v>2.1666666599999997</v>
      </c>
      <c r="H160" s="5">
        <f t="shared" si="45"/>
        <v>1</v>
      </c>
      <c r="I160">
        <f t="shared" si="46"/>
        <v>31.84344241412289</v>
      </c>
      <c r="J160">
        <f t="shared" si="47"/>
        <v>22.608928459130343</v>
      </c>
      <c r="K160">
        <f t="shared" si="47"/>
        <v>-22.424120466842993</v>
      </c>
      <c r="L160">
        <f t="shared" si="48"/>
        <v>-2.8281854875316776</v>
      </c>
      <c r="M160">
        <f t="shared" si="49"/>
        <v>-29.368932427265204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19.170492802191625</v>
      </c>
      <c r="C161" s="9">
        <f t="shared" si="42"/>
        <v>0.85200000000000065</v>
      </c>
      <c r="D161" s="9">
        <f t="shared" si="43"/>
        <v>20.170492802191625</v>
      </c>
      <c r="E161" s="9">
        <f t="shared" si="43"/>
        <v>-7.3368728984893545</v>
      </c>
      <c r="F161" s="9">
        <f t="shared" si="44"/>
        <v>-6.7248050606578715</v>
      </c>
      <c r="G161" s="10">
        <f t="shared" si="45"/>
        <v>2.1666666599999997</v>
      </c>
      <c r="H161" s="5">
        <f t="shared" si="45"/>
        <v>1</v>
      </c>
      <c r="I161">
        <f t="shared" si="46"/>
        <v>31.955777674589005</v>
      </c>
      <c r="J161">
        <f t="shared" si="47"/>
        <v>22.591959346205154</v>
      </c>
      <c r="K161">
        <f t="shared" si="47"/>
        <v>-22.600334061406585</v>
      </c>
      <c r="L161">
        <f t="shared" si="48"/>
        <v>-2.8360323988717613</v>
      </c>
      <c r="M161">
        <f t="shared" si="49"/>
        <v>-29.336916299500139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19.305993509685674</v>
      </c>
      <c r="C162" s="9">
        <f t="shared" si="42"/>
        <v>0.85800000000000065</v>
      </c>
      <c r="D162" s="9">
        <f t="shared" si="43"/>
        <v>20.305993509685674</v>
      </c>
      <c r="E162" s="9">
        <f t="shared" si="43"/>
        <v>-7.4730029673511851</v>
      </c>
      <c r="F162" s="9">
        <f t="shared" si="44"/>
        <v>-6.8480323838657098</v>
      </c>
      <c r="G162" s="10">
        <f t="shared" si="45"/>
        <v>2.1666666599999997</v>
      </c>
      <c r="H162" s="5">
        <f t="shared" si="45"/>
        <v>1</v>
      </c>
      <c r="I162">
        <f t="shared" si="46"/>
        <v>32.068527107848347</v>
      </c>
      <c r="J162">
        <f t="shared" si="47"/>
        <v>22.574943151811922</v>
      </c>
      <c r="K162">
        <f t="shared" si="47"/>
        <v>-22.776355559203587</v>
      </c>
      <c r="L162">
        <f t="shared" si="48"/>
        <v>-2.8438951321634804</v>
      </c>
      <c r="M162">
        <f t="shared" si="49"/>
        <v>-29.304731791098892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19.441391978484166</v>
      </c>
      <c r="C163" s="9">
        <f t="shared" si="42"/>
        <v>0.86400000000000066</v>
      </c>
      <c r="D163" s="9">
        <f t="shared" si="43"/>
        <v>20.441391978484166</v>
      </c>
      <c r="E163" s="9">
        <f t="shared" si="43"/>
        <v>-7.610188585878646</v>
      </c>
      <c r="F163" s="9">
        <f t="shared" si="44"/>
        <v>-6.9721345808549895</v>
      </c>
      <c r="G163" s="10">
        <f t="shared" si="45"/>
        <v>2.1666666599999997</v>
      </c>
      <c r="H163" s="5">
        <f t="shared" si="45"/>
        <v>1</v>
      </c>
      <c r="I163">
        <f t="shared" si="46"/>
        <v>32.181682496215977</v>
      </c>
      <c r="J163">
        <f t="shared" si="47"/>
        <v>22.55787978101894</v>
      </c>
      <c r="K163">
        <f t="shared" si="47"/>
        <v>-22.952183949950179</v>
      </c>
      <c r="L163">
        <f t="shared" si="48"/>
        <v>-2.8517728015812303</v>
      </c>
      <c r="M163">
        <f t="shared" si="49"/>
        <v>-29.272379166803034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19.576687925259851</v>
      </c>
      <c r="C164" s="9">
        <f t="shared" si="42"/>
        <v>0.87000000000000066</v>
      </c>
      <c r="D164" s="9">
        <f t="shared" si="43"/>
        <v>20.576687925259851</v>
      </c>
      <c r="E164" s="9">
        <f t="shared" si="43"/>
        <v>-7.7484285924033491</v>
      </c>
      <c r="F164" s="9">
        <f t="shared" si="44"/>
        <v>-7.0971091972684661</v>
      </c>
      <c r="G164" s="10">
        <f t="shared" si="45"/>
        <v>2.1666666599999997</v>
      </c>
      <c r="H164" s="5">
        <f t="shared" si="45"/>
        <v>1</v>
      </c>
      <c r="I164">
        <f t="shared" si="46"/>
        <v>32.295235708366029</v>
      </c>
      <c r="J164">
        <f t="shared" si="47"/>
        <v>22.540769144209452</v>
      </c>
      <c r="K164">
        <f t="shared" si="47"/>
        <v>-23.127818224950996</v>
      </c>
      <c r="L164">
        <f t="shared" si="48"/>
        <v>-2.8596645312009916</v>
      </c>
      <c r="M164">
        <f t="shared" si="49"/>
        <v>-29.239858709664016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19.711881066163546</v>
      </c>
      <c r="C165" s="9">
        <f t="shared" si="42"/>
        <v>0.87600000000000067</v>
      </c>
      <c r="D165" s="9">
        <f t="shared" ref="D165:E180" si="51">D164+$C$7*(J164+J165)/2</f>
        <v>20.711881066163546</v>
      </c>
      <c r="E165" s="9">
        <f t="shared" si="51"/>
        <v>-7.8877218192098288</v>
      </c>
      <c r="F165" s="9">
        <f t="shared" si="44"/>
        <v>-7.2229537718303121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32.409178698960908</v>
      </c>
      <c r="J165">
        <f t="shared" si="47"/>
        <v>22.523611157022245</v>
      </c>
      <c r="K165">
        <f t="shared" si="47"/>
        <v>-23.303257377208979</v>
      </c>
      <c r="L165">
        <f t="shared" si="48"/>
        <v>-2.8675694549565014</v>
      </c>
      <c r="M165">
        <f t="shared" si="49"/>
        <v>-29.207170720715428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19.846971116855489</v>
      </c>
      <c r="C166" s="9">
        <f t="shared" si="42"/>
        <v>0.88200000000000067</v>
      </c>
      <c r="D166" s="9">
        <f t="shared" si="51"/>
        <v>20.846971116855489</v>
      </c>
      <c r="E166" s="9">
        <f t="shared" si="51"/>
        <v>-8.0280670925460562</v>
      </c>
      <c r="F166" s="9">
        <f t="shared" si="44"/>
        <v>-7.3496658363723721</v>
      </c>
      <c r="G166" s="10">
        <f t="shared" si="52"/>
        <v>2.1666666599999997</v>
      </c>
      <c r="H166" s="5">
        <f t="shared" si="52"/>
        <v>1</v>
      </c>
      <c r="I166">
        <f t="shared" si="46"/>
        <v>32.523503508254912</v>
      </c>
      <c r="J166">
        <f t="shared" si="47"/>
        <v>22.506405740292507</v>
      </c>
      <c r="K166">
        <f t="shared" si="47"/>
        <v>-23.478500401533271</v>
      </c>
      <c r="L166">
        <f t="shared" si="48"/>
        <v>-2.8754867165931119</v>
      </c>
      <c r="M166">
        <f t="shared" si="49"/>
        <v>-29.174315518649422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19.981957792536345</v>
      </c>
      <c r="C167" s="9">
        <f t="shared" si="42"/>
        <v>0.88800000000000068</v>
      </c>
      <c r="D167" s="9">
        <f t="shared" si="51"/>
        <v>20.981957792536345</v>
      </c>
      <c r="E167" s="9">
        <f t="shared" si="51"/>
        <v>-8.1694632326345911</v>
      </c>
      <c r="F167" s="9">
        <f t="shared" si="44"/>
        <v>-7.4772429158615292</v>
      </c>
      <c r="G167" s="10">
        <f t="shared" si="52"/>
        <v>2.1666666599999997</v>
      </c>
      <c r="H167" s="5">
        <f t="shared" si="52"/>
        <v>1</v>
      </c>
      <c r="I167">
        <f t="shared" si="46"/>
        <v>32.638202261673648</v>
      </c>
      <c r="J167">
        <f t="shared" si="47"/>
        <v>22.489152819992949</v>
      </c>
      <c r="K167">
        <f t="shared" si="47"/>
        <v>-23.653546294645167</v>
      </c>
      <c r="L167">
        <f t="shared" si="48"/>
        <v>-2.8834154696194938</v>
      </c>
      <c r="M167">
        <f t="shared" si="49"/>
        <v>-29.141293439497286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20.116840807977852</v>
      </c>
      <c r="C168" s="9">
        <f t="shared" si="42"/>
        <v>0.89400000000000068</v>
      </c>
      <c r="D168" s="9">
        <f t="shared" si="51"/>
        <v>21.116840807977852</v>
      </c>
      <c r="E168" s="9">
        <f t="shared" si="51"/>
        <v>-8.3119090536843725</v>
      </c>
      <c r="F168" s="9">
        <f t="shared" si="44"/>
        <v>-7.605682528428126</v>
      </c>
      <c r="G168" s="10">
        <f t="shared" si="52"/>
        <v>2.1666666599999997</v>
      </c>
      <c r="H168" s="5">
        <f t="shared" si="52"/>
        <v>1</v>
      </c>
      <c r="I168">
        <f t="shared" si="46"/>
        <v>32.753267169370702</v>
      </c>
      <c r="J168">
        <f t="shared" si="47"/>
        <v>22.471852327175231</v>
      </c>
      <c r="K168">
        <f t="shared" si="47"/>
        <v>-23.82839405528215</v>
      </c>
      <c r="L168">
        <f t="shared" si="48"/>
        <v>-2.8913548772572972</v>
      </c>
      <c r="M168">
        <f t="shared" si="49"/>
        <v>-29.108104836314165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20.251619877553111</v>
      </c>
      <c r="C169" s="9">
        <f t="shared" si="42"/>
        <v>0.90000000000000069</v>
      </c>
      <c r="D169" s="9">
        <f t="shared" si="51"/>
        <v>21.251619877553111</v>
      </c>
      <c r="E169" s="9">
        <f t="shared" si="51"/>
        <v>-8.4554033639031196</v>
      </c>
      <c r="F169" s="9">
        <f t="shared" si="44"/>
        <v>-7.7349821853954488</v>
      </c>
      <c r="G169" s="10">
        <f t="shared" si="52"/>
        <v>2.1666666599999997</v>
      </c>
      <c r="H169" s="5">
        <f t="shared" si="52"/>
        <v>1</v>
      </c>
      <c r="I169">
        <f t="shared" si="46"/>
        <v>32.868690525762709</v>
      </c>
      <c r="J169">
        <f t="shared" si="47"/>
        <v>22.454504197911689</v>
      </c>
      <c r="K169">
        <f t="shared" si="47"/>
        <v>-24.003042684300034</v>
      </c>
      <c r="L169">
        <f t="shared" si="48"/>
        <v>-2.8993041123888932</v>
      </c>
      <c r="M169">
        <f t="shared" si="49"/>
        <v>-29.074750078867943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20.386294715266558</v>
      </c>
      <c r="C170" s="9">
        <f t="shared" si="42"/>
        <v>0.90600000000000069</v>
      </c>
      <c r="D170" s="9">
        <f t="shared" si="51"/>
        <v>21.386294715266558</v>
      </c>
      <c r="E170" s="9">
        <f t="shared" si="51"/>
        <v>-8.599944965510339</v>
      </c>
      <c r="F170" s="9">
        <f t="shared" si="44"/>
        <v>-7.8651393913102368</v>
      </c>
      <c r="G170" s="10">
        <f t="shared" si="52"/>
        <v>2.1666666599999997</v>
      </c>
      <c r="H170" s="5">
        <f t="shared" si="52"/>
        <v>1</v>
      </c>
      <c r="I170">
        <f t="shared" si="46"/>
        <v>32.984464709044246</v>
      </c>
      <c r="J170">
        <f t="shared" si="47"/>
        <v>22.437108373237354</v>
      </c>
      <c r="K170">
        <f t="shared" si="47"/>
        <v>-24.177491184773242</v>
      </c>
      <c r="L170">
        <f t="shared" si="48"/>
        <v>-2.907262357503313</v>
      </c>
      <c r="M170">
        <f t="shared" si="49"/>
        <v>-29.041229553332254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20.520865034783547</v>
      </c>
      <c r="C171" s="9">
        <f t="shared" si="42"/>
        <v>0.9120000000000007</v>
      </c>
      <c r="D171" s="9">
        <f t="shared" si="51"/>
        <v>21.520865034783547</v>
      </c>
      <c r="E171" s="9">
        <f t="shared" si="51"/>
        <v>-8.7455326547509387</v>
      </c>
      <c r="F171" s="9">
        <f t="shared" si="44"/>
        <v>-7.9961516439742102</v>
      </c>
      <c r="G171" s="10">
        <f t="shared" si="52"/>
        <v>2.1666666599999997</v>
      </c>
      <c r="H171" s="5">
        <f t="shared" si="52"/>
        <v>1</v>
      </c>
      <c r="I171">
        <f t="shared" si="46"/>
        <v>33.100582180683752</v>
      </c>
      <c r="J171">
        <f t="shared" si="47"/>
        <v>22.419664799092335</v>
      </c>
      <c r="K171">
        <f t="shared" si="47"/>
        <v>-24.351738562093235</v>
      </c>
      <c r="L171">
        <f t="shared" si="48"/>
        <v>-2.9152288046405164</v>
      </c>
      <c r="M171">
        <f t="shared" si="49"/>
        <v>-29.007543661983586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20.655330549459617</v>
      </c>
      <c r="C172" s="9">
        <f t="shared" si="42"/>
        <v>0.9180000000000007</v>
      </c>
      <c r="D172" s="9">
        <f t="shared" si="51"/>
        <v>21.655330549459617</v>
      </c>
      <c r="E172" s="9">
        <f t="shared" si="51"/>
        <v>-8.8921652219094138</v>
      </c>
      <c r="F172" s="9">
        <f t="shared" si="44"/>
        <v>-8.128016434476578</v>
      </c>
      <c r="G172" s="10">
        <f t="shared" si="52"/>
        <v>2.1666666599999997</v>
      </c>
      <c r="H172" s="5">
        <f t="shared" si="52"/>
        <v>1</v>
      </c>
      <c r="I172">
        <f t="shared" si="46"/>
        <v>33.217035484901508</v>
      </c>
      <c r="J172">
        <f t="shared" si="47"/>
        <v>22.40217342626449</v>
      </c>
      <c r="K172">
        <f t="shared" si="47"/>
        <v>-24.525783824065137</v>
      </c>
      <c r="L172">
        <f t="shared" si="48"/>
        <v>-2.9232026553340691</v>
      </c>
      <c r="M172">
        <f t="shared" si="49"/>
        <v>-28.973692822902525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20.789690972369407</v>
      </c>
      <c r="C173" s="9">
        <f t="shared" si="42"/>
        <v>0.92400000000000071</v>
      </c>
      <c r="D173" s="9">
        <f t="shared" si="51"/>
        <v>21.789690972369407</v>
      </c>
      <c r="E173" s="9">
        <f t="shared" si="51"/>
        <v>-9.0398414513246177</v>
      </c>
      <c r="F173" s="9">
        <f t="shared" si="44"/>
        <v>-8.2607312472275467</v>
      </c>
      <c r="G173" s="10">
        <f t="shared" si="52"/>
        <v>2.1666666599999997</v>
      </c>
      <c r="H173" s="5">
        <f t="shared" si="52"/>
        <v>1</v>
      </c>
      <c r="I173">
        <f t="shared" si="46"/>
        <v>33.333817248131119</v>
      </c>
      <c r="J173">
        <f t="shared" si="47"/>
        <v>22.384634210332486</v>
      </c>
      <c r="K173">
        <f t="shared" si="47"/>
        <v>-24.699625981002551</v>
      </c>
      <c r="L173">
        <f t="shared" si="48"/>
        <v>-2.9311831205523657</v>
      </c>
      <c r="M173">
        <f t="shared" si="49"/>
        <v>-28.939677469679054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20.923946016335233</v>
      </c>
      <c r="C174" s="9">
        <f t="shared" si="42"/>
        <v>0.93000000000000071</v>
      </c>
      <c r="D174" s="9">
        <f t="shared" si="51"/>
        <v>21.923946016335233</v>
      </c>
      <c r="E174" s="9">
        <f t="shared" si="51"/>
        <v>-9.1885601214050876</v>
      </c>
      <c r="F174" s="9">
        <f t="shared" si="44"/>
        <v>-8.3942935599927679</v>
      </c>
      <c r="G174" s="10">
        <f t="shared" si="52"/>
        <v>2.1666666599999997</v>
      </c>
      <c r="H174" s="5">
        <f t="shared" si="52"/>
        <v>1</v>
      </c>
      <c r="I174">
        <f t="shared" si="46"/>
        <v>33.450920178465303</v>
      </c>
      <c r="J174">
        <f t="shared" si="47"/>
        <v>22.367047111609171</v>
      </c>
      <c r="K174">
        <f t="shared" si="47"/>
        <v>-24.873264045820626</v>
      </c>
      <c r="L174">
        <f t="shared" si="48"/>
        <v>-2.9391694206384815</v>
      </c>
      <c r="M174">
        <f t="shared" si="49"/>
        <v>-28.90549805112191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21.058095393955316</v>
      </c>
      <c r="C175" s="9">
        <f t="shared" si="42"/>
        <v>0.93600000000000072</v>
      </c>
      <c r="D175" s="9">
        <f t="shared" si="51"/>
        <v>22.058095393955316</v>
      </c>
      <c r="E175" s="9">
        <f t="shared" si="51"/>
        <v>-9.3383200046449311</v>
      </c>
      <c r="F175" s="9">
        <f t="shared" si="44"/>
        <v>-8.528700843928732</v>
      </c>
      <c r="G175" s="10">
        <f t="shared" si="52"/>
        <v>2.1666666599999997</v>
      </c>
      <c r="H175" s="5">
        <f t="shared" si="52"/>
        <v>1</v>
      </c>
      <c r="I175">
        <f t="shared" si="46"/>
        <v>33.568337065087263</v>
      </c>
      <c r="J175">
        <f t="shared" si="47"/>
        <v>22.349412095085341</v>
      </c>
      <c r="K175">
        <f t="shared" si="47"/>
        <v>-25.046697034127359</v>
      </c>
      <c r="L175">
        <f t="shared" si="48"/>
        <v>-2.9471607852487671</v>
      </c>
      <c r="M175">
        <f t="shared" si="49"/>
        <v>-28.871155030971973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21.192138817631694</v>
      </c>
      <c r="C176" s="9">
        <f t="shared" si="42"/>
        <v>0.94200000000000073</v>
      </c>
      <c r="D176" s="9">
        <f t="shared" si="51"/>
        <v>22.192138817631694</v>
      </c>
      <c r="E176" s="9">
        <f t="shared" si="51"/>
        <v>-9.4891198676402535</v>
      </c>
      <c r="F176" s="9">
        <f t="shared" si="44"/>
        <v>-8.6639505636190801</v>
      </c>
      <c r="G176" s="10">
        <f t="shared" si="52"/>
        <v>2.1666666599999997</v>
      </c>
      <c r="H176" s="5">
        <f t="shared" si="52"/>
        <v>1</v>
      </c>
      <c r="I176">
        <f t="shared" si="46"/>
        <v>33.686060777688546</v>
      </c>
      <c r="J176">
        <f t="shared" si="47"/>
        <v>22.331729130373848</v>
      </c>
      <c r="K176">
        <f t="shared" si="47"/>
        <v>-25.219923964313189</v>
      </c>
      <c r="L176">
        <f t="shared" si="48"/>
        <v>-2.9551564532902534</v>
      </c>
      <c r="M176">
        <f t="shared" si="49"/>
        <v>-28.83664888761966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21.326075999597776</v>
      </c>
      <c r="C177" s="9">
        <f t="shared" si="42"/>
        <v>0.94800000000000073</v>
      </c>
      <c r="D177" s="9">
        <f t="shared" si="51"/>
        <v>22.326075999597776</v>
      </c>
      <c r="E177" s="9">
        <f t="shared" si="51"/>
        <v>-9.64095847110611</v>
      </c>
      <c r="F177" s="9">
        <f t="shared" si="44"/>
        <v>-8.8000401771118302</v>
      </c>
      <c r="G177" s="10">
        <f t="shared" si="52"/>
        <v>2.1666666599999997</v>
      </c>
      <c r="H177" s="5">
        <f t="shared" si="52"/>
        <v>1</v>
      </c>
      <c r="I177">
        <f t="shared" si="46"/>
        <v>33.804084265874508</v>
      </c>
      <c r="J177">
        <f t="shared" si="47"/>
        <v>22.313998191654107</v>
      </c>
      <c r="K177">
        <f t="shared" si="47"/>
        <v>-25.392943857638908</v>
      </c>
      <c r="L177">
        <f t="shared" si="48"/>
        <v>-2.9631556728570057</v>
      </c>
      <c r="M177">
        <f t="shared" si="49"/>
        <v>-28.801980113826275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21.459906651945591</v>
      </c>
      <c r="C178" s="9">
        <f t="shared" si="42"/>
        <v>0.95400000000000074</v>
      </c>
      <c r="D178" s="9">
        <f t="shared" si="51"/>
        <v>22.459906651945591</v>
      </c>
      <c r="E178" s="9">
        <f t="shared" si="51"/>
        <v>-9.7938345698939919</v>
      </c>
      <c r="F178" s="9">
        <f t="shared" si="44"/>
        <v>-8.9369671359574951</v>
      </c>
      <c r="G178" s="10">
        <f t="shared" si="52"/>
        <v>2.1666666599999997</v>
      </c>
      <c r="H178" s="5">
        <f t="shared" si="52"/>
        <v>1</v>
      </c>
      <c r="I178">
        <f t="shared" si="46"/>
        <v>33.922400558558159</v>
      </c>
      <c r="J178">
        <f t="shared" si="47"/>
        <v>22.296219257616965</v>
      </c>
      <c r="K178">
        <f t="shared" si="47"/>
        <v>-25.565755738321865</v>
      </c>
      <c r="L178">
        <f t="shared" si="48"/>
        <v>-2.9711577011654562</v>
      </c>
      <c r="M178">
        <f t="shared" si="49"/>
        <v>-28.767149216449326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21.593630486652671</v>
      </c>
      <c r="C179" s="9">
        <f t="shared" si="42"/>
        <v>0.96000000000000074</v>
      </c>
      <c r="D179" s="9">
        <f t="shared" si="51"/>
        <v>22.593630486652671</v>
      </c>
      <c r="E179" s="9">
        <f t="shared" si="51"/>
        <v>-9.9477469130098193</v>
      </c>
      <c r="F179" s="9">
        <f t="shared" si="44"/>
        <v>-9.0747288852480352</v>
      </c>
      <c r="G179" s="10">
        <f t="shared" si="52"/>
        <v>2.1666666599999997</v>
      </c>
      <c r="H179" s="5">
        <f t="shared" si="52"/>
        <v>1</v>
      </c>
      <c r="I179">
        <f t="shared" si="46"/>
        <v>34.041002763343521</v>
      </c>
      <c r="J179">
        <f t="shared" si="47"/>
        <v>22.278392311409974</v>
      </c>
      <c r="K179">
        <f t="shared" si="47"/>
        <v>-25.73835863362056</v>
      </c>
      <c r="L179">
        <f t="shared" si="48"/>
        <v>-2.979161804488855</v>
      </c>
      <c r="M179">
        <f t="shared" si="49"/>
        <v>-28.732156716171705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21.727247215608649</v>
      </c>
      <c r="C180" s="9">
        <f t="shared" si="42"/>
        <v>0.96600000000000075</v>
      </c>
      <c r="D180" s="9">
        <f t="shared" si="51"/>
        <v>22.727247215608649</v>
      </c>
      <c r="E180" s="9">
        <f t="shared" si="51"/>
        <v>-10.102694243632433</v>
      </c>
      <c r="F180" s="9">
        <f t="shared" si="44"/>
        <v>-9.213322863656721</v>
      </c>
      <c r="G180" s="10">
        <f t="shared" si="52"/>
        <v>2.1666666599999997</v>
      </c>
      <c r="H180" s="5">
        <f t="shared" si="52"/>
        <v>1</v>
      </c>
      <c r="I180">
        <f t="shared" si="46"/>
        <v>34.159884065899156</v>
      </c>
      <c r="J180">
        <f t="shared" si="47"/>
        <v>22.260517340583039</v>
      </c>
      <c r="K180">
        <f t="shared" si="47"/>
        <v>-25.91075157391759</v>
      </c>
      <c r="L180">
        <f t="shared" si="48"/>
        <v>-2.9871672580908717</v>
      </c>
      <c r="M180">
        <f t="shared" si="49"/>
        <v>-28.697003147234767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21.860756550641501</v>
      </c>
      <c r="C181" s="9">
        <f t="shared" si="42"/>
        <v>0.97200000000000075</v>
      </c>
      <c r="D181" s="9">
        <f t="shared" ref="D181:E196" si="53">D180+$C$7*(J180+J181)/2</f>
        <v>22.860756550641501</v>
      </c>
      <c r="E181" s="9">
        <f t="shared" si="53"/>
        <v>-10.258675299132589</v>
      </c>
      <c r="F181" s="9">
        <f t="shared" si="44"/>
        <v>-9.3527465034787785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34.279037729322944</v>
      </c>
      <c r="J181">
        <f t="shared" si="47"/>
        <v>22.242594337034493</v>
      </c>
      <c r="K181">
        <f t="shared" si="47"/>
        <v>-26.082933592800998</v>
      </c>
      <c r="L181">
        <f t="shared" si="48"/>
        <v>-2.9951733461584698</v>
      </c>
      <c r="M181">
        <f t="shared" si="49"/>
        <v>-28.661689057175209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21.994158203543478</v>
      </c>
      <c r="C182" s="9">
        <f t="shared" si="42"/>
        <v>0.97800000000000076</v>
      </c>
      <c r="D182" s="9">
        <f t="shared" si="53"/>
        <v>22.994158203543478</v>
      </c>
      <c r="E182" s="9">
        <f t="shared" si="53"/>
        <v>-10.415688811092425</v>
      </c>
      <c r="F182" s="9">
        <f t="shared" si="44"/>
        <v>-9.4929972306728967</v>
      </c>
      <c r="G182" s="10">
        <f t="shared" si="54"/>
        <v>2.1666666599999997</v>
      </c>
      <c r="H182" s="5">
        <f t="shared" si="54"/>
        <v>1</v>
      </c>
      <c r="I182">
        <f t="shared" si="46"/>
        <v>34.398457093498692</v>
      </c>
      <c r="J182">
        <f t="shared" si="47"/>
        <v>22.224623296957542</v>
      </c>
      <c r="K182">
        <f t="shared" si="47"/>
        <v>-26.25490372714405</v>
      </c>
      <c r="L182">
        <f t="shared" si="48"/>
        <v>-3.0031793617340887</v>
      </c>
      <c r="M182">
        <f t="shared" si="49"/>
        <v>-28.626215006565786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22.127451886096711</v>
      </c>
      <c r="C183" s="9">
        <f t="shared" si="42"/>
        <v>0.98400000000000076</v>
      </c>
      <c r="D183" s="9">
        <f t="shared" si="53"/>
        <v>23.127451886096711</v>
      </c>
      <c r="E183" s="9">
        <f t="shared" si="53"/>
        <v>-10.573733505325407</v>
      </c>
      <c r="F183" s="9">
        <f t="shared" si="44"/>
        <v>-9.6340724649035039</v>
      </c>
      <c r="G183" s="10">
        <f t="shared" si="54"/>
        <v>2.1666666599999997</v>
      </c>
      <c r="H183" s="5">
        <f t="shared" si="54"/>
        <v>1</v>
      </c>
      <c r="I183">
        <f t="shared" si="46"/>
        <v>34.518135574445559</v>
      </c>
      <c r="J183">
        <f t="shared" si="47"/>
        <v>22.206604220787138</v>
      </c>
      <c r="K183">
        <f t="shared" si="47"/>
        <v>-26.426661017183445</v>
      </c>
      <c r="L183">
        <f t="shared" si="48"/>
        <v>-3.0111846066472334</v>
      </c>
      <c r="M183">
        <f t="shared" si="49"/>
        <v>-28.590581568759699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22.260637310098513</v>
      </c>
      <c r="C184" s="9">
        <f t="shared" si="42"/>
        <v>0.99000000000000077</v>
      </c>
      <c r="D184" s="9">
        <f t="shared" si="53"/>
        <v>23.260637310098513</v>
      </c>
      <c r="E184" s="9">
        <f t="shared" si="53"/>
        <v>-10.732808101896746</v>
      </c>
      <c r="F184" s="9">
        <f t="shared" si="44"/>
        <v>-9.7759696195838632</v>
      </c>
      <c r="G184" s="10">
        <f t="shared" si="54"/>
        <v>2.1666666599999997</v>
      </c>
      <c r="H184" s="5">
        <f t="shared" si="54"/>
        <v>1</v>
      </c>
      <c r="I184">
        <f t="shared" si="46"/>
        <v>34.638066663660908</v>
      </c>
      <c r="J184">
        <f t="shared" si="47"/>
        <v>22.188537113147255</v>
      </c>
      <c r="K184">
        <f t="shared" si="47"/>
        <v>-26.598204506596002</v>
      </c>
      <c r="L184">
        <f t="shared" si="48"/>
        <v>-3.0191883914455229</v>
      </c>
      <c r="M184">
        <f t="shared" si="49"/>
        <v>-28.554789329638773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22.393714187386351</v>
      </c>
      <c r="C185" s="9">
        <f t="shared" si="42"/>
        <v>0.99600000000000077</v>
      </c>
      <c r="D185" s="9">
        <f t="shared" si="53"/>
        <v>23.393714187386351</v>
      </c>
      <c r="E185" s="9">
        <f t="shared" si="53"/>
        <v>-10.892911315144255</v>
      </c>
      <c r="F185" s="9">
        <f t="shared" si="44"/>
        <v>-9.9186861019199064</v>
      </c>
      <c r="G185" s="10">
        <f t="shared" si="54"/>
        <v>2.1666666599999997</v>
      </c>
      <c r="H185" s="5">
        <f t="shared" si="54"/>
        <v>1</v>
      </c>
      <c r="I185">
        <f t="shared" si="46"/>
        <v>34.758243927457329</v>
      </c>
      <c r="J185">
        <f t="shared" si="47"/>
        <v>22.170421982798583</v>
      </c>
      <c r="K185">
        <f t="shared" si="47"/>
        <v>-26.769533242573836</v>
      </c>
      <c r="L185">
        <f t="shared" si="48"/>
        <v>-3.0271900353252708</v>
      </c>
      <c r="M185">
        <f t="shared" si="49"/>
        <v>-28.518838887365245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22.526682229862505</v>
      </c>
      <c r="C186" s="9">
        <f t="shared" si="42"/>
        <v>1.0020000000000007</v>
      </c>
      <c r="D186" s="9">
        <f t="shared" si="53"/>
        <v>23.526682229862505</v>
      </c>
      <c r="E186" s="9">
        <f t="shared" si="53"/>
        <v>-11.054041853699671</v>
      </c>
      <c r="F186" s="9">
        <f t="shared" si="44"/>
        <v>-10.062219312954863</v>
      </c>
      <c r="G186" s="10">
        <f t="shared" si="54"/>
        <v>2.1666666599999997</v>
      </c>
      <c r="H186" s="5">
        <f t="shared" si="54"/>
        <v>1</v>
      </c>
      <c r="I186">
        <f t="shared" si="46"/>
        <v>34.878661006294607</v>
      </c>
      <c r="J186">
        <f t="shared" si="47"/>
        <v>22.152258842586633</v>
      </c>
      <c r="K186">
        <f t="shared" si="47"/>
        <v>-26.940646275898025</v>
      </c>
      <c r="L186">
        <f t="shared" si="48"/>
        <v>-3.0351888660616568</v>
      </c>
      <c r="M186">
        <f t="shared" si="49"/>
        <v>-28.482730852137191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22.659541149518436</v>
      </c>
      <c r="C187" s="9">
        <f t="shared" si="42"/>
        <v>1.0080000000000007</v>
      </c>
      <c r="D187" s="9">
        <f t="shared" si="53"/>
        <v>23.659541149518436</v>
      </c>
      <c r="E187" s="9">
        <f t="shared" si="53"/>
        <v>-11.216198420510397</v>
      </c>
      <c r="F187" s="9">
        <f t="shared" si="44"/>
        <v>-10.206566647614586</v>
      </c>
      <c r="G187" s="10">
        <f t="shared" si="54"/>
        <v>2.1666666599999997</v>
      </c>
      <c r="H187" s="5">
        <f t="shared" si="54"/>
        <v>1</v>
      </c>
      <c r="I187">
        <f t="shared" si="46"/>
        <v>34.99931161410715</v>
      </c>
      <c r="J187">
        <f t="shared" si="47"/>
        <v>22.134047709390263</v>
      </c>
      <c r="K187">
        <f t="shared" si="47"/>
        <v>-27.111542661010848</v>
      </c>
      <c r="L187">
        <f t="shared" si="48"/>
        <v>-3.0431842199385528</v>
      </c>
      <c r="M187">
        <f t="shared" si="49"/>
        <v>-28.446465845947529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22.792290658458818</v>
      </c>
      <c r="C188" s="9">
        <f t="shared" si="42"/>
        <v>1.0140000000000007</v>
      </c>
      <c r="D188" s="9">
        <f t="shared" si="53"/>
        <v>23.792290658458818</v>
      </c>
      <c r="E188" s="9">
        <f t="shared" si="53"/>
        <v>-11.379379712861688</v>
      </c>
      <c r="F188" s="9">
        <f t="shared" si="44"/>
        <v>-10.351725494753644</v>
      </c>
      <c r="G188" s="10">
        <f t="shared" si="54"/>
        <v>2.1666666599999997</v>
      </c>
      <c r="H188" s="5">
        <f t="shared" si="54"/>
        <v>1</v>
      </c>
      <c r="I188">
        <f t="shared" si="46"/>
        <v>35.120189537627624</v>
      </c>
      <c r="J188">
        <f t="shared" si="47"/>
        <v>22.11578860407063</v>
      </c>
      <c r="K188">
        <f t="shared" si="47"/>
        <v>-27.282221456086532</v>
      </c>
      <c r="L188">
        <f t="shared" si="48"/>
        <v>-3.051175441678049</v>
      </c>
      <c r="M188">
        <f t="shared" si="49"/>
        <v>-28.410044502346551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22.92493046892529</v>
      </c>
      <c r="C189" s="9">
        <f t="shared" si="42"/>
        <v>1.0200000000000007</v>
      </c>
      <c r="D189" s="9">
        <f t="shared" si="53"/>
        <v>23.92493046892529</v>
      </c>
      <c r="E189" s="9">
        <f t="shared" si="53"/>
        <v>-11.543584422399249</v>
      </c>
      <c r="F189" s="9">
        <f t="shared" si="44"/>
        <v>-10.497693237202082</v>
      </c>
      <c r="G189" s="10">
        <f t="shared" si="54"/>
        <v>2.1666666599999997</v>
      </c>
      <c r="H189" s="5">
        <f t="shared" si="54"/>
        <v>1</v>
      </c>
      <c r="I189">
        <f t="shared" si="46"/>
        <v>35.241288635707328</v>
      </c>
      <c r="J189">
        <f t="shared" si="47"/>
        <v>22.097481551420561</v>
      </c>
      <c r="K189">
        <f t="shared" si="47"/>
        <v>-27.452681723100611</v>
      </c>
      <c r="L189">
        <f t="shared" si="48"/>
        <v>-3.0591618843697503</v>
      </c>
      <c r="M189">
        <f t="shared" si="49"/>
        <v>-28.373467466207948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23.057460293319895</v>
      </c>
      <c r="C190" s="9">
        <f t="shared" si="42"/>
        <v>1.0260000000000007</v>
      </c>
      <c r="D190" s="9">
        <f t="shared" si="53"/>
        <v>24.057460293319895</v>
      </c>
      <c r="E190" s="9">
        <f t="shared" si="53"/>
        <v>-11.708811235152245</v>
      </c>
      <c r="F190" s="9">
        <f t="shared" si="44"/>
        <v>-10.644467251812918</v>
      </c>
      <c r="G190" s="10">
        <f t="shared" si="54"/>
        <v>2.1666666599999997</v>
      </c>
      <c r="H190" s="5">
        <f t="shared" si="54"/>
        <v>1</v>
      </c>
      <c r="I190">
        <f t="shared" si="46"/>
        <v>35.362602838633904</v>
      </c>
      <c r="J190">
        <f t="shared" si="47"/>
        <v>22.079126580114341</v>
      </c>
      <c r="K190">
        <f t="shared" si="47"/>
        <v>-27.62292252789786</v>
      </c>
      <c r="L190">
        <f t="shared" si="48"/>
        <v>-3.0671429093998834</v>
      </c>
      <c r="M190">
        <f t="shared" si="49"/>
        <v>-28.336735393498273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23.189879844228212</v>
      </c>
      <c r="C191" s="9">
        <f t="shared" si="42"/>
        <v>1.0320000000000007</v>
      </c>
      <c r="D191" s="9">
        <f t="shared" si="53"/>
        <v>24.189879844228212</v>
      </c>
      <c r="E191" s="9">
        <f t="shared" si="53"/>
        <v>-11.875058831556716</v>
      </c>
      <c r="F191" s="9">
        <f t="shared" si="44"/>
        <v>-10.792044909510272</v>
      </c>
      <c r="G191" s="10">
        <f t="shared" si="54"/>
        <v>2.1666666599999997</v>
      </c>
      <c r="H191" s="5">
        <f t="shared" si="54"/>
        <v>1</v>
      </c>
      <c r="I191">
        <f t="shared" si="46"/>
        <v>35.484126147446929</v>
      </c>
      <c r="J191">
        <f t="shared" si="47"/>
        <v>22.06072372265794</v>
      </c>
      <c r="K191">
        <f t="shared" si="47"/>
        <v>-27.79294294025885</v>
      </c>
      <c r="L191">
        <f t="shared" si="48"/>
        <v>-3.07511788638026</v>
      </c>
      <c r="M191">
        <f t="shared" si="49"/>
        <v>-28.299848951049793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23.322188834442205</v>
      </c>
      <c r="C192" s="9">
        <f t="shared" si="42"/>
        <v>1.0380000000000007</v>
      </c>
      <c r="D192" s="9">
        <f t="shared" si="53"/>
        <v>24.322188834442205</v>
      </c>
      <c r="E192" s="9">
        <f t="shared" si="53"/>
        <v>-12.042325886479388</v>
      </c>
      <c r="F192" s="9">
        <f t="shared" si="44"/>
        <v>-10.940423575338206</v>
      </c>
      <c r="G192" s="10">
        <f t="shared" si="54"/>
        <v>2.1666666599999997</v>
      </c>
      <c r="H192" s="5">
        <f t="shared" si="54"/>
        <v>1</v>
      </c>
      <c r="I192">
        <f t="shared" si="46"/>
        <v>35.605852633251914</v>
      </c>
      <c r="J192">
        <f t="shared" si="47"/>
        <v>22.04227301533966</v>
      </c>
      <c r="K192">
        <f t="shared" si="47"/>
        <v>-27.962742033965149</v>
      </c>
      <c r="L192">
        <f t="shared" si="48"/>
        <v>-3.0830861930771634</v>
      </c>
      <c r="M192">
        <f t="shared" si="49"/>
        <v>-28.26280881633668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23.454386976982768</v>
      </c>
      <c r="C193" s="9">
        <f t="shared" si="42"/>
        <v>1.0440000000000007</v>
      </c>
      <c r="D193" s="9">
        <f t="shared" si="53"/>
        <v>24.454386976982768</v>
      </c>
      <c r="E193" s="9">
        <f t="shared" si="53"/>
        <v>-12.210611069241873</v>
      </c>
      <c r="F193" s="9">
        <f t="shared" si="44"/>
        <v>-11.089600608510187</v>
      </c>
      <c r="G193" s="10">
        <f t="shared" si="54"/>
        <v>2.1666666599999997</v>
      </c>
      <c r="H193" s="5">
        <f t="shared" si="54"/>
        <v>1</v>
      </c>
      <c r="I193">
        <f t="shared" si="46"/>
        <v>35.727776436533169</v>
      </c>
      <c r="J193">
        <f t="shared" si="47"/>
        <v>22.023774498181197</v>
      </c>
      <c r="K193">
        <f t="shared" si="47"/>
        <v>-28.132318886863171</v>
      </c>
      <c r="L193">
        <f t="shared" si="48"/>
        <v>-3.0910472153401676</v>
      </c>
      <c r="M193">
        <f t="shared" si="49"/>
        <v>-28.225615677254535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23.58647398512198</v>
      </c>
      <c r="C194" s="9">
        <f t="shared" si="42"/>
        <v>1.0500000000000007</v>
      </c>
      <c r="D194" s="9">
        <f t="shared" si="53"/>
        <v>24.58647398512198</v>
      </c>
      <c r="E194" s="9">
        <f t="shared" si="53"/>
        <v>-12.379913043645242</v>
      </c>
      <c r="F194" s="9">
        <f t="shared" si="44"/>
        <v>-11.239573362459193</v>
      </c>
      <c r="G194" s="10">
        <f t="shared" si="54"/>
        <v>2.1666666599999997</v>
      </c>
      <c r="H194" s="5">
        <f t="shared" si="54"/>
        <v>1</v>
      </c>
      <c r="I194">
        <f t="shared" si="46"/>
        <v>35.849891766466072</v>
      </c>
      <c r="J194">
        <f t="shared" si="47"/>
        <v>22.005228214889158</v>
      </c>
      <c r="K194">
        <f t="shared" si="47"/>
        <v>-28.301672580926699</v>
      </c>
      <c r="L194">
        <f t="shared" si="48"/>
        <v>-3.0990003470309704</v>
      </c>
      <c r="M194">
        <f t="shared" si="49"/>
        <v>-28.188270231903136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23.718449572405067</v>
      </c>
      <c r="C195" s="9">
        <f t="shared" si="42"/>
        <v>1.0560000000000007</v>
      </c>
      <c r="D195" s="9">
        <f t="shared" si="53"/>
        <v>24.718449572405067</v>
      </c>
      <c r="E195" s="9">
        <f t="shared" si="53"/>
        <v>-12.550230467994977</v>
      </c>
      <c r="F195" s="9">
        <f t="shared" si="44"/>
        <v>-11.390339184888425</v>
      </c>
      <c r="G195" s="10">
        <f t="shared" si="54"/>
        <v>2.1666666599999997</v>
      </c>
      <c r="H195" s="5">
        <f t="shared" si="54"/>
        <v>1</v>
      </c>
      <c r="I195">
        <f t="shared" si="46"/>
        <v>35.972192900229146</v>
      </c>
      <c r="J195">
        <f t="shared" si="47"/>
        <v>21.986634212806972</v>
      </c>
      <c r="K195">
        <f t="shared" si="47"/>
        <v>-28.470802202318119</v>
      </c>
      <c r="L195">
        <f t="shared" si="48"/>
        <v>-3.1069449899522539</v>
      </c>
      <c r="M195">
        <f t="shared" si="49"/>
        <v>-28.150773188372391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23.85031345267209</v>
      </c>
      <c r="C196" s="9">
        <f t="shared" si="42"/>
        <v>1.0620000000000007</v>
      </c>
      <c r="D196" s="9">
        <f t="shared" si="53"/>
        <v>24.85031345267209</v>
      </c>
      <c r="E196" s="9">
        <f t="shared" si="53"/>
        <v>-12.721561995126276</v>
      </c>
      <c r="F196" s="9">
        <f t="shared" si="44"/>
        <v>-11.541895417822664</v>
      </c>
      <c r="G196" s="10">
        <f t="shared" si="54"/>
        <v>2.1666666599999997</v>
      </c>
      <c r="H196" s="5">
        <f t="shared" si="54"/>
        <v>1</v>
      </c>
      <c r="I196">
        <f t="shared" si="46"/>
        <v>36.094674182316353</v>
      </c>
      <c r="J196">
        <f t="shared" si="47"/>
        <v>21.967992542867258</v>
      </c>
      <c r="K196">
        <f t="shared" si="47"/>
        <v>-28.639706841448351</v>
      </c>
      <c r="L196">
        <f t="shared" si="48"/>
        <v>-3.1148805537766133</v>
      </c>
      <c r="M196">
        <f t="shared" si="49"/>
        <v>-28.11312526453148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23.982065340079327</v>
      </c>
      <c r="C197" s="9">
        <f t="shared" si="42"/>
        <v>1.0680000000000007</v>
      </c>
      <c r="D197" s="9">
        <f t="shared" ref="D197:E212" si="55">D196+$C$7*(J196+J197)/2</f>
        <v>24.982065340079327</v>
      </c>
      <c r="E197" s="9">
        <f t="shared" si="55"/>
        <v>-12.893906272429728</v>
      </c>
      <c r="F197" s="9">
        <f t="shared" si="44"/>
        <v>-11.69423939766018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36.217330023850089</v>
      </c>
      <c r="J197">
        <f t="shared" si="47"/>
        <v>21.9493032595446</v>
      </c>
      <c r="K197">
        <f t="shared" si="47"/>
        <v>-28.808385593035542</v>
      </c>
      <c r="L197">
        <f t="shared" si="48"/>
        <v>-3.1228064559756041</v>
      </c>
      <c r="M197">
        <f t="shared" si="49"/>
        <v>-28.075327187821063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24.113704949120386</v>
      </c>
      <c r="C198" s="9">
        <f t="shared" si="42"/>
        <v>1.0740000000000007</v>
      </c>
      <c r="D198" s="9">
        <f t="shared" si="55"/>
        <v>25.113704949120386</v>
      </c>
      <c r="E198" s="9">
        <f t="shared" si="55"/>
        <v>-13.067261941877321</v>
      </c>
      <c r="F198" s="9">
        <f t="shared" si="44"/>
        <v>-11.847368455225242</v>
      </c>
      <c r="G198" s="10">
        <f t="shared" si="56"/>
        <v>2.1666666599999997</v>
      </c>
      <c r="H198" s="5">
        <f t="shared" si="56"/>
        <v>1</v>
      </c>
      <c r="I198">
        <f t="shared" si="46"/>
        <v>36.340154901895119</v>
      </c>
      <c r="J198">
        <f t="shared" si="47"/>
        <v>21.930566420808745</v>
      </c>
      <c r="K198">
        <f t="shared" si="47"/>
        <v>-28.976837556162469</v>
      </c>
      <c r="L198">
        <f t="shared" si="48"/>
        <v>-3.130722121748919</v>
      </c>
      <c r="M198">
        <f t="shared" si="49"/>
        <v>-28.037379695048603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24.245231994647046</v>
      </c>
      <c r="C199" s="9">
        <f t="shared" si="42"/>
        <v>1.0800000000000007</v>
      </c>
      <c r="D199" s="9">
        <f t="shared" si="55"/>
        <v>25.245231994647046</v>
      </c>
      <c r="E199" s="9">
        <f t="shared" si="55"/>
        <v>-13.241627640048806</v>
      </c>
      <c r="F199" s="9">
        <f t="shared" si="44"/>
        <v>-12.00127991582119</v>
      </c>
      <c r="G199" s="10">
        <f t="shared" si="56"/>
        <v>2.1666666599999997</v>
      </c>
      <c r="H199" s="5">
        <f t="shared" si="56"/>
        <v>1</v>
      </c>
      <c r="I199">
        <f t="shared" si="46"/>
        <v>36.463143358774033</v>
      </c>
      <c r="J199">
        <f t="shared" si="47"/>
        <v>21.911782088078251</v>
      </c>
      <c r="K199">
        <f t="shared" si="47"/>
        <v>-29.145061834332761</v>
      </c>
      <c r="L199">
        <f t="shared" si="48"/>
        <v>-3.1386269839537504</v>
      </c>
      <c r="M199">
        <f t="shared" si="49"/>
        <v>-27.99928353218667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24.376646191889805</v>
      </c>
      <c r="C200" s="9">
        <f t="shared" si="42"/>
        <v>1.0860000000000007</v>
      </c>
      <c r="D200" s="9">
        <f t="shared" si="55"/>
        <v>25.376646191889805</v>
      </c>
      <c r="E200" s="9">
        <f t="shared" si="55"/>
        <v>-13.417001998158382</v>
      </c>
      <c r="F200" s="9">
        <f t="shared" si="44"/>
        <v>-12.155971099284073</v>
      </c>
      <c r="G200" s="10">
        <f t="shared" si="56"/>
        <v>2.1666666599999997</v>
      </c>
      <c r="H200" s="5">
        <f t="shared" si="56"/>
        <v>1</v>
      </c>
      <c r="I200">
        <f t="shared" si="46"/>
        <v>36.586290001384349</v>
      </c>
      <c r="J200">
        <f t="shared" si="47"/>
        <v>21.892950326174528</v>
      </c>
      <c r="K200">
        <f t="shared" si="47"/>
        <v>-29.313057535525882</v>
      </c>
      <c r="L200">
        <f t="shared" si="48"/>
        <v>-3.1465204830343532</v>
      </c>
      <c r="M200">
        <f t="shared" si="49"/>
        <v>-27.96103945417423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24.507947256478158</v>
      </c>
      <c r="C201" s="9">
        <f t="shared" si="42"/>
        <v>1.0920000000000007</v>
      </c>
      <c r="D201" s="9">
        <f t="shared" si="55"/>
        <v>25.507947256478158</v>
      </c>
      <c r="E201" s="9">
        <f t="shared" si="55"/>
        <v>-13.593383642081712</v>
      </c>
      <c r="F201" s="9">
        <f t="shared" si="44"/>
        <v>-12.311439320036797</v>
      </c>
      <c r="G201" s="10">
        <f t="shared" si="56"/>
        <v>2.1666666599999997</v>
      </c>
      <c r="H201" s="5">
        <f t="shared" si="56"/>
        <v>1</v>
      </c>
      <c r="I201">
        <f t="shared" si="46"/>
        <v>36.70958950051768</v>
      </c>
      <c r="J201">
        <f t="shared" si="47"/>
        <v>21.874071203276323</v>
      </c>
      <c r="K201">
        <f t="shared" si="47"/>
        <v>-29.480823772250929</v>
      </c>
      <c r="L201">
        <f t="shared" si="48"/>
        <v>-3.1544020669518344</v>
      </c>
      <c r="M201">
        <f t="shared" si="49"/>
        <v>-27.922648224720859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24.639134904460612</v>
      </c>
      <c r="C202" s="9">
        <f t="shared" si="42"/>
        <v>1.0980000000000008</v>
      </c>
      <c r="D202" s="9">
        <f t="shared" si="55"/>
        <v>25.639134904460612</v>
      </c>
      <c r="E202" s="9">
        <f t="shared" si="55"/>
        <v>-13.770771192383263</v>
      </c>
      <c r="F202" s="9">
        <f t="shared" si="44"/>
        <v>-12.467681887143826</v>
      </c>
      <c r="G202" s="10">
        <f t="shared" si="56"/>
        <v>2.1666666599999997</v>
      </c>
      <c r="H202" s="5">
        <f t="shared" si="56"/>
        <v>1</v>
      </c>
      <c r="I202">
        <f t="shared" si="46"/>
        <v>36.833036590181365</v>
      </c>
      <c r="J202">
        <f t="shared" si="47"/>
        <v>21.855144790874611</v>
      </c>
      <c r="K202">
        <f t="shared" si="47"/>
        <v>-29.648359661599255</v>
      </c>
      <c r="L202">
        <f t="shared" si="48"/>
        <v>-3.1622711911142107</v>
      </c>
      <c r="M202">
        <f t="shared" si="49"/>
        <v>-27.884110616113837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24.770208852324419</v>
      </c>
      <c r="C203" s="9">
        <f t="shared" si="42"/>
        <v>1.1040000000000008</v>
      </c>
      <c r="D203" s="9">
        <f t="shared" si="55"/>
        <v>25.770208852324419</v>
      </c>
      <c r="E203" s="9">
        <f t="shared" si="55"/>
        <v>-13.949163264343948</v>
      </c>
      <c r="F203" s="9">
        <f t="shared" si="44"/>
        <v>-12.624696104366379</v>
      </c>
      <c r="G203" s="10">
        <f t="shared" si="56"/>
        <v>2.1666666599999997</v>
      </c>
      <c r="H203" s="5">
        <f t="shared" si="56"/>
        <v>1</v>
      </c>
      <c r="I203">
        <f t="shared" si="46"/>
        <v>36.956626066922666</v>
      </c>
      <c r="J203">
        <f t="shared" si="47"/>
        <v>21.836171163727926</v>
      </c>
      <c r="K203">
        <f t="shared" si="47"/>
        <v>-29.815664325295938</v>
      </c>
      <c r="L203">
        <f t="shared" si="48"/>
        <v>-3.1701273183067471</v>
      </c>
      <c r="M203">
        <f t="shared" si="49"/>
        <v>-27.845427409028058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24.901168817015058</v>
      </c>
      <c r="C204" s="9">
        <f t="shared" si="42"/>
        <v>1.1100000000000008</v>
      </c>
      <c r="D204" s="9">
        <f t="shared" si="55"/>
        <v>25.901168817015058</v>
      </c>
      <c r="E204" s="9">
        <f t="shared" si="55"/>
        <v>-14.128558467989086</v>
      </c>
      <c r="F204" s="9">
        <f t="shared" si="44"/>
        <v>-12.782479270218161</v>
      </c>
      <c r="G204" s="10">
        <f t="shared" si="56"/>
        <v>2.1666666599999997</v>
      </c>
      <c r="H204" s="5">
        <f t="shared" si="56"/>
        <v>1</v>
      </c>
      <c r="I204">
        <f t="shared" si="46"/>
        <v>37.080352789155938</v>
      </c>
      <c r="J204">
        <f t="shared" si="47"/>
        <v>21.817150399818086</v>
      </c>
      <c r="K204">
        <f t="shared" si="47"/>
        <v>-29.982736889750107</v>
      </c>
      <c r="L204">
        <f t="shared" si="48"/>
        <v>-3.1779699186225989</v>
      </c>
      <c r="M204">
        <f t="shared" si="49"/>
        <v>-27.806599392338768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25.032014515955431</v>
      </c>
      <c r="C205" s="9">
        <f t="shared" si="42"/>
        <v>1.1160000000000008</v>
      </c>
      <c r="D205" s="9">
        <f t="shared" si="55"/>
        <v>26.032014515955431</v>
      </c>
      <c r="E205" s="9">
        <f t="shared" si="55"/>
        <v>-14.308955408116649</v>
      </c>
      <c r="F205" s="9">
        <f t="shared" si="44"/>
        <v>-12.941028678021507</v>
      </c>
      <c r="G205" s="10">
        <f t="shared" si="56"/>
        <v>2.1666666599999997</v>
      </c>
      <c r="H205" s="5">
        <f t="shared" si="56"/>
        <v>1</v>
      </c>
      <c r="I205">
        <f t="shared" si="46"/>
        <v>37.20421167649301</v>
      </c>
      <c r="J205">
        <f t="shared" si="47"/>
        <v>21.79808258030635</v>
      </c>
      <c r="K205">
        <f t="shared" si="47"/>
        <v>-30.149576486104142</v>
      </c>
      <c r="L205">
        <f t="shared" si="48"/>
        <v>-3.1857984693937902</v>
      </c>
      <c r="M205">
        <f t="shared" si="49"/>
        <v>-27.767627362936999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25.162745667064822</v>
      </c>
      <c r="C206" s="9">
        <f t="shared" si="42"/>
        <v>1.1220000000000008</v>
      </c>
      <c r="D206" s="9">
        <f t="shared" si="55"/>
        <v>26.162745667064822</v>
      </c>
      <c r="E206" s="9">
        <f t="shared" si="55"/>
        <v>-14.490352684325806</v>
      </c>
      <c r="F206" s="9">
        <f t="shared" si="44"/>
        <v>-13.100341615964131</v>
      </c>
      <c r="G206" s="10">
        <f t="shared" si="56"/>
        <v>2.1666666599999997</v>
      </c>
      <c r="H206" s="5">
        <f t="shared" si="56"/>
        <v>1</v>
      </c>
      <c r="I206">
        <f t="shared" si="46"/>
        <v>37.328197709076996</v>
      </c>
      <c r="J206">
        <f t="shared" si="47"/>
        <v>21.778967789489986</v>
      </c>
      <c r="K206">
        <f t="shared" si="47"/>
        <v>-30.316182250281763</v>
      </c>
      <c r="L206">
        <f t="shared" si="48"/>
        <v>-3.1936124551225435</v>
      </c>
      <c r="M206">
        <f t="shared" si="49"/>
        <v>-27.728512125547706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25.293361988777569</v>
      </c>
      <c r="C207" s="9">
        <f t="shared" si="42"/>
        <v>1.1280000000000008</v>
      </c>
      <c r="D207" s="9">
        <f t="shared" si="55"/>
        <v>26.293361988777569</v>
      </c>
      <c r="E207" s="9">
        <f t="shared" si="55"/>
        <v>-14.672748891045757</v>
      </c>
      <c r="F207" s="9">
        <f t="shared" si="44"/>
        <v>-13.260415367156178</v>
      </c>
      <c r="G207" s="10">
        <f t="shared" si="56"/>
        <v>2.1666666599999997</v>
      </c>
      <c r="H207" s="5">
        <f t="shared" si="56"/>
        <v>1</v>
      </c>
      <c r="I207">
        <f t="shared" si="46"/>
        <v>37.452305926919763</v>
      </c>
      <c r="J207">
        <f t="shared" si="47"/>
        <v>21.75980611475925</v>
      </c>
      <c r="K207">
        <f t="shared" si="47"/>
        <v>-30.482553323035049</v>
      </c>
      <c r="L207">
        <f t="shared" si="48"/>
        <v>-3.2014113674129705</v>
      </c>
      <c r="M207">
        <f t="shared" si="49"/>
        <v>-27.689254492550603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25.423863200061511</v>
      </c>
      <c r="C208" s="9">
        <f t="shared" si="42"/>
        <v>1.1340000000000008</v>
      </c>
      <c r="D208" s="9">
        <f t="shared" si="55"/>
        <v>26.423863200061511</v>
      </c>
      <c r="E208" s="9">
        <f t="shared" si="55"/>
        <v>-14.856142617564833</v>
      </c>
      <c r="F208" s="9">
        <f t="shared" si="44"/>
        <v>-13.421247209687865</v>
      </c>
      <c r="G208" s="10">
        <f t="shared" si="56"/>
        <v>2.1666666599999997</v>
      </c>
      <c r="H208" s="5">
        <f t="shared" si="56"/>
        <v>1</v>
      </c>
      <c r="I208">
        <f t="shared" si="46"/>
        <v>37.576531429243254</v>
      </c>
      <c r="J208">
        <f t="shared" si="47"/>
        <v>21.740597646554772</v>
      </c>
      <c r="K208">
        <f t="shared" si="47"/>
        <v>-30.648688849990354</v>
      </c>
      <c r="L208">
        <f t="shared" si="48"/>
        <v>-3.2091947049031604</v>
      </c>
      <c r="M208">
        <f t="shared" si="49"/>
        <v>-27.649855283803557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25.554249020436153</v>
      </c>
      <c r="C209" s="9">
        <f t="shared" si="42"/>
        <v>1.1400000000000008</v>
      </c>
      <c r="D209" s="9">
        <f t="shared" si="55"/>
        <v>26.554249020436153</v>
      </c>
      <c r="E209" s="9">
        <f t="shared" si="55"/>
        <v>-15.040532448059883</v>
      </c>
      <c r="F209" s="9">
        <f t="shared" si="44"/>
        <v>-13.582834416687493</v>
      </c>
      <c r="G209" s="10">
        <f t="shared" si="56"/>
        <v>2.1666666599999997</v>
      </c>
      <c r="H209" s="5">
        <f t="shared" si="56"/>
        <v>1</v>
      </c>
      <c r="I209">
        <f t="shared" si="46"/>
        <v>37.700869373824936</v>
      </c>
      <c r="J209">
        <f t="shared" si="47"/>
        <v>21.721342478325354</v>
      </c>
      <c r="K209">
        <f t="shared" si="47"/>
        <v>-30.814587981693176</v>
      </c>
      <c r="L209">
        <f t="shared" si="48"/>
        <v>-3.2169619731976673</v>
      </c>
      <c r="M209">
        <f t="shared" si="49"/>
        <v>-27.610315326468562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25.684519169990587</v>
      </c>
      <c r="C210" s="9">
        <f t="shared" si="42"/>
        <v>1.1460000000000008</v>
      </c>
      <c r="D210" s="9">
        <f t="shared" si="55"/>
        <v>26.684519169990587</v>
      </c>
      <c r="E210" s="9">
        <f t="shared" si="55"/>
        <v>-15.225916961625918</v>
      </c>
      <c r="F210" s="9">
        <f t="shared" si="44"/>
        <v>-13.74517425637989</v>
      </c>
      <c r="G210" s="10">
        <f t="shared" si="56"/>
        <v>2.1666666599999997</v>
      </c>
      <c r="H210" s="5">
        <f t="shared" si="56"/>
        <v>1</v>
      </c>
      <c r="I210">
        <f t="shared" si="46"/>
        <v>37.825314976347478</v>
      </c>
      <c r="J210">
        <f t="shared" si="47"/>
        <v>21.702040706486169</v>
      </c>
      <c r="K210">
        <f t="shared" si="47"/>
        <v>-30.980249873651989</v>
      </c>
      <c r="L210">
        <f t="shared" si="48"/>
        <v>-3.2247126848004193</v>
      </c>
      <c r="M210">
        <f t="shared" si="49"/>
        <v>-27.570635454840247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25.814673369401177</v>
      </c>
      <c r="C211" s="9">
        <f t="shared" si="42"/>
        <v>1.1520000000000008</v>
      </c>
      <c r="D211" s="9">
        <f t="shared" si="55"/>
        <v>26.814673369401177</v>
      </c>
      <c r="E211" s="9">
        <f t="shared" si="55"/>
        <v>-15.412294732306018</v>
      </c>
      <c r="F211" s="9">
        <f t="shared" si="44"/>
        <v>-13.90826399214529</v>
      </c>
      <c r="G211" s="10">
        <f t="shared" si="56"/>
        <v>2.1666666599999997</v>
      </c>
      <c r="H211" s="5">
        <f t="shared" si="56"/>
        <v>1</v>
      </c>
      <c r="I211">
        <f t="shared" si="46"/>
        <v>37.949863509752859</v>
      </c>
      <c r="J211">
        <f t="shared" si="47"/>
        <v>21.682692430377365</v>
      </c>
      <c r="K211">
        <f t="shared" si="47"/>
        <v>-31.145673686381031</v>
      </c>
      <c r="L211">
        <f t="shared" si="48"/>
        <v>-3.2324463590480632</v>
      </c>
      <c r="M211">
        <f t="shared" si="49"/>
        <v>-27.530816510176855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25.944711339948977</v>
      </c>
      <c r="C212" s="9">
        <f t="shared" si="42"/>
        <v>1.1580000000000008</v>
      </c>
      <c r="D212" s="9">
        <f t="shared" si="55"/>
        <v>26.944711339948977</v>
      </c>
      <c r="E212" s="9">
        <f t="shared" si="55"/>
        <v>-15.599664329121486</v>
      </c>
      <c r="F212" s="9">
        <f t="shared" si="44"/>
        <v>-14.07210088257861</v>
      </c>
      <c r="G212" s="10">
        <f t="shared" si="56"/>
        <v>2.1666666599999997</v>
      </c>
      <c r="H212" s="5">
        <f t="shared" si="56"/>
        <v>1</v>
      </c>
      <c r="I212">
        <f t="shared" si="46"/>
        <v>38.074510303601095</v>
      </c>
      <c r="J212">
        <f t="shared" si="47"/>
        <v>21.663297752223077</v>
      </c>
      <c r="K212">
        <f t="shared" si="47"/>
        <v>-31.310858585442091</v>
      </c>
      <c r="L212">
        <f t="shared" si="48"/>
        <v>-3.2401625220437555</v>
      </c>
      <c r="M212">
        <f t="shared" si="49"/>
        <v>-27.490859340533671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26.074632803536918</v>
      </c>
      <c r="C213" s="9">
        <f t="shared" ref="C213:C276" si="61">C212+_dt</f>
        <v>1.1640000000000008</v>
      </c>
      <c r="D213" s="9">
        <f t="shared" ref="D213:E228" si="62">D212+$C$7*(J212+J213)/2</f>
        <v>27.074632803536918</v>
      </c>
      <c r="E213" s="9">
        <f t="shared" si="62"/>
        <v>-15.788024316102268</v>
      </c>
      <c r="F213" s="9">
        <f t="shared" ref="F213:F276" si="63">$O$1*D213^2+$O$2*D213+$O$3</f>
        <v>-14.236682181549124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38.199250743433694</v>
      </c>
      <c r="J213">
        <f t="shared" ref="J213:K276" si="66">J212+L212*$C$7</f>
        <v>21.643856777090814</v>
      </c>
      <c r="K213">
        <f t="shared" si="66"/>
        <v>-31.475803741485294</v>
      </c>
      <c r="L213">
        <f t="shared" ref="L213:L276" si="67">-$C$15*I213*J213</f>
        <v>-3.2478607065914145</v>
      </c>
      <c r="M213">
        <f t="shared" ref="M213:M276" si="68">-$C$6-$C$15*I213*K213</f>
        <v>-27.450764800598819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26.204437482706744</v>
      </c>
      <c r="C214" s="9">
        <f t="shared" si="61"/>
        <v>1.1700000000000008</v>
      </c>
      <c r="D214" s="9">
        <f t="shared" si="62"/>
        <v>27.204437482706744</v>
      </c>
      <c r="E214" s="9">
        <f t="shared" si="62"/>
        <v>-15.977373252317591</v>
      </c>
      <c r="F214" s="9">
        <f t="shared" si="63"/>
        <v>-14.402005138260478</v>
      </c>
      <c r="G214" s="10">
        <f t="shared" si="64"/>
        <v>2.1666666599999997</v>
      </c>
      <c r="H214" s="5">
        <f t="shared" si="64"/>
        <v>1</v>
      </c>
      <c r="I214">
        <f t="shared" si="65"/>
        <v>38.324080270141977</v>
      </c>
      <c r="J214">
        <f t="shared" si="66"/>
        <v>21.624369612851265</v>
      </c>
      <c r="K214">
        <f t="shared" si="66"/>
        <v>-31.640508330288885</v>
      </c>
      <c r="L214">
        <f t="shared" si="67"/>
        <v>-3.2555404521304392</v>
      </c>
      <c r="M214">
        <f t="shared" si="68"/>
        <v>-27.410533751531464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26.334125100655715</v>
      </c>
      <c r="C215" s="9">
        <f t="shared" si="61"/>
        <v>1.1760000000000008</v>
      </c>
      <c r="D215" s="9">
        <f t="shared" si="62"/>
        <v>27.334125100655715</v>
      </c>
      <c r="E215" s="9">
        <f t="shared" si="62"/>
        <v>-16.16770969190685</v>
      </c>
      <c r="F215" s="9">
        <f t="shared" si="63"/>
        <v>-14.56806699731116</v>
      </c>
      <c r="G215" s="10">
        <f t="shared" si="64"/>
        <v>2.1666666599999997</v>
      </c>
      <c r="H215" s="5">
        <f t="shared" si="64"/>
        <v>1</v>
      </c>
      <c r="I215">
        <f t="shared" si="65"/>
        <v>38.448994379340462</v>
      </c>
      <c r="J215">
        <f t="shared" si="66"/>
        <v>21.604836370138482</v>
      </c>
      <c r="K215">
        <f t="shared" si="66"/>
        <v>-31.804971532798074</v>
      </c>
      <c r="L215">
        <f t="shared" si="67"/>
        <v>-3.2632013046709187</v>
      </c>
      <c r="M215">
        <f t="shared" si="68"/>
        <v>-27.370167060802281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26.463695381253061</v>
      </c>
      <c r="C216" s="9">
        <f t="shared" si="61"/>
        <v>1.1820000000000008</v>
      </c>
      <c r="D216" s="9">
        <f t="shared" si="62"/>
        <v>27.463695381253061</v>
      </c>
      <c r="E216" s="9">
        <f t="shared" si="62"/>
        <v>-16.359032184110735</v>
      </c>
      <c r="F216" s="9">
        <f t="shared" si="63"/>
        <v>-14.734864998755233</v>
      </c>
      <c r="G216" s="10">
        <f t="shared" si="64"/>
        <v>2.1666666599999997</v>
      </c>
      <c r="H216" s="5">
        <f t="shared" si="64"/>
        <v>1</v>
      </c>
      <c r="I216">
        <f t="shared" si="65"/>
        <v>38.573988620745318</v>
      </c>
      <c r="J216">
        <f t="shared" si="66"/>
        <v>21.585257162310455</v>
      </c>
      <c r="K216">
        <f t="shared" si="66"/>
        <v>-31.96919253516289</v>
      </c>
      <c r="L216">
        <f t="shared" si="67"/>
        <v>-3.2708428167293229</v>
      </c>
      <c r="M216">
        <f t="shared" si="68"/>
        <v>-27.329665602036236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26.593148049056222</v>
      </c>
      <c r="C217" s="9">
        <f t="shared" si="61"/>
        <v>1.1880000000000008</v>
      </c>
      <c r="D217" s="9">
        <f t="shared" si="62"/>
        <v>27.593148049056222</v>
      </c>
      <c r="E217" s="9">
        <f t="shared" si="62"/>
        <v>-16.551339273302549</v>
      </c>
      <c r="F217" s="9">
        <f t="shared" si="63"/>
        <v>-14.902396378163502</v>
      </c>
      <c r="G217" s="10">
        <f t="shared" si="64"/>
        <v>2.1666666599999997</v>
      </c>
      <c r="H217" s="5">
        <f t="shared" si="64"/>
        <v>1</v>
      </c>
      <c r="I217">
        <f t="shared" si="65"/>
        <v>38.6990585975581</v>
      </c>
      <c r="J217">
        <f t="shared" si="66"/>
        <v>21.565632105410078</v>
      </c>
      <c r="K217">
        <f t="shared" si="66"/>
        <v>-32.133170528775111</v>
      </c>
      <c r="L217">
        <f t="shared" si="67"/>
        <v>-3.2784645472647003</v>
      </c>
      <c r="M217">
        <f t="shared" si="68"/>
        <v>-27.289030254857586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26.722482829326832</v>
      </c>
      <c r="C218" s="9">
        <f t="shared" si="61"/>
        <v>1.1940000000000008</v>
      </c>
      <c r="D218" s="9">
        <f t="shared" si="62"/>
        <v>27.722482829326832</v>
      </c>
      <c r="E218" s="9">
        <f t="shared" si="62"/>
        <v>-16.744629499019787</v>
      </c>
      <c r="F218" s="9">
        <f t="shared" si="63"/>
        <v>-15.070658366684968</v>
      </c>
      <c r="G218" s="10">
        <f t="shared" si="64"/>
        <v>2.1666666599999997</v>
      </c>
      <c r="H218" s="5">
        <f t="shared" si="64"/>
        <v>1</v>
      </c>
      <c r="I218">
        <f t="shared" si="65"/>
        <v>38.824199965854753</v>
      </c>
      <c r="J218">
        <f t="shared" si="66"/>
        <v>21.545961318126491</v>
      </c>
      <c r="K218">
        <f t="shared" si="66"/>
        <v>-32.296904710304254</v>
      </c>
      <c r="L218">
        <f t="shared" si="67"/>
        <v>-3.2860660616153723</v>
      </c>
      <c r="M218">
        <f t="shared" si="68"/>
        <v>-27.248261904737102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26.851699448046482</v>
      </c>
      <c r="C219" s="9">
        <f t="shared" si="61"/>
        <v>1.2000000000000008</v>
      </c>
      <c r="D219" s="9">
        <f t="shared" si="62"/>
        <v>27.851699448046482</v>
      </c>
      <c r="E219" s="9">
        <f t="shared" si="62"/>
        <v>-16.938901395995899</v>
      </c>
      <c r="F219" s="9">
        <f t="shared" si="63"/>
        <v>-15.239648191108611</v>
      </c>
      <c r="G219" s="10">
        <f t="shared" si="64"/>
        <v>2.1666666599999997</v>
      </c>
      <c r="H219" s="5">
        <f t="shared" si="64"/>
        <v>1</v>
      </c>
      <c r="I219">
        <f t="shared" si="65"/>
        <v>38.949408433980146</v>
      </c>
      <c r="J219">
        <f t="shared" si="66"/>
        <v>21.526244921756799</v>
      </c>
      <c r="K219">
        <f t="shared" si="66"/>
        <v>-32.460394281732675</v>
      </c>
      <c r="L219">
        <f t="shared" si="67"/>
        <v>-3.2936469314361561</v>
      </c>
      <c r="M219">
        <f t="shared" si="68"/>
        <v>-27.20736144284141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26.980797631932255</v>
      </c>
      <c r="C220" s="9">
        <f t="shared" si="61"/>
        <v>1.2060000000000008</v>
      </c>
      <c r="D220" s="9">
        <f t="shared" si="62"/>
        <v>27.980797631932255</v>
      </c>
      <c r="E220" s="9">
        <f t="shared" si="62"/>
        <v>-17.134153494192265</v>
      </c>
      <c r="F220" s="9">
        <f t="shared" si="63"/>
        <v>-15.409363073925508</v>
      </c>
      <c r="G220" s="10">
        <f t="shared" si="64"/>
        <v>2.1666666599999997</v>
      </c>
      <c r="H220" s="5">
        <f t="shared" si="64"/>
        <v>1</v>
      </c>
      <c r="I220">
        <f t="shared" si="65"/>
        <v>39.074679761947998</v>
      </c>
      <c r="J220">
        <f t="shared" si="66"/>
        <v>21.506483040168181</v>
      </c>
      <c r="K220">
        <f t="shared" si="66"/>
        <v>-32.623638450389727</v>
      </c>
      <c r="L220">
        <f t="shared" si="67"/>
        <v>-3.3012067346360929</v>
      </c>
      <c r="M220">
        <f t="shared" si="68"/>
        <v>-27.16632976588452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27.10977710845204</v>
      </c>
      <c r="C221" s="9">
        <f t="shared" si="61"/>
        <v>1.2120000000000009</v>
      </c>
      <c r="D221" s="9">
        <f t="shared" si="62"/>
        <v>28.10977710845204</v>
      </c>
      <c r="E221" s="9">
        <f t="shared" si="62"/>
        <v>-17.33038431883039</v>
      </c>
      <c r="F221" s="9">
        <f t="shared" si="63"/>
        <v>-15.579800233391264</v>
      </c>
      <c r="G221" s="10">
        <f t="shared" si="64"/>
        <v>2.1666666599999997</v>
      </c>
      <c r="H221" s="5">
        <f t="shared" si="64"/>
        <v>1</v>
      </c>
      <c r="I221">
        <f t="shared" si="65"/>
        <v>39.200009760846442</v>
      </c>
      <c r="J221">
        <f t="shared" si="66"/>
        <v>21.486675799760363</v>
      </c>
      <c r="K221">
        <f t="shared" si="66"/>
        <v>-32.786636428985034</v>
      </c>
      <c r="L221">
        <f t="shared" si="67"/>
        <v>-3.3087450553167095</v>
      </c>
      <c r="M221">
        <f t="shared" si="68"/>
        <v>-27.125167775981392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27.238637605839607</v>
      </c>
      <c r="C222" s="9">
        <f t="shared" si="61"/>
        <v>1.2180000000000009</v>
      </c>
      <c r="D222" s="9">
        <f t="shared" si="62"/>
        <v>28.238637605839607</v>
      </c>
      <c r="E222" s="9">
        <f t="shared" si="62"/>
        <v>-17.527592390424267</v>
      </c>
      <c r="F222" s="9">
        <f t="shared" si="63"/>
        <v>-15.750956883588728</v>
      </c>
      <c r="G222" s="10">
        <f t="shared" si="64"/>
        <v>2.1666666599999997</v>
      </c>
      <c r="H222" s="5">
        <f t="shared" si="64"/>
        <v>1</v>
      </c>
      <c r="I222">
        <f t="shared" si="65"/>
        <v>39.3253942922492</v>
      </c>
      <c r="J222">
        <f t="shared" si="66"/>
        <v>21.466823329428461</v>
      </c>
      <c r="K222">
        <f t="shared" si="66"/>
        <v>-32.949387435640922</v>
      </c>
      <c r="L222">
        <f t="shared" si="67"/>
        <v>-3.3162614837108069</v>
      </c>
      <c r="M222">
        <f t="shared" si="68"/>
        <v>-27.083876380503572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27.367378853109471</v>
      </c>
      <c r="C223" s="9">
        <f t="shared" si="61"/>
        <v>1.2240000000000009</v>
      </c>
      <c r="D223" s="9">
        <f t="shared" si="62"/>
        <v>28.367378853109471</v>
      </c>
      <c r="E223" s="9">
        <f t="shared" si="62"/>
        <v>-17.725776224812961</v>
      </c>
      <c r="F223" s="9">
        <f t="shared" si="63"/>
        <v>-15.92283023449097</v>
      </c>
      <c r="G223" s="10">
        <f t="shared" si="64"/>
        <v>2.1666666599999997</v>
      </c>
      <c r="H223" s="5">
        <f t="shared" si="64"/>
        <v>1</v>
      </c>
      <c r="I223">
        <f t="shared" si="65"/>
        <v>39.450829267632507</v>
      </c>
      <c r="J223">
        <f t="shared" si="66"/>
        <v>21.446925760526195</v>
      </c>
      <c r="K223">
        <f t="shared" si="66"/>
        <v>-33.111890693923947</v>
      </c>
      <c r="L223">
        <f t="shared" si="67"/>
        <v>-3.3237556161217845</v>
      </c>
      <c r="M223">
        <f t="shared" si="68"/>
        <v>-27.042456491936857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27.496000580071538</v>
      </c>
      <c r="C224" s="9">
        <f t="shared" si="61"/>
        <v>1.2300000000000009</v>
      </c>
      <c r="D224" s="9">
        <f t="shared" si="62"/>
        <v>28.496000580071538</v>
      </c>
      <c r="E224" s="9">
        <f t="shared" si="62"/>
        <v>-17.924934333193359</v>
      </c>
      <c r="F224" s="9">
        <f t="shared" si="63"/>
        <v>-16.09541749202458</v>
      </c>
      <c r="G224" s="10">
        <f t="shared" si="64"/>
        <v>2.1666666599999997</v>
      </c>
      <c r="H224" s="5">
        <f t="shared" si="64"/>
        <v>1</v>
      </c>
      <c r="I224">
        <f t="shared" si="65"/>
        <v>39.576310647797698</v>
      </c>
      <c r="J224">
        <f t="shared" si="66"/>
        <v>21.426983226829464</v>
      </c>
      <c r="K224">
        <f t="shared" si="66"/>
        <v>-33.274145432875571</v>
      </c>
      <c r="L224">
        <f t="shared" si="67"/>
        <v>-3.3312270548634979</v>
      </c>
      <c r="M224">
        <f t="shared" si="68"/>
        <v>-27.000909027740938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27.624502517345526</v>
      </c>
      <c r="C225" s="9">
        <f t="shared" si="61"/>
        <v>1.2360000000000009</v>
      </c>
      <c r="D225" s="9">
        <f t="shared" si="62"/>
        <v>28.624502517345526</v>
      </c>
      <c r="E225" s="9">
        <f t="shared" si="62"/>
        <v>-18.125065222153111</v>
      </c>
      <c r="F225" s="9">
        <f t="shared" si="63"/>
        <v>-16.268715858133209</v>
      </c>
      <c r="G225" s="10">
        <f t="shared" si="64"/>
        <v>2.1666666599999997</v>
      </c>
      <c r="H225" s="5">
        <f t="shared" si="64"/>
        <v>1</v>
      </c>
      <c r="I225">
        <f t="shared" si="65"/>
        <v>39.701834442299678</v>
      </c>
      <c r="J225">
        <f t="shared" si="66"/>
        <v>21.406995864500281</v>
      </c>
      <c r="K225">
        <f t="shared" si="66"/>
        <v>-33.436150887042018</v>
      </c>
      <c r="L225">
        <f t="shared" si="67"/>
        <v>-3.3386754082006611</v>
      </c>
      <c r="M225">
        <f t="shared" si="68"/>
        <v>-26.959234910210984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27.75288439637518</v>
      </c>
      <c r="C226" s="9">
        <f t="shared" si="61"/>
        <v>1.2420000000000009</v>
      </c>
      <c r="D226" s="9">
        <f t="shared" si="62"/>
        <v>28.75288439637518</v>
      </c>
      <c r="E226" s="9">
        <f t="shared" si="62"/>
        <v>-18.326167393703749</v>
      </c>
      <c r="F226" s="9">
        <f t="shared" si="63"/>
        <v>-16.442722530841376</v>
      </c>
      <c r="G226" s="10">
        <f t="shared" si="64"/>
        <v>2.1666666599999997</v>
      </c>
      <c r="H226" s="5">
        <f t="shared" si="64"/>
        <v>1</v>
      </c>
      <c r="I226">
        <f t="shared" si="65"/>
        <v>39.827396708881153</v>
      </c>
      <c r="J226">
        <f t="shared" si="66"/>
        <v>21.386963812051079</v>
      </c>
      <c r="K226">
        <f t="shared" si="66"/>
        <v>-33.597906296503282</v>
      </c>
      <c r="L226">
        <f t="shared" si="67"/>
        <v>-3.3461002902897876</v>
      </c>
      <c r="M226">
        <f t="shared" si="68"/>
        <v>-26.917435066341138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27.88114594944226</v>
      </c>
      <c r="C227" s="9">
        <f t="shared" si="61"/>
        <v>1.2480000000000009</v>
      </c>
      <c r="D227" s="9">
        <f t="shared" si="62"/>
        <v>28.88114594944226</v>
      </c>
      <c r="E227" s="9">
        <f t="shared" si="62"/>
        <v>-18.528239345313963</v>
      </c>
      <c r="F227" s="9">
        <f t="shared" si="63"/>
        <v>-16.617434704318509</v>
      </c>
      <c r="G227" s="10">
        <f t="shared" si="64"/>
        <v>2.1666666599999997</v>
      </c>
      <c r="H227" s="5">
        <f t="shared" si="64"/>
        <v>1</v>
      </c>
      <c r="I227">
        <f t="shared" si="65"/>
        <v>39.952993552912773</v>
      </c>
      <c r="J227">
        <f t="shared" si="66"/>
        <v>21.36688721030934</v>
      </c>
      <c r="K227">
        <f t="shared" si="66"/>
        <v>-33.75941090690133</v>
      </c>
      <c r="L227">
        <f t="shared" si="67"/>
        <v>-3.3535013211206777</v>
      </c>
      <c r="M227">
        <f t="shared" si="68"/>
        <v>-26.875510427689932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28.009286909680334</v>
      </c>
      <c r="C228" s="9">
        <f t="shared" si="61"/>
        <v>1.2540000000000009</v>
      </c>
      <c r="D228" s="9">
        <f t="shared" si="62"/>
        <v>29.009286909680334</v>
      </c>
      <c r="E228" s="9">
        <f t="shared" si="62"/>
        <v>-18.731279569943069</v>
      </c>
      <c r="F228" s="9">
        <f t="shared" si="63"/>
        <v>-16.79284956894324</v>
      </c>
      <c r="G228" s="10">
        <f t="shared" si="64"/>
        <v>2.1666666599999997</v>
      </c>
      <c r="H228" s="5">
        <f t="shared" si="64"/>
        <v>1</v>
      </c>
      <c r="I228">
        <f t="shared" si="65"/>
        <v>40.078621126839096</v>
      </c>
      <c r="J228">
        <f t="shared" si="66"/>
        <v>21.346766202382614</v>
      </c>
      <c r="K228">
        <f t="shared" si="66"/>
        <v>-33.920663969467469</v>
      </c>
      <c r="L228">
        <f t="shared" si="67"/>
        <v>-3.3608781264584469</v>
      </c>
      <c r="M228">
        <f t="shared" si="68"/>
        <v>-26.833461930247498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28.137307011088353</v>
      </c>
      <c r="C229" s="9">
        <f t="shared" si="61"/>
        <v>1.2600000000000009</v>
      </c>
      <c r="D229" s="9">
        <f t="shared" ref="D229:E244" si="70">D228+$C$7*(J228+J229)/2</f>
        <v>29.137307011088353</v>
      </c>
      <c r="E229" s="9">
        <f t="shared" si="70"/>
        <v>-18.935286556074619</v>
      </c>
      <c r="F229" s="9">
        <f t="shared" si="63"/>
        <v>-16.96896431136792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40.204275629630565</v>
      </c>
      <c r="J229">
        <f t="shared" si="66"/>
        <v>21.326600933623865</v>
      </c>
      <c r="K229">
        <f t="shared" si="66"/>
        <v>-34.081664741048954</v>
      </c>
      <c r="L229">
        <f t="shared" si="67"/>
        <v>-3.3682303377861098</v>
      </c>
      <c r="M229">
        <f t="shared" si="68"/>
        <v>-26.791290514304659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28.265205988544015</v>
      </c>
      <c r="C230" s="9">
        <f t="shared" si="61"/>
        <v>1.2660000000000009</v>
      </c>
      <c r="D230" s="9">
        <f t="shared" si="70"/>
        <v>29.265205988544015</v>
      </c>
      <c r="E230" s="9">
        <f t="shared" si="70"/>
        <v>-19.14025878775017</v>
      </c>
      <c r="F230" s="9">
        <f t="shared" si="63"/>
        <v>-17.145776114583342</v>
      </c>
      <c r="G230" s="10">
        <f t="shared" si="71"/>
        <v>2.1666666599999997</v>
      </c>
      <c r="H230" s="5">
        <f t="shared" si="71"/>
        <v>1</v>
      </c>
      <c r="I230">
        <f t="shared" si="65"/>
        <v>40.329953306241251</v>
      </c>
      <c r="J230">
        <f t="shared" si="66"/>
        <v>21.306391551597148</v>
      </c>
      <c r="K230">
        <f t="shared" si="66"/>
        <v>-34.242412484134782</v>
      </c>
      <c r="L230">
        <f t="shared" si="67"/>
        <v>-3.3755575922476928</v>
      </c>
      <c r="M230">
        <f t="shared" si="68"/>
        <v>-26.748997124323765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28.392983577816938</v>
      </c>
      <c r="C231" s="9">
        <f t="shared" si="61"/>
        <v>1.2720000000000009</v>
      </c>
      <c r="D231" s="9">
        <f t="shared" si="70"/>
        <v>29.392983577816938</v>
      </c>
      <c r="E231" s="9">
        <f t="shared" si="70"/>
        <v>-19.346194744603217</v>
      </c>
      <c r="F231" s="9">
        <f t="shared" si="63"/>
        <v>-17.323282157983709</v>
      </c>
      <c r="G231" s="10">
        <f t="shared" si="71"/>
        <v>2.1666666599999997</v>
      </c>
      <c r="H231" s="5">
        <f t="shared" si="71"/>
        <v>1</v>
      </c>
      <c r="I231">
        <f t="shared" si="65"/>
        <v>40.455650447072721</v>
      </c>
      <c r="J231">
        <f t="shared" si="66"/>
        <v>21.286138206043663</v>
      </c>
      <c r="K231">
        <f t="shared" si="66"/>
        <v>-34.402906466880722</v>
      </c>
      <c r="L231">
        <f t="shared" si="67"/>
        <v>-3.3828595325919184</v>
      </c>
      <c r="M231">
        <f t="shared" si="68"/>
        <v>-26.706582708811297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28.520639515581614</v>
      </c>
      <c r="C232" s="9">
        <f t="shared" si="61"/>
        <v>1.2780000000000009</v>
      </c>
      <c r="D232" s="9">
        <f t="shared" si="70"/>
        <v>29.520639515581614</v>
      </c>
      <c r="E232" s="9">
        <f t="shared" si="70"/>
        <v>-19.553092901893258</v>
      </c>
      <c r="F232" s="9">
        <f t="shared" si="63"/>
        <v>-17.501479617431762</v>
      </c>
      <c r="G232" s="10">
        <f t="shared" si="71"/>
        <v>2.1666666599999997</v>
      </c>
      <c r="H232" s="5">
        <f t="shared" si="71"/>
        <v>1</v>
      </c>
      <c r="I232">
        <f t="shared" si="65"/>
        <v>40.581363387443645</v>
      </c>
      <c r="J232">
        <f t="shared" si="66"/>
        <v>21.265841048848113</v>
      </c>
      <c r="K232">
        <f t="shared" si="66"/>
        <v>-34.563145963133593</v>
      </c>
      <c r="L232">
        <f t="shared" si="67"/>
        <v>-3.3901358071164056</v>
      </c>
      <c r="M232">
        <f t="shared" si="68"/>
        <v>-26.664048220192218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28.648173539430175</v>
      </c>
      <c r="C233" s="9">
        <f t="shared" si="61"/>
        <v>1.2840000000000009</v>
      </c>
      <c r="D233" s="9">
        <f t="shared" si="70"/>
        <v>29.648173539430175</v>
      </c>
      <c r="E233" s="9">
        <f t="shared" si="70"/>
        <v>-19.760951730540022</v>
      </c>
      <c r="F233" s="9">
        <f t="shared" si="63"/>
        <v>-17.680365665324135</v>
      </c>
      <c r="G233" s="10">
        <f t="shared" si="71"/>
        <v>2.1666666599999997</v>
      </c>
      <c r="H233" s="5">
        <f t="shared" si="71"/>
        <v>1</v>
      </c>
      <c r="I233">
        <f t="shared" si="65"/>
        <v>40.707088507065471</v>
      </c>
      <c r="J233">
        <f t="shared" si="66"/>
        <v>21.245500234005416</v>
      </c>
      <c r="K233">
        <f t="shared" si="66"/>
        <v>-34.723130252454744</v>
      </c>
      <c r="L233">
        <f t="shared" si="67"/>
        <v>-3.3973860696124394</v>
      </c>
      <c r="M233">
        <f t="shared" si="68"/>
        <v>-26.621394614686015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28.775585387884956</v>
      </c>
      <c r="C234" s="9">
        <f t="shared" si="61"/>
        <v>1.2900000000000009</v>
      </c>
      <c r="D234" s="9">
        <f t="shared" si="70"/>
        <v>29.775585387884956</v>
      </c>
      <c r="E234" s="9">
        <f t="shared" si="70"/>
        <v>-19.969769697157815</v>
      </c>
      <c r="F234" s="9">
        <f t="shared" si="63"/>
        <v>-17.859937470656853</v>
      </c>
      <c r="G234" s="10">
        <f t="shared" si="71"/>
        <v>2.1666666599999997</v>
      </c>
      <c r="H234" s="5">
        <f t="shared" si="71"/>
        <v>1</v>
      </c>
      <c r="I234">
        <f t="shared" si="65"/>
        <v>40.832822229524027</v>
      </c>
      <c r="J234">
        <f t="shared" si="66"/>
        <v>21.22511591758774</v>
      </c>
      <c r="K234">
        <f t="shared" si="66"/>
        <v>-34.882858620142862</v>
      </c>
      <c r="L234">
        <f t="shared" si="67"/>
        <v>-3.4046099793102713</v>
      </c>
      <c r="M234">
        <f t="shared" si="68"/>
        <v>-26.578622852184392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28.902874800410853</v>
      </c>
      <c r="C235" s="9">
        <f t="shared" si="61"/>
        <v>1.2960000000000009</v>
      </c>
      <c r="D235" s="9">
        <f t="shared" si="70"/>
        <v>29.902874800410853</v>
      </c>
      <c r="E235" s="9">
        <f t="shared" si="70"/>
        <v>-20.179545264090013</v>
      </c>
      <c r="F235" s="9">
        <f t="shared" si="63"/>
        <v>-18.040192199091052</v>
      </c>
      <c r="G235" s="10">
        <f t="shared" si="71"/>
        <v>2.1666666599999997</v>
      </c>
      <c r="H235" s="5">
        <f t="shared" si="71"/>
        <v>1</v>
      </c>
      <c r="I235">
        <f t="shared" si="65"/>
        <v>40.958561021766954</v>
      </c>
      <c r="J235">
        <f t="shared" si="66"/>
        <v>21.204688257711879</v>
      </c>
      <c r="K235">
        <f t="shared" si="66"/>
        <v>-35.04233035725597</v>
      </c>
      <c r="L235">
        <f t="shared" si="67"/>
        <v>-3.4118072008249656</v>
      </c>
      <c r="M235">
        <f t="shared" si="68"/>
        <v>-26.535733896130655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29.030041517427509</v>
      </c>
      <c r="C236" s="9">
        <f t="shared" si="61"/>
        <v>1.3020000000000009</v>
      </c>
      <c r="D236" s="9">
        <f t="shared" si="70"/>
        <v>30.030041517427509</v>
      </c>
      <c r="E236" s="9">
        <f t="shared" si="70"/>
        <v>-20.39027688944368</v>
      </c>
      <c r="F236" s="9">
        <f t="shared" si="63"/>
        <v>-18.221127013018837</v>
      </c>
      <c r="G236" s="10">
        <f t="shared" si="71"/>
        <v>2.1666666599999997</v>
      </c>
      <c r="H236" s="5">
        <f t="shared" si="71"/>
        <v>1</v>
      </c>
      <c r="I236">
        <f t="shared" si="65"/>
        <v>41.084301393597165</v>
      </c>
      <c r="J236">
        <f t="shared" si="66"/>
        <v>21.184217414506929</v>
      </c>
      <c r="K236">
        <f t="shared" si="66"/>
        <v>-35.201544760632757</v>
      </c>
      <c r="L236">
        <f t="shared" si="67"/>
        <v>-3.4189774041027809</v>
      </c>
      <c r="M236">
        <f t="shared" si="68"/>
        <v>-26.492728713400652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29.157085280321276</v>
      </c>
      <c r="C237" s="9">
        <f t="shared" si="61"/>
        <v>1.3080000000000009</v>
      </c>
      <c r="D237" s="9">
        <f t="shared" si="70"/>
        <v>30.157085280321276</v>
      </c>
      <c r="E237" s="9">
        <f t="shared" si="70"/>
        <v>-20.601963027124317</v>
      </c>
      <c r="F237" s="9">
        <f t="shared" si="63"/>
        <v>-18.402739071629288</v>
      </c>
      <c r="G237" s="10">
        <f t="shared" si="71"/>
        <v>2.1666666599999997</v>
      </c>
      <c r="H237" s="5">
        <f t="shared" si="71"/>
        <v>1</v>
      </c>
      <c r="I237">
        <f t="shared" si="65"/>
        <v>41.210039897172145</v>
      </c>
      <c r="J237">
        <f t="shared" si="66"/>
        <v>21.16370355008231</v>
      </c>
      <c r="K237">
        <f t="shared" si="66"/>
        <v>-35.360501132913164</v>
      </c>
      <c r="L237">
        <f t="shared" si="67"/>
        <v>-3.4261202643680995</v>
      </c>
      <c r="M237">
        <f t="shared" si="68"/>
        <v>-26.449608274185366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29.284005831457012</v>
      </c>
      <c r="C238" s="9">
        <f t="shared" si="61"/>
        <v>1.3140000000000009</v>
      </c>
      <c r="D238" s="9">
        <f t="shared" si="70"/>
        <v>30.284005831457012</v>
      </c>
      <c r="E238" s="9">
        <f t="shared" si="70"/>
        <v>-20.814602126870732</v>
      </c>
      <c r="F238" s="9">
        <f t="shared" si="63"/>
        <v>-18.585025530974658</v>
      </c>
      <c r="G238" s="10">
        <f t="shared" si="71"/>
        <v>2.1666666599999997</v>
      </c>
      <c r="H238" s="5">
        <f t="shared" si="71"/>
        <v>1</v>
      </c>
      <c r="I238">
        <f t="shared" si="65"/>
        <v>41.335773126509125</v>
      </c>
      <c r="J238">
        <f t="shared" si="66"/>
        <v>21.1431468284961</v>
      </c>
      <c r="K238">
        <f t="shared" si="66"/>
        <v>-35.519198782558277</v>
      </c>
      <c r="L238">
        <f t="shared" si="67"/>
        <v>-3.4332354620708792</v>
      </c>
      <c r="M238">
        <f t="shared" si="68"/>
        <v>-26.406373551875021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29.41080291418967</v>
      </c>
      <c r="C239" s="9">
        <f t="shared" si="61"/>
        <v>1.320000000000001</v>
      </c>
      <c r="D239" s="9">
        <f t="shared" si="70"/>
        <v>30.41080291418967</v>
      </c>
      <c r="E239" s="9">
        <f t="shared" si="70"/>
        <v>-21.028192634290015</v>
      </c>
      <c r="F239" s="9">
        <f t="shared" si="63"/>
        <v>-18.76798354403665</v>
      </c>
      <c r="G239" s="10">
        <f t="shared" si="71"/>
        <v>2.1666666599999997</v>
      </c>
      <c r="H239" s="5">
        <f t="shared" si="71"/>
        <v>1</v>
      </c>
      <c r="I239">
        <f t="shared" si="65"/>
        <v>41.461497716996192</v>
      </c>
      <c r="J239">
        <f t="shared" si="66"/>
        <v>21.122547415723673</v>
      </c>
      <c r="K239">
        <f t="shared" si="66"/>
        <v>-35.677637023869529</v>
      </c>
      <c r="L239">
        <f t="shared" si="67"/>
        <v>-3.4403226828346503</v>
      </c>
      <c r="M239">
        <f t="shared" si="68"/>
        <v>-26.363025522944746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29.537476272875722</v>
      </c>
      <c r="C240" s="9">
        <f t="shared" si="61"/>
        <v>1.326000000000001</v>
      </c>
      <c r="D240" s="9">
        <f t="shared" si="70"/>
        <v>30.537476272875722</v>
      </c>
      <c r="E240" s="9">
        <f t="shared" si="70"/>
        <v>-21.242732990892645</v>
      </c>
      <c r="F240" s="9">
        <f t="shared" si="63"/>
        <v>-18.951610260792886</v>
      </c>
      <c r="G240" s="10">
        <f t="shared" si="71"/>
        <v>2.1666666599999997</v>
      </c>
      <c r="H240" s="5">
        <f t="shared" si="71"/>
        <v>1</v>
      </c>
      <c r="I240">
        <f t="shared" si="65"/>
        <v>41.587210344909138</v>
      </c>
      <c r="J240">
        <f t="shared" si="66"/>
        <v>21.101905479626666</v>
      </c>
      <c r="K240">
        <f t="shared" si="66"/>
        <v>-35.835815177007198</v>
      </c>
      <c r="L240">
        <f t="shared" si="67"/>
        <v>-3.4473816174050333</v>
      </c>
      <c r="M240">
        <f t="shared" si="68"/>
        <v>-26.31956516684177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29.664025652884369</v>
      </c>
      <c r="C241" s="9">
        <f t="shared" si="61"/>
        <v>1.332000000000001</v>
      </c>
      <c r="D241" s="9">
        <f t="shared" si="70"/>
        <v>30.664025652884369</v>
      </c>
      <c r="E241" s="9">
        <f t="shared" si="70"/>
        <v>-21.458221634127693</v>
      </c>
      <c r="F241" s="9">
        <f t="shared" si="63"/>
        <v>-19.135902828283459</v>
      </c>
      <c r="G241" s="10">
        <f t="shared" si="71"/>
        <v>2.1666666599999997</v>
      </c>
      <c r="H241" s="5">
        <f t="shared" si="71"/>
        <v>1</v>
      </c>
      <c r="I241">
        <f t="shared" si="65"/>
        <v>41.712907726934162</v>
      </c>
      <c r="J241">
        <f t="shared" si="66"/>
        <v>21.081221189922235</v>
      </c>
      <c r="K241">
        <f t="shared" si="66"/>
        <v>-35.993732568008248</v>
      </c>
      <c r="L241">
        <f t="shared" si="67"/>
        <v>-3.4544119615987832</v>
      </c>
      <c r="M241">
        <f t="shared" si="68"/>
        <v>-26.275993465874066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29.790450800608593</v>
      </c>
      <c r="C242" s="9">
        <f t="shared" si="61"/>
        <v>1.338000000000001</v>
      </c>
      <c r="D242" s="9">
        <f t="shared" si="70"/>
        <v>30.790450800608593</v>
      </c>
      <c r="E242" s="9">
        <f t="shared" si="70"/>
        <v>-21.674656997418129</v>
      </c>
      <c r="F242" s="9">
        <f t="shared" si="63"/>
        <v>-19.320858390677628</v>
      </c>
      <c r="G242" s="10">
        <f t="shared" si="71"/>
        <v>2.1666666599999997</v>
      </c>
      <c r="H242" s="5">
        <f t="shared" si="71"/>
        <v>1</v>
      </c>
      <c r="I242">
        <f t="shared" si="65"/>
        <v>41.838586619696422</v>
      </c>
      <c r="J242">
        <f t="shared" si="66"/>
        <v>21.060494718152643</v>
      </c>
      <c r="K242">
        <f t="shared" si="66"/>
        <v>-36.151388528803494</v>
      </c>
      <c r="L242">
        <f t="shared" si="67"/>
        <v>-3.4614134162533681</v>
      </c>
      <c r="M242">
        <f t="shared" si="68"/>
        <v>-26.232311405100511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29.916751463476015</v>
      </c>
      <c r="C243" s="9">
        <f t="shared" si="61"/>
        <v>1.344000000000001</v>
      </c>
      <c r="D243" s="9">
        <f t="shared" si="70"/>
        <v>30.916751463476015</v>
      </c>
      <c r="E243" s="9">
        <f t="shared" si="70"/>
        <v>-21.892037510196243</v>
      </c>
      <c r="F243" s="9">
        <f t="shared" si="63"/>
        <v>-19.506474089340607</v>
      </c>
      <c r="G243" s="10">
        <f t="shared" si="71"/>
        <v>2.1666666599999997</v>
      </c>
      <c r="H243" s="5">
        <f t="shared" si="71"/>
        <v>1</v>
      </c>
      <c r="I243">
        <f t="shared" si="65"/>
        <v>41.964243819294182</v>
      </c>
      <c r="J243">
        <f t="shared" si="66"/>
        <v>21.039726237655124</v>
      </c>
      <c r="K243">
        <f t="shared" si="66"/>
        <v>-36.308782397234097</v>
      </c>
      <c r="L243">
        <f t="shared" si="67"/>
        <v>-3.4683856871770509</v>
      </c>
      <c r="M243">
        <f t="shared" si="68"/>
        <v>-26.188519972222412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30.042927389959576</v>
      </c>
      <c r="C244" s="9">
        <f t="shared" si="61"/>
        <v>1.350000000000001</v>
      </c>
      <c r="D244" s="9">
        <f t="shared" si="70"/>
        <v>31.042927389959576</v>
      </c>
      <c r="E244" s="9">
        <f t="shared" si="70"/>
        <v>-22.110361597939146</v>
      </c>
      <c r="F244" s="9">
        <f t="shared" si="63"/>
        <v>-19.692747062900459</v>
      </c>
      <c r="G244" s="10">
        <f t="shared" si="71"/>
        <v>2.1666666599999997</v>
      </c>
      <c r="H244" s="5">
        <f t="shared" si="71"/>
        <v>1</v>
      </c>
      <c r="I244">
        <f t="shared" si="65"/>
        <v>42.089876160838855</v>
      </c>
      <c r="J244">
        <f t="shared" si="66"/>
        <v>21.018915923532063</v>
      </c>
      <c r="K244">
        <f t="shared" si="66"/>
        <v>-36.465913517067435</v>
      </c>
      <c r="L244">
        <f t="shared" si="67"/>
        <v>-3.4753284850995012</v>
      </c>
      <c r="M244">
        <f t="shared" si="68"/>
        <v>-26.144620157476549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30.168978329588036</v>
      </c>
      <c r="C245" s="9">
        <f t="shared" si="61"/>
        <v>1.356000000000001</v>
      </c>
      <c r="D245" s="9">
        <f t="shared" ref="D245:E260" si="72">D244+$C$7*(J244+J245)/2</f>
        <v>31.168978329588036</v>
      </c>
      <c r="E245" s="9">
        <f t="shared" si="72"/>
        <v>-22.329627682204386</v>
      </c>
      <c r="F245" s="9">
        <f t="shared" si="63"/>
        <v>-19.879674447315075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42.215480518000575</v>
      </c>
      <c r="J245">
        <f t="shared" si="66"/>
        <v>20.998063952621465</v>
      </c>
      <c r="K245">
        <f t="shared" si="66"/>
        <v>-36.622781238012294</v>
      </c>
      <c r="L245">
        <f t="shared" si="67"/>
        <v>-3.4822415256229076</v>
      </c>
      <c r="M245">
        <f t="shared" si="68"/>
        <v>-26.10061295352952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30.294904032956303</v>
      </c>
      <c r="C246" s="9">
        <f t="shared" si="61"/>
        <v>1.362000000000001</v>
      </c>
      <c r="D246" s="9">
        <f t="shared" si="72"/>
        <v>31.294904032956303</v>
      </c>
      <c r="E246" s="9">
        <f t="shared" si="72"/>
        <v>-22.549834180665624</v>
      </c>
      <c r="F246" s="9">
        <f t="shared" si="63"/>
        <v>-20.067253375939263</v>
      </c>
      <c r="G246" s="10">
        <f t="shared" si="73"/>
        <v>2.1666666599999997</v>
      </c>
      <c r="H246" s="5">
        <f t="shared" si="73"/>
        <v>1</v>
      </c>
      <c r="I246">
        <f t="shared" si="65"/>
        <v>42.341053802559514</v>
      </c>
      <c r="J246">
        <f t="shared" si="66"/>
        <v>20.977170503467725</v>
      </c>
      <c r="K246">
        <f t="shared" si="66"/>
        <v>-36.779384915733473</v>
      </c>
      <c r="L246">
        <f t="shared" si="67"/>
        <v>-3.4891245291736093</v>
      </c>
      <c r="M246">
        <f t="shared" si="68"/>
        <v>-26.056499355373514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30.420704251735586</v>
      </c>
      <c r="C247" s="9">
        <f t="shared" si="61"/>
        <v>1.368000000000001</v>
      </c>
      <c r="D247" s="9">
        <f t="shared" si="72"/>
        <v>31.420704251735586</v>
      </c>
      <c r="E247" s="9">
        <f t="shared" si="72"/>
        <v>-22.770979507148422</v>
      </c>
      <c r="F247" s="9">
        <f t="shared" si="63"/>
        <v>-20.255480979591898</v>
      </c>
      <c r="G247" s="10">
        <f t="shared" si="73"/>
        <v>2.1666666599999997</v>
      </c>
      <c r="H247" s="5">
        <f t="shared" si="73"/>
        <v>1</v>
      </c>
      <c r="I247">
        <f t="shared" si="65"/>
        <v>42.466592963962732</v>
      </c>
      <c r="J247">
        <f t="shared" si="66"/>
        <v>20.956235756292685</v>
      </c>
      <c r="K247">
        <f t="shared" si="66"/>
        <v>-36.935723911865715</v>
      </c>
      <c r="L247">
        <f t="shared" si="67"/>
        <v>-3.4959772209542206</v>
      </c>
      <c r="M247">
        <f t="shared" si="68"/>
        <v>-26.012280360223428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30.546378738683366</v>
      </c>
      <c r="C248" s="9">
        <f t="shared" si="61"/>
        <v>1.374000000000001</v>
      </c>
      <c r="D248" s="9">
        <f t="shared" si="72"/>
        <v>31.546378738683366</v>
      </c>
      <c r="E248" s="9">
        <f t="shared" si="72"/>
        <v>-22.993062071666099</v>
      </c>
      <c r="F248" s="9">
        <f t="shared" si="63"/>
        <v>-20.444354386623118</v>
      </c>
      <c r="G248" s="10">
        <f t="shared" si="73"/>
        <v>2.1666666599999997</v>
      </c>
      <c r="H248" s="5">
        <f t="shared" si="73"/>
        <v>1</v>
      </c>
      <c r="I248">
        <f t="shared" si="65"/>
        <v>42.592094988886643</v>
      </c>
      <c r="J248">
        <f t="shared" si="66"/>
        <v>20.935259892966961</v>
      </c>
      <c r="K248">
        <f t="shared" si="66"/>
        <v>-37.091797594027057</v>
      </c>
      <c r="L248">
        <f t="shared" si="67"/>
        <v>-3.5027993308962615</v>
      </c>
      <c r="M248">
        <f t="shared" si="68"/>
        <v>-25.967956967415297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30.671927247653212</v>
      </c>
      <c r="C249" s="9">
        <f t="shared" si="61"/>
        <v>1.380000000000001</v>
      </c>
      <c r="D249" s="9">
        <f t="shared" si="72"/>
        <v>31.671927247653212</v>
      </c>
      <c r="E249" s="9">
        <f t="shared" si="72"/>
        <v>-23.216080280455675</v>
      </c>
      <c r="F249" s="9">
        <f t="shared" si="63"/>
        <v>-20.633870722981626</v>
      </c>
      <c r="G249" s="10">
        <f t="shared" si="73"/>
        <v>2.1666666599999997</v>
      </c>
      <c r="H249" s="5">
        <f t="shared" si="73"/>
        <v>1</v>
      </c>
      <c r="I249">
        <f t="shared" si="65"/>
        <v>42.717556900804951</v>
      </c>
      <c r="J249">
        <f t="shared" si="66"/>
        <v>20.914243096981583</v>
      </c>
      <c r="K249">
        <f t="shared" si="66"/>
        <v>-37.247605335831551</v>
      </c>
      <c r="L249">
        <f t="shared" si="67"/>
        <v>-3.5095905936132796</v>
      </c>
      <c r="M249">
        <f t="shared" si="68"/>
        <v>-25.923530178306059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30.797349533604418</v>
      </c>
      <c r="C250" s="9">
        <f t="shared" si="61"/>
        <v>1.386000000000001</v>
      </c>
      <c r="D250" s="9">
        <f t="shared" si="72"/>
        <v>31.797349533604418</v>
      </c>
      <c r="E250" s="9">
        <f t="shared" si="72"/>
        <v>-23.440032536013874</v>
      </c>
      <c r="F250" s="9">
        <f t="shared" si="63"/>
        <v>-20.824027112282064</v>
      </c>
      <c r="G250" s="10">
        <f t="shared" si="73"/>
        <v>2.1666666599999997</v>
      </c>
      <c r="H250" s="5">
        <f t="shared" si="73"/>
        <v>1</v>
      </c>
      <c r="I250">
        <f t="shared" si="65"/>
        <v>42.842975759562108</v>
      </c>
      <c r="J250">
        <f t="shared" si="66"/>
        <v>20.893185553419904</v>
      </c>
      <c r="K250">
        <f t="shared" si="66"/>
        <v>-37.403146516901387</v>
      </c>
      <c r="L250">
        <f t="shared" si="67"/>
        <v>-3.5163507483544674</v>
      </c>
      <c r="M250">
        <f t="shared" si="68"/>
        <v>-25.879000996174579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30.922645352611468</v>
      </c>
      <c r="C251" s="9">
        <f t="shared" si="61"/>
        <v>1.392000000000001</v>
      </c>
      <c r="D251" s="9">
        <f t="shared" si="72"/>
        <v>31.922645352611468</v>
      </c>
      <c r="E251" s="9">
        <f t="shared" si="72"/>
        <v>-23.664917237133213</v>
      </c>
      <c r="F251" s="9">
        <f t="shared" si="63"/>
        <v>-21.014820675872333</v>
      </c>
      <c r="G251" s="10">
        <f t="shared" si="73"/>
        <v>2.1666666599999997</v>
      </c>
      <c r="H251" s="5">
        <f t="shared" si="73"/>
        <v>1</v>
      </c>
      <c r="I251">
        <f t="shared" si="65"/>
        <v>42.968348660952145</v>
      </c>
      <c r="J251">
        <f t="shared" si="66"/>
        <v>20.872087448929779</v>
      </c>
      <c r="K251">
        <f t="shared" si="66"/>
        <v>-37.558420522878436</v>
      </c>
      <c r="L251">
        <f t="shared" si="67"/>
        <v>-3.5230795389587573</v>
      </c>
      <c r="M251">
        <f t="shared" si="68"/>
        <v>-25.834370426123982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31.047814461873344</v>
      </c>
      <c r="C252" s="9">
        <f t="shared" si="61"/>
        <v>1.398000000000001</v>
      </c>
      <c r="D252" s="9">
        <f t="shared" si="72"/>
        <v>32.047814461873344</v>
      </c>
      <c r="E252" s="9">
        <f t="shared" si="72"/>
        <v>-23.890732778938155</v>
      </c>
      <c r="F252" s="9">
        <f t="shared" si="63"/>
        <v>-21.206248532901082</v>
      </c>
      <c r="G252" s="10">
        <f t="shared" si="73"/>
        <v>2.1666666599999997</v>
      </c>
      <c r="H252" s="5">
        <f t="shared" si="73"/>
        <v>1</v>
      </c>
      <c r="I252">
        <f t="shared" si="65"/>
        <v>43.093672736302914</v>
      </c>
      <c r="J252">
        <f t="shared" si="66"/>
        <v>20.850948971696027</v>
      </c>
      <c r="K252">
        <f t="shared" si="66"/>
        <v>-37.713426745435179</v>
      </c>
      <c r="L252">
        <f t="shared" si="67"/>
        <v>-3.5297767138094027</v>
      </c>
      <c r="M252">
        <f t="shared" si="68"/>
        <v>-25.789639474985211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31.172856619722673</v>
      </c>
      <c r="C253" s="9">
        <f t="shared" si="61"/>
        <v>1.404000000000001</v>
      </c>
      <c r="D253" s="9">
        <f t="shared" si="72"/>
        <v>32.172856619722673</v>
      </c>
      <c r="E253" s="9">
        <f t="shared" si="72"/>
        <v>-24.117477552921315</v>
      </c>
      <c r="F253" s="9">
        <f t="shared" si="63"/>
        <v>-21.398307800385151</v>
      </c>
      <c r="G253" s="10">
        <f t="shared" si="73"/>
        <v>2.1666666599999997</v>
      </c>
      <c r="H253" s="5">
        <f t="shared" si="73"/>
        <v>1</v>
      </c>
      <c r="I253">
        <f t="shared" si="65"/>
        <v>43.218945152065665</v>
      </c>
      <c r="J253">
        <f t="shared" si="66"/>
        <v>20.829770311413171</v>
      </c>
      <c r="K253">
        <f t="shared" si="66"/>
        <v>-37.86816458228509</v>
      </c>
      <c r="L253">
        <f t="shared" si="67"/>
        <v>-3.5364420257890363</v>
      </c>
      <c r="M253">
        <f t="shared" si="68"/>
        <v>-25.744809151221823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31.297771585634685</v>
      </c>
      <c r="C254" s="9">
        <f t="shared" si="61"/>
        <v>1.410000000000001</v>
      </c>
      <c r="D254" s="9">
        <f t="shared" si="72"/>
        <v>32.297771585634685</v>
      </c>
      <c r="E254" s="9">
        <f t="shared" si="72"/>
        <v>-24.345149946979749</v>
      </c>
      <c r="F254" s="9">
        <f t="shared" si="63"/>
        <v>-21.590995593277075</v>
      </c>
      <c r="G254" s="10">
        <f t="shared" si="73"/>
        <v>2.1666666599999997</v>
      </c>
      <c r="H254" s="5">
        <f t="shared" si="73"/>
        <v>1</v>
      </c>
      <c r="I254">
        <f t="shared" si="65"/>
        <v>43.344163109409898</v>
      </c>
      <c r="J254">
        <f t="shared" si="66"/>
        <v>20.808551659258438</v>
      </c>
      <c r="K254">
        <f t="shared" si="66"/>
        <v>-38.022633437192418</v>
      </c>
      <c r="L254">
        <f t="shared" si="67"/>
        <v>-3.5430752322351968</v>
      </c>
      <c r="M254">
        <f t="shared" si="68"/>
        <v>-25.699880464835999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31.422559120236052</v>
      </c>
      <c r="C255" s="9">
        <f t="shared" si="61"/>
        <v>1.416000000000001</v>
      </c>
      <c r="D255" s="9">
        <f t="shared" si="72"/>
        <v>32.422559120236052</v>
      </c>
      <c r="E255" s="9">
        <f t="shared" si="72"/>
        <v>-24.573748345451271</v>
      </c>
      <c r="F255" s="9">
        <f t="shared" si="63"/>
        <v>-21.7843090245326</v>
      </c>
      <c r="G255" s="10">
        <f t="shared" si="73"/>
        <v>2.1666666599999997</v>
      </c>
      <c r="H255" s="5">
        <f t="shared" si="73"/>
        <v>1</v>
      </c>
      <c r="I255">
        <f t="shared" si="65"/>
        <v>43.469323843823432</v>
      </c>
      <c r="J255">
        <f t="shared" si="66"/>
        <v>20.787293207865027</v>
      </c>
      <c r="K255">
        <f t="shared" si="66"/>
        <v>-38.176832719981434</v>
      </c>
      <c r="L255">
        <f t="shared" si="67"/>
        <v>-3.5496760948963213</v>
      </c>
      <c r="M255">
        <f t="shared" si="68"/>
        <v>-25.654854427275765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31.547218985313535</v>
      </c>
      <c r="C256" s="9">
        <f t="shared" si="61"/>
        <v>1.422000000000001</v>
      </c>
      <c r="D256" s="9">
        <f t="shared" si="72"/>
        <v>32.547218985313535</v>
      </c>
      <c r="E256" s="9">
        <f t="shared" si="72"/>
        <v>-24.803271129150851</v>
      </c>
      <c r="F256" s="9">
        <f t="shared" si="63"/>
        <v>-21.978245205178201</v>
      </c>
      <c r="G256" s="10">
        <f t="shared" si="73"/>
        <v>2.1666666599999997</v>
      </c>
      <c r="H256" s="5">
        <f t="shared" si="73"/>
        <v>1</v>
      </c>
      <c r="I256">
        <f t="shared" si="65"/>
        <v>43.594424624717675</v>
      </c>
      <c r="J256">
        <f t="shared" si="66"/>
        <v>20.765995151295648</v>
      </c>
      <c r="K256">
        <f t="shared" si="66"/>
        <v>-38.330761846545087</v>
      </c>
      <c r="L256">
        <f t="shared" si="67"/>
        <v>-3.5562443798882017</v>
      </c>
      <c r="M256">
        <f t="shared" si="68"/>
        <v>-25.609732051343368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31.671750943822474</v>
      </c>
      <c r="C257" s="9">
        <f t="shared" si="61"/>
        <v>1.428000000000001</v>
      </c>
      <c r="D257" s="9">
        <f t="shared" si="72"/>
        <v>32.671750943822474</v>
      </c>
      <c r="E257" s="9">
        <f t="shared" si="72"/>
        <v>-25.033716675407046</v>
      </c>
      <c r="F257" s="9">
        <f t="shared" si="63"/>
        <v>-22.17280124437864</v>
      </c>
      <c r="G257" s="10">
        <f t="shared" si="73"/>
        <v>2.1666666599999997</v>
      </c>
      <c r="H257" s="5">
        <f t="shared" si="73"/>
        <v>1</v>
      </c>
      <c r="I257">
        <f t="shared" si="65"/>
        <v>43.719462755038016</v>
      </c>
      <c r="J257">
        <f t="shared" si="66"/>
        <v>20.744657685016318</v>
      </c>
      <c r="K257">
        <f t="shared" si="66"/>
        <v>-38.484420238853147</v>
      </c>
      <c r="L257">
        <f t="shared" si="67"/>
        <v>-3.5627798576508938</v>
      </c>
      <c r="M257">
        <f t="shared" si="68"/>
        <v>-25.564514351104823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31.796154759895131</v>
      </c>
      <c r="C258" s="9">
        <f t="shared" si="61"/>
        <v>1.4340000000000011</v>
      </c>
      <c r="D258" s="9">
        <f t="shared" si="72"/>
        <v>32.796154759895131</v>
      </c>
      <c r="E258" s="9">
        <f t="shared" si="72"/>
        <v>-25.265083358098483</v>
      </c>
      <c r="F258" s="9">
        <f t="shared" si="63"/>
        <v>-22.36797424950446</v>
      </c>
      <c r="G258" s="10">
        <f t="shared" si="73"/>
        <v>2.1666666599999997</v>
      </c>
      <c r="H258" s="5">
        <f t="shared" si="73"/>
        <v>1</v>
      </c>
      <c r="I258">
        <f t="shared" si="65"/>
        <v>43.844435570879284</v>
      </c>
      <c r="J258">
        <f t="shared" si="66"/>
        <v>20.723281005870412</v>
      </c>
      <c r="K258">
        <f t="shared" si="66"/>
        <v>-38.637807324959773</v>
      </c>
      <c r="L258">
        <f t="shared" si="67"/>
        <v>-3.5692823029060827</v>
      </c>
      <c r="M258">
        <f t="shared" si="68"/>
        <v>-25.519202341800629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31.920430198848905</v>
      </c>
      <c r="C259" s="9">
        <f t="shared" si="61"/>
        <v>1.4400000000000011</v>
      </c>
      <c r="D259" s="9">
        <f t="shared" si="72"/>
        <v>32.920430198848905</v>
      </c>
      <c r="E259" s="9">
        <f t="shared" si="72"/>
        <v>-25.497369547690393</v>
      </c>
      <c r="F259" s="9">
        <f t="shared" si="63"/>
        <v>-22.563761326199614</v>
      </c>
      <c r="G259" s="10">
        <f t="shared" si="73"/>
        <v>2.1666666599999997</v>
      </c>
      <c r="H259" s="5">
        <f t="shared" si="73"/>
        <v>1</v>
      </c>
      <c r="I259">
        <f t="shared" si="65"/>
        <v>43.969340441106247</v>
      </c>
      <c r="J259">
        <f t="shared" si="66"/>
        <v>20.701865312052977</v>
      </c>
      <c r="K259">
        <f t="shared" si="66"/>
        <v>-38.79092253901058</v>
      </c>
      <c r="L259">
        <f t="shared" si="67"/>
        <v>-3.5757514946148894</v>
      </c>
      <c r="M259">
        <f t="shared" si="68"/>
        <v>-25.473797039757567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32.044577027194322</v>
      </c>
      <c r="C260" s="9">
        <f t="shared" si="61"/>
        <v>1.4460000000000011</v>
      </c>
      <c r="D260" s="9">
        <f t="shared" si="72"/>
        <v>33.044577027194322</v>
      </c>
      <c r="E260" s="9">
        <f t="shared" si="72"/>
        <v>-25.730573611271172</v>
      </c>
      <c r="F260" s="9">
        <f t="shared" si="63"/>
        <v>-22.760159578448878</v>
      </c>
      <c r="G260" s="10">
        <f t="shared" si="73"/>
        <v>2.1666666599999997</v>
      </c>
      <c r="H260" s="5">
        <f t="shared" si="73"/>
        <v>1</v>
      </c>
      <c r="I260">
        <f t="shared" si="65"/>
        <v>44.094174766979052</v>
      </c>
      <c r="J260">
        <f t="shared" si="66"/>
        <v>20.680410803085287</v>
      </c>
      <c r="K260">
        <f t="shared" si="66"/>
        <v>-38.943765321249124</v>
      </c>
      <c r="L260">
        <f t="shared" si="67"/>
        <v>-3.5821872159361168</v>
      </c>
      <c r="M260">
        <f t="shared" si="68"/>
        <v>-25.428299462301663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32.168595012642946</v>
      </c>
      <c r="C261" s="9">
        <f t="shared" si="61"/>
        <v>1.4520000000000011</v>
      </c>
      <c r="D261" s="9">
        <f t="shared" ref="D261:E276" si="74">D260+$C$7*(J260+J261)/2</f>
        <v>33.168595012642946</v>
      </c>
      <c r="E261" s="9">
        <f t="shared" si="74"/>
        <v>-25.964693912588988</v>
      </c>
      <c r="F261" s="9">
        <f t="shared" si="63"/>
        <v>-22.957166108645431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44.218935981783638</v>
      </c>
      <c r="J261">
        <f t="shared" si="66"/>
        <v>20.658917679789671</v>
      </c>
      <c r="K261">
        <f t="shared" si="66"/>
        <v>-39.096335118022935</v>
      </c>
      <c r="L261">
        <f t="shared" si="67"/>
        <v>-3.5885892541849431</v>
      </c>
      <c r="M261">
        <f t="shared" si="68"/>
        <v>-25.382710627672196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32.29248392411511</v>
      </c>
      <c r="C262" s="9">
        <f t="shared" si="61"/>
        <v>1.4580000000000011</v>
      </c>
      <c r="D262" s="9">
        <f t="shared" si="74"/>
        <v>33.29248392411511</v>
      </c>
      <c r="E262" s="9">
        <f t="shared" si="74"/>
        <v>-26.199728812088424</v>
      </c>
      <c r="F262" s="9">
        <f t="shared" si="63"/>
        <v>-23.154778017658323</v>
      </c>
      <c r="G262" s="10">
        <f t="shared" si="75"/>
        <v>2.1666666599999997</v>
      </c>
      <c r="H262" s="5">
        <f t="shared" si="75"/>
        <v>1</v>
      </c>
      <c r="I262">
        <f t="shared" si="65"/>
        <v>44.343621550466906</v>
      </c>
      <c r="J262">
        <f t="shared" si="66"/>
        <v>20.637386144264561</v>
      </c>
      <c r="K262">
        <f t="shared" si="66"/>
        <v>-39.248631381788968</v>
      </c>
      <c r="L262">
        <f t="shared" si="67"/>
        <v>-3.5949574007920266</v>
      </c>
      <c r="M262">
        <f t="shared" si="68"/>
        <v>-25.337031554936843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32.416243531747483</v>
      </c>
      <c r="C263" s="9">
        <f t="shared" si="61"/>
        <v>1.4640000000000011</v>
      </c>
      <c r="D263" s="9">
        <f t="shared" si="74"/>
        <v>33.416243531747483</v>
      </c>
      <c r="E263" s="9">
        <f t="shared" si="74"/>
        <v>-26.435676666947145</v>
      </c>
      <c r="F263" s="9">
        <f t="shared" si="63"/>
        <v>-23.352992404899883</v>
      </c>
      <c r="G263" s="10">
        <f t="shared" si="75"/>
        <v>2.1666666599999997</v>
      </c>
      <c r="H263" s="5">
        <f t="shared" si="75"/>
        <v>1</v>
      </c>
      <c r="I263">
        <f t="shared" si="65"/>
        <v>44.468228969276801</v>
      </c>
      <c r="J263">
        <f t="shared" si="66"/>
        <v>20.61581639985981</v>
      </c>
      <c r="K263">
        <f t="shared" si="66"/>
        <v>-39.400653571118589</v>
      </c>
      <c r="L263">
        <f t="shared" si="67"/>
        <v>-3.6012914512630529</v>
      </c>
      <c r="M263">
        <f t="shared" si="68"/>
        <v>-25.291263263907833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32.539873606900521</v>
      </c>
      <c r="C264" s="9">
        <f t="shared" si="61"/>
        <v>1.4700000000000011</v>
      </c>
      <c r="D264" s="9">
        <f t="shared" si="74"/>
        <v>33.539873606900521</v>
      </c>
      <c r="E264" s="9">
        <f t="shared" si="74"/>
        <v>-26.672535831112608</v>
      </c>
      <c r="F264" s="9">
        <f t="shared" si="63"/>
        <v>-23.551806368393216</v>
      </c>
      <c r="G264" s="10">
        <f t="shared" si="75"/>
        <v>2.1666666599999997</v>
      </c>
      <c r="H264" s="5">
        <f t="shared" si="75"/>
        <v>1</v>
      </c>
      <c r="I264">
        <f t="shared" si="65"/>
        <v>44.592755765407112</v>
      </c>
      <c r="J264">
        <f t="shared" si="66"/>
        <v>20.594208651152233</v>
      </c>
      <c r="K264">
        <f t="shared" si="66"/>
        <v>-39.552401150702039</v>
      </c>
      <c r="L264">
        <f t="shared" si="67"/>
        <v>-3.6075912051386965</v>
      </c>
      <c r="M264">
        <f t="shared" si="68"/>
        <v>-25.245406775059209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32.663373922165739</v>
      </c>
      <c r="C265" s="9">
        <f t="shared" si="61"/>
        <v>1.4760000000000011</v>
      </c>
      <c r="D265" s="9">
        <f t="shared" si="74"/>
        <v>33.663373922165739</v>
      </c>
      <c r="E265" s="9">
        <f t="shared" si="74"/>
        <v>-26.91030465533877</v>
      </c>
      <c r="F265" s="9">
        <f t="shared" si="63"/>
        <v>-23.751217004839479</v>
      </c>
      <c r="G265" s="10">
        <f t="shared" si="75"/>
        <v>2.1666666599999997</v>
      </c>
      <c r="H265" s="5">
        <f t="shared" si="75"/>
        <v>1</v>
      </c>
      <c r="I265">
        <f t="shared" si="65"/>
        <v>44.717199496646899</v>
      </c>
      <c r="J265">
        <f t="shared" si="66"/>
        <v>20.5725631039214</v>
      </c>
      <c r="K265">
        <f t="shared" si="66"/>
        <v>-39.703873591352391</v>
      </c>
      <c r="L265">
        <f t="shared" si="67"/>
        <v>-3.6138564659549903</v>
      </c>
      <c r="M265">
        <f t="shared" si="68"/>
        <v>-25.199463109445098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32.78674425137288</v>
      </c>
      <c r="C266" s="9">
        <f t="shared" si="61"/>
        <v>1.4820000000000011</v>
      </c>
      <c r="D266" s="9">
        <f t="shared" si="74"/>
        <v>33.78674425137288</v>
      </c>
      <c r="E266" s="9">
        <f t="shared" si="74"/>
        <v>-27.148981487222855</v>
      </c>
      <c r="F266" s="9">
        <f t="shared" si="63"/>
        <v>-23.951221409685292</v>
      </c>
      <c r="G266" s="10">
        <f t="shared" si="75"/>
        <v>2.1666666599999997</v>
      </c>
      <c r="H266" s="5">
        <f t="shared" si="75"/>
        <v>1</v>
      </c>
      <c r="I266">
        <f t="shared" si="65"/>
        <v>44.841557751034671</v>
      </c>
      <c r="J266">
        <f t="shared" si="66"/>
        <v>20.55087996512567</v>
      </c>
      <c r="K266">
        <f t="shared" si="66"/>
        <v>-39.855070370009059</v>
      </c>
      <c r="L266">
        <f t="shared" si="67"/>
        <v>-3.6200870412041204</v>
      </c>
      <c r="M266">
        <f t="shared" si="68"/>
        <v>-25.153433288618995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32.909984369596891</v>
      </c>
      <c r="C267" s="9">
        <f t="shared" si="61"/>
        <v>1.4880000000000011</v>
      </c>
      <c r="D267" s="9">
        <f t="shared" si="74"/>
        <v>33.909984369596891</v>
      </c>
      <c r="E267" s="9">
        <f t="shared" si="74"/>
        <v>-27.388564671242104</v>
      </c>
      <c r="F267" s="9">
        <f t="shared" si="63"/>
        <v>-24.151816677189952</v>
      </c>
      <c r="G267" s="10">
        <f t="shared" si="75"/>
        <v>2.1666666599999997</v>
      </c>
      <c r="H267" s="5">
        <f t="shared" si="75"/>
        <v>1</v>
      </c>
      <c r="I267">
        <f t="shared" si="65"/>
        <v>44.965828146517055</v>
      </c>
      <c r="J267">
        <f t="shared" si="66"/>
        <v>20.529159442878445</v>
      </c>
      <c r="K267">
        <f t="shared" si="66"/>
        <v>-40.005990969740772</v>
      </c>
      <c r="L267">
        <f t="shared" si="67"/>
        <v>-3.6262827422956079</v>
      </c>
      <c r="M267">
        <f t="shared" si="68"/>
        <v>-25.107318334554087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33.033094053164803</v>
      </c>
      <c r="C268" s="9">
        <f t="shared" si="61"/>
        <v>1.4940000000000011</v>
      </c>
      <c r="D268" s="9">
        <f t="shared" si="74"/>
        <v>34.033094053164803</v>
      </c>
      <c r="E268" s="9">
        <f t="shared" si="74"/>
        <v>-27.629052548790572</v>
      </c>
      <c r="F268" s="9">
        <f t="shared" si="63"/>
        <v>-24.35299990049268</v>
      </c>
      <c r="G268" s="10">
        <f t="shared" si="75"/>
        <v>2.1666666599999997</v>
      </c>
      <c r="H268" s="5">
        <f t="shared" si="75"/>
        <v>1</v>
      </c>
      <c r="I268">
        <f t="shared" si="65"/>
        <v>45.090008330612037</v>
      </c>
      <c r="J268">
        <f t="shared" si="66"/>
        <v>20.507401746424673</v>
      </c>
      <c r="K268">
        <f t="shared" si="66"/>
        <v>-40.156634879748097</v>
      </c>
      <c r="L268">
        <f t="shared" si="67"/>
        <v>-3.6324433845179041</v>
      </c>
      <c r="M268">
        <f t="shared" si="68"/>
        <v>-25.061119269564571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33.156073079662427</v>
      </c>
      <c r="C269" s="9">
        <f t="shared" si="61"/>
        <v>1.5000000000000011</v>
      </c>
      <c r="D269" s="9">
        <f t="shared" si="74"/>
        <v>34.156073079662427</v>
      </c>
      <c r="E269" s="9">
        <f t="shared" si="74"/>
        <v>-27.870443458215913</v>
      </c>
      <c r="F269" s="9">
        <f t="shared" si="63"/>
        <v>-24.554768171679736</v>
      </c>
      <c r="G269" s="10">
        <f t="shared" si="75"/>
        <v>2.1666666599999997</v>
      </c>
      <c r="H269" s="5">
        <f t="shared" si="75"/>
        <v>1</v>
      </c>
      <c r="I269">
        <f t="shared" si="65"/>
        <v>45.214095980076678</v>
      </c>
      <c r="J269">
        <f t="shared" si="66"/>
        <v>20.485607086117565</v>
      </c>
      <c r="K269">
        <f t="shared" si="66"/>
        <v>-40.307001595365485</v>
      </c>
      <c r="L269">
        <f t="shared" si="67"/>
        <v>-3.6385687870003722</v>
      </c>
      <c r="M269">
        <f t="shared" si="68"/>
        <v>-25.014837116227923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33.27892122794097</v>
      </c>
      <c r="C270" s="9">
        <f t="shared" si="61"/>
        <v>1.5060000000000011</v>
      </c>
      <c r="D270" s="9">
        <f t="shared" si="74"/>
        <v>34.27892122794097</v>
      </c>
      <c r="E270" s="9">
        <f t="shared" si="74"/>
        <v>-28.112735734856198</v>
      </c>
      <c r="F270" s="9">
        <f t="shared" si="63"/>
        <v>-24.757118581851536</v>
      </c>
      <c r="G270" s="10">
        <f t="shared" si="75"/>
        <v>2.1666666599999997</v>
      </c>
      <c r="H270" s="5">
        <f t="shared" si="75"/>
        <v>1</v>
      </c>
      <c r="I270">
        <f t="shared" si="65"/>
        <v>45.3380888005792</v>
      </c>
      <c r="J270">
        <f t="shared" si="66"/>
        <v>20.463775673395563</v>
      </c>
      <c r="K270">
        <f t="shared" si="66"/>
        <v>-40.45709061806285</v>
      </c>
      <c r="L270">
        <f t="shared" si="67"/>
        <v>-3.6446587726756623</v>
      </c>
      <c r="M270">
        <f t="shared" si="68"/>
        <v>-24.968472897308192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33.401638278123436</v>
      </c>
      <c r="C271" s="9">
        <f t="shared" si="61"/>
        <v>1.5120000000000011</v>
      </c>
      <c r="D271" s="9">
        <f t="shared" si="74"/>
        <v>34.401638278123436</v>
      </c>
      <c r="E271" s="9">
        <f t="shared" si="74"/>
        <v>-28.355927711076728</v>
      </c>
      <c r="F271" s="9">
        <f t="shared" si="63"/>
        <v>-24.960048221189584</v>
      </c>
      <c r="G271" s="10">
        <f t="shared" si="75"/>
        <v>2.1666666599999997</v>
      </c>
      <c r="H271" s="5">
        <f t="shared" si="75"/>
        <v>1</v>
      </c>
      <c r="I271">
        <f t="shared" si="65"/>
        <v>45.46198452637551</v>
      </c>
      <c r="J271">
        <f t="shared" si="66"/>
        <v>20.441907720759509</v>
      </c>
      <c r="K271">
        <f t="shared" si="66"/>
        <v>-40.606901455446696</v>
      </c>
      <c r="L271">
        <f t="shared" si="67"/>
        <v>-3.6507131682424676</v>
      </c>
      <c r="M271">
        <f t="shared" si="68"/>
        <v>-24.922027635680202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33.524224011610961</v>
      </c>
      <c r="C272" s="9">
        <f t="shared" si="61"/>
        <v>1.5180000000000011</v>
      </c>
      <c r="D272" s="9">
        <f t="shared" si="74"/>
        <v>34.524224011610961</v>
      </c>
      <c r="E272" s="9">
        <f t="shared" si="74"/>
        <v>-28.600017716306851</v>
      </c>
      <c r="F272" s="9">
        <f t="shared" si="63"/>
        <v>-25.163554179023453</v>
      </c>
      <c r="G272" s="10">
        <f t="shared" si="75"/>
        <v>2.1666666599999997</v>
      </c>
      <c r="H272" s="5">
        <f t="shared" si="75"/>
        <v>1</v>
      </c>
      <c r="I272">
        <f t="shared" si="65"/>
        <v>45.585780919989951</v>
      </c>
      <c r="J272">
        <f t="shared" si="66"/>
        <v>20.420003441750055</v>
      </c>
      <c r="K272">
        <f t="shared" si="66"/>
        <v>-40.756433621260776</v>
      </c>
      <c r="L272">
        <f t="shared" si="67"/>
        <v>-3.6567318041286638</v>
      </c>
      <c r="M272">
        <f t="shared" si="68"/>
        <v>-24.875502354254731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33.646678211088989</v>
      </c>
      <c r="C273" s="9">
        <f t="shared" si="61"/>
        <v>1.5240000000000011</v>
      </c>
      <c r="D273" s="9">
        <f t="shared" si="74"/>
        <v>34.646678211088989</v>
      </c>
      <c r="E273" s="9">
        <f t="shared" si="74"/>
        <v>-28.845004077076794</v>
      </c>
      <c r="F273" s="9">
        <f t="shared" si="63"/>
        <v>-25.367633543897597</v>
      </c>
      <c r="G273" s="10">
        <f t="shared" si="75"/>
        <v>2.1666666599999997</v>
      </c>
      <c r="H273" s="5">
        <f t="shared" si="75"/>
        <v>1</v>
      </c>
      <c r="I273">
        <f t="shared" si="65"/>
        <v>45.709475771900351</v>
      </c>
      <c r="J273">
        <f t="shared" si="66"/>
        <v>20.398063050925284</v>
      </c>
      <c r="K273">
        <f t="shared" si="66"/>
        <v>-40.905686635386303</v>
      </c>
      <c r="L273">
        <f t="shared" si="67"/>
        <v>-3.6627145144548163</v>
      </c>
      <c r="M273">
        <f t="shared" si="68"/>
        <v>-24.82889807590464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33.76900066053328</v>
      </c>
      <c r="C274" s="9">
        <f t="shared" si="61"/>
        <v>1.5300000000000011</v>
      </c>
      <c r="D274" s="9">
        <f t="shared" si="74"/>
        <v>34.76900066053328</v>
      </c>
      <c r="E274" s="9">
        <f t="shared" si="74"/>
        <v>-29.09088511705448</v>
      </c>
      <c r="F274" s="9">
        <f t="shared" si="63"/>
        <v>-25.572283403638057</v>
      </c>
      <c r="G274" s="10">
        <f t="shared" si="75"/>
        <v>2.1666666599999997</v>
      </c>
      <c r="H274" s="5">
        <f t="shared" si="75"/>
        <v>1</v>
      </c>
      <c r="I274">
        <f t="shared" si="65"/>
        <v>45.83306690022723</v>
      </c>
      <c r="J274">
        <f t="shared" si="66"/>
        <v>20.376086763838554</v>
      </c>
      <c r="K274">
        <f t="shared" si="66"/>
        <v>-41.054660023841734</v>
      </c>
      <c r="L274">
        <f t="shared" si="67"/>
        <v>-3.6686611369980606</v>
      </c>
      <c r="M274">
        <f t="shared" si="68"/>
        <v>-24.782215823391876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33.891191145215842</v>
      </c>
      <c r="C275" s="9">
        <f t="shared" si="61"/>
        <v>1.5360000000000011</v>
      </c>
      <c r="D275" s="9">
        <f t="shared" si="74"/>
        <v>34.891191145215842</v>
      </c>
      <c r="E275" s="9">
        <f t="shared" si="74"/>
        <v>-29.337659157082353</v>
      </c>
      <c r="F275" s="9">
        <f t="shared" si="63"/>
        <v>-25.777500845419141</v>
      </c>
      <c r="G275" s="10">
        <f t="shared" si="75"/>
        <v>2.1666666599999997</v>
      </c>
      <c r="H275" s="5">
        <f t="shared" si="75"/>
        <v>1</v>
      </c>
      <c r="I275">
        <f t="shared" si="65"/>
        <v>45.956552150427207</v>
      </c>
      <c r="J275">
        <f t="shared" si="66"/>
        <v>20.354074797016565</v>
      </c>
      <c r="K275">
        <f t="shared" si="66"/>
        <v>-41.203353318782085</v>
      </c>
      <c r="L275">
        <f t="shared" si="67"/>
        <v>-3.6745715131563528</v>
      </c>
      <c r="M275">
        <f t="shared" si="68"/>
        <v>-24.735456619295448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34.013249451710706</v>
      </c>
      <c r="C276" s="9">
        <f t="shared" si="61"/>
        <v>1.5420000000000011</v>
      </c>
      <c r="D276" s="9">
        <f t="shared" si="74"/>
        <v>35.013249451710706</v>
      </c>
      <c r="E276" s="9">
        <f t="shared" si="74"/>
        <v>-29.585324515214193</v>
      </c>
      <c r="F276" s="9">
        <f t="shared" si="63"/>
        <v>-25.983282955829942</v>
      </c>
      <c r="G276" s="10">
        <f t="shared" si="75"/>
        <v>2.1666666599999997</v>
      </c>
      <c r="H276" s="5">
        <f t="shared" si="75"/>
        <v>1</v>
      </c>
      <c r="I276">
        <f t="shared" si="65"/>
        <v>46.079929394990401</v>
      </c>
      <c r="J276">
        <f t="shared" si="66"/>
        <v>20.332027367937627</v>
      </c>
      <c r="K276">
        <f t="shared" si="66"/>
        <v>-41.351766058497859</v>
      </c>
      <c r="L276">
        <f t="shared" si="67"/>
        <v>-3.680445487913063</v>
      </c>
      <c r="M276">
        <f t="shared" si="68"/>
        <v>-24.688621485940256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34.135175367899549</v>
      </c>
      <c r="C277" s="9">
        <f t="shared" ref="C277:C289" si="80">C276+_dt</f>
        <v>1.5480000000000012</v>
      </c>
      <c r="D277" s="9">
        <f t="shared" ref="D277:E289" si="81">D276+$C$7*(J276+J277)/2</f>
        <v>35.135175367899549</v>
      </c>
      <c r="E277" s="9">
        <f t="shared" si="81"/>
        <v>-29.833879506751927</v>
      </c>
      <c r="F277" s="9">
        <f t="shared" ref="F277:F289" si="82">$O$1*D277^2+$O$2*D277+$O$3</f>
        <v>-26.189626820940745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46.203196533141934</v>
      </c>
      <c r="J277">
        <f t="shared" ref="J277:K289" si="85">J276+L276*$C$7</f>
        <v>20.309944695010149</v>
      </c>
      <c r="K277">
        <f t="shared" si="85"/>
        <v>-41.499897787413502</v>
      </c>
      <c r="L277">
        <f t="shared" ref="L277:L289" si="86">-$C$15*I277*J277</f>
        <v>-3.6862829098019398</v>
      </c>
      <c r="M277">
        <f t="shared" ref="M277:M289" si="87">-$C$6-$C$15*I277*K277</f>
        <v>-24.641711445326845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34.256968682977231</v>
      </c>
      <c r="C278" s="9">
        <f t="shared" si="80"/>
        <v>1.5540000000000012</v>
      </c>
      <c r="D278" s="9">
        <f t="shared" si="81"/>
        <v>35.256968682977231</v>
      </c>
      <c r="E278" s="9">
        <f t="shared" si="81"/>
        <v>-30.083322444282423</v>
      </c>
      <c r="F278" s="9">
        <f t="shared" si="82"/>
        <v>-26.396529526369385</v>
      </c>
      <c r="G278" s="10">
        <f t="shared" si="83"/>
        <v>2.1666666599999997</v>
      </c>
      <c r="H278" s="5">
        <f t="shared" si="83"/>
        <v>1</v>
      </c>
      <c r="I278">
        <f t="shared" si="84"/>
        <v>46.326351490547395</v>
      </c>
      <c r="J278">
        <f t="shared" si="85"/>
        <v>20.287826997551338</v>
      </c>
      <c r="K278">
        <f t="shared" si="85"/>
        <v>-41.647748056085462</v>
      </c>
      <c r="L278">
        <f t="shared" si="86"/>
        <v>-3.6920836308724145</v>
      </c>
      <c r="M278">
        <f t="shared" si="87"/>
        <v>-24.594727519062015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34.378629187457186</v>
      </c>
      <c r="C279" s="9">
        <f t="shared" si="80"/>
        <v>1.5600000000000012</v>
      </c>
      <c r="D279" s="9">
        <f t="shared" si="81"/>
        <v>35.378629187457186</v>
      </c>
      <c r="E279" s="9">
        <f t="shared" si="81"/>
        <v>-30.333651637714279</v>
      </c>
      <c r="F279" s="9">
        <f t="shared" si="82"/>
        <v>-26.603988157347402</v>
      </c>
      <c r="G279" s="10">
        <f t="shared" si="83"/>
        <v>2.1666666599999997</v>
      </c>
      <c r="H279" s="5">
        <f t="shared" si="83"/>
        <v>1</v>
      </c>
      <c r="I279">
        <f t="shared" si="84"/>
        <v>46.449392219022215</v>
      </c>
      <c r="J279">
        <f t="shared" si="85"/>
        <v>20.265674495766103</v>
      </c>
      <c r="K279">
        <f t="shared" si="85"/>
        <v>-41.795316421199836</v>
      </c>
      <c r="L279">
        <f t="shared" si="86"/>
        <v>-3.6978475066552572</v>
      </c>
      <c r="M279">
        <f t="shared" si="87"/>
        <v>-24.547670728290321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34.500156673176662</v>
      </c>
      <c r="C280" s="9">
        <f t="shared" si="80"/>
        <v>1.5660000000000012</v>
      </c>
      <c r="D280" s="9">
        <f t="shared" si="81"/>
        <v>35.500156673176662</v>
      </c>
      <c r="E280" s="9">
        <f t="shared" si="81"/>
        <v>-30.584865394314587</v>
      </c>
      <c r="F280" s="9">
        <f t="shared" si="82"/>
        <v>-26.811999798786118</v>
      </c>
      <c r="G280" s="10">
        <f t="shared" si="83"/>
        <v>2.1666666599999997</v>
      </c>
      <c r="H280" s="5">
        <f t="shared" si="83"/>
        <v>1</v>
      </c>
      <c r="I280">
        <f t="shared" si="84"/>
        <v>46.572316696244862</v>
      </c>
      <c r="J280">
        <f t="shared" si="85"/>
        <v>20.243487410726171</v>
      </c>
      <c r="K280">
        <f t="shared" si="85"/>
        <v>-41.942602445569577</v>
      </c>
      <c r="L280">
        <f t="shared" si="86"/>
        <v>-3.7035743961285594</v>
      </c>
      <c r="M280">
        <f t="shared" si="87"/>
        <v>-24.500542093626429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34.62155093330189</v>
      </c>
      <c r="C281" s="9">
        <f t="shared" si="80"/>
        <v>1.5720000000000012</v>
      </c>
      <c r="D281" s="9">
        <f t="shared" si="81"/>
        <v>35.62155093330189</v>
      </c>
      <c r="E281" s="9">
        <f t="shared" si="81"/>
        <v>-30.836962018745691</v>
      </c>
      <c r="F281" s="9">
        <f t="shared" si="82"/>
        <v>-27.020561535342626</v>
      </c>
      <c r="G281" s="10">
        <f t="shared" si="83"/>
        <v>2.1666666599999997</v>
      </c>
      <c r="H281" s="5">
        <f t="shared" si="83"/>
        <v>1</v>
      </c>
      <c r="I281">
        <f t="shared" si="84"/>
        <v>46.695122925473974</v>
      </c>
      <c r="J281">
        <f t="shared" si="85"/>
        <v>20.221265964349399</v>
      </c>
      <c r="K281">
        <f t="shared" si="85"/>
        <v>-42.089605698131336</v>
      </c>
      <c r="L281">
        <f t="shared" si="86"/>
        <v>-3.7092641616840734</v>
      </c>
      <c r="M281">
        <f t="shared" si="87"/>
        <v>-24.453342635088308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34.742811762333076</v>
      </c>
      <c r="C282" s="9">
        <f t="shared" si="80"/>
        <v>1.5780000000000012</v>
      </c>
      <c r="D282" s="9">
        <f t="shared" si="81"/>
        <v>35.742811762333076</v>
      </c>
      <c r="E282" s="9">
        <f t="shared" si="81"/>
        <v>-31.08993981310191</v>
      </c>
      <c r="F282" s="9">
        <f t="shared" si="82"/>
        <v>-27.229670451485543</v>
      </c>
      <c r="G282" s="10">
        <f t="shared" si="83"/>
        <v>2.1666666599999997</v>
      </c>
      <c r="H282" s="5">
        <f t="shared" si="83"/>
        <v>1</v>
      </c>
      <c r="I282">
        <f t="shared" si="84"/>
        <v>46.817808935269127</v>
      </c>
      <c r="J282">
        <f t="shared" si="85"/>
        <v>20.199010379379295</v>
      </c>
      <c r="K282">
        <f t="shared" si="85"/>
        <v>-42.23632575394187</v>
      </c>
      <c r="L282">
        <f t="shared" si="86"/>
        <v>-3.71491666909386</v>
      </c>
      <c r="M282">
        <f t="shared" si="87"/>
        <v>-24.40607337203128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34.863938956109308</v>
      </c>
      <c r="C283" s="9">
        <f t="shared" si="80"/>
        <v>1.5840000000000012</v>
      </c>
      <c r="D283" s="9">
        <f t="shared" si="81"/>
        <v>35.863938956109308</v>
      </c>
      <c r="E283" s="9">
        <f t="shared" si="81"/>
        <v>-31.343797076946259</v>
      </c>
      <c r="F283" s="9">
        <f t="shared" si="82"/>
        <v>-27.439323631560715</v>
      </c>
      <c r="G283" s="10">
        <f t="shared" si="83"/>
        <v>2.1666666599999997</v>
      </c>
      <c r="H283" s="5">
        <f t="shared" si="83"/>
        <v>1</v>
      </c>
      <c r="I283">
        <f t="shared" si="84"/>
        <v>46.940372779215359</v>
      </c>
      <c r="J283">
        <f t="shared" si="85"/>
        <v>20.176720879364733</v>
      </c>
      <c r="K283">
        <f t="shared" si="85"/>
        <v>-42.382762194174056</v>
      </c>
      <c r="L283">
        <f t="shared" si="86"/>
        <v>-3.7205317874772761</v>
      </c>
      <c r="M283">
        <f t="shared" si="87"/>
        <v>-24.358735323082911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34.984932311813324</v>
      </c>
      <c r="C284" s="9">
        <f t="shared" si="80"/>
        <v>1.5900000000000012</v>
      </c>
      <c r="D284" s="9">
        <f t="shared" si="81"/>
        <v>35.984932311813324</v>
      </c>
      <c r="E284" s="9">
        <f t="shared" si="81"/>
        <v>-31.598532107347118</v>
      </c>
      <c r="F284" s="9">
        <f t="shared" si="82"/>
        <v>-27.649518159856754</v>
      </c>
      <c r="G284" s="10">
        <f t="shared" si="83"/>
        <v>2.1666666599999997</v>
      </c>
      <c r="H284" s="5">
        <f t="shared" si="83"/>
        <v>1</v>
      </c>
      <c r="I284">
        <f t="shared" si="84"/>
        <v>47.062812535651389</v>
      </c>
      <c r="J284">
        <f t="shared" si="85"/>
        <v>20.154397688639868</v>
      </c>
      <c r="K284">
        <f t="shared" si="85"/>
        <v>-42.528914606112551</v>
      </c>
      <c r="L284">
        <f t="shared" si="86"/>
        <v>-3.7261093892682791</v>
      </c>
      <c r="M284">
        <f t="shared" si="87"/>
        <v>-24.311329506078675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35.10579162797616</v>
      </c>
      <c r="C285" s="9">
        <f t="shared" si="80"/>
        <v>1.5960000000000012</v>
      </c>
      <c r="D285" s="9">
        <f t="shared" si="81"/>
        <v>36.10579162797616</v>
      </c>
      <c r="E285" s="9">
        <f t="shared" si="81"/>
        <v>-31.854143198914905</v>
      </c>
      <c r="F285" s="9">
        <f t="shared" si="82"/>
        <v>-27.860251120670402</v>
      </c>
      <c r="G285" s="10">
        <f t="shared" si="83"/>
        <v>2.1666666599999997</v>
      </c>
      <c r="H285" s="5">
        <f t="shared" si="83"/>
        <v>1</v>
      </c>
      <c r="I285">
        <f t="shared" si="84"/>
        <v>47.185126307401383</v>
      </c>
      <c r="J285">
        <f t="shared" si="85"/>
        <v>20.132041032304258</v>
      </c>
      <c r="K285">
        <f t="shared" si="85"/>
        <v>-42.674782583149025</v>
      </c>
      <c r="L285">
        <f t="shared" si="86"/>
        <v>-3.7316493501830523</v>
      </c>
      <c r="M285">
        <f t="shared" si="87"/>
        <v>-24.263856937998497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35.226516704481682</v>
      </c>
      <c r="C286" s="9">
        <f t="shared" si="80"/>
        <v>1.6020000000000012</v>
      </c>
      <c r="D286" s="9">
        <f t="shared" si="81"/>
        <v>36.226516704481682</v>
      </c>
      <c r="E286" s="9">
        <f t="shared" si="81"/>
        <v>-32.11062864383868</v>
      </c>
      <c r="F286" s="9">
        <f t="shared" si="82"/>
        <v>-28.071519598371783</v>
      </c>
      <c r="G286" s="10">
        <f t="shared" si="83"/>
        <v>2.1666666599999997</v>
      </c>
      <c r="H286" s="5">
        <f t="shared" si="83"/>
        <v>1</v>
      </c>
      <c r="I286">
        <f t="shared" si="84"/>
        <v>47.307312221510273</v>
      </c>
      <c r="J286">
        <f t="shared" si="85"/>
        <v>20.109651136203158</v>
      </c>
      <c r="K286">
        <f t="shared" si="85"/>
        <v>-42.820365724777012</v>
      </c>
      <c r="L286">
        <f t="shared" si="86"/>
        <v>-3.7371515491879319</v>
      </c>
      <c r="M286">
        <f t="shared" si="87"/>
        <v>-24.216318634904063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35.347107342571014</v>
      </c>
      <c r="C287" s="9">
        <f t="shared" si="80"/>
        <v>1.6080000000000012</v>
      </c>
      <c r="D287" s="9">
        <f t="shared" si="81"/>
        <v>36.347107342571014</v>
      </c>
      <c r="E287" s="9">
        <f t="shared" si="81"/>
        <v>-32.36798673192277</v>
      </c>
      <c r="F287" s="9">
        <f t="shared" si="82"/>
        <v>-28.283320677469476</v>
      </c>
      <c r="G287" s="10">
        <f t="shared" si="83"/>
        <v>2.1666666599999997</v>
      </c>
      <c r="H287" s="5">
        <f t="shared" si="83"/>
        <v>1</v>
      </c>
      <c r="I287">
        <f t="shared" si="84"/>
        <v>47.429368428982656</v>
      </c>
      <c r="J287">
        <f t="shared" si="85"/>
        <v>20.087228226908032</v>
      </c>
      <c r="K287">
        <f t="shared" si="85"/>
        <v>-42.965663636586434</v>
      </c>
      <c r="L287">
        <f t="shared" si="86"/>
        <v>-3.7426158684676589</v>
      </c>
      <c r="M287">
        <f t="shared" si="87"/>
        <v>-24.168715611876912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35.46756334484683</v>
      </c>
      <c r="C288" s="9">
        <f t="shared" si="80"/>
        <v>1.6140000000000012</v>
      </c>
      <c r="D288" s="9">
        <f t="shared" si="81"/>
        <v>36.46756334484683</v>
      </c>
      <c r="E288" s="9">
        <f t="shared" si="81"/>
        <v>-32.626215750623302</v>
      </c>
      <c r="F288" s="9">
        <f t="shared" si="82"/>
        <v>-28.495651442675449</v>
      </c>
      <c r="G288" s="10">
        <f t="shared" si="83"/>
        <v>2.1666666599999997</v>
      </c>
      <c r="H288" s="5">
        <f t="shared" si="83"/>
        <v>1</v>
      </c>
      <c r="I288">
        <f t="shared" si="84"/>
        <v>47.551293104525058</v>
      </c>
      <c r="J288">
        <f t="shared" si="85"/>
        <v>20.064772531697226</v>
      </c>
      <c r="K288">
        <f t="shared" si="85"/>
        <v>-43.110675930257699</v>
      </c>
      <c r="L288">
        <f t="shared" si="86"/>
        <v>-3.7480421933939185</v>
      </c>
      <c r="M288">
        <f t="shared" si="87"/>
        <v>-24.121048882957368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35.58788451527753</v>
      </c>
      <c r="C289" s="9">
        <f t="shared" si="80"/>
        <v>1.6200000000000012</v>
      </c>
      <c r="D289" s="9">
        <f t="shared" si="81"/>
        <v>36.58788451527753</v>
      </c>
      <c r="E289" s="9">
        <f t="shared" si="81"/>
        <v>-32.885313985084743</v>
      </c>
      <c r="F289" s="9">
        <f t="shared" si="82"/>
        <v>-28.708508978969775</v>
      </c>
      <c r="G289" s="10">
        <f t="shared" si="83"/>
        <v>2.1666666599999997</v>
      </c>
      <c r="H289" s="5">
        <f t="shared" si="83"/>
        <v>1</v>
      </c>
      <c r="I289">
        <f t="shared" si="84"/>
        <v>47.673084446291611</v>
      </c>
      <c r="J289">
        <f t="shared" si="85"/>
        <v>20.042284278536862</v>
      </c>
      <c r="K289">
        <f t="shared" si="85"/>
        <v>-43.255402223555443</v>
      </c>
      <c r="L289">
        <f t="shared" si="86"/>
        <v>-3.753430412494188</v>
      </c>
      <c r="M289">
        <f t="shared" si="87"/>
        <v>-24.073319461084196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83" priority="16" stopIfTrue="1" operator="greaterThan">
      <formula>$G$19</formula>
    </cfRule>
    <cfRule type="cellIs" dxfId="382" priority="17" stopIfTrue="1" operator="lessThan">
      <formula>$H$19</formula>
    </cfRule>
    <cfRule type="cellIs" dxfId="381" priority="18" stopIfTrue="1" operator="between">
      <formula>$H$19</formula>
      <formula>$G$19</formula>
    </cfRule>
  </conditionalFormatting>
  <conditionalFormatting sqref="E19:E20">
    <cfRule type="cellIs" dxfId="380" priority="13" stopIfTrue="1" operator="lessThan">
      <formula>$H$19</formula>
    </cfRule>
    <cfRule type="cellIs" dxfId="379" priority="14" stopIfTrue="1" operator="greaterThan">
      <formula>$G$19</formula>
    </cfRule>
    <cfRule type="cellIs" dxfId="378" priority="15" stopIfTrue="1" operator="between">
      <formula>$H$19</formula>
      <formula>$G$19</formula>
    </cfRule>
  </conditionalFormatting>
  <conditionalFormatting sqref="F19">
    <cfRule type="cellIs" dxfId="377" priority="10" stopIfTrue="1" operator="lessThan">
      <formula>$H$19</formula>
    </cfRule>
    <cfRule type="cellIs" dxfId="376" priority="11" stopIfTrue="1" operator="greaterThan">
      <formula>$G$19</formula>
    </cfRule>
    <cfRule type="cellIs" dxfId="375" priority="12" stopIfTrue="1" operator="between">
      <formula>$H$19</formula>
      <formula>$G$19</formula>
    </cfRule>
  </conditionalFormatting>
  <conditionalFormatting sqref="F20">
    <cfRule type="cellIs" dxfId="374" priority="7" stopIfTrue="1" operator="lessThan">
      <formula>$H$19</formula>
    </cfRule>
    <cfRule type="cellIs" dxfId="373" priority="8" stopIfTrue="1" operator="greaterThan">
      <formula>$G$19</formula>
    </cfRule>
    <cfRule type="cellIs" dxfId="372" priority="9" stopIfTrue="1" operator="between">
      <formula>$H$19</formula>
      <formula>$G$19</formula>
    </cfRule>
  </conditionalFormatting>
  <conditionalFormatting sqref="E21:E289">
    <cfRule type="cellIs" dxfId="371" priority="4" stopIfTrue="1" operator="lessThan">
      <formula>$H$19</formula>
    </cfRule>
    <cfRule type="cellIs" dxfId="370" priority="5" stopIfTrue="1" operator="greaterThan">
      <formula>$G$19</formula>
    </cfRule>
    <cfRule type="cellIs" dxfId="369" priority="6" stopIfTrue="1" operator="between">
      <formula>$H$19</formula>
      <formula>$G$19</formula>
    </cfRule>
  </conditionalFormatting>
  <conditionalFormatting sqref="F21:F289">
    <cfRule type="cellIs" dxfId="368" priority="1" stopIfTrue="1" operator="lessThan">
      <formula>$H$19</formula>
    </cfRule>
    <cfRule type="cellIs" dxfId="367" priority="2" stopIfTrue="1" operator="greaterThan">
      <formula>$G$19</formula>
    </cfRule>
    <cfRule type="cellIs" dxfId="36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46"/>
  <sheetViews>
    <sheetView topLeftCell="B46" zoomScale="70" zoomScaleNormal="70" workbookViewId="0">
      <selection activeCell="C4" sqref="C4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SummaryChart!G11</f>
        <v>25</v>
      </c>
      <c r="D1" s="1" t="s">
        <v>17</v>
      </c>
      <c r="G1" t="s">
        <v>27</v>
      </c>
      <c r="H1" s="6" t="s">
        <v>22</v>
      </c>
      <c r="O1" s="28">
        <f>-(C6/2)/(COS(C2/180*PI())*C1)^2</f>
        <v>-2.6386845199052839E-2</v>
      </c>
      <c r="P1" s="5" t="s">
        <v>10</v>
      </c>
    </row>
    <row r="2" spans="2:22" ht="22.5" x14ac:dyDescent="0.3">
      <c r="C2" s="24">
        <f>SummaryChart!H11</f>
        <v>9.0134333761240821</v>
      </c>
      <c r="D2" s="1" t="s">
        <v>18</v>
      </c>
      <c r="G2" s="9" t="s">
        <v>23</v>
      </c>
      <c r="O2" s="28">
        <f>TAN(C2/180*PI())</f>
        <v>0.1586247873898981</v>
      </c>
      <c r="P2" s="5" t="s">
        <v>12</v>
      </c>
    </row>
    <row r="3" spans="2:22" ht="22.5" x14ac:dyDescent="0.3">
      <c r="C3" s="24">
        <f>SummaryChart!J11/12</f>
        <v>0.80069391458155925</v>
      </c>
      <c r="D3" s="1" t="s">
        <v>19</v>
      </c>
      <c r="G3" s="9" t="s">
        <v>28</v>
      </c>
      <c r="O3" s="28">
        <f>C3</f>
        <v>0.80069391458155925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SummaryChart!B11</f>
        <v>2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6.559112886520202E-2</v>
      </c>
      <c r="C12" s="14"/>
      <c r="D12" s="15">
        <f ca="1">CELL("contents",INDIRECT("D"&amp;C13-1))</f>
        <v>1.9186062969256255</v>
      </c>
      <c r="E12" s="15">
        <f ca="1">CELL("contents",INDIRECT("E"&amp;C13-1))</f>
        <v>1.0073784097852776</v>
      </c>
      <c r="F12">
        <f ca="1">D13-D12</f>
        <v>0.14698483193957657</v>
      </c>
      <c r="G12">
        <f ca="1">D13-D11</f>
        <v>6.559112886520202E-2</v>
      </c>
      <c r="H12" s="27">
        <f ca="1">G12/F12</f>
        <v>0.44624420084492544</v>
      </c>
      <c r="I12">
        <f ca="1">D13-D12</f>
        <v>0.14698483193957657</v>
      </c>
      <c r="J12">
        <f ca="1">E13-E12</f>
        <v>7.7356649546176381E-3</v>
      </c>
      <c r="K12">
        <f ca="1">ATAN(J12/I12)*180/PI()</f>
        <v>3.0126402406936883</v>
      </c>
      <c r="N12" s="26">
        <f ca="1">E13-E12</f>
        <v>7.7356649546176381E-3</v>
      </c>
      <c r="O12" s="26">
        <f ca="1">N12+E13-H12*N12</f>
        <v>1.0193977440688353</v>
      </c>
      <c r="P12">
        <f ca="1">IF(AND(G12&gt;0,G12&lt;F12),1,0)</f>
        <v>1</v>
      </c>
      <c r="Q12" s="26">
        <f ca="1">IF(P12=1,O12,O13)</f>
        <v>1.0193977440688353</v>
      </c>
    </row>
    <row r="13" spans="2:22" x14ac:dyDescent="0.2">
      <c r="B13" t="str">
        <f ca="1">CELL("address",INDEX(B20:B290,MATCH(MIN(B20:B290),B20:B290,0)))</f>
        <v>$B$33</v>
      </c>
      <c r="C13">
        <f ca="1">CELL("row",INDEX(A20:A289,MATCH(MIN(A20:A289),A20:A289,0)))</f>
        <v>33</v>
      </c>
      <c r="D13" s="15">
        <f ca="1">CELL("contents",INDIRECT("D"&amp;C13))</f>
        <v>2.065591128865202</v>
      </c>
      <c r="E13" s="15">
        <f ca="1">CELL("contents",INDIRECT("E"&amp;C13))</f>
        <v>1.0151140747398952</v>
      </c>
      <c r="F13">
        <f ca="1">D14-D13</f>
        <v>0.1468998440623861</v>
      </c>
      <c r="G13">
        <f ca="1">D14-D11</f>
        <v>0.21249097292758812</v>
      </c>
      <c r="H13" s="27">
        <f ca="1">G13/F13</f>
        <v>1.4465023723057628</v>
      </c>
      <c r="N13" s="26">
        <f ca="1">E14-E13</f>
        <v>6.5729279612971592E-3</v>
      </c>
      <c r="O13" s="26">
        <f ca="1">E13+H13*N13</f>
        <v>1.0246218306289065</v>
      </c>
      <c r="P13">
        <f ca="1">IF(G13&lt;F13,1,0)</f>
        <v>0</v>
      </c>
    </row>
    <row r="14" spans="2:22" x14ac:dyDescent="0.2">
      <c r="D14" s="15">
        <f ca="1">CELL("contents",INDIRECT("D"&amp;C13+1))</f>
        <v>2.2124909729275881</v>
      </c>
      <c r="E14" s="15">
        <f ca="1">CELL("contents",INDIRECT("E"&amp;C13+1))</f>
        <v>1.0216870027011924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4.1145070493731106</v>
      </c>
      <c r="P15" s="10">
        <f>Q19</f>
        <v>1.9186062969256255</v>
      </c>
      <c r="Q15" s="10">
        <f>Q19</f>
        <v>1.9186062969256255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0.80069391458155925</v>
      </c>
      <c r="F19" s="9">
        <f>$O$1*D19^2+$O$2*D19+$O$3</f>
        <v>0.80069391458155925</v>
      </c>
      <c r="G19" s="18">
        <f>H19+G17</f>
        <v>2.1666666599999997</v>
      </c>
      <c r="H19" s="17">
        <v>1</v>
      </c>
      <c r="I19">
        <f>C1</f>
        <v>25</v>
      </c>
      <c r="J19">
        <f>C1*COS(C2/180*PI())</f>
        <v>24.691290908734352</v>
      </c>
      <c r="K19">
        <f>C1*SIN(C2/180*PI())</f>
        <v>3.9166507707801097</v>
      </c>
      <c r="L19">
        <f>-C15*I19*J19</f>
        <v>-2.4248881099405364</v>
      </c>
      <c r="M19">
        <f>-C6-C15*I19*K19</f>
        <v>-32.558647360883612</v>
      </c>
      <c r="N19" s="16">
        <f>MAX(E19:E289)</f>
        <v>1.0371341833827732</v>
      </c>
      <c r="O19" s="19">
        <f>INDEX(C19:C289,MATCH(N19,E19:E289,0),1)</f>
        <v>0.12000000000000004</v>
      </c>
      <c r="P19" s="19">
        <f>COUNTIF(E19:E289,"&gt;"&amp;H19)*_dt</f>
        <v>9.6000000000000002E-2</v>
      </c>
      <c r="Q19" s="21">
        <f>INDEX(D19:D289,MATCH(T17,T19:T289,0),1)</f>
        <v>1.9186062969256255</v>
      </c>
      <c r="R19" s="21">
        <f>INDEX(D19:D289,MATCH(T17,U19:U289,0),1)</f>
        <v>4.1145070493731106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2.1959007524474852</v>
      </c>
    </row>
    <row r="20" spans="1:22" x14ac:dyDescent="0.2">
      <c r="A20">
        <f>B20</f>
        <v>1.8518959025335728</v>
      </c>
      <c r="B20">
        <f>ABS(D20-$D$11)</f>
        <v>1.8518959025335728</v>
      </c>
      <c r="C20" s="9">
        <f>C19+_dt</f>
        <v>6.0000000000000001E-3</v>
      </c>
      <c r="D20" s="9">
        <f>D19+$C$7*(J19+J20)/2</f>
        <v>0.14810409746642719</v>
      </c>
      <c r="E20" s="9">
        <f>E19+$C$7*(K19+K20)/2</f>
        <v>0.82360776355374399</v>
      </c>
      <c r="F20" s="9">
        <f>$O$1*D20^2+$O$2*D20+$O$3</f>
        <v>0.82360810475666391</v>
      </c>
      <c r="G20" s="10">
        <f>G19</f>
        <v>2.1666666599999997</v>
      </c>
      <c r="H20" s="5">
        <f>H19</f>
        <v>1</v>
      </c>
      <c r="I20">
        <f>SQRT(J20^2+K20^2)</f>
        <v>24.955753653482571</v>
      </c>
      <c r="J20">
        <f>J19+L19*$C$7</f>
        <v>24.676741580074708</v>
      </c>
      <c r="K20">
        <f>K19+M19*$C$7</f>
        <v>3.7212988866148082</v>
      </c>
      <c r="L20">
        <f>-$C$15*I20*J20</f>
        <v>-2.4191700773437335</v>
      </c>
      <c r="M20">
        <f>-$C$6-$C$15*I20*K20</f>
        <v>-32.53881538237691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1.7038789981145168</v>
      </c>
      <c r="B21">
        <f t="shared" ref="B21:B84" si="3">ABS(D21-$D$11)</f>
        <v>1.7038789981145168</v>
      </c>
      <c r="C21" s="9">
        <f t="shared" ref="C21:C84" si="4">C20+_dt</f>
        <v>1.2E-2</v>
      </c>
      <c r="D21" s="9">
        <f t="shared" ref="D21:E36" si="5">D20+$C$7*(J20+J21)/2</f>
        <v>0.29612100188548324</v>
      </c>
      <c r="E21" s="9">
        <f t="shared" si="5"/>
        <v>0.84534985819655006</v>
      </c>
      <c r="F21" s="9">
        <f t="shared" ref="F21:F84" si="6">$O$1*D21^2+$O$2*D21+$O$3</f>
        <v>0.84535224516007712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24.913019894703019</v>
      </c>
      <c r="J21">
        <f t="shared" ref="J21:K84" si="9">J20+L20*$C$7</f>
        <v>24.662226559610644</v>
      </c>
      <c r="K21">
        <f t="shared" si="9"/>
        <v>3.5260659943205468</v>
      </c>
      <c r="L21">
        <f t="shared" ref="L21:L84" si="10">-$C$15*I21*J21</f>
        <v>-2.4136070014704614</v>
      </c>
      <c r="M21">
        <f t="shared" ref="M21:M84" si="11">-$C$6-$C$15*I21*K21</f>
        <v>-32.519083910042276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1.5559490836828793</v>
      </c>
      <c r="B22">
        <f t="shared" si="3"/>
        <v>1.5559490836828793</v>
      </c>
      <c r="C22" s="9">
        <f t="shared" si="4"/>
        <v>1.8000000000000002E-2</v>
      </c>
      <c r="D22" s="9">
        <f t="shared" si="5"/>
        <v>0.44405091631712068</v>
      </c>
      <c r="E22" s="9">
        <f t="shared" si="5"/>
        <v>0.86592091065209253</v>
      </c>
      <c r="F22" s="9">
        <f t="shared" si="6"/>
        <v>0.86592840654245595</v>
      </c>
      <c r="G22" s="10">
        <f t="shared" si="7"/>
        <v>2.1666666599999997</v>
      </c>
      <c r="H22" s="5">
        <f t="shared" si="7"/>
        <v>1</v>
      </c>
      <c r="I22">
        <f t="shared" si="8"/>
        <v>24.871802655972303</v>
      </c>
      <c r="J22">
        <f t="shared" si="9"/>
        <v>24.647744917601823</v>
      </c>
      <c r="K22">
        <f t="shared" si="9"/>
        <v>3.3309514908602931</v>
      </c>
      <c r="L22">
        <f t="shared" si="10"/>
        <v>-2.4081988962042318</v>
      </c>
      <c r="M22">
        <f t="shared" si="11"/>
        <v>-32.499449396300392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1.4081059617574001</v>
      </c>
      <c r="B23">
        <f t="shared" si="3"/>
        <v>1.4081059617574001</v>
      </c>
      <c r="C23" s="9">
        <f t="shared" si="4"/>
        <v>2.4E-2</v>
      </c>
      <c r="D23" s="9">
        <f t="shared" si="5"/>
        <v>0.5918940382425999</v>
      </c>
      <c r="E23" s="9">
        <f t="shared" si="5"/>
        <v>0.88532162950812088</v>
      </c>
      <c r="F23" s="9">
        <f t="shared" si="6"/>
        <v>0.88533865140287393</v>
      </c>
      <c r="G23" s="10">
        <f t="shared" si="7"/>
        <v>2.1666666599999997</v>
      </c>
      <c r="H23" s="5">
        <f t="shared" si="7"/>
        <v>1</v>
      </c>
      <c r="I23">
        <f t="shared" si="8"/>
        <v>24.832105643906633</v>
      </c>
      <c r="J23">
        <f t="shared" si="9"/>
        <v>24.633295724224599</v>
      </c>
      <c r="K23">
        <f t="shared" si="9"/>
        <v>3.1359547944824908</v>
      </c>
      <c r="L23">
        <f t="shared" si="10"/>
        <v>-2.4029457544909167</v>
      </c>
      <c r="M23">
        <f t="shared" si="11"/>
        <v>-32.479908285437688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1.2603494404356335</v>
      </c>
      <c r="B24">
        <f t="shared" si="3"/>
        <v>1.2603494404356335</v>
      </c>
      <c r="C24" s="9">
        <f t="shared" si="4"/>
        <v>0.03</v>
      </c>
      <c r="D24" s="9">
        <f t="shared" si="5"/>
        <v>0.73965055956436665</v>
      </c>
      <c r="E24" s="9">
        <f t="shared" si="5"/>
        <v>0.90355271992587793</v>
      </c>
      <c r="F24" s="9">
        <f t="shared" si="6"/>
        <v>0.90358503421562197</v>
      </c>
      <c r="G24" s="10">
        <f t="shared" si="7"/>
        <v>2.1666666599999997</v>
      </c>
      <c r="H24" s="5">
        <f t="shared" si="7"/>
        <v>1</v>
      </c>
      <c r="I24">
        <f t="shared" si="8"/>
        <v>24.793932334534958</v>
      </c>
      <c r="J24">
        <f t="shared" si="9"/>
        <v>24.618878049697653</v>
      </c>
      <c r="K24">
        <f t="shared" si="9"/>
        <v>2.9410753447698648</v>
      </c>
      <c r="L24">
        <f t="shared" si="10"/>
        <v>-2.3978475478914247</v>
      </c>
      <c r="M24">
        <f t="shared" si="11"/>
        <v>-32.460457014384815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1.1126793333933094</v>
      </c>
      <c r="B25">
        <f t="shared" si="3"/>
        <v>1.1126793333933094</v>
      </c>
      <c r="C25" s="9">
        <f t="shared" si="4"/>
        <v>3.5999999999999997E-2</v>
      </c>
      <c r="D25" s="9">
        <f t="shared" si="5"/>
        <v>0.88732066660669051</v>
      </c>
      <c r="E25" s="9">
        <f t="shared" si="5"/>
        <v>0.92061488376823819</v>
      </c>
      <c r="F25" s="9">
        <f t="shared" si="6"/>
        <v>0.9206696016566952</v>
      </c>
      <c r="G25" s="10">
        <f t="shared" si="7"/>
        <v>2.1666666599999997</v>
      </c>
      <c r="H25" s="5">
        <f t="shared" si="7"/>
        <v>1</v>
      </c>
      <c r="I25">
        <f t="shared" si="8"/>
        <v>24.757285968567047</v>
      </c>
      <c r="J25">
        <f t="shared" si="9"/>
        <v>24.604490964410303</v>
      </c>
      <c r="K25">
        <f t="shared" si="9"/>
        <v>2.746312602683556</v>
      </c>
      <c r="L25">
        <f t="shared" si="10"/>
        <v>-2.3929042261510092</v>
      </c>
      <c r="M25">
        <f t="shared" si="11"/>
        <v>-32.441092013518954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0.96509545988291845</v>
      </c>
      <c r="B26">
        <f t="shared" si="3"/>
        <v>0.96509545988291845</v>
      </c>
      <c r="C26" s="9">
        <f t="shared" si="4"/>
        <v>4.1999999999999996E-2</v>
      </c>
      <c r="D26" s="9">
        <f t="shared" si="5"/>
        <v>1.0349045401170816</v>
      </c>
      <c r="E26" s="9">
        <f t="shared" si="5"/>
        <v>0.93650881972809619</v>
      </c>
      <c r="F26" s="9">
        <f t="shared" si="6"/>
        <v>0.93659439282993096</v>
      </c>
      <c r="G26" s="10">
        <f t="shared" si="7"/>
        <v>2.1666666599999997</v>
      </c>
      <c r="H26" s="5">
        <f t="shared" si="7"/>
        <v>1</v>
      </c>
      <c r="I26">
        <f t="shared" si="8"/>
        <v>24.72216954683136</v>
      </c>
      <c r="J26">
        <f t="shared" si="9"/>
        <v>24.590133539053397</v>
      </c>
      <c r="K26">
        <f t="shared" si="9"/>
        <v>2.5516660506024422</v>
      </c>
      <c r="L26">
        <f t="shared" si="10"/>
        <v>-2.3881157167860554</v>
      </c>
      <c r="M26">
        <f t="shared" si="11"/>
        <v>-32.421809707489196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0.81759764473150032</v>
      </c>
      <c r="B27">
        <f t="shared" si="3"/>
        <v>0.81759764473150032</v>
      </c>
      <c r="C27" s="9">
        <f t="shared" si="4"/>
        <v>4.7999999999999994E-2</v>
      </c>
      <c r="D27" s="9">
        <f t="shared" si="5"/>
        <v>1.1824023552684997</v>
      </c>
      <c r="E27" s="9">
        <f t="shared" si="5"/>
        <v>0.95123522345697609</v>
      </c>
      <c r="F27" s="9">
        <f t="shared" si="6"/>
        <v>0.95136143949275698</v>
      </c>
      <c r="G27" s="10">
        <f t="shared" si="7"/>
        <v>2.1666666599999997</v>
      </c>
      <c r="H27" s="5">
        <f t="shared" si="7"/>
        <v>1</v>
      </c>
      <c r="I27">
        <f t="shared" si="8"/>
        <v>24.688585825891682</v>
      </c>
      <c r="J27">
        <f t="shared" si="9"/>
        <v>24.575804844752682</v>
      </c>
      <c r="K27">
        <f t="shared" si="9"/>
        <v>2.3571351923575072</v>
      </c>
      <c r="L27">
        <f t="shared" si="10"/>
        <v>-2.3834819246891641</v>
      </c>
      <c r="M27">
        <f t="shared" si="11"/>
        <v>-32.40260651606421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0.67018571833762852</v>
      </c>
      <c r="B28">
        <f t="shared" si="3"/>
        <v>0.67018571833762852</v>
      </c>
      <c r="C28" s="9">
        <f t="shared" si="4"/>
        <v>5.3999999999999992E-2</v>
      </c>
      <c r="D28" s="9">
        <f t="shared" si="5"/>
        <v>1.3298142816623715</v>
      </c>
      <c r="E28" s="9">
        <f t="shared" si="5"/>
        <v>0.96479478769383198</v>
      </c>
      <c r="F28" s="9">
        <f t="shared" si="6"/>
        <v>0.96497276628150996</v>
      </c>
      <c r="G28" s="10">
        <f t="shared" si="7"/>
        <v>2.1666666599999997</v>
      </c>
      <c r="H28" s="5">
        <f t="shared" si="7"/>
        <v>1</v>
      </c>
      <c r="I28">
        <f t="shared" si="8"/>
        <v>24.656537313851281</v>
      </c>
      <c r="J28">
        <f t="shared" si="9"/>
        <v>24.561503953204546</v>
      </c>
      <c r="K28">
        <f t="shared" si="9"/>
        <v>2.1627195532611219</v>
      </c>
      <c r="L28">
        <f t="shared" si="10"/>
        <v>-2.379002731753332</v>
      </c>
      <c r="M28">
        <f t="shared" si="11"/>
        <v>-32.383478855001194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0.52285951666757269</v>
      </c>
      <c r="B29">
        <f t="shared" si="3"/>
        <v>0.52285951666757269</v>
      </c>
      <c r="C29" s="9">
        <f t="shared" si="4"/>
        <v>5.9999999999999991E-2</v>
      </c>
      <c r="D29" s="9">
        <f t="shared" si="5"/>
        <v>1.4771404833324273</v>
      </c>
      <c r="E29" s="9">
        <f t="shared" si="5"/>
        <v>0.97718820239400872</v>
      </c>
      <c r="F29" s="9">
        <f t="shared" si="6"/>
        <v>0.97743039093628503</v>
      </c>
      <c r="G29" s="10">
        <f t="shared" si="7"/>
        <v>2.1666666599999997</v>
      </c>
      <c r="H29" s="5">
        <f t="shared" si="7"/>
        <v>1</v>
      </c>
      <c r="I29">
        <f t="shared" si="8"/>
        <v>24.626026266353001</v>
      </c>
      <c r="J29">
        <f t="shared" si="9"/>
        <v>24.547229936814027</v>
      </c>
      <c r="K29">
        <f t="shared" si="9"/>
        <v>1.9684186801311148</v>
      </c>
      <c r="L29">
        <f t="shared" si="10"/>
        <v>-2.3746779965159965</v>
      </c>
      <c r="M29">
        <f t="shared" si="11"/>
        <v>-32.364423136935223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0.37561888125062581</v>
      </c>
      <c r="B30">
        <f t="shared" si="3"/>
        <v>0.37561888125062581</v>
      </c>
      <c r="C30" s="9">
        <f t="shared" si="4"/>
        <v>6.5999999999999989E-2</v>
      </c>
      <c r="D30" s="9">
        <f t="shared" si="5"/>
        <v>1.6243811187493742</v>
      </c>
      <c r="E30" s="9">
        <f t="shared" si="5"/>
        <v>0.98841615485833056</v>
      </c>
      <c r="F30" s="9">
        <f t="shared" si="6"/>
        <v>0.98873632452527327</v>
      </c>
      <c r="G30" s="10">
        <f t="shared" si="7"/>
        <v>2.1666666599999997</v>
      </c>
      <c r="H30" s="5">
        <f t="shared" si="7"/>
        <v>1</v>
      </c>
      <c r="I30">
        <f t="shared" si="8"/>
        <v>24.597054682783448</v>
      </c>
      <c r="J30">
        <f t="shared" si="9"/>
        <v>24.532981868834931</v>
      </c>
      <c r="K30">
        <f t="shared" si="9"/>
        <v>1.7742321413095035</v>
      </c>
      <c r="L30">
        <f t="shared" si="10"/>
        <v>-2.37050755382367</v>
      </c>
      <c r="M30">
        <f t="shared" si="11"/>
        <v>-32.345435772287985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0.22846365917358513</v>
      </c>
      <c r="B31">
        <f t="shared" si="3"/>
        <v>0.22846365917358513</v>
      </c>
      <c r="C31" s="9">
        <f t="shared" si="4"/>
        <v>7.1999999999999995E-2</v>
      </c>
      <c r="D31" s="9">
        <f t="shared" si="5"/>
        <v>1.7715363408264149</v>
      </c>
      <c r="E31" s="9">
        <f t="shared" si="5"/>
        <v>0.99847932986228638</v>
      </c>
      <c r="F31" s="9">
        <f t="shared" si="6"/>
        <v>0.99889257166854484</v>
      </c>
      <c r="G31" s="10">
        <f t="shared" si="7"/>
        <v>2.1666666599999997</v>
      </c>
      <c r="H31" s="5">
        <f t="shared" si="7"/>
        <v>1</v>
      </c>
      <c r="I31">
        <f t="shared" si="8"/>
        <v>24.569624302689107</v>
      </c>
      <c r="J31">
        <f t="shared" si="9"/>
        <v>24.518758823511988</v>
      </c>
      <c r="K31">
        <f t="shared" si="9"/>
        <v>1.5801595266757755</v>
      </c>
      <c r="L31">
        <f t="shared" si="10"/>
        <v>-2.3664912145178763</v>
      </c>
      <c r="M31">
        <f t="shared" si="11"/>
        <v>-32.326513170194772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8.1393703074374546E-2</v>
      </c>
      <c r="B32">
        <f t="shared" si="3"/>
        <v>8.1393703074374546E-2</v>
      </c>
      <c r="C32" s="9">
        <f t="shared" si="4"/>
        <v>7.8E-2</v>
      </c>
      <c r="D32" s="9">
        <f t="shared" si="5"/>
        <v>1.9186062969256255</v>
      </c>
      <c r="E32" s="9">
        <f t="shared" si="5"/>
        <v>1.0073784097852776</v>
      </c>
      <c r="F32" s="9">
        <f t="shared" si="6"/>
        <v>1.0079011307612353</v>
      </c>
      <c r="G32" s="10">
        <f t="shared" si="7"/>
        <v>2.1666666599999997</v>
      </c>
      <c r="H32" s="5">
        <f t="shared" si="7"/>
        <v>1</v>
      </c>
      <c r="I32">
        <f t="shared" si="8"/>
        <v>24.543736602411791</v>
      </c>
      <c r="J32">
        <f t="shared" si="9"/>
        <v>24.504559876224882</v>
      </c>
      <c r="K32">
        <f t="shared" si="9"/>
        <v>1.3862004476546068</v>
      </c>
      <c r="L32">
        <f t="shared" si="10"/>
        <v>-2.3626287651430422</v>
      </c>
      <c r="M32">
        <f t="shared" si="11"/>
        <v>-32.30765173944873</v>
      </c>
      <c r="S32">
        <f t="shared" si="0"/>
        <v>1</v>
      </c>
      <c r="T32" t="b">
        <f t="shared" si="1"/>
        <v>1</v>
      </c>
      <c r="U32" t="b">
        <f t="shared" si="2"/>
        <v>0</v>
      </c>
    </row>
    <row r="33" spans="1:21" x14ac:dyDescent="0.2">
      <c r="A33">
        <f t="shared" si="12"/>
        <v>6.559112886520202E-2</v>
      </c>
      <c r="B33">
        <f t="shared" si="3"/>
        <v>6.559112886520202E-2</v>
      </c>
      <c r="C33" s="9">
        <f t="shared" si="4"/>
        <v>8.4000000000000005E-2</v>
      </c>
      <c r="D33" s="9">
        <f t="shared" si="5"/>
        <v>2.065591128865202</v>
      </c>
      <c r="E33" s="9">
        <f t="shared" si="5"/>
        <v>1.0151140747398952</v>
      </c>
      <c r="F33" s="9">
        <f t="shared" si="6"/>
        <v>1.0157639941960903</v>
      </c>
      <c r="G33" s="10">
        <f t="shared" si="7"/>
        <v>2.1666666599999997</v>
      </c>
      <c r="H33" s="5">
        <f t="shared" si="7"/>
        <v>1</v>
      </c>
      <c r="I33">
        <f t="shared" si="8"/>
        <v>24.519392791950505</v>
      </c>
      <c r="J33">
        <f t="shared" si="9"/>
        <v>24.490384103634025</v>
      </c>
      <c r="K33">
        <f t="shared" si="9"/>
        <v>1.1923545372179145</v>
      </c>
      <c r="L33">
        <f t="shared" si="10"/>
        <v>-2.3589199676769703</v>
      </c>
      <c r="M33">
        <f t="shared" si="11"/>
        <v>-32.288847889461081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100</v>
      </c>
      <c r="B34">
        <f t="shared" si="3"/>
        <v>0.21249097292758812</v>
      </c>
      <c r="C34" s="9">
        <f t="shared" si="4"/>
        <v>9.0000000000000011E-2</v>
      </c>
      <c r="D34" s="9">
        <f t="shared" si="5"/>
        <v>2.2124909729275881</v>
      </c>
      <c r="E34" s="9">
        <f t="shared" si="5"/>
        <v>1.0216870027011924</v>
      </c>
      <c r="F34" s="9">
        <f t="shared" si="6"/>
        <v>1.0224831485853239</v>
      </c>
      <c r="G34" s="10">
        <f t="shared" si="7"/>
        <v>2.1666666599999997</v>
      </c>
      <c r="H34" s="5">
        <f t="shared" si="7"/>
        <v>1</v>
      </c>
      <c r="I34">
        <f t="shared" si="8"/>
        <v>24.496593812056364</v>
      </c>
      <c r="J34">
        <f t="shared" si="9"/>
        <v>24.476230583827963</v>
      </c>
      <c r="K34">
        <f t="shared" si="9"/>
        <v>0.99862144988114798</v>
      </c>
      <c r="L34">
        <f t="shared" si="10"/>
        <v>-2.3553645592844799</v>
      </c>
      <c r="M34">
        <f t="shared" si="11"/>
        <v>-32.270098031236287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100</v>
      </c>
      <c r="B35">
        <f t="shared" si="3"/>
        <v>0.35930595986848868</v>
      </c>
      <c r="C35" s="9">
        <f t="shared" si="4"/>
        <v>9.6000000000000016E-2</v>
      </c>
      <c r="D35" s="9">
        <f t="shared" si="5"/>
        <v>2.3593059598684887</v>
      </c>
      <c r="E35" s="9">
        <f t="shared" si="5"/>
        <v>1.027097869635917</v>
      </c>
      <c r="F35" s="9">
        <f t="shared" si="6"/>
        <v>1.0280605749817457</v>
      </c>
      <c r="G35" s="10">
        <f t="shared" si="7"/>
        <v>2.1666666599999997</v>
      </c>
      <c r="H35" s="5">
        <f t="shared" si="7"/>
        <v>1</v>
      </c>
      <c r="I35">
        <f t="shared" si="8"/>
        <v>24.475340331566752</v>
      </c>
      <c r="J35">
        <f t="shared" si="9"/>
        <v>24.462098396472257</v>
      </c>
      <c r="K35">
        <f t="shared" si="9"/>
        <v>0.80500086169373031</v>
      </c>
      <c r="L35">
        <f t="shared" si="10"/>
        <v>-2.3519622520947441</v>
      </c>
      <c r="M35">
        <f t="shared" si="11"/>
        <v>-32.251398578360735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100</v>
      </c>
      <c r="B36">
        <f t="shared" si="3"/>
        <v>0.50603621492678474</v>
      </c>
      <c r="C36" s="9">
        <f t="shared" si="4"/>
        <v>0.10200000000000002</v>
      </c>
      <c r="D36" s="9">
        <f t="shared" si="5"/>
        <v>2.5060362149267847</v>
      </c>
      <c r="E36" s="9">
        <f t="shared" si="5"/>
        <v>1.031347349631669</v>
      </c>
      <c r="F36" s="9">
        <f t="shared" si="6"/>
        <v>1.0324982490991128</v>
      </c>
      <c r="G36" s="10">
        <f t="shared" si="7"/>
        <v>2.1666666599999997</v>
      </c>
      <c r="H36" s="5">
        <f t="shared" si="7"/>
        <v>1</v>
      </c>
      <c r="I36">
        <f t="shared" si="8"/>
        <v>24.455632744984456</v>
      </c>
      <c r="J36">
        <f t="shared" si="9"/>
        <v>24.447986622959689</v>
      </c>
      <c r="K36">
        <f t="shared" si="9"/>
        <v>0.6114924702235659</v>
      </c>
      <c r="L36">
        <f t="shared" si="10"/>
        <v>-2.3487127330028237</v>
      </c>
      <c r="M36">
        <f t="shared" si="11"/>
        <v>-32.232745948003775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100</v>
      </c>
      <c r="B37">
        <f t="shared" si="3"/>
        <v>0.65268185783534882</v>
      </c>
      <c r="C37" s="9">
        <f t="shared" si="4"/>
        <v>0.10800000000000003</v>
      </c>
      <c r="D37" s="9">
        <f t="shared" ref="D37:E52" si="13">D36+$C$7*(J36+J37)/2</f>
        <v>2.6526818578353488</v>
      </c>
      <c r="E37" s="9">
        <f t="shared" si="13"/>
        <v>1.0344361150259462</v>
      </c>
      <c r="F37" s="9">
        <f t="shared" si="6"/>
        <v>1.0357981415316544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24.437471170306985</v>
      </c>
      <c r="J37">
        <f t="shared" si="9"/>
        <v>24.433894346561672</v>
      </c>
      <c r="K37">
        <f t="shared" si="9"/>
        <v>0.41809599453554325</v>
      </c>
      <c r="L37">
        <f t="shared" si="10"/>
        <v>-2.3456156634958263</v>
      </c>
      <c r="M37">
        <f t="shared" si="11"/>
        <v>-32.21413656192982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100</v>
      </c>
      <c r="B38">
        <f t="shared" si="3"/>
        <v>0.79924300283277594</v>
      </c>
      <c r="C38" s="9">
        <f t="shared" si="4"/>
        <v>0.11400000000000003</v>
      </c>
      <c r="D38" s="9">
        <f t="shared" si="13"/>
        <v>2.7992430028327759</v>
      </c>
      <c r="E38" s="9">
        <f t="shared" si="13"/>
        <v>1.0363648365350449</v>
      </c>
      <c r="F38" s="9">
        <f t="shared" si="6"/>
        <v>1.0379622179727308</v>
      </c>
      <c r="G38" s="10">
        <f t="shared" si="14"/>
        <v>2.1666666599999997</v>
      </c>
      <c r="H38" s="5">
        <f t="shared" si="14"/>
        <v>1</v>
      </c>
      <c r="I38">
        <f t="shared" si="8"/>
        <v>24.420855447110885</v>
      </c>
      <c r="J38">
        <f t="shared" si="9"/>
        <v>24.419820652580697</v>
      </c>
      <c r="K38">
        <f t="shared" si="9"/>
        <v>0.22481117516396432</v>
      </c>
      <c r="L38">
        <f t="shared" si="10"/>
        <v>-2.342670679504101</v>
      </c>
      <c r="M38">
        <f t="shared" si="11"/>
        <v>-32.195566847520062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100</v>
      </c>
      <c r="B39">
        <f t="shared" si="3"/>
        <v>0.94571975867602909</v>
      </c>
      <c r="C39" s="9">
        <f t="shared" si="4"/>
        <v>0.12000000000000004</v>
      </c>
      <c r="D39" s="9">
        <f t="shared" si="13"/>
        <v>2.9457197586760291</v>
      </c>
      <c r="E39" s="9">
        <f t="shared" si="13"/>
        <v>1.0371341833827732</v>
      </c>
      <c r="F39" s="9">
        <f t="shared" si="6"/>
        <v>1.0389924394325725</v>
      </c>
      <c r="G39" s="10">
        <f t="shared" si="14"/>
        <v>2.1666666599999997</v>
      </c>
      <c r="H39" s="5">
        <f t="shared" si="14"/>
        <v>1</v>
      </c>
      <c r="I39">
        <f t="shared" si="8"/>
        <v>24.405785134895162</v>
      </c>
      <c r="J39">
        <f t="shared" si="9"/>
        <v>24.405764628503672</v>
      </c>
      <c r="K39">
        <f t="shared" si="9"/>
        <v>3.1637774078843939E-2</v>
      </c>
      <c r="L39">
        <f t="shared" si="10"/>
        <v>-2.339877391277795</v>
      </c>
      <c r="M39">
        <f t="shared" si="11"/>
        <v>-32.177033238802565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100</v>
      </c>
      <c r="B40">
        <f t="shared" si="3"/>
        <v>1.0921122286540079</v>
      </c>
      <c r="C40" s="9">
        <f t="shared" si="4"/>
        <v>0.12600000000000003</v>
      </c>
      <c r="D40" s="9">
        <f t="shared" si="13"/>
        <v>3.0921122286540079</v>
      </c>
      <c r="E40" s="9">
        <f t="shared" si="13"/>
        <v>1.0367448234289478</v>
      </c>
      <c r="F40" s="9">
        <f t="shared" si="6"/>
        <v>1.038890762455055</v>
      </c>
      <c r="G40" s="10">
        <f t="shared" si="14"/>
        <v>2.1666666599999997</v>
      </c>
      <c r="H40" s="5">
        <f t="shared" si="14"/>
        <v>1</v>
      </c>
      <c r="I40">
        <f t="shared" si="8"/>
        <v>24.392259511687559</v>
      </c>
      <c r="J40">
        <f t="shared" si="9"/>
        <v>24.391725364156006</v>
      </c>
      <c r="K40">
        <f t="shared" si="9"/>
        <v>-0.16142442535397145</v>
      </c>
      <c r="L40">
        <f t="shared" si="10"/>
        <v>-2.3372353832890687</v>
      </c>
      <c r="M40">
        <f t="shared" si="11"/>
        <v>-32.158532177489221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100</v>
      </c>
      <c r="B41">
        <f t="shared" si="3"/>
        <v>1.2384205106020447</v>
      </c>
      <c r="C41" s="9">
        <f t="shared" si="4"/>
        <v>0.13200000000000003</v>
      </c>
      <c r="D41" s="9">
        <f t="shared" si="13"/>
        <v>3.2384205106020447</v>
      </c>
      <c r="E41" s="9">
        <f t="shared" si="13"/>
        <v>1.0351974232976291</v>
      </c>
      <c r="F41" s="9">
        <f t="shared" si="6"/>
        <v>1.0376591393334631</v>
      </c>
      <c r="G41" s="10">
        <f t="shared" si="14"/>
        <v>2.1666666599999997</v>
      </c>
      <c r="H41" s="5">
        <f t="shared" si="14"/>
        <v>1</v>
      </c>
      <c r="I41">
        <f t="shared" si="8"/>
        <v>24.380277572916736</v>
      </c>
      <c r="J41">
        <f t="shared" si="9"/>
        <v>24.37770195185627</v>
      </c>
      <c r="K41">
        <f t="shared" si="9"/>
        <v>-0.35437561841890675</v>
      </c>
      <c r="L41">
        <f t="shared" si="10"/>
        <v>-2.3347442141601928</v>
      </c>
      <c r="M41">
        <f t="shared" si="11"/>
        <v>-32.140060114018254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100</v>
      </c>
      <c r="B42">
        <f t="shared" si="3"/>
        <v>1.3846446969173276</v>
      </c>
      <c r="C42" s="9">
        <f t="shared" si="4"/>
        <v>0.13800000000000004</v>
      </c>
      <c r="D42" s="9">
        <f t="shared" si="13"/>
        <v>3.3846446969173276</v>
      </c>
      <c r="E42" s="9">
        <f t="shared" si="13"/>
        <v>1.0324926485050634</v>
      </c>
      <c r="F42" s="9">
        <f t="shared" si="6"/>
        <v>1.0352995183251936</v>
      </c>
      <c r="G42" s="10">
        <f t="shared" si="14"/>
        <v>2.1666666599999997</v>
      </c>
      <c r="H42" s="5">
        <f t="shared" si="14"/>
        <v>1</v>
      </c>
      <c r="I42">
        <f t="shared" si="8"/>
        <v>24.369838030552913</v>
      </c>
      <c r="J42">
        <f t="shared" si="9"/>
        <v>24.363693486571311</v>
      </c>
      <c r="K42">
        <f t="shared" si="9"/>
        <v>-0.54721597910301623</v>
      </c>
      <c r="L42">
        <f t="shared" si="10"/>
        <v>-2.3324034166177192</v>
      </c>
      <c r="M42">
        <f t="shared" si="11"/>
        <v>-32.121613508600774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100</v>
      </c>
      <c r="B43">
        <f t="shared" si="3"/>
        <v>1.5307848745752564</v>
      </c>
      <c r="C43" s="9">
        <f t="shared" si="4"/>
        <v>0.14400000000000004</v>
      </c>
      <c r="D43" s="9">
        <f t="shared" si="13"/>
        <v>3.5307848745752564</v>
      </c>
      <c r="E43" s="9">
        <f t="shared" si="13"/>
        <v>1.0286311635872905</v>
      </c>
      <c r="F43" s="9">
        <f t="shared" si="6"/>
        <v>1.031813843865351</v>
      </c>
      <c r="G43" s="10">
        <f t="shared" si="14"/>
        <v>2.1666666599999997</v>
      </c>
      <c r="H43" s="5">
        <f t="shared" si="14"/>
        <v>1</v>
      </c>
      <c r="I43">
        <f t="shared" si="8"/>
        <v>24.360939312518926</v>
      </c>
      <c r="J43">
        <f t="shared" si="9"/>
        <v>24.349699066071604</v>
      </c>
      <c r="K43">
        <f t="shared" si="9"/>
        <v>-0.73994566015462082</v>
      </c>
      <c r="L43">
        <f t="shared" si="10"/>
        <v>-2.3302124974728309</v>
      </c>
      <c r="M43">
        <f t="shared" si="11"/>
        <v>-32.103188832269979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100</v>
      </c>
      <c r="B44">
        <f t="shared" si="3"/>
        <v>1.6768411251467317</v>
      </c>
      <c r="C44" s="9">
        <f t="shared" si="4"/>
        <v>0.15000000000000005</v>
      </c>
      <c r="D44" s="9">
        <f t="shared" si="13"/>
        <v>3.6768411251467317</v>
      </c>
      <c r="E44" s="9">
        <f t="shared" si="13"/>
        <v>1.0236136322273819</v>
      </c>
      <c r="F44" s="9">
        <f t="shared" si="6"/>
        <v>1.0272040567791871</v>
      </c>
      <c r="G44" s="10">
        <f t="shared" si="14"/>
        <v>2.1666666599999997</v>
      </c>
      <c r="H44" s="5">
        <f t="shared" si="14"/>
        <v>1</v>
      </c>
      <c r="I44">
        <f t="shared" si="8"/>
        <v>24.353579562373096</v>
      </c>
      <c r="J44">
        <f t="shared" si="9"/>
        <v>24.335717791086768</v>
      </c>
      <c r="K44">
        <f t="shared" si="9"/>
        <v>-0.9325647931482407</v>
      </c>
      <c r="L44">
        <f t="shared" si="10"/>
        <v>-2.3281709376279567</v>
      </c>
      <c r="M44">
        <f t="shared" si="11"/>
        <v>-32.084782567931569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1.8228135248163748</v>
      </c>
      <c r="C45" s="9">
        <f t="shared" si="4"/>
        <v>0.15600000000000006</v>
      </c>
      <c r="D45" s="9">
        <f t="shared" si="13"/>
        <v>3.8228135248163748</v>
      </c>
      <c r="E45" s="9">
        <f t="shared" si="13"/>
        <v>1.0174407173822697</v>
      </c>
      <c r="F45" s="9">
        <f t="shared" si="6"/>
        <v>1.0214720944933382</v>
      </c>
      <c r="G45" s="10">
        <f t="shared" si="14"/>
        <v>2.1666666599999997</v>
      </c>
      <c r="H45" s="5">
        <f t="shared" si="14"/>
        <v>1</v>
      </c>
      <c r="I45">
        <f t="shared" si="8"/>
        <v>24.347756639264627</v>
      </c>
      <c r="J45">
        <f t="shared" si="9"/>
        <v>24.321748765460999</v>
      </c>
      <c r="K45">
        <f t="shared" si="9"/>
        <v>-1.12507348855583</v>
      </c>
      <c r="L45">
        <f t="shared" si="10"/>
        <v>-2.3262781921096356</v>
      </c>
      <c r="M45">
        <f t="shared" si="11"/>
        <v>-32.066391211413844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1.968702144401683</v>
      </c>
      <c r="C46" s="9">
        <f t="shared" si="4"/>
        <v>0.16200000000000006</v>
      </c>
      <c r="D46" s="9">
        <f t="shared" si="13"/>
        <v>3.968702144401683</v>
      </c>
      <c r="E46" s="9">
        <f t="shared" si="13"/>
        <v>1.0101130814091293</v>
      </c>
      <c r="F46" s="9">
        <f t="shared" si="6"/>
        <v>1.014619891245808</v>
      </c>
      <c r="G46" s="10">
        <f t="shared" si="14"/>
        <v>2.1666666599999997</v>
      </c>
      <c r="H46" s="5">
        <f t="shared" si="14"/>
        <v>1</v>
      </c>
      <c r="I46">
        <f t="shared" si="8"/>
        <v>24.343468118161745</v>
      </c>
      <c r="J46">
        <f t="shared" si="9"/>
        <v>24.307791096308343</v>
      </c>
      <c r="K46">
        <f t="shared" si="9"/>
        <v>-1.3174718358243132</v>
      </c>
      <c r="L46">
        <f t="shared" si="10"/>
        <v>-2.3245336901276015</v>
      </c>
      <c r="M46">
        <f t="shared" si="11"/>
        <v>-32.048011272516121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100</v>
      </c>
      <c r="B47">
        <f t="shared" si="3"/>
        <v>2.1145070493731106</v>
      </c>
      <c r="C47" s="9">
        <f t="shared" si="4"/>
        <v>0.16800000000000007</v>
      </c>
      <c r="D47" s="9">
        <f t="shared" si="13"/>
        <v>4.1145070493731106</v>
      </c>
      <c r="E47" s="9">
        <f t="shared" si="13"/>
        <v>1.001631386191278</v>
      </c>
      <c r="F47" s="9">
        <f t="shared" si="6"/>
        <v>1.0066493782946555</v>
      </c>
      <c r="G47" s="10">
        <f t="shared" si="14"/>
        <v>2.1666666599999997</v>
      </c>
      <c r="H47" s="5">
        <f t="shared" si="14"/>
        <v>1</v>
      </c>
      <c r="I47">
        <f t="shared" si="8"/>
        <v>24.340711290352157</v>
      </c>
      <c r="J47">
        <f t="shared" si="9"/>
        <v>24.293843894167576</v>
      </c>
      <c r="K47">
        <f t="shared" si="9"/>
        <v>-1.5097599034594098</v>
      </c>
      <c r="L47">
        <f t="shared" si="10"/>
        <v>-2.32293683515997</v>
      </c>
      <c r="M47">
        <f t="shared" si="11"/>
        <v>-32.029639276053985</v>
      </c>
      <c r="S47">
        <f t="shared" si="0"/>
        <v>1</v>
      </c>
      <c r="T47" t="b">
        <f t="shared" si="1"/>
        <v>0</v>
      </c>
      <c r="U47" t="b">
        <f t="shared" si="2"/>
        <v>1</v>
      </c>
    </row>
    <row r="48" spans="1:21" x14ac:dyDescent="0.2">
      <c r="A48">
        <f t="shared" si="12"/>
        <v>100</v>
      </c>
      <c r="B48">
        <f t="shared" si="3"/>
        <v>2.2602282998750836</v>
      </c>
      <c r="C48" s="9">
        <f t="shared" si="4"/>
        <v>0.17400000000000007</v>
      </c>
      <c r="D48" s="9">
        <f t="shared" si="13"/>
        <v>4.2602282998750836</v>
      </c>
      <c r="E48" s="9">
        <f t="shared" si="13"/>
        <v>0.99199629326355254</v>
      </c>
      <c r="F48" s="9">
        <f t="shared" si="6"/>
        <v>0.99756248412533277</v>
      </c>
      <c r="G48" s="10">
        <f t="shared" si="14"/>
        <v>2.1666666599999997</v>
      </c>
      <c r="H48" s="5">
        <f t="shared" si="14"/>
        <v>1</v>
      </c>
      <c r="I48">
        <f t="shared" si="8"/>
        <v>24.339483164214816</v>
      </c>
      <c r="J48">
        <f t="shared" si="9"/>
        <v>24.279906273156616</v>
      </c>
      <c r="K48">
        <f t="shared" si="9"/>
        <v>-1.7019377391157338</v>
      </c>
      <c r="L48">
        <f t="shared" si="10"/>
        <v>-2.321487005064371</v>
      </c>
      <c r="M48">
        <f t="shared" si="11"/>
        <v>-32.011271762899923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2.4058659507479323</v>
      </c>
      <c r="C49" s="9">
        <f t="shared" si="4"/>
        <v>0.18000000000000008</v>
      </c>
      <c r="D49" s="9">
        <f t="shared" si="13"/>
        <v>4.4058659507479323</v>
      </c>
      <c r="E49" s="9">
        <f t="shared" si="13"/>
        <v>0.98120846393712591</v>
      </c>
      <c r="F49" s="9">
        <f t="shared" si="6"/>
        <v>0.98736113465663056</v>
      </c>
      <c r="G49" s="10">
        <f t="shared" si="14"/>
        <v>2.1666666599999997</v>
      </c>
      <c r="H49" s="5">
        <f t="shared" si="14"/>
        <v>1</v>
      </c>
      <c r="I49">
        <f t="shared" si="8"/>
        <v>24.339780466261349</v>
      </c>
      <c r="J49">
        <f t="shared" si="9"/>
        <v>24.265977351126228</v>
      </c>
      <c r="K49">
        <f t="shared" si="9"/>
        <v>-1.8940053696931334</v>
      </c>
      <c r="L49">
        <f t="shared" si="10"/>
        <v>-2.3201835522148051</v>
      </c>
      <c r="M49">
        <f t="shared" si="11"/>
        <v>-31.992905291017895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2.5514200515507497</v>
      </c>
      <c r="C50" s="9">
        <f t="shared" si="4"/>
        <v>0.18600000000000008</v>
      </c>
      <c r="D50" s="9">
        <f t="shared" si="13"/>
        <v>4.5514200515507497</v>
      </c>
      <c r="E50" s="9">
        <f t="shared" si="13"/>
        <v>0.9692685594237288</v>
      </c>
      <c r="F50" s="9">
        <f t="shared" si="6"/>
        <v>0.9760472534451835</v>
      </c>
      <c r="G50" s="10">
        <f t="shared" si="14"/>
        <v>2.1666666599999997</v>
      </c>
      <c r="H50" s="5">
        <f t="shared" si="14"/>
        <v>1</v>
      </c>
      <c r="I50">
        <f t="shared" si="8"/>
        <v>24.341599642445008</v>
      </c>
      <c r="J50">
        <f t="shared" si="9"/>
        <v>24.252056249812938</v>
      </c>
      <c r="K50">
        <f t="shared" si="9"/>
        <v>-2.0859628014392406</v>
      </c>
      <c r="L50">
        <f t="shared" si="10"/>
        <v>-2.3190258036639513</v>
      </c>
      <c r="M50">
        <f t="shared" si="11"/>
        <v>-31.974536436490492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2.6968906465851612</v>
      </c>
      <c r="C51" s="9">
        <f t="shared" si="4"/>
        <v>0.19200000000000009</v>
      </c>
      <c r="D51" s="9">
        <f t="shared" si="13"/>
        <v>4.6968906465851612</v>
      </c>
      <c r="E51" s="9">
        <f t="shared" si="13"/>
        <v>0.95617724095923651</v>
      </c>
      <c r="F51" s="9">
        <f t="shared" si="6"/>
        <v>0.96362276188848839</v>
      </c>
      <c r="G51" s="10">
        <f t="shared" si="14"/>
        <v>2.1666666599999997</v>
      </c>
      <c r="H51" s="5">
        <f t="shared" si="14"/>
        <v>1</v>
      </c>
      <c r="I51">
        <f t="shared" si="8"/>
        <v>24.344936859734307</v>
      </c>
      <c r="J51">
        <f t="shared" si="9"/>
        <v>24.238142094990955</v>
      </c>
      <c r="K51">
        <f t="shared" si="9"/>
        <v>-2.2778100200581837</v>
      </c>
      <c r="L51">
        <f t="shared" si="10"/>
        <v>-2.3180130613305954</v>
      </c>
      <c r="M51">
        <f t="shared" si="11"/>
        <v>-31.956161794537223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2.842277774920003</v>
      </c>
      <c r="C52" s="9">
        <f t="shared" si="4"/>
        <v>0.19800000000000009</v>
      </c>
      <c r="D52" s="9">
        <f t="shared" si="13"/>
        <v>4.842277774920003</v>
      </c>
      <c r="E52" s="9">
        <f t="shared" si="13"/>
        <v>0.94193516992658577</v>
      </c>
      <c r="F52" s="9">
        <f t="shared" si="6"/>
        <v>0.95008957942638927</v>
      </c>
      <c r="G52" s="10">
        <f t="shared" si="14"/>
        <v>2.1666666599999997</v>
      </c>
      <c r="H52" s="5">
        <f t="shared" si="14"/>
        <v>1</v>
      </c>
      <c r="I52">
        <f t="shared" si="8"/>
        <v>24.349788007948003</v>
      </c>
      <c r="J52">
        <f t="shared" si="9"/>
        <v>24.224234016622972</v>
      </c>
      <c r="K52">
        <f t="shared" si="9"/>
        <v>-2.4695469908254069</v>
      </c>
      <c r="L52">
        <f t="shared" si="10"/>
        <v>-2.3171446022117927</v>
      </c>
      <c r="M52">
        <f t="shared" si="11"/>
        <v>-31.937777980522615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2.9875814704169006</v>
      </c>
      <c r="C53" s="9">
        <f t="shared" si="4"/>
        <v>0.2040000000000001</v>
      </c>
      <c r="D53" s="9">
        <f t="shared" ref="D53:E68" si="15">D52+$C$7*(J52+J53)/2</f>
        <v>4.9875814704169006</v>
      </c>
      <c r="E53" s="9">
        <f t="shared" si="15"/>
        <v>0.92654300797798395</v>
      </c>
      <c r="F53" s="9">
        <f t="shared" si="6"/>
        <v>0.93544962374098428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24.356148701847623</v>
      </c>
      <c r="J53">
        <f t="shared" si="9"/>
        <v>24.210331149009701</v>
      </c>
      <c r="K53">
        <f t="shared" si="9"/>
        <v>-2.6611736587085426</v>
      </c>
      <c r="L53">
        <f t="shared" si="10"/>
        <v>-2.3164196786193494</v>
      </c>
      <c r="M53">
        <f t="shared" si="11"/>
        <v>-31.919381630952699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3.1328017617567436</v>
      </c>
      <c r="C54" s="9">
        <f t="shared" si="4"/>
        <v>0.2100000000000001</v>
      </c>
      <c r="D54" s="9">
        <f t="shared" si="15"/>
        <v>5.1328017617567436</v>
      </c>
      <c r="E54" s="9">
        <f t="shared" si="15"/>
        <v>0.9100014171563755</v>
      </c>
      <c r="F54" s="9">
        <f t="shared" si="6"/>
        <v>0.91970481095491108</v>
      </c>
      <c r="G54" s="10">
        <f t="shared" si="16"/>
        <v>2.1666666599999997</v>
      </c>
      <c r="H54" s="5">
        <f t="shared" si="16"/>
        <v>1</v>
      </c>
      <c r="I54">
        <f t="shared" si="8"/>
        <v>24.364014283482938</v>
      </c>
      <c r="J54">
        <f t="shared" si="9"/>
        <v>24.196432630937984</v>
      </c>
      <c r="K54">
        <f t="shared" si="9"/>
        <v>-2.8526899484942589</v>
      </c>
      <c r="L54">
        <f t="shared" si="10"/>
        <v>-2.315837518440111</v>
      </c>
      <c r="M54">
        <f t="shared" si="11"/>
        <v>-31.900969404458696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3.2779386724670392</v>
      </c>
      <c r="C55" s="9">
        <f t="shared" si="4"/>
        <v>0.21600000000000011</v>
      </c>
      <c r="D55" s="9">
        <f t="shared" si="15"/>
        <v>5.2779386724670392</v>
      </c>
      <c r="E55" s="9">
        <f t="shared" si="15"/>
        <v>0.8923110600161297</v>
      </c>
      <c r="F55" s="9">
        <f t="shared" si="6"/>
        <v>0.90285705582796305</v>
      </c>
      <c r="G55" s="10">
        <f t="shared" si="16"/>
        <v>2.1666666599999997</v>
      </c>
      <c r="H55" s="5">
        <f t="shared" si="16"/>
        <v>1</v>
      </c>
      <c r="I55">
        <f t="shared" si="8"/>
        <v>24.373379824785559</v>
      </c>
      <c r="J55">
        <f t="shared" si="9"/>
        <v>24.182537605827342</v>
      </c>
      <c r="K55">
        <f t="shared" si="9"/>
        <v>-3.044095764921011</v>
      </c>
      <c r="L55">
        <f t="shared" si="10"/>
        <v>-2.3153973254195468</v>
      </c>
      <c r="M55">
        <f t="shared" si="11"/>
        <v>-31.882537982766515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3.422992220950146</v>
      </c>
      <c r="C56" s="9">
        <f t="shared" si="4"/>
        <v>0.22200000000000011</v>
      </c>
      <c r="D56" s="9">
        <f t="shared" si="15"/>
        <v>5.422992220950146</v>
      </c>
      <c r="E56" s="9">
        <f t="shared" si="15"/>
        <v>0.8734725997429138</v>
      </c>
      <c r="F56" s="9">
        <f t="shared" si="6"/>
        <v>0.88490827195199606</v>
      </c>
      <c r="G56" s="10">
        <f t="shared" si="16"/>
        <v>2.1666666599999997</v>
      </c>
      <c r="H56" s="5">
        <f t="shared" si="16"/>
        <v>1</v>
      </c>
      <c r="I56">
        <f t="shared" si="8"/>
        <v>24.384240130405093</v>
      </c>
      <c r="J56">
        <f t="shared" si="9"/>
        <v>24.168645221874826</v>
      </c>
      <c r="K56">
        <f t="shared" si="9"/>
        <v>-3.2353909928176101</v>
      </c>
      <c r="L56">
        <f t="shared" si="10"/>
        <v>-2.3150982794680441</v>
      </c>
      <c r="M56">
        <f t="shared" si="11"/>
        <v>-31.864084071650854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3.5679624205123641</v>
      </c>
      <c r="C57" s="9">
        <f t="shared" si="4"/>
        <v>0.22800000000000012</v>
      </c>
      <c r="D57" s="9">
        <f t="shared" si="15"/>
        <v>5.5679624205123641</v>
      </c>
      <c r="E57" s="9">
        <f t="shared" si="15"/>
        <v>0.85348670027271845</v>
      </c>
      <c r="F57" s="9">
        <f t="shared" si="6"/>
        <v>0.86586037194408383</v>
      </c>
      <c r="G57" s="10">
        <f t="shared" si="16"/>
        <v>2.1666666599999997</v>
      </c>
      <c r="H57" s="5">
        <f t="shared" si="16"/>
        <v>1</v>
      </c>
      <c r="I57">
        <f t="shared" si="8"/>
        <v>24.396589740781984</v>
      </c>
      <c r="J57">
        <f t="shared" si="9"/>
        <v>24.154754632198017</v>
      </c>
      <c r="K57">
        <f t="shared" si="9"/>
        <v>-3.4265754972475153</v>
      </c>
      <c r="L57">
        <f t="shared" si="10"/>
        <v>-2.3149395369892858</v>
      </c>
      <c r="M57">
        <f t="shared" si="11"/>
        <v>-31.845604401872777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3.7128492793938861</v>
      </c>
      <c r="C58" s="9">
        <f t="shared" si="4"/>
        <v>0.23400000000000012</v>
      </c>
      <c r="D58" s="9">
        <f t="shared" si="15"/>
        <v>5.7128492793938861</v>
      </c>
      <c r="E58" s="9">
        <f t="shared" si="15"/>
        <v>0.83235402640999967</v>
      </c>
      <c r="F58" s="9">
        <f t="shared" si="6"/>
        <v>0.84571526763787463</v>
      </c>
      <c r="G58" s="10">
        <f t="shared" si="16"/>
        <v>2.1666666599999997</v>
      </c>
      <c r="H58" s="5">
        <f t="shared" si="16"/>
        <v>1</v>
      </c>
      <c r="I58">
        <f t="shared" si="8"/>
        <v>24.410422935450555</v>
      </c>
      <c r="J58">
        <f t="shared" si="9"/>
        <v>24.140864994976081</v>
      </c>
      <c r="K58">
        <f t="shared" si="9"/>
        <v>-3.6176491236587518</v>
      </c>
      <c r="L58">
        <f t="shared" si="10"/>
        <v>-2.3149202312300496</v>
      </c>
      <c r="M58">
        <f t="shared" si="11"/>
        <v>-31.827095730099476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3.8576528007995803</v>
      </c>
      <c r="C59" s="9">
        <f t="shared" si="4"/>
        <v>0.24000000000000013</v>
      </c>
      <c r="D59" s="9">
        <f t="shared" si="15"/>
        <v>5.8576528007995803</v>
      </c>
      <c r="E59" s="9">
        <f t="shared" si="15"/>
        <v>0.81007524394490538</v>
      </c>
      <c r="F59" s="9">
        <f t="shared" si="6"/>
        <v>0.8244748702731165</v>
      </c>
      <c r="G59" s="10">
        <f t="shared" si="16"/>
        <v>2.1666666599999997</v>
      </c>
      <c r="H59" s="5">
        <f t="shared" si="16"/>
        <v>1</v>
      </c>
      <c r="I59">
        <f t="shared" si="8"/>
        <v>24.425733736565476</v>
      </c>
      <c r="J59">
        <f t="shared" si="9"/>
        <v>24.126975473588701</v>
      </c>
      <c r="K59">
        <f t="shared" si="9"/>
        <v>-3.8086116980393485</v>
      </c>
      <c r="L59">
        <f t="shared" si="10"/>
        <v>-2.3150394726507253</v>
      </c>
      <c r="M59">
        <f t="shared" si="11"/>
        <v>-31.80855483980525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4.0023729829306047</v>
      </c>
      <c r="C60" s="9">
        <f t="shared" si="4"/>
        <v>0.24600000000000014</v>
      </c>
      <c r="D60" s="9">
        <f t="shared" si="15"/>
        <v>6.0023729829306047</v>
      </c>
      <c r="E60" s="9">
        <f t="shared" si="15"/>
        <v>0.78665101976955276</v>
      </c>
      <c r="F60" s="9">
        <f t="shared" si="6"/>
        <v>0.80214109068330286</v>
      </c>
      <c r="G60" s="10">
        <f t="shared" si="16"/>
        <v>2.1666666599999997</v>
      </c>
      <c r="H60" s="5">
        <f t="shared" si="16"/>
        <v>1</v>
      </c>
      <c r="I60">
        <f t="shared" si="8"/>
        <v>24.442515912644325</v>
      </c>
      <c r="J60">
        <f t="shared" si="9"/>
        <v>24.113085236752795</v>
      </c>
      <c r="K60">
        <f t="shared" si="9"/>
        <v>-3.9994630270781801</v>
      </c>
      <c r="L60">
        <f t="shared" si="10"/>
        <v>-2.3152963493158003</v>
      </c>
      <c r="M60">
        <f t="shared" si="11"/>
        <v>-31.78997854215255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4.1470098190168336</v>
      </c>
      <c r="C61" s="9">
        <f t="shared" si="4"/>
        <v>0.25200000000000011</v>
      </c>
      <c r="D61" s="9">
        <f t="shared" si="15"/>
        <v>6.1470098190168336</v>
      </c>
      <c r="E61" s="9">
        <f t="shared" si="15"/>
        <v>0.76208202199332498</v>
      </c>
      <c r="F61" s="9">
        <f t="shared" si="6"/>
        <v>0.77871583948140644</v>
      </c>
      <c r="G61" s="10">
        <f t="shared" si="16"/>
        <v>2.1666666599999997</v>
      </c>
      <c r="H61" s="5">
        <f t="shared" si="16"/>
        <v>1</v>
      </c>
      <c r="I61">
        <f t="shared" si="8"/>
        <v>24.460762982518631</v>
      </c>
      <c r="J61">
        <f t="shared" si="9"/>
        <v>24.099193458656899</v>
      </c>
      <c r="K61">
        <f t="shared" si="9"/>
        <v>-4.190202898331095</v>
      </c>
      <c r="L61">
        <f t="shared" si="10"/>
        <v>-2.3156899273035418</v>
      </c>
      <c r="M61">
        <f t="shared" si="11"/>
        <v>-31.771363676852104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4.2915632973500832</v>
      </c>
      <c r="C62" s="9">
        <f t="shared" si="4"/>
        <v>0.25800000000000012</v>
      </c>
      <c r="D62" s="9">
        <f t="shared" si="15"/>
        <v>6.2915632973500832</v>
      </c>
      <c r="E62" s="9">
        <f t="shared" si="15"/>
        <v>0.73636892005715504</v>
      </c>
      <c r="F62" s="9">
        <f t="shared" si="6"/>
        <v>0.75420102724365845</v>
      </c>
      <c r="G62" s="10">
        <f t="shared" si="16"/>
        <v>2.1666666599999997</v>
      </c>
      <c r="H62" s="5">
        <f t="shared" si="16"/>
        <v>1</v>
      </c>
      <c r="I62">
        <f t="shared" si="8"/>
        <v>24.480468219485424</v>
      </c>
      <c r="J62">
        <f t="shared" si="9"/>
        <v>24.085299319093078</v>
      </c>
      <c r="K62">
        <f t="shared" si="9"/>
        <v>-4.3808310803922073</v>
      </c>
      <c r="L62">
        <f t="shared" si="10"/>
        <v>-2.3162192511340742</v>
      </c>
      <c r="M62">
        <f t="shared" si="11"/>
        <v>-31.7527071130012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4.4360334013181211</v>
      </c>
      <c r="C63" s="9">
        <f t="shared" si="4"/>
        <v>0.26400000000000012</v>
      </c>
      <c r="D63" s="9">
        <f t="shared" si="15"/>
        <v>6.4360334013181211</v>
      </c>
      <c r="E63" s="9">
        <f t="shared" si="15"/>
        <v>0.70951238484676782</v>
      </c>
      <c r="F63" s="9">
        <f t="shared" si="6"/>
        <v>0.72859856469133821</v>
      </c>
      <c r="G63" s="10">
        <f t="shared" si="16"/>
        <v>2.1666666599999997</v>
      </c>
      <c r="H63" s="5">
        <f t="shared" si="16"/>
        <v>1</v>
      </c>
      <c r="I63">
        <f t="shared" si="8"/>
        <v>24.501624655650868</v>
      </c>
      <c r="J63">
        <f t="shared" si="9"/>
        <v>24.071402003586275</v>
      </c>
      <c r="K63">
        <f t="shared" si="9"/>
        <v>-4.5713473230702144</v>
      </c>
      <c r="L63">
        <f t="shared" si="10"/>
        <v>-2.3168833442149905</v>
      </c>
      <c r="M63">
        <f t="shared" si="11"/>
        <v>-31.734005749899186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4.5804201094394426</v>
      </c>
      <c r="C64" s="9">
        <f t="shared" si="4"/>
        <v>0.27000000000000013</v>
      </c>
      <c r="D64" s="9">
        <f t="shared" si="15"/>
        <v>6.5804201094394426</v>
      </c>
      <c r="E64" s="9">
        <f t="shared" si="15"/>
        <v>0.6815130888048484</v>
      </c>
      <c r="F64" s="9">
        <f t="shared" si="6"/>
        <v>0.70191036287053676</v>
      </c>
      <c r="G64" s="10">
        <f t="shared" si="16"/>
        <v>2.1666666599999997</v>
      </c>
      <c r="H64" s="5">
        <f t="shared" si="16"/>
        <v>1</v>
      </c>
      <c r="I64">
        <f t="shared" si="8"/>
        <v>24.524225086457445</v>
      </c>
      <c r="J64">
        <f t="shared" si="9"/>
        <v>24.057500703520986</v>
      </c>
      <c r="K64">
        <f t="shared" si="9"/>
        <v>-4.7617513575696098</v>
      </c>
      <c r="L64">
        <f t="shared" si="10"/>
        <v>-2.3176812093036645</v>
      </c>
      <c r="M64">
        <f t="shared" si="11"/>
        <v>-31.715256517839357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4.7247233953988008</v>
      </c>
      <c r="C65" s="9">
        <f t="shared" si="4"/>
        <v>0.27600000000000013</v>
      </c>
      <c r="D65" s="9">
        <f t="shared" si="15"/>
        <v>6.7247233953988008</v>
      </c>
      <c r="E65" s="9">
        <f t="shared" si="15"/>
        <v>0.65237170604210959</v>
      </c>
      <c r="F65" s="9">
        <f t="shared" si="6"/>
        <v>0.67413833332986162</v>
      </c>
      <c r="G65" s="10">
        <f t="shared" si="16"/>
        <v>2.1666666599999997</v>
      </c>
      <c r="H65" s="5">
        <f t="shared" si="16"/>
        <v>1</v>
      </c>
      <c r="I65">
        <f t="shared" si="8"/>
        <v>24.548262075385718</v>
      </c>
      <c r="J65">
        <f t="shared" si="9"/>
        <v>24.043594616265164</v>
      </c>
      <c r="K65">
        <f t="shared" si="9"/>
        <v>-4.9520428966766463</v>
      </c>
      <c r="L65">
        <f t="shared" si="10"/>
        <v>-2.3186118289853521</v>
      </c>
      <c r="M65">
        <f t="shared" si="11"/>
        <v>-31.696456378876473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4.8689432280834701</v>
      </c>
      <c r="C66" s="9">
        <f t="shared" si="4"/>
        <v>0.28200000000000014</v>
      </c>
      <c r="D66" s="9">
        <f t="shared" si="15"/>
        <v>6.8689432280834701</v>
      </c>
      <c r="E66" s="9">
        <f t="shared" si="15"/>
        <v>0.62208891244722997</v>
      </c>
      <c r="F66" s="9">
        <f t="shared" si="6"/>
        <v>0.64528438829604595</v>
      </c>
      <c r="G66" s="10">
        <f t="shared" si="16"/>
        <v>2.1666666599999997</v>
      </c>
      <c r="H66" s="5">
        <f t="shared" si="16"/>
        <v>1</v>
      </c>
      <c r="I66">
        <f t="shared" si="8"/>
        <v>24.573727958821554</v>
      </c>
      <c r="J66">
        <f t="shared" si="9"/>
        <v>24.029682945291253</v>
      </c>
      <c r="K66">
        <f t="shared" si="9"/>
        <v>-5.1422216349499053</v>
      </c>
      <c r="L66">
        <f t="shared" si="10"/>
        <v>-2.319674166166191</v>
      </c>
      <c r="M66">
        <f t="shared" si="11"/>
        <v>-31.677602327569137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5.013079571620227</v>
      </c>
      <c r="C67" s="9">
        <f t="shared" si="4"/>
        <v>0.28800000000000014</v>
      </c>
      <c r="D67" s="9">
        <f t="shared" si="15"/>
        <v>7.013079571620227</v>
      </c>
      <c r="E67" s="9">
        <f t="shared" si="15"/>
        <v>0.59066538579563432</v>
      </c>
      <c r="F67" s="9">
        <f t="shared" si="6"/>
        <v>0.61535044084743107</v>
      </c>
      <c r="G67" s="10">
        <f t="shared" si="16"/>
        <v>2.1666666599999997</v>
      </c>
      <c r="H67" s="5">
        <f t="shared" si="16"/>
        <v>1</v>
      </c>
      <c r="I67">
        <f t="shared" si="8"/>
        <v>24.600614851079442</v>
      </c>
      <c r="J67">
        <f t="shared" si="9"/>
        <v>24.015764900294254</v>
      </c>
      <c r="K67">
        <f t="shared" si="9"/>
        <v>-5.3322872489153204</v>
      </c>
      <c r="L67">
        <f t="shared" si="10"/>
        <v>-2.3208671645801631</v>
      </c>
      <c r="M67">
        <f t="shared" si="11"/>
        <v>-31.658691391696401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5.1571323854130302</v>
      </c>
      <c r="C68" s="9">
        <f t="shared" si="4"/>
        <v>0.29400000000000015</v>
      </c>
      <c r="D68" s="9">
        <f t="shared" si="15"/>
        <v>7.1571323854130302</v>
      </c>
      <c r="E68" s="9">
        <f t="shared" si="15"/>
        <v>0.5581018058570919</v>
      </c>
      <c r="F68" s="9">
        <f t="shared" si="6"/>
        <v>0.58433840508529222</v>
      </c>
      <c r="G68" s="10">
        <f t="shared" si="16"/>
        <v>2.1666666599999997</v>
      </c>
      <c r="H68" s="5">
        <f t="shared" si="16"/>
        <v>1</v>
      </c>
      <c r="I68">
        <f t="shared" si="8"/>
        <v>24.628914649572412</v>
      </c>
      <c r="J68">
        <f t="shared" si="9"/>
        <v>24.001839697306774</v>
      </c>
      <c r="K68">
        <f t="shared" si="9"/>
        <v>-5.5222393972654986</v>
      </c>
      <c r="L68">
        <f t="shared" si="10"/>
        <v>-2.3221897493090879</v>
      </c>
      <c r="M68">
        <f t="shared" si="11"/>
        <v>-31.639720632947995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5.3011016241813831</v>
      </c>
      <c r="C69" s="9">
        <f t="shared" si="4"/>
        <v>0.30000000000000016</v>
      </c>
      <c r="D69" s="9">
        <f t="shared" ref="D69:E84" si="17">D68+$C$7*(J68+J69)/2</f>
        <v>7.3011016241813831</v>
      </c>
      <c r="E69" s="9">
        <f t="shared" si="17"/>
        <v>0.52439885450210588</v>
      </c>
      <c r="F69" s="9">
        <f t="shared" si="6"/>
        <v>0.55225019630297867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24.658619040118818</v>
      </c>
      <c r="J69">
        <f t="shared" si="9"/>
        <v>23.98790655881092</v>
      </c>
      <c r="K69">
        <f t="shared" si="9"/>
        <v>-5.7120777210631868</v>
      </c>
      <c r="L69">
        <f t="shared" si="10"/>
        <v>-2.3236408273146969</v>
      </c>
      <c r="M69">
        <f t="shared" si="11"/>
        <v>-31.620687147587628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5.4449872379993574</v>
      </c>
      <c r="C70" s="9">
        <f t="shared" si="4"/>
        <v>0.30600000000000016</v>
      </c>
      <c r="D70" s="9">
        <f t="shared" si="17"/>
        <v>7.4449872379993574</v>
      </c>
      <c r="E70" s="9">
        <f t="shared" si="17"/>
        <v>0.48955721580707018</v>
      </c>
      <c r="F70" s="9">
        <f t="shared" si="6"/>
        <v>0.51908773115283147</v>
      </c>
      <c r="G70" s="10">
        <f t="shared" si="18"/>
        <v>2.1666666599999997</v>
      </c>
      <c r="H70" s="5">
        <f t="shared" si="18"/>
        <v>1</v>
      </c>
      <c r="I70">
        <f t="shared" si="8"/>
        <v>24.689719502376267</v>
      </c>
      <c r="J70">
        <f t="shared" si="9"/>
        <v>23.973964713847032</v>
      </c>
      <c r="K70">
        <f t="shared" si="9"/>
        <v>-5.9018018439487125</v>
      </c>
      <c r="L70">
        <f t="shared" si="10"/>
        <v>-2.3252192879818288</v>
      </c>
      <c r="M70">
        <f t="shared" si="11"/>
        <v>-31.601588067088876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5.5887891723352556</v>
      </c>
      <c r="C71" s="9">
        <f t="shared" si="4"/>
        <v>0.31200000000000017</v>
      </c>
      <c r="D71" s="9">
        <f t="shared" si="17"/>
        <v>7.5887891723352556</v>
      </c>
      <c r="E71" s="9">
        <f t="shared" si="17"/>
        <v>0.45357757615817029</v>
      </c>
      <c r="F71" s="9">
        <f t="shared" si="6"/>
        <v>0.48485292781086708</v>
      </c>
      <c r="G71" s="10">
        <f t="shared" si="18"/>
        <v>2.1666666599999997</v>
      </c>
      <c r="H71" s="5">
        <f t="shared" si="18"/>
        <v>1</v>
      </c>
      <c r="I71">
        <f t="shared" si="8"/>
        <v>24.722207315392751</v>
      </c>
      <c r="J71">
        <f t="shared" si="9"/>
        <v>23.960013398119141</v>
      </c>
      <c r="K71">
        <f t="shared" si="9"/>
        <v>-6.0914113723512457</v>
      </c>
      <c r="L71">
        <f t="shared" si="10"/>
        <v>-2.3269240036717846</v>
      </c>
      <c r="M71">
        <f t="shared" si="11"/>
        <v>-31.582420558743255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5.7325073680919045</v>
      </c>
      <c r="C72" s="9">
        <f t="shared" si="4"/>
        <v>0.31800000000000017</v>
      </c>
      <c r="D72" s="9">
        <f t="shared" si="17"/>
        <v>7.7325073680919045</v>
      </c>
      <c r="E72" s="9">
        <f t="shared" si="17"/>
        <v>0.41646062435400544</v>
      </c>
      <c r="F72" s="9">
        <f t="shared" si="6"/>
        <v>0.44954770613918216</v>
      </c>
      <c r="G72" s="10">
        <f t="shared" si="18"/>
        <v>2.1666666599999997</v>
      </c>
      <c r="H72" s="5">
        <f t="shared" si="18"/>
        <v>1</v>
      </c>
      <c r="I72">
        <f t="shared" si="8"/>
        <v>24.756073563265101</v>
      </c>
      <c r="J72">
        <f t="shared" si="9"/>
        <v>23.94605185409711</v>
      </c>
      <c r="K72">
        <f t="shared" si="9"/>
        <v>-6.2809058957037056</v>
      </c>
      <c r="L72">
        <f t="shared" si="10"/>
        <v>-2.3287538302848758</v>
      </c>
      <c r="M72">
        <f t="shared" si="11"/>
        <v>-31.563181826240125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5.876141761647542</v>
      </c>
      <c r="C73" s="9">
        <f t="shared" si="4"/>
        <v>0.32400000000000018</v>
      </c>
      <c r="D73" s="9">
        <f t="shared" si="17"/>
        <v>7.876141761647542</v>
      </c>
      <c r="E73" s="9">
        <f t="shared" si="17"/>
        <v>0.37820705170691088</v>
      </c>
      <c r="F73" s="9">
        <f t="shared" si="6"/>
        <v>0.41317398784607229</v>
      </c>
      <c r="G73" s="10">
        <f t="shared" si="18"/>
        <v>2.1666666599999997</v>
      </c>
      <c r="H73" s="5">
        <f t="shared" si="18"/>
        <v>1</v>
      </c>
      <c r="I73">
        <f t="shared" si="8"/>
        <v>24.791309140894789</v>
      </c>
      <c r="J73">
        <f t="shared" si="9"/>
        <v>23.9320793311154</v>
      </c>
      <c r="K73">
        <f t="shared" si="9"/>
        <v>-6.470284986661146</v>
      </c>
      <c r="L73">
        <f t="shared" si="10"/>
        <v>-2.3307076078312017</v>
      </c>
      <c r="M73">
        <f t="shared" si="11"/>
        <v>-31.543869110218083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6.0196922848972942</v>
      </c>
      <c r="C74" s="9">
        <f t="shared" si="4"/>
        <v>0.33000000000000018</v>
      </c>
      <c r="D74" s="9">
        <f t="shared" si="17"/>
        <v>8.0196922848972942</v>
      </c>
      <c r="E74" s="9">
        <f t="shared" si="17"/>
        <v>0.33881755214296005</v>
      </c>
      <c r="F74" s="9">
        <f t="shared" si="6"/>
        <v>0.37573369664382694</v>
      </c>
      <c r="G74" s="10">
        <f t="shared" si="18"/>
        <v>2.1666666599999997</v>
      </c>
      <c r="H74" s="5">
        <f t="shared" si="18"/>
        <v>1</v>
      </c>
      <c r="I74">
        <f t="shared" si="8"/>
        <v>24.827904759831132</v>
      </c>
      <c r="J74">
        <f t="shared" si="9"/>
        <v>23.918095085468412</v>
      </c>
      <c r="K74">
        <f t="shared" si="9"/>
        <v>-6.6595482013224547</v>
      </c>
      <c r="L74">
        <f t="shared" si="10"/>
        <v>-2.3327841610086959</v>
      </c>
      <c r="M74">
        <f t="shared" si="11"/>
        <v>-31.524479688787693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6.1631588652952072</v>
      </c>
      <c r="C75" s="9">
        <f t="shared" si="4"/>
        <v>0.33600000000000019</v>
      </c>
      <c r="D75" s="9">
        <f t="shared" si="17"/>
        <v>8.1631588652952072</v>
      </c>
      <c r="E75" s="9">
        <f t="shared" si="17"/>
        <v>0.29829282230062715</v>
      </c>
      <c r="F75" s="9">
        <f t="shared" si="6"/>
        <v>0.33722875840418953</v>
      </c>
      <c r="G75" s="10">
        <f t="shared" si="18"/>
        <v>2.1666666599999997</v>
      </c>
      <c r="H75" s="5">
        <f t="shared" si="18"/>
        <v>1</v>
      </c>
      <c r="I75">
        <f t="shared" si="8"/>
        <v>24.865850954191959</v>
      </c>
      <c r="J75">
        <f t="shared" si="9"/>
        <v>23.904098380502361</v>
      </c>
      <c r="K75">
        <f t="shared" si="9"/>
        <v>-6.8486950794551813</v>
      </c>
      <c r="L75">
        <f t="shared" si="10"/>
        <v>-2.3349822997874767</v>
      </c>
      <c r="M75">
        <f t="shared" si="11"/>
        <v>-31.505010878025285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6.3065414258968246</v>
      </c>
      <c r="C76" s="9">
        <f t="shared" si="4"/>
        <v>0.34200000000000019</v>
      </c>
      <c r="D76" s="9">
        <f t="shared" si="17"/>
        <v>8.3065414258968246</v>
      </c>
      <c r="E76" s="9">
        <f t="shared" si="17"/>
        <v>0.25663356162809159</v>
      </c>
      <c r="F76" s="9">
        <f t="shared" si="6"/>
        <v>0.29766110131145673</v>
      </c>
      <c r="G76" s="10">
        <f t="shared" si="18"/>
        <v>2.1666666599999997</v>
      </c>
      <c r="H76" s="5">
        <f t="shared" si="18"/>
        <v>1</v>
      </c>
      <c r="I76">
        <f t="shared" si="8"/>
        <v>24.905138086651931</v>
      </c>
      <c r="J76">
        <f t="shared" si="9"/>
        <v>23.890088486703636</v>
      </c>
      <c r="K76">
        <f t="shared" si="9"/>
        <v>-7.0377251447233329</v>
      </c>
      <c r="L76">
        <f t="shared" si="10"/>
        <v>-2.3373008199995708</v>
      </c>
      <c r="M76">
        <f t="shared" si="11"/>
        <v>-31.485460032437782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6.4498398854022874</v>
      </c>
      <c r="C77" s="9">
        <f t="shared" si="4"/>
        <v>0.3480000000000002</v>
      </c>
      <c r="D77" s="9">
        <f t="shared" si="17"/>
        <v>8.4498398854022874</v>
      </c>
      <c r="E77" s="9">
        <f t="shared" si="17"/>
        <v>0.21384047247916771</v>
      </c>
      <c r="F77" s="9">
        <f t="shared" si="6"/>
        <v>0.25703265601319325</v>
      </c>
      <c r="G77" s="10">
        <f t="shared" si="18"/>
        <v>2.1666666599999997</v>
      </c>
      <c r="H77" s="5">
        <f t="shared" si="18"/>
        <v>1</v>
      </c>
      <c r="I77">
        <f t="shared" si="8"/>
        <v>24.945756354488697</v>
      </c>
      <c r="J77">
        <f t="shared" si="9"/>
        <v>23.876064681783639</v>
      </c>
      <c r="K77">
        <f t="shared" si="9"/>
        <v>-7.2266379049179594</v>
      </c>
      <c r="L77">
        <f t="shared" si="10"/>
        <v>-2.3397385039330554</v>
      </c>
      <c r="M77">
        <f t="shared" si="11"/>
        <v>-31.465824545398426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6.5930541581999176</v>
      </c>
      <c r="C78" s="9">
        <f t="shared" si="4"/>
        <v>0.3540000000000002</v>
      </c>
      <c r="D78" s="9">
        <f t="shared" si="17"/>
        <v>8.5930541581999176</v>
      </c>
      <c r="E78" s="9">
        <f t="shared" si="17"/>
        <v>0.16991426020784278</v>
      </c>
      <c r="F78" s="9">
        <f t="shared" si="6"/>
        <v>0.21534535576856029</v>
      </c>
      <c r="G78" s="10">
        <f t="shared" si="18"/>
        <v>2.1666666599999997</v>
      </c>
      <c r="H78" s="5">
        <f t="shared" si="18"/>
        <v>1</v>
      </c>
      <c r="I78">
        <f t="shared" si="8"/>
        <v>24.987695795677226</v>
      </c>
      <c r="J78">
        <f t="shared" si="9"/>
        <v>23.862026250760042</v>
      </c>
      <c r="K78">
        <f t="shared" si="9"/>
        <v>-7.4154328521903503</v>
      </c>
      <c r="L78">
        <f t="shared" si="10"/>
        <v>-2.3422941209297043</v>
      </c>
      <c r="M78">
        <f t="shared" si="11"/>
        <v>-31.446101849553482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6.7361841544103012</v>
      </c>
      <c r="C79" s="9">
        <f t="shared" si="4"/>
        <v>0.36000000000000021</v>
      </c>
      <c r="D79" s="9">
        <f t="shared" si="17"/>
        <v>8.7361841544103012</v>
      </c>
      <c r="E79" s="9">
        <f t="shared" si="17"/>
        <v>0.12485563326140872</v>
      </c>
      <c r="F79" s="9">
        <f t="shared" si="6"/>
        <v>0.17260113659421927</v>
      </c>
      <c r="G79" s="10">
        <f t="shared" si="18"/>
        <v>2.1666666599999997</v>
      </c>
      <c r="H79" s="5">
        <f t="shared" si="18"/>
        <v>1</v>
      </c>
      <c r="I79">
        <f t="shared" si="8"/>
        <v>25.030946295022847</v>
      </c>
      <c r="J79">
        <f t="shared" si="9"/>
        <v>23.847972486034465</v>
      </c>
      <c r="K79">
        <f t="shared" si="9"/>
        <v>-7.6041094632876716</v>
      </c>
      <c r="L79">
        <f t="shared" si="10"/>
        <v>-2.3449664279852338</v>
      </c>
      <c r="M79">
        <f t="shared" si="11"/>
        <v>-31.426289417199865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6.8792297799308049</v>
      </c>
      <c r="C80" s="9">
        <f t="shared" si="4"/>
        <v>0.36600000000000021</v>
      </c>
      <c r="D80" s="9">
        <f t="shared" si="17"/>
        <v>8.8792297799308049</v>
      </c>
      <c r="E80" s="9">
        <f t="shared" si="17"/>
        <v>7.8665303272173095E-2</v>
      </c>
      <c r="F80" s="9">
        <f t="shared" si="6"/>
        <v>0.12880193740781309</v>
      </c>
      <c r="G80" s="10">
        <f t="shared" si="18"/>
        <v>2.1666666599999997</v>
      </c>
      <c r="H80" s="5">
        <f t="shared" si="18"/>
        <v>1</v>
      </c>
      <c r="I80">
        <f t="shared" si="8"/>
        <v>25.075497590323547</v>
      </c>
      <c r="J80">
        <f t="shared" si="9"/>
        <v>23.833902687466555</v>
      </c>
      <c r="K80">
        <f t="shared" si="9"/>
        <v>-7.7926671997908707</v>
      </c>
      <c r="L80">
        <f t="shared" si="10"/>
        <v>-2.3477541703512435</v>
      </c>
      <c r="M80">
        <f t="shared" si="11"/>
        <v>-31.406384760633884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7.0221909364805377</v>
      </c>
      <c r="C81" s="9">
        <f t="shared" si="4"/>
        <v>0.37200000000000022</v>
      </c>
      <c r="D81" s="9">
        <f t="shared" si="17"/>
        <v>9.0221909364805377</v>
      </c>
      <c r="E81" s="9">
        <f t="shared" si="17"/>
        <v>3.134398514773646E-2</v>
      </c>
      <c r="F81" s="9">
        <f t="shared" si="6"/>
        <v>8.3949700169004604E-2</v>
      </c>
      <c r="G81" s="10">
        <f t="shared" si="18"/>
        <v>2.1666666599999997</v>
      </c>
      <c r="H81" s="5">
        <f t="shared" si="18"/>
        <v>1</v>
      </c>
      <c r="I81">
        <f t="shared" si="8"/>
        <v>25.121339278552387</v>
      </c>
      <c r="J81">
        <f t="shared" si="9"/>
        <v>23.819816162444447</v>
      </c>
      <c r="K81">
        <f t="shared" si="9"/>
        <v>-7.9811055083546742</v>
      </c>
      <c r="L81">
        <f t="shared" si="10"/>
        <v>-2.3506560821379936</v>
      </c>
      <c r="M81">
        <f t="shared" si="11"/>
        <v>-31.386385432471211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7.1650675216457262</v>
      </c>
      <c r="C82" s="9">
        <f t="shared" si="4"/>
        <v>0.37800000000000022</v>
      </c>
      <c r="D82" s="9">
        <f t="shared" si="17"/>
        <v>9.1650675216457262</v>
      </c>
      <c r="E82" s="9">
        <f t="shared" si="17"/>
        <v>-1.7107602840176074E-2</v>
      </c>
      <c r="F82" s="9">
        <f t="shared" si="6"/>
        <v>3.8046370018058662E-2</v>
      </c>
      <c r="G82" s="10">
        <f t="shared" si="18"/>
        <v>2.1666666599999997</v>
      </c>
      <c r="H82" s="5">
        <f t="shared" si="18"/>
        <v>1</v>
      </c>
      <c r="I82">
        <f t="shared" si="8"/>
        <v>25.16846082205107</v>
      </c>
      <c r="J82">
        <f t="shared" si="9"/>
        <v>23.80571222595162</v>
      </c>
      <c r="K82">
        <f t="shared" si="9"/>
        <v>-8.1694238209495023</v>
      </c>
      <c r="L82">
        <f t="shared" si="10"/>
        <v>-2.3536708869171661</v>
      </c>
      <c r="M82">
        <f t="shared" si="11"/>
        <v>-31.366289025938276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7.3078594289254717</v>
      </c>
      <c r="C83" s="9">
        <f t="shared" si="4"/>
        <v>0.38400000000000023</v>
      </c>
      <c r="D83" s="9">
        <f t="shared" si="17"/>
        <v>9.3078594289254717</v>
      </c>
      <c r="E83" s="9">
        <f t="shared" si="17"/>
        <v>-6.6688738968339975E-2</v>
      </c>
      <c r="F83" s="9">
        <f t="shared" si="6"/>
        <v>-8.9061045880420853E-3</v>
      </c>
      <c r="G83" s="10">
        <f t="shared" si="18"/>
        <v>2.1666666599999997</v>
      </c>
      <c r="H83" s="5">
        <f t="shared" si="18"/>
        <v>1</v>
      </c>
      <c r="I83">
        <f t="shared" si="8"/>
        <v>25.2168515547258</v>
      </c>
      <c r="J83">
        <f t="shared" si="9"/>
        <v>23.791590200630118</v>
      </c>
      <c r="K83">
        <f t="shared" si="9"/>
        <v>-8.3576215551051316</v>
      </c>
      <c r="L83">
        <f t="shared" si="10"/>
        <v>-2.3567972983237713</v>
      </c>
      <c r="M83">
        <f t="shared" si="11"/>
        <v>-31.346093175135362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7.450566547777882</v>
      </c>
      <c r="C84" s="9">
        <f t="shared" si="4"/>
        <v>0.39000000000000024</v>
      </c>
      <c r="D84" s="9">
        <f t="shared" si="17"/>
        <v>9.450566547777882</v>
      </c>
      <c r="E84" s="9">
        <f t="shared" si="17"/>
        <v>-0.11739869797612319</v>
      </c>
      <c r="F84" s="9">
        <f t="shared" si="6"/>
        <v>-5.6905771741954103E-2</v>
      </c>
      <c r="G84" s="10">
        <f t="shared" si="18"/>
        <v>2.1666666599999997</v>
      </c>
      <c r="H84" s="5">
        <f t="shared" si="18"/>
        <v>1</v>
      </c>
      <c r="I84">
        <f t="shared" si="8"/>
        <v>25.266500688237013</v>
      </c>
      <c r="J84">
        <f t="shared" si="9"/>
        <v>23.777449416840174</v>
      </c>
      <c r="K84">
        <f t="shared" si="9"/>
        <v>-8.5456981141559432</v>
      </c>
      <c r="L84">
        <f t="shared" si="10"/>
        <v>-2.3600340206564154</v>
      </c>
      <c r="M84">
        <f t="shared" si="11"/>
        <v>-31.325795555271647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7.5931887636665518</v>
      </c>
      <c r="C85" s="9">
        <f t="shared" ref="C85:C148" si="23">C84+_dt</f>
        <v>0.39600000000000024</v>
      </c>
      <c r="D85" s="9">
        <f t="shared" ref="D85:E100" si="24">D84+$C$7*(J84+J85)/2</f>
        <v>9.5931887636665518</v>
      </c>
      <c r="E85" s="9">
        <f t="shared" si="24"/>
        <v>-0.16923675098105373</v>
      </c>
      <c r="F85" s="9">
        <f t="shared" ref="F85:F148" si="25">$O$1*D85^2+$O$2*D85+$O$3</f>
        <v>-0.10595067595481922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25.317397318174624</v>
      </c>
      <c r="J85">
        <f t="shared" ref="J85:K148" si="28">J84+L84*$C$7</f>
        <v>23.763289212716234</v>
      </c>
      <c r="K85">
        <f t="shared" si="28"/>
        <v>-8.7336528874875725</v>
      </c>
      <c r="L85">
        <f t="shared" ref="L85:L148" si="29">-$C$15*I85*J85</f>
        <v>-2.363379749475139</v>
      </c>
      <c r="M85">
        <f t="shared" ref="M85:M148" si="30">-$C$6-$C$15*I85*K85</f>
        <v>-31.305393882872586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7.7357259581073592</v>
      </c>
      <c r="C86" s="9">
        <f t="shared" si="23"/>
        <v>0.40200000000000025</v>
      </c>
      <c r="D86" s="9">
        <f t="shared" si="24"/>
        <v>9.7357259581073592</v>
      </c>
      <c r="E86" s="9">
        <f t="shared" si="24"/>
        <v>-0.22220216539587087</v>
      </c>
      <c r="F86" s="9">
        <f t="shared" si="25"/>
        <v>-0.15603885802759576</v>
      </c>
      <c r="G86" s="10">
        <f t="shared" si="26"/>
        <v>2.1666666599999997</v>
      </c>
      <c r="H86" s="5">
        <f t="shared" si="26"/>
        <v>1</v>
      </c>
      <c r="I86">
        <f t="shared" si="27"/>
        <v>25.369530430210759</v>
      </c>
      <c r="J86">
        <f t="shared" si="28"/>
        <v>23.749108934219382</v>
      </c>
      <c r="K86">
        <f t="shared" si="28"/>
        <v>-8.9214852507848086</v>
      </c>
      <c r="L86">
        <f t="shared" si="29"/>
        <v>-2.366833172196074</v>
      </c>
      <c r="M86">
        <f t="shared" si="30"/>
        <v>-31.284885915959965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7.8781780087155759</v>
      </c>
      <c r="C87" s="9">
        <f t="shared" si="23"/>
        <v>0.40800000000000025</v>
      </c>
      <c r="D87" s="9">
        <f t="shared" si="24"/>
        <v>9.8781780087155759</v>
      </c>
      <c r="E87" s="9">
        <f t="shared" si="24"/>
        <v>-0.27629420484706702</v>
      </c>
      <c r="F87" s="9">
        <f t="shared" si="25"/>
        <v>-0.20716835492489083</v>
      </c>
      <c r="G87" s="10">
        <f t="shared" si="26"/>
        <v>2.1666666599999997</v>
      </c>
      <c r="H87" s="5">
        <f t="shared" si="26"/>
        <v>1</v>
      </c>
      <c r="I87">
        <f t="shared" si="27"/>
        <v>25.422888906222294</v>
      </c>
      <c r="J87">
        <f t="shared" si="28"/>
        <v>23.734907935186207</v>
      </c>
      <c r="K87">
        <f t="shared" si="28"/>
        <v>-9.1091945662805678</v>
      </c>
      <c r="L87">
        <f t="shared" si="29"/>
        <v>-2.3703929686822134</v>
      </c>
      <c r="M87">
        <f t="shared" si="30"/>
        <v>-31.264269454205056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8.0205447892532575</v>
      </c>
      <c r="C88" s="9">
        <f t="shared" si="23"/>
        <v>0.41400000000000026</v>
      </c>
      <c r="D88" s="9">
        <f t="shared" si="24"/>
        <v>10.020544789253258</v>
      </c>
      <c r="E88" s="9">
        <f t="shared" si="24"/>
        <v>-0.33151212909492611</v>
      </c>
      <c r="F88" s="9">
        <f t="shared" si="25"/>
        <v>-0.25933719965129209</v>
      </c>
      <c r="G88" s="10">
        <f t="shared" si="26"/>
        <v>2.1666666599999997</v>
      </c>
      <c r="H88" s="5">
        <f t="shared" si="26"/>
        <v>1</v>
      </c>
      <c r="I88">
        <f t="shared" si="27"/>
        <v>25.477461530375695</v>
      </c>
      <c r="J88">
        <f t="shared" si="28"/>
        <v>23.720685577374113</v>
      </c>
      <c r="K88">
        <f t="shared" si="28"/>
        <v>-9.2967801830057972</v>
      </c>
      <c r="L88">
        <f t="shared" si="29"/>
        <v>-2.3740578118295832</v>
      </c>
      <c r="M88">
        <f t="shared" si="30"/>
        <v>-31.243542339055335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8.1628261696768885</v>
      </c>
      <c r="C89" s="9">
        <f t="shared" si="23"/>
        <v>0.42000000000000026</v>
      </c>
      <c r="D89" s="9">
        <f t="shared" si="24"/>
        <v>10.162826169676888</v>
      </c>
      <c r="E89" s="9">
        <f t="shared" si="24"/>
        <v>-0.3878551939550639</v>
      </c>
      <c r="F89" s="9">
        <f t="shared" si="25"/>
        <v>-0.31254342113020805</v>
      </c>
      <c r="G89" s="10">
        <f t="shared" si="26"/>
        <v>2.1666666599999997</v>
      </c>
      <c r="H89" s="5">
        <f t="shared" si="26"/>
        <v>1</v>
      </c>
      <c r="I89">
        <f t="shared" si="27"/>
        <v>25.533236995167062</v>
      </c>
      <c r="J89">
        <f t="shared" si="28"/>
        <v>23.706441230503135</v>
      </c>
      <c r="K89">
        <f t="shared" si="28"/>
        <v>-9.4842414370401293</v>
      </c>
      <c r="L89">
        <f t="shared" si="29"/>
        <v>-2.3778263681481691</v>
      </c>
      <c r="M89">
        <f t="shared" si="30"/>
        <v>-31.222702453835208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8.3050220161852799</v>
      </c>
      <c r="C90" s="9">
        <f t="shared" si="23"/>
        <v>0.42600000000000027</v>
      </c>
      <c r="D90" s="9">
        <f t="shared" si="24"/>
        <v>10.30502201618528</v>
      </c>
      <c r="E90" s="9">
        <f t="shared" si="24"/>
        <v>-0.44532265122147374</v>
      </c>
      <c r="F90" s="9">
        <f t="shared" si="25"/>
        <v>-0.3667850440852074</v>
      </c>
      <c r="G90" s="10">
        <f t="shared" si="26"/>
        <v>2.1666666599999997</v>
      </c>
      <c r="H90" s="5">
        <f t="shared" si="26"/>
        <v>1</v>
      </c>
      <c r="I90">
        <f t="shared" si="27"/>
        <v>25.590203907410462</v>
      </c>
      <c r="J90">
        <f t="shared" si="28"/>
        <v>23.692174272294245</v>
      </c>
      <c r="K90">
        <f t="shared" si="28"/>
        <v>-9.6715776517631404</v>
      </c>
      <c r="L90">
        <f t="shared" si="29"/>
        <v>-2.3816972983369542</v>
      </c>
      <c r="M90">
        <f t="shared" si="30"/>
        <v>-31.201747723821306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8.4471321912676753</v>
      </c>
      <c r="C91" s="9">
        <f t="shared" si="23"/>
        <v>0.43200000000000027</v>
      </c>
      <c r="D91" s="9">
        <f t="shared" si="24"/>
        <v>10.447132191267675</v>
      </c>
      <c r="E91" s="9">
        <f t="shared" si="24"/>
        <v>-0.5039137485910814</v>
      </c>
      <c r="F91" s="9">
        <f t="shared" si="25"/>
        <v>-0.42206008892387548</v>
      </c>
      <c r="G91" s="10">
        <f t="shared" si="26"/>
        <v>2.1666666599999997</v>
      </c>
      <c r="H91" s="5">
        <f t="shared" si="26"/>
        <v>1</v>
      </c>
      <c r="I91">
        <f t="shared" si="27"/>
        <v>25.648350794168081</v>
      </c>
      <c r="J91">
        <f t="shared" si="28"/>
        <v>23.677884088504225</v>
      </c>
      <c r="K91">
        <f t="shared" si="28"/>
        <v>-9.8587881381060676</v>
      </c>
      <c r="L91">
        <f t="shared" si="29"/>
        <v>-2.3856692578524763</v>
      </c>
      <c r="M91">
        <f t="shared" si="30"/>
        <v>-31.180676116292869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8.5891565537520602</v>
      </c>
      <c r="C92" s="9">
        <f t="shared" si="23"/>
        <v>0.43800000000000028</v>
      </c>
      <c r="D92" s="9">
        <f t="shared" si="24"/>
        <v>10.58915655375206</v>
      </c>
      <c r="E92" s="9">
        <f t="shared" si="24"/>
        <v>-0.56362772958981111</v>
      </c>
      <c r="F92" s="9">
        <f t="shared" si="25"/>
        <v>-0.47836657162417051</v>
      </c>
      <c r="G92" s="10">
        <f t="shared" si="26"/>
        <v>2.1666666599999997</v>
      </c>
      <c r="H92" s="5">
        <f t="shared" si="26"/>
        <v>1</v>
      </c>
      <c r="I92">
        <f t="shared" si="27"/>
        <v>25.707666108616007</v>
      </c>
      <c r="J92">
        <f t="shared" si="28"/>
        <v>23.663570072957111</v>
      </c>
      <c r="K92">
        <f t="shared" si="28"/>
        <v>-10.045872194803826</v>
      </c>
      <c r="L92">
        <f t="shared" si="29"/>
        <v>-2.3897408974703338</v>
      </c>
      <c r="M92">
        <f t="shared" si="30"/>
        <v>-31.159485640557754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8.7310949588536477</v>
      </c>
      <c r="C93" s="9">
        <f t="shared" si="23"/>
        <v>0.44400000000000028</v>
      </c>
      <c r="D93" s="9">
        <f t="shared" si="24"/>
        <v>10.731094958853648</v>
      </c>
      <c r="E93" s="9">
        <f t="shared" si="24"/>
        <v>-0.6244638335001641</v>
      </c>
      <c r="F93" s="9">
        <f t="shared" si="25"/>
        <v>-0.53570250362328897</v>
      </c>
      <c r="G93" s="10">
        <f t="shared" si="26"/>
        <v>2.1666666599999997</v>
      </c>
      <c r="H93" s="5">
        <f t="shared" si="26"/>
        <v>1</v>
      </c>
      <c r="I93">
        <f t="shared" si="27"/>
        <v>25.768138235839668</v>
      </c>
      <c r="J93">
        <f t="shared" si="28"/>
        <v>23.649231627572288</v>
      </c>
      <c r="K93">
        <f t="shared" si="28"/>
        <v>-10.232829108647172</v>
      </c>
      <c r="L93">
        <f t="shared" si="29"/>
        <v>-2.3939108638391007</v>
      </c>
      <c r="M93">
        <f t="shared" si="30"/>
        <v>-31.138174347954738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8.8729472582235331</v>
      </c>
      <c r="C94" s="9">
        <f t="shared" si="23"/>
        <v>0.45000000000000029</v>
      </c>
      <c r="D94" s="9">
        <f t="shared" si="24"/>
        <v>10.872947258223533</v>
      </c>
      <c r="E94" s="9">
        <f t="shared" si="24"/>
        <v>-0.68642129529031026</v>
      </c>
      <c r="F94" s="9">
        <f t="shared" si="25"/>
        <v>-0.59406589170903645</v>
      </c>
      <c r="G94" s="10">
        <f t="shared" si="26"/>
        <v>2.1666666599999997</v>
      </c>
      <c r="H94" s="5">
        <f t="shared" si="26"/>
        <v>1</v>
      </c>
      <c r="I94">
        <f t="shared" si="27"/>
        <v>25.829755498553499</v>
      </c>
      <c r="J94">
        <f t="shared" si="28"/>
        <v>23.634868162389253</v>
      </c>
      <c r="K94">
        <f t="shared" si="28"/>
        <v>-10.419658154734901</v>
      </c>
      <c r="L94">
        <f t="shared" si="29"/>
        <v>-2.3981778000261542</v>
      </c>
      <c r="M94">
        <f t="shared" si="30"/>
        <v>-31.116740331832649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9.0147132999974691</v>
      </c>
      <c r="C95" s="9">
        <f t="shared" si="23"/>
        <v>0.45600000000000029</v>
      </c>
      <c r="D95" s="9">
        <f t="shared" si="24"/>
        <v>11.014713299997469</v>
      </c>
      <c r="E95" s="9">
        <f t="shared" si="24"/>
        <v>-0.74949934554469266</v>
      </c>
      <c r="F95" s="9">
        <f t="shared" si="25"/>
        <v>-0.65345473791369146</v>
      </c>
      <c r="G95" s="10">
        <f t="shared" si="26"/>
        <v>2.1666666599999997</v>
      </c>
      <c r="H95" s="5">
        <f t="shared" si="26"/>
        <v>1</v>
      </c>
      <c r="I95">
        <f t="shared" si="27"/>
        <v>25.892506162739497</v>
      </c>
      <c r="J95">
        <f t="shared" si="28"/>
        <v>23.620479095589097</v>
      </c>
      <c r="K95">
        <f t="shared" si="28"/>
        <v>-10.606358596725897</v>
      </c>
      <c r="L95">
        <f t="shared" si="29"/>
        <v>-2.4025403460549315</v>
      </c>
      <c r="M95">
        <f t="shared" si="30"/>
        <v>-31.095181727506997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9.1563929288447738</v>
      </c>
      <c r="C96" s="9">
        <f t="shared" si="23"/>
        <v>0.4620000000000003</v>
      </c>
      <c r="D96" s="9">
        <f t="shared" si="24"/>
        <v>11.156392928844774</v>
      </c>
      <c r="E96" s="9">
        <f t="shared" si="24"/>
        <v>-0.81369721039614318</v>
      </c>
      <c r="F96" s="9">
        <f t="shared" si="25"/>
        <v>-0.713867039410369</v>
      </c>
      <c r="G96" s="10">
        <f t="shared" si="26"/>
        <v>2.1666666599999997</v>
      </c>
      <c r="H96" s="5">
        <f t="shared" si="26"/>
        <v>1</v>
      </c>
      <c r="I96">
        <f t="shared" si="27"/>
        <v>25.956378443199874</v>
      </c>
      <c r="J96">
        <f t="shared" si="28"/>
        <v>23.606063853512769</v>
      </c>
      <c r="K96">
        <f t="shared" si="28"/>
        <v>-10.79292968709094</v>
      </c>
      <c r="L96">
        <f t="shared" si="29"/>
        <v>-2.4069971394331895</v>
      </c>
      <c r="M96">
        <f t="shared" si="30"/>
        <v>-31.07349671219475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9.2979859860173413</v>
      </c>
      <c r="C97" s="9">
        <f t="shared" si="23"/>
        <v>0.4680000000000003</v>
      </c>
      <c r="D97" s="9">
        <f t="shared" si="24"/>
        <v>11.297985986017341</v>
      </c>
      <c r="E97" s="9">
        <f t="shared" si="24"/>
        <v>-0.87901411145950836</v>
      </c>
      <c r="F97" s="9">
        <f t="shared" si="25"/>
        <v>-0.77530078841187633</v>
      </c>
      <c r="G97" s="10">
        <f t="shared" si="26"/>
        <v>2.1666666599999997</v>
      </c>
      <c r="H97" s="5">
        <f t="shared" si="26"/>
        <v>1</v>
      </c>
      <c r="I97">
        <f t="shared" si="27"/>
        <v>26.021360509019157</v>
      </c>
      <c r="J97">
        <f t="shared" si="28"/>
        <v>23.591621870676171</v>
      </c>
      <c r="K97">
        <f t="shared" si="28"/>
        <v>-10.979370667364108</v>
      </c>
      <c r="L97">
        <f t="shared" si="29"/>
        <v>-2.4115468156718491</v>
      </c>
      <c r="M97">
        <f t="shared" si="30"/>
        <v>-31.051683504927933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9.439492309398716</v>
      </c>
      <c r="C98" s="9">
        <f t="shared" si="23"/>
        <v>0.47400000000000031</v>
      </c>
      <c r="D98" s="9">
        <f t="shared" si="24"/>
        <v>11.439492309398716</v>
      </c>
      <c r="E98" s="9">
        <f t="shared" si="24"/>
        <v>-0.94544926576678168</v>
      </c>
      <c r="F98" s="9">
        <f t="shared" si="25"/>
        <v>-0.83775397207203883</v>
      </c>
      <c r="G98" s="10">
        <f t="shared" si="26"/>
        <v>2.1666666599999997</v>
      </c>
      <c r="H98" s="5">
        <f t="shared" si="26"/>
        <v>1</v>
      </c>
      <c r="I98">
        <f t="shared" si="27"/>
        <v>26.087440488931588</v>
      </c>
      <c r="J98">
        <f t="shared" si="28"/>
        <v>23.577152589782141</v>
      </c>
      <c r="K98">
        <f t="shared" si="28"/>
        <v>-11.165680768393676</v>
      </c>
      <c r="L98">
        <f t="shared" si="29"/>
        <v>-2.4161880087940557</v>
      </c>
      <c r="M98">
        <f t="shared" si="30"/>
        <v>-31.029740366446664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9.5809117335532505</v>
      </c>
      <c r="C99" s="9">
        <f t="shared" si="23"/>
        <v>0.48000000000000032</v>
      </c>
      <c r="D99" s="9">
        <f t="shared" si="24"/>
        <v>11.580911733553251</v>
      </c>
      <c r="E99" s="9">
        <f t="shared" si="24"/>
        <v>-1.0130018857037397</v>
      </c>
      <c r="F99" s="9">
        <f t="shared" si="25"/>
        <v>-0.90122457238951381</v>
      </c>
      <c r="G99" s="10">
        <f t="shared" si="26"/>
        <v>2.1666666599999997</v>
      </c>
      <c r="H99" s="5">
        <f t="shared" si="26"/>
        <v>1</v>
      </c>
      <c r="I99">
        <f t="shared" si="27"/>
        <v>26.154606476589851</v>
      </c>
      <c r="J99">
        <f t="shared" si="28"/>
        <v>23.562655461729378</v>
      </c>
      <c r="K99">
        <f t="shared" si="28"/>
        <v>-11.351859210592355</v>
      </c>
      <c r="L99">
        <f t="shared" si="29"/>
        <v>-2.420919351834109</v>
      </c>
      <c r="M99">
        <f t="shared" si="30"/>
        <v>-31.007665599072411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9.7222440897752946</v>
      </c>
      <c r="C100" s="9">
        <f t="shared" si="23"/>
        <v>0.48600000000000032</v>
      </c>
      <c r="D100" s="9">
        <f t="shared" si="24"/>
        <v>11.722244089775295</v>
      </c>
      <c r="E100" s="9">
        <f t="shared" si="24"/>
        <v>-1.0816711789480771</v>
      </c>
      <c r="F100" s="9">
        <f t="shared" si="25"/>
        <v>-0.96571056611406125</v>
      </c>
      <c r="G100" s="10">
        <f t="shared" si="26"/>
        <v>2.1666666599999997</v>
      </c>
      <c r="H100" s="5">
        <f t="shared" si="26"/>
        <v>1</v>
      </c>
      <c r="I100">
        <f t="shared" si="27"/>
        <v>26.222846535731573</v>
      </c>
      <c r="J100">
        <f t="shared" si="28"/>
        <v>23.548129945618374</v>
      </c>
      <c r="K100">
        <f t="shared" si="28"/>
        <v>-11.53790520418679</v>
      </c>
      <c r="L100">
        <f t="shared" si="29"/>
        <v>-2.4257394773259464</v>
      </c>
      <c r="M100">
        <f t="shared" si="30"/>
        <v>-30.985457546562074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9.8634892061384125</v>
      </c>
      <c r="C101" s="9">
        <f t="shared" si="23"/>
        <v>0.49200000000000033</v>
      </c>
      <c r="D101" s="9">
        <f t="shared" ref="D101:E116" si="32">D100+$C$7*(J100+J101)/2</f>
        <v>11.863489206138413</v>
      </c>
      <c r="E101" s="9">
        <f t="shared" si="32"/>
        <v>-1.1514563484090359</v>
      </c>
      <c r="F101" s="9">
        <f t="shared" si="25"/>
        <v>-1.0312099246552704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26.292148705240329</v>
      </c>
      <c r="J101">
        <f t="shared" si="28"/>
        <v>23.533575508754417</v>
      </c>
      <c r="K101">
        <f t="shared" si="28"/>
        <v>-11.723817949466163</v>
      </c>
      <c r="L101">
        <f t="shared" si="29"/>
        <v>-2.4306470177809074</v>
      </c>
      <c r="M101">
        <f t="shared" si="30"/>
        <v>-30.963114593943637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10.004646907544618</v>
      </c>
      <c r="C102" s="9">
        <f t="shared" si="23"/>
        <v>0.49800000000000033</v>
      </c>
      <c r="D102" s="9">
        <f t="shared" si="32"/>
        <v>12.004646907544618</v>
      </c>
      <c r="E102" s="9">
        <f t="shared" si="32"/>
        <v>-1.2223565921685238</v>
      </c>
      <c r="F102" s="9">
        <f t="shared" si="25"/>
        <v>-1.0977206139937374</v>
      </c>
      <c r="G102" s="10">
        <f t="shared" si="33"/>
        <v>2.1666666599999997</v>
      </c>
      <c r="H102" s="5">
        <f t="shared" si="33"/>
        <v>1</v>
      </c>
      <c r="I102">
        <f t="shared" si="27"/>
        <v>26.362501004098192</v>
      </c>
      <c r="J102">
        <f t="shared" si="28"/>
        <v>23.518991626647733</v>
      </c>
      <c r="K102">
        <f t="shared" si="28"/>
        <v>-11.909596637029825</v>
      </c>
      <c r="L102">
        <f t="shared" si="29"/>
        <v>-2.4356406061545099</v>
      </c>
      <c r="M102">
        <f t="shared" si="30"/>
        <v>-30.940635167334101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10.145717015773593</v>
      </c>
      <c r="C103" s="9">
        <f t="shared" si="23"/>
        <v>0.50400000000000034</v>
      </c>
      <c r="D103" s="9">
        <f t="shared" si="32"/>
        <v>12.145717015773593</v>
      </c>
      <c r="E103" s="9">
        <f t="shared" si="32"/>
        <v>-1.2943711034237146</v>
      </c>
      <c r="F103" s="9">
        <f t="shared" si="25"/>
        <v>-1.1652405945946718</v>
      </c>
      <c r="G103" s="10">
        <f t="shared" si="33"/>
        <v>2.1666666599999997</v>
      </c>
      <c r="H103" s="5">
        <f t="shared" si="33"/>
        <v>1</v>
      </c>
      <c r="I103">
        <f t="shared" si="27"/>
        <v>26.433891436227196</v>
      </c>
      <c r="J103">
        <f t="shared" si="28"/>
        <v>23.504377783010806</v>
      </c>
      <c r="K103">
        <f t="shared" si="28"/>
        <v>-12.095240448033829</v>
      </c>
      <c r="L103">
        <f t="shared" si="29"/>
        <v>-2.4407188763020349</v>
      </c>
      <c r="M103">
        <f t="shared" si="30"/>
        <v>-30.918017733740385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10.286699349531885</v>
      </c>
      <c r="C104" s="9">
        <f t="shared" si="23"/>
        <v>0.51000000000000034</v>
      </c>
      <c r="D104" s="9">
        <f t="shared" si="32"/>
        <v>12.286699349531885</v>
      </c>
      <c r="E104" s="9">
        <f t="shared" si="32"/>
        <v>-1.367499070431125</v>
      </c>
      <c r="F104" s="9">
        <f t="shared" si="25"/>
        <v>-1.2337678213239238</v>
      </c>
      <c r="G104" s="10">
        <f t="shared" si="33"/>
        <v>2.1666666599999997</v>
      </c>
      <c r="H104" s="5">
        <f t="shared" si="33"/>
        <v>1</v>
      </c>
      <c r="I104">
        <f t="shared" si="27"/>
        <v>26.506307995217341</v>
      </c>
      <c r="J104">
        <f t="shared" si="28"/>
        <v>23.489733469752995</v>
      </c>
      <c r="K104">
        <f t="shared" si="28"/>
        <v>-12.280748554436272</v>
      </c>
      <c r="L104">
        <f t="shared" si="29"/>
        <v>-2.4458804634227094</v>
      </c>
      <c r="M104">
        <f t="shared" si="30"/>
        <v>-30.895260800843893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10.427593724502062</v>
      </c>
      <c r="C105" s="9">
        <f t="shared" si="23"/>
        <v>0.51600000000000035</v>
      </c>
      <c r="D105" s="9">
        <f t="shared" si="32"/>
        <v>12.427593724502062</v>
      </c>
      <c r="E105" s="9">
        <f t="shared" si="32"/>
        <v>-1.4417396764521577</v>
      </c>
      <c r="F105" s="9">
        <f t="shared" si="25"/>
        <v>-1.3033002433664218</v>
      </c>
      <c r="G105" s="10">
        <f t="shared" si="33"/>
        <v>2.1666666599999997</v>
      </c>
      <c r="H105" s="5">
        <f t="shared" si="33"/>
        <v>1</v>
      </c>
      <c r="I105">
        <f t="shared" si="27"/>
        <v>26.579738668939093</v>
      </c>
      <c r="J105">
        <f t="shared" si="28"/>
        <v>23.475058186972458</v>
      </c>
      <c r="K105">
        <f t="shared" si="28"/>
        <v>-12.466120119241335</v>
      </c>
      <c r="L105">
        <f t="shared" si="29"/>
        <v>-2.4511240044923266</v>
      </c>
      <c r="M105">
        <f t="shared" si="30"/>
        <v>-30.872362916769497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10.568399953391816</v>
      </c>
      <c r="C106" s="9">
        <f t="shared" si="23"/>
        <v>0.52200000000000035</v>
      </c>
      <c r="D106" s="9">
        <f t="shared" si="32"/>
        <v>12.568399953391816</v>
      </c>
      <c r="E106" s="9">
        <f t="shared" si="32"/>
        <v>-1.5170920997001076</v>
      </c>
      <c r="F106" s="9">
        <f t="shared" si="25"/>
        <v>-1.3738358041470042</v>
      </c>
      <c r="G106" s="10">
        <f t="shared" si="33"/>
        <v>2.1666666599999997</v>
      </c>
      <c r="H106" s="5">
        <f t="shared" si="33"/>
        <v>1</v>
      </c>
      <c r="I106">
        <f t="shared" si="27"/>
        <v>26.654171444038667</v>
      </c>
      <c r="J106">
        <f t="shared" si="28"/>
        <v>23.460351442945505</v>
      </c>
      <c r="K106">
        <f t="shared" si="28"/>
        <v>-12.651354296741951</v>
      </c>
      <c r="L106">
        <f t="shared" si="29"/>
        <v>-2.4564481386841694</v>
      </c>
      <c r="M106">
        <f t="shared" si="30"/>
        <v>-30.849322669839601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10.709117845982993</v>
      </c>
      <c r="C107" s="9">
        <f t="shared" si="23"/>
        <v>0.52800000000000036</v>
      </c>
      <c r="D107" s="9">
        <f t="shared" si="32"/>
        <v>12.709117845982993</v>
      </c>
      <c r="E107" s="9">
        <f t="shared" si="32"/>
        <v>-1.5935555132886163</v>
      </c>
      <c r="F107" s="9">
        <f t="shared" si="25"/>
        <v>-1.4453724412536326</v>
      </c>
      <c r="G107" s="10">
        <f t="shared" si="33"/>
        <v>2.1666666599999997</v>
      </c>
      <c r="H107" s="5">
        <f t="shared" si="33"/>
        <v>1</v>
      </c>
      <c r="I107">
        <f t="shared" si="27"/>
        <v>26.72959431031445</v>
      </c>
      <c r="J107">
        <f t="shared" si="28"/>
        <v>23.445612754113402</v>
      </c>
      <c r="K107">
        <f t="shared" si="28"/>
        <v>-12.836450232760988</v>
      </c>
      <c r="L107">
        <f t="shared" si="29"/>
        <v>-2.4618515077781074</v>
      </c>
      <c r="M107">
        <f t="shared" si="30"/>
        <v>-30.826138688314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10.849747209180533</v>
      </c>
      <c r="C108" s="9">
        <f t="shared" si="23"/>
        <v>0.53400000000000036</v>
      </c>
      <c r="D108" s="9">
        <f t="shared" si="32"/>
        <v>12.849747209180533</v>
      </c>
      <c r="E108" s="9">
        <f t="shared" si="32"/>
        <v>-1.6711290851815719</v>
      </c>
      <c r="F108" s="9">
        <f t="shared" si="25"/>
        <v>-1.5179080863629681</v>
      </c>
      <c r="G108" s="10">
        <f t="shared" si="33"/>
        <v>2.1666666599999997</v>
      </c>
      <c r="H108" s="5">
        <f t="shared" si="33"/>
        <v>1</v>
      </c>
      <c r="I108">
        <f t="shared" si="27"/>
        <v>26.805995264973532</v>
      </c>
      <c r="J108">
        <f t="shared" si="28"/>
        <v>23.430841645066732</v>
      </c>
      <c r="K108">
        <f t="shared" si="28"/>
        <v>-13.021407064890873</v>
      </c>
      <c r="L108">
        <f t="shared" si="29"/>
        <v>-2.4673327565577998</v>
      </c>
      <c r="M108">
        <f t="shared" si="30"/>
        <v>-30.802809640116241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10.990287847061316</v>
      </c>
      <c r="C109" s="9">
        <f t="shared" si="23"/>
        <v>0.54000000000000037</v>
      </c>
      <c r="D109" s="9">
        <f t="shared" si="32"/>
        <v>12.990287847061316</v>
      </c>
      <c r="E109" s="9">
        <f t="shared" si="32"/>
        <v>-1.7498119781444392</v>
      </c>
      <c r="F109" s="9">
        <f t="shared" si="25"/>
        <v>-1.5914406651682946</v>
      </c>
      <c r="G109" s="10">
        <f t="shared" si="33"/>
        <v>2.1666666599999997</v>
      </c>
      <c r="H109" s="5">
        <f t="shared" si="33"/>
        <v>1</v>
      </c>
      <c r="I109">
        <f t="shared" si="27"/>
        <v>26.883362316767215</v>
      </c>
      <c r="J109">
        <f t="shared" si="28"/>
        <v>23.416037648527386</v>
      </c>
      <c r="K109">
        <f t="shared" si="28"/>
        <v>-13.206223922731571</v>
      </c>
      <c r="L109">
        <f t="shared" si="29"/>
        <v>-2.4728905331959221</v>
      </c>
      <c r="M109">
        <f t="shared" si="30"/>
        <v>-30.779334232547143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11.130739560922882</v>
      </c>
      <c r="C110" s="9">
        <f t="shared" si="23"/>
        <v>0.54600000000000037</v>
      </c>
      <c r="D110" s="9">
        <f t="shared" si="32"/>
        <v>13.130739560922882</v>
      </c>
      <c r="E110" s="9">
        <f t="shared" si="32"/>
        <v>-1.8296033496970145</v>
      </c>
      <c r="F110" s="9">
        <f t="shared" si="25"/>
        <v>-1.6659680973097757</v>
      </c>
      <c r="G110" s="10">
        <f t="shared" si="33"/>
        <v>2.1666666599999997</v>
      </c>
      <c r="H110" s="5">
        <f t="shared" si="33"/>
        <v>1</v>
      </c>
      <c r="I110">
        <f t="shared" si="27"/>
        <v>26.961683490004862</v>
      </c>
      <c r="J110">
        <f t="shared" si="28"/>
        <v>23.40120030532821</v>
      </c>
      <c r="K110">
        <f t="shared" si="28"/>
        <v>-13.390899928126853</v>
      </c>
      <c r="L110">
        <f t="shared" si="29"/>
        <v>-2.4785234896273831</v>
      </c>
      <c r="M110">
        <f t="shared" si="30"/>
        <v>-30.755711211986203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11.271102149332037</v>
      </c>
      <c r="C111" s="9">
        <f t="shared" si="23"/>
        <v>0.55200000000000038</v>
      </c>
      <c r="D111" s="9">
        <f t="shared" si="32"/>
        <v>13.271102149332037</v>
      </c>
      <c r="E111" s="9">
        <f t="shared" si="32"/>
        <v>-1.9105023520675914</v>
      </c>
      <c r="F111" s="9">
        <f t="shared" si="25"/>
        <v>-1.7414882963070304</v>
      </c>
      <c r="G111" s="10">
        <f t="shared" si="33"/>
        <v>2.1666666599999997</v>
      </c>
      <c r="H111" s="5">
        <f t="shared" si="33"/>
        <v>1</v>
      </c>
      <c r="I111">
        <f t="shared" si="27"/>
        <v>27.040946828445588</v>
      </c>
      <c r="J111">
        <f t="shared" si="28"/>
        <v>23.386329164390446</v>
      </c>
      <c r="K111">
        <f t="shared" si="28"/>
        <v>-13.57543419539877</v>
      </c>
      <c r="L111">
        <f t="shared" si="29"/>
        <v>-2.4842302819105173</v>
      </c>
      <c r="M111">
        <f t="shared" si="30"/>
        <v>-30.73193936358151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11.411375408173306</v>
      </c>
      <c r="C112" s="9">
        <f t="shared" si="23"/>
        <v>0.55800000000000038</v>
      </c>
      <c r="D112" s="9">
        <f t="shared" si="32"/>
        <v>13.411375408173306</v>
      </c>
      <c r="E112" s="9">
        <f t="shared" si="32"/>
        <v>-1.9925081321485285</v>
      </c>
      <c r="F112" s="9">
        <f t="shared" si="25"/>
        <v>-1.817999169494001</v>
      </c>
      <c r="G112" s="10">
        <f t="shared" si="33"/>
        <v>2.1666666599999997</v>
      </c>
      <c r="H112" s="5">
        <f t="shared" si="33"/>
        <v>1</v>
      </c>
      <c r="I112">
        <f t="shared" si="27"/>
        <v>27.121140399067496</v>
      </c>
      <c r="J112">
        <f t="shared" si="28"/>
        <v>23.371423782698983</v>
      </c>
      <c r="K112">
        <f t="shared" si="28"/>
        <v>-13.75982583158026</v>
      </c>
      <c r="L112">
        <f t="shared" si="29"/>
        <v>-2.4900095705762437</v>
      </c>
      <c r="M112">
        <f t="shared" si="30"/>
        <v>-30.708017510928876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11.55155913069723</v>
      </c>
      <c r="C113" s="9">
        <f t="shared" si="23"/>
        <v>0.56400000000000039</v>
      </c>
      <c r="D113" s="9">
        <f t="shared" si="32"/>
        <v>13.55155913069723</v>
      </c>
      <c r="E113" s="9">
        <f t="shared" si="32"/>
        <v>-2.0756198314532068</v>
      </c>
      <c r="F113" s="9">
        <f t="shared" si="25"/>
        <v>-1.8954986179561022</v>
      </c>
      <c r="G113" s="10">
        <f t="shared" si="33"/>
        <v>2.1666666599999997</v>
      </c>
      <c r="H113" s="5">
        <f t="shared" si="33"/>
        <v>1</v>
      </c>
      <c r="I113">
        <f t="shared" si="27"/>
        <v>27.202252295714523</v>
      </c>
      <c r="J113">
        <f t="shared" si="28"/>
        <v>23.356483725275524</v>
      </c>
      <c r="K113">
        <f t="shared" si="28"/>
        <v>-13.944073936645832</v>
      </c>
      <c r="L113">
        <f t="shared" si="29"/>
        <v>-2.4958600209652273</v>
      </c>
      <c r="M113">
        <f t="shared" si="30"/>
        <v>-30.683944515740798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11.691653107568506</v>
      </c>
      <c r="C114" s="9">
        <f t="shared" si="23"/>
        <v>0.5700000000000004</v>
      </c>
      <c r="D114" s="9">
        <f t="shared" si="32"/>
        <v>13.691653107568506</v>
      </c>
      <c r="E114" s="9">
        <f t="shared" si="32"/>
        <v>-2.1598365860743653</v>
      </c>
      <c r="F114" s="9">
        <f t="shared" si="25"/>
        <v>-1.9739845364696298</v>
      </c>
      <c r="G114" s="10">
        <f t="shared" si="33"/>
        <v>2.1666666599999997</v>
      </c>
      <c r="H114" s="5">
        <f t="shared" si="33"/>
        <v>1</v>
      </c>
      <c r="I114">
        <f t="shared" si="27"/>
        <v>27.284270642620935</v>
      </c>
      <c r="J114">
        <f t="shared" si="28"/>
        <v>23.341508565149734</v>
      </c>
      <c r="K114">
        <f t="shared" si="28"/>
        <v>-14.128177603740276</v>
      </c>
      <c r="L114">
        <f t="shared" si="29"/>
        <v>-2.5017803035530735</v>
      </c>
      <c r="M114">
        <f t="shared" si="30"/>
        <v>-30.659719277505904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11.831657126913941</v>
      </c>
      <c r="C115" s="9">
        <f t="shared" si="23"/>
        <v>0.5760000000000004</v>
      </c>
      <c r="D115" s="9">
        <f t="shared" si="32"/>
        <v>13.831657126913941</v>
      </c>
      <c r="E115" s="9">
        <f t="shared" si="32"/>
        <v>-2.2451575266438022</v>
      </c>
      <c r="F115" s="9">
        <f t="shared" si="25"/>
        <v>-2.053454813443413</v>
      </c>
      <c r="G115" s="10">
        <f t="shared" si="33"/>
        <v>2.1666666599999997</v>
      </c>
      <c r="H115" s="5">
        <f t="shared" si="33"/>
        <v>1</v>
      </c>
      <c r="I115">
        <f t="shared" si="27"/>
        <v>27.367183597813948</v>
      </c>
      <c r="J115">
        <f t="shared" si="28"/>
        <v>23.326497883328415</v>
      </c>
      <c r="K115">
        <f t="shared" si="28"/>
        <v>-14.312135919405312</v>
      </c>
      <c r="L115">
        <f t="shared" si="29"/>
        <v>-2.507769094263621</v>
      </c>
      <c r="M115">
        <f t="shared" si="30"/>
        <v>-30.635340733139508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11.971570974370215</v>
      </c>
      <c r="C116" s="9">
        <f t="shared" si="23"/>
        <v>0.58200000000000041</v>
      </c>
      <c r="D116" s="9">
        <f t="shared" si="32"/>
        <v>13.971570974370215</v>
      </c>
      <c r="E116" s="9">
        <f t="shared" si="32"/>
        <v>-2.3315817782934305</v>
      </c>
      <c r="F116" s="9">
        <f t="shared" si="25"/>
        <v>-2.1339073308626837</v>
      </c>
      <c r="G116" s="10">
        <f t="shared" si="33"/>
        <v>2.1666666599999997</v>
      </c>
      <c r="H116" s="5">
        <f t="shared" si="33"/>
        <v>1</v>
      </c>
      <c r="I116">
        <f t="shared" si="27"/>
        <v>27.450979356394953</v>
      </c>
      <c r="J116">
        <f t="shared" si="28"/>
        <v>23.311451268762834</v>
      </c>
      <c r="K116">
        <f t="shared" si="28"/>
        <v>-14.495947963804149</v>
      </c>
      <c r="L116">
        <f t="shared" si="29"/>
        <v>-2.5138250747704127</v>
      </c>
      <c r="M116">
        <f t="shared" si="30"/>
        <v>-30.610807856625911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12.111394433131446</v>
      </c>
      <c r="C117" s="9">
        <f t="shared" si="23"/>
        <v>0.58800000000000041</v>
      </c>
      <c r="D117" s="9">
        <f t="shared" ref="D117:E132" si="34">D116+$C$7*(J116+J117)/2</f>
        <v>14.111394433131446</v>
      </c>
      <c r="E117" s="9">
        <f t="shared" si="34"/>
        <v>-2.4191084606176747</v>
      </c>
      <c r="F117" s="9">
        <f t="shared" si="25"/>
        <v>-2.2153399642351541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27.535646153700164</v>
      </c>
      <c r="J117">
        <f t="shared" si="28"/>
        <v>23.296368318314212</v>
      </c>
      <c r="K117">
        <f t="shared" si="28"/>
        <v>-14.679612810943905</v>
      </c>
      <c r="L117">
        <f t="shared" si="29"/>
        <v>-2.5199469327864334</v>
      </c>
      <c r="M117">
        <f t="shared" si="30"/>
        <v>-30.586119658652986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12.25112728399654</v>
      </c>
      <c r="C118" s="9">
        <f t="shared" si="23"/>
        <v>0.59400000000000042</v>
      </c>
      <c r="D118" s="9">
        <f t="shared" si="34"/>
        <v>14.25112728399654</v>
      </c>
      <c r="E118" s="9">
        <f t="shared" si="34"/>
        <v>-2.5077366876371938</v>
      </c>
      <c r="F118" s="9">
        <f t="shared" si="25"/>
        <v>-2.297750582539265</v>
      </c>
      <c r="G118" s="10">
        <f t="shared" si="35"/>
        <v>2.1666666599999997</v>
      </c>
      <c r="H118" s="5">
        <f t="shared" si="35"/>
        <v>1</v>
      </c>
      <c r="I118">
        <f t="shared" si="27"/>
        <v>27.621172268341454</v>
      </c>
      <c r="J118">
        <f t="shared" si="28"/>
        <v>23.281248636717493</v>
      </c>
      <c r="K118">
        <f t="shared" si="28"/>
        <v>-14.863129528895822</v>
      </c>
      <c r="L118">
        <f t="shared" si="29"/>
        <v>-2.52613336234222</v>
      </c>
      <c r="M118">
        <f t="shared" si="30"/>
        <v>-30.561275186239698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12.390769305416324</v>
      </c>
      <c r="C119" s="9">
        <f t="shared" si="23"/>
        <v>0.60000000000000042</v>
      </c>
      <c r="D119" s="9">
        <f t="shared" si="34"/>
        <v>14.390769305416324</v>
      </c>
      <c r="E119" s="9">
        <f t="shared" si="34"/>
        <v>-2.5974655677639209</v>
      </c>
      <c r="F119" s="9">
        <f t="shared" si="25"/>
        <v>-2.3811370481746064</v>
      </c>
      <c r="G119" s="10">
        <f t="shared" si="35"/>
        <v>2.1666666599999997</v>
      </c>
      <c r="H119" s="5">
        <f t="shared" si="35"/>
        <v>1</v>
      </c>
      <c r="I119">
        <f t="shared" si="27"/>
        <v>27.707546025128607</v>
      </c>
      <c r="J119">
        <f t="shared" si="28"/>
        <v>23.266091836543438</v>
      </c>
      <c r="K119">
        <f t="shared" si="28"/>
        <v>-15.04649718001326</v>
      </c>
      <c r="L119">
        <f t="shared" si="29"/>
        <v>-2.5323830640524805</v>
      </c>
      <c r="M119">
        <f t="shared" si="30"/>
        <v>-30.536273522357078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12.530320273540431</v>
      </c>
      <c r="C120" s="9">
        <f t="shared" si="23"/>
        <v>0.60600000000000043</v>
      </c>
      <c r="D120" s="9">
        <f t="shared" si="34"/>
        <v>14.530320273540431</v>
      </c>
      <c r="E120" s="9">
        <f t="shared" si="34"/>
        <v>-2.6882942037674029</v>
      </c>
      <c r="F120" s="9">
        <f t="shared" si="25"/>
        <v>-2.4654972169144616</v>
      </c>
      <c r="G120" s="10">
        <f t="shared" si="35"/>
        <v>2.1666666599999997</v>
      </c>
      <c r="H120" s="5">
        <f t="shared" si="35"/>
        <v>1</v>
      </c>
      <c r="I120">
        <f t="shared" si="27"/>
        <v>27.794755797874007</v>
      </c>
      <c r="J120">
        <f t="shared" si="28"/>
        <v>23.250897538159123</v>
      </c>
      <c r="K120">
        <f t="shared" si="28"/>
        <v>-15.229714821147402</v>
      </c>
      <c r="L120">
        <f t="shared" si="29"/>
        <v>-2.5386947453713402</v>
      </c>
      <c r="M120">
        <f t="shared" si="30"/>
        <v>-30.511113785543262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12.669779962263968</v>
      </c>
      <c r="C121" s="9">
        <f t="shared" si="23"/>
        <v>0.61200000000000043</v>
      </c>
      <c r="D121" s="9">
        <f t="shared" si="34"/>
        <v>14.669779962263968</v>
      </c>
      <c r="E121" s="9">
        <f t="shared" si="34"/>
        <v>-2.780221692742427</v>
      </c>
      <c r="F121" s="9">
        <f t="shared" si="25"/>
        <v>-2.5508289378604854</v>
      </c>
      <c r="G121" s="10">
        <f t="shared" si="35"/>
        <v>2.1666666599999997</v>
      </c>
      <c r="H121" s="5">
        <f t="shared" si="35"/>
        <v>1</v>
      </c>
      <c r="I121">
        <f t="shared" si="27"/>
        <v>27.88279001208122</v>
      </c>
      <c r="J121">
        <f t="shared" si="28"/>
        <v>23.235665369686895</v>
      </c>
      <c r="K121">
        <f t="shared" si="28"/>
        <v>-15.412781503860662</v>
      </c>
      <c r="L121">
        <f t="shared" si="29"/>
        <v>-2.5450671208363729</v>
      </c>
      <c r="M121">
        <f t="shared" si="30"/>
        <v>-30.485795129513033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12.809148143273914</v>
      </c>
      <c r="C122" s="9">
        <f t="shared" si="23"/>
        <v>0.61800000000000044</v>
      </c>
      <c r="D122" s="9">
        <f t="shared" si="34"/>
        <v>14.809148143273914</v>
      </c>
      <c r="E122" s="9">
        <f t="shared" si="34"/>
        <v>-2.8732471260779224</v>
      </c>
      <c r="F122" s="9">
        <f t="shared" si="25"/>
        <v>-2.6371300533994644</v>
      </c>
      <c r="G122" s="10">
        <f t="shared" si="35"/>
        <v>2.1666666599999997</v>
      </c>
      <c r="H122" s="5">
        <f t="shared" si="35"/>
        <v>1</v>
      </c>
      <c r="I122">
        <f t="shared" si="27"/>
        <v>27.971637147518877</v>
      </c>
      <c r="J122">
        <f t="shared" si="28"/>
        <v>23.220394966961877</v>
      </c>
      <c r="K122">
        <f t="shared" si="28"/>
        <v>-15.59569627463774</v>
      </c>
      <c r="L122">
        <f t="shared" si="29"/>
        <v>-2.5514989123015779</v>
      </c>
      <c r="M122">
        <f t="shared" si="30"/>
        <v>-30.460316742762522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12.948424586095264</v>
      </c>
      <c r="C123" s="9">
        <f t="shared" si="23"/>
        <v>0.62400000000000044</v>
      </c>
      <c r="D123" s="9">
        <f t="shared" si="34"/>
        <v>14.948424586095264</v>
      </c>
      <c r="E123" s="9">
        <f t="shared" si="34"/>
        <v>-2.9673695894271184</v>
      </c>
      <c r="F123" s="9">
        <f t="shared" si="25"/>
        <v>-2.7243983991621583</v>
      </c>
      <c r="G123" s="10">
        <f t="shared" si="35"/>
        <v>2.1666666599999997</v>
      </c>
      <c r="H123" s="5">
        <f t="shared" si="35"/>
        <v>1</v>
      </c>
      <c r="I123">
        <f t="shared" si="27"/>
        <v>28.06128574068147</v>
      </c>
      <c r="J123">
        <f t="shared" si="28"/>
        <v>23.205085973488067</v>
      </c>
      <c r="K123">
        <f t="shared" si="28"/>
        <v>-15.778458175094315</v>
      </c>
      <c r="L123">
        <f t="shared" si="29"/>
        <v>-2.5579888491594658</v>
      </c>
      <c r="M123">
        <f t="shared" si="30"/>
        <v>-30.434677848169446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13.087609058136907</v>
      </c>
      <c r="C124" s="9">
        <f t="shared" si="23"/>
        <v>0.63000000000000045</v>
      </c>
      <c r="D124" s="9">
        <f t="shared" si="34"/>
        <v>15.087609058136907</v>
      </c>
      <c r="E124" s="9">
        <f t="shared" si="34"/>
        <v>-3.0625881626789515</v>
      </c>
      <c r="F124" s="9">
        <f t="shared" si="25"/>
        <v>-2.8126318039841873</v>
      </c>
      <c r="G124" s="10">
        <f t="shared" si="35"/>
        <v>2.1666666599999997</v>
      </c>
      <c r="H124" s="5">
        <f t="shared" si="35"/>
        <v>1</v>
      </c>
      <c r="I124">
        <f t="shared" si="27"/>
        <v>28.151724387138696</v>
      </c>
      <c r="J124">
        <f t="shared" si="28"/>
        <v>23.189738040393109</v>
      </c>
      <c r="K124">
        <f t="shared" si="28"/>
        <v>-15.961066242183332</v>
      </c>
      <c r="L124">
        <f t="shared" si="29"/>
        <v>-2.5645356685524354</v>
      </c>
      <c r="M124">
        <f t="shared" si="30"/>
        <v>-30.408877702589457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13.226701324737233</v>
      </c>
      <c r="C125" s="9">
        <f t="shared" si="23"/>
        <v>0.63600000000000045</v>
      </c>
      <c r="D125" s="9">
        <f t="shared" si="34"/>
        <v>15.226701324737233</v>
      </c>
      <c r="E125" s="9">
        <f t="shared" si="34"/>
        <v>-3.158901919930698</v>
      </c>
      <c r="F125" s="9">
        <f t="shared" si="25"/>
        <v>-2.901828089868947</v>
      </c>
      <c r="G125" s="10">
        <f t="shared" si="35"/>
        <v>2.1666666599999997</v>
      </c>
      <c r="H125" s="5">
        <f t="shared" si="35"/>
        <v>1</v>
      </c>
      <c r="I125">
        <f t="shared" si="27"/>
        <v>28.242941743775159</v>
      </c>
      <c r="J125">
        <f t="shared" si="28"/>
        <v>23.174350826381794</v>
      </c>
      <c r="K125">
        <f t="shared" si="28"/>
        <v>-16.143519508398867</v>
      </c>
      <c r="L125">
        <f t="shared" si="29"/>
        <v>-2.5711381155736297</v>
      </c>
      <c r="M125">
        <f t="shared" si="30"/>
        <v>-30.382915596449038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13.365701149209443</v>
      </c>
      <c r="C126" s="9">
        <f t="shared" si="23"/>
        <v>0.64200000000000046</v>
      </c>
      <c r="D126" s="9">
        <f t="shared" si="34"/>
        <v>15.365701149209443</v>
      </c>
      <c r="E126" s="9">
        <f t="shared" si="34"/>
        <v>-3.2563099294618274</v>
      </c>
      <c r="F126" s="9">
        <f t="shared" si="25"/>
        <v>-2.9919850719525392</v>
      </c>
      <c r="G126" s="10">
        <f t="shared" si="35"/>
        <v>2.1666666599999997</v>
      </c>
      <c r="H126" s="5">
        <f t="shared" si="35"/>
        <v>1</v>
      </c>
      <c r="I126">
        <f t="shared" si="27"/>
        <v>28.33492653092231</v>
      </c>
      <c r="J126">
        <f t="shared" si="28"/>
        <v>23.158923997688351</v>
      </c>
      <c r="K126">
        <f t="shared" si="28"/>
        <v>-16.325817001977562</v>
      </c>
      <c r="L126">
        <f t="shared" si="29"/>
        <v>-2.5777949434574658</v>
      </c>
      <c r="M126">
        <f t="shared" si="30"/>
        <v>-30.356790853335394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13.504608292886591</v>
      </c>
      <c r="C127" s="9">
        <f t="shared" si="23"/>
        <v>0.64800000000000046</v>
      </c>
      <c r="D127" s="9">
        <f t="shared" si="34"/>
        <v>15.504608292886591</v>
      </c>
      <c r="E127" s="9">
        <f t="shared" si="34"/>
        <v>-3.3548112537090526</v>
      </c>
      <c r="F127" s="9">
        <f t="shared" si="25"/>
        <v>-3.0831005584706714</v>
      </c>
      <c r="G127" s="10">
        <f t="shared" si="35"/>
        <v>2.1666666599999997</v>
      </c>
      <c r="H127" s="5">
        <f t="shared" si="35"/>
        <v>1</v>
      </c>
      <c r="I127">
        <f t="shared" si="27"/>
        <v>28.427667534384561</v>
      </c>
      <c r="J127">
        <f t="shared" si="28"/>
        <v>23.143457228027607</v>
      </c>
      <c r="K127">
        <f t="shared" si="28"/>
        <v>-16.507957747097574</v>
      </c>
      <c r="L127">
        <f t="shared" si="29"/>
        <v>-2.5845049137600395</v>
      </c>
      <c r="M127">
        <f t="shared" si="30"/>
        <v>-30.330502829583818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13.643422515166309</v>
      </c>
      <c r="C128" s="9">
        <f t="shared" si="23"/>
        <v>0.65400000000000047</v>
      </c>
      <c r="D128" s="9">
        <f t="shared" si="34"/>
        <v>15.643422515166309</v>
      </c>
      <c r="E128" s="9">
        <f t="shared" si="34"/>
        <v>-3.4544049492425706</v>
      </c>
      <c r="F128" s="9">
        <f t="shared" si="25"/>
        <v>-3.1751723507275269</v>
      </c>
      <c r="G128" s="10">
        <f t="shared" si="35"/>
        <v>2.1666666599999997</v>
      </c>
      <c r="H128" s="5">
        <f t="shared" si="35"/>
        <v>1</v>
      </c>
      <c r="I128">
        <f t="shared" si="27"/>
        <v>28.52115360736159</v>
      </c>
      <c r="J128">
        <f t="shared" si="28"/>
        <v>23.127950198545047</v>
      </c>
      <c r="K128">
        <f t="shared" si="28"/>
        <v>-16.689940764075079</v>
      </c>
      <c r="L128">
        <f t="shared" si="29"/>
        <v>-2.5912667965296148</v>
      </c>
      <c r="M128">
        <f t="shared" si="30"/>
        <v>-30.304050913862891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13.782143573555242</v>
      </c>
      <c r="C129" s="9">
        <f t="shared" si="23"/>
        <v>0.66000000000000048</v>
      </c>
      <c r="D129" s="9">
        <f t="shared" si="34"/>
        <v>15.782143573555242</v>
      </c>
      <c r="E129" s="9">
        <f t="shared" si="34"/>
        <v>-3.5550900667434706</v>
      </c>
      <c r="F129" s="9">
        <f t="shared" si="25"/>
        <v>-3.2681982430665628</v>
      </c>
      <c r="G129" s="10">
        <f t="shared" si="35"/>
        <v>2.1666666599999997</v>
      </c>
      <c r="H129" s="5">
        <f t="shared" si="35"/>
        <v>1</v>
      </c>
      <c r="I129">
        <f t="shared" si="27"/>
        <v>28.615373672268909</v>
      </c>
      <c r="J129">
        <f t="shared" si="28"/>
        <v>23.112402597765868</v>
      </c>
      <c r="K129">
        <f t="shared" si="28"/>
        <v>-16.871765069558258</v>
      </c>
      <c r="L129">
        <f t="shared" si="29"/>
        <v>-2.5980793704674059</v>
      </c>
      <c r="M129">
        <f t="shared" si="30"/>
        <v>-30.277434526757979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13.920771223713169</v>
      </c>
      <c r="C130" s="9">
        <f t="shared" si="23"/>
        <v>0.66600000000000048</v>
      </c>
      <c r="D130" s="9">
        <f t="shared" si="34"/>
        <v>15.920771223713169</v>
      </c>
      <c r="E130" s="9">
        <f t="shared" si="34"/>
        <v>-3.6568656509823017</v>
      </c>
      <c r="F130" s="9">
        <f t="shared" si="25"/>
        <v>-3.3621760228432298</v>
      </c>
      <c r="G130" s="10">
        <f t="shared" si="35"/>
        <v>2.1666666599999997</v>
      </c>
      <c r="H130" s="5">
        <f t="shared" si="35"/>
        <v>1</v>
      </c>
      <c r="I130">
        <f t="shared" si="27"/>
        <v>28.710316722458931</v>
      </c>
      <c r="J130">
        <f t="shared" si="28"/>
        <v>23.096814121543066</v>
      </c>
      <c r="K130">
        <f t="shared" si="28"/>
        <v>-17.053429676718807</v>
      </c>
      <c r="L130">
        <f t="shared" si="29"/>
        <v>-2.6049414230788859</v>
      </c>
      <c r="M130">
        <f t="shared" si="30"/>
        <v>-30.250653120353391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14.059305219496814</v>
      </c>
      <c r="C131" s="9">
        <f t="shared" si="23"/>
        <v>0.67200000000000049</v>
      </c>
      <c r="D131" s="9">
        <f t="shared" si="34"/>
        <v>16.059305219496814</v>
      </c>
      <c r="E131" s="9">
        <f t="shared" si="34"/>
        <v>-3.7597307407987808</v>
      </c>
      <c r="F131" s="9">
        <f t="shared" si="25"/>
        <v>-3.4571034703995722</v>
      </c>
      <c r="G131" s="10">
        <f t="shared" si="35"/>
        <v>2.1666666599999997</v>
      </c>
      <c r="H131" s="5">
        <f t="shared" si="35"/>
        <v>1</v>
      </c>
      <c r="I131">
        <f t="shared" si="27"/>
        <v>28.805971823844558</v>
      </c>
      <c r="J131">
        <f t="shared" si="28"/>
        <v>23.081184473004591</v>
      </c>
      <c r="K131">
        <f t="shared" si="28"/>
        <v>-17.234933595440928</v>
      </c>
      <c r="L131">
        <f t="shared" si="29"/>
        <v>-2.6118517508158163</v>
      </c>
      <c r="M131">
        <f t="shared" si="30"/>
        <v>-30.223706177813547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14.197745313003328</v>
      </c>
      <c r="C132" s="9">
        <f t="shared" si="23"/>
        <v>0.67800000000000049</v>
      </c>
      <c r="D132" s="9">
        <f t="shared" si="34"/>
        <v>16.197745313003328</v>
      </c>
      <c r="E132" s="9">
        <f t="shared" si="34"/>
        <v>-3.8636843690826268</v>
      </c>
      <c r="F132" s="9">
        <f t="shared" si="25"/>
        <v>-3.5529783590407029</v>
      </c>
      <c r="G132" s="10">
        <f t="shared" si="35"/>
        <v>2.1666666599999997</v>
      </c>
      <c r="H132" s="5">
        <f t="shared" si="35"/>
        <v>1</v>
      </c>
      <c r="I132">
        <f t="shared" si="27"/>
        <v>28.902328116427707</v>
      </c>
      <c r="J132">
        <f t="shared" si="28"/>
        <v>23.065513362499697</v>
      </c>
      <c r="K132">
        <f t="shared" si="28"/>
        <v>-17.416275832507811</v>
      </c>
      <c r="L132">
        <f t="shared" si="29"/>
        <v>-2.6188091592092566</v>
      </c>
      <c r="M132">
        <f t="shared" si="30"/>
        <v>-30.196593212963574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14.336091254613461</v>
      </c>
      <c r="C133" s="9">
        <f t="shared" si="23"/>
        <v>0.6840000000000005</v>
      </c>
      <c r="D133" s="9">
        <f t="shared" ref="D133:E148" si="36">D132+$C$7*(J132+J133)/2</f>
        <v>16.336091254613461</v>
      </c>
      <c r="E133" s="9">
        <f t="shared" si="36"/>
        <v>-3.9687255627555071</v>
      </c>
      <c r="F133" s="9">
        <f t="shared" si="25"/>
        <v>-3.6497984550131197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28.999374815734907</v>
      </c>
      <c r="J133">
        <f t="shared" si="28"/>
        <v>23.049800507544443</v>
      </c>
      <c r="K133">
        <f t="shared" si="28"/>
        <v>-17.597455391785591</v>
      </c>
      <c r="L133">
        <f t="shared" si="29"/>
        <v>-2.625812462993752</v>
      </c>
      <c r="M133">
        <f t="shared" si="30"/>
        <v>-30.169313769869593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14.474342793034392</v>
      </c>
      <c r="C134" s="9">
        <f t="shared" si="23"/>
        <v>0.6900000000000005</v>
      </c>
      <c r="D134" s="9">
        <f t="shared" si="36"/>
        <v>16.474342793034392</v>
      </c>
      <c r="E134" s="9">
        <f t="shared" si="36"/>
        <v>-4.0748533427540785</v>
      </c>
      <c r="F134" s="9">
        <f t="shared" si="25"/>
        <v>-3.7475615174848298</v>
      </c>
      <c r="G134" s="10">
        <f t="shared" si="37"/>
        <v>2.1666666599999997</v>
      </c>
      <c r="H134" s="5">
        <f t="shared" si="37"/>
        <v>1</v>
      </c>
      <c r="I134">
        <f t="shared" si="27"/>
        <v>29.097101214162308</v>
      </c>
      <c r="J134">
        <f t="shared" si="28"/>
        <v>23.034045632766482</v>
      </c>
      <c r="K134">
        <f t="shared" si="28"/>
        <v>-17.778471274404808</v>
      </c>
      <c r="L134">
        <f t="shared" si="29"/>
        <v>-2.6328604862229432</v>
      </c>
      <c r="M134">
        <f t="shared" si="30"/>
        <v>-30.141867422419089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14.612499675342239</v>
      </c>
      <c r="C135" s="9">
        <f t="shared" si="23"/>
        <v>0.69600000000000051</v>
      </c>
      <c r="D135" s="9">
        <f t="shared" si="36"/>
        <v>16.612499675342239</v>
      </c>
      <c r="E135" s="9">
        <f t="shared" si="36"/>
        <v>-4.1820667240141107</v>
      </c>
      <c r="F135" s="9">
        <f t="shared" si="25"/>
        <v>-3.8462652985272885</v>
      </c>
      <c r="G135" s="10">
        <f t="shared" si="37"/>
        <v>2.1666666599999997</v>
      </c>
      <c r="H135" s="5">
        <f t="shared" si="37"/>
        <v>1</v>
      </c>
      <c r="I135">
        <f t="shared" si="27"/>
        <v>29.195496682232481</v>
      </c>
      <c r="J135">
        <f t="shared" si="28"/>
        <v>23.018248469849144</v>
      </c>
      <c r="K135">
        <f t="shared" si="28"/>
        <v>-17.959322478939324</v>
      </c>
      <c r="L135">
        <f t="shared" si="29"/>
        <v>-2.6399520623768375</v>
      </c>
      <c r="M135">
        <f t="shared" si="30"/>
        <v>-30.11425377390162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14.75056164702421</v>
      </c>
      <c r="C136" s="9">
        <f t="shared" si="23"/>
        <v>0.70200000000000051</v>
      </c>
      <c r="D136" s="9">
        <f t="shared" si="36"/>
        <v>16.75056164702421</v>
      </c>
      <c r="E136" s="9">
        <f t="shared" si="36"/>
        <v>-4.2903647154556772</v>
      </c>
      <c r="F136" s="9">
        <f t="shared" si="25"/>
        <v>-3.9459075430990933</v>
      </c>
      <c r="G136" s="10">
        <f t="shared" si="37"/>
        <v>2.1666666599999997</v>
      </c>
      <c r="H136" s="5">
        <f t="shared" si="37"/>
        <v>1</v>
      </c>
      <c r="I136">
        <f t="shared" si="27"/>
        <v>29.294550669765233</v>
      </c>
      <c r="J136">
        <f t="shared" si="28"/>
        <v>23.002408757474882</v>
      </c>
      <c r="K136">
        <f t="shared" si="28"/>
        <v>-18.140008001582732</v>
      </c>
      <c r="L136">
        <f t="shared" si="29"/>
        <v>-2.6470860344609504</v>
      </c>
      <c r="M136">
        <f t="shared" si="30"/>
        <v>-30.086472456590201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14.888528452020438</v>
      </c>
      <c r="C137" s="9">
        <f t="shared" si="23"/>
        <v>0.70800000000000052</v>
      </c>
      <c r="D137" s="9">
        <f t="shared" si="36"/>
        <v>16.888528452020438</v>
      </c>
      <c r="E137" s="9">
        <f t="shared" si="36"/>
        <v>-4.3997463199693918</v>
      </c>
      <c r="F137" s="9">
        <f t="shared" si="25"/>
        <v>-4.0464859890314333</v>
      </c>
      <c r="G137" s="10">
        <f t="shared" si="37"/>
        <v>2.1666666599999997</v>
      </c>
      <c r="H137" s="5">
        <f t="shared" si="37"/>
        <v>1</v>
      </c>
      <c r="I137">
        <f t="shared" si="27"/>
        <v>29.394252706964881</v>
      </c>
      <c r="J137">
        <f t="shared" si="28"/>
        <v>22.986526241268116</v>
      </c>
      <c r="K137">
        <f t="shared" si="28"/>
        <v>-18.320526836322273</v>
      </c>
      <c r="L137">
        <f t="shared" si="29"/>
        <v>-2.6542612550975759</v>
      </c>
      <c r="M137">
        <f t="shared" si="30"/>
        <v>-30.058523131323607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15.026399832765456</v>
      </c>
      <c r="C138" s="9">
        <f t="shared" si="23"/>
        <v>0.71400000000000052</v>
      </c>
      <c r="D138" s="9">
        <f t="shared" si="36"/>
        <v>17.026399832765456</v>
      </c>
      <c r="E138" s="9">
        <f t="shared" si="36"/>
        <v>-4.5102105344036891</v>
      </c>
      <c r="F138" s="9">
        <f t="shared" si="25"/>
        <v>-4.1479983670152709</v>
      </c>
      <c r="G138" s="10">
        <f t="shared" si="37"/>
        <v>2.1666666599999997</v>
      </c>
      <c r="H138" s="5">
        <f t="shared" si="37"/>
        <v>1</v>
      </c>
      <c r="I138">
        <f t="shared" si="27"/>
        <v>29.494592405426275</v>
      </c>
      <c r="J138">
        <f t="shared" si="28"/>
        <v>22.970600673737529</v>
      </c>
      <c r="K138">
        <f t="shared" si="28"/>
        <v>-18.500877975110214</v>
      </c>
      <c r="L138">
        <f t="shared" si="29"/>
        <v>-2.6614765866093983</v>
      </c>
      <c r="M138">
        <f t="shared" si="30"/>
        <v>-30.030405487089876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15.164175530229322</v>
      </c>
      <c r="C139" s="9">
        <f t="shared" si="23"/>
        <v>0.72000000000000053</v>
      </c>
      <c r="D139" s="9">
        <f t="shared" si="36"/>
        <v>17.164175530229322</v>
      </c>
      <c r="E139" s="9">
        <f t="shared" si="36"/>
        <v>-4.6217563495531184</v>
      </c>
      <c r="F139" s="9">
        <f t="shared" si="25"/>
        <v>-4.2504424005901971</v>
      </c>
      <c r="G139" s="10">
        <f t="shared" si="37"/>
        <v>2.1666666599999997</v>
      </c>
      <c r="H139" s="5">
        <f t="shared" si="37"/>
        <v>1</v>
      </c>
      <c r="I139">
        <f t="shared" si="27"/>
        <v>29.595559459061963</v>
      </c>
      <c r="J139">
        <f t="shared" si="28"/>
        <v>22.954631814217873</v>
      </c>
      <c r="K139">
        <f t="shared" si="28"/>
        <v>-18.681060408032753</v>
      </c>
      <c r="L139">
        <f t="shared" si="29"/>
        <v>-2.6687309010956888</v>
      </c>
      <c r="M139">
        <f t="shared" si="30"/>
        <v>-30.002119240611268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15.30185528395841</v>
      </c>
      <c r="C140" s="9">
        <f t="shared" si="23"/>
        <v>0.72600000000000053</v>
      </c>
      <c r="D140" s="9">
        <f t="shared" si="36"/>
        <v>17.30185528395841</v>
      </c>
      <c r="E140" s="9">
        <f t="shared" si="36"/>
        <v>-4.7343827501476463</v>
      </c>
      <c r="F140" s="9">
        <f t="shared" si="25"/>
        <v>-4.3538158061350085</v>
      </c>
      <c r="G140" s="10">
        <f t="shared" si="37"/>
        <v>2.1666666599999997</v>
      </c>
      <c r="H140" s="5">
        <f t="shared" si="37"/>
        <v>1</v>
      </c>
      <c r="I140">
        <f t="shared" si="27"/>
        <v>29.697143644952856</v>
      </c>
      <c r="J140">
        <f t="shared" si="28"/>
        <v>22.938619428811297</v>
      </c>
      <c r="K140">
        <f t="shared" si="28"/>
        <v>-18.86107312347642</v>
      </c>
      <c r="L140">
        <f t="shared" si="29"/>
        <v>-2.6760230805013165</v>
      </c>
      <c r="M140">
        <f t="shared" si="30"/>
        <v>-29.973664135930889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15.43943883211583</v>
      </c>
      <c r="C141" s="9">
        <f t="shared" si="23"/>
        <v>0.73200000000000054</v>
      </c>
      <c r="D141" s="9">
        <f t="shared" si="36"/>
        <v>17.43943883211583</v>
      </c>
      <c r="E141" s="9">
        <f t="shared" si="36"/>
        <v>-4.8480887148429517</v>
      </c>
      <c r="F141" s="9">
        <f t="shared" si="25"/>
        <v>-4.4581162928598879</v>
      </c>
      <c r="G141" s="10">
        <f t="shared" si="37"/>
        <v>2.1666666599999997</v>
      </c>
      <c r="H141" s="5">
        <f t="shared" si="37"/>
        <v>1</v>
      </c>
      <c r="I141">
        <f t="shared" si="27"/>
        <v>29.79933482412466</v>
      </c>
      <c r="J141">
        <f t="shared" si="28"/>
        <v>22.922563290328288</v>
      </c>
      <c r="K141">
        <f t="shared" si="28"/>
        <v>-19.040915108292005</v>
      </c>
      <c r="L141">
        <f t="shared" si="29"/>
        <v>-2.683352016678799</v>
      </c>
      <c r="M141">
        <f t="shared" si="30"/>
        <v>-29.945039944001245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15.576925911521499</v>
      </c>
      <c r="C142" s="9">
        <f t="shared" si="23"/>
        <v>0.73800000000000054</v>
      </c>
      <c r="D142" s="9">
        <f t="shared" si="36"/>
        <v>17.576925911521499</v>
      </c>
      <c r="E142" s="9">
        <f t="shared" si="36"/>
        <v>-4.9628732162116957</v>
      </c>
      <c r="F142" s="9">
        <f t="shared" si="25"/>
        <v>-4.5633415628002645</v>
      </c>
      <c r="G142" s="10">
        <f t="shared" si="37"/>
        <v>2.1666666599999997</v>
      </c>
      <c r="H142" s="5">
        <f t="shared" si="37"/>
        <v>1</v>
      </c>
      <c r="I142">
        <f t="shared" si="27"/>
        <v>29.902122942252554</v>
      </c>
      <c r="J142">
        <f t="shared" si="28"/>
        <v>22.906463178228215</v>
      </c>
      <c r="K142">
        <f t="shared" si="28"/>
        <v>-19.22058534795601</v>
      </c>
      <c r="L142">
        <f t="shared" si="29"/>
        <v>-2.6907166114436261</v>
      </c>
      <c r="M142">
        <f t="shared" si="30"/>
        <v>-29.91624646227487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15.714316257691863</v>
      </c>
      <c r="C143" s="9">
        <f t="shared" si="23"/>
        <v>0.74400000000000055</v>
      </c>
      <c r="D143" s="9">
        <f t="shared" si="36"/>
        <v>17.714316257691863</v>
      </c>
      <c r="E143" s="9">
        <f t="shared" si="36"/>
        <v>-5.0787352207357523</v>
      </c>
      <c r="F143" s="9">
        <f t="shared" si="25"/>
        <v>-4.6694893108122475</v>
      </c>
      <c r="G143" s="10">
        <f t="shared" si="37"/>
        <v>2.1666666599999997</v>
      </c>
      <c r="H143" s="5">
        <f t="shared" si="37"/>
        <v>1</v>
      </c>
      <c r="I143">
        <f t="shared" si="27"/>
        <v>30.005498030296231</v>
      </c>
      <c r="J143">
        <f t="shared" si="28"/>
        <v>22.890318878559555</v>
      </c>
      <c r="K143">
        <f t="shared" si="28"/>
        <v>-19.400082826729658</v>
      </c>
      <c r="L143">
        <f t="shared" si="29"/>
        <v>-2.6981157766230783</v>
      </c>
      <c r="M143">
        <f t="shared" si="30"/>
        <v>-29.887283514297305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15.85160960487924</v>
      </c>
      <c r="C144" s="9">
        <f t="shared" si="23"/>
        <v>0.75000000000000056</v>
      </c>
      <c r="D144" s="9">
        <f t="shared" si="36"/>
        <v>17.85160960487924</v>
      </c>
      <c r="E144" s="9">
        <f t="shared" si="36"/>
        <v>-5.1956736887993875</v>
      </c>
      <c r="F144" s="9">
        <f t="shared" si="25"/>
        <v>-4.7765572245696468</v>
      </c>
      <c r="G144" s="10">
        <f t="shared" si="37"/>
        <v>2.1666666599999997</v>
      </c>
      <c r="H144" s="5">
        <f t="shared" si="37"/>
        <v>1</v>
      </c>
      <c r="I144">
        <f t="shared" si="27"/>
        <v>30.109450205067819</v>
      </c>
      <c r="J144">
        <f t="shared" si="28"/>
        <v>22.874130183899815</v>
      </c>
      <c r="K144">
        <f t="shared" si="28"/>
        <v>-19.579406527815443</v>
      </c>
      <c r="L144">
        <f t="shared" si="29"/>
        <v>-2.705548434098771</v>
      </c>
      <c r="M144">
        <f t="shared" si="30"/>
        <v>-29.858150949302548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15.988805686110826</v>
      </c>
      <c r="C145" s="9">
        <f t="shared" si="23"/>
        <v>0.75600000000000056</v>
      </c>
      <c r="D145" s="9">
        <f t="shared" si="36"/>
        <v>17.988805686110826</v>
      </c>
      <c r="E145" s="9">
        <f t="shared" si="36"/>
        <v>-5.3136875746833674</v>
      </c>
      <c r="F145" s="9">
        <f t="shared" si="25"/>
        <v>-4.8845429845625752</v>
      </c>
      <c r="G145" s="10">
        <f t="shared" si="37"/>
        <v>2.1666666599999997</v>
      </c>
      <c r="H145" s="5">
        <f t="shared" si="37"/>
        <v>1</v>
      </c>
      <c r="I145">
        <f t="shared" si="27"/>
        <v>30.213969669734773</v>
      </c>
      <c r="J145">
        <f t="shared" si="28"/>
        <v>22.857896893295223</v>
      </c>
      <c r="K145">
        <f t="shared" si="28"/>
        <v>-19.758555433511258</v>
      </c>
      <c r="L145">
        <f t="shared" si="29"/>
        <v>-2.713013515843135</v>
      </c>
      <c r="M145">
        <f t="shared" si="30"/>
        <v>-29.828848641811156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16.125904233227313</v>
      </c>
      <c r="C146" s="9">
        <f t="shared" si="23"/>
        <v>0.76200000000000057</v>
      </c>
      <c r="D146" s="9">
        <f t="shared" si="36"/>
        <v>18.125904233227313</v>
      </c>
      <c r="E146" s="9">
        <f t="shared" si="36"/>
        <v>-5.4327758265599879</v>
      </c>
      <c r="F146" s="9">
        <f t="shared" si="25"/>
        <v>-4.9934442640975707</v>
      </c>
      <c r="G146" s="10">
        <f t="shared" si="37"/>
        <v>2.1666666599999997</v>
      </c>
      <c r="H146" s="5">
        <f t="shared" si="37"/>
        <v>1</v>
      </c>
      <c r="I146">
        <f t="shared" si="27"/>
        <v>30.319046714260079</v>
      </c>
      <c r="J146">
        <f t="shared" si="28"/>
        <v>22.841618812200164</v>
      </c>
      <c r="K146">
        <f t="shared" si="28"/>
        <v>-19.937528525362126</v>
      </c>
      <c r="L146">
        <f t="shared" si="29"/>
        <v>-2.7205099639500592</v>
      </c>
      <c r="M146">
        <f t="shared" si="30"/>
        <v>-29.7993764912312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16.262904976921163</v>
      </c>
      <c r="C147" s="9">
        <f t="shared" si="23"/>
        <v>0.76800000000000057</v>
      </c>
      <c r="D147" s="9">
        <f t="shared" si="36"/>
        <v>18.262904976921163</v>
      </c>
      <c r="E147" s="9">
        <f t="shared" si="36"/>
        <v>-5.5529373864890026</v>
      </c>
      <c r="F147" s="9">
        <f t="shared" si="25"/>
        <v>-5.1032587292992364</v>
      </c>
      <c r="G147" s="10">
        <f t="shared" si="37"/>
        <v>2.1666666599999997</v>
      </c>
      <c r="H147" s="5">
        <f t="shared" si="37"/>
        <v>1</v>
      </c>
      <c r="I147">
        <f t="shared" si="27"/>
        <v>30.424671715782015</v>
      </c>
      <c r="J147">
        <f t="shared" si="28"/>
        <v>22.825295752416462</v>
      </c>
      <c r="K147">
        <f t="shared" si="28"/>
        <v>-20.116324784309512</v>
      </c>
      <c r="L147">
        <f t="shared" si="29"/>
        <v>-2.7280367306599151</v>
      </c>
      <c r="M147">
        <f t="shared" si="30"/>
        <v>-29.769734421462164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16.399807646774509</v>
      </c>
      <c r="C148" s="9">
        <f t="shared" si="23"/>
        <v>0.77400000000000058</v>
      </c>
      <c r="D148" s="9">
        <f t="shared" si="36"/>
        <v>18.399807646774509</v>
      </c>
      <c r="E148" s="9">
        <f t="shared" si="36"/>
        <v>-5.6741711904144463</v>
      </c>
      <c r="F148" s="9">
        <f t="shared" si="25"/>
        <v>-5.2139840391133756</v>
      </c>
      <c r="G148" s="10">
        <f t="shared" si="37"/>
        <v>2.1666666599999997</v>
      </c>
      <c r="H148" s="5">
        <f t="shared" si="37"/>
        <v>1</v>
      </c>
      <c r="I148">
        <f t="shared" si="27"/>
        <v>30.530835138935583</v>
      </c>
      <c r="J148">
        <f t="shared" si="28"/>
        <v>22.808927532032502</v>
      </c>
      <c r="K148">
        <f t="shared" si="28"/>
        <v>-20.294943190838286</v>
      </c>
      <c r="L148">
        <f t="shared" si="29"/>
        <v>-2.7355927783791607</v>
      </c>
      <c r="M148">
        <f t="shared" si="30"/>
        <v>-29.73992238050198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16.536611971296693</v>
      </c>
      <c r="C149" s="9">
        <f t="shared" ref="C149:C212" si="42">C148+_dt</f>
        <v>0.78000000000000058</v>
      </c>
      <c r="D149" s="9">
        <f t="shared" ref="D149:E164" si="43">D148+$C$7*(J148+J149)/2</f>
        <v>18.536611971296693</v>
      </c>
      <c r="E149" s="9">
        <f t="shared" si="43"/>
        <v>-5.7964761681623251</v>
      </c>
      <c r="F149" s="9">
        <f t="shared" ref="F149:F212" si="44">$O$1*D149^2+$O$2*D149+$O$3</f>
        <v>-5.325617845311605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30.637527536117819</v>
      </c>
      <c r="J149">
        <f t="shared" ref="J149:K212" si="47">J148+L148*$C$7</f>
        <v>22.792513975362226</v>
      </c>
      <c r="K149">
        <f t="shared" si="47"/>
        <v>-20.473382725121297</v>
      </c>
      <c r="L149">
        <f t="shared" ref="L149:L212" si="48">-$C$15*I149*J149</f>
        <v>-2.7431770796947421</v>
      </c>
      <c r="M149">
        <f t="shared" ref="M149:M212" si="49">-$C$6-$C$15*I149*K149</f>
        <v>-29.709940340057265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16.673317677961432</v>
      </c>
      <c r="C150" s="9">
        <f t="shared" si="42"/>
        <v>0.78600000000000059</v>
      </c>
      <c r="D150" s="9">
        <f t="shared" si="43"/>
        <v>18.673317677961432</v>
      </c>
      <c r="E150" s="9">
        <f t="shared" si="43"/>
        <v>-5.9198512434391741</v>
      </c>
      <c r="F150" s="9">
        <f t="shared" si="44"/>
        <v>-5.4381577924973818</v>
      </c>
      <c r="G150" s="10">
        <f t="shared" si="45"/>
        <v>2.1666666599999997</v>
      </c>
      <c r="H150" s="5">
        <f t="shared" si="45"/>
        <v>1</v>
      </c>
      <c r="I150">
        <f t="shared" si="46"/>
        <v>30.744739547699144</v>
      </c>
      <c r="J150">
        <f t="shared" si="47"/>
        <v>22.776054912884057</v>
      </c>
      <c r="K150">
        <f t="shared" si="47"/>
        <v>-20.651642367161642</v>
      </c>
      <c r="L150">
        <f t="shared" si="48"/>
        <v>-2.7507886173835048</v>
      </c>
      <c r="M150">
        <f t="shared" si="49"/>
        <v>-29.67978829515696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16.809924493243624</v>
      </c>
      <c r="C151" s="9">
        <f t="shared" si="42"/>
        <v>0.79200000000000059</v>
      </c>
      <c r="D151" s="9">
        <f t="shared" si="43"/>
        <v>18.809924493243624</v>
      </c>
      <c r="E151" s="9">
        <f t="shared" si="43"/>
        <v>-6.0442953338314567</v>
      </c>
      <c r="F151" s="9">
        <f t="shared" si="44"/>
        <v>-5.5516015181135128</v>
      </c>
      <c r="G151" s="10">
        <f t="shared" si="45"/>
        <v>2.1666666599999997</v>
      </c>
      <c r="H151" s="5">
        <f t="shared" si="45"/>
        <v>1</v>
      </c>
      <c r="I151">
        <f t="shared" si="46"/>
        <v>30.852461902182746</v>
      </c>
      <c r="J151">
        <f t="shared" si="47"/>
        <v>22.759550181179755</v>
      </c>
      <c r="K151">
        <f t="shared" si="47"/>
        <v>-20.829721096932584</v>
      </c>
      <c r="L151">
        <f t="shared" si="48"/>
        <v>-2.7584263844167931</v>
      </c>
      <c r="M151">
        <f t="shared" si="49"/>
        <v>-29.649466263769384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16.946432142655784</v>
      </c>
      <c r="C152" s="9">
        <f t="shared" si="42"/>
        <v>0.7980000000000006</v>
      </c>
      <c r="D152" s="9">
        <f t="shared" si="43"/>
        <v>18.946432142655784</v>
      </c>
      <c r="E152" s="9">
        <f t="shared" si="43"/>
        <v>-6.1698073508058</v>
      </c>
      <c r="F152" s="9">
        <f t="shared" si="44"/>
        <v>-5.6659466524509963</v>
      </c>
      <c r="G152" s="10">
        <f t="shared" si="45"/>
        <v>2.1666666599999997</v>
      </c>
      <c r="H152" s="5">
        <f t="shared" si="45"/>
        <v>1</v>
      </c>
      <c r="I152">
        <f t="shared" si="46"/>
        <v>30.960685416314156</v>
      </c>
      <c r="J152">
        <f t="shared" si="47"/>
        <v>22.742999622873253</v>
      </c>
      <c r="K152">
        <f t="shared" si="47"/>
        <v>-21.007617894515199</v>
      </c>
      <c r="L152">
        <f t="shared" si="48"/>
        <v>-2.7660893839604617</v>
      </c>
      <c r="M152">
        <f t="shared" si="49"/>
        <v>-29.618974286422862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17.082840350784114</v>
      </c>
      <c r="C153" s="9">
        <f t="shared" si="42"/>
        <v>0.8040000000000006</v>
      </c>
      <c r="D153" s="9">
        <f t="shared" si="43"/>
        <v>19.082840350784114</v>
      </c>
      <c r="E153" s="9">
        <f t="shared" si="43"/>
        <v>-6.2963861997100468</v>
      </c>
      <c r="F153" s="9">
        <f t="shared" si="44"/>
        <v>-5.7811908186593133</v>
      </c>
      <c r="G153" s="10">
        <f t="shared" si="45"/>
        <v>2.1666666599999997</v>
      </c>
      <c r="H153" s="5">
        <f t="shared" si="45"/>
        <v>1</v>
      </c>
      <c r="I153">
        <f t="shared" si="46"/>
        <v>31.06940099514296</v>
      </c>
      <c r="J153">
        <f t="shared" si="47"/>
        <v>22.726403086569491</v>
      </c>
      <c r="K153">
        <f t="shared" si="47"/>
        <v>-21.185331740233735</v>
      </c>
      <c r="L153">
        <f t="shared" si="48"/>
        <v>-2.7737766293704693</v>
      </c>
      <c r="M153">
        <f t="shared" si="49"/>
        <v>-29.588312425830033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17.219148841324202</v>
      </c>
      <c r="C154" s="9">
        <f t="shared" si="42"/>
        <v>0.81000000000000061</v>
      </c>
      <c r="D154" s="9">
        <f t="shared" si="43"/>
        <v>19.219148841324202</v>
      </c>
      <c r="E154" s="9">
        <f t="shared" si="43"/>
        <v>-6.4240307797751139</v>
      </c>
      <c r="F154" s="9">
        <f t="shared" si="44"/>
        <v>-5.8973316327580143</v>
      </c>
      <c r="G154" s="10">
        <f t="shared" si="45"/>
        <v>2.1666666599999997</v>
      </c>
      <c r="H154" s="5">
        <f t="shared" si="45"/>
        <v>1</v>
      </c>
      <c r="I154">
        <f t="shared" si="46"/>
        <v>31.178599632038619</v>
      </c>
      <c r="J154">
        <f t="shared" si="47"/>
        <v>22.709760426793267</v>
      </c>
      <c r="K154">
        <f t="shared" si="47"/>
        <v>-21.362861614788716</v>
      </c>
      <c r="L154">
        <f t="shared" si="48"/>
        <v>-2.7814871441842568</v>
      </c>
      <c r="M154">
        <f t="shared" si="49"/>
        <v>-29.557480766515834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17.355357337116367</v>
      </c>
      <c r="C155" s="9">
        <f t="shared" si="42"/>
        <v>0.81600000000000061</v>
      </c>
      <c r="D155" s="9">
        <f t="shared" si="43"/>
        <v>19.355357337116367</v>
      </c>
      <c r="E155" s="9">
        <f t="shared" si="43"/>
        <v>-6.5527399841176432</v>
      </c>
      <c r="F155" s="9">
        <f t="shared" si="44"/>
        <v>-6.0143667036496957</v>
      </c>
      <c r="G155" s="10">
        <f t="shared" si="45"/>
        <v>2.1666666599999997</v>
      </c>
      <c r="H155" s="5">
        <f t="shared" si="45"/>
        <v>1</v>
      </c>
      <c r="I155">
        <f t="shared" si="46"/>
        <v>31.288272408662404</v>
      </c>
      <c r="J155">
        <f t="shared" si="47"/>
        <v>22.693071503928159</v>
      </c>
      <c r="K155">
        <f t="shared" si="47"/>
        <v>-21.540206499387811</v>
      </c>
      <c r="L155">
        <f t="shared" si="48"/>
        <v>-2.7892199621080915</v>
      </c>
      <c r="M155">
        <f t="shared" si="49"/>
        <v>-29.526479414449337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17.491465560180618</v>
      </c>
      <c r="C156" s="9">
        <f t="shared" si="42"/>
        <v>0.82200000000000062</v>
      </c>
      <c r="D156" s="9">
        <f t="shared" si="43"/>
        <v>19.491465560180618</v>
      </c>
      <c r="E156" s="9">
        <f t="shared" si="43"/>
        <v>-6.6825126997434303</v>
      </c>
      <c r="F156" s="9">
        <f t="shared" si="44"/>
        <v>-6.1322936331342515</v>
      </c>
      <c r="G156" s="10">
        <f t="shared" si="45"/>
        <v>2.1666666599999997</v>
      </c>
      <c r="H156" s="5">
        <f t="shared" si="45"/>
        <v>1</v>
      </c>
      <c r="I156">
        <f t="shared" si="46"/>
        <v>31.398410494897245</v>
      </c>
      <c r="J156">
        <f t="shared" si="47"/>
        <v>22.67633618415551</v>
      </c>
      <c r="K156">
        <f t="shared" si="47"/>
        <v>-21.717365375874508</v>
      </c>
      <c r="L156">
        <f t="shared" si="48"/>
        <v>-2.7969741270005555</v>
      </c>
      <c r="M156">
        <f t="shared" si="49"/>
        <v>-29.495308496679407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17.627473231751264</v>
      </c>
      <c r="C157" s="9">
        <f t="shared" si="42"/>
        <v>0.82800000000000062</v>
      </c>
      <c r="D157" s="9">
        <f t="shared" si="43"/>
        <v>19.627473231751264</v>
      </c>
      <c r="E157" s="9">
        <f t="shared" si="43"/>
        <v>-6.8133478075516178</v>
      </c>
      <c r="F157" s="9">
        <f t="shared" si="44"/>
        <v>-6.2511100159244393</v>
      </c>
      <c r="G157" s="10">
        <f t="shared" si="45"/>
        <v>2.1666666599999997</v>
      </c>
      <c r="H157" s="5">
        <f t="shared" si="45"/>
        <v>1</v>
      </c>
      <c r="I157">
        <f t="shared" si="46"/>
        <v>31.509005148737362</v>
      </c>
      <c r="J157">
        <f t="shared" si="47"/>
        <v>22.659554339393505</v>
      </c>
      <c r="K157">
        <f t="shared" si="47"/>
        <v>-21.894337226854585</v>
      </c>
      <c r="L157">
        <f t="shared" si="48"/>
        <v>-2.8047486928523511</v>
      </c>
      <c r="M157">
        <f t="shared" si="49"/>
        <v>-29.463968160974318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17.763380072311154</v>
      </c>
      <c r="C158" s="9">
        <f t="shared" si="42"/>
        <v>0.83400000000000063</v>
      </c>
      <c r="D158" s="9">
        <f t="shared" si="43"/>
        <v>19.763380072311154</v>
      </c>
      <c r="E158" s="9">
        <f t="shared" si="43"/>
        <v>-6.9452441823396427</v>
      </c>
      <c r="F158" s="9">
        <f t="shared" si="44"/>
        <v>-6.3708134396627205</v>
      </c>
      <c r="G158" s="10">
        <f t="shared" si="45"/>
        <v>2.1666666599999997</v>
      </c>
      <c r="H158" s="5">
        <f t="shared" si="45"/>
        <v>1</v>
      </c>
      <c r="I158">
        <f t="shared" si="46"/>
        <v>31.620047716139553</v>
      </c>
      <c r="J158">
        <f t="shared" si="47"/>
        <v>22.642725847236392</v>
      </c>
      <c r="K158">
        <f t="shared" si="47"/>
        <v>-22.071121035820433</v>
      </c>
      <c r="L158">
        <f t="shared" si="48"/>
        <v>-2.8125427237626046</v>
      </c>
      <c r="M158">
        <f t="shared" si="49"/>
        <v>-29.432458575465326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17.899185801625546</v>
      </c>
      <c r="C159" s="9">
        <f t="shared" si="42"/>
        <v>0.84000000000000064</v>
      </c>
      <c r="D159" s="9">
        <f t="shared" si="43"/>
        <v>19.899185801625546</v>
      </c>
      <c r="E159" s="9">
        <f t="shared" si="43"/>
        <v>-7.0782006928089238</v>
      </c>
      <c r="F159" s="9">
        <f t="shared" si="44"/>
        <v>-6.4914014849393364</v>
      </c>
      <c r="G159" s="10">
        <f t="shared" si="45"/>
        <v>2.1666666599999997</v>
      </c>
      <c r="H159" s="5">
        <f t="shared" si="45"/>
        <v>1</v>
      </c>
      <c r="I159">
        <f t="shared" si="46"/>
        <v>31.731529630837787</v>
      </c>
      <c r="J159">
        <f t="shared" si="47"/>
        <v>22.625850590893815</v>
      </c>
      <c r="K159">
        <f t="shared" si="47"/>
        <v>-22.247715787273226</v>
      </c>
      <c r="L159">
        <f t="shared" si="48"/>
        <v>-2.8203552939118235</v>
      </c>
      <c r="M159">
        <f t="shared" si="49"/>
        <v>-29.40077992829427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18.034890138775619</v>
      </c>
      <c r="C160" s="9">
        <f t="shared" si="42"/>
        <v>0.84600000000000064</v>
      </c>
      <c r="D160" s="9">
        <f t="shared" si="43"/>
        <v>20.034890138775619</v>
      </c>
      <c r="E160" s="9">
        <f t="shared" si="43"/>
        <v>-7.2122162015712723</v>
      </c>
      <c r="F160" s="9">
        <f t="shared" si="44"/>
        <v>-6.6128717253116243</v>
      </c>
      <c r="G160" s="10">
        <f t="shared" si="45"/>
        <v>2.1666666599999997</v>
      </c>
      <c r="H160" s="5">
        <f t="shared" si="45"/>
        <v>1</v>
      </c>
      <c r="I160">
        <f t="shared" si="46"/>
        <v>31.84344241412289</v>
      </c>
      <c r="J160">
        <f t="shared" si="47"/>
        <v>22.608928459130343</v>
      </c>
      <c r="K160">
        <f t="shared" si="47"/>
        <v>-22.424120466842993</v>
      </c>
      <c r="L160">
        <f t="shared" si="48"/>
        <v>-2.8281854875316776</v>
      </c>
      <c r="M160">
        <f t="shared" si="49"/>
        <v>-29.368932427265204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18.170492802191625</v>
      </c>
      <c r="C161" s="9">
        <f t="shared" si="42"/>
        <v>0.85200000000000065</v>
      </c>
      <c r="D161" s="9">
        <f t="shared" si="43"/>
        <v>20.170492802191625</v>
      </c>
      <c r="E161" s="9">
        <f t="shared" si="43"/>
        <v>-7.3472895651560206</v>
      </c>
      <c r="F161" s="9">
        <f t="shared" si="44"/>
        <v>-6.7352217273245376</v>
      </c>
      <c r="G161" s="10">
        <f t="shared" si="45"/>
        <v>2.1666666599999997</v>
      </c>
      <c r="H161" s="5">
        <f t="shared" si="45"/>
        <v>1</v>
      </c>
      <c r="I161">
        <f t="shared" si="46"/>
        <v>31.955777674589005</v>
      </c>
      <c r="J161">
        <f t="shared" si="47"/>
        <v>22.591959346205154</v>
      </c>
      <c r="K161">
        <f t="shared" si="47"/>
        <v>-22.600334061406585</v>
      </c>
      <c r="L161">
        <f t="shared" si="48"/>
        <v>-2.8360323988717613</v>
      </c>
      <c r="M161">
        <f t="shared" si="49"/>
        <v>-29.336916299500139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18.305993509685674</v>
      </c>
      <c r="C162" s="9">
        <f t="shared" si="42"/>
        <v>0.85800000000000065</v>
      </c>
      <c r="D162" s="9">
        <f t="shared" si="43"/>
        <v>20.305993509685674</v>
      </c>
      <c r="E162" s="9">
        <f t="shared" si="43"/>
        <v>-7.4834196340178512</v>
      </c>
      <c r="F162" s="9">
        <f t="shared" si="44"/>
        <v>-6.8584490505323767</v>
      </c>
      <c r="G162" s="10">
        <f t="shared" si="45"/>
        <v>2.1666666599999997</v>
      </c>
      <c r="H162" s="5">
        <f t="shared" si="45"/>
        <v>1</v>
      </c>
      <c r="I162">
        <f t="shared" si="46"/>
        <v>32.068527107848347</v>
      </c>
      <c r="J162">
        <f t="shared" si="47"/>
        <v>22.574943151811922</v>
      </c>
      <c r="K162">
        <f t="shared" si="47"/>
        <v>-22.776355559203587</v>
      </c>
      <c r="L162">
        <f t="shared" si="48"/>
        <v>-2.8438951321634804</v>
      </c>
      <c r="M162">
        <f t="shared" si="49"/>
        <v>-29.304731791098892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18.441391978484166</v>
      </c>
      <c r="C163" s="9">
        <f t="shared" si="42"/>
        <v>0.86400000000000066</v>
      </c>
      <c r="D163" s="9">
        <f t="shared" si="43"/>
        <v>20.441391978484166</v>
      </c>
      <c r="E163" s="9">
        <f t="shared" si="43"/>
        <v>-7.6206052525453121</v>
      </c>
      <c r="F163" s="9">
        <f t="shared" si="44"/>
        <v>-6.9825512475216556</v>
      </c>
      <c r="G163" s="10">
        <f t="shared" si="45"/>
        <v>2.1666666599999997</v>
      </c>
      <c r="H163" s="5">
        <f t="shared" si="45"/>
        <v>1</v>
      </c>
      <c r="I163">
        <f t="shared" si="46"/>
        <v>32.181682496215977</v>
      </c>
      <c r="J163">
        <f t="shared" si="47"/>
        <v>22.55787978101894</v>
      </c>
      <c r="K163">
        <f t="shared" si="47"/>
        <v>-22.952183949950179</v>
      </c>
      <c r="L163">
        <f t="shared" si="48"/>
        <v>-2.8517728015812303</v>
      </c>
      <c r="M163">
        <f t="shared" si="49"/>
        <v>-29.272379166803034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18.576687925259851</v>
      </c>
      <c r="C164" s="9">
        <f t="shared" si="42"/>
        <v>0.87000000000000066</v>
      </c>
      <c r="D164" s="9">
        <f t="shared" si="43"/>
        <v>20.576687925259851</v>
      </c>
      <c r="E164" s="9">
        <f t="shared" si="43"/>
        <v>-7.7588452590700152</v>
      </c>
      <c r="F164" s="9">
        <f t="shared" si="44"/>
        <v>-7.1075258639351322</v>
      </c>
      <c r="G164" s="10">
        <f t="shared" si="45"/>
        <v>2.1666666599999997</v>
      </c>
      <c r="H164" s="5">
        <f t="shared" si="45"/>
        <v>1</v>
      </c>
      <c r="I164">
        <f t="shared" si="46"/>
        <v>32.295235708366029</v>
      </c>
      <c r="J164">
        <f t="shared" si="47"/>
        <v>22.540769144209452</v>
      </c>
      <c r="K164">
        <f t="shared" si="47"/>
        <v>-23.127818224950996</v>
      </c>
      <c r="L164">
        <f t="shared" si="48"/>
        <v>-2.8596645312009916</v>
      </c>
      <c r="M164">
        <f t="shared" si="49"/>
        <v>-29.239858709664016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18.711881066163546</v>
      </c>
      <c r="C165" s="9">
        <f t="shared" si="42"/>
        <v>0.87600000000000067</v>
      </c>
      <c r="D165" s="9">
        <f t="shared" ref="D165:E180" si="51">D164+$C$7*(J164+J165)/2</f>
        <v>20.711881066163546</v>
      </c>
      <c r="E165" s="9">
        <f t="shared" si="51"/>
        <v>-7.8981384858764949</v>
      </c>
      <c r="F165" s="9">
        <f t="shared" si="44"/>
        <v>-7.2333704384969781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32.409178698960908</v>
      </c>
      <c r="J165">
        <f t="shared" si="47"/>
        <v>22.523611157022245</v>
      </c>
      <c r="K165">
        <f t="shared" si="47"/>
        <v>-23.303257377208979</v>
      </c>
      <c r="L165">
        <f t="shared" si="48"/>
        <v>-2.8675694549565014</v>
      </c>
      <c r="M165">
        <f t="shared" si="49"/>
        <v>-29.207170720715428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18.846971116855489</v>
      </c>
      <c r="C166" s="9">
        <f t="shared" si="42"/>
        <v>0.88200000000000067</v>
      </c>
      <c r="D166" s="9">
        <f t="shared" si="51"/>
        <v>20.846971116855489</v>
      </c>
      <c r="E166" s="9">
        <f t="shared" si="51"/>
        <v>-8.0384837592127223</v>
      </c>
      <c r="F166" s="9">
        <f t="shared" si="44"/>
        <v>-7.3600825030390382</v>
      </c>
      <c r="G166" s="10">
        <f t="shared" si="52"/>
        <v>2.1666666599999997</v>
      </c>
      <c r="H166" s="5">
        <f t="shared" si="52"/>
        <v>1</v>
      </c>
      <c r="I166">
        <f t="shared" si="46"/>
        <v>32.523503508254912</v>
      </c>
      <c r="J166">
        <f t="shared" si="47"/>
        <v>22.506405740292507</v>
      </c>
      <c r="K166">
        <f t="shared" si="47"/>
        <v>-23.478500401533271</v>
      </c>
      <c r="L166">
        <f t="shared" si="48"/>
        <v>-2.8754867165931119</v>
      </c>
      <c r="M166">
        <f t="shared" si="49"/>
        <v>-29.174315518649422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18.981957792536345</v>
      </c>
      <c r="C167" s="9">
        <f t="shared" si="42"/>
        <v>0.88800000000000068</v>
      </c>
      <c r="D167" s="9">
        <f t="shared" si="51"/>
        <v>20.981957792536345</v>
      </c>
      <c r="E167" s="9">
        <f t="shared" si="51"/>
        <v>-8.1798798993012571</v>
      </c>
      <c r="F167" s="9">
        <f t="shared" si="44"/>
        <v>-7.4876595825281953</v>
      </c>
      <c r="G167" s="10">
        <f t="shared" si="52"/>
        <v>2.1666666599999997</v>
      </c>
      <c r="H167" s="5">
        <f t="shared" si="52"/>
        <v>1</v>
      </c>
      <c r="I167">
        <f t="shared" si="46"/>
        <v>32.638202261673648</v>
      </c>
      <c r="J167">
        <f t="shared" si="47"/>
        <v>22.489152819992949</v>
      </c>
      <c r="K167">
        <f t="shared" si="47"/>
        <v>-23.653546294645167</v>
      </c>
      <c r="L167">
        <f t="shared" si="48"/>
        <v>-2.8834154696194938</v>
      </c>
      <c r="M167">
        <f t="shared" si="49"/>
        <v>-29.141293439497286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19.116840807977852</v>
      </c>
      <c r="C168" s="9">
        <f t="shared" si="42"/>
        <v>0.89400000000000068</v>
      </c>
      <c r="D168" s="9">
        <f t="shared" si="51"/>
        <v>21.116840807977852</v>
      </c>
      <c r="E168" s="9">
        <f t="shared" si="51"/>
        <v>-8.3223257203510386</v>
      </c>
      <c r="F168" s="9">
        <f t="shared" si="44"/>
        <v>-7.6160991950947921</v>
      </c>
      <c r="G168" s="10">
        <f t="shared" si="52"/>
        <v>2.1666666599999997</v>
      </c>
      <c r="H168" s="5">
        <f t="shared" si="52"/>
        <v>1</v>
      </c>
      <c r="I168">
        <f t="shared" si="46"/>
        <v>32.753267169370702</v>
      </c>
      <c r="J168">
        <f t="shared" si="47"/>
        <v>22.471852327175231</v>
      </c>
      <c r="K168">
        <f t="shared" si="47"/>
        <v>-23.82839405528215</v>
      </c>
      <c r="L168">
        <f t="shared" si="48"/>
        <v>-2.8913548772572972</v>
      </c>
      <c r="M168">
        <f t="shared" si="49"/>
        <v>-29.108104836314165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19.251619877553111</v>
      </c>
      <c r="C169" s="9">
        <f t="shared" si="42"/>
        <v>0.90000000000000069</v>
      </c>
      <c r="D169" s="9">
        <f t="shared" si="51"/>
        <v>21.251619877553111</v>
      </c>
      <c r="E169" s="9">
        <f t="shared" si="51"/>
        <v>-8.4658200305697857</v>
      </c>
      <c r="F169" s="9">
        <f t="shared" si="44"/>
        <v>-7.7453988520621149</v>
      </c>
      <c r="G169" s="10">
        <f t="shared" si="52"/>
        <v>2.1666666599999997</v>
      </c>
      <c r="H169" s="5">
        <f t="shared" si="52"/>
        <v>1</v>
      </c>
      <c r="I169">
        <f t="shared" si="46"/>
        <v>32.868690525762709</v>
      </c>
      <c r="J169">
        <f t="shared" si="47"/>
        <v>22.454504197911689</v>
      </c>
      <c r="K169">
        <f t="shared" si="47"/>
        <v>-24.003042684300034</v>
      </c>
      <c r="L169">
        <f t="shared" si="48"/>
        <v>-2.8993041123888932</v>
      </c>
      <c r="M169">
        <f t="shared" si="49"/>
        <v>-29.074750078867943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19.386294715266558</v>
      </c>
      <c r="C170" s="9">
        <f t="shared" si="42"/>
        <v>0.90600000000000069</v>
      </c>
      <c r="D170" s="9">
        <f t="shared" si="51"/>
        <v>21.386294715266558</v>
      </c>
      <c r="E170" s="9">
        <f t="shared" si="51"/>
        <v>-8.6103616321770051</v>
      </c>
      <c r="F170" s="9">
        <f t="shared" si="44"/>
        <v>-7.8755560579769028</v>
      </c>
      <c r="G170" s="10">
        <f t="shared" si="52"/>
        <v>2.1666666599999997</v>
      </c>
      <c r="H170" s="5">
        <f t="shared" si="52"/>
        <v>1</v>
      </c>
      <c r="I170">
        <f t="shared" si="46"/>
        <v>32.984464709044246</v>
      </c>
      <c r="J170">
        <f t="shared" si="47"/>
        <v>22.437108373237354</v>
      </c>
      <c r="K170">
        <f t="shared" si="47"/>
        <v>-24.177491184773242</v>
      </c>
      <c r="L170">
        <f t="shared" si="48"/>
        <v>-2.907262357503313</v>
      </c>
      <c r="M170">
        <f t="shared" si="49"/>
        <v>-29.041229553332254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19.520865034783547</v>
      </c>
      <c r="C171" s="9">
        <f t="shared" si="42"/>
        <v>0.9120000000000007</v>
      </c>
      <c r="D171" s="9">
        <f t="shared" si="51"/>
        <v>21.520865034783547</v>
      </c>
      <c r="E171" s="9">
        <f t="shared" si="51"/>
        <v>-8.7559493214176047</v>
      </c>
      <c r="F171" s="9">
        <f t="shared" si="44"/>
        <v>-8.0065683106408763</v>
      </c>
      <c r="G171" s="10">
        <f t="shared" si="52"/>
        <v>2.1666666599999997</v>
      </c>
      <c r="H171" s="5">
        <f t="shared" si="52"/>
        <v>1</v>
      </c>
      <c r="I171">
        <f t="shared" si="46"/>
        <v>33.100582180683752</v>
      </c>
      <c r="J171">
        <f t="shared" si="47"/>
        <v>22.419664799092335</v>
      </c>
      <c r="K171">
        <f t="shared" si="47"/>
        <v>-24.351738562093235</v>
      </c>
      <c r="L171">
        <f t="shared" si="48"/>
        <v>-2.9152288046405164</v>
      </c>
      <c r="M171">
        <f t="shared" si="49"/>
        <v>-29.007543661983586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19.655330549459617</v>
      </c>
      <c r="C172" s="9">
        <f t="shared" si="42"/>
        <v>0.9180000000000007</v>
      </c>
      <c r="D172" s="9">
        <f t="shared" si="51"/>
        <v>21.655330549459617</v>
      </c>
      <c r="E172" s="9">
        <f t="shared" si="51"/>
        <v>-8.9025818885760799</v>
      </c>
      <c r="F172" s="9">
        <f t="shared" si="44"/>
        <v>-8.138433101143244</v>
      </c>
      <c r="G172" s="10">
        <f t="shared" si="52"/>
        <v>2.1666666599999997</v>
      </c>
      <c r="H172" s="5">
        <f t="shared" si="52"/>
        <v>1</v>
      </c>
      <c r="I172">
        <f t="shared" si="46"/>
        <v>33.217035484901508</v>
      </c>
      <c r="J172">
        <f t="shared" si="47"/>
        <v>22.40217342626449</v>
      </c>
      <c r="K172">
        <f t="shared" si="47"/>
        <v>-24.525783824065137</v>
      </c>
      <c r="L172">
        <f t="shared" si="48"/>
        <v>-2.9232026553340691</v>
      </c>
      <c r="M172">
        <f t="shared" si="49"/>
        <v>-28.973692822902525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19.789690972369407</v>
      </c>
      <c r="C173" s="9">
        <f t="shared" si="42"/>
        <v>0.92400000000000071</v>
      </c>
      <c r="D173" s="9">
        <f t="shared" si="51"/>
        <v>21.789690972369407</v>
      </c>
      <c r="E173" s="9">
        <f t="shared" si="51"/>
        <v>-9.0502581179912838</v>
      </c>
      <c r="F173" s="9">
        <f t="shared" si="44"/>
        <v>-8.2711479138942128</v>
      </c>
      <c r="G173" s="10">
        <f t="shared" si="52"/>
        <v>2.1666666599999997</v>
      </c>
      <c r="H173" s="5">
        <f t="shared" si="52"/>
        <v>1</v>
      </c>
      <c r="I173">
        <f t="shared" si="46"/>
        <v>33.333817248131119</v>
      </c>
      <c r="J173">
        <f t="shared" si="47"/>
        <v>22.384634210332486</v>
      </c>
      <c r="K173">
        <f t="shared" si="47"/>
        <v>-24.699625981002551</v>
      </c>
      <c r="L173">
        <f t="shared" si="48"/>
        <v>-2.9311831205523657</v>
      </c>
      <c r="M173">
        <f t="shared" si="49"/>
        <v>-28.939677469679054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19.923946016335233</v>
      </c>
      <c r="C174" s="9">
        <f t="shared" si="42"/>
        <v>0.93000000000000071</v>
      </c>
      <c r="D174" s="9">
        <f t="shared" si="51"/>
        <v>21.923946016335233</v>
      </c>
      <c r="E174" s="9">
        <f t="shared" si="51"/>
        <v>-9.1989767880717537</v>
      </c>
      <c r="F174" s="9">
        <f t="shared" si="44"/>
        <v>-8.404710226659434</v>
      </c>
      <c r="G174" s="10">
        <f t="shared" si="52"/>
        <v>2.1666666599999997</v>
      </c>
      <c r="H174" s="5">
        <f t="shared" si="52"/>
        <v>1</v>
      </c>
      <c r="I174">
        <f t="shared" si="46"/>
        <v>33.450920178465303</v>
      </c>
      <c r="J174">
        <f t="shared" si="47"/>
        <v>22.367047111609171</v>
      </c>
      <c r="K174">
        <f t="shared" si="47"/>
        <v>-24.873264045820626</v>
      </c>
      <c r="L174">
        <f t="shared" si="48"/>
        <v>-2.9391694206384815</v>
      </c>
      <c r="M174">
        <f t="shared" si="49"/>
        <v>-28.90549805112191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20.058095393955316</v>
      </c>
      <c r="C175" s="9">
        <f t="shared" si="42"/>
        <v>0.93600000000000072</v>
      </c>
      <c r="D175" s="9">
        <f t="shared" si="51"/>
        <v>22.058095393955316</v>
      </c>
      <c r="E175" s="9">
        <f t="shared" si="51"/>
        <v>-9.3487366713115971</v>
      </c>
      <c r="F175" s="9">
        <f t="shared" si="44"/>
        <v>-8.539117510595398</v>
      </c>
      <c r="G175" s="10">
        <f t="shared" si="52"/>
        <v>2.1666666599999997</v>
      </c>
      <c r="H175" s="5">
        <f t="shared" si="52"/>
        <v>1</v>
      </c>
      <c r="I175">
        <f t="shared" si="46"/>
        <v>33.568337065087263</v>
      </c>
      <c r="J175">
        <f t="shared" si="47"/>
        <v>22.349412095085341</v>
      </c>
      <c r="K175">
        <f t="shared" si="47"/>
        <v>-25.046697034127359</v>
      </c>
      <c r="L175">
        <f t="shared" si="48"/>
        <v>-2.9471607852487671</v>
      </c>
      <c r="M175">
        <f t="shared" si="49"/>
        <v>-28.871155030971973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20.192138817631694</v>
      </c>
      <c r="C176" s="9">
        <f t="shared" si="42"/>
        <v>0.94200000000000073</v>
      </c>
      <c r="D176" s="9">
        <f t="shared" si="51"/>
        <v>22.192138817631694</v>
      </c>
      <c r="E176" s="9">
        <f t="shared" si="51"/>
        <v>-9.4995365343069196</v>
      </c>
      <c r="F176" s="9">
        <f t="shared" si="44"/>
        <v>-8.6743672302857462</v>
      </c>
      <c r="G176" s="10">
        <f t="shared" si="52"/>
        <v>2.1666666599999997</v>
      </c>
      <c r="H176" s="5">
        <f t="shared" si="52"/>
        <v>1</v>
      </c>
      <c r="I176">
        <f t="shared" si="46"/>
        <v>33.686060777688546</v>
      </c>
      <c r="J176">
        <f t="shared" si="47"/>
        <v>22.331729130373848</v>
      </c>
      <c r="K176">
        <f t="shared" si="47"/>
        <v>-25.219923964313189</v>
      </c>
      <c r="L176">
        <f t="shared" si="48"/>
        <v>-2.9551564532902534</v>
      </c>
      <c r="M176">
        <f t="shared" si="49"/>
        <v>-28.83664888761966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20.326075999597776</v>
      </c>
      <c r="C177" s="9">
        <f t="shared" si="42"/>
        <v>0.94800000000000073</v>
      </c>
      <c r="D177" s="9">
        <f t="shared" si="51"/>
        <v>22.326075999597776</v>
      </c>
      <c r="E177" s="9">
        <f t="shared" si="51"/>
        <v>-9.6513751377727761</v>
      </c>
      <c r="F177" s="9">
        <f t="shared" si="44"/>
        <v>-8.8104568437784962</v>
      </c>
      <c r="G177" s="10">
        <f t="shared" si="52"/>
        <v>2.1666666599999997</v>
      </c>
      <c r="H177" s="5">
        <f t="shared" si="52"/>
        <v>1</v>
      </c>
      <c r="I177">
        <f t="shared" si="46"/>
        <v>33.804084265874508</v>
      </c>
      <c r="J177">
        <f t="shared" si="47"/>
        <v>22.313998191654107</v>
      </c>
      <c r="K177">
        <f t="shared" si="47"/>
        <v>-25.392943857638908</v>
      </c>
      <c r="L177">
        <f t="shared" si="48"/>
        <v>-2.9631556728570057</v>
      </c>
      <c r="M177">
        <f t="shared" si="49"/>
        <v>-28.801980113826275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20.459906651945591</v>
      </c>
      <c r="C178" s="9">
        <f t="shared" si="42"/>
        <v>0.95400000000000074</v>
      </c>
      <c r="D178" s="9">
        <f t="shared" si="51"/>
        <v>22.459906651945591</v>
      </c>
      <c r="E178" s="9">
        <f t="shared" si="51"/>
        <v>-9.804251236560658</v>
      </c>
      <c r="F178" s="9">
        <f t="shared" si="44"/>
        <v>-8.9473838026241612</v>
      </c>
      <c r="G178" s="10">
        <f t="shared" si="52"/>
        <v>2.1666666599999997</v>
      </c>
      <c r="H178" s="5">
        <f t="shared" si="52"/>
        <v>1</v>
      </c>
      <c r="I178">
        <f t="shared" si="46"/>
        <v>33.922400558558159</v>
      </c>
      <c r="J178">
        <f t="shared" si="47"/>
        <v>22.296219257616965</v>
      </c>
      <c r="K178">
        <f t="shared" si="47"/>
        <v>-25.565755738321865</v>
      </c>
      <c r="L178">
        <f t="shared" si="48"/>
        <v>-2.9711577011654562</v>
      </c>
      <c r="M178">
        <f t="shared" si="49"/>
        <v>-28.767149216449326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20.593630486652671</v>
      </c>
      <c r="C179" s="9">
        <f t="shared" si="42"/>
        <v>0.96000000000000074</v>
      </c>
      <c r="D179" s="9">
        <f t="shared" si="51"/>
        <v>22.593630486652671</v>
      </c>
      <c r="E179" s="9">
        <f t="shared" si="51"/>
        <v>-9.9581635796764854</v>
      </c>
      <c r="F179" s="9">
        <f t="shared" si="44"/>
        <v>-9.0851455519147013</v>
      </c>
      <c r="G179" s="10">
        <f t="shared" si="52"/>
        <v>2.1666666599999997</v>
      </c>
      <c r="H179" s="5">
        <f t="shared" si="52"/>
        <v>1</v>
      </c>
      <c r="I179">
        <f t="shared" si="46"/>
        <v>34.041002763343521</v>
      </c>
      <c r="J179">
        <f t="shared" si="47"/>
        <v>22.278392311409974</v>
      </c>
      <c r="K179">
        <f t="shared" si="47"/>
        <v>-25.73835863362056</v>
      </c>
      <c r="L179">
        <f t="shared" si="48"/>
        <v>-2.979161804488855</v>
      </c>
      <c r="M179">
        <f t="shared" si="49"/>
        <v>-28.732156716171705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20.727247215608649</v>
      </c>
      <c r="C180" s="9">
        <f t="shared" si="42"/>
        <v>0.96600000000000075</v>
      </c>
      <c r="D180" s="9">
        <f t="shared" si="51"/>
        <v>22.727247215608649</v>
      </c>
      <c r="E180" s="9">
        <f t="shared" si="51"/>
        <v>-10.113110910299099</v>
      </c>
      <c r="F180" s="9">
        <f t="shared" si="44"/>
        <v>-9.2237395303233871</v>
      </c>
      <c r="G180" s="10">
        <f t="shared" si="52"/>
        <v>2.1666666599999997</v>
      </c>
      <c r="H180" s="5">
        <f t="shared" si="52"/>
        <v>1</v>
      </c>
      <c r="I180">
        <f t="shared" si="46"/>
        <v>34.159884065899156</v>
      </c>
      <c r="J180">
        <f t="shared" si="47"/>
        <v>22.260517340583039</v>
      </c>
      <c r="K180">
        <f t="shared" si="47"/>
        <v>-25.91075157391759</v>
      </c>
      <c r="L180">
        <f t="shared" si="48"/>
        <v>-2.9871672580908717</v>
      </c>
      <c r="M180">
        <f t="shared" si="49"/>
        <v>-28.697003147234767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20.860756550641501</v>
      </c>
      <c r="C181" s="9">
        <f t="shared" si="42"/>
        <v>0.97200000000000075</v>
      </c>
      <c r="D181" s="9">
        <f t="shared" ref="D181:E196" si="53">D180+$C$7*(J180+J181)/2</f>
        <v>22.860756550641501</v>
      </c>
      <c r="E181" s="9">
        <f t="shared" si="53"/>
        <v>-10.269091965799255</v>
      </c>
      <c r="F181" s="9">
        <f t="shared" si="44"/>
        <v>-9.3631631701454445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34.279037729322944</v>
      </c>
      <c r="J181">
        <f t="shared" si="47"/>
        <v>22.242594337034493</v>
      </c>
      <c r="K181">
        <f t="shared" si="47"/>
        <v>-26.082933592800998</v>
      </c>
      <c r="L181">
        <f t="shared" si="48"/>
        <v>-2.9951733461584698</v>
      </c>
      <c r="M181">
        <f t="shared" si="49"/>
        <v>-28.661689057175209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20.994158203543478</v>
      </c>
      <c r="C182" s="9">
        <f t="shared" si="42"/>
        <v>0.97800000000000076</v>
      </c>
      <c r="D182" s="9">
        <f t="shared" si="53"/>
        <v>22.994158203543478</v>
      </c>
      <c r="E182" s="9">
        <f t="shared" si="53"/>
        <v>-10.426105477759091</v>
      </c>
      <c r="F182" s="9">
        <f t="shared" si="44"/>
        <v>-9.5034138973395628</v>
      </c>
      <c r="G182" s="10">
        <f t="shared" si="54"/>
        <v>2.1666666599999997</v>
      </c>
      <c r="H182" s="5">
        <f t="shared" si="54"/>
        <v>1</v>
      </c>
      <c r="I182">
        <f t="shared" si="46"/>
        <v>34.398457093498692</v>
      </c>
      <c r="J182">
        <f t="shared" si="47"/>
        <v>22.224623296957542</v>
      </c>
      <c r="K182">
        <f t="shared" si="47"/>
        <v>-26.25490372714405</v>
      </c>
      <c r="L182">
        <f t="shared" si="48"/>
        <v>-3.0031793617340887</v>
      </c>
      <c r="M182">
        <f t="shared" si="49"/>
        <v>-28.626215006565786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21.127451886096711</v>
      </c>
      <c r="C183" s="9">
        <f t="shared" si="42"/>
        <v>0.98400000000000076</v>
      </c>
      <c r="D183" s="9">
        <f t="shared" si="53"/>
        <v>23.127451886096711</v>
      </c>
      <c r="E183" s="9">
        <f t="shared" si="53"/>
        <v>-10.584150171992073</v>
      </c>
      <c r="F183" s="9">
        <f t="shared" si="44"/>
        <v>-9.64448913157017</v>
      </c>
      <c r="G183" s="10">
        <f t="shared" si="54"/>
        <v>2.1666666599999997</v>
      </c>
      <c r="H183" s="5">
        <f t="shared" si="54"/>
        <v>1</v>
      </c>
      <c r="I183">
        <f t="shared" si="46"/>
        <v>34.518135574445559</v>
      </c>
      <c r="J183">
        <f t="shared" si="47"/>
        <v>22.206604220787138</v>
      </c>
      <c r="K183">
        <f t="shared" si="47"/>
        <v>-26.426661017183445</v>
      </c>
      <c r="L183">
        <f t="shared" si="48"/>
        <v>-3.0111846066472334</v>
      </c>
      <c r="M183">
        <f t="shared" si="49"/>
        <v>-28.590581568759699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21.260637310098513</v>
      </c>
      <c r="C184" s="9">
        <f t="shared" si="42"/>
        <v>0.99000000000000077</v>
      </c>
      <c r="D184" s="9">
        <f t="shared" si="53"/>
        <v>23.260637310098513</v>
      </c>
      <c r="E184" s="9">
        <f t="shared" si="53"/>
        <v>-10.743224768563412</v>
      </c>
      <c r="F184" s="9">
        <f t="shared" si="44"/>
        <v>-9.7863862862505293</v>
      </c>
      <c r="G184" s="10">
        <f t="shared" si="54"/>
        <v>2.1666666599999997</v>
      </c>
      <c r="H184" s="5">
        <f t="shared" si="54"/>
        <v>1</v>
      </c>
      <c r="I184">
        <f t="shared" si="46"/>
        <v>34.638066663660908</v>
      </c>
      <c r="J184">
        <f t="shared" si="47"/>
        <v>22.188537113147255</v>
      </c>
      <c r="K184">
        <f t="shared" si="47"/>
        <v>-26.598204506596002</v>
      </c>
      <c r="L184">
        <f t="shared" si="48"/>
        <v>-3.0191883914455229</v>
      </c>
      <c r="M184">
        <f t="shared" si="49"/>
        <v>-28.554789329638773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21.393714187386351</v>
      </c>
      <c r="C185" s="9">
        <f t="shared" si="42"/>
        <v>0.99600000000000077</v>
      </c>
      <c r="D185" s="9">
        <f t="shared" si="53"/>
        <v>23.393714187386351</v>
      </c>
      <c r="E185" s="9">
        <f t="shared" si="53"/>
        <v>-10.903327981810921</v>
      </c>
      <c r="F185" s="9">
        <f t="shared" si="44"/>
        <v>-9.9291027685865725</v>
      </c>
      <c r="G185" s="10">
        <f t="shared" si="54"/>
        <v>2.1666666599999997</v>
      </c>
      <c r="H185" s="5">
        <f t="shared" si="54"/>
        <v>1</v>
      </c>
      <c r="I185">
        <f t="shared" si="46"/>
        <v>34.758243927457329</v>
      </c>
      <c r="J185">
        <f t="shared" si="47"/>
        <v>22.170421982798583</v>
      </c>
      <c r="K185">
        <f t="shared" si="47"/>
        <v>-26.769533242573836</v>
      </c>
      <c r="L185">
        <f t="shared" si="48"/>
        <v>-3.0271900353252708</v>
      </c>
      <c r="M185">
        <f t="shared" si="49"/>
        <v>-28.518838887365245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21.526682229862505</v>
      </c>
      <c r="C186" s="9">
        <f t="shared" si="42"/>
        <v>1.0020000000000007</v>
      </c>
      <c r="D186" s="9">
        <f t="shared" si="53"/>
        <v>23.526682229862505</v>
      </c>
      <c r="E186" s="9">
        <f t="shared" si="53"/>
        <v>-11.064458520366337</v>
      </c>
      <c r="F186" s="9">
        <f t="shared" si="44"/>
        <v>-10.072635979621529</v>
      </c>
      <c r="G186" s="10">
        <f t="shared" si="54"/>
        <v>2.1666666599999997</v>
      </c>
      <c r="H186" s="5">
        <f t="shared" si="54"/>
        <v>1</v>
      </c>
      <c r="I186">
        <f t="shared" si="46"/>
        <v>34.878661006294607</v>
      </c>
      <c r="J186">
        <f t="shared" si="47"/>
        <v>22.152258842586633</v>
      </c>
      <c r="K186">
        <f t="shared" si="47"/>
        <v>-26.940646275898025</v>
      </c>
      <c r="L186">
        <f t="shared" si="48"/>
        <v>-3.0351888660616568</v>
      </c>
      <c r="M186">
        <f t="shared" si="49"/>
        <v>-28.482730852137191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21.659541149518436</v>
      </c>
      <c r="C187" s="9">
        <f t="shared" si="42"/>
        <v>1.0080000000000007</v>
      </c>
      <c r="D187" s="9">
        <f t="shared" si="53"/>
        <v>23.659541149518436</v>
      </c>
      <c r="E187" s="9">
        <f t="shared" si="53"/>
        <v>-11.226615087177063</v>
      </c>
      <c r="F187" s="9">
        <f t="shared" si="44"/>
        <v>-10.216983314281253</v>
      </c>
      <c r="G187" s="10">
        <f t="shared" si="54"/>
        <v>2.1666666599999997</v>
      </c>
      <c r="H187" s="5">
        <f t="shared" si="54"/>
        <v>1</v>
      </c>
      <c r="I187">
        <f t="shared" si="46"/>
        <v>34.99931161410715</v>
      </c>
      <c r="J187">
        <f t="shared" si="47"/>
        <v>22.134047709390263</v>
      </c>
      <c r="K187">
        <f t="shared" si="47"/>
        <v>-27.111542661010848</v>
      </c>
      <c r="L187">
        <f t="shared" si="48"/>
        <v>-3.0431842199385528</v>
      </c>
      <c r="M187">
        <f t="shared" si="49"/>
        <v>-28.446465845947529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21.792290658458818</v>
      </c>
      <c r="C188" s="9">
        <f t="shared" si="42"/>
        <v>1.0140000000000007</v>
      </c>
      <c r="D188" s="9">
        <f t="shared" si="53"/>
        <v>23.792290658458818</v>
      </c>
      <c r="E188" s="9">
        <f t="shared" si="53"/>
        <v>-11.389796379528354</v>
      </c>
      <c r="F188" s="9">
        <f t="shared" si="44"/>
        <v>-10.36214216142031</v>
      </c>
      <c r="G188" s="10">
        <f t="shared" si="54"/>
        <v>2.1666666599999997</v>
      </c>
      <c r="H188" s="5">
        <f t="shared" si="54"/>
        <v>1</v>
      </c>
      <c r="I188">
        <f t="shared" si="46"/>
        <v>35.120189537627624</v>
      </c>
      <c r="J188">
        <f t="shared" si="47"/>
        <v>22.11578860407063</v>
      </c>
      <c r="K188">
        <f t="shared" si="47"/>
        <v>-27.282221456086532</v>
      </c>
      <c r="L188">
        <f t="shared" si="48"/>
        <v>-3.051175441678049</v>
      </c>
      <c r="M188">
        <f t="shared" si="49"/>
        <v>-28.410044502346551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21.92493046892529</v>
      </c>
      <c r="C189" s="9">
        <f t="shared" si="42"/>
        <v>1.0200000000000007</v>
      </c>
      <c r="D189" s="9">
        <f t="shared" si="53"/>
        <v>23.92493046892529</v>
      </c>
      <c r="E189" s="9">
        <f t="shared" si="53"/>
        <v>-11.554001089065915</v>
      </c>
      <c r="F189" s="9">
        <f t="shared" si="44"/>
        <v>-10.508109903868748</v>
      </c>
      <c r="G189" s="10">
        <f t="shared" si="54"/>
        <v>2.1666666599999997</v>
      </c>
      <c r="H189" s="5">
        <f t="shared" si="54"/>
        <v>1</v>
      </c>
      <c r="I189">
        <f t="shared" si="46"/>
        <v>35.241288635707328</v>
      </c>
      <c r="J189">
        <f t="shared" si="47"/>
        <v>22.097481551420561</v>
      </c>
      <c r="K189">
        <f t="shared" si="47"/>
        <v>-27.452681723100611</v>
      </c>
      <c r="L189">
        <f t="shared" si="48"/>
        <v>-3.0591618843697503</v>
      </c>
      <c r="M189">
        <f t="shared" si="49"/>
        <v>-28.373467466207948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22.057460293319895</v>
      </c>
      <c r="C190" s="9">
        <f t="shared" si="42"/>
        <v>1.0260000000000007</v>
      </c>
      <c r="D190" s="9">
        <f t="shared" si="53"/>
        <v>24.057460293319895</v>
      </c>
      <c r="E190" s="9">
        <f t="shared" si="53"/>
        <v>-11.719227901818911</v>
      </c>
      <c r="F190" s="9">
        <f t="shared" si="44"/>
        <v>-10.654883918479584</v>
      </c>
      <c r="G190" s="10">
        <f t="shared" si="54"/>
        <v>2.1666666599999997</v>
      </c>
      <c r="H190" s="5">
        <f t="shared" si="54"/>
        <v>1</v>
      </c>
      <c r="I190">
        <f t="shared" si="46"/>
        <v>35.362602838633904</v>
      </c>
      <c r="J190">
        <f t="shared" si="47"/>
        <v>22.079126580114341</v>
      </c>
      <c r="K190">
        <f t="shared" si="47"/>
        <v>-27.62292252789786</v>
      </c>
      <c r="L190">
        <f t="shared" si="48"/>
        <v>-3.0671429093998834</v>
      </c>
      <c r="M190">
        <f t="shared" si="49"/>
        <v>-28.336735393498273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22.189879844228212</v>
      </c>
      <c r="C191" s="9">
        <f t="shared" si="42"/>
        <v>1.0320000000000007</v>
      </c>
      <c r="D191" s="9">
        <f t="shared" si="53"/>
        <v>24.189879844228212</v>
      </c>
      <c r="E191" s="9">
        <f t="shared" si="53"/>
        <v>-11.885475498223382</v>
      </c>
      <c r="F191" s="9">
        <f t="shared" si="44"/>
        <v>-10.802461576176938</v>
      </c>
      <c r="G191" s="10">
        <f t="shared" si="54"/>
        <v>2.1666666599999997</v>
      </c>
      <c r="H191" s="5">
        <f t="shared" si="54"/>
        <v>1</v>
      </c>
      <c r="I191">
        <f t="shared" si="46"/>
        <v>35.484126147446929</v>
      </c>
      <c r="J191">
        <f t="shared" si="47"/>
        <v>22.06072372265794</v>
      </c>
      <c r="K191">
        <f t="shared" si="47"/>
        <v>-27.79294294025885</v>
      </c>
      <c r="L191">
        <f t="shared" si="48"/>
        <v>-3.07511788638026</v>
      </c>
      <c r="M191">
        <f t="shared" si="49"/>
        <v>-28.299848951049793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22.322188834442205</v>
      </c>
      <c r="C192" s="9">
        <f t="shared" si="42"/>
        <v>1.0380000000000007</v>
      </c>
      <c r="D192" s="9">
        <f t="shared" si="53"/>
        <v>24.322188834442205</v>
      </c>
      <c r="E192" s="9">
        <f t="shared" si="53"/>
        <v>-12.052742553146054</v>
      </c>
      <c r="F192" s="9">
        <f t="shared" si="44"/>
        <v>-10.950840242004872</v>
      </c>
      <c r="G192" s="10">
        <f t="shared" si="54"/>
        <v>2.1666666599999997</v>
      </c>
      <c r="H192" s="5">
        <f t="shared" si="54"/>
        <v>1</v>
      </c>
      <c r="I192">
        <f t="shared" si="46"/>
        <v>35.605852633251914</v>
      </c>
      <c r="J192">
        <f t="shared" si="47"/>
        <v>22.04227301533966</v>
      </c>
      <c r="K192">
        <f t="shared" si="47"/>
        <v>-27.962742033965149</v>
      </c>
      <c r="L192">
        <f t="shared" si="48"/>
        <v>-3.0830861930771634</v>
      </c>
      <c r="M192">
        <f t="shared" si="49"/>
        <v>-28.26280881633668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22.454386976982768</v>
      </c>
      <c r="C193" s="9">
        <f t="shared" si="42"/>
        <v>1.0440000000000007</v>
      </c>
      <c r="D193" s="9">
        <f t="shared" si="53"/>
        <v>24.454386976982768</v>
      </c>
      <c r="E193" s="9">
        <f t="shared" si="53"/>
        <v>-12.221027735908539</v>
      </c>
      <c r="F193" s="9">
        <f t="shared" si="44"/>
        <v>-11.100017275176853</v>
      </c>
      <c r="G193" s="10">
        <f t="shared" si="54"/>
        <v>2.1666666599999997</v>
      </c>
      <c r="H193" s="5">
        <f t="shared" si="54"/>
        <v>1</v>
      </c>
      <c r="I193">
        <f t="shared" si="46"/>
        <v>35.727776436533169</v>
      </c>
      <c r="J193">
        <f t="shared" si="47"/>
        <v>22.023774498181197</v>
      </c>
      <c r="K193">
        <f t="shared" si="47"/>
        <v>-28.132318886863171</v>
      </c>
      <c r="L193">
        <f t="shared" si="48"/>
        <v>-3.0910472153401676</v>
      </c>
      <c r="M193">
        <f t="shared" si="49"/>
        <v>-28.225615677254535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22.58647398512198</v>
      </c>
      <c r="C194" s="9">
        <f t="shared" si="42"/>
        <v>1.0500000000000007</v>
      </c>
      <c r="D194" s="9">
        <f t="shared" si="53"/>
        <v>24.58647398512198</v>
      </c>
      <c r="E194" s="9">
        <f t="shared" si="53"/>
        <v>-12.390329710311908</v>
      </c>
      <c r="F194" s="9">
        <f t="shared" si="44"/>
        <v>-11.249990029125859</v>
      </c>
      <c r="G194" s="10">
        <f t="shared" si="54"/>
        <v>2.1666666599999997</v>
      </c>
      <c r="H194" s="5">
        <f t="shared" si="54"/>
        <v>1</v>
      </c>
      <c r="I194">
        <f t="shared" si="46"/>
        <v>35.849891766466072</v>
      </c>
      <c r="J194">
        <f t="shared" si="47"/>
        <v>22.005228214889158</v>
      </c>
      <c r="K194">
        <f t="shared" si="47"/>
        <v>-28.301672580926699</v>
      </c>
      <c r="L194">
        <f t="shared" si="48"/>
        <v>-3.0990003470309704</v>
      </c>
      <c r="M194">
        <f t="shared" si="49"/>
        <v>-28.188270231903136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22.718449572405067</v>
      </c>
      <c r="C195" s="9">
        <f t="shared" si="42"/>
        <v>1.0560000000000007</v>
      </c>
      <c r="D195" s="9">
        <f t="shared" si="53"/>
        <v>24.718449572405067</v>
      </c>
      <c r="E195" s="9">
        <f t="shared" si="53"/>
        <v>-12.560647134661643</v>
      </c>
      <c r="F195" s="9">
        <f t="shared" si="44"/>
        <v>-11.400755851555092</v>
      </c>
      <c r="G195" s="10">
        <f t="shared" si="54"/>
        <v>2.1666666599999997</v>
      </c>
      <c r="H195" s="5">
        <f t="shared" si="54"/>
        <v>1</v>
      </c>
      <c r="I195">
        <f t="shared" si="46"/>
        <v>35.972192900229146</v>
      </c>
      <c r="J195">
        <f t="shared" si="47"/>
        <v>21.986634212806972</v>
      </c>
      <c r="K195">
        <f t="shared" si="47"/>
        <v>-28.470802202318119</v>
      </c>
      <c r="L195">
        <f t="shared" si="48"/>
        <v>-3.1069449899522539</v>
      </c>
      <c r="M195">
        <f t="shared" si="49"/>
        <v>-28.150773188372391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22.85031345267209</v>
      </c>
      <c r="C196" s="9">
        <f t="shared" si="42"/>
        <v>1.0620000000000007</v>
      </c>
      <c r="D196" s="9">
        <f t="shared" si="53"/>
        <v>24.85031345267209</v>
      </c>
      <c r="E196" s="9">
        <f t="shared" si="53"/>
        <v>-12.731978661792942</v>
      </c>
      <c r="F196" s="9">
        <f t="shared" si="44"/>
        <v>-11.55231208448933</v>
      </c>
      <c r="G196" s="10">
        <f t="shared" si="54"/>
        <v>2.1666666599999997</v>
      </c>
      <c r="H196" s="5">
        <f t="shared" si="54"/>
        <v>1</v>
      </c>
      <c r="I196">
        <f t="shared" si="46"/>
        <v>36.094674182316353</v>
      </c>
      <c r="J196">
        <f t="shared" si="47"/>
        <v>21.967992542867258</v>
      </c>
      <c r="K196">
        <f t="shared" si="47"/>
        <v>-28.639706841448351</v>
      </c>
      <c r="L196">
        <f t="shared" si="48"/>
        <v>-3.1148805537766133</v>
      </c>
      <c r="M196">
        <f t="shared" si="49"/>
        <v>-28.11312526453148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22.982065340079327</v>
      </c>
      <c r="C197" s="9">
        <f t="shared" si="42"/>
        <v>1.0680000000000007</v>
      </c>
      <c r="D197" s="9">
        <f t="shared" ref="D197:E212" si="55">D196+$C$7*(J196+J197)/2</f>
        <v>24.982065340079327</v>
      </c>
      <c r="E197" s="9">
        <f t="shared" si="55"/>
        <v>-12.904322939096394</v>
      </c>
      <c r="F197" s="9">
        <f t="shared" si="44"/>
        <v>-11.704656064326846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36.217330023850089</v>
      </c>
      <c r="J197">
        <f t="shared" si="47"/>
        <v>21.9493032595446</v>
      </c>
      <c r="K197">
        <f t="shared" si="47"/>
        <v>-28.808385593035542</v>
      </c>
      <c r="L197">
        <f t="shared" si="48"/>
        <v>-3.1228064559756041</v>
      </c>
      <c r="M197">
        <f t="shared" si="49"/>
        <v>-28.075327187821063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23.113704949120386</v>
      </c>
      <c r="C198" s="9">
        <f t="shared" si="42"/>
        <v>1.0740000000000007</v>
      </c>
      <c r="D198" s="9">
        <f t="shared" si="55"/>
        <v>25.113704949120386</v>
      </c>
      <c r="E198" s="9">
        <f t="shared" si="55"/>
        <v>-13.077678608543987</v>
      </c>
      <c r="F198" s="9">
        <f t="shared" si="44"/>
        <v>-11.857785121891908</v>
      </c>
      <c r="G198" s="10">
        <f t="shared" si="56"/>
        <v>2.1666666599999997</v>
      </c>
      <c r="H198" s="5">
        <f t="shared" si="56"/>
        <v>1</v>
      </c>
      <c r="I198">
        <f t="shared" si="46"/>
        <v>36.340154901895119</v>
      </c>
      <c r="J198">
        <f t="shared" si="47"/>
        <v>21.930566420808745</v>
      </c>
      <c r="K198">
        <f t="shared" si="47"/>
        <v>-28.976837556162469</v>
      </c>
      <c r="L198">
        <f t="shared" si="48"/>
        <v>-3.130722121748919</v>
      </c>
      <c r="M198">
        <f t="shared" si="49"/>
        <v>-28.037379695048603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23.245231994647046</v>
      </c>
      <c r="C199" s="9">
        <f t="shared" si="42"/>
        <v>1.0800000000000007</v>
      </c>
      <c r="D199" s="9">
        <f t="shared" si="55"/>
        <v>25.245231994647046</v>
      </c>
      <c r="E199" s="9">
        <f t="shared" si="55"/>
        <v>-13.252044306715472</v>
      </c>
      <c r="F199" s="9">
        <f t="shared" si="44"/>
        <v>-12.011696582487856</v>
      </c>
      <c r="G199" s="10">
        <f t="shared" si="56"/>
        <v>2.1666666599999997</v>
      </c>
      <c r="H199" s="5">
        <f t="shared" si="56"/>
        <v>1</v>
      </c>
      <c r="I199">
        <f t="shared" si="46"/>
        <v>36.463143358774033</v>
      </c>
      <c r="J199">
        <f t="shared" si="47"/>
        <v>21.911782088078251</v>
      </c>
      <c r="K199">
        <f t="shared" si="47"/>
        <v>-29.145061834332761</v>
      </c>
      <c r="L199">
        <f t="shared" si="48"/>
        <v>-3.1386269839537504</v>
      </c>
      <c r="M199">
        <f t="shared" si="49"/>
        <v>-27.99928353218667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23.376646191889805</v>
      </c>
      <c r="C200" s="9">
        <f t="shared" si="42"/>
        <v>1.0860000000000007</v>
      </c>
      <c r="D200" s="9">
        <f t="shared" si="55"/>
        <v>25.376646191889805</v>
      </c>
      <c r="E200" s="9">
        <f t="shared" si="55"/>
        <v>-13.427418664825048</v>
      </c>
      <c r="F200" s="9">
        <f t="shared" si="44"/>
        <v>-12.16638776595074</v>
      </c>
      <c r="G200" s="10">
        <f t="shared" si="56"/>
        <v>2.1666666599999997</v>
      </c>
      <c r="H200" s="5">
        <f t="shared" si="56"/>
        <v>1</v>
      </c>
      <c r="I200">
        <f t="shared" si="46"/>
        <v>36.586290001384349</v>
      </c>
      <c r="J200">
        <f t="shared" si="47"/>
        <v>21.892950326174528</v>
      </c>
      <c r="K200">
        <f t="shared" si="47"/>
        <v>-29.313057535525882</v>
      </c>
      <c r="L200">
        <f t="shared" si="48"/>
        <v>-3.1465204830343532</v>
      </c>
      <c r="M200">
        <f t="shared" si="49"/>
        <v>-27.96103945417423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23.507947256478158</v>
      </c>
      <c r="C201" s="9">
        <f t="shared" si="42"/>
        <v>1.0920000000000007</v>
      </c>
      <c r="D201" s="9">
        <f t="shared" si="55"/>
        <v>25.507947256478158</v>
      </c>
      <c r="E201" s="9">
        <f t="shared" si="55"/>
        <v>-13.603800308748378</v>
      </c>
      <c r="F201" s="9">
        <f t="shared" si="44"/>
        <v>-12.321855986703463</v>
      </c>
      <c r="G201" s="10">
        <f t="shared" si="56"/>
        <v>2.1666666599999997</v>
      </c>
      <c r="H201" s="5">
        <f t="shared" si="56"/>
        <v>1</v>
      </c>
      <c r="I201">
        <f t="shared" si="46"/>
        <v>36.70958950051768</v>
      </c>
      <c r="J201">
        <f t="shared" si="47"/>
        <v>21.874071203276323</v>
      </c>
      <c r="K201">
        <f t="shared" si="47"/>
        <v>-29.480823772250929</v>
      </c>
      <c r="L201">
        <f t="shared" si="48"/>
        <v>-3.1544020669518344</v>
      </c>
      <c r="M201">
        <f t="shared" si="49"/>
        <v>-27.922648224720859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23.639134904460612</v>
      </c>
      <c r="C202" s="9">
        <f t="shared" si="42"/>
        <v>1.0980000000000008</v>
      </c>
      <c r="D202" s="9">
        <f t="shared" si="55"/>
        <v>25.639134904460612</v>
      </c>
      <c r="E202" s="9">
        <f t="shared" si="55"/>
        <v>-13.781187859049929</v>
      </c>
      <c r="F202" s="9">
        <f t="shared" si="44"/>
        <v>-12.478098553810492</v>
      </c>
      <c r="G202" s="10">
        <f t="shared" si="56"/>
        <v>2.1666666599999997</v>
      </c>
      <c r="H202" s="5">
        <f t="shared" si="56"/>
        <v>1</v>
      </c>
      <c r="I202">
        <f t="shared" si="46"/>
        <v>36.833036590181365</v>
      </c>
      <c r="J202">
        <f t="shared" si="47"/>
        <v>21.855144790874611</v>
      </c>
      <c r="K202">
        <f t="shared" si="47"/>
        <v>-29.648359661599255</v>
      </c>
      <c r="L202">
        <f t="shared" si="48"/>
        <v>-3.1622711911142107</v>
      </c>
      <c r="M202">
        <f t="shared" si="49"/>
        <v>-27.884110616113837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23.770208852324419</v>
      </c>
      <c r="C203" s="9">
        <f t="shared" si="42"/>
        <v>1.1040000000000008</v>
      </c>
      <c r="D203" s="9">
        <f t="shared" si="55"/>
        <v>25.770208852324419</v>
      </c>
      <c r="E203" s="9">
        <f t="shared" si="55"/>
        <v>-13.959579931010614</v>
      </c>
      <c r="F203" s="9">
        <f t="shared" si="44"/>
        <v>-12.635112771033045</v>
      </c>
      <c r="G203" s="10">
        <f t="shared" si="56"/>
        <v>2.1666666599999997</v>
      </c>
      <c r="H203" s="5">
        <f t="shared" si="56"/>
        <v>1</v>
      </c>
      <c r="I203">
        <f t="shared" si="46"/>
        <v>36.956626066922666</v>
      </c>
      <c r="J203">
        <f t="shared" si="47"/>
        <v>21.836171163727926</v>
      </c>
      <c r="K203">
        <f t="shared" si="47"/>
        <v>-29.815664325295938</v>
      </c>
      <c r="L203">
        <f t="shared" si="48"/>
        <v>-3.1701273183067471</v>
      </c>
      <c r="M203">
        <f t="shared" si="49"/>
        <v>-27.845427409028058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23.901168817015058</v>
      </c>
      <c r="C204" s="9">
        <f t="shared" si="42"/>
        <v>1.1100000000000008</v>
      </c>
      <c r="D204" s="9">
        <f t="shared" si="55"/>
        <v>25.901168817015058</v>
      </c>
      <c r="E204" s="9">
        <f t="shared" si="55"/>
        <v>-14.138975134655752</v>
      </c>
      <c r="F204" s="9">
        <f t="shared" si="44"/>
        <v>-12.792895936884827</v>
      </c>
      <c r="G204" s="10">
        <f t="shared" si="56"/>
        <v>2.1666666599999997</v>
      </c>
      <c r="H204" s="5">
        <f t="shared" si="56"/>
        <v>1</v>
      </c>
      <c r="I204">
        <f t="shared" si="46"/>
        <v>37.080352789155938</v>
      </c>
      <c r="J204">
        <f t="shared" si="47"/>
        <v>21.817150399818086</v>
      </c>
      <c r="K204">
        <f t="shared" si="47"/>
        <v>-29.982736889750107</v>
      </c>
      <c r="L204">
        <f t="shared" si="48"/>
        <v>-3.1779699186225989</v>
      </c>
      <c r="M204">
        <f t="shared" si="49"/>
        <v>-27.806599392338768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24.032014515955431</v>
      </c>
      <c r="C205" s="9">
        <f t="shared" si="42"/>
        <v>1.1160000000000008</v>
      </c>
      <c r="D205" s="9">
        <f t="shared" si="55"/>
        <v>26.032014515955431</v>
      </c>
      <c r="E205" s="9">
        <f t="shared" si="55"/>
        <v>-14.319372074783315</v>
      </c>
      <c r="F205" s="9">
        <f t="shared" si="44"/>
        <v>-12.951445344688173</v>
      </c>
      <c r="G205" s="10">
        <f t="shared" si="56"/>
        <v>2.1666666599999997</v>
      </c>
      <c r="H205" s="5">
        <f t="shared" si="56"/>
        <v>1</v>
      </c>
      <c r="I205">
        <f t="shared" si="46"/>
        <v>37.20421167649301</v>
      </c>
      <c r="J205">
        <f t="shared" si="47"/>
        <v>21.79808258030635</v>
      </c>
      <c r="K205">
        <f t="shared" si="47"/>
        <v>-30.149576486104142</v>
      </c>
      <c r="L205">
        <f t="shared" si="48"/>
        <v>-3.1857984693937902</v>
      </c>
      <c r="M205">
        <f t="shared" si="49"/>
        <v>-27.767627362936999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24.162745667064822</v>
      </c>
      <c r="C206" s="9">
        <f t="shared" si="42"/>
        <v>1.1220000000000008</v>
      </c>
      <c r="D206" s="9">
        <f t="shared" si="55"/>
        <v>26.162745667064822</v>
      </c>
      <c r="E206" s="9">
        <f t="shared" si="55"/>
        <v>-14.500769350992472</v>
      </c>
      <c r="F206" s="9">
        <f t="shared" si="44"/>
        <v>-13.110758282630798</v>
      </c>
      <c r="G206" s="10">
        <f t="shared" si="56"/>
        <v>2.1666666599999997</v>
      </c>
      <c r="H206" s="5">
        <f t="shared" si="56"/>
        <v>1</v>
      </c>
      <c r="I206">
        <f t="shared" si="46"/>
        <v>37.328197709076996</v>
      </c>
      <c r="J206">
        <f t="shared" si="47"/>
        <v>21.778967789489986</v>
      </c>
      <c r="K206">
        <f t="shared" si="47"/>
        <v>-30.316182250281763</v>
      </c>
      <c r="L206">
        <f t="shared" si="48"/>
        <v>-3.1936124551225435</v>
      </c>
      <c r="M206">
        <f t="shared" si="49"/>
        <v>-27.728512125547706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24.293361988777569</v>
      </c>
      <c r="C207" s="9">
        <f t="shared" si="42"/>
        <v>1.1280000000000008</v>
      </c>
      <c r="D207" s="9">
        <f t="shared" si="55"/>
        <v>26.293361988777569</v>
      </c>
      <c r="E207" s="9">
        <f t="shared" si="55"/>
        <v>-14.683165557712423</v>
      </c>
      <c r="F207" s="9">
        <f t="shared" si="44"/>
        <v>-13.270832033822844</v>
      </c>
      <c r="G207" s="10">
        <f t="shared" si="56"/>
        <v>2.1666666599999997</v>
      </c>
      <c r="H207" s="5">
        <f t="shared" si="56"/>
        <v>1</v>
      </c>
      <c r="I207">
        <f t="shared" si="46"/>
        <v>37.452305926919763</v>
      </c>
      <c r="J207">
        <f t="shared" si="47"/>
        <v>21.75980611475925</v>
      </c>
      <c r="K207">
        <f t="shared" si="47"/>
        <v>-30.482553323035049</v>
      </c>
      <c r="L207">
        <f t="shared" si="48"/>
        <v>-3.2014113674129705</v>
      </c>
      <c r="M207">
        <f t="shared" si="49"/>
        <v>-27.689254492550603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24.423863200061511</v>
      </c>
      <c r="C208" s="9">
        <f t="shared" si="42"/>
        <v>1.1340000000000008</v>
      </c>
      <c r="D208" s="9">
        <f t="shared" si="55"/>
        <v>26.423863200061511</v>
      </c>
      <c r="E208" s="9">
        <f t="shared" si="55"/>
        <v>-14.866559284231499</v>
      </c>
      <c r="F208" s="9">
        <f t="shared" si="44"/>
        <v>-13.431663876354531</v>
      </c>
      <c r="G208" s="10">
        <f t="shared" si="56"/>
        <v>2.1666666599999997</v>
      </c>
      <c r="H208" s="5">
        <f t="shared" si="56"/>
        <v>1</v>
      </c>
      <c r="I208">
        <f t="shared" si="46"/>
        <v>37.576531429243254</v>
      </c>
      <c r="J208">
        <f t="shared" si="47"/>
        <v>21.740597646554772</v>
      </c>
      <c r="K208">
        <f t="shared" si="47"/>
        <v>-30.648688849990354</v>
      </c>
      <c r="L208">
        <f t="shared" si="48"/>
        <v>-3.2091947049031604</v>
      </c>
      <c r="M208">
        <f t="shared" si="49"/>
        <v>-27.649855283803557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24.554249020436153</v>
      </c>
      <c r="C209" s="9">
        <f t="shared" si="42"/>
        <v>1.1400000000000008</v>
      </c>
      <c r="D209" s="9">
        <f t="shared" si="55"/>
        <v>26.554249020436153</v>
      </c>
      <c r="E209" s="9">
        <f t="shared" si="55"/>
        <v>-15.050949114726549</v>
      </c>
      <c r="F209" s="9">
        <f t="shared" si="44"/>
        <v>-13.59325108335416</v>
      </c>
      <c r="G209" s="10">
        <f t="shared" si="56"/>
        <v>2.1666666599999997</v>
      </c>
      <c r="H209" s="5">
        <f t="shared" si="56"/>
        <v>1</v>
      </c>
      <c r="I209">
        <f t="shared" si="46"/>
        <v>37.700869373824936</v>
      </c>
      <c r="J209">
        <f t="shared" si="47"/>
        <v>21.721342478325354</v>
      </c>
      <c r="K209">
        <f t="shared" si="47"/>
        <v>-30.814587981693176</v>
      </c>
      <c r="L209">
        <f t="shared" si="48"/>
        <v>-3.2169619731976673</v>
      </c>
      <c r="M209">
        <f t="shared" si="49"/>
        <v>-27.610315326468562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24.684519169990587</v>
      </c>
      <c r="C210" s="9">
        <f t="shared" si="42"/>
        <v>1.1460000000000008</v>
      </c>
      <c r="D210" s="9">
        <f t="shared" si="55"/>
        <v>26.684519169990587</v>
      </c>
      <c r="E210" s="9">
        <f t="shared" si="55"/>
        <v>-15.236333628292584</v>
      </c>
      <c r="F210" s="9">
        <f t="shared" si="44"/>
        <v>-13.755590923046556</v>
      </c>
      <c r="G210" s="10">
        <f t="shared" si="56"/>
        <v>2.1666666599999997</v>
      </c>
      <c r="H210" s="5">
        <f t="shared" si="56"/>
        <v>1</v>
      </c>
      <c r="I210">
        <f t="shared" si="46"/>
        <v>37.825314976347478</v>
      </c>
      <c r="J210">
        <f t="shared" si="47"/>
        <v>21.702040706486169</v>
      </c>
      <c r="K210">
        <f t="shared" si="47"/>
        <v>-30.980249873651989</v>
      </c>
      <c r="L210">
        <f t="shared" si="48"/>
        <v>-3.2247126848004193</v>
      </c>
      <c r="M210">
        <f t="shared" si="49"/>
        <v>-27.570635454840247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24.814673369401177</v>
      </c>
      <c r="C211" s="9">
        <f t="shared" si="42"/>
        <v>1.1520000000000008</v>
      </c>
      <c r="D211" s="9">
        <f t="shared" si="55"/>
        <v>26.814673369401177</v>
      </c>
      <c r="E211" s="9">
        <f t="shared" si="55"/>
        <v>-15.422711398972684</v>
      </c>
      <c r="F211" s="9">
        <f t="shared" si="44"/>
        <v>-13.918680658811956</v>
      </c>
      <c r="G211" s="10">
        <f t="shared" si="56"/>
        <v>2.1666666599999997</v>
      </c>
      <c r="H211" s="5">
        <f t="shared" si="56"/>
        <v>1</v>
      </c>
      <c r="I211">
        <f t="shared" si="46"/>
        <v>37.949863509752859</v>
      </c>
      <c r="J211">
        <f t="shared" si="47"/>
        <v>21.682692430377365</v>
      </c>
      <c r="K211">
        <f t="shared" si="47"/>
        <v>-31.145673686381031</v>
      </c>
      <c r="L211">
        <f t="shared" si="48"/>
        <v>-3.2324463590480632</v>
      </c>
      <c r="M211">
        <f t="shared" si="49"/>
        <v>-27.530816510176855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24.944711339948977</v>
      </c>
      <c r="C212" s="9">
        <f t="shared" si="42"/>
        <v>1.1580000000000008</v>
      </c>
      <c r="D212" s="9">
        <f t="shared" si="55"/>
        <v>26.944711339948977</v>
      </c>
      <c r="E212" s="9">
        <f t="shared" si="55"/>
        <v>-15.610080995788152</v>
      </c>
      <c r="F212" s="9">
        <f t="shared" si="44"/>
        <v>-14.082517549245276</v>
      </c>
      <c r="G212" s="10">
        <f t="shared" si="56"/>
        <v>2.1666666599999997</v>
      </c>
      <c r="H212" s="5">
        <f t="shared" si="56"/>
        <v>1</v>
      </c>
      <c r="I212">
        <f t="shared" si="46"/>
        <v>38.074510303601095</v>
      </c>
      <c r="J212">
        <f t="shared" si="47"/>
        <v>21.663297752223077</v>
      </c>
      <c r="K212">
        <f t="shared" si="47"/>
        <v>-31.310858585442091</v>
      </c>
      <c r="L212">
        <f t="shared" si="48"/>
        <v>-3.2401625220437555</v>
      </c>
      <c r="M212">
        <f t="shared" si="49"/>
        <v>-27.490859340533671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25.074632803536918</v>
      </c>
      <c r="C213" s="9">
        <f t="shared" ref="C213:C276" si="61">C212+_dt</f>
        <v>1.1640000000000008</v>
      </c>
      <c r="D213" s="9">
        <f t="shared" ref="D213:E228" si="62">D212+$C$7*(J212+J213)/2</f>
        <v>27.074632803536918</v>
      </c>
      <c r="E213" s="9">
        <f t="shared" si="62"/>
        <v>-15.798440982768934</v>
      </c>
      <c r="F213" s="9">
        <f t="shared" ref="F213:F276" si="63">$O$1*D213^2+$O$2*D213+$O$3</f>
        <v>-14.24709884821579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38.199250743433694</v>
      </c>
      <c r="J213">
        <f t="shared" ref="J213:K276" si="66">J212+L212*$C$7</f>
        <v>21.643856777090814</v>
      </c>
      <c r="K213">
        <f t="shared" si="66"/>
        <v>-31.475803741485294</v>
      </c>
      <c r="L213">
        <f t="shared" ref="L213:L276" si="67">-$C$15*I213*J213</f>
        <v>-3.2478607065914145</v>
      </c>
      <c r="M213">
        <f t="shared" ref="M213:M276" si="68">-$C$6-$C$15*I213*K213</f>
        <v>-27.450764800598819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25.204437482706744</v>
      </c>
      <c r="C214" s="9">
        <f t="shared" si="61"/>
        <v>1.1700000000000008</v>
      </c>
      <c r="D214" s="9">
        <f t="shared" si="62"/>
        <v>27.204437482706744</v>
      </c>
      <c r="E214" s="9">
        <f t="shared" si="62"/>
        <v>-15.987789918984257</v>
      </c>
      <c r="F214" s="9">
        <f t="shared" si="63"/>
        <v>-14.412421804927144</v>
      </c>
      <c r="G214" s="10">
        <f t="shared" si="64"/>
        <v>2.1666666599999997</v>
      </c>
      <c r="H214" s="5">
        <f t="shared" si="64"/>
        <v>1</v>
      </c>
      <c r="I214">
        <f t="shared" si="65"/>
        <v>38.324080270141977</v>
      </c>
      <c r="J214">
        <f t="shared" si="66"/>
        <v>21.624369612851265</v>
      </c>
      <c r="K214">
        <f t="shared" si="66"/>
        <v>-31.640508330288885</v>
      </c>
      <c r="L214">
        <f t="shared" si="67"/>
        <v>-3.2555404521304392</v>
      </c>
      <c r="M214">
        <f t="shared" si="68"/>
        <v>-27.410533751531464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25.334125100655715</v>
      </c>
      <c r="C215" s="9">
        <f t="shared" si="61"/>
        <v>1.1760000000000008</v>
      </c>
      <c r="D215" s="9">
        <f t="shared" si="62"/>
        <v>27.334125100655715</v>
      </c>
      <c r="E215" s="9">
        <f t="shared" si="62"/>
        <v>-16.178126358573518</v>
      </c>
      <c r="F215" s="9">
        <f t="shared" si="63"/>
        <v>-14.578483663977826</v>
      </c>
      <c r="G215" s="10">
        <f t="shared" si="64"/>
        <v>2.1666666599999997</v>
      </c>
      <c r="H215" s="5">
        <f t="shared" si="64"/>
        <v>1</v>
      </c>
      <c r="I215">
        <f t="shared" si="65"/>
        <v>38.448994379340462</v>
      </c>
      <c r="J215">
        <f t="shared" si="66"/>
        <v>21.604836370138482</v>
      </c>
      <c r="K215">
        <f t="shared" si="66"/>
        <v>-31.804971532798074</v>
      </c>
      <c r="L215">
        <f t="shared" si="67"/>
        <v>-3.2632013046709187</v>
      </c>
      <c r="M215">
        <f t="shared" si="68"/>
        <v>-27.370167060802281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25.463695381253061</v>
      </c>
      <c r="C216" s="9">
        <f t="shared" si="61"/>
        <v>1.1820000000000008</v>
      </c>
      <c r="D216" s="9">
        <f t="shared" si="62"/>
        <v>27.463695381253061</v>
      </c>
      <c r="E216" s="9">
        <f t="shared" si="62"/>
        <v>-16.369448850777403</v>
      </c>
      <c r="F216" s="9">
        <f t="shared" si="63"/>
        <v>-14.745281665421899</v>
      </c>
      <c r="G216" s="10">
        <f t="shared" si="64"/>
        <v>2.1666666599999997</v>
      </c>
      <c r="H216" s="5">
        <f t="shared" si="64"/>
        <v>1</v>
      </c>
      <c r="I216">
        <f t="shared" si="65"/>
        <v>38.573988620745318</v>
      </c>
      <c r="J216">
        <f t="shared" si="66"/>
        <v>21.585257162310455</v>
      </c>
      <c r="K216">
        <f t="shared" si="66"/>
        <v>-31.96919253516289</v>
      </c>
      <c r="L216">
        <f t="shared" si="67"/>
        <v>-3.2708428167293229</v>
      </c>
      <c r="M216">
        <f t="shared" si="68"/>
        <v>-27.329665602036236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25.593148049056222</v>
      </c>
      <c r="C217" s="9">
        <f t="shared" si="61"/>
        <v>1.1880000000000008</v>
      </c>
      <c r="D217" s="9">
        <f t="shared" si="62"/>
        <v>27.593148049056222</v>
      </c>
      <c r="E217" s="9">
        <f t="shared" si="62"/>
        <v>-16.561755939969217</v>
      </c>
      <c r="F217" s="9">
        <f t="shared" si="63"/>
        <v>-14.912813044830168</v>
      </c>
      <c r="G217" s="10">
        <f t="shared" si="64"/>
        <v>2.1666666599999997</v>
      </c>
      <c r="H217" s="5">
        <f t="shared" si="64"/>
        <v>1</v>
      </c>
      <c r="I217">
        <f t="shared" si="65"/>
        <v>38.6990585975581</v>
      </c>
      <c r="J217">
        <f t="shared" si="66"/>
        <v>21.565632105410078</v>
      </c>
      <c r="K217">
        <f t="shared" si="66"/>
        <v>-32.133170528775111</v>
      </c>
      <c r="L217">
        <f t="shared" si="67"/>
        <v>-3.2784645472647003</v>
      </c>
      <c r="M217">
        <f t="shared" si="68"/>
        <v>-27.289030254857586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25.722482829326832</v>
      </c>
      <c r="C218" s="9">
        <f t="shared" si="61"/>
        <v>1.1940000000000008</v>
      </c>
      <c r="D218" s="9">
        <f t="shared" si="62"/>
        <v>27.722482829326832</v>
      </c>
      <c r="E218" s="9">
        <f t="shared" si="62"/>
        <v>-16.755046165686455</v>
      </c>
      <c r="F218" s="9">
        <f t="shared" si="63"/>
        <v>-15.081075033351635</v>
      </c>
      <c r="G218" s="10">
        <f t="shared" si="64"/>
        <v>2.1666666599999997</v>
      </c>
      <c r="H218" s="5">
        <f t="shared" si="64"/>
        <v>1</v>
      </c>
      <c r="I218">
        <f t="shared" si="65"/>
        <v>38.824199965854753</v>
      </c>
      <c r="J218">
        <f t="shared" si="66"/>
        <v>21.545961318126491</v>
      </c>
      <c r="K218">
        <f t="shared" si="66"/>
        <v>-32.296904710304254</v>
      </c>
      <c r="L218">
        <f t="shared" si="67"/>
        <v>-3.2860660616153723</v>
      </c>
      <c r="M218">
        <f t="shared" si="68"/>
        <v>-27.248261904737102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25.851699448046482</v>
      </c>
      <c r="C219" s="9">
        <f t="shared" si="61"/>
        <v>1.2000000000000008</v>
      </c>
      <c r="D219" s="9">
        <f t="shared" si="62"/>
        <v>27.851699448046482</v>
      </c>
      <c r="E219" s="9">
        <f t="shared" si="62"/>
        <v>-16.949318062662567</v>
      </c>
      <c r="F219" s="9">
        <f t="shared" si="63"/>
        <v>-15.250064857775277</v>
      </c>
      <c r="G219" s="10">
        <f t="shared" si="64"/>
        <v>2.1666666599999997</v>
      </c>
      <c r="H219" s="5">
        <f t="shared" si="64"/>
        <v>1</v>
      </c>
      <c r="I219">
        <f t="shared" si="65"/>
        <v>38.949408433980146</v>
      </c>
      <c r="J219">
        <f t="shared" si="66"/>
        <v>21.526244921756799</v>
      </c>
      <c r="K219">
        <f t="shared" si="66"/>
        <v>-32.460394281732675</v>
      </c>
      <c r="L219">
        <f t="shared" si="67"/>
        <v>-3.2936469314361561</v>
      </c>
      <c r="M219">
        <f t="shared" si="68"/>
        <v>-27.20736144284141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25.980797631932255</v>
      </c>
      <c r="C220" s="9">
        <f t="shared" si="61"/>
        <v>1.2060000000000008</v>
      </c>
      <c r="D220" s="9">
        <f t="shared" si="62"/>
        <v>27.980797631932255</v>
      </c>
      <c r="E220" s="9">
        <f t="shared" si="62"/>
        <v>-17.144570160858933</v>
      </c>
      <c r="F220" s="9">
        <f t="shared" si="63"/>
        <v>-15.419779740592174</v>
      </c>
      <c r="G220" s="10">
        <f t="shared" si="64"/>
        <v>2.1666666599999997</v>
      </c>
      <c r="H220" s="5">
        <f t="shared" si="64"/>
        <v>1</v>
      </c>
      <c r="I220">
        <f t="shared" si="65"/>
        <v>39.074679761947998</v>
      </c>
      <c r="J220">
        <f t="shared" si="66"/>
        <v>21.506483040168181</v>
      </c>
      <c r="K220">
        <f t="shared" si="66"/>
        <v>-32.623638450389727</v>
      </c>
      <c r="L220">
        <f t="shared" si="67"/>
        <v>-3.3012067346360929</v>
      </c>
      <c r="M220">
        <f t="shared" si="68"/>
        <v>-27.16632976588452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26.10977710845204</v>
      </c>
      <c r="C221" s="9">
        <f t="shared" si="61"/>
        <v>1.2120000000000009</v>
      </c>
      <c r="D221" s="9">
        <f t="shared" si="62"/>
        <v>28.10977710845204</v>
      </c>
      <c r="E221" s="9">
        <f t="shared" si="62"/>
        <v>-17.340800985497058</v>
      </c>
      <c r="F221" s="9">
        <f t="shared" si="63"/>
        <v>-15.59021690005793</v>
      </c>
      <c r="G221" s="10">
        <f t="shared" si="64"/>
        <v>2.1666666599999997</v>
      </c>
      <c r="H221" s="5">
        <f t="shared" si="64"/>
        <v>1</v>
      </c>
      <c r="I221">
        <f t="shared" si="65"/>
        <v>39.200009760846442</v>
      </c>
      <c r="J221">
        <f t="shared" si="66"/>
        <v>21.486675799760363</v>
      </c>
      <c r="K221">
        <f t="shared" si="66"/>
        <v>-32.786636428985034</v>
      </c>
      <c r="L221">
        <f t="shared" si="67"/>
        <v>-3.3087450553167095</v>
      </c>
      <c r="M221">
        <f t="shared" si="68"/>
        <v>-27.125167775981392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26.238637605839607</v>
      </c>
      <c r="C222" s="9">
        <f t="shared" si="61"/>
        <v>1.2180000000000009</v>
      </c>
      <c r="D222" s="9">
        <f t="shared" si="62"/>
        <v>28.238637605839607</v>
      </c>
      <c r="E222" s="9">
        <f t="shared" si="62"/>
        <v>-17.538009057090935</v>
      </c>
      <c r="F222" s="9">
        <f t="shared" si="63"/>
        <v>-15.761373550255394</v>
      </c>
      <c r="G222" s="10">
        <f t="shared" si="64"/>
        <v>2.1666666599999997</v>
      </c>
      <c r="H222" s="5">
        <f t="shared" si="64"/>
        <v>1</v>
      </c>
      <c r="I222">
        <f t="shared" si="65"/>
        <v>39.3253942922492</v>
      </c>
      <c r="J222">
        <f t="shared" si="66"/>
        <v>21.466823329428461</v>
      </c>
      <c r="K222">
        <f t="shared" si="66"/>
        <v>-32.949387435640922</v>
      </c>
      <c r="L222">
        <f t="shared" si="67"/>
        <v>-3.3162614837108069</v>
      </c>
      <c r="M222">
        <f t="shared" si="68"/>
        <v>-27.083876380503572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26.367378853109471</v>
      </c>
      <c r="C223" s="9">
        <f t="shared" si="61"/>
        <v>1.2240000000000009</v>
      </c>
      <c r="D223" s="9">
        <f t="shared" si="62"/>
        <v>28.367378853109471</v>
      </c>
      <c r="E223" s="9">
        <f t="shared" si="62"/>
        <v>-17.736192891479629</v>
      </c>
      <c r="F223" s="9">
        <f t="shared" si="63"/>
        <v>-15.933246901157636</v>
      </c>
      <c r="G223" s="10">
        <f t="shared" si="64"/>
        <v>2.1666666599999997</v>
      </c>
      <c r="H223" s="5">
        <f t="shared" si="64"/>
        <v>1</v>
      </c>
      <c r="I223">
        <f t="shared" si="65"/>
        <v>39.450829267632507</v>
      </c>
      <c r="J223">
        <f t="shared" si="66"/>
        <v>21.446925760526195</v>
      </c>
      <c r="K223">
        <f t="shared" si="66"/>
        <v>-33.111890693923947</v>
      </c>
      <c r="L223">
        <f t="shared" si="67"/>
        <v>-3.3237556161217845</v>
      </c>
      <c r="M223">
        <f t="shared" si="68"/>
        <v>-27.042456491936857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26.496000580071538</v>
      </c>
      <c r="C224" s="9">
        <f t="shared" si="61"/>
        <v>1.2300000000000009</v>
      </c>
      <c r="D224" s="9">
        <f t="shared" si="62"/>
        <v>28.496000580071538</v>
      </c>
      <c r="E224" s="9">
        <f t="shared" si="62"/>
        <v>-17.935350999860027</v>
      </c>
      <c r="F224" s="9">
        <f t="shared" si="63"/>
        <v>-16.105834158691248</v>
      </c>
      <c r="G224" s="10">
        <f t="shared" si="64"/>
        <v>2.1666666599999997</v>
      </c>
      <c r="H224" s="5">
        <f t="shared" si="64"/>
        <v>1</v>
      </c>
      <c r="I224">
        <f t="shared" si="65"/>
        <v>39.576310647797698</v>
      </c>
      <c r="J224">
        <f t="shared" si="66"/>
        <v>21.426983226829464</v>
      </c>
      <c r="K224">
        <f t="shared" si="66"/>
        <v>-33.274145432875571</v>
      </c>
      <c r="L224">
        <f t="shared" si="67"/>
        <v>-3.3312270548634979</v>
      </c>
      <c r="M224">
        <f t="shared" si="68"/>
        <v>-27.000909027740938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26.624502517345526</v>
      </c>
      <c r="C225" s="9">
        <f t="shared" si="61"/>
        <v>1.2360000000000009</v>
      </c>
      <c r="D225" s="9">
        <f t="shared" si="62"/>
        <v>28.624502517345526</v>
      </c>
      <c r="E225" s="9">
        <f t="shared" si="62"/>
        <v>-18.135481888819779</v>
      </c>
      <c r="F225" s="9">
        <f t="shared" si="63"/>
        <v>-16.279132524799877</v>
      </c>
      <c r="G225" s="10">
        <f t="shared" si="64"/>
        <v>2.1666666599999997</v>
      </c>
      <c r="H225" s="5">
        <f t="shared" si="64"/>
        <v>1</v>
      </c>
      <c r="I225">
        <f t="shared" si="65"/>
        <v>39.701834442299678</v>
      </c>
      <c r="J225">
        <f t="shared" si="66"/>
        <v>21.406995864500281</v>
      </c>
      <c r="K225">
        <f t="shared" si="66"/>
        <v>-33.436150887042018</v>
      </c>
      <c r="L225">
        <f t="shared" si="67"/>
        <v>-3.3386754082006611</v>
      </c>
      <c r="M225">
        <f t="shared" si="68"/>
        <v>-26.959234910210984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26.75288439637518</v>
      </c>
      <c r="C226" s="9">
        <f t="shared" si="61"/>
        <v>1.2420000000000009</v>
      </c>
      <c r="D226" s="9">
        <f t="shared" si="62"/>
        <v>28.75288439637518</v>
      </c>
      <c r="E226" s="9">
        <f t="shared" si="62"/>
        <v>-18.336584060370416</v>
      </c>
      <c r="F226" s="9">
        <f t="shared" si="63"/>
        <v>-16.453139197508044</v>
      </c>
      <c r="G226" s="10">
        <f t="shared" si="64"/>
        <v>2.1666666599999997</v>
      </c>
      <c r="H226" s="5">
        <f t="shared" si="64"/>
        <v>1</v>
      </c>
      <c r="I226">
        <f t="shared" si="65"/>
        <v>39.827396708881153</v>
      </c>
      <c r="J226">
        <f t="shared" si="66"/>
        <v>21.386963812051079</v>
      </c>
      <c r="K226">
        <f t="shared" si="66"/>
        <v>-33.597906296503282</v>
      </c>
      <c r="L226">
        <f t="shared" si="67"/>
        <v>-3.3461002902897876</v>
      </c>
      <c r="M226">
        <f t="shared" si="68"/>
        <v>-26.917435066341138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26.88114594944226</v>
      </c>
      <c r="C227" s="9">
        <f t="shared" si="61"/>
        <v>1.2480000000000009</v>
      </c>
      <c r="D227" s="9">
        <f t="shared" si="62"/>
        <v>28.88114594944226</v>
      </c>
      <c r="E227" s="9">
        <f t="shared" si="62"/>
        <v>-18.538656011980631</v>
      </c>
      <c r="F227" s="9">
        <f t="shared" si="63"/>
        <v>-16.627851370985177</v>
      </c>
      <c r="G227" s="10">
        <f t="shared" si="64"/>
        <v>2.1666666599999997</v>
      </c>
      <c r="H227" s="5">
        <f t="shared" si="64"/>
        <v>1</v>
      </c>
      <c r="I227">
        <f t="shared" si="65"/>
        <v>39.952993552912773</v>
      </c>
      <c r="J227">
        <f t="shared" si="66"/>
        <v>21.36688721030934</v>
      </c>
      <c r="K227">
        <f t="shared" si="66"/>
        <v>-33.75941090690133</v>
      </c>
      <c r="L227">
        <f t="shared" si="67"/>
        <v>-3.3535013211206777</v>
      </c>
      <c r="M227">
        <f t="shared" si="68"/>
        <v>-26.875510427689932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27.009286909680334</v>
      </c>
      <c r="C228" s="9">
        <f t="shared" si="61"/>
        <v>1.2540000000000009</v>
      </c>
      <c r="D228" s="9">
        <f t="shared" si="62"/>
        <v>29.009286909680334</v>
      </c>
      <c r="E228" s="9">
        <f t="shared" si="62"/>
        <v>-18.741696236609737</v>
      </c>
      <c r="F228" s="9">
        <f t="shared" si="63"/>
        <v>-16.803266235609907</v>
      </c>
      <c r="G228" s="10">
        <f t="shared" si="64"/>
        <v>2.1666666599999997</v>
      </c>
      <c r="H228" s="5">
        <f t="shared" si="64"/>
        <v>1</v>
      </c>
      <c r="I228">
        <f t="shared" si="65"/>
        <v>40.078621126839096</v>
      </c>
      <c r="J228">
        <f t="shared" si="66"/>
        <v>21.346766202382614</v>
      </c>
      <c r="K228">
        <f t="shared" si="66"/>
        <v>-33.920663969467469</v>
      </c>
      <c r="L228">
        <f t="shared" si="67"/>
        <v>-3.3608781264584469</v>
      </c>
      <c r="M228">
        <f t="shared" si="68"/>
        <v>-26.833461930247498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27.137307011088353</v>
      </c>
      <c r="C229" s="9">
        <f t="shared" si="61"/>
        <v>1.2600000000000009</v>
      </c>
      <c r="D229" s="9">
        <f t="shared" ref="D229:E244" si="70">D228+$C$7*(J228+J229)/2</f>
        <v>29.137307011088353</v>
      </c>
      <c r="E229" s="9">
        <f t="shared" si="70"/>
        <v>-18.945703222741287</v>
      </c>
      <c r="F229" s="9">
        <f t="shared" si="63"/>
        <v>-16.979380978034587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40.204275629630565</v>
      </c>
      <c r="J229">
        <f t="shared" si="66"/>
        <v>21.326600933623865</v>
      </c>
      <c r="K229">
        <f t="shared" si="66"/>
        <v>-34.081664741048954</v>
      </c>
      <c r="L229">
        <f t="shared" si="67"/>
        <v>-3.3682303377861098</v>
      </c>
      <c r="M229">
        <f t="shared" si="68"/>
        <v>-26.791290514304659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27.265205988544015</v>
      </c>
      <c r="C230" s="9">
        <f t="shared" si="61"/>
        <v>1.2660000000000009</v>
      </c>
      <c r="D230" s="9">
        <f t="shared" si="70"/>
        <v>29.265205988544015</v>
      </c>
      <c r="E230" s="9">
        <f t="shared" si="70"/>
        <v>-19.150675454416838</v>
      </c>
      <c r="F230" s="9">
        <f t="shared" si="63"/>
        <v>-17.156192781250009</v>
      </c>
      <c r="G230" s="10">
        <f t="shared" si="71"/>
        <v>2.1666666599999997</v>
      </c>
      <c r="H230" s="5">
        <f t="shared" si="71"/>
        <v>1</v>
      </c>
      <c r="I230">
        <f t="shared" si="65"/>
        <v>40.329953306241251</v>
      </c>
      <c r="J230">
        <f t="shared" si="66"/>
        <v>21.306391551597148</v>
      </c>
      <c r="K230">
        <f t="shared" si="66"/>
        <v>-34.242412484134782</v>
      </c>
      <c r="L230">
        <f t="shared" si="67"/>
        <v>-3.3755575922476928</v>
      </c>
      <c r="M230">
        <f t="shared" si="68"/>
        <v>-26.748997124323765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27.392983577816938</v>
      </c>
      <c r="C231" s="9">
        <f t="shared" si="61"/>
        <v>1.2720000000000009</v>
      </c>
      <c r="D231" s="9">
        <f t="shared" si="70"/>
        <v>29.392983577816938</v>
      </c>
      <c r="E231" s="9">
        <f t="shared" si="70"/>
        <v>-19.356611411269885</v>
      </c>
      <c r="F231" s="9">
        <f t="shared" si="63"/>
        <v>-17.333698824650376</v>
      </c>
      <c r="G231" s="10">
        <f t="shared" si="71"/>
        <v>2.1666666599999997</v>
      </c>
      <c r="H231" s="5">
        <f t="shared" si="71"/>
        <v>1</v>
      </c>
      <c r="I231">
        <f t="shared" si="65"/>
        <v>40.455650447072721</v>
      </c>
      <c r="J231">
        <f t="shared" si="66"/>
        <v>21.286138206043663</v>
      </c>
      <c r="K231">
        <f t="shared" si="66"/>
        <v>-34.402906466880722</v>
      </c>
      <c r="L231">
        <f t="shared" si="67"/>
        <v>-3.3828595325919184</v>
      </c>
      <c r="M231">
        <f t="shared" si="68"/>
        <v>-26.706582708811297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27.520639515581614</v>
      </c>
      <c r="C232" s="9">
        <f t="shared" si="61"/>
        <v>1.2780000000000009</v>
      </c>
      <c r="D232" s="9">
        <f t="shared" si="70"/>
        <v>29.520639515581614</v>
      </c>
      <c r="E232" s="9">
        <f t="shared" si="70"/>
        <v>-19.563509568559926</v>
      </c>
      <c r="F232" s="9">
        <f t="shared" si="63"/>
        <v>-17.51189628409843</v>
      </c>
      <c r="G232" s="10">
        <f t="shared" si="71"/>
        <v>2.1666666599999997</v>
      </c>
      <c r="H232" s="5">
        <f t="shared" si="71"/>
        <v>1</v>
      </c>
      <c r="I232">
        <f t="shared" si="65"/>
        <v>40.581363387443645</v>
      </c>
      <c r="J232">
        <f t="shared" si="66"/>
        <v>21.265841048848113</v>
      </c>
      <c r="K232">
        <f t="shared" si="66"/>
        <v>-34.563145963133593</v>
      </c>
      <c r="L232">
        <f t="shared" si="67"/>
        <v>-3.3901358071164056</v>
      </c>
      <c r="M232">
        <f t="shared" si="68"/>
        <v>-26.664048220192218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27.648173539430175</v>
      </c>
      <c r="C233" s="9">
        <f t="shared" si="61"/>
        <v>1.2840000000000009</v>
      </c>
      <c r="D233" s="9">
        <f t="shared" si="70"/>
        <v>29.648173539430175</v>
      </c>
      <c r="E233" s="9">
        <f t="shared" si="70"/>
        <v>-19.77136839720669</v>
      </c>
      <c r="F233" s="9">
        <f t="shared" si="63"/>
        <v>-17.690782331990803</v>
      </c>
      <c r="G233" s="10">
        <f t="shared" si="71"/>
        <v>2.1666666599999997</v>
      </c>
      <c r="H233" s="5">
        <f t="shared" si="71"/>
        <v>1</v>
      </c>
      <c r="I233">
        <f t="shared" si="65"/>
        <v>40.707088507065471</v>
      </c>
      <c r="J233">
        <f t="shared" si="66"/>
        <v>21.245500234005416</v>
      </c>
      <c r="K233">
        <f t="shared" si="66"/>
        <v>-34.723130252454744</v>
      </c>
      <c r="L233">
        <f t="shared" si="67"/>
        <v>-3.3973860696124394</v>
      </c>
      <c r="M233">
        <f t="shared" si="68"/>
        <v>-26.621394614686015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27.775585387884956</v>
      </c>
      <c r="C234" s="9">
        <f t="shared" si="61"/>
        <v>1.2900000000000009</v>
      </c>
      <c r="D234" s="9">
        <f t="shared" si="70"/>
        <v>29.775585387884956</v>
      </c>
      <c r="E234" s="9">
        <f t="shared" si="70"/>
        <v>-19.980186363824483</v>
      </c>
      <c r="F234" s="9">
        <f t="shared" si="63"/>
        <v>-17.87035413732352</v>
      </c>
      <c r="G234" s="10">
        <f t="shared" si="71"/>
        <v>2.1666666599999997</v>
      </c>
      <c r="H234" s="5">
        <f t="shared" si="71"/>
        <v>1</v>
      </c>
      <c r="I234">
        <f t="shared" si="65"/>
        <v>40.832822229524027</v>
      </c>
      <c r="J234">
        <f t="shared" si="66"/>
        <v>21.22511591758774</v>
      </c>
      <c r="K234">
        <f t="shared" si="66"/>
        <v>-34.882858620142862</v>
      </c>
      <c r="L234">
        <f t="shared" si="67"/>
        <v>-3.4046099793102713</v>
      </c>
      <c r="M234">
        <f t="shared" si="68"/>
        <v>-26.578622852184392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27.902874800410853</v>
      </c>
      <c r="C235" s="9">
        <f t="shared" si="61"/>
        <v>1.2960000000000009</v>
      </c>
      <c r="D235" s="9">
        <f t="shared" si="70"/>
        <v>29.902874800410853</v>
      </c>
      <c r="E235" s="9">
        <f t="shared" si="70"/>
        <v>-20.189961930756681</v>
      </c>
      <c r="F235" s="9">
        <f t="shared" si="63"/>
        <v>-18.05060886575772</v>
      </c>
      <c r="G235" s="10">
        <f t="shared" si="71"/>
        <v>2.1666666599999997</v>
      </c>
      <c r="H235" s="5">
        <f t="shared" si="71"/>
        <v>1</v>
      </c>
      <c r="I235">
        <f t="shared" si="65"/>
        <v>40.958561021766954</v>
      </c>
      <c r="J235">
        <f t="shared" si="66"/>
        <v>21.204688257711879</v>
      </c>
      <c r="K235">
        <f t="shared" si="66"/>
        <v>-35.04233035725597</v>
      </c>
      <c r="L235">
        <f t="shared" si="67"/>
        <v>-3.4118072008249656</v>
      </c>
      <c r="M235">
        <f t="shared" si="68"/>
        <v>-26.535733896130655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28.030041517427509</v>
      </c>
      <c r="C236" s="9">
        <f t="shared" si="61"/>
        <v>1.3020000000000009</v>
      </c>
      <c r="D236" s="9">
        <f t="shared" si="70"/>
        <v>30.030041517427509</v>
      </c>
      <c r="E236" s="9">
        <f t="shared" si="70"/>
        <v>-20.400693556110348</v>
      </c>
      <c r="F236" s="9">
        <f t="shared" si="63"/>
        <v>-18.231543679685505</v>
      </c>
      <c r="G236" s="10">
        <f t="shared" si="71"/>
        <v>2.1666666599999997</v>
      </c>
      <c r="H236" s="5">
        <f t="shared" si="71"/>
        <v>1</v>
      </c>
      <c r="I236">
        <f t="shared" si="65"/>
        <v>41.084301393597165</v>
      </c>
      <c r="J236">
        <f t="shared" si="66"/>
        <v>21.184217414506929</v>
      </c>
      <c r="K236">
        <f t="shared" si="66"/>
        <v>-35.201544760632757</v>
      </c>
      <c r="L236">
        <f t="shared" si="67"/>
        <v>-3.4189774041027809</v>
      </c>
      <c r="M236">
        <f t="shared" si="68"/>
        <v>-26.492728713400652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28.157085280321276</v>
      </c>
      <c r="C237" s="9">
        <f t="shared" si="61"/>
        <v>1.3080000000000009</v>
      </c>
      <c r="D237" s="9">
        <f t="shared" si="70"/>
        <v>30.157085280321276</v>
      </c>
      <c r="E237" s="9">
        <f t="shared" si="70"/>
        <v>-20.612379693790984</v>
      </c>
      <c r="F237" s="9">
        <f t="shared" si="63"/>
        <v>-18.413155738295956</v>
      </c>
      <c r="G237" s="10">
        <f t="shared" si="71"/>
        <v>2.1666666599999997</v>
      </c>
      <c r="H237" s="5">
        <f t="shared" si="71"/>
        <v>1</v>
      </c>
      <c r="I237">
        <f t="shared" si="65"/>
        <v>41.210039897172145</v>
      </c>
      <c r="J237">
        <f t="shared" si="66"/>
        <v>21.16370355008231</v>
      </c>
      <c r="K237">
        <f t="shared" si="66"/>
        <v>-35.360501132913164</v>
      </c>
      <c r="L237">
        <f t="shared" si="67"/>
        <v>-3.4261202643680995</v>
      </c>
      <c r="M237">
        <f t="shared" si="68"/>
        <v>-26.449608274185366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28.284005831457012</v>
      </c>
      <c r="C238" s="9">
        <f t="shared" si="61"/>
        <v>1.3140000000000009</v>
      </c>
      <c r="D238" s="9">
        <f t="shared" si="70"/>
        <v>30.284005831457012</v>
      </c>
      <c r="E238" s="9">
        <f t="shared" si="70"/>
        <v>-20.825018793537399</v>
      </c>
      <c r="F238" s="9">
        <f t="shared" si="63"/>
        <v>-18.595442197641326</v>
      </c>
      <c r="G238" s="10">
        <f t="shared" si="71"/>
        <v>2.1666666599999997</v>
      </c>
      <c r="H238" s="5">
        <f t="shared" si="71"/>
        <v>1</v>
      </c>
      <c r="I238">
        <f t="shared" si="65"/>
        <v>41.335773126509125</v>
      </c>
      <c r="J238">
        <f t="shared" si="66"/>
        <v>21.1431468284961</v>
      </c>
      <c r="K238">
        <f t="shared" si="66"/>
        <v>-35.519198782558277</v>
      </c>
      <c r="L238">
        <f t="shared" si="67"/>
        <v>-3.4332354620708792</v>
      </c>
      <c r="M238">
        <f t="shared" si="68"/>
        <v>-26.406373551875021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28.41080291418967</v>
      </c>
      <c r="C239" s="9">
        <f t="shared" si="61"/>
        <v>1.320000000000001</v>
      </c>
      <c r="D239" s="9">
        <f t="shared" si="70"/>
        <v>30.41080291418967</v>
      </c>
      <c r="E239" s="9">
        <f t="shared" si="70"/>
        <v>-21.038609300956683</v>
      </c>
      <c r="F239" s="9">
        <f t="shared" si="63"/>
        <v>-18.778400210703317</v>
      </c>
      <c r="G239" s="10">
        <f t="shared" si="71"/>
        <v>2.1666666599999997</v>
      </c>
      <c r="H239" s="5">
        <f t="shared" si="71"/>
        <v>1</v>
      </c>
      <c r="I239">
        <f t="shared" si="65"/>
        <v>41.461497716996192</v>
      </c>
      <c r="J239">
        <f t="shared" si="66"/>
        <v>21.122547415723673</v>
      </c>
      <c r="K239">
        <f t="shared" si="66"/>
        <v>-35.677637023869529</v>
      </c>
      <c r="L239">
        <f t="shared" si="67"/>
        <v>-3.4403226828346503</v>
      </c>
      <c r="M239">
        <f t="shared" si="68"/>
        <v>-26.363025522944746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28.537476272875722</v>
      </c>
      <c r="C240" s="9">
        <f t="shared" si="61"/>
        <v>1.326000000000001</v>
      </c>
      <c r="D240" s="9">
        <f t="shared" si="70"/>
        <v>30.537476272875722</v>
      </c>
      <c r="E240" s="9">
        <f t="shared" si="70"/>
        <v>-21.253149657559312</v>
      </c>
      <c r="F240" s="9">
        <f t="shared" si="63"/>
        <v>-18.962026927459554</v>
      </c>
      <c r="G240" s="10">
        <f t="shared" si="71"/>
        <v>2.1666666599999997</v>
      </c>
      <c r="H240" s="5">
        <f t="shared" si="71"/>
        <v>1</v>
      </c>
      <c r="I240">
        <f t="shared" si="65"/>
        <v>41.587210344909138</v>
      </c>
      <c r="J240">
        <f t="shared" si="66"/>
        <v>21.101905479626666</v>
      </c>
      <c r="K240">
        <f t="shared" si="66"/>
        <v>-35.835815177007198</v>
      </c>
      <c r="L240">
        <f t="shared" si="67"/>
        <v>-3.4473816174050333</v>
      </c>
      <c r="M240">
        <f t="shared" si="68"/>
        <v>-26.31956516684177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28.664025652884369</v>
      </c>
      <c r="C241" s="9">
        <f t="shared" si="61"/>
        <v>1.332000000000001</v>
      </c>
      <c r="D241" s="9">
        <f t="shared" si="70"/>
        <v>30.664025652884369</v>
      </c>
      <c r="E241" s="9">
        <f t="shared" si="70"/>
        <v>-21.46863830079436</v>
      </c>
      <c r="F241" s="9">
        <f t="shared" si="63"/>
        <v>-19.146319494950127</v>
      </c>
      <c r="G241" s="10">
        <f t="shared" si="71"/>
        <v>2.1666666599999997</v>
      </c>
      <c r="H241" s="5">
        <f t="shared" si="71"/>
        <v>1</v>
      </c>
      <c r="I241">
        <f t="shared" si="65"/>
        <v>41.712907726934162</v>
      </c>
      <c r="J241">
        <f t="shared" si="66"/>
        <v>21.081221189922235</v>
      </c>
      <c r="K241">
        <f t="shared" si="66"/>
        <v>-35.993732568008248</v>
      </c>
      <c r="L241">
        <f t="shared" si="67"/>
        <v>-3.4544119615987832</v>
      </c>
      <c r="M241">
        <f t="shared" si="68"/>
        <v>-26.275993465874066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28.790450800608593</v>
      </c>
      <c r="C242" s="9">
        <f t="shared" si="61"/>
        <v>1.338000000000001</v>
      </c>
      <c r="D242" s="9">
        <f t="shared" si="70"/>
        <v>30.790450800608593</v>
      </c>
      <c r="E242" s="9">
        <f t="shared" si="70"/>
        <v>-21.685073664084797</v>
      </c>
      <c r="F242" s="9">
        <f t="shared" si="63"/>
        <v>-19.331275057344296</v>
      </c>
      <c r="G242" s="10">
        <f t="shared" si="71"/>
        <v>2.1666666599999997</v>
      </c>
      <c r="H242" s="5">
        <f t="shared" si="71"/>
        <v>1</v>
      </c>
      <c r="I242">
        <f t="shared" si="65"/>
        <v>41.838586619696422</v>
      </c>
      <c r="J242">
        <f t="shared" si="66"/>
        <v>21.060494718152643</v>
      </c>
      <c r="K242">
        <f t="shared" si="66"/>
        <v>-36.151388528803494</v>
      </c>
      <c r="L242">
        <f t="shared" si="67"/>
        <v>-3.4614134162533681</v>
      </c>
      <c r="M242">
        <f t="shared" si="68"/>
        <v>-26.232311405100511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28.916751463476015</v>
      </c>
      <c r="C243" s="9">
        <f t="shared" si="61"/>
        <v>1.344000000000001</v>
      </c>
      <c r="D243" s="9">
        <f t="shared" si="70"/>
        <v>30.916751463476015</v>
      </c>
      <c r="E243" s="9">
        <f t="shared" si="70"/>
        <v>-21.902454176862911</v>
      </c>
      <c r="F243" s="9">
        <f t="shared" si="63"/>
        <v>-19.516890756007275</v>
      </c>
      <c r="G243" s="10">
        <f t="shared" si="71"/>
        <v>2.1666666599999997</v>
      </c>
      <c r="H243" s="5">
        <f t="shared" si="71"/>
        <v>1</v>
      </c>
      <c r="I243">
        <f t="shared" si="65"/>
        <v>41.964243819294182</v>
      </c>
      <c r="J243">
        <f t="shared" si="66"/>
        <v>21.039726237655124</v>
      </c>
      <c r="K243">
        <f t="shared" si="66"/>
        <v>-36.308782397234097</v>
      </c>
      <c r="L243">
        <f t="shared" si="67"/>
        <v>-3.4683856871770509</v>
      </c>
      <c r="M243">
        <f t="shared" si="68"/>
        <v>-26.188519972222412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29.042927389959576</v>
      </c>
      <c r="C244" s="9">
        <f t="shared" si="61"/>
        <v>1.350000000000001</v>
      </c>
      <c r="D244" s="9">
        <f t="shared" si="70"/>
        <v>31.042927389959576</v>
      </c>
      <c r="E244" s="9">
        <f t="shared" si="70"/>
        <v>-22.120778264605814</v>
      </c>
      <c r="F244" s="9">
        <f t="shared" si="63"/>
        <v>-19.703163729567127</v>
      </c>
      <c r="G244" s="10">
        <f t="shared" si="71"/>
        <v>2.1666666599999997</v>
      </c>
      <c r="H244" s="5">
        <f t="shared" si="71"/>
        <v>1</v>
      </c>
      <c r="I244">
        <f t="shared" si="65"/>
        <v>42.089876160838855</v>
      </c>
      <c r="J244">
        <f t="shared" si="66"/>
        <v>21.018915923532063</v>
      </c>
      <c r="K244">
        <f t="shared" si="66"/>
        <v>-36.465913517067435</v>
      </c>
      <c r="L244">
        <f t="shared" si="67"/>
        <v>-3.4753284850995012</v>
      </c>
      <c r="M244">
        <f t="shared" si="68"/>
        <v>-26.144620157476549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29.168978329588036</v>
      </c>
      <c r="C245" s="9">
        <f t="shared" si="61"/>
        <v>1.356000000000001</v>
      </c>
      <c r="D245" s="9">
        <f t="shared" ref="D245:E260" si="72">D244+$C$7*(J244+J245)/2</f>
        <v>31.168978329588036</v>
      </c>
      <c r="E245" s="9">
        <f t="shared" si="72"/>
        <v>-22.340044348871054</v>
      </c>
      <c r="F245" s="9">
        <f t="shared" si="63"/>
        <v>-19.890091113981743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42.215480518000575</v>
      </c>
      <c r="J245">
        <f t="shared" si="66"/>
        <v>20.998063952621465</v>
      </c>
      <c r="K245">
        <f t="shared" si="66"/>
        <v>-36.622781238012294</v>
      </c>
      <c r="L245">
        <f t="shared" si="67"/>
        <v>-3.4822415256229076</v>
      </c>
      <c r="M245">
        <f t="shared" si="68"/>
        <v>-26.10061295352952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29.294904032956303</v>
      </c>
      <c r="C246" s="9">
        <f t="shared" si="61"/>
        <v>1.362000000000001</v>
      </c>
      <c r="D246" s="9">
        <f t="shared" si="72"/>
        <v>31.294904032956303</v>
      </c>
      <c r="E246" s="9">
        <f t="shared" si="72"/>
        <v>-22.560250847332291</v>
      </c>
      <c r="F246" s="9">
        <f t="shared" si="63"/>
        <v>-20.077670042605931</v>
      </c>
      <c r="G246" s="10">
        <f t="shared" si="73"/>
        <v>2.1666666599999997</v>
      </c>
      <c r="H246" s="5">
        <f t="shared" si="73"/>
        <v>1</v>
      </c>
      <c r="I246">
        <f t="shared" si="65"/>
        <v>42.341053802559514</v>
      </c>
      <c r="J246">
        <f t="shared" si="66"/>
        <v>20.977170503467725</v>
      </c>
      <c r="K246">
        <f t="shared" si="66"/>
        <v>-36.779384915733473</v>
      </c>
      <c r="L246">
        <f t="shared" si="67"/>
        <v>-3.4891245291736093</v>
      </c>
      <c r="M246">
        <f t="shared" si="68"/>
        <v>-26.056499355373514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29.420704251735586</v>
      </c>
      <c r="C247" s="9">
        <f t="shared" si="61"/>
        <v>1.368000000000001</v>
      </c>
      <c r="D247" s="9">
        <f t="shared" si="72"/>
        <v>31.420704251735586</v>
      </c>
      <c r="E247" s="9">
        <f t="shared" si="72"/>
        <v>-22.781396173815089</v>
      </c>
      <c r="F247" s="9">
        <f t="shared" si="63"/>
        <v>-20.265897646258566</v>
      </c>
      <c r="G247" s="10">
        <f t="shared" si="73"/>
        <v>2.1666666599999997</v>
      </c>
      <c r="H247" s="5">
        <f t="shared" si="73"/>
        <v>1</v>
      </c>
      <c r="I247">
        <f t="shared" si="65"/>
        <v>42.466592963962732</v>
      </c>
      <c r="J247">
        <f t="shared" si="66"/>
        <v>20.956235756292685</v>
      </c>
      <c r="K247">
        <f t="shared" si="66"/>
        <v>-36.935723911865715</v>
      </c>
      <c r="L247">
        <f t="shared" si="67"/>
        <v>-3.4959772209542206</v>
      </c>
      <c r="M247">
        <f t="shared" si="68"/>
        <v>-26.012280360223428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29.546378738683366</v>
      </c>
      <c r="C248" s="9">
        <f t="shared" si="61"/>
        <v>1.374000000000001</v>
      </c>
      <c r="D248" s="9">
        <f t="shared" si="72"/>
        <v>31.546378738683366</v>
      </c>
      <c r="E248" s="9">
        <f t="shared" si="72"/>
        <v>-23.003478738332767</v>
      </c>
      <c r="F248" s="9">
        <f t="shared" si="63"/>
        <v>-20.454771053289786</v>
      </c>
      <c r="G248" s="10">
        <f t="shared" si="73"/>
        <v>2.1666666599999997</v>
      </c>
      <c r="H248" s="5">
        <f t="shared" si="73"/>
        <v>1</v>
      </c>
      <c r="I248">
        <f t="shared" si="65"/>
        <v>42.592094988886643</v>
      </c>
      <c r="J248">
        <f t="shared" si="66"/>
        <v>20.935259892966961</v>
      </c>
      <c r="K248">
        <f t="shared" si="66"/>
        <v>-37.091797594027057</v>
      </c>
      <c r="L248">
        <f t="shared" si="67"/>
        <v>-3.5027993308962615</v>
      </c>
      <c r="M248">
        <f t="shared" si="68"/>
        <v>-25.967956967415297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29.671927247653212</v>
      </c>
      <c r="C249" s="9">
        <f t="shared" si="61"/>
        <v>1.380000000000001</v>
      </c>
      <c r="D249" s="9">
        <f t="shared" si="72"/>
        <v>31.671927247653212</v>
      </c>
      <c r="E249" s="9">
        <f t="shared" si="72"/>
        <v>-23.226496947122342</v>
      </c>
      <c r="F249" s="9">
        <f t="shared" si="63"/>
        <v>-20.644287389648294</v>
      </c>
      <c r="G249" s="10">
        <f t="shared" si="73"/>
        <v>2.1666666599999997</v>
      </c>
      <c r="H249" s="5">
        <f t="shared" si="73"/>
        <v>1</v>
      </c>
      <c r="I249">
        <f t="shared" si="65"/>
        <v>42.717556900804951</v>
      </c>
      <c r="J249">
        <f t="shared" si="66"/>
        <v>20.914243096981583</v>
      </c>
      <c r="K249">
        <f t="shared" si="66"/>
        <v>-37.247605335831551</v>
      </c>
      <c r="L249">
        <f t="shared" si="67"/>
        <v>-3.5095905936132796</v>
      </c>
      <c r="M249">
        <f t="shared" si="68"/>
        <v>-25.923530178306059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29.797349533604418</v>
      </c>
      <c r="C250" s="9">
        <f t="shared" si="61"/>
        <v>1.386000000000001</v>
      </c>
      <c r="D250" s="9">
        <f t="shared" si="72"/>
        <v>31.797349533604418</v>
      </c>
      <c r="E250" s="9">
        <f t="shared" si="72"/>
        <v>-23.450449202680542</v>
      </c>
      <c r="F250" s="9">
        <f t="shared" si="63"/>
        <v>-20.834443778948732</v>
      </c>
      <c r="G250" s="10">
        <f t="shared" si="73"/>
        <v>2.1666666599999997</v>
      </c>
      <c r="H250" s="5">
        <f t="shared" si="73"/>
        <v>1</v>
      </c>
      <c r="I250">
        <f t="shared" si="65"/>
        <v>42.842975759562108</v>
      </c>
      <c r="J250">
        <f t="shared" si="66"/>
        <v>20.893185553419904</v>
      </c>
      <c r="K250">
        <f t="shared" si="66"/>
        <v>-37.403146516901387</v>
      </c>
      <c r="L250">
        <f t="shared" si="67"/>
        <v>-3.5163507483544674</v>
      </c>
      <c r="M250">
        <f t="shared" si="68"/>
        <v>-25.879000996174579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29.922645352611468</v>
      </c>
      <c r="C251" s="9">
        <f t="shared" si="61"/>
        <v>1.392000000000001</v>
      </c>
      <c r="D251" s="9">
        <f t="shared" si="72"/>
        <v>31.922645352611468</v>
      </c>
      <c r="E251" s="9">
        <f t="shared" si="72"/>
        <v>-23.675333903799881</v>
      </c>
      <c r="F251" s="9">
        <f t="shared" si="63"/>
        <v>-21.025237342539</v>
      </c>
      <c r="G251" s="10">
        <f t="shared" si="73"/>
        <v>2.1666666599999997</v>
      </c>
      <c r="H251" s="5">
        <f t="shared" si="73"/>
        <v>1</v>
      </c>
      <c r="I251">
        <f t="shared" si="65"/>
        <v>42.968348660952145</v>
      </c>
      <c r="J251">
        <f t="shared" si="66"/>
        <v>20.872087448929779</v>
      </c>
      <c r="K251">
        <f t="shared" si="66"/>
        <v>-37.558420522878436</v>
      </c>
      <c r="L251">
        <f t="shared" si="67"/>
        <v>-3.5230795389587573</v>
      </c>
      <c r="M251">
        <f t="shared" si="68"/>
        <v>-25.834370426123982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30.047814461873344</v>
      </c>
      <c r="C252" s="9">
        <f t="shared" si="61"/>
        <v>1.398000000000001</v>
      </c>
      <c r="D252" s="9">
        <f t="shared" si="72"/>
        <v>32.047814461873344</v>
      </c>
      <c r="E252" s="9">
        <f t="shared" si="72"/>
        <v>-23.901149445604823</v>
      </c>
      <c r="F252" s="9">
        <f t="shared" si="63"/>
        <v>-21.21666519956775</v>
      </c>
      <c r="G252" s="10">
        <f t="shared" si="73"/>
        <v>2.1666666599999997</v>
      </c>
      <c r="H252" s="5">
        <f t="shared" si="73"/>
        <v>1</v>
      </c>
      <c r="I252">
        <f t="shared" si="65"/>
        <v>43.093672736302914</v>
      </c>
      <c r="J252">
        <f t="shared" si="66"/>
        <v>20.850948971696027</v>
      </c>
      <c r="K252">
        <f t="shared" si="66"/>
        <v>-37.713426745435179</v>
      </c>
      <c r="L252">
        <f t="shared" si="67"/>
        <v>-3.5297767138094027</v>
      </c>
      <c r="M252">
        <f t="shared" si="68"/>
        <v>-25.789639474985211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30.172856619722673</v>
      </c>
      <c r="C253" s="9">
        <f t="shared" si="61"/>
        <v>1.404000000000001</v>
      </c>
      <c r="D253" s="9">
        <f t="shared" si="72"/>
        <v>32.172856619722673</v>
      </c>
      <c r="E253" s="9">
        <f t="shared" si="72"/>
        <v>-24.127894219587983</v>
      </c>
      <c r="F253" s="9">
        <f t="shared" si="63"/>
        <v>-21.408724467051819</v>
      </c>
      <c r="G253" s="10">
        <f t="shared" si="73"/>
        <v>2.1666666599999997</v>
      </c>
      <c r="H253" s="5">
        <f t="shared" si="73"/>
        <v>1</v>
      </c>
      <c r="I253">
        <f t="shared" si="65"/>
        <v>43.218945152065665</v>
      </c>
      <c r="J253">
        <f t="shared" si="66"/>
        <v>20.829770311413171</v>
      </c>
      <c r="K253">
        <f t="shared" si="66"/>
        <v>-37.86816458228509</v>
      </c>
      <c r="L253">
        <f t="shared" si="67"/>
        <v>-3.5364420257890363</v>
      </c>
      <c r="M253">
        <f t="shared" si="68"/>
        <v>-25.744809151221823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30.297771585634685</v>
      </c>
      <c r="C254" s="9">
        <f t="shared" si="61"/>
        <v>1.410000000000001</v>
      </c>
      <c r="D254" s="9">
        <f t="shared" si="72"/>
        <v>32.297771585634685</v>
      </c>
      <c r="E254" s="9">
        <f t="shared" si="72"/>
        <v>-24.355566613646417</v>
      </c>
      <c r="F254" s="9">
        <f t="shared" si="63"/>
        <v>-21.601412259943743</v>
      </c>
      <c r="G254" s="10">
        <f t="shared" si="73"/>
        <v>2.1666666599999997</v>
      </c>
      <c r="H254" s="5">
        <f t="shared" si="73"/>
        <v>1</v>
      </c>
      <c r="I254">
        <f t="shared" si="65"/>
        <v>43.344163109409898</v>
      </c>
      <c r="J254">
        <f t="shared" si="66"/>
        <v>20.808551659258438</v>
      </c>
      <c r="K254">
        <f t="shared" si="66"/>
        <v>-38.022633437192418</v>
      </c>
      <c r="L254">
        <f t="shared" si="67"/>
        <v>-3.5430752322351968</v>
      </c>
      <c r="M254">
        <f t="shared" si="68"/>
        <v>-25.699880464835999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30.422559120236052</v>
      </c>
      <c r="C255" s="9">
        <f t="shared" si="61"/>
        <v>1.416000000000001</v>
      </c>
      <c r="D255" s="9">
        <f t="shared" si="72"/>
        <v>32.422559120236052</v>
      </c>
      <c r="E255" s="9">
        <f t="shared" si="72"/>
        <v>-24.584165012117939</v>
      </c>
      <c r="F255" s="9">
        <f t="shared" si="63"/>
        <v>-21.794725691199268</v>
      </c>
      <c r="G255" s="10">
        <f t="shared" si="73"/>
        <v>2.1666666599999997</v>
      </c>
      <c r="H255" s="5">
        <f t="shared" si="73"/>
        <v>1</v>
      </c>
      <c r="I255">
        <f t="shared" si="65"/>
        <v>43.469323843823432</v>
      </c>
      <c r="J255">
        <f t="shared" si="66"/>
        <v>20.787293207865027</v>
      </c>
      <c r="K255">
        <f t="shared" si="66"/>
        <v>-38.176832719981434</v>
      </c>
      <c r="L255">
        <f t="shared" si="67"/>
        <v>-3.5496760948963213</v>
      </c>
      <c r="M255">
        <f t="shared" si="68"/>
        <v>-25.654854427275765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30.547218985313535</v>
      </c>
      <c r="C256" s="9">
        <f t="shared" si="61"/>
        <v>1.422000000000001</v>
      </c>
      <c r="D256" s="9">
        <f t="shared" si="72"/>
        <v>32.547218985313535</v>
      </c>
      <c r="E256" s="9">
        <f t="shared" si="72"/>
        <v>-24.813687795817518</v>
      </c>
      <c r="F256" s="9">
        <f t="shared" si="63"/>
        <v>-21.988661871844869</v>
      </c>
      <c r="G256" s="10">
        <f t="shared" si="73"/>
        <v>2.1666666599999997</v>
      </c>
      <c r="H256" s="5">
        <f t="shared" si="73"/>
        <v>1</v>
      </c>
      <c r="I256">
        <f t="shared" si="65"/>
        <v>43.594424624717675</v>
      </c>
      <c r="J256">
        <f t="shared" si="66"/>
        <v>20.765995151295648</v>
      </c>
      <c r="K256">
        <f t="shared" si="66"/>
        <v>-38.330761846545087</v>
      </c>
      <c r="L256">
        <f t="shared" si="67"/>
        <v>-3.5562443798882017</v>
      </c>
      <c r="M256">
        <f t="shared" si="68"/>
        <v>-25.609732051343368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30.671750943822474</v>
      </c>
      <c r="C257" s="9">
        <f t="shared" si="61"/>
        <v>1.428000000000001</v>
      </c>
      <c r="D257" s="9">
        <f t="shared" si="72"/>
        <v>32.671750943822474</v>
      </c>
      <c r="E257" s="9">
        <f t="shared" si="72"/>
        <v>-25.044133342073714</v>
      </c>
      <c r="F257" s="9">
        <f t="shared" si="63"/>
        <v>-22.183217911045308</v>
      </c>
      <c r="G257" s="10">
        <f t="shared" si="73"/>
        <v>2.1666666599999997</v>
      </c>
      <c r="H257" s="5">
        <f t="shared" si="73"/>
        <v>1</v>
      </c>
      <c r="I257">
        <f t="shared" si="65"/>
        <v>43.719462755038016</v>
      </c>
      <c r="J257">
        <f t="shared" si="66"/>
        <v>20.744657685016318</v>
      </c>
      <c r="K257">
        <f t="shared" si="66"/>
        <v>-38.484420238853147</v>
      </c>
      <c r="L257">
        <f t="shared" si="67"/>
        <v>-3.5627798576508938</v>
      </c>
      <c r="M257">
        <f t="shared" si="68"/>
        <v>-25.564514351104823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30.796154759895131</v>
      </c>
      <c r="C258" s="9">
        <f t="shared" si="61"/>
        <v>1.4340000000000011</v>
      </c>
      <c r="D258" s="9">
        <f t="shared" si="72"/>
        <v>32.796154759895131</v>
      </c>
      <c r="E258" s="9">
        <f t="shared" si="72"/>
        <v>-25.275500024765151</v>
      </c>
      <c r="F258" s="9">
        <f t="shared" si="63"/>
        <v>-22.378390916171128</v>
      </c>
      <c r="G258" s="10">
        <f t="shared" si="73"/>
        <v>2.1666666599999997</v>
      </c>
      <c r="H258" s="5">
        <f t="shared" si="73"/>
        <v>1</v>
      </c>
      <c r="I258">
        <f t="shared" si="65"/>
        <v>43.844435570879284</v>
      </c>
      <c r="J258">
        <f t="shared" si="66"/>
        <v>20.723281005870412</v>
      </c>
      <c r="K258">
        <f t="shared" si="66"/>
        <v>-38.637807324959773</v>
      </c>
      <c r="L258">
        <f t="shared" si="67"/>
        <v>-3.5692823029060827</v>
      </c>
      <c r="M258">
        <f t="shared" si="68"/>
        <v>-25.519202341800629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30.920430198848905</v>
      </c>
      <c r="C259" s="9">
        <f t="shared" si="61"/>
        <v>1.4400000000000011</v>
      </c>
      <c r="D259" s="9">
        <f t="shared" si="72"/>
        <v>32.920430198848905</v>
      </c>
      <c r="E259" s="9">
        <f t="shared" si="72"/>
        <v>-25.507786214357061</v>
      </c>
      <c r="F259" s="9">
        <f t="shared" si="63"/>
        <v>-22.574177992866282</v>
      </c>
      <c r="G259" s="10">
        <f t="shared" si="73"/>
        <v>2.1666666599999997</v>
      </c>
      <c r="H259" s="5">
        <f t="shared" si="73"/>
        <v>1</v>
      </c>
      <c r="I259">
        <f t="shared" si="65"/>
        <v>43.969340441106247</v>
      </c>
      <c r="J259">
        <f t="shared" si="66"/>
        <v>20.701865312052977</v>
      </c>
      <c r="K259">
        <f t="shared" si="66"/>
        <v>-38.79092253901058</v>
      </c>
      <c r="L259">
        <f t="shared" si="67"/>
        <v>-3.5757514946148894</v>
      </c>
      <c r="M259">
        <f t="shared" si="68"/>
        <v>-25.473797039757567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31.044577027194322</v>
      </c>
      <c r="C260" s="9">
        <f t="shared" si="61"/>
        <v>1.4460000000000011</v>
      </c>
      <c r="D260" s="9">
        <f t="shared" si="72"/>
        <v>33.044577027194322</v>
      </c>
      <c r="E260" s="9">
        <f t="shared" si="72"/>
        <v>-25.74099027793784</v>
      </c>
      <c r="F260" s="9">
        <f t="shared" si="63"/>
        <v>-22.770576245115546</v>
      </c>
      <c r="G260" s="10">
        <f t="shared" si="73"/>
        <v>2.1666666599999997</v>
      </c>
      <c r="H260" s="5">
        <f t="shared" si="73"/>
        <v>1</v>
      </c>
      <c r="I260">
        <f t="shared" si="65"/>
        <v>44.094174766979052</v>
      </c>
      <c r="J260">
        <f t="shared" si="66"/>
        <v>20.680410803085287</v>
      </c>
      <c r="K260">
        <f t="shared" si="66"/>
        <v>-38.943765321249124</v>
      </c>
      <c r="L260">
        <f t="shared" si="67"/>
        <v>-3.5821872159361168</v>
      </c>
      <c r="M260">
        <f t="shared" si="68"/>
        <v>-25.428299462301663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31.168595012642946</v>
      </c>
      <c r="C261" s="9">
        <f t="shared" si="61"/>
        <v>1.4520000000000011</v>
      </c>
      <c r="D261" s="9">
        <f t="shared" ref="D261:E276" si="74">D260+$C$7*(J260+J261)/2</f>
        <v>33.168595012642946</v>
      </c>
      <c r="E261" s="9">
        <f t="shared" si="74"/>
        <v>-25.975110579255656</v>
      </c>
      <c r="F261" s="9">
        <f t="shared" si="63"/>
        <v>-22.967582775312099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44.218935981783638</v>
      </c>
      <c r="J261">
        <f t="shared" si="66"/>
        <v>20.658917679789671</v>
      </c>
      <c r="K261">
        <f t="shared" si="66"/>
        <v>-39.096335118022935</v>
      </c>
      <c r="L261">
        <f t="shared" si="67"/>
        <v>-3.5885892541849431</v>
      </c>
      <c r="M261">
        <f t="shared" si="68"/>
        <v>-25.382710627672196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31.29248392411511</v>
      </c>
      <c r="C262" s="9">
        <f t="shared" si="61"/>
        <v>1.4580000000000011</v>
      </c>
      <c r="D262" s="9">
        <f t="shared" si="74"/>
        <v>33.29248392411511</v>
      </c>
      <c r="E262" s="9">
        <f t="shared" si="74"/>
        <v>-26.210145478755091</v>
      </c>
      <c r="F262" s="9">
        <f t="shared" si="63"/>
        <v>-23.165194684324991</v>
      </c>
      <c r="G262" s="10">
        <f t="shared" si="75"/>
        <v>2.1666666599999997</v>
      </c>
      <c r="H262" s="5">
        <f t="shared" si="75"/>
        <v>1</v>
      </c>
      <c r="I262">
        <f t="shared" si="65"/>
        <v>44.343621550466906</v>
      </c>
      <c r="J262">
        <f t="shared" si="66"/>
        <v>20.637386144264561</v>
      </c>
      <c r="K262">
        <f t="shared" si="66"/>
        <v>-39.248631381788968</v>
      </c>
      <c r="L262">
        <f t="shared" si="67"/>
        <v>-3.5949574007920266</v>
      </c>
      <c r="M262">
        <f t="shared" si="68"/>
        <v>-25.337031554936843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31.416243531747483</v>
      </c>
      <c r="C263" s="9">
        <f t="shared" si="61"/>
        <v>1.4640000000000011</v>
      </c>
      <c r="D263" s="9">
        <f t="shared" si="74"/>
        <v>33.416243531747483</v>
      </c>
      <c r="E263" s="9">
        <f t="shared" si="74"/>
        <v>-26.446093333613813</v>
      </c>
      <c r="F263" s="9">
        <f t="shared" si="63"/>
        <v>-23.363409071566551</v>
      </c>
      <c r="G263" s="10">
        <f t="shared" si="75"/>
        <v>2.1666666599999997</v>
      </c>
      <c r="H263" s="5">
        <f t="shared" si="75"/>
        <v>1</v>
      </c>
      <c r="I263">
        <f t="shared" si="65"/>
        <v>44.468228969276801</v>
      </c>
      <c r="J263">
        <f t="shared" si="66"/>
        <v>20.61581639985981</v>
      </c>
      <c r="K263">
        <f t="shared" si="66"/>
        <v>-39.400653571118589</v>
      </c>
      <c r="L263">
        <f t="shared" si="67"/>
        <v>-3.6012914512630529</v>
      </c>
      <c r="M263">
        <f t="shared" si="68"/>
        <v>-25.291263263907833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31.539873606900521</v>
      </c>
      <c r="C264" s="9">
        <f t="shared" si="61"/>
        <v>1.4700000000000011</v>
      </c>
      <c r="D264" s="9">
        <f t="shared" si="74"/>
        <v>33.539873606900521</v>
      </c>
      <c r="E264" s="9">
        <f t="shared" si="74"/>
        <v>-26.682952497779276</v>
      </c>
      <c r="F264" s="9">
        <f t="shared" si="63"/>
        <v>-23.562223035059883</v>
      </c>
      <c r="G264" s="10">
        <f t="shared" si="75"/>
        <v>2.1666666599999997</v>
      </c>
      <c r="H264" s="5">
        <f t="shared" si="75"/>
        <v>1</v>
      </c>
      <c r="I264">
        <f t="shared" si="65"/>
        <v>44.592755765407112</v>
      </c>
      <c r="J264">
        <f t="shared" si="66"/>
        <v>20.594208651152233</v>
      </c>
      <c r="K264">
        <f t="shared" si="66"/>
        <v>-39.552401150702039</v>
      </c>
      <c r="L264">
        <f t="shared" si="67"/>
        <v>-3.6075912051386965</v>
      </c>
      <c r="M264">
        <f t="shared" si="68"/>
        <v>-25.245406775059209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31.663373922165739</v>
      </c>
      <c r="C265" s="9">
        <f t="shared" si="61"/>
        <v>1.4760000000000011</v>
      </c>
      <c r="D265" s="9">
        <f t="shared" si="74"/>
        <v>33.663373922165739</v>
      </c>
      <c r="E265" s="9">
        <f t="shared" si="74"/>
        <v>-26.920721322005438</v>
      </c>
      <c r="F265" s="9">
        <f t="shared" si="63"/>
        <v>-23.761633671506146</v>
      </c>
      <c r="G265" s="10">
        <f t="shared" si="75"/>
        <v>2.1666666599999997</v>
      </c>
      <c r="H265" s="5">
        <f t="shared" si="75"/>
        <v>1</v>
      </c>
      <c r="I265">
        <f t="shared" si="65"/>
        <v>44.717199496646899</v>
      </c>
      <c r="J265">
        <f t="shared" si="66"/>
        <v>20.5725631039214</v>
      </c>
      <c r="K265">
        <f t="shared" si="66"/>
        <v>-39.703873591352391</v>
      </c>
      <c r="L265">
        <f t="shared" si="67"/>
        <v>-3.6138564659549903</v>
      </c>
      <c r="M265">
        <f t="shared" si="68"/>
        <v>-25.199463109445098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31.78674425137288</v>
      </c>
      <c r="C266" s="9">
        <f t="shared" si="61"/>
        <v>1.4820000000000011</v>
      </c>
      <c r="D266" s="9">
        <f t="shared" si="74"/>
        <v>33.78674425137288</v>
      </c>
      <c r="E266" s="9">
        <f t="shared" si="74"/>
        <v>-27.159398153889523</v>
      </c>
      <c r="F266" s="9">
        <f t="shared" si="63"/>
        <v>-23.96163807635196</v>
      </c>
      <c r="G266" s="10">
        <f t="shared" si="75"/>
        <v>2.1666666599999997</v>
      </c>
      <c r="H266" s="5">
        <f t="shared" si="75"/>
        <v>1</v>
      </c>
      <c r="I266">
        <f t="shared" si="65"/>
        <v>44.841557751034671</v>
      </c>
      <c r="J266">
        <f t="shared" si="66"/>
        <v>20.55087996512567</v>
      </c>
      <c r="K266">
        <f t="shared" si="66"/>
        <v>-39.855070370009059</v>
      </c>
      <c r="L266">
        <f t="shared" si="67"/>
        <v>-3.6200870412041204</v>
      </c>
      <c r="M266">
        <f t="shared" si="68"/>
        <v>-25.153433288618995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31.909984369596891</v>
      </c>
      <c r="C267" s="9">
        <f t="shared" si="61"/>
        <v>1.4880000000000011</v>
      </c>
      <c r="D267" s="9">
        <f t="shared" si="74"/>
        <v>33.909984369596891</v>
      </c>
      <c r="E267" s="9">
        <f t="shared" si="74"/>
        <v>-27.398981337908772</v>
      </c>
      <c r="F267" s="9">
        <f t="shared" si="63"/>
        <v>-24.16223334385662</v>
      </c>
      <c r="G267" s="10">
        <f t="shared" si="75"/>
        <v>2.1666666599999997</v>
      </c>
      <c r="H267" s="5">
        <f t="shared" si="75"/>
        <v>1</v>
      </c>
      <c r="I267">
        <f t="shared" si="65"/>
        <v>44.965828146517055</v>
      </c>
      <c r="J267">
        <f t="shared" si="66"/>
        <v>20.529159442878445</v>
      </c>
      <c r="K267">
        <f t="shared" si="66"/>
        <v>-40.005990969740772</v>
      </c>
      <c r="L267">
        <f t="shared" si="67"/>
        <v>-3.6262827422956079</v>
      </c>
      <c r="M267">
        <f t="shared" si="68"/>
        <v>-25.107318334554087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32.033094053164803</v>
      </c>
      <c r="C268" s="9">
        <f t="shared" si="61"/>
        <v>1.4940000000000011</v>
      </c>
      <c r="D268" s="9">
        <f t="shared" si="74"/>
        <v>34.033094053164803</v>
      </c>
      <c r="E268" s="9">
        <f t="shared" si="74"/>
        <v>-27.63946921545724</v>
      </c>
      <c r="F268" s="9">
        <f t="shared" si="63"/>
        <v>-24.363416567159348</v>
      </c>
      <c r="G268" s="10">
        <f t="shared" si="75"/>
        <v>2.1666666599999997</v>
      </c>
      <c r="H268" s="5">
        <f t="shared" si="75"/>
        <v>1</v>
      </c>
      <c r="I268">
        <f t="shared" si="65"/>
        <v>45.090008330612037</v>
      </c>
      <c r="J268">
        <f t="shared" si="66"/>
        <v>20.507401746424673</v>
      </c>
      <c r="K268">
        <f t="shared" si="66"/>
        <v>-40.156634879748097</v>
      </c>
      <c r="L268">
        <f t="shared" si="67"/>
        <v>-3.6324433845179041</v>
      </c>
      <c r="M268">
        <f t="shared" si="68"/>
        <v>-25.061119269564571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32.156073079662427</v>
      </c>
      <c r="C269" s="9">
        <f t="shared" si="61"/>
        <v>1.5000000000000011</v>
      </c>
      <c r="D269" s="9">
        <f t="shared" si="74"/>
        <v>34.156073079662427</v>
      </c>
      <c r="E269" s="9">
        <f t="shared" si="74"/>
        <v>-27.880860124882581</v>
      </c>
      <c r="F269" s="9">
        <f t="shared" si="63"/>
        <v>-24.565184838346404</v>
      </c>
      <c r="G269" s="10">
        <f t="shared" si="75"/>
        <v>2.1666666599999997</v>
      </c>
      <c r="H269" s="5">
        <f t="shared" si="75"/>
        <v>1</v>
      </c>
      <c r="I269">
        <f t="shared" si="65"/>
        <v>45.214095980076678</v>
      </c>
      <c r="J269">
        <f t="shared" si="66"/>
        <v>20.485607086117565</v>
      </c>
      <c r="K269">
        <f t="shared" si="66"/>
        <v>-40.307001595365485</v>
      </c>
      <c r="L269">
        <f t="shared" si="67"/>
        <v>-3.6385687870003722</v>
      </c>
      <c r="M269">
        <f t="shared" si="68"/>
        <v>-25.014837116227923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32.27892122794097</v>
      </c>
      <c r="C270" s="9">
        <f t="shared" si="61"/>
        <v>1.5060000000000011</v>
      </c>
      <c r="D270" s="9">
        <f t="shared" si="74"/>
        <v>34.27892122794097</v>
      </c>
      <c r="E270" s="9">
        <f t="shared" si="74"/>
        <v>-28.123152401522866</v>
      </c>
      <c r="F270" s="9">
        <f t="shared" si="63"/>
        <v>-24.767535248518204</v>
      </c>
      <c r="G270" s="10">
        <f t="shared" si="75"/>
        <v>2.1666666599999997</v>
      </c>
      <c r="H270" s="5">
        <f t="shared" si="75"/>
        <v>1</v>
      </c>
      <c r="I270">
        <f t="shared" si="65"/>
        <v>45.3380888005792</v>
      </c>
      <c r="J270">
        <f t="shared" si="66"/>
        <v>20.463775673395563</v>
      </c>
      <c r="K270">
        <f t="shared" si="66"/>
        <v>-40.45709061806285</v>
      </c>
      <c r="L270">
        <f t="shared" si="67"/>
        <v>-3.6446587726756623</v>
      </c>
      <c r="M270">
        <f t="shared" si="68"/>
        <v>-24.968472897308192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32.401638278123436</v>
      </c>
      <c r="C271" s="9">
        <f t="shared" si="61"/>
        <v>1.5120000000000011</v>
      </c>
      <c r="D271" s="9">
        <f t="shared" si="74"/>
        <v>34.401638278123436</v>
      </c>
      <c r="E271" s="9">
        <f t="shared" si="74"/>
        <v>-28.366344377743395</v>
      </c>
      <c r="F271" s="9">
        <f t="shared" si="63"/>
        <v>-24.970464887856252</v>
      </c>
      <c r="G271" s="10">
        <f t="shared" si="75"/>
        <v>2.1666666599999997</v>
      </c>
      <c r="H271" s="5">
        <f t="shared" si="75"/>
        <v>1</v>
      </c>
      <c r="I271">
        <f t="shared" si="65"/>
        <v>45.46198452637551</v>
      </c>
      <c r="J271">
        <f t="shared" si="66"/>
        <v>20.441907720759509</v>
      </c>
      <c r="K271">
        <f t="shared" si="66"/>
        <v>-40.606901455446696</v>
      </c>
      <c r="L271">
        <f t="shared" si="67"/>
        <v>-3.6507131682424676</v>
      </c>
      <c r="M271">
        <f t="shared" si="68"/>
        <v>-24.922027635680202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32.524224011610961</v>
      </c>
      <c r="C272" s="9">
        <f t="shared" si="61"/>
        <v>1.5180000000000011</v>
      </c>
      <c r="D272" s="9">
        <f t="shared" si="74"/>
        <v>34.524224011610961</v>
      </c>
      <c r="E272" s="9">
        <f t="shared" si="74"/>
        <v>-28.610434382973519</v>
      </c>
      <c r="F272" s="9">
        <f t="shared" si="63"/>
        <v>-25.173970845690121</v>
      </c>
      <c r="G272" s="10">
        <f t="shared" si="75"/>
        <v>2.1666666599999997</v>
      </c>
      <c r="H272" s="5">
        <f t="shared" si="75"/>
        <v>1</v>
      </c>
      <c r="I272">
        <f t="shared" si="65"/>
        <v>45.585780919989951</v>
      </c>
      <c r="J272">
        <f t="shared" si="66"/>
        <v>20.420003441750055</v>
      </c>
      <c r="K272">
        <f t="shared" si="66"/>
        <v>-40.756433621260776</v>
      </c>
      <c r="L272">
        <f t="shared" si="67"/>
        <v>-3.6567318041286638</v>
      </c>
      <c r="M272">
        <f t="shared" si="68"/>
        <v>-24.875502354254731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32.646678211088989</v>
      </c>
      <c r="C273" s="9">
        <f t="shared" si="61"/>
        <v>1.5240000000000011</v>
      </c>
      <c r="D273" s="9">
        <f t="shared" si="74"/>
        <v>34.646678211088989</v>
      </c>
      <c r="E273" s="9">
        <f t="shared" si="74"/>
        <v>-28.855420743743462</v>
      </c>
      <c r="F273" s="9">
        <f t="shared" si="63"/>
        <v>-25.378050210564265</v>
      </c>
      <c r="G273" s="10">
        <f t="shared" si="75"/>
        <v>2.1666666599999997</v>
      </c>
      <c r="H273" s="5">
        <f t="shared" si="75"/>
        <v>1</v>
      </c>
      <c r="I273">
        <f t="shared" si="65"/>
        <v>45.709475771900351</v>
      </c>
      <c r="J273">
        <f t="shared" si="66"/>
        <v>20.398063050925284</v>
      </c>
      <c r="K273">
        <f t="shared" si="66"/>
        <v>-40.905686635386303</v>
      </c>
      <c r="L273">
        <f t="shared" si="67"/>
        <v>-3.6627145144548163</v>
      </c>
      <c r="M273">
        <f t="shared" si="68"/>
        <v>-24.82889807590464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32.76900066053328</v>
      </c>
      <c r="C274" s="9">
        <f t="shared" si="61"/>
        <v>1.5300000000000011</v>
      </c>
      <c r="D274" s="9">
        <f t="shared" si="74"/>
        <v>34.76900066053328</v>
      </c>
      <c r="E274" s="9">
        <f t="shared" si="74"/>
        <v>-29.101301783721148</v>
      </c>
      <c r="F274" s="9">
        <f t="shared" si="63"/>
        <v>-25.582700070304725</v>
      </c>
      <c r="G274" s="10">
        <f t="shared" si="75"/>
        <v>2.1666666599999997</v>
      </c>
      <c r="H274" s="5">
        <f t="shared" si="75"/>
        <v>1</v>
      </c>
      <c r="I274">
        <f t="shared" si="65"/>
        <v>45.83306690022723</v>
      </c>
      <c r="J274">
        <f t="shared" si="66"/>
        <v>20.376086763838554</v>
      </c>
      <c r="K274">
        <f t="shared" si="66"/>
        <v>-41.054660023841734</v>
      </c>
      <c r="L274">
        <f t="shared" si="67"/>
        <v>-3.6686611369980606</v>
      </c>
      <c r="M274">
        <f t="shared" si="68"/>
        <v>-24.782215823391876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32.891191145215842</v>
      </c>
      <c r="C275" s="9">
        <f t="shared" si="61"/>
        <v>1.5360000000000011</v>
      </c>
      <c r="D275" s="9">
        <f t="shared" si="74"/>
        <v>34.891191145215842</v>
      </c>
      <c r="E275" s="9">
        <f t="shared" si="74"/>
        <v>-29.348075823749021</v>
      </c>
      <c r="F275" s="9">
        <f t="shared" si="63"/>
        <v>-25.787917512085809</v>
      </c>
      <c r="G275" s="10">
        <f t="shared" si="75"/>
        <v>2.1666666599999997</v>
      </c>
      <c r="H275" s="5">
        <f t="shared" si="75"/>
        <v>1</v>
      </c>
      <c r="I275">
        <f t="shared" si="65"/>
        <v>45.956552150427207</v>
      </c>
      <c r="J275">
        <f t="shared" si="66"/>
        <v>20.354074797016565</v>
      </c>
      <c r="K275">
        <f t="shared" si="66"/>
        <v>-41.203353318782085</v>
      </c>
      <c r="L275">
        <f t="shared" si="67"/>
        <v>-3.6745715131563528</v>
      </c>
      <c r="M275">
        <f t="shared" si="68"/>
        <v>-24.735456619295448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33.013249451710706</v>
      </c>
      <c r="C276" s="9">
        <f t="shared" si="61"/>
        <v>1.5420000000000011</v>
      </c>
      <c r="D276" s="9">
        <f t="shared" si="74"/>
        <v>35.013249451710706</v>
      </c>
      <c r="E276" s="9">
        <f t="shared" si="74"/>
        <v>-29.595741181880861</v>
      </c>
      <c r="F276" s="9">
        <f t="shared" si="63"/>
        <v>-25.99369962249661</v>
      </c>
      <c r="G276" s="10">
        <f t="shared" si="75"/>
        <v>2.1666666599999997</v>
      </c>
      <c r="H276" s="5">
        <f t="shared" si="75"/>
        <v>1</v>
      </c>
      <c r="I276">
        <f t="shared" si="65"/>
        <v>46.079929394990401</v>
      </c>
      <c r="J276">
        <f t="shared" si="66"/>
        <v>20.332027367937627</v>
      </c>
      <c r="K276">
        <f t="shared" si="66"/>
        <v>-41.351766058497859</v>
      </c>
      <c r="L276">
        <f t="shared" si="67"/>
        <v>-3.680445487913063</v>
      </c>
      <c r="M276">
        <f t="shared" si="68"/>
        <v>-24.688621485940256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33.135175367899549</v>
      </c>
      <c r="C277" s="9">
        <f t="shared" ref="C277:C289" si="80">C276+_dt</f>
        <v>1.5480000000000012</v>
      </c>
      <c r="D277" s="9">
        <f t="shared" ref="D277:E289" si="81">D276+$C$7*(J276+J277)/2</f>
        <v>35.135175367899549</v>
      </c>
      <c r="E277" s="9">
        <f t="shared" si="81"/>
        <v>-29.844296173418595</v>
      </c>
      <c r="F277" s="9">
        <f t="shared" ref="F277:F289" si="82">$O$1*D277^2+$O$2*D277+$O$3</f>
        <v>-26.200043487607413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46.203196533141934</v>
      </c>
      <c r="J277">
        <f t="shared" ref="J277:K289" si="85">J276+L276*$C$7</f>
        <v>20.309944695010149</v>
      </c>
      <c r="K277">
        <f t="shared" si="85"/>
        <v>-41.499897787413502</v>
      </c>
      <c r="L277">
        <f t="shared" ref="L277:L289" si="86">-$C$15*I277*J277</f>
        <v>-3.6862829098019398</v>
      </c>
      <c r="M277">
        <f t="shared" ref="M277:M289" si="87">-$C$6-$C$15*I277*K277</f>
        <v>-24.641711445326845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33.256968682977231</v>
      </c>
      <c r="C278" s="9">
        <f t="shared" si="80"/>
        <v>1.5540000000000012</v>
      </c>
      <c r="D278" s="9">
        <f t="shared" si="81"/>
        <v>35.256968682977231</v>
      </c>
      <c r="E278" s="9">
        <f t="shared" si="81"/>
        <v>-30.093739110949091</v>
      </c>
      <c r="F278" s="9">
        <f t="shared" si="82"/>
        <v>-26.406946193036053</v>
      </c>
      <c r="G278" s="10">
        <f t="shared" si="83"/>
        <v>2.1666666599999997</v>
      </c>
      <c r="H278" s="5">
        <f t="shared" si="83"/>
        <v>1</v>
      </c>
      <c r="I278">
        <f t="shared" si="84"/>
        <v>46.326351490547395</v>
      </c>
      <c r="J278">
        <f t="shared" si="85"/>
        <v>20.287826997551338</v>
      </c>
      <c r="K278">
        <f t="shared" si="85"/>
        <v>-41.647748056085462</v>
      </c>
      <c r="L278">
        <f t="shared" si="86"/>
        <v>-3.6920836308724145</v>
      </c>
      <c r="M278">
        <f t="shared" si="87"/>
        <v>-24.594727519062015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33.378629187457186</v>
      </c>
      <c r="C279" s="9">
        <f t="shared" si="80"/>
        <v>1.5600000000000012</v>
      </c>
      <c r="D279" s="9">
        <f t="shared" si="81"/>
        <v>35.378629187457186</v>
      </c>
      <c r="E279" s="9">
        <f t="shared" si="81"/>
        <v>-30.344068304380947</v>
      </c>
      <c r="F279" s="9">
        <f t="shared" si="82"/>
        <v>-26.61440482401407</v>
      </c>
      <c r="G279" s="10">
        <f t="shared" si="83"/>
        <v>2.1666666599999997</v>
      </c>
      <c r="H279" s="5">
        <f t="shared" si="83"/>
        <v>1</v>
      </c>
      <c r="I279">
        <f t="shared" si="84"/>
        <v>46.449392219022215</v>
      </c>
      <c r="J279">
        <f t="shared" si="85"/>
        <v>20.265674495766103</v>
      </c>
      <c r="K279">
        <f t="shared" si="85"/>
        <v>-41.795316421199836</v>
      </c>
      <c r="L279">
        <f t="shared" si="86"/>
        <v>-3.6978475066552572</v>
      </c>
      <c r="M279">
        <f t="shared" si="87"/>
        <v>-24.547670728290321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33.500156673176662</v>
      </c>
      <c r="C280" s="9">
        <f t="shared" si="80"/>
        <v>1.5660000000000012</v>
      </c>
      <c r="D280" s="9">
        <f t="shared" si="81"/>
        <v>35.500156673176662</v>
      </c>
      <c r="E280" s="9">
        <f t="shared" si="81"/>
        <v>-30.595282060981255</v>
      </c>
      <c r="F280" s="9">
        <f t="shared" si="82"/>
        <v>-26.822416465452786</v>
      </c>
      <c r="G280" s="10">
        <f t="shared" si="83"/>
        <v>2.1666666599999997</v>
      </c>
      <c r="H280" s="5">
        <f t="shared" si="83"/>
        <v>1</v>
      </c>
      <c r="I280">
        <f t="shared" si="84"/>
        <v>46.572316696244862</v>
      </c>
      <c r="J280">
        <f t="shared" si="85"/>
        <v>20.243487410726171</v>
      </c>
      <c r="K280">
        <f t="shared" si="85"/>
        <v>-41.942602445569577</v>
      </c>
      <c r="L280">
        <f t="shared" si="86"/>
        <v>-3.7035743961285594</v>
      </c>
      <c r="M280">
        <f t="shared" si="87"/>
        <v>-24.500542093626429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33.62155093330189</v>
      </c>
      <c r="C281" s="9">
        <f t="shared" si="80"/>
        <v>1.5720000000000012</v>
      </c>
      <c r="D281" s="9">
        <f t="shared" si="81"/>
        <v>35.62155093330189</v>
      </c>
      <c r="E281" s="9">
        <f t="shared" si="81"/>
        <v>-30.847378685412359</v>
      </c>
      <c r="F281" s="9">
        <f t="shared" si="82"/>
        <v>-27.030978202009294</v>
      </c>
      <c r="G281" s="10">
        <f t="shared" si="83"/>
        <v>2.1666666599999997</v>
      </c>
      <c r="H281" s="5">
        <f t="shared" si="83"/>
        <v>1</v>
      </c>
      <c r="I281">
        <f t="shared" si="84"/>
        <v>46.695122925473974</v>
      </c>
      <c r="J281">
        <f t="shared" si="85"/>
        <v>20.221265964349399</v>
      </c>
      <c r="K281">
        <f t="shared" si="85"/>
        <v>-42.089605698131336</v>
      </c>
      <c r="L281">
        <f t="shared" si="86"/>
        <v>-3.7092641616840734</v>
      </c>
      <c r="M281">
        <f t="shared" si="87"/>
        <v>-24.453342635088308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33.742811762333076</v>
      </c>
      <c r="C282" s="9">
        <f t="shared" si="80"/>
        <v>1.5780000000000012</v>
      </c>
      <c r="D282" s="9">
        <f t="shared" si="81"/>
        <v>35.742811762333076</v>
      </c>
      <c r="E282" s="9">
        <f t="shared" si="81"/>
        <v>-31.100356479768578</v>
      </c>
      <c r="F282" s="9">
        <f t="shared" si="82"/>
        <v>-27.240087118152211</v>
      </c>
      <c r="G282" s="10">
        <f t="shared" si="83"/>
        <v>2.1666666599999997</v>
      </c>
      <c r="H282" s="5">
        <f t="shared" si="83"/>
        <v>1</v>
      </c>
      <c r="I282">
        <f t="shared" si="84"/>
        <v>46.817808935269127</v>
      </c>
      <c r="J282">
        <f t="shared" si="85"/>
        <v>20.199010379379295</v>
      </c>
      <c r="K282">
        <f t="shared" si="85"/>
        <v>-42.23632575394187</v>
      </c>
      <c r="L282">
        <f t="shared" si="86"/>
        <v>-3.71491666909386</v>
      </c>
      <c r="M282">
        <f t="shared" si="87"/>
        <v>-24.40607337203128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33.863938956109308</v>
      </c>
      <c r="C283" s="9">
        <f t="shared" si="80"/>
        <v>1.5840000000000012</v>
      </c>
      <c r="D283" s="9">
        <f t="shared" si="81"/>
        <v>35.863938956109308</v>
      </c>
      <c r="E283" s="9">
        <f t="shared" si="81"/>
        <v>-31.354213743612927</v>
      </c>
      <c r="F283" s="9">
        <f t="shared" si="82"/>
        <v>-27.449740298227383</v>
      </c>
      <c r="G283" s="10">
        <f t="shared" si="83"/>
        <v>2.1666666599999997</v>
      </c>
      <c r="H283" s="5">
        <f t="shared" si="83"/>
        <v>1</v>
      </c>
      <c r="I283">
        <f t="shared" si="84"/>
        <v>46.940372779215359</v>
      </c>
      <c r="J283">
        <f t="shared" si="85"/>
        <v>20.176720879364733</v>
      </c>
      <c r="K283">
        <f t="shared" si="85"/>
        <v>-42.382762194174056</v>
      </c>
      <c r="L283">
        <f t="shared" si="86"/>
        <v>-3.7205317874772761</v>
      </c>
      <c r="M283">
        <f t="shared" si="87"/>
        <v>-24.358735323082911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33.984932311813324</v>
      </c>
      <c r="C284" s="9">
        <f t="shared" si="80"/>
        <v>1.5900000000000012</v>
      </c>
      <c r="D284" s="9">
        <f t="shared" si="81"/>
        <v>35.984932311813324</v>
      </c>
      <c r="E284" s="9">
        <f t="shared" si="81"/>
        <v>-31.608948774013786</v>
      </c>
      <c r="F284" s="9">
        <f t="shared" si="82"/>
        <v>-27.659934826523422</v>
      </c>
      <c r="G284" s="10">
        <f t="shared" si="83"/>
        <v>2.1666666599999997</v>
      </c>
      <c r="H284" s="5">
        <f t="shared" si="83"/>
        <v>1</v>
      </c>
      <c r="I284">
        <f t="shared" si="84"/>
        <v>47.062812535651389</v>
      </c>
      <c r="J284">
        <f t="shared" si="85"/>
        <v>20.154397688639868</v>
      </c>
      <c r="K284">
        <f t="shared" si="85"/>
        <v>-42.528914606112551</v>
      </c>
      <c r="L284">
        <f t="shared" si="86"/>
        <v>-3.7261093892682791</v>
      </c>
      <c r="M284">
        <f t="shared" si="87"/>
        <v>-24.311329506078675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34.10579162797616</v>
      </c>
      <c r="C285" s="9">
        <f t="shared" si="80"/>
        <v>1.5960000000000012</v>
      </c>
      <c r="D285" s="9">
        <f t="shared" si="81"/>
        <v>36.10579162797616</v>
      </c>
      <c r="E285" s="9">
        <f t="shared" si="81"/>
        <v>-31.864559865581572</v>
      </c>
      <c r="F285" s="9">
        <f t="shared" si="82"/>
        <v>-27.870667787337069</v>
      </c>
      <c r="G285" s="10">
        <f t="shared" si="83"/>
        <v>2.1666666599999997</v>
      </c>
      <c r="H285" s="5">
        <f t="shared" si="83"/>
        <v>1</v>
      </c>
      <c r="I285">
        <f t="shared" si="84"/>
        <v>47.185126307401383</v>
      </c>
      <c r="J285">
        <f t="shared" si="85"/>
        <v>20.132041032304258</v>
      </c>
      <c r="K285">
        <f t="shared" si="85"/>
        <v>-42.674782583149025</v>
      </c>
      <c r="L285">
        <f t="shared" si="86"/>
        <v>-3.7316493501830523</v>
      </c>
      <c r="M285">
        <f t="shared" si="87"/>
        <v>-24.263856937998497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34.226516704481682</v>
      </c>
      <c r="C286" s="9">
        <f t="shared" si="80"/>
        <v>1.6020000000000012</v>
      </c>
      <c r="D286" s="9">
        <f t="shared" si="81"/>
        <v>36.226516704481682</v>
      </c>
      <c r="E286" s="9">
        <f t="shared" si="81"/>
        <v>-32.121045310505352</v>
      </c>
      <c r="F286" s="9">
        <f t="shared" si="82"/>
        <v>-28.081936265038451</v>
      </c>
      <c r="G286" s="10">
        <f t="shared" si="83"/>
        <v>2.1666666599999997</v>
      </c>
      <c r="H286" s="5">
        <f t="shared" si="83"/>
        <v>1</v>
      </c>
      <c r="I286">
        <f t="shared" si="84"/>
        <v>47.307312221510273</v>
      </c>
      <c r="J286">
        <f t="shared" si="85"/>
        <v>20.109651136203158</v>
      </c>
      <c r="K286">
        <f t="shared" si="85"/>
        <v>-42.820365724777012</v>
      </c>
      <c r="L286">
        <f t="shared" si="86"/>
        <v>-3.7371515491879319</v>
      </c>
      <c r="M286">
        <f t="shared" si="87"/>
        <v>-24.216318634904063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34.347107342571014</v>
      </c>
      <c r="C287" s="9">
        <f t="shared" si="80"/>
        <v>1.6080000000000012</v>
      </c>
      <c r="D287" s="9">
        <f t="shared" si="81"/>
        <v>36.347107342571014</v>
      </c>
      <c r="E287" s="9">
        <f t="shared" si="81"/>
        <v>-32.378403398589441</v>
      </c>
      <c r="F287" s="9">
        <f t="shared" si="82"/>
        <v>-28.293737344136144</v>
      </c>
      <c r="G287" s="10">
        <f t="shared" si="83"/>
        <v>2.1666666599999997</v>
      </c>
      <c r="H287" s="5">
        <f t="shared" si="83"/>
        <v>1</v>
      </c>
      <c r="I287">
        <f t="shared" si="84"/>
        <v>47.429368428982656</v>
      </c>
      <c r="J287">
        <f t="shared" si="85"/>
        <v>20.087228226908032</v>
      </c>
      <c r="K287">
        <f t="shared" si="85"/>
        <v>-42.965663636586434</v>
      </c>
      <c r="L287">
        <f t="shared" si="86"/>
        <v>-3.7426158684676589</v>
      </c>
      <c r="M287">
        <f t="shared" si="87"/>
        <v>-24.168715611876912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34.46756334484683</v>
      </c>
      <c r="C288" s="9">
        <f t="shared" si="80"/>
        <v>1.6140000000000012</v>
      </c>
      <c r="D288" s="9">
        <f t="shared" si="81"/>
        <v>36.46756334484683</v>
      </c>
      <c r="E288" s="9">
        <f t="shared" si="81"/>
        <v>-32.636632417289974</v>
      </c>
      <c r="F288" s="9">
        <f t="shared" si="82"/>
        <v>-28.506068109342117</v>
      </c>
      <c r="G288" s="10">
        <f t="shared" si="83"/>
        <v>2.1666666599999997</v>
      </c>
      <c r="H288" s="5">
        <f t="shared" si="83"/>
        <v>1</v>
      </c>
      <c r="I288">
        <f t="shared" si="84"/>
        <v>47.551293104525058</v>
      </c>
      <c r="J288">
        <f t="shared" si="85"/>
        <v>20.064772531697226</v>
      </c>
      <c r="K288">
        <f t="shared" si="85"/>
        <v>-43.110675930257699</v>
      </c>
      <c r="L288">
        <f t="shared" si="86"/>
        <v>-3.7480421933939185</v>
      </c>
      <c r="M288">
        <f t="shared" si="87"/>
        <v>-24.121048882957368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34.58788451527753</v>
      </c>
      <c r="C289" s="9">
        <f t="shared" si="80"/>
        <v>1.6200000000000012</v>
      </c>
      <c r="D289" s="9">
        <f t="shared" si="81"/>
        <v>36.58788451527753</v>
      </c>
      <c r="E289" s="9">
        <f t="shared" si="81"/>
        <v>-32.895730651751414</v>
      </c>
      <c r="F289" s="9">
        <f t="shared" si="82"/>
        <v>-28.718925645636443</v>
      </c>
      <c r="G289" s="10">
        <f t="shared" si="83"/>
        <v>2.1666666599999997</v>
      </c>
      <c r="H289" s="5">
        <f t="shared" si="83"/>
        <v>1</v>
      </c>
      <c r="I289">
        <f t="shared" si="84"/>
        <v>47.673084446291611</v>
      </c>
      <c r="J289">
        <f t="shared" si="85"/>
        <v>20.042284278536862</v>
      </c>
      <c r="K289">
        <f t="shared" si="85"/>
        <v>-43.255402223555443</v>
      </c>
      <c r="L289">
        <f t="shared" si="86"/>
        <v>-3.753430412494188</v>
      </c>
      <c r="M289">
        <f t="shared" si="87"/>
        <v>-24.073319461084196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65" priority="16" stopIfTrue="1" operator="greaterThan">
      <formula>$G$19</formula>
    </cfRule>
    <cfRule type="cellIs" dxfId="364" priority="17" stopIfTrue="1" operator="lessThan">
      <formula>$H$19</formula>
    </cfRule>
    <cfRule type="cellIs" dxfId="363" priority="18" stopIfTrue="1" operator="between">
      <formula>$H$19</formula>
      <formula>$G$19</formula>
    </cfRule>
  </conditionalFormatting>
  <conditionalFormatting sqref="E19:E20">
    <cfRule type="cellIs" dxfId="362" priority="13" stopIfTrue="1" operator="lessThan">
      <formula>$H$19</formula>
    </cfRule>
    <cfRule type="cellIs" dxfId="361" priority="14" stopIfTrue="1" operator="greaterThan">
      <formula>$G$19</formula>
    </cfRule>
    <cfRule type="cellIs" dxfId="360" priority="15" stopIfTrue="1" operator="between">
      <formula>$H$19</formula>
      <formula>$G$19</formula>
    </cfRule>
  </conditionalFormatting>
  <conditionalFormatting sqref="F19">
    <cfRule type="cellIs" dxfId="359" priority="10" stopIfTrue="1" operator="lessThan">
      <formula>$H$19</formula>
    </cfRule>
    <cfRule type="cellIs" dxfId="358" priority="11" stopIfTrue="1" operator="greaterThan">
      <formula>$G$19</formula>
    </cfRule>
    <cfRule type="cellIs" dxfId="357" priority="12" stopIfTrue="1" operator="between">
      <formula>$H$19</formula>
      <formula>$G$19</formula>
    </cfRule>
  </conditionalFormatting>
  <conditionalFormatting sqref="F20">
    <cfRule type="cellIs" dxfId="356" priority="7" stopIfTrue="1" operator="lessThan">
      <formula>$H$19</formula>
    </cfRule>
    <cfRule type="cellIs" dxfId="355" priority="8" stopIfTrue="1" operator="greaterThan">
      <formula>$G$19</formula>
    </cfRule>
    <cfRule type="cellIs" dxfId="354" priority="9" stopIfTrue="1" operator="between">
      <formula>$H$19</formula>
      <formula>$G$19</formula>
    </cfRule>
  </conditionalFormatting>
  <conditionalFormatting sqref="E21:E289">
    <cfRule type="cellIs" dxfId="353" priority="4" stopIfTrue="1" operator="lessThan">
      <formula>$H$19</formula>
    </cfRule>
    <cfRule type="cellIs" dxfId="352" priority="5" stopIfTrue="1" operator="greaterThan">
      <formula>$G$19</formula>
    </cfRule>
    <cfRule type="cellIs" dxfId="351" priority="6" stopIfTrue="1" operator="between">
      <formula>$H$19</formula>
      <formula>$G$19</formula>
    </cfRule>
  </conditionalFormatting>
  <conditionalFormatting sqref="F21:F289">
    <cfRule type="cellIs" dxfId="350" priority="1" stopIfTrue="1" operator="lessThan">
      <formula>$H$19</formula>
    </cfRule>
    <cfRule type="cellIs" dxfId="349" priority="2" stopIfTrue="1" operator="greaterThan">
      <formula>$G$19</formula>
    </cfRule>
    <cfRule type="cellIs" dxfId="34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46"/>
  <sheetViews>
    <sheetView topLeftCell="B46" zoomScale="70" zoomScaleNormal="70" workbookViewId="0">
      <selection activeCell="C3" sqref="C3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SummaryChart!G12</f>
        <v>25</v>
      </c>
      <c r="D1" s="1" t="s">
        <v>17</v>
      </c>
      <c r="G1" t="s">
        <v>27</v>
      </c>
      <c r="H1" s="6" t="s">
        <v>22</v>
      </c>
      <c r="O1" s="28">
        <f>-(C6/2)/(COS(C2/180*PI())*C1)^2</f>
        <v>-2.6386845199052839E-2</v>
      </c>
      <c r="P1" s="5" t="s">
        <v>10</v>
      </c>
    </row>
    <row r="2" spans="2:22" ht="22.5" x14ac:dyDescent="0.3">
      <c r="C2" s="24">
        <f>SummaryChart!H12</f>
        <v>9.0134333761240821</v>
      </c>
      <c r="D2" s="1" t="s">
        <v>18</v>
      </c>
      <c r="G2" s="9" t="s">
        <v>23</v>
      </c>
      <c r="O2" s="28">
        <f>TAN(C2/180*PI())</f>
        <v>0.1586247873898981</v>
      </c>
      <c r="P2" s="5" t="s">
        <v>12</v>
      </c>
    </row>
    <row r="3" spans="2:22" ht="22.5" x14ac:dyDescent="0.3">
      <c r="C3" s="24">
        <f>SummaryChart!J12/12</f>
        <v>0.79722169235933704</v>
      </c>
      <c r="D3" s="1" t="s">
        <v>19</v>
      </c>
      <c r="G3" s="9" t="s">
        <v>28</v>
      </c>
      <c r="O3" s="28">
        <f>C3</f>
        <v>0.79722169235933704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SummaryChart!B12</f>
        <v>3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5.4280241323970913E-2</v>
      </c>
      <c r="C12" s="14"/>
      <c r="D12" s="15">
        <f ca="1">CELL("contents",INDIRECT("D"&amp;C13-1))</f>
        <v>2.7992430028327759</v>
      </c>
      <c r="E12" s="15">
        <f ca="1">CELL("contents",INDIRECT("E"&amp;C13-1))</f>
        <v>1.0328926143128225</v>
      </c>
      <c r="F12">
        <f ca="1">D13-D12</f>
        <v>0.14647675584325315</v>
      </c>
      <c r="G12">
        <f ca="1">D13-D11</f>
        <v>-5.4280241323970913E-2</v>
      </c>
      <c r="H12" s="27">
        <f ca="1">G12/F12</f>
        <v>-0.37057238885094484</v>
      </c>
      <c r="I12">
        <f ca="1">D13-D12</f>
        <v>0.14647675584325315</v>
      </c>
      <c r="J12">
        <f ca="1">E13-E12</f>
        <v>7.6934684772833606E-4</v>
      </c>
      <c r="K12">
        <f ca="1">ATAN(J12/I12)*180/PI()</f>
        <v>0.30093458691915104</v>
      </c>
      <c r="N12" s="26">
        <f ca="1">E13-E12</f>
        <v>7.6934684772833606E-4</v>
      </c>
      <c r="O12" s="26">
        <f ca="1">N12+E13-H12*N12</f>
        <v>1.0347164067074968</v>
      </c>
      <c r="P12">
        <f ca="1">IF(AND(G12&gt;0,G12&lt;F12),1,0)</f>
        <v>0</v>
      </c>
      <c r="Q12" s="26">
        <f ca="1">IF(P12=1,O12,O13)</f>
        <v>1.0334169703280247</v>
      </c>
    </row>
    <row r="13" spans="2:22" x14ac:dyDescent="0.2">
      <c r="B13" t="str">
        <f ca="1">CELL("address",INDEX(B20:B290,MATCH(MIN(B20:B290),B20:B290,0)))</f>
        <v>$B$39</v>
      </c>
      <c r="C13">
        <f ca="1">CELL("row",INDEX(A20:A289,MATCH(MIN(A20:A289),A20:A289,0)))</f>
        <v>39</v>
      </c>
      <c r="D13" s="15">
        <f ca="1">CELL("contents",INDIRECT("D"&amp;C13))</f>
        <v>2.9457197586760291</v>
      </c>
      <c r="E13" s="15">
        <f ca="1">CELL("contents",INDIRECT("E"&amp;C13))</f>
        <v>1.0336619611605509</v>
      </c>
      <c r="F13">
        <f ca="1">D14-D13</f>
        <v>0.14639246997797883</v>
      </c>
      <c r="G13">
        <f ca="1">D14-D11</f>
        <v>9.2112228654007922E-2</v>
      </c>
      <c r="H13" s="27">
        <f ca="1">G13/F13</f>
        <v>0.6292142530818966</v>
      </c>
      <c r="N13" s="26">
        <f ca="1">E14-E13</f>
        <v>-3.8935995382538557E-4</v>
      </c>
      <c r="O13" s="26">
        <f ca="1">E13+H13*N13</f>
        <v>1.0334169703280247</v>
      </c>
      <c r="P13">
        <f ca="1">IF(G13&lt;F13,1,0)</f>
        <v>1</v>
      </c>
    </row>
    <row r="14" spans="2:22" x14ac:dyDescent="0.2">
      <c r="D14" s="15">
        <f ca="1">CELL("contents",INDIRECT("D"&amp;C13+1))</f>
        <v>3.0921122286540079</v>
      </c>
      <c r="E14" s="15">
        <f ca="1">CELL("contents",INDIRECT("E"&amp;C13+1))</f>
        <v>1.0332726012067255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3.968702144401683</v>
      </c>
      <c r="P15" s="10">
        <f>Q19</f>
        <v>1.9186062969256255</v>
      </c>
      <c r="Q15" s="10">
        <f>Q19</f>
        <v>1.9186062969256255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0.79722169235933704</v>
      </c>
      <c r="F19" s="9">
        <f>$O$1*D19^2+$O$2*D19+$O$3</f>
        <v>0.79722169235933704</v>
      </c>
      <c r="G19" s="18">
        <f>H19+G17</f>
        <v>2.1666666599999997</v>
      </c>
      <c r="H19" s="17">
        <v>1</v>
      </c>
      <c r="I19">
        <f>C1</f>
        <v>25</v>
      </c>
      <c r="J19">
        <f>C1*COS(C2/180*PI())</f>
        <v>24.691290908734352</v>
      </c>
      <c r="K19">
        <f>C1*SIN(C2/180*PI())</f>
        <v>3.9166507707801097</v>
      </c>
      <c r="L19">
        <f>-C15*I19*J19</f>
        <v>-2.4248881099405364</v>
      </c>
      <c r="M19">
        <f>-C6-C15*I19*K19</f>
        <v>-32.558647360883612</v>
      </c>
      <c r="N19" s="16">
        <f>MAX(E19:E289)</f>
        <v>1.0336619611605509</v>
      </c>
      <c r="O19" s="19">
        <f>INDEX(C19:C289,MATCH(N19,E19:E289,0),1)</f>
        <v>0.12000000000000004</v>
      </c>
      <c r="P19" s="19">
        <f>COUNTIF(E19:E289,"&gt;"&amp;H19)*_dt</f>
        <v>0.09</v>
      </c>
      <c r="Q19" s="21">
        <f>INDEX(D19:D289,MATCH(T17,T19:T289,0),1)</f>
        <v>1.9186062969256255</v>
      </c>
      <c r="R19" s="21">
        <f>INDEX(D19:D289,MATCH(T17,U19:U289,0),1)</f>
        <v>3.968702144401683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2.0500958474760576</v>
      </c>
    </row>
    <row r="20" spans="1:22" x14ac:dyDescent="0.2">
      <c r="A20">
        <f>B20</f>
        <v>2.8518959025335726</v>
      </c>
      <c r="B20">
        <f>ABS(D20-$D$11)</f>
        <v>2.8518959025335726</v>
      </c>
      <c r="C20" s="9">
        <f>C19+_dt</f>
        <v>6.0000000000000001E-3</v>
      </c>
      <c r="D20" s="9">
        <f>D19+$C$7*(J19+J20)/2</f>
        <v>0.14810409746642719</v>
      </c>
      <c r="E20" s="9">
        <f>E19+$C$7*(K19+K20)/2</f>
        <v>0.82013554133152178</v>
      </c>
      <c r="F20" s="9">
        <f>$O$1*D20^2+$O$2*D20+$O$3</f>
        <v>0.8201358825344417</v>
      </c>
      <c r="G20" s="10">
        <f>G19</f>
        <v>2.1666666599999997</v>
      </c>
      <c r="H20" s="5">
        <f>H19</f>
        <v>1</v>
      </c>
      <c r="I20">
        <f>SQRT(J20^2+K20^2)</f>
        <v>24.955753653482571</v>
      </c>
      <c r="J20">
        <f>J19+L19*$C$7</f>
        <v>24.676741580074708</v>
      </c>
      <c r="K20">
        <f>K19+M19*$C$7</f>
        <v>3.7212988866148082</v>
      </c>
      <c r="L20">
        <f>-$C$15*I20*J20</f>
        <v>-2.4191700773437335</v>
      </c>
      <c r="M20">
        <f>-$C$6-$C$15*I20*K20</f>
        <v>-32.53881538237691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2.7038789981145168</v>
      </c>
      <c r="B21">
        <f t="shared" ref="B21:B84" si="3">ABS(D21-$D$11)</f>
        <v>2.7038789981145168</v>
      </c>
      <c r="C21" s="9">
        <f t="shared" ref="C21:C84" si="4">C20+_dt</f>
        <v>1.2E-2</v>
      </c>
      <c r="D21" s="9">
        <f t="shared" ref="D21:E36" si="5">D20+$C$7*(J20+J21)/2</f>
        <v>0.29612100188548324</v>
      </c>
      <c r="E21" s="9">
        <f t="shared" si="5"/>
        <v>0.84187763597432785</v>
      </c>
      <c r="F21" s="9">
        <f t="shared" ref="F21:F84" si="6">$O$1*D21^2+$O$2*D21+$O$3</f>
        <v>0.84188002293785491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24.913019894703019</v>
      </c>
      <c r="J21">
        <f t="shared" ref="J21:K84" si="9">J20+L20*$C$7</f>
        <v>24.662226559610644</v>
      </c>
      <c r="K21">
        <f t="shared" si="9"/>
        <v>3.5260659943205468</v>
      </c>
      <c r="L21">
        <f t="shared" ref="L21:L84" si="10">-$C$15*I21*J21</f>
        <v>-2.4136070014704614</v>
      </c>
      <c r="M21">
        <f t="shared" ref="M21:M84" si="11">-$C$6-$C$15*I21*K21</f>
        <v>-32.519083910042276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2.5559490836828793</v>
      </c>
      <c r="B22">
        <f t="shared" si="3"/>
        <v>2.5559490836828793</v>
      </c>
      <c r="C22" s="9">
        <f t="shared" si="4"/>
        <v>1.8000000000000002E-2</v>
      </c>
      <c r="D22" s="9">
        <f t="shared" si="5"/>
        <v>0.44405091631712068</v>
      </c>
      <c r="E22" s="9">
        <f t="shared" si="5"/>
        <v>0.86244868842987032</v>
      </c>
      <c r="F22" s="9">
        <f t="shared" si="6"/>
        <v>0.86245618432023363</v>
      </c>
      <c r="G22" s="10">
        <f t="shared" si="7"/>
        <v>2.1666666599999997</v>
      </c>
      <c r="H22" s="5">
        <f t="shared" si="7"/>
        <v>1</v>
      </c>
      <c r="I22">
        <f t="shared" si="8"/>
        <v>24.871802655972303</v>
      </c>
      <c r="J22">
        <f t="shared" si="9"/>
        <v>24.647744917601823</v>
      </c>
      <c r="K22">
        <f t="shared" si="9"/>
        <v>3.3309514908602931</v>
      </c>
      <c r="L22">
        <f t="shared" si="10"/>
        <v>-2.4081988962042318</v>
      </c>
      <c r="M22">
        <f t="shared" si="11"/>
        <v>-32.499449396300392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2.4081059617573999</v>
      </c>
      <c r="B23">
        <f t="shared" si="3"/>
        <v>2.4081059617573999</v>
      </c>
      <c r="C23" s="9">
        <f t="shared" si="4"/>
        <v>2.4E-2</v>
      </c>
      <c r="D23" s="9">
        <f t="shared" si="5"/>
        <v>0.5918940382425999</v>
      </c>
      <c r="E23" s="9">
        <f t="shared" si="5"/>
        <v>0.88184940728589867</v>
      </c>
      <c r="F23" s="9">
        <f t="shared" si="6"/>
        <v>0.88186642918065172</v>
      </c>
      <c r="G23" s="10">
        <f t="shared" si="7"/>
        <v>2.1666666599999997</v>
      </c>
      <c r="H23" s="5">
        <f t="shared" si="7"/>
        <v>1</v>
      </c>
      <c r="I23">
        <f t="shared" si="8"/>
        <v>24.832105643906633</v>
      </c>
      <c r="J23">
        <f t="shared" si="9"/>
        <v>24.633295724224599</v>
      </c>
      <c r="K23">
        <f t="shared" si="9"/>
        <v>3.1359547944824908</v>
      </c>
      <c r="L23">
        <f t="shared" si="10"/>
        <v>-2.4029457544909167</v>
      </c>
      <c r="M23">
        <f t="shared" si="11"/>
        <v>-32.479908285437688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2.2603494404356335</v>
      </c>
      <c r="B24">
        <f t="shared" si="3"/>
        <v>2.2603494404356335</v>
      </c>
      <c r="C24" s="9">
        <f t="shared" si="4"/>
        <v>0.03</v>
      </c>
      <c r="D24" s="9">
        <f t="shared" si="5"/>
        <v>0.73965055956436665</v>
      </c>
      <c r="E24" s="9">
        <f t="shared" si="5"/>
        <v>0.90008049770365572</v>
      </c>
      <c r="F24" s="9">
        <f t="shared" si="6"/>
        <v>0.90011281199339965</v>
      </c>
      <c r="G24" s="10">
        <f t="shared" si="7"/>
        <v>2.1666666599999997</v>
      </c>
      <c r="H24" s="5">
        <f t="shared" si="7"/>
        <v>1</v>
      </c>
      <c r="I24">
        <f t="shared" si="8"/>
        <v>24.793932334534958</v>
      </c>
      <c r="J24">
        <f t="shared" si="9"/>
        <v>24.618878049697653</v>
      </c>
      <c r="K24">
        <f t="shared" si="9"/>
        <v>2.9410753447698648</v>
      </c>
      <c r="L24">
        <f t="shared" si="10"/>
        <v>-2.3978475478914247</v>
      </c>
      <c r="M24">
        <f t="shared" si="11"/>
        <v>-32.460457014384815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2.1126793333933094</v>
      </c>
      <c r="B25">
        <f t="shared" si="3"/>
        <v>2.1126793333933094</v>
      </c>
      <c r="C25" s="9">
        <f t="shared" si="4"/>
        <v>3.5999999999999997E-2</v>
      </c>
      <c r="D25" s="9">
        <f t="shared" si="5"/>
        <v>0.88732066660669051</v>
      </c>
      <c r="E25" s="9">
        <f t="shared" si="5"/>
        <v>0.91714266154601598</v>
      </c>
      <c r="F25" s="9">
        <f t="shared" si="6"/>
        <v>0.91719737943447299</v>
      </c>
      <c r="G25" s="10">
        <f t="shared" si="7"/>
        <v>2.1666666599999997</v>
      </c>
      <c r="H25" s="5">
        <f t="shared" si="7"/>
        <v>1</v>
      </c>
      <c r="I25">
        <f t="shared" si="8"/>
        <v>24.757285968567047</v>
      </c>
      <c r="J25">
        <f t="shared" si="9"/>
        <v>24.604490964410303</v>
      </c>
      <c r="K25">
        <f t="shared" si="9"/>
        <v>2.746312602683556</v>
      </c>
      <c r="L25">
        <f t="shared" si="10"/>
        <v>-2.3929042261510092</v>
      </c>
      <c r="M25">
        <f t="shared" si="11"/>
        <v>-32.441092013518954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1.9650954598829184</v>
      </c>
      <c r="B26">
        <f t="shared" si="3"/>
        <v>1.9650954598829184</v>
      </c>
      <c r="C26" s="9">
        <f t="shared" si="4"/>
        <v>4.1999999999999996E-2</v>
      </c>
      <c r="D26" s="9">
        <f t="shared" si="5"/>
        <v>1.0349045401170816</v>
      </c>
      <c r="E26" s="9">
        <f t="shared" si="5"/>
        <v>0.93303659750587398</v>
      </c>
      <c r="F26" s="9">
        <f t="shared" si="6"/>
        <v>0.93312217060770886</v>
      </c>
      <c r="G26" s="10">
        <f t="shared" si="7"/>
        <v>2.1666666599999997</v>
      </c>
      <c r="H26" s="5">
        <f t="shared" si="7"/>
        <v>1</v>
      </c>
      <c r="I26">
        <f t="shared" si="8"/>
        <v>24.72216954683136</v>
      </c>
      <c r="J26">
        <f t="shared" si="9"/>
        <v>24.590133539053397</v>
      </c>
      <c r="K26">
        <f t="shared" si="9"/>
        <v>2.5516660506024422</v>
      </c>
      <c r="L26">
        <f t="shared" si="10"/>
        <v>-2.3881157167860554</v>
      </c>
      <c r="M26">
        <f t="shared" si="11"/>
        <v>-32.421809707489196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1.8175976447315003</v>
      </c>
      <c r="B27">
        <f t="shared" si="3"/>
        <v>1.8175976447315003</v>
      </c>
      <c r="C27" s="9">
        <f t="shared" si="4"/>
        <v>4.7999999999999994E-2</v>
      </c>
      <c r="D27" s="9">
        <f t="shared" si="5"/>
        <v>1.1824023552684997</v>
      </c>
      <c r="E27" s="9">
        <f t="shared" si="5"/>
        <v>0.94776300123475388</v>
      </c>
      <c r="F27" s="9">
        <f t="shared" si="6"/>
        <v>0.94788921727053488</v>
      </c>
      <c r="G27" s="10">
        <f t="shared" si="7"/>
        <v>2.1666666599999997</v>
      </c>
      <c r="H27" s="5">
        <f t="shared" si="7"/>
        <v>1</v>
      </c>
      <c r="I27">
        <f t="shared" si="8"/>
        <v>24.688585825891682</v>
      </c>
      <c r="J27">
        <f t="shared" si="9"/>
        <v>24.575804844752682</v>
      </c>
      <c r="K27">
        <f t="shared" si="9"/>
        <v>2.3571351923575072</v>
      </c>
      <c r="L27">
        <f t="shared" si="10"/>
        <v>-2.3834819246891641</v>
      </c>
      <c r="M27">
        <f t="shared" si="11"/>
        <v>-32.40260651606421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1.6701857183376285</v>
      </c>
      <c r="B28">
        <f t="shared" si="3"/>
        <v>1.6701857183376285</v>
      </c>
      <c r="C28" s="9">
        <f t="shared" si="4"/>
        <v>5.3999999999999992E-2</v>
      </c>
      <c r="D28" s="9">
        <f t="shared" si="5"/>
        <v>1.3298142816623715</v>
      </c>
      <c r="E28" s="9">
        <f t="shared" si="5"/>
        <v>0.96132256547160977</v>
      </c>
      <c r="F28" s="9">
        <f t="shared" si="6"/>
        <v>0.96150054405928775</v>
      </c>
      <c r="G28" s="10">
        <f t="shared" si="7"/>
        <v>2.1666666599999997</v>
      </c>
      <c r="H28" s="5">
        <f t="shared" si="7"/>
        <v>1</v>
      </c>
      <c r="I28">
        <f t="shared" si="8"/>
        <v>24.656537313851281</v>
      </c>
      <c r="J28">
        <f t="shared" si="9"/>
        <v>24.561503953204546</v>
      </c>
      <c r="K28">
        <f t="shared" si="9"/>
        <v>2.1627195532611219</v>
      </c>
      <c r="L28">
        <f t="shared" si="10"/>
        <v>-2.379002731753332</v>
      </c>
      <c r="M28">
        <f t="shared" si="11"/>
        <v>-32.383478855001194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1.5228595166675727</v>
      </c>
      <c r="B29">
        <f t="shared" si="3"/>
        <v>1.5228595166675727</v>
      </c>
      <c r="C29" s="9">
        <f t="shared" si="4"/>
        <v>5.9999999999999991E-2</v>
      </c>
      <c r="D29" s="9">
        <f t="shared" si="5"/>
        <v>1.4771404833324273</v>
      </c>
      <c r="E29" s="9">
        <f t="shared" si="5"/>
        <v>0.97371598017178651</v>
      </c>
      <c r="F29" s="9">
        <f t="shared" si="6"/>
        <v>0.97395816871406282</v>
      </c>
      <c r="G29" s="10">
        <f t="shared" si="7"/>
        <v>2.1666666599999997</v>
      </c>
      <c r="H29" s="5">
        <f t="shared" si="7"/>
        <v>1</v>
      </c>
      <c r="I29">
        <f t="shared" si="8"/>
        <v>24.626026266353001</v>
      </c>
      <c r="J29">
        <f t="shared" si="9"/>
        <v>24.547229936814027</v>
      </c>
      <c r="K29">
        <f t="shared" si="9"/>
        <v>1.9684186801311148</v>
      </c>
      <c r="L29">
        <f t="shared" si="10"/>
        <v>-2.3746779965159965</v>
      </c>
      <c r="M29">
        <f t="shared" si="11"/>
        <v>-32.364423136935223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1.3756188812506258</v>
      </c>
      <c r="B30">
        <f t="shared" si="3"/>
        <v>1.3756188812506258</v>
      </c>
      <c r="C30" s="9">
        <f t="shared" si="4"/>
        <v>6.5999999999999989E-2</v>
      </c>
      <c r="D30" s="9">
        <f t="shared" si="5"/>
        <v>1.6243811187493742</v>
      </c>
      <c r="E30" s="9">
        <f t="shared" si="5"/>
        <v>0.98494393263610835</v>
      </c>
      <c r="F30" s="9">
        <f t="shared" si="6"/>
        <v>0.98526410230305106</v>
      </c>
      <c r="G30" s="10">
        <f t="shared" si="7"/>
        <v>2.1666666599999997</v>
      </c>
      <c r="H30" s="5">
        <f t="shared" si="7"/>
        <v>1</v>
      </c>
      <c r="I30">
        <f t="shared" si="8"/>
        <v>24.597054682783448</v>
      </c>
      <c r="J30">
        <f t="shared" si="9"/>
        <v>24.532981868834931</v>
      </c>
      <c r="K30">
        <f t="shared" si="9"/>
        <v>1.7742321413095035</v>
      </c>
      <c r="L30">
        <f t="shared" si="10"/>
        <v>-2.37050755382367</v>
      </c>
      <c r="M30">
        <f t="shared" si="11"/>
        <v>-32.345435772287985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1.2284636591735851</v>
      </c>
      <c r="B31">
        <f t="shared" si="3"/>
        <v>1.2284636591735851</v>
      </c>
      <c r="C31" s="9">
        <f t="shared" si="4"/>
        <v>7.1999999999999995E-2</v>
      </c>
      <c r="D31" s="9">
        <f t="shared" si="5"/>
        <v>1.7715363408264149</v>
      </c>
      <c r="E31" s="9">
        <f t="shared" si="5"/>
        <v>0.99500710764006417</v>
      </c>
      <c r="F31" s="9">
        <f t="shared" si="6"/>
        <v>0.99542034944632263</v>
      </c>
      <c r="G31" s="10">
        <f t="shared" si="7"/>
        <v>2.1666666599999997</v>
      </c>
      <c r="H31" s="5">
        <f t="shared" si="7"/>
        <v>1</v>
      </c>
      <c r="I31">
        <f t="shared" si="8"/>
        <v>24.569624302689107</v>
      </c>
      <c r="J31">
        <f t="shared" si="9"/>
        <v>24.518758823511988</v>
      </c>
      <c r="K31">
        <f t="shared" si="9"/>
        <v>1.5801595266757755</v>
      </c>
      <c r="L31">
        <f t="shared" si="10"/>
        <v>-2.3664912145178763</v>
      </c>
      <c r="M31">
        <f t="shared" si="11"/>
        <v>-32.326513170194772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1.0813937030743745</v>
      </c>
      <c r="B32">
        <f t="shared" si="3"/>
        <v>1.0813937030743745</v>
      </c>
      <c r="C32" s="9">
        <f t="shared" si="4"/>
        <v>7.8E-2</v>
      </c>
      <c r="D32" s="9">
        <f t="shared" si="5"/>
        <v>1.9186062969256255</v>
      </c>
      <c r="E32" s="9">
        <f t="shared" si="5"/>
        <v>1.0039061875630553</v>
      </c>
      <c r="F32" s="9">
        <f t="shared" si="6"/>
        <v>1.0044289085390132</v>
      </c>
      <c r="G32" s="10">
        <f t="shared" si="7"/>
        <v>2.1666666599999997</v>
      </c>
      <c r="H32" s="5">
        <f t="shared" si="7"/>
        <v>1</v>
      </c>
      <c r="I32">
        <f t="shared" si="8"/>
        <v>24.543736602411791</v>
      </c>
      <c r="J32">
        <f t="shared" si="9"/>
        <v>24.504559876224882</v>
      </c>
      <c r="K32">
        <f t="shared" si="9"/>
        <v>1.3862004476546068</v>
      </c>
      <c r="L32">
        <f t="shared" si="10"/>
        <v>-2.3626287651430422</v>
      </c>
      <c r="M32">
        <f t="shared" si="11"/>
        <v>-32.30765173944873</v>
      </c>
      <c r="S32">
        <f t="shared" si="0"/>
        <v>1</v>
      </c>
      <c r="T32" t="b">
        <f t="shared" si="1"/>
        <v>1</v>
      </c>
      <c r="U32" t="b">
        <f t="shared" si="2"/>
        <v>0</v>
      </c>
    </row>
    <row r="33" spans="1:21" x14ac:dyDescent="0.2">
      <c r="A33">
        <f t="shared" si="12"/>
        <v>0.93440887113479798</v>
      </c>
      <c r="B33">
        <f t="shared" si="3"/>
        <v>0.93440887113479798</v>
      </c>
      <c r="C33" s="9">
        <f t="shared" si="4"/>
        <v>8.4000000000000005E-2</v>
      </c>
      <c r="D33" s="9">
        <f t="shared" si="5"/>
        <v>2.065591128865202</v>
      </c>
      <c r="E33" s="9">
        <f t="shared" si="5"/>
        <v>1.0116418525176729</v>
      </c>
      <c r="F33" s="9">
        <f t="shared" si="6"/>
        <v>1.0122917719738682</v>
      </c>
      <c r="G33" s="10">
        <f t="shared" si="7"/>
        <v>2.1666666599999997</v>
      </c>
      <c r="H33" s="5">
        <f t="shared" si="7"/>
        <v>1</v>
      </c>
      <c r="I33">
        <f t="shared" si="8"/>
        <v>24.519392791950505</v>
      </c>
      <c r="J33">
        <f t="shared" si="9"/>
        <v>24.490384103634025</v>
      </c>
      <c r="K33">
        <f t="shared" si="9"/>
        <v>1.1923545372179145</v>
      </c>
      <c r="L33">
        <f t="shared" si="10"/>
        <v>-2.3589199676769703</v>
      </c>
      <c r="M33">
        <f t="shared" si="11"/>
        <v>-32.288847889461081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0.78750902707241188</v>
      </c>
      <c r="B34">
        <f t="shared" si="3"/>
        <v>0.78750902707241188</v>
      </c>
      <c r="C34" s="9">
        <f t="shared" si="4"/>
        <v>9.0000000000000011E-2</v>
      </c>
      <c r="D34" s="9">
        <f t="shared" si="5"/>
        <v>2.2124909729275881</v>
      </c>
      <c r="E34" s="9">
        <f t="shared" si="5"/>
        <v>1.0182147804789701</v>
      </c>
      <c r="F34" s="9">
        <f t="shared" si="6"/>
        <v>1.0190109263631015</v>
      </c>
      <c r="G34" s="10">
        <f t="shared" si="7"/>
        <v>2.1666666599999997</v>
      </c>
      <c r="H34" s="5">
        <f t="shared" si="7"/>
        <v>1</v>
      </c>
      <c r="I34">
        <f t="shared" si="8"/>
        <v>24.496593812056364</v>
      </c>
      <c r="J34">
        <f t="shared" si="9"/>
        <v>24.476230583827963</v>
      </c>
      <c r="K34">
        <f t="shared" si="9"/>
        <v>0.99862144988114798</v>
      </c>
      <c r="L34">
        <f t="shared" si="10"/>
        <v>-2.3553645592844799</v>
      </c>
      <c r="M34">
        <f t="shared" si="11"/>
        <v>-32.270098031236287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0.64069404013151132</v>
      </c>
      <c r="B35">
        <f t="shared" si="3"/>
        <v>0.64069404013151132</v>
      </c>
      <c r="C35" s="9">
        <f t="shared" si="4"/>
        <v>9.6000000000000016E-2</v>
      </c>
      <c r="D35" s="9">
        <f t="shared" si="5"/>
        <v>2.3593059598684887</v>
      </c>
      <c r="E35" s="9">
        <f t="shared" si="5"/>
        <v>1.0236256474136947</v>
      </c>
      <c r="F35" s="9">
        <f t="shared" si="6"/>
        <v>1.0245883527595236</v>
      </c>
      <c r="G35" s="10">
        <f t="shared" si="7"/>
        <v>2.1666666599999997</v>
      </c>
      <c r="H35" s="5">
        <f t="shared" si="7"/>
        <v>1</v>
      </c>
      <c r="I35">
        <f t="shared" si="8"/>
        <v>24.475340331566752</v>
      </c>
      <c r="J35">
        <f t="shared" si="9"/>
        <v>24.462098396472257</v>
      </c>
      <c r="K35">
        <f t="shared" si="9"/>
        <v>0.80500086169373031</v>
      </c>
      <c r="L35">
        <f t="shared" si="10"/>
        <v>-2.3519622520947441</v>
      </c>
      <c r="M35">
        <f t="shared" si="11"/>
        <v>-32.251398578360735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0.49396378507321526</v>
      </c>
      <c r="B36">
        <f t="shared" si="3"/>
        <v>0.49396378507321526</v>
      </c>
      <c r="C36" s="9">
        <f t="shared" si="4"/>
        <v>0.10200000000000002</v>
      </c>
      <c r="D36" s="9">
        <f t="shared" si="5"/>
        <v>2.5060362149267847</v>
      </c>
      <c r="E36" s="9">
        <f t="shared" si="5"/>
        <v>1.0278751274094466</v>
      </c>
      <c r="F36" s="9">
        <f t="shared" si="6"/>
        <v>1.0290260268768905</v>
      </c>
      <c r="G36" s="10">
        <f t="shared" si="7"/>
        <v>2.1666666599999997</v>
      </c>
      <c r="H36" s="5">
        <f t="shared" si="7"/>
        <v>1</v>
      </c>
      <c r="I36">
        <f t="shared" si="8"/>
        <v>24.455632744984456</v>
      </c>
      <c r="J36">
        <f t="shared" si="9"/>
        <v>24.447986622959689</v>
      </c>
      <c r="K36">
        <f t="shared" si="9"/>
        <v>0.6114924702235659</v>
      </c>
      <c r="L36">
        <f t="shared" si="10"/>
        <v>-2.3487127330028237</v>
      </c>
      <c r="M36">
        <f t="shared" si="11"/>
        <v>-32.232745948003775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0.34731814216465118</v>
      </c>
      <c r="B37">
        <f t="shared" si="3"/>
        <v>0.34731814216465118</v>
      </c>
      <c r="C37" s="9">
        <f t="shared" si="4"/>
        <v>0.10800000000000003</v>
      </c>
      <c r="D37" s="9">
        <f t="shared" ref="D37:E52" si="13">D36+$C$7*(J36+J37)/2</f>
        <v>2.6526818578353488</v>
      </c>
      <c r="E37" s="9">
        <f t="shared" si="13"/>
        <v>1.0309638928037239</v>
      </c>
      <c r="F37" s="9">
        <f t="shared" si="6"/>
        <v>1.0323259193094321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24.437471170306985</v>
      </c>
      <c r="J37">
        <f t="shared" si="9"/>
        <v>24.433894346561672</v>
      </c>
      <c r="K37">
        <f t="shared" si="9"/>
        <v>0.41809599453554325</v>
      </c>
      <c r="L37">
        <f t="shared" si="10"/>
        <v>-2.3456156634958263</v>
      </c>
      <c r="M37">
        <f t="shared" si="11"/>
        <v>-32.21413656192982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0.20075699716722406</v>
      </c>
      <c r="B38">
        <f t="shared" si="3"/>
        <v>0.20075699716722406</v>
      </c>
      <c r="C38" s="9">
        <f t="shared" si="4"/>
        <v>0.11400000000000003</v>
      </c>
      <c r="D38" s="9">
        <f t="shared" si="13"/>
        <v>2.7992430028327759</v>
      </c>
      <c r="E38" s="9">
        <f t="shared" si="13"/>
        <v>1.0328926143128225</v>
      </c>
      <c r="F38" s="9">
        <f t="shared" si="6"/>
        <v>1.0344899957505087</v>
      </c>
      <c r="G38" s="10">
        <f t="shared" si="14"/>
        <v>2.1666666599999997</v>
      </c>
      <c r="H38" s="5">
        <f t="shared" si="14"/>
        <v>1</v>
      </c>
      <c r="I38">
        <f t="shared" si="8"/>
        <v>24.420855447110885</v>
      </c>
      <c r="J38">
        <f t="shared" si="9"/>
        <v>24.419820652580697</v>
      </c>
      <c r="K38">
        <f t="shared" si="9"/>
        <v>0.22481117516396432</v>
      </c>
      <c r="L38">
        <f t="shared" si="10"/>
        <v>-2.342670679504101</v>
      </c>
      <c r="M38">
        <f t="shared" si="11"/>
        <v>-32.195566847520062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5.4280241323970913E-2</v>
      </c>
      <c r="B39">
        <f t="shared" si="3"/>
        <v>5.4280241323970913E-2</v>
      </c>
      <c r="C39" s="9">
        <f t="shared" si="4"/>
        <v>0.12000000000000004</v>
      </c>
      <c r="D39" s="9">
        <f t="shared" si="13"/>
        <v>2.9457197586760291</v>
      </c>
      <c r="E39" s="9">
        <f t="shared" si="13"/>
        <v>1.0336619611605509</v>
      </c>
      <c r="F39" s="9">
        <f t="shared" si="6"/>
        <v>1.0355202172103501</v>
      </c>
      <c r="G39" s="10">
        <f t="shared" si="14"/>
        <v>2.1666666599999997</v>
      </c>
      <c r="H39" s="5">
        <f t="shared" si="14"/>
        <v>1</v>
      </c>
      <c r="I39">
        <f t="shared" si="8"/>
        <v>24.405785134895162</v>
      </c>
      <c r="J39">
        <f t="shared" si="9"/>
        <v>24.405764628503672</v>
      </c>
      <c r="K39">
        <f t="shared" si="9"/>
        <v>3.1637774078843939E-2</v>
      </c>
      <c r="L39">
        <f t="shared" si="10"/>
        <v>-2.339877391277795</v>
      </c>
      <c r="M39">
        <f t="shared" si="11"/>
        <v>-32.177033238802565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100</v>
      </c>
      <c r="B40">
        <f t="shared" si="3"/>
        <v>9.2112228654007922E-2</v>
      </c>
      <c r="C40" s="9">
        <f t="shared" si="4"/>
        <v>0.12600000000000003</v>
      </c>
      <c r="D40" s="9">
        <f t="shared" si="13"/>
        <v>3.0921122286540079</v>
      </c>
      <c r="E40" s="9">
        <f t="shared" si="13"/>
        <v>1.0332726012067255</v>
      </c>
      <c r="F40" s="9">
        <f t="shared" si="6"/>
        <v>1.0354185402328326</v>
      </c>
      <c r="G40" s="10">
        <f t="shared" si="14"/>
        <v>2.1666666599999997</v>
      </c>
      <c r="H40" s="5">
        <f t="shared" si="14"/>
        <v>1</v>
      </c>
      <c r="I40">
        <f t="shared" si="8"/>
        <v>24.392259511687559</v>
      </c>
      <c r="J40">
        <f t="shared" si="9"/>
        <v>24.391725364156006</v>
      </c>
      <c r="K40">
        <f t="shared" si="9"/>
        <v>-0.16142442535397145</v>
      </c>
      <c r="L40">
        <f t="shared" si="10"/>
        <v>-2.3372353832890687</v>
      </c>
      <c r="M40">
        <f t="shared" si="11"/>
        <v>-32.158532177489221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100</v>
      </c>
      <c r="B41">
        <f t="shared" si="3"/>
        <v>0.23842051060204472</v>
      </c>
      <c r="C41" s="9">
        <f t="shared" si="4"/>
        <v>0.13200000000000003</v>
      </c>
      <c r="D41" s="9">
        <f t="shared" si="13"/>
        <v>3.2384205106020447</v>
      </c>
      <c r="E41" s="9">
        <f t="shared" si="13"/>
        <v>1.0317252010754068</v>
      </c>
      <c r="F41" s="9">
        <f t="shared" si="6"/>
        <v>1.0341869171112408</v>
      </c>
      <c r="G41" s="10">
        <f t="shared" si="14"/>
        <v>2.1666666599999997</v>
      </c>
      <c r="H41" s="5">
        <f t="shared" si="14"/>
        <v>1</v>
      </c>
      <c r="I41">
        <f t="shared" si="8"/>
        <v>24.380277572916736</v>
      </c>
      <c r="J41">
        <f t="shared" si="9"/>
        <v>24.37770195185627</v>
      </c>
      <c r="K41">
        <f t="shared" si="9"/>
        <v>-0.35437561841890675</v>
      </c>
      <c r="L41">
        <f t="shared" si="10"/>
        <v>-2.3347442141601928</v>
      </c>
      <c r="M41">
        <f t="shared" si="11"/>
        <v>-32.140060114018254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100</v>
      </c>
      <c r="B42">
        <f t="shared" si="3"/>
        <v>0.38464469691732761</v>
      </c>
      <c r="C42" s="9">
        <f t="shared" si="4"/>
        <v>0.13800000000000004</v>
      </c>
      <c r="D42" s="9">
        <f t="shared" si="13"/>
        <v>3.3846446969173276</v>
      </c>
      <c r="E42" s="9">
        <f t="shared" si="13"/>
        <v>1.0290204262828411</v>
      </c>
      <c r="F42" s="9">
        <f t="shared" si="6"/>
        <v>1.0318272961029713</v>
      </c>
      <c r="G42" s="10">
        <f t="shared" si="14"/>
        <v>2.1666666599999997</v>
      </c>
      <c r="H42" s="5">
        <f t="shared" si="14"/>
        <v>1</v>
      </c>
      <c r="I42">
        <f t="shared" si="8"/>
        <v>24.369838030552913</v>
      </c>
      <c r="J42">
        <f t="shared" si="9"/>
        <v>24.363693486571311</v>
      </c>
      <c r="K42">
        <f t="shared" si="9"/>
        <v>-0.54721597910301623</v>
      </c>
      <c r="L42">
        <f t="shared" si="10"/>
        <v>-2.3324034166177192</v>
      </c>
      <c r="M42">
        <f t="shared" si="11"/>
        <v>-32.121613508600774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100</v>
      </c>
      <c r="B43">
        <f t="shared" si="3"/>
        <v>0.53078487457525636</v>
      </c>
      <c r="C43" s="9">
        <f t="shared" si="4"/>
        <v>0.14400000000000004</v>
      </c>
      <c r="D43" s="9">
        <f t="shared" si="13"/>
        <v>3.5307848745752564</v>
      </c>
      <c r="E43" s="9">
        <f t="shared" si="13"/>
        <v>1.0251589413650681</v>
      </c>
      <c r="F43" s="9">
        <f t="shared" si="6"/>
        <v>1.0283416216431287</v>
      </c>
      <c r="G43" s="10">
        <f t="shared" si="14"/>
        <v>2.1666666599999997</v>
      </c>
      <c r="H43" s="5">
        <f t="shared" si="14"/>
        <v>1</v>
      </c>
      <c r="I43">
        <f t="shared" si="8"/>
        <v>24.360939312518926</v>
      </c>
      <c r="J43">
        <f t="shared" si="9"/>
        <v>24.349699066071604</v>
      </c>
      <c r="K43">
        <f t="shared" si="9"/>
        <v>-0.73994566015462082</v>
      </c>
      <c r="L43">
        <f t="shared" si="10"/>
        <v>-2.3302124974728309</v>
      </c>
      <c r="M43">
        <f t="shared" si="11"/>
        <v>-32.103188832269979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100</v>
      </c>
      <c r="B44">
        <f t="shared" si="3"/>
        <v>0.67684112514673167</v>
      </c>
      <c r="C44" s="9">
        <f t="shared" si="4"/>
        <v>0.15000000000000005</v>
      </c>
      <c r="D44" s="9">
        <f t="shared" si="13"/>
        <v>3.6768411251467317</v>
      </c>
      <c r="E44" s="9">
        <f t="shared" si="13"/>
        <v>1.0201414100051596</v>
      </c>
      <c r="F44" s="9">
        <f t="shared" si="6"/>
        <v>1.023731834556965</v>
      </c>
      <c r="G44" s="10">
        <f t="shared" si="14"/>
        <v>2.1666666599999997</v>
      </c>
      <c r="H44" s="5">
        <f t="shared" si="14"/>
        <v>1</v>
      </c>
      <c r="I44">
        <f t="shared" si="8"/>
        <v>24.353579562373096</v>
      </c>
      <c r="J44">
        <f t="shared" si="9"/>
        <v>24.335717791086768</v>
      </c>
      <c r="K44">
        <f t="shared" si="9"/>
        <v>-0.9325647931482407</v>
      </c>
      <c r="L44">
        <f t="shared" si="10"/>
        <v>-2.3281709376279567</v>
      </c>
      <c r="M44">
        <f t="shared" si="11"/>
        <v>-32.084782567931569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0.82281352481637482</v>
      </c>
      <c r="C45" s="9">
        <f t="shared" si="4"/>
        <v>0.15600000000000006</v>
      </c>
      <c r="D45" s="9">
        <f t="shared" si="13"/>
        <v>3.8228135248163748</v>
      </c>
      <c r="E45" s="9">
        <f t="shared" si="13"/>
        <v>1.0139684951600474</v>
      </c>
      <c r="F45" s="9">
        <f t="shared" si="6"/>
        <v>1.0179998722711159</v>
      </c>
      <c r="G45" s="10">
        <f t="shared" si="14"/>
        <v>2.1666666599999997</v>
      </c>
      <c r="H45" s="5">
        <f t="shared" si="14"/>
        <v>1</v>
      </c>
      <c r="I45">
        <f t="shared" si="8"/>
        <v>24.347756639264627</v>
      </c>
      <c r="J45">
        <f t="shared" si="9"/>
        <v>24.321748765460999</v>
      </c>
      <c r="K45">
        <f t="shared" si="9"/>
        <v>-1.12507348855583</v>
      </c>
      <c r="L45">
        <f t="shared" si="10"/>
        <v>-2.3262781921096356</v>
      </c>
      <c r="M45">
        <f t="shared" si="11"/>
        <v>-32.066391211413844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0.96870214440168301</v>
      </c>
      <c r="C46" s="9">
        <f t="shared" si="4"/>
        <v>0.16200000000000006</v>
      </c>
      <c r="D46" s="9">
        <f t="shared" si="13"/>
        <v>3.968702144401683</v>
      </c>
      <c r="E46" s="9">
        <f t="shared" si="13"/>
        <v>1.0066408591869069</v>
      </c>
      <c r="F46" s="9">
        <f t="shared" si="6"/>
        <v>1.0111476690235857</v>
      </c>
      <c r="G46" s="10">
        <f t="shared" si="14"/>
        <v>2.1666666599999997</v>
      </c>
      <c r="H46" s="5">
        <f t="shared" si="14"/>
        <v>1</v>
      </c>
      <c r="I46">
        <f t="shared" si="8"/>
        <v>24.343468118161745</v>
      </c>
      <c r="J46">
        <f t="shared" si="9"/>
        <v>24.307791096308343</v>
      </c>
      <c r="K46">
        <f t="shared" si="9"/>
        <v>-1.3174718358243132</v>
      </c>
      <c r="L46">
        <f t="shared" si="10"/>
        <v>-2.3245336901276015</v>
      </c>
      <c r="M46">
        <f t="shared" si="11"/>
        <v>-32.048011272516121</v>
      </c>
      <c r="S46">
        <f t="shared" si="0"/>
        <v>1</v>
      </c>
      <c r="T46" t="b">
        <f t="shared" si="1"/>
        <v>0</v>
      </c>
      <c r="U46" t="b">
        <f t="shared" si="2"/>
        <v>1</v>
      </c>
    </row>
    <row r="47" spans="1:21" x14ac:dyDescent="0.2">
      <c r="A47">
        <f t="shared" si="12"/>
        <v>100</v>
      </c>
      <c r="B47">
        <f t="shared" si="3"/>
        <v>1.1145070493731106</v>
      </c>
      <c r="C47" s="9">
        <f t="shared" si="4"/>
        <v>0.16800000000000007</v>
      </c>
      <c r="D47" s="9">
        <f t="shared" si="13"/>
        <v>4.1145070493731106</v>
      </c>
      <c r="E47" s="9">
        <f t="shared" si="13"/>
        <v>0.9981591639690558</v>
      </c>
      <c r="F47" s="9">
        <f t="shared" si="6"/>
        <v>1.0031771560724332</v>
      </c>
      <c r="G47" s="10">
        <f t="shared" si="14"/>
        <v>2.1666666599999997</v>
      </c>
      <c r="H47" s="5">
        <f t="shared" si="14"/>
        <v>1</v>
      </c>
      <c r="I47">
        <f t="shared" si="8"/>
        <v>24.340711290352157</v>
      </c>
      <c r="J47">
        <f t="shared" si="9"/>
        <v>24.293843894167576</v>
      </c>
      <c r="K47">
        <f t="shared" si="9"/>
        <v>-1.5097599034594098</v>
      </c>
      <c r="L47">
        <f t="shared" si="10"/>
        <v>-2.32293683515997</v>
      </c>
      <c r="M47">
        <f t="shared" si="11"/>
        <v>-32.029639276053985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1.2602282998750836</v>
      </c>
      <c r="C48" s="9">
        <f t="shared" si="4"/>
        <v>0.17400000000000007</v>
      </c>
      <c r="D48" s="9">
        <f t="shared" si="13"/>
        <v>4.2602282998750836</v>
      </c>
      <c r="E48" s="9">
        <f t="shared" si="13"/>
        <v>0.98852407104133033</v>
      </c>
      <c r="F48" s="9">
        <f t="shared" si="6"/>
        <v>0.99409026190311056</v>
      </c>
      <c r="G48" s="10">
        <f t="shared" si="14"/>
        <v>2.1666666599999997</v>
      </c>
      <c r="H48" s="5">
        <f t="shared" si="14"/>
        <v>1</v>
      </c>
      <c r="I48">
        <f t="shared" si="8"/>
        <v>24.339483164214816</v>
      </c>
      <c r="J48">
        <f t="shared" si="9"/>
        <v>24.279906273156616</v>
      </c>
      <c r="K48">
        <f t="shared" si="9"/>
        <v>-1.7019377391157338</v>
      </c>
      <c r="L48">
        <f t="shared" si="10"/>
        <v>-2.321487005064371</v>
      </c>
      <c r="M48">
        <f t="shared" si="11"/>
        <v>-32.011271762899923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1.4058659507479323</v>
      </c>
      <c r="C49" s="9">
        <f t="shared" si="4"/>
        <v>0.18000000000000008</v>
      </c>
      <c r="D49" s="9">
        <f t="shared" si="13"/>
        <v>4.4058659507479323</v>
      </c>
      <c r="E49" s="9">
        <f t="shared" si="13"/>
        <v>0.9777362417149037</v>
      </c>
      <c r="F49" s="9">
        <f t="shared" si="6"/>
        <v>0.98388891243440835</v>
      </c>
      <c r="G49" s="10">
        <f t="shared" si="14"/>
        <v>2.1666666599999997</v>
      </c>
      <c r="H49" s="5">
        <f t="shared" si="14"/>
        <v>1</v>
      </c>
      <c r="I49">
        <f t="shared" si="8"/>
        <v>24.339780466261349</v>
      </c>
      <c r="J49">
        <f t="shared" si="9"/>
        <v>24.265977351126228</v>
      </c>
      <c r="K49">
        <f t="shared" si="9"/>
        <v>-1.8940053696931334</v>
      </c>
      <c r="L49">
        <f t="shared" si="10"/>
        <v>-2.3201835522148051</v>
      </c>
      <c r="M49">
        <f t="shared" si="11"/>
        <v>-31.992905291017895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1.5514200515507497</v>
      </c>
      <c r="C50" s="9">
        <f t="shared" si="4"/>
        <v>0.18600000000000008</v>
      </c>
      <c r="D50" s="9">
        <f t="shared" si="13"/>
        <v>4.5514200515507497</v>
      </c>
      <c r="E50" s="9">
        <f t="shared" si="13"/>
        <v>0.96579633720150659</v>
      </c>
      <c r="F50" s="9">
        <f t="shared" si="6"/>
        <v>0.97257503122296129</v>
      </c>
      <c r="G50" s="10">
        <f t="shared" si="14"/>
        <v>2.1666666599999997</v>
      </c>
      <c r="H50" s="5">
        <f t="shared" si="14"/>
        <v>1</v>
      </c>
      <c r="I50">
        <f t="shared" si="8"/>
        <v>24.341599642445008</v>
      </c>
      <c r="J50">
        <f t="shared" si="9"/>
        <v>24.252056249812938</v>
      </c>
      <c r="K50">
        <f t="shared" si="9"/>
        <v>-2.0859628014392406</v>
      </c>
      <c r="L50">
        <f t="shared" si="10"/>
        <v>-2.3190258036639513</v>
      </c>
      <c r="M50">
        <f t="shared" si="11"/>
        <v>-31.974536436490492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1.6968906465851612</v>
      </c>
      <c r="C51" s="9">
        <f t="shared" si="4"/>
        <v>0.19200000000000009</v>
      </c>
      <c r="D51" s="9">
        <f t="shared" si="13"/>
        <v>4.6968906465851612</v>
      </c>
      <c r="E51" s="9">
        <f t="shared" si="13"/>
        <v>0.9527050187370143</v>
      </c>
      <c r="F51" s="9">
        <f t="shared" si="6"/>
        <v>0.96015053966626618</v>
      </c>
      <c r="G51" s="10">
        <f t="shared" si="14"/>
        <v>2.1666666599999997</v>
      </c>
      <c r="H51" s="5">
        <f t="shared" si="14"/>
        <v>1</v>
      </c>
      <c r="I51">
        <f t="shared" si="8"/>
        <v>24.344936859734307</v>
      </c>
      <c r="J51">
        <f t="shared" si="9"/>
        <v>24.238142094990955</v>
      </c>
      <c r="K51">
        <f t="shared" si="9"/>
        <v>-2.2778100200581837</v>
      </c>
      <c r="L51">
        <f t="shared" si="10"/>
        <v>-2.3180130613305954</v>
      </c>
      <c r="M51">
        <f t="shared" si="11"/>
        <v>-31.956161794537223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1.842277774920003</v>
      </c>
      <c r="C52" s="9">
        <f t="shared" si="4"/>
        <v>0.19800000000000009</v>
      </c>
      <c r="D52" s="9">
        <f t="shared" si="13"/>
        <v>4.842277774920003</v>
      </c>
      <c r="E52" s="9">
        <f t="shared" si="13"/>
        <v>0.93846294770436356</v>
      </c>
      <c r="F52" s="9">
        <f t="shared" si="6"/>
        <v>0.94661735720416706</v>
      </c>
      <c r="G52" s="10">
        <f t="shared" si="14"/>
        <v>2.1666666599999997</v>
      </c>
      <c r="H52" s="5">
        <f t="shared" si="14"/>
        <v>1</v>
      </c>
      <c r="I52">
        <f t="shared" si="8"/>
        <v>24.349788007948003</v>
      </c>
      <c r="J52">
        <f t="shared" si="9"/>
        <v>24.224234016622972</v>
      </c>
      <c r="K52">
        <f t="shared" si="9"/>
        <v>-2.4695469908254069</v>
      </c>
      <c r="L52">
        <f t="shared" si="10"/>
        <v>-2.3171446022117927</v>
      </c>
      <c r="M52">
        <f t="shared" si="11"/>
        <v>-31.937777980522615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1.9875814704169006</v>
      </c>
      <c r="C53" s="9">
        <f t="shared" si="4"/>
        <v>0.2040000000000001</v>
      </c>
      <c r="D53" s="9">
        <f t="shared" ref="D53:E68" si="15">D52+$C$7*(J52+J53)/2</f>
        <v>4.9875814704169006</v>
      </c>
      <c r="E53" s="9">
        <f t="shared" si="15"/>
        <v>0.92307078575576174</v>
      </c>
      <c r="F53" s="9">
        <f t="shared" si="6"/>
        <v>0.93197740151876207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24.356148701847623</v>
      </c>
      <c r="J53">
        <f t="shared" si="9"/>
        <v>24.210331149009701</v>
      </c>
      <c r="K53">
        <f t="shared" si="9"/>
        <v>-2.6611736587085426</v>
      </c>
      <c r="L53">
        <f t="shared" si="10"/>
        <v>-2.3164196786193494</v>
      </c>
      <c r="M53">
        <f t="shared" si="11"/>
        <v>-31.919381630952699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2.1328017617567436</v>
      </c>
      <c r="C54" s="9">
        <f t="shared" si="4"/>
        <v>0.2100000000000001</v>
      </c>
      <c r="D54" s="9">
        <f t="shared" si="15"/>
        <v>5.1328017617567436</v>
      </c>
      <c r="E54" s="9">
        <f t="shared" si="15"/>
        <v>0.90652919493415329</v>
      </c>
      <c r="F54" s="9">
        <f t="shared" si="6"/>
        <v>0.91623258873268887</v>
      </c>
      <c r="G54" s="10">
        <f t="shared" si="16"/>
        <v>2.1666666599999997</v>
      </c>
      <c r="H54" s="5">
        <f t="shared" si="16"/>
        <v>1</v>
      </c>
      <c r="I54">
        <f t="shared" si="8"/>
        <v>24.364014283482938</v>
      </c>
      <c r="J54">
        <f t="shared" si="9"/>
        <v>24.196432630937984</v>
      </c>
      <c r="K54">
        <f t="shared" si="9"/>
        <v>-2.8526899484942589</v>
      </c>
      <c r="L54">
        <f t="shared" si="10"/>
        <v>-2.315837518440111</v>
      </c>
      <c r="M54">
        <f t="shared" si="11"/>
        <v>-31.900969404458696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2.2779386724670392</v>
      </c>
      <c r="C55" s="9">
        <f t="shared" si="4"/>
        <v>0.21600000000000011</v>
      </c>
      <c r="D55" s="9">
        <f t="shared" si="15"/>
        <v>5.2779386724670392</v>
      </c>
      <c r="E55" s="9">
        <f t="shared" si="15"/>
        <v>0.88883883779390749</v>
      </c>
      <c r="F55" s="9">
        <f t="shared" si="6"/>
        <v>0.89938483360574084</v>
      </c>
      <c r="G55" s="10">
        <f t="shared" si="16"/>
        <v>2.1666666599999997</v>
      </c>
      <c r="H55" s="5">
        <f t="shared" si="16"/>
        <v>1</v>
      </c>
      <c r="I55">
        <f t="shared" si="8"/>
        <v>24.373379824785559</v>
      </c>
      <c r="J55">
        <f t="shared" si="9"/>
        <v>24.182537605827342</v>
      </c>
      <c r="K55">
        <f t="shared" si="9"/>
        <v>-3.044095764921011</v>
      </c>
      <c r="L55">
        <f t="shared" si="10"/>
        <v>-2.3153973254195468</v>
      </c>
      <c r="M55">
        <f t="shared" si="11"/>
        <v>-31.882537982766515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2.422992220950146</v>
      </c>
      <c r="C56" s="9">
        <f t="shared" si="4"/>
        <v>0.22200000000000011</v>
      </c>
      <c r="D56" s="9">
        <f t="shared" si="15"/>
        <v>5.422992220950146</v>
      </c>
      <c r="E56" s="9">
        <f t="shared" si="15"/>
        <v>0.87000037752069159</v>
      </c>
      <c r="F56" s="9">
        <f t="shared" si="6"/>
        <v>0.88143604972977385</v>
      </c>
      <c r="G56" s="10">
        <f t="shared" si="16"/>
        <v>2.1666666599999997</v>
      </c>
      <c r="H56" s="5">
        <f t="shared" si="16"/>
        <v>1</v>
      </c>
      <c r="I56">
        <f t="shared" si="8"/>
        <v>24.384240130405093</v>
      </c>
      <c r="J56">
        <f t="shared" si="9"/>
        <v>24.168645221874826</v>
      </c>
      <c r="K56">
        <f t="shared" si="9"/>
        <v>-3.2353909928176101</v>
      </c>
      <c r="L56">
        <f t="shared" si="10"/>
        <v>-2.3150982794680441</v>
      </c>
      <c r="M56">
        <f t="shared" si="11"/>
        <v>-31.864084071650854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2.5679624205123641</v>
      </c>
      <c r="C57" s="9">
        <f t="shared" si="4"/>
        <v>0.22800000000000012</v>
      </c>
      <c r="D57" s="9">
        <f t="shared" si="15"/>
        <v>5.5679624205123641</v>
      </c>
      <c r="E57" s="9">
        <f t="shared" si="15"/>
        <v>0.85001447805049624</v>
      </c>
      <c r="F57" s="9">
        <f t="shared" si="6"/>
        <v>0.86238814972186162</v>
      </c>
      <c r="G57" s="10">
        <f t="shared" si="16"/>
        <v>2.1666666599999997</v>
      </c>
      <c r="H57" s="5">
        <f t="shared" si="16"/>
        <v>1</v>
      </c>
      <c r="I57">
        <f t="shared" si="8"/>
        <v>24.396589740781984</v>
      </c>
      <c r="J57">
        <f t="shared" si="9"/>
        <v>24.154754632198017</v>
      </c>
      <c r="K57">
        <f t="shared" si="9"/>
        <v>-3.4265754972475153</v>
      </c>
      <c r="L57">
        <f t="shared" si="10"/>
        <v>-2.3149395369892858</v>
      </c>
      <c r="M57">
        <f t="shared" si="11"/>
        <v>-31.845604401872777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2.7128492793938861</v>
      </c>
      <c r="C58" s="9">
        <f t="shared" si="4"/>
        <v>0.23400000000000012</v>
      </c>
      <c r="D58" s="9">
        <f t="shared" si="15"/>
        <v>5.7128492793938861</v>
      </c>
      <c r="E58" s="9">
        <f t="shared" si="15"/>
        <v>0.82888180418777746</v>
      </c>
      <c r="F58" s="9">
        <f t="shared" si="6"/>
        <v>0.84224304541565242</v>
      </c>
      <c r="G58" s="10">
        <f t="shared" si="16"/>
        <v>2.1666666599999997</v>
      </c>
      <c r="H58" s="5">
        <f t="shared" si="16"/>
        <v>1</v>
      </c>
      <c r="I58">
        <f t="shared" si="8"/>
        <v>24.410422935450555</v>
      </c>
      <c r="J58">
        <f t="shared" si="9"/>
        <v>24.140864994976081</v>
      </c>
      <c r="K58">
        <f t="shared" si="9"/>
        <v>-3.6176491236587518</v>
      </c>
      <c r="L58">
        <f t="shared" si="10"/>
        <v>-2.3149202312300496</v>
      </c>
      <c r="M58">
        <f t="shared" si="11"/>
        <v>-31.827095730099476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2.8576528007995803</v>
      </c>
      <c r="C59" s="9">
        <f t="shared" si="4"/>
        <v>0.24000000000000013</v>
      </c>
      <c r="D59" s="9">
        <f t="shared" si="15"/>
        <v>5.8576528007995803</v>
      </c>
      <c r="E59" s="9">
        <f t="shared" si="15"/>
        <v>0.80660302172268317</v>
      </c>
      <c r="F59" s="9">
        <f t="shared" si="6"/>
        <v>0.82100264805089429</v>
      </c>
      <c r="G59" s="10">
        <f t="shared" si="16"/>
        <v>2.1666666599999997</v>
      </c>
      <c r="H59" s="5">
        <f t="shared" si="16"/>
        <v>1</v>
      </c>
      <c r="I59">
        <f t="shared" si="8"/>
        <v>24.425733736565476</v>
      </c>
      <c r="J59">
        <f t="shared" si="9"/>
        <v>24.126975473588701</v>
      </c>
      <c r="K59">
        <f t="shared" si="9"/>
        <v>-3.8086116980393485</v>
      </c>
      <c r="L59">
        <f t="shared" si="10"/>
        <v>-2.3150394726507253</v>
      </c>
      <c r="M59">
        <f t="shared" si="11"/>
        <v>-31.80855483980525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3.0023729829306047</v>
      </c>
      <c r="C60" s="9">
        <f t="shared" si="4"/>
        <v>0.24600000000000014</v>
      </c>
      <c r="D60" s="9">
        <f t="shared" si="15"/>
        <v>6.0023729829306047</v>
      </c>
      <c r="E60" s="9">
        <f t="shared" si="15"/>
        <v>0.78317879754733055</v>
      </c>
      <c r="F60" s="9">
        <f t="shared" si="6"/>
        <v>0.79866886846108065</v>
      </c>
      <c r="G60" s="10">
        <f t="shared" si="16"/>
        <v>2.1666666599999997</v>
      </c>
      <c r="H60" s="5">
        <f t="shared" si="16"/>
        <v>1</v>
      </c>
      <c r="I60">
        <f t="shared" si="8"/>
        <v>24.442515912644325</v>
      </c>
      <c r="J60">
        <f t="shared" si="9"/>
        <v>24.113085236752795</v>
      </c>
      <c r="K60">
        <f t="shared" si="9"/>
        <v>-3.9994630270781801</v>
      </c>
      <c r="L60">
        <f t="shared" si="10"/>
        <v>-2.3152963493158003</v>
      </c>
      <c r="M60">
        <f t="shared" si="11"/>
        <v>-31.78997854215255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3.1470098190168336</v>
      </c>
      <c r="C61" s="9">
        <f t="shared" si="4"/>
        <v>0.25200000000000011</v>
      </c>
      <c r="D61" s="9">
        <f t="shared" si="15"/>
        <v>6.1470098190168336</v>
      </c>
      <c r="E61" s="9">
        <f t="shared" si="15"/>
        <v>0.75860979977110277</v>
      </c>
      <c r="F61" s="9">
        <f t="shared" si="6"/>
        <v>0.77524361725918423</v>
      </c>
      <c r="G61" s="10">
        <f t="shared" si="16"/>
        <v>2.1666666599999997</v>
      </c>
      <c r="H61" s="5">
        <f t="shared" si="16"/>
        <v>1</v>
      </c>
      <c r="I61">
        <f t="shared" si="8"/>
        <v>24.460762982518631</v>
      </c>
      <c r="J61">
        <f t="shared" si="9"/>
        <v>24.099193458656899</v>
      </c>
      <c r="K61">
        <f t="shared" si="9"/>
        <v>-4.190202898331095</v>
      </c>
      <c r="L61">
        <f t="shared" si="10"/>
        <v>-2.3156899273035418</v>
      </c>
      <c r="M61">
        <f t="shared" si="11"/>
        <v>-31.771363676852104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3.2915632973500832</v>
      </c>
      <c r="C62" s="9">
        <f t="shared" si="4"/>
        <v>0.25800000000000012</v>
      </c>
      <c r="D62" s="9">
        <f t="shared" si="15"/>
        <v>6.2915632973500832</v>
      </c>
      <c r="E62" s="9">
        <f t="shared" si="15"/>
        <v>0.73289669783493283</v>
      </c>
      <c r="F62" s="9">
        <f t="shared" si="6"/>
        <v>0.75072880502143624</v>
      </c>
      <c r="G62" s="10">
        <f t="shared" si="16"/>
        <v>2.1666666599999997</v>
      </c>
      <c r="H62" s="5">
        <f t="shared" si="16"/>
        <v>1</v>
      </c>
      <c r="I62">
        <f t="shared" si="8"/>
        <v>24.480468219485424</v>
      </c>
      <c r="J62">
        <f t="shared" si="9"/>
        <v>24.085299319093078</v>
      </c>
      <c r="K62">
        <f t="shared" si="9"/>
        <v>-4.3808310803922073</v>
      </c>
      <c r="L62">
        <f t="shared" si="10"/>
        <v>-2.3162192511340742</v>
      </c>
      <c r="M62">
        <f t="shared" si="11"/>
        <v>-31.7527071130012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3.4360334013181211</v>
      </c>
      <c r="C63" s="9">
        <f t="shared" si="4"/>
        <v>0.26400000000000012</v>
      </c>
      <c r="D63" s="9">
        <f t="shared" si="15"/>
        <v>6.4360334013181211</v>
      </c>
      <c r="E63" s="9">
        <f t="shared" si="15"/>
        <v>0.70604016262454561</v>
      </c>
      <c r="F63" s="9">
        <f t="shared" si="6"/>
        <v>0.725126342469116</v>
      </c>
      <c r="G63" s="10">
        <f t="shared" si="16"/>
        <v>2.1666666599999997</v>
      </c>
      <c r="H63" s="5">
        <f t="shared" si="16"/>
        <v>1</v>
      </c>
      <c r="I63">
        <f t="shared" si="8"/>
        <v>24.501624655650868</v>
      </c>
      <c r="J63">
        <f t="shared" si="9"/>
        <v>24.071402003586275</v>
      </c>
      <c r="K63">
        <f t="shared" si="9"/>
        <v>-4.5713473230702144</v>
      </c>
      <c r="L63">
        <f t="shared" si="10"/>
        <v>-2.3168833442149905</v>
      </c>
      <c r="M63">
        <f t="shared" si="11"/>
        <v>-31.734005749899186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3.5804201094394426</v>
      </c>
      <c r="C64" s="9">
        <f t="shared" si="4"/>
        <v>0.27000000000000013</v>
      </c>
      <c r="D64" s="9">
        <f t="shared" si="15"/>
        <v>6.5804201094394426</v>
      </c>
      <c r="E64" s="9">
        <f t="shared" si="15"/>
        <v>0.67804086658262608</v>
      </c>
      <c r="F64" s="9">
        <f t="shared" si="6"/>
        <v>0.69843814064831455</v>
      </c>
      <c r="G64" s="10">
        <f t="shared" si="16"/>
        <v>2.1666666599999997</v>
      </c>
      <c r="H64" s="5">
        <f t="shared" si="16"/>
        <v>1</v>
      </c>
      <c r="I64">
        <f t="shared" si="8"/>
        <v>24.524225086457445</v>
      </c>
      <c r="J64">
        <f t="shared" si="9"/>
        <v>24.057500703520986</v>
      </c>
      <c r="K64">
        <f t="shared" si="9"/>
        <v>-4.7617513575696098</v>
      </c>
      <c r="L64">
        <f t="shared" si="10"/>
        <v>-2.3176812093036645</v>
      </c>
      <c r="M64">
        <f t="shared" si="11"/>
        <v>-31.715256517839357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3.7247233953988008</v>
      </c>
      <c r="C65" s="9">
        <f t="shared" si="4"/>
        <v>0.27600000000000013</v>
      </c>
      <c r="D65" s="9">
        <f t="shared" si="15"/>
        <v>6.7247233953988008</v>
      </c>
      <c r="E65" s="9">
        <f t="shared" si="15"/>
        <v>0.64889948381988727</v>
      </c>
      <c r="F65" s="9">
        <f t="shared" si="6"/>
        <v>0.67066611110763941</v>
      </c>
      <c r="G65" s="10">
        <f t="shared" si="16"/>
        <v>2.1666666599999997</v>
      </c>
      <c r="H65" s="5">
        <f t="shared" si="16"/>
        <v>1</v>
      </c>
      <c r="I65">
        <f t="shared" si="8"/>
        <v>24.548262075385718</v>
      </c>
      <c r="J65">
        <f t="shared" si="9"/>
        <v>24.043594616265164</v>
      </c>
      <c r="K65">
        <f t="shared" si="9"/>
        <v>-4.9520428966766463</v>
      </c>
      <c r="L65">
        <f t="shared" si="10"/>
        <v>-2.3186118289853521</v>
      </c>
      <c r="M65">
        <f t="shared" si="11"/>
        <v>-31.696456378876473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3.8689432280834701</v>
      </c>
      <c r="C66" s="9">
        <f t="shared" si="4"/>
        <v>0.28200000000000014</v>
      </c>
      <c r="D66" s="9">
        <f t="shared" si="15"/>
        <v>6.8689432280834701</v>
      </c>
      <c r="E66" s="9">
        <f t="shared" si="15"/>
        <v>0.61861669022500765</v>
      </c>
      <c r="F66" s="9">
        <f t="shared" si="6"/>
        <v>0.64181216607382374</v>
      </c>
      <c r="G66" s="10">
        <f t="shared" si="16"/>
        <v>2.1666666599999997</v>
      </c>
      <c r="H66" s="5">
        <f t="shared" si="16"/>
        <v>1</v>
      </c>
      <c r="I66">
        <f t="shared" si="8"/>
        <v>24.573727958821554</v>
      </c>
      <c r="J66">
        <f t="shared" si="9"/>
        <v>24.029682945291253</v>
      </c>
      <c r="K66">
        <f t="shared" si="9"/>
        <v>-5.1422216349499053</v>
      </c>
      <c r="L66">
        <f t="shared" si="10"/>
        <v>-2.319674166166191</v>
      </c>
      <c r="M66">
        <f t="shared" si="11"/>
        <v>-31.677602327569137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4.013079571620227</v>
      </c>
      <c r="C67" s="9">
        <f t="shared" si="4"/>
        <v>0.28800000000000014</v>
      </c>
      <c r="D67" s="9">
        <f t="shared" si="15"/>
        <v>7.013079571620227</v>
      </c>
      <c r="E67" s="9">
        <f t="shared" si="15"/>
        <v>0.587193163573412</v>
      </c>
      <c r="F67" s="9">
        <f t="shared" si="6"/>
        <v>0.61187821862520886</v>
      </c>
      <c r="G67" s="10">
        <f t="shared" si="16"/>
        <v>2.1666666599999997</v>
      </c>
      <c r="H67" s="5">
        <f t="shared" si="16"/>
        <v>1</v>
      </c>
      <c r="I67">
        <f t="shared" si="8"/>
        <v>24.600614851079442</v>
      </c>
      <c r="J67">
        <f t="shared" si="9"/>
        <v>24.015764900294254</v>
      </c>
      <c r="K67">
        <f t="shared" si="9"/>
        <v>-5.3322872489153204</v>
      </c>
      <c r="L67">
        <f t="shared" si="10"/>
        <v>-2.3208671645801631</v>
      </c>
      <c r="M67">
        <f t="shared" si="11"/>
        <v>-31.658691391696401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4.1571323854130302</v>
      </c>
      <c r="C68" s="9">
        <f t="shared" si="4"/>
        <v>0.29400000000000015</v>
      </c>
      <c r="D68" s="9">
        <f t="shared" si="15"/>
        <v>7.1571323854130302</v>
      </c>
      <c r="E68" s="9">
        <f t="shared" si="15"/>
        <v>0.55462958363486958</v>
      </c>
      <c r="F68" s="9">
        <f t="shared" si="6"/>
        <v>0.58086618286307001</v>
      </c>
      <c r="G68" s="10">
        <f t="shared" si="16"/>
        <v>2.1666666599999997</v>
      </c>
      <c r="H68" s="5">
        <f t="shared" si="16"/>
        <v>1</v>
      </c>
      <c r="I68">
        <f t="shared" si="8"/>
        <v>24.628914649572412</v>
      </c>
      <c r="J68">
        <f t="shared" si="9"/>
        <v>24.001839697306774</v>
      </c>
      <c r="K68">
        <f t="shared" si="9"/>
        <v>-5.5222393972654986</v>
      </c>
      <c r="L68">
        <f t="shared" si="10"/>
        <v>-2.3221897493090879</v>
      </c>
      <c r="M68">
        <f t="shared" si="11"/>
        <v>-31.639720632947995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4.3011016241813831</v>
      </c>
      <c r="C69" s="9">
        <f t="shared" si="4"/>
        <v>0.30000000000000016</v>
      </c>
      <c r="D69" s="9">
        <f t="shared" ref="D69:E84" si="17">D68+$C$7*(J68+J69)/2</f>
        <v>7.3011016241813831</v>
      </c>
      <c r="E69" s="9">
        <f t="shared" si="17"/>
        <v>0.52092663227988356</v>
      </c>
      <c r="F69" s="9">
        <f t="shared" si="6"/>
        <v>0.54877797408075646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24.658619040118818</v>
      </c>
      <c r="J69">
        <f t="shared" si="9"/>
        <v>23.98790655881092</v>
      </c>
      <c r="K69">
        <f t="shared" si="9"/>
        <v>-5.7120777210631868</v>
      </c>
      <c r="L69">
        <f t="shared" si="10"/>
        <v>-2.3236408273146969</v>
      </c>
      <c r="M69">
        <f t="shared" si="11"/>
        <v>-31.620687147587628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4.4449872379993574</v>
      </c>
      <c r="C70" s="9">
        <f t="shared" si="4"/>
        <v>0.30600000000000016</v>
      </c>
      <c r="D70" s="9">
        <f t="shared" si="17"/>
        <v>7.4449872379993574</v>
      </c>
      <c r="E70" s="9">
        <f t="shared" si="17"/>
        <v>0.48608499358484786</v>
      </c>
      <c r="F70" s="9">
        <f t="shared" si="6"/>
        <v>0.51561550893060926</v>
      </c>
      <c r="G70" s="10">
        <f t="shared" si="18"/>
        <v>2.1666666599999997</v>
      </c>
      <c r="H70" s="5">
        <f t="shared" si="18"/>
        <v>1</v>
      </c>
      <c r="I70">
        <f t="shared" si="8"/>
        <v>24.689719502376267</v>
      </c>
      <c r="J70">
        <f t="shared" si="9"/>
        <v>23.973964713847032</v>
      </c>
      <c r="K70">
        <f t="shared" si="9"/>
        <v>-5.9018018439487125</v>
      </c>
      <c r="L70">
        <f t="shared" si="10"/>
        <v>-2.3252192879818288</v>
      </c>
      <c r="M70">
        <f t="shared" si="11"/>
        <v>-31.601588067088876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4.5887891723352556</v>
      </c>
      <c r="C71" s="9">
        <f t="shared" si="4"/>
        <v>0.31200000000000017</v>
      </c>
      <c r="D71" s="9">
        <f t="shared" si="17"/>
        <v>7.5887891723352556</v>
      </c>
      <c r="E71" s="9">
        <f t="shared" si="17"/>
        <v>0.45010535393594797</v>
      </c>
      <c r="F71" s="9">
        <f t="shared" si="6"/>
        <v>0.48138070558864487</v>
      </c>
      <c r="G71" s="10">
        <f t="shared" si="18"/>
        <v>2.1666666599999997</v>
      </c>
      <c r="H71" s="5">
        <f t="shared" si="18"/>
        <v>1</v>
      </c>
      <c r="I71">
        <f t="shared" si="8"/>
        <v>24.722207315392751</v>
      </c>
      <c r="J71">
        <f t="shared" si="9"/>
        <v>23.960013398119141</v>
      </c>
      <c r="K71">
        <f t="shared" si="9"/>
        <v>-6.0914113723512457</v>
      </c>
      <c r="L71">
        <f t="shared" si="10"/>
        <v>-2.3269240036717846</v>
      </c>
      <c r="M71">
        <f t="shared" si="11"/>
        <v>-31.582420558743255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4.7325073680919045</v>
      </c>
      <c r="C72" s="9">
        <f t="shared" si="4"/>
        <v>0.31800000000000017</v>
      </c>
      <c r="D72" s="9">
        <f t="shared" si="17"/>
        <v>7.7325073680919045</v>
      </c>
      <c r="E72" s="9">
        <f t="shared" si="17"/>
        <v>0.41298840213178312</v>
      </c>
      <c r="F72" s="9">
        <f t="shared" si="6"/>
        <v>0.44607548391695995</v>
      </c>
      <c r="G72" s="10">
        <f t="shared" si="18"/>
        <v>2.1666666599999997</v>
      </c>
      <c r="H72" s="5">
        <f t="shared" si="18"/>
        <v>1</v>
      </c>
      <c r="I72">
        <f t="shared" si="8"/>
        <v>24.756073563265101</v>
      </c>
      <c r="J72">
        <f t="shared" si="9"/>
        <v>23.94605185409711</v>
      </c>
      <c r="K72">
        <f t="shared" si="9"/>
        <v>-6.2809058957037056</v>
      </c>
      <c r="L72">
        <f t="shared" si="10"/>
        <v>-2.3287538302848758</v>
      </c>
      <c r="M72">
        <f t="shared" si="11"/>
        <v>-31.563181826240125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4.876141761647542</v>
      </c>
      <c r="C73" s="9">
        <f t="shared" si="4"/>
        <v>0.32400000000000018</v>
      </c>
      <c r="D73" s="9">
        <f t="shared" si="17"/>
        <v>7.876141761647542</v>
      </c>
      <c r="E73" s="9">
        <f t="shared" si="17"/>
        <v>0.37473482948468856</v>
      </c>
      <c r="F73" s="9">
        <f t="shared" si="6"/>
        <v>0.40970176562385008</v>
      </c>
      <c r="G73" s="10">
        <f t="shared" si="18"/>
        <v>2.1666666599999997</v>
      </c>
      <c r="H73" s="5">
        <f t="shared" si="18"/>
        <v>1</v>
      </c>
      <c r="I73">
        <f t="shared" si="8"/>
        <v>24.791309140894789</v>
      </c>
      <c r="J73">
        <f t="shared" si="9"/>
        <v>23.9320793311154</v>
      </c>
      <c r="K73">
        <f t="shared" si="9"/>
        <v>-6.470284986661146</v>
      </c>
      <c r="L73">
        <f t="shared" si="10"/>
        <v>-2.3307076078312017</v>
      </c>
      <c r="M73">
        <f t="shared" si="11"/>
        <v>-31.543869110218083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5.0196922848972942</v>
      </c>
      <c r="C74" s="9">
        <f t="shared" si="4"/>
        <v>0.33000000000000018</v>
      </c>
      <c r="D74" s="9">
        <f t="shared" si="17"/>
        <v>8.0196922848972942</v>
      </c>
      <c r="E74" s="9">
        <f t="shared" si="17"/>
        <v>0.33534532992073773</v>
      </c>
      <c r="F74" s="9">
        <f t="shared" si="6"/>
        <v>0.37226147442160473</v>
      </c>
      <c r="G74" s="10">
        <f t="shared" si="18"/>
        <v>2.1666666599999997</v>
      </c>
      <c r="H74" s="5">
        <f t="shared" si="18"/>
        <v>1</v>
      </c>
      <c r="I74">
        <f t="shared" si="8"/>
        <v>24.827904759831132</v>
      </c>
      <c r="J74">
        <f t="shared" si="9"/>
        <v>23.918095085468412</v>
      </c>
      <c r="K74">
        <f t="shared" si="9"/>
        <v>-6.6595482013224547</v>
      </c>
      <c r="L74">
        <f t="shared" si="10"/>
        <v>-2.3327841610086959</v>
      </c>
      <c r="M74">
        <f t="shared" si="11"/>
        <v>-31.524479688787693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5.1631588652952072</v>
      </c>
      <c r="C75" s="9">
        <f t="shared" si="4"/>
        <v>0.33600000000000019</v>
      </c>
      <c r="D75" s="9">
        <f t="shared" si="17"/>
        <v>8.1631588652952072</v>
      </c>
      <c r="E75" s="9">
        <f t="shared" si="17"/>
        <v>0.29482060007840483</v>
      </c>
      <c r="F75" s="9">
        <f t="shared" si="6"/>
        <v>0.33375653618196732</v>
      </c>
      <c r="G75" s="10">
        <f t="shared" si="18"/>
        <v>2.1666666599999997</v>
      </c>
      <c r="H75" s="5">
        <f t="shared" si="18"/>
        <v>1</v>
      </c>
      <c r="I75">
        <f t="shared" si="8"/>
        <v>24.865850954191959</v>
      </c>
      <c r="J75">
        <f t="shared" si="9"/>
        <v>23.904098380502361</v>
      </c>
      <c r="K75">
        <f t="shared" si="9"/>
        <v>-6.8486950794551813</v>
      </c>
      <c r="L75">
        <f t="shared" si="10"/>
        <v>-2.3349822997874767</v>
      </c>
      <c r="M75">
        <f t="shared" si="11"/>
        <v>-31.505010878025285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5.3065414258968246</v>
      </c>
      <c r="C76" s="9">
        <f t="shared" si="4"/>
        <v>0.34200000000000019</v>
      </c>
      <c r="D76" s="9">
        <f t="shared" si="17"/>
        <v>8.3065414258968246</v>
      </c>
      <c r="E76" s="9">
        <f t="shared" si="17"/>
        <v>0.25316133940586927</v>
      </c>
      <c r="F76" s="9">
        <f t="shared" si="6"/>
        <v>0.29418887908923452</v>
      </c>
      <c r="G76" s="10">
        <f t="shared" si="18"/>
        <v>2.1666666599999997</v>
      </c>
      <c r="H76" s="5">
        <f t="shared" si="18"/>
        <v>1</v>
      </c>
      <c r="I76">
        <f t="shared" si="8"/>
        <v>24.905138086651931</v>
      </c>
      <c r="J76">
        <f t="shared" si="9"/>
        <v>23.890088486703636</v>
      </c>
      <c r="K76">
        <f t="shared" si="9"/>
        <v>-7.0377251447233329</v>
      </c>
      <c r="L76">
        <f t="shared" si="10"/>
        <v>-2.3373008199995708</v>
      </c>
      <c r="M76">
        <f t="shared" si="11"/>
        <v>-31.485460032437782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5.4498398854022874</v>
      </c>
      <c r="C77" s="9">
        <f t="shared" si="4"/>
        <v>0.3480000000000002</v>
      </c>
      <c r="D77" s="9">
        <f t="shared" si="17"/>
        <v>8.4498398854022874</v>
      </c>
      <c r="E77" s="9">
        <f t="shared" si="17"/>
        <v>0.21036825025694539</v>
      </c>
      <c r="F77" s="9">
        <f t="shared" si="6"/>
        <v>0.25356043379097104</v>
      </c>
      <c r="G77" s="10">
        <f t="shared" si="18"/>
        <v>2.1666666599999997</v>
      </c>
      <c r="H77" s="5">
        <f t="shared" si="18"/>
        <v>1</v>
      </c>
      <c r="I77">
        <f t="shared" si="8"/>
        <v>24.945756354488697</v>
      </c>
      <c r="J77">
        <f t="shared" si="9"/>
        <v>23.876064681783639</v>
      </c>
      <c r="K77">
        <f t="shared" si="9"/>
        <v>-7.2266379049179594</v>
      </c>
      <c r="L77">
        <f t="shared" si="10"/>
        <v>-2.3397385039330554</v>
      </c>
      <c r="M77">
        <f t="shared" si="11"/>
        <v>-31.465824545398426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5.5930541581999176</v>
      </c>
      <c r="C78" s="9">
        <f t="shared" si="4"/>
        <v>0.3540000000000002</v>
      </c>
      <c r="D78" s="9">
        <f t="shared" si="17"/>
        <v>8.5930541581999176</v>
      </c>
      <c r="E78" s="9">
        <f t="shared" si="17"/>
        <v>0.16644203798562046</v>
      </c>
      <c r="F78" s="9">
        <f t="shared" si="6"/>
        <v>0.21187313354633808</v>
      </c>
      <c r="G78" s="10">
        <f t="shared" si="18"/>
        <v>2.1666666599999997</v>
      </c>
      <c r="H78" s="5">
        <f t="shared" si="18"/>
        <v>1</v>
      </c>
      <c r="I78">
        <f t="shared" si="8"/>
        <v>24.987695795677226</v>
      </c>
      <c r="J78">
        <f t="shared" si="9"/>
        <v>23.862026250760042</v>
      </c>
      <c r="K78">
        <f t="shared" si="9"/>
        <v>-7.4154328521903503</v>
      </c>
      <c r="L78">
        <f t="shared" si="10"/>
        <v>-2.3422941209297043</v>
      </c>
      <c r="M78">
        <f t="shared" si="11"/>
        <v>-31.446101849553482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5.7361841544103012</v>
      </c>
      <c r="C79" s="9">
        <f t="shared" si="4"/>
        <v>0.36000000000000021</v>
      </c>
      <c r="D79" s="9">
        <f t="shared" si="17"/>
        <v>8.7361841544103012</v>
      </c>
      <c r="E79" s="9">
        <f t="shared" si="17"/>
        <v>0.1213834110391864</v>
      </c>
      <c r="F79" s="9">
        <f t="shared" si="6"/>
        <v>0.16912891437199706</v>
      </c>
      <c r="G79" s="10">
        <f t="shared" si="18"/>
        <v>2.1666666599999997</v>
      </c>
      <c r="H79" s="5">
        <f t="shared" si="18"/>
        <v>1</v>
      </c>
      <c r="I79">
        <f t="shared" si="8"/>
        <v>25.030946295022847</v>
      </c>
      <c r="J79">
        <f t="shared" si="9"/>
        <v>23.847972486034465</v>
      </c>
      <c r="K79">
        <f t="shared" si="9"/>
        <v>-7.6041094632876716</v>
      </c>
      <c r="L79">
        <f t="shared" si="10"/>
        <v>-2.3449664279852338</v>
      </c>
      <c r="M79">
        <f t="shared" si="11"/>
        <v>-31.426289417199865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5.8792297799308049</v>
      </c>
      <c r="C80" s="9">
        <f t="shared" si="4"/>
        <v>0.36600000000000021</v>
      </c>
      <c r="D80" s="9">
        <f t="shared" si="17"/>
        <v>8.8792297799308049</v>
      </c>
      <c r="E80" s="9">
        <f t="shared" si="17"/>
        <v>7.5193081049950775E-2</v>
      </c>
      <c r="F80" s="9">
        <f t="shared" si="6"/>
        <v>0.12532971518559088</v>
      </c>
      <c r="G80" s="10">
        <f t="shared" si="18"/>
        <v>2.1666666599999997</v>
      </c>
      <c r="H80" s="5">
        <f t="shared" si="18"/>
        <v>1</v>
      </c>
      <c r="I80">
        <f t="shared" si="8"/>
        <v>25.075497590323547</v>
      </c>
      <c r="J80">
        <f t="shared" si="9"/>
        <v>23.833902687466555</v>
      </c>
      <c r="K80">
        <f t="shared" si="9"/>
        <v>-7.7926671997908707</v>
      </c>
      <c r="L80">
        <f t="shared" si="10"/>
        <v>-2.3477541703512435</v>
      </c>
      <c r="M80">
        <f t="shared" si="11"/>
        <v>-31.406384760633884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6.0221909364805377</v>
      </c>
      <c r="C81" s="9">
        <f t="shared" si="4"/>
        <v>0.37200000000000022</v>
      </c>
      <c r="D81" s="9">
        <f t="shared" si="17"/>
        <v>9.0221909364805377</v>
      </c>
      <c r="E81" s="9">
        <f t="shared" si="17"/>
        <v>2.7871762925514139E-2</v>
      </c>
      <c r="F81" s="9">
        <f t="shared" si="6"/>
        <v>8.0477477946782394E-2</v>
      </c>
      <c r="G81" s="10">
        <f t="shared" si="18"/>
        <v>2.1666666599999997</v>
      </c>
      <c r="H81" s="5">
        <f t="shared" si="18"/>
        <v>1</v>
      </c>
      <c r="I81">
        <f t="shared" si="8"/>
        <v>25.121339278552387</v>
      </c>
      <c r="J81">
        <f t="shared" si="9"/>
        <v>23.819816162444447</v>
      </c>
      <c r="K81">
        <f t="shared" si="9"/>
        <v>-7.9811055083546742</v>
      </c>
      <c r="L81">
        <f t="shared" si="10"/>
        <v>-2.3506560821379936</v>
      </c>
      <c r="M81">
        <f t="shared" si="11"/>
        <v>-31.386385432471211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6.1650675216457262</v>
      </c>
      <c r="C82" s="9">
        <f t="shared" si="4"/>
        <v>0.37800000000000022</v>
      </c>
      <c r="D82" s="9">
        <f t="shared" si="17"/>
        <v>9.1650675216457262</v>
      </c>
      <c r="E82" s="9">
        <f t="shared" si="17"/>
        <v>-2.0579825062398395E-2</v>
      </c>
      <c r="F82" s="9">
        <f t="shared" si="6"/>
        <v>3.4574147795836452E-2</v>
      </c>
      <c r="G82" s="10">
        <f t="shared" si="18"/>
        <v>2.1666666599999997</v>
      </c>
      <c r="H82" s="5">
        <f t="shared" si="18"/>
        <v>1</v>
      </c>
      <c r="I82">
        <f t="shared" si="8"/>
        <v>25.16846082205107</v>
      </c>
      <c r="J82">
        <f t="shared" si="9"/>
        <v>23.80571222595162</v>
      </c>
      <c r="K82">
        <f t="shared" si="9"/>
        <v>-8.1694238209495023</v>
      </c>
      <c r="L82">
        <f t="shared" si="10"/>
        <v>-2.3536708869171661</v>
      </c>
      <c r="M82">
        <f t="shared" si="11"/>
        <v>-31.366289025938276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6.3078594289254717</v>
      </c>
      <c r="C83" s="9">
        <f t="shared" si="4"/>
        <v>0.38400000000000023</v>
      </c>
      <c r="D83" s="9">
        <f t="shared" si="17"/>
        <v>9.3078594289254717</v>
      </c>
      <c r="E83" s="9">
        <f t="shared" si="17"/>
        <v>-7.0160961190562296E-2</v>
      </c>
      <c r="F83" s="9">
        <f t="shared" si="6"/>
        <v>-1.2378326810264295E-2</v>
      </c>
      <c r="G83" s="10">
        <f t="shared" si="18"/>
        <v>2.1666666599999997</v>
      </c>
      <c r="H83" s="5">
        <f t="shared" si="18"/>
        <v>1</v>
      </c>
      <c r="I83">
        <f t="shared" si="8"/>
        <v>25.2168515547258</v>
      </c>
      <c r="J83">
        <f t="shared" si="9"/>
        <v>23.791590200630118</v>
      </c>
      <c r="K83">
        <f t="shared" si="9"/>
        <v>-8.3576215551051316</v>
      </c>
      <c r="L83">
        <f t="shared" si="10"/>
        <v>-2.3567972983237713</v>
      </c>
      <c r="M83">
        <f t="shared" si="11"/>
        <v>-31.346093175135362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6.450566547777882</v>
      </c>
      <c r="C84" s="9">
        <f t="shared" si="4"/>
        <v>0.39000000000000024</v>
      </c>
      <c r="D84" s="9">
        <f t="shared" si="17"/>
        <v>9.450566547777882</v>
      </c>
      <c r="E84" s="9">
        <f t="shared" si="17"/>
        <v>-0.12087092019834551</v>
      </c>
      <c r="F84" s="9">
        <f t="shared" si="6"/>
        <v>-6.0377993964176313E-2</v>
      </c>
      <c r="G84" s="10">
        <f t="shared" si="18"/>
        <v>2.1666666599999997</v>
      </c>
      <c r="H84" s="5">
        <f t="shared" si="18"/>
        <v>1</v>
      </c>
      <c r="I84">
        <f t="shared" si="8"/>
        <v>25.266500688237013</v>
      </c>
      <c r="J84">
        <f t="shared" si="9"/>
        <v>23.777449416840174</v>
      </c>
      <c r="K84">
        <f t="shared" si="9"/>
        <v>-8.5456981141559432</v>
      </c>
      <c r="L84">
        <f t="shared" si="10"/>
        <v>-2.3600340206564154</v>
      </c>
      <c r="M84">
        <f t="shared" si="11"/>
        <v>-31.325795555271647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6.5931887636665518</v>
      </c>
      <c r="C85" s="9">
        <f t="shared" ref="C85:C148" si="23">C84+_dt</f>
        <v>0.39600000000000024</v>
      </c>
      <c r="D85" s="9">
        <f t="shared" ref="D85:E100" si="24">D84+$C$7*(J84+J85)/2</f>
        <v>9.5931887636665518</v>
      </c>
      <c r="E85" s="9">
        <f t="shared" si="24"/>
        <v>-0.17270897320327605</v>
      </c>
      <c r="F85" s="9">
        <f t="shared" ref="F85:F148" si="25">$O$1*D85^2+$O$2*D85+$O$3</f>
        <v>-0.10942289817704143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25.317397318174624</v>
      </c>
      <c r="J85">
        <f t="shared" ref="J85:K148" si="28">J84+L84*$C$7</f>
        <v>23.763289212716234</v>
      </c>
      <c r="K85">
        <f t="shared" si="28"/>
        <v>-8.7336528874875725</v>
      </c>
      <c r="L85">
        <f t="shared" ref="L85:L148" si="29">-$C$15*I85*J85</f>
        <v>-2.363379749475139</v>
      </c>
      <c r="M85">
        <f t="shared" ref="M85:M148" si="30">-$C$6-$C$15*I85*K85</f>
        <v>-31.305393882872586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6.7357259581073592</v>
      </c>
      <c r="C86" s="9">
        <f t="shared" si="23"/>
        <v>0.40200000000000025</v>
      </c>
      <c r="D86" s="9">
        <f t="shared" si="24"/>
        <v>9.7357259581073592</v>
      </c>
      <c r="E86" s="9">
        <f t="shared" si="24"/>
        <v>-0.22567438761809319</v>
      </c>
      <c r="F86" s="9">
        <f t="shared" si="25"/>
        <v>-0.15951108024981797</v>
      </c>
      <c r="G86" s="10">
        <f t="shared" si="26"/>
        <v>2.1666666599999997</v>
      </c>
      <c r="H86" s="5">
        <f t="shared" si="26"/>
        <v>1</v>
      </c>
      <c r="I86">
        <f t="shared" si="27"/>
        <v>25.369530430210759</v>
      </c>
      <c r="J86">
        <f t="shared" si="28"/>
        <v>23.749108934219382</v>
      </c>
      <c r="K86">
        <f t="shared" si="28"/>
        <v>-8.9214852507848086</v>
      </c>
      <c r="L86">
        <f t="shared" si="29"/>
        <v>-2.366833172196074</v>
      </c>
      <c r="M86">
        <f t="shared" si="30"/>
        <v>-31.284885915959965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6.8781780087155759</v>
      </c>
      <c r="C87" s="9">
        <f t="shared" si="23"/>
        <v>0.40800000000000025</v>
      </c>
      <c r="D87" s="9">
        <f t="shared" si="24"/>
        <v>9.8781780087155759</v>
      </c>
      <c r="E87" s="9">
        <f t="shared" si="24"/>
        <v>-0.27976642706928934</v>
      </c>
      <c r="F87" s="9">
        <f t="shared" si="25"/>
        <v>-0.21064057714711304</v>
      </c>
      <c r="G87" s="10">
        <f t="shared" si="26"/>
        <v>2.1666666599999997</v>
      </c>
      <c r="H87" s="5">
        <f t="shared" si="26"/>
        <v>1</v>
      </c>
      <c r="I87">
        <f t="shared" si="27"/>
        <v>25.422888906222294</v>
      </c>
      <c r="J87">
        <f t="shared" si="28"/>
        <v>23.734907935186207</v>
      </c>
      <c r="K87">
        <f t="shared" si="28"/>
        <v>-9.1091945662805678</v>
      </c>
      <c r="L87">
        <f t="shared" si="29"/>
        <v>-2.3703929686822134</v>
      </c>
      <c r="M87">
        <f t="shared" si="30"/>
        <v>-31.264269454205056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7.0205447892532575</v>
      </c>
      <c r="C88" s="9">
        <f t="shared" si="23"/>
        <v>0.41400000000000026</v>
      </c>
      <c r="D88" s="9">
        <f t="shared" si="24"/>
        <v>10.020544789253258</v>
      </c>
      <c r="E88" s="9">
        <f t="shared" si="24"/>
        <v>-0.33498435131714843</v>
      </c>
      <c r="F88" s="9">
        <f t="shared" si="25"/>
        <v>-0.2628094218735143</v>
      </c>
      <c r="G88" s="10">
        <f t="shared" si="26"/>
        <v>2.1666666599999997</v>
      </c>
      <c r="H88" s="5">
        <f t="shared" si="26"/>
        <v>1</v>
      </c>
      <c r="I88">
        <f t="shared" si="27"/>
        <v>25.477461530375695</v>
      </c>
      <c r="J88">
        <f t="shared" si="28"/>
        <v>23.720685577374113</v>
      </c>
      <c r="K88">
        <f t="shared" si="28"/>
        <v>-9.2967801830057972</v>
      </c>
      <c r="L88">
        <f t="shared" si="29"/>
        <v>-2.3740578118295832</v>
      </c>
      <c r="M88">
        <f t="shared" si="30"/>
        <v>-31.243542339055335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7.1628261696768885</v>
      </c>
      <c r="C89" s="9">
        <f t="shared" si="23"/>
        <v>0.42000000000000026</v>
      </c>
      <c r="D89" s="9">
        <f t="shared" si="24"/>
        <v>10.162826169676888</v>
      </c>
      <c r="E89" s="9">
        <f t="shared" si="24"/>
        <v>-0.39132741617728622</v>
      </c>
      <c r="F89" s="9">
        <f t="shared" si="25"/>
        <v>-0.31601564335243026</v>
      </c>
      <c r="G89" s="10">
        <f t="shared" si="26"/>
        <v>2.1666666599999997</v>
      </c>
      <c r="H89" s="5">
        <f t="shared" si="26"/>
        <v>1</v>
      </c>
      <c r="I89">
        <f t="shared" si="27"/>
        <v>25.533236995167062</v>
      </c>
      <c r="J89">
        <f t="shared" si="28"/>
        <v>23.706441230503135</v>
      </c>
      <c r="K89">
        <f t="shared" si="28"/>
        <v>-9.4842414370401293</v>
      </c>
      <c r="L89">
        <f t="shared" si="29"/>
        <v>-2.3778263681481691</v>
      </c>
      <c r="M89">
        <f t="shared" si="30"/>
        <v>-31.222702453835208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7.3050220161852799</v>
      </c>
      <c r="C90" s="9">
        <f t="shared" si="23"/>
        <v>0.42600000000000027</v>
      </c>
      <c r="D90" s="9">
        <f t="shared" si="24"/>
        <v>10.30502201618528</v>
      </c>
      <c r="E90" s="9">
        <f t="shared" si="24"/>
        <v>-0.44879487344369606</v>
      </c>
      <c r="F90" s="9">
        <f t="shared" si="25"/>
        <v>-0.37025726630742961</v>
      </c>
      <c r="G90" s="10">
        <f t="shared" si="26"/>
        <v>2.1666666599999997</v>
      </c>
      <c r="H90" s="5">
        <f t="shared" si="26"/>
        <v>1</v>
      </c>
      <c r="I90">
        <f t="shared" si="27"/>
        <v>25.590203907410462</v>
      </c>
      <c r="J90">
        <f t="shared" si="28"/>
        <v>23.692174272294245</v>
      </c>
      <c r="K90">
        <f t="shared" si="28"/>
        <v>-9.6715776517631404</v>
      </c>
      <c r="L90">
        <f t="shared" si="29"/>
        <v>-2.3816972983369542</v>
      </c>
      <c r="M90">
        <f t="shared" si="30"/>
        <v>-31.201747723821306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7.4471321912676753</v>
      </c>
      <c r="C91" s="9">
        <f t="shared" si="23"/>
        <v>0.43200000000000027</v>
      </c>
      <c r="D91" s="9">
        <f t="shared" si="24"/>
        <v>10.447132191267675</v>
      </c>
      <c r="E91" s="9">
        <f t="shared" si="24"/>
        <v>-0.50738597081330372</v>
      </c>
      <c r="F91" s="9">
        <f t="shared" si="25"/>
        <v>-0.42553231114609769</v>
      </c>
      <c r="G91" s="10">
        <f t="shared" si="26"/>
        <v>2.1666666599999997</v>
      </c>
      <c r="H91" s="5">
        <f t="shared" si="26"/>
        <v>1</v>
      </c>
      <c r="I91">
        <f t="shared" si="27"/>
        <v>25.648350794168081</v>
      </c>
      <c r="J91">
        <f t="shared" si="28"/>
        <v>23.677884088504225</v>
      </c>
      <c r="K91">
        <f t="shared" si="28"/>
        <v>-9.8587881381060676</v>
      </c>
      <c r="L91">
        <f t="shared" si="29"/>
        <v>-2.3856692578524763</v>
      </c>
      <c r="M91">
        <f t="shared" si="30"/>
        <v>-31.180676116292869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7.5891565537520602</v>
      </c>
      <c r="C92" s="9">
        <f t="shared" si="23"/>
        <v>0.43800000000000028</v>
      </c>
      <c r="D92" s="9">
        <f t="shared" si="24"/>
        <v>10.58915655375206</v>
      </c>
      <c r="E92" s="9">
        <f t="shared" si="24"/>
        <v>-0.56709995181203343</v>
      </c>
      <c r="F92" s="9">
        <f t="shared" si="25"/>
        <v>-0.48183879384639272</v>
      </c>
      <c r="G92" s="10">
        <f t="shared" si="26"/>
        <v>2.1666666599999997</v>
      </c>
      <c r="H92" s="5">
        <f t="shared" si="26"/>
        <v>1</v>
      </c>
      <c r="I92">
        <f t="shared" si="27"/>
        <v>25.707666108616007</v>
      </c>
      <c r="J92">
        <f t="shared" si="28"/>
        <v>23.663570072957111</v>
      </c>
      <c r="K92">
        <f t="shared" si="28"/>
        <v>-10.045872194803826</v>
      </c>
      <c r="L92">
        <f t="shared" si="29"/>
        <v>-2.3897408974703338</v>
      </c>
      <c r="M92">
        <f t="shared" si="30"/>
        <v>-31.159485640557754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7.7310949588536477</v>
      </c>
      <c r="C93" s="9">
        <f t="shared" si="23"/>
        <v>0.44400000000000028</v>
      </c>
      <c r="D93" s="9">
        <f t="shared" si="24"/>
        <v>10.731094958853648</v>
      </c>
      <c r="E93" s="9">
        <f t="shared" si="24"/>
        <v>-0.62793605572238642</v>
      </c>
      <c r="F93" s="9">
        <f t="shared" si="25"/>
        <v>-0.53917472584551118</v>
      </c>
      <c r="G93" s="10">
        <f t="shared" si="26"/>
        <v>2.1666666599999997</v>
      </c>
      <c r="H93" s="5">
        <f t="shared" si="26"/>
        <v>1</v>
      </c>
      <c r="I93">
        <f t="shared" si="27"/>
        <v>25.768138235839668</v>
      </c>
      <c r="J93">
        <f t="shared" si="28"/>
        <v>23.649231627572288</v>
      </c>
      <c r="K93">
        <f t="shared" si="28"/>
        <v>-10.232829108647172</v>
      </c>
      <c r="L93">
        <f t="shared" si="29"/>
        <v>-2.3939108638391007</v>
      </c>
      <c r="M93">
        <f t="shared" si="30"/>
        <v>-31.138174347954738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7.8729472582235331</v>
      </c>
      <c r="C94" s="9">
        <f t="shared" si="23"/>
        <v>0.45000000000000029</v>
      </c>
      <c r="D94" s="9">
        <f t="shared" si="24"/>
        <v>10.872947258223533</v>
      </c>
      <c r="E94" s="9">
        <f t="shared" si="24"/>
        <v>-0.68989351751253258</v>
      </c>
      <c r="F94" s="9">
        <f t="shared" si="25"/>
        <v>-0.59753811393125866</v>
      </c>
      <c r="G94" s="10">
        <f t="shared" si="26"/>
        <v>2.1666666599999997</v>
      </c>
      <c r="H94" s="5">
        <f t="shared" si="26"/>
        <v>1</v>
      </c>
      <c r="I94">
        <f t="shared" si="27"/>
        <v>25.829755498553499</v>
      </c>
      <c r="J94">
        <f t="shared" si="28"/>
        <v>23.634868162389253</v>
      </c>
      <c r="K94">
        <f t="shared" si="28"/>
        <v>-10.419658154734901</v>
      </c>
      <c r="L94">
        <f t="shared" si="29"/>
        <v>-2.3981778000261542</v>
      </c>
      <c r="M94">
        <f t="shared" si="30"/>
        <v>-31.116740331832649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8.0147132999974691</v>
      </c>
      <c r="C95" s="9">
        <f t="shared" si="23"/>
        <v>0.45600000000000029</v>
      </c>
      <c r="D95" s="9">
        <f t="shared" si="24"/>
        <v>11.014713299997469</v>
      </c>
      <c r="E95" s="9">
        <f t="shared" si="24"/>
        <v>-0.75297156776691498</v>
      </c>
      <c r="F95" s="9">
        <f t="shared" si="25"/>
        <v>-0.65692696013591367</v>
      </c>
      <c r="G95" s="10">
        <f t="shared" si="26"/>
        <v>2.1666666599999997</v>
      </c>
      <c r="H95" s="5">
        <f t="shared" si="26"/>
        <v>1</v>
      </c>
      <c r="I95">
        <f t="shared" si="27"/>
        <v>25.892506162739497</v>
      </c>
      <c r="J95">
        <f t="shared" si="28"/>
        <v>23.620479095589097</v>
      </c>
      <c r="K95">
        <f t="shared" si="28"/>
        <v>-10.606358596725897</v>
      </c>
      <c r="L95">
        <f t="shared" si="29"/>
        <v>-2.4025403460549315</v>
      </c>
      <c r="M95">
        <f t="shared" si="30"/>
        <v>-31.095181727506997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8.1563929288447738</v>
      </c>
      <c r="C96" s="9">
        <f t="shared" si="23"/>
        <v>0.4620000000000003</v>
      </c>
      <c r="D96" s="9">
        <f t="shared" si="24"/>
        <v>11.156392928844774</v>
      </c>
      <c r="E96" s="9">
        <f t="shared" si="24"/>
        <v>-0.8171694326183655</v>
      </c>
      <c r="F96" s="9">
        <f t="shared" si="25"/>
        <v>-0.71733926163259121</v>
      </c>
      <c r="G96" s="10">
        <f t="shared" si="26"/>
        <v>2.1666666599999997</v>
      </c>
      <c r="H96" s="5">
        <f t="shared" si="26"/>
        <v>1</v>
      </c>
      <c r="I96">
        <f t="shared" si="27"/>
        <v>25.956378443199874</v>
      </c>
      <c r="J96">
        <f t="shared" si="28"/>
        <v>23.606063853512769</v>
      </c>
      <c r="K96">
        <f t="shared" si="28"/>
        <v>-10.79292968709094</v>
      </c>
      <c r="L96">
        <f t="shared" si="29"/>
        <v>-2.4069971394331895</v>
      </c>
      <c r="M96">
        <f t="shared" si="30"/>
        <v>-31.07349671219475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8.2979859860173413</v>
      </c>
      <c r="C97" s="9">
        <f t="shared" si="23"/>
        <v>0.4680000000000003</v>
      </c>
      <c r="D97" s="9">
        <f t="shared" si="24"/>
        <v>11.297985986017341</v>
      </c>
      <c r="E97" s="9">
        <f t="shared" si="24"/>
        <v>-0.88248633368173068</v>
      </c>
      <c r="F97" s="9">
        <f t="shared" si="25"/>
        <v>-0.77877301063409854</v>
      </c>
      <c r="G97" s="10">
        <f t="shared" si="26"/>
        <v>2.1666666599999997</v>
      </c>
      <c r="H97" s="5">
        <f t="shared" si="26"/>
        <v>1</v>
      </c>
      <c r="I97">
        <f t="shared" si="27"/>
        <v>26.021360509019157</v>
      </c>
      <c r="J97">
        <f t="shared" si="28"/>
        <v>23.591621870676171</v>
      </c>
      <c r="K97">
        <f t="shared" si="28"/>
        <v>-10.979370667364108</v>
      </c>
      <c r="L97">
        <f t="shared" si="29"/>
        <v>-2.4115468156718491</v>
      </c>
      <c r="M97">
        <f t="shared" si="30"/>
        <v>-31.051683504927933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8.439492309398716</v>
      </c>
      <c r="C98" s="9">
        <f t="shared" si="23"/>
        <v>0.47400000000000031</v>
      </c>
      <c r="D98" s="9">
        <f t="shared" si="24"/>
        <v>11.439492309398716</v>
      </c>
      <c r="E98" s="9">
        <f t="shared" si="24"/>
        <v>-0.948921487989004</v>
      </c>
      <c r="F98" s="9">
        <f t="shared" si="25"/>
        <v>-0.84122619429426104</v>
      </c>
      <c r="G98" s="10">
        <f t="shared" si="26"/>
        <v>2.1666666599999997</v>
      </c>
      <c r="H98" s="5">
        <f t="shared" si="26"/>
        <v>1</v>
      </c>
      <c r="I98">
        <f t="shared" si="27"/>
        <v>26.087440488931588</v>
      </c>
      <c r="J98">
        <f t="shared" si="28"/>
        <v>23.577152589782141</v>
      </c>
      <c r="K98">
        <f t="shared" si="28"/>
        <v>-11.165680768393676</v>
      </c>
      <c r="L98">
        <f t="shared" si="29"/>
        <v>-2.4161880087940557</v>
      </c>
      <c r="M98">
        <f t="shared" si="30"/>
        <v>-31.029740366446664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8.5809117335532505</v>
      </c>
      <c r="C99" s="9">
        <f t="shared" si="23"/>
        <v>0.48000000000000032</v>
      </c>
      <c r="D99" s="9">
        <f t="shared" si="24"/>
        <v>11.580911733553251</v>
      </c>
      <c r="E99" s="9">
        <f t="shared" si="24"/>
        <v>-1.016474107925962</v>
      </c>
      <c r="F99" s="9">
        <f t="shared" si="25"/>
        <v>-0.90469679461173602</v>
      </c>
      <c r="G99" s="10">
        <f t="shared" si="26"/>
        <v>2.1666666599999997</v>
      </c>
      <c r="H99" s="5">
        <f t="shared" si="26"/>
        <v>1</v>
      </c>
      <c r="I99">
        <f t="shared" si="27"/>
        <v>26.154606476589851</v>
      </c>
      <c r="J99">
        <f t="shared" si="28"/>
        <v>23.562655461729378</v>
      </c>
      <c r="K99">
        <f t="shared" si="28"/>
        <v>-11.351859210592355</v>
      </c>
      <c r="L99">
        <f t="shared" si="29"/>
        <v>-2.420919351834109</v>
      </c>
      <c r="M99">
        <f t="shared" si="30"/>
        <v>-31.007665599072411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8.7222440897752946</v>
      </c>
      <c r="C100" s="9">
        <f t="shared" si="23"/>
        <v>0.48600000000000032</v>
      </c>
      <c r="D100" s="9">
        <f t="shared" si="24"/>
        <v>11.722244089775295</v>
      </c>
      <c r="E100" s="9">
        <f t="shared" si="24"/>
        <v>-1.0851434011702994</v>
      </c>
      <c r="F100" s="9">
        <f t="shared" si="25"/>
        <v>-0.96918278833628346</v>
      </c>
      <c r="G100" s="10">
        <f t="shared" si="26"/>
        <v>2.1666666599999997</v>
      </c>
      <c r="H100" s="5">
        <f t="shared" si="26"/>
        <v>1</v>
      </c>
      <c r="I100">
        <f t="shared" si="27"/>
        <v>26.222846535731573</v>
      </c>
      <c r="J100">
        <f t="shared" si="28"/>
        <v>23.548129945618374</v>
      </c>
      <c r="K100">
        <f t="shared" si="28"/>
        <v>-11.53790520418679</v>
      </c>
      <c r="L100">
        <f t="shared" si="29"/>
        <v>-2.4257394773259464</v>
      </c>
      <c r="M100">
        <f t="shared" si="30"/>
        <v>-30.985457546562074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8.8634892061384125</v>
      </c>
      <c r="C101" s="9">
        <f t="shared" si="23"/>
        <v>0.49200000000000033</v>
      </c>
      <c r="D101" s="9">
        <f t="shared" ref="D101:E116" si="32">D100+$C$7*(J100+J101)/2</f>
        <v>11.863489206138413</v>
      </c>
      <c r="E101" s="9">
        <f t="shared" si="32"/>
        <v>-1.1549285706312582</v>
      </c>
      <c r="F101" s="9">
        <f t="shared" si="25"/>
        <v>-1.0346821468774925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26.292148705240329</v>
      </c>
      <c r="J101">
        <f t="shared" si="28"/>
        <v>23.533575508754417</v>
      </c>
      <c r="K101">
        <f t="shared" si="28"/>
        <v>-11.723817949466163</v>
      </c>
      <c r="L101">
        <f t="shared" si="29"/>
        <v>-2.4306470177809074</v>
      </c>
      <c r="M101">
        <f t="shared" si="30"/>
        <v>-30.963114593943637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9.0046469075446183</v>
      </c>
      <c r="C102" s="9">
        <f t="shared" si="23"/>
        <v>0.49800000000000033</v>
      </c>
      <c r="D102" s="9">
        <f t="shared" si="32"/>
        <v>12.004646907544618</v>
      </c>
      <c r="E102" s="9">
        <f t="shared" si="32"/>
        <v>-1.2258288143907461</v>
      </c>
      <c r="F102" s="9">
        <f t="shared" si="25"/>
        <v>-1.1011928362159598</v>
      </c>
      <c r="G102" s="10">
        <f t="shared" si="33"/>
        <v>2.1666666599999997</v>
      </c>
      <c r="H102" s="5">
        <f t="shared" si="33"/>
        <v>1</v>
      </c>
      <c r="I102">
        <f t="shared" si="27"/>
        <v>26.362501004098192</v>
      </c>
      <c r="J102">
        <f t="shared" si="28"/>
        <v>23.518991626647733</v>
      </c>
      <c r="K102">
        <f t="shared" si="28"/>
        <v>-11.909596637029825</v>
      </c>
      <c r="L102">
        <f t="shared" si="29"/>
        <v>-2.4356406061545099</v>
      </c>
      <c r="M102">
        <f t="shared" si="30"/>
        <v>-30.940635167334101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9.1457170157735934</v>
      </c>
      <c r="C103" s="9">
        <f t="shared" si="23"/>
        <v>0.50400000000000034</v>
      </c>
      <c r="D103" s="9">
        <f t="shared" si="32"/>
        <v>12.145717015773593</v>
      </c>
      <c r="E103" s="9">
        <f t="shared" si="32"/>
        <v>-1.297843325645937</v>
      </c>
      <c r="F103" s="9">
        <f t="shared" si="25"/>
        <v>-1.1687128168168939</v>
      </c>
      <c r="G103" s="10">
        <f t="shared" si="33"/>
        <v>2.1666666599999997</v>
      </c>
      <c r="H103" s="5">
        <f t="shared" si="33"/>
        <v>1</v>
      </c>
      <c r="I103">
        <f t="shared" si="27"/>
        <v>26.433891436227196</v>
      </c>
      <c r="J103">
        <f t="shared" si="28"/>
        <v>23.504377783010806</v>
      </c>
      <c r="K103">
        <f t="shared" si="28"/>
        <v>-12.095240448033829</v>
      </c>
      <c r="L103">
        <f t="shared" si="29"/>
        <v>-2.4407188763020349</v>
      </c>
      <c r="M103">
        <f t="shared" si="30"/>
        <v>-30.918017733740385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9.2866993495318848</v>
      </c>
      <c r="C104" s="9">
        <f t="shared" si="23"/>
        <v>0.51000000000000034</v>
      </c>
      <c r="D104" s="9">
        <f t="shared" si="32"/>
        <v>12.286699349531885</v>
      </c>
      <c r="E104" s="9">
        <f t="shared" si="32"/>
        <v>-1.3709712926533473</v>
      </c>
      <c r="F104" s="9">
        <f t="shared" si="25"/>
        <v>-1.2372400435461461</v>
      </c>
      <c r="G104" s="10">
        <f t="shared" si="33"/>
        <v>2.1666666599999997</v>
      </c>
      <c r="H104" s="5">
        <f t="shared" si="33"/>
        <v>1</v>
      </c>
      <c r="I104">
        <f t="shared" si="27"/>
        <v>26.506307995217341</v>
      </c>
      <c r="J104">
        <f t="shared" si="28"/>
        <v>23.489733469752995</v>
      </c>
      <c r="K104">
        <f t="shared" si="28"/>
        <v>-12.280748554436272</v>
      </c>
      <c r="L104">
        <f t="shared" si="29"/>
        <v>-2.4458804634227094</v>
      </c>
      <c r="M104">
        <f t="shared" si="30"/>
        <v>-30.895260800843893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9.4275937245020618</v>
      </c>
      <c r="C105" s="9">
        <f t="shared" si="23"/>
        <v>0.51600000000000035</v>
      </c>
      <c r="D105" s="9">
        <f t="shared" si="32"/>
        <v>12.427593724502062</v>
      </c>
      <c r="E105" s="9">
        <f t="shared" si="32"/>
        <v>-1.44521189867438</v>
      </c>
      <c r="F105" s="9">
        <f t="shared" si="25"/>
        <v>-1.3067724655886441</v>
      </c>
      <c r="G105" s="10">
        <f t="shared" si="33"/>
        <v>2.1666666599999997</v>
      </c>
      <c r="H105" s="5">
        <f t="shared" si="33"/>
        <v>1</v>
      </c>
      <c r="I105">
        <f t="shared" si="27"/>
        <v>26.579738668939093</v>
      </c>
      <c r="J105">
        <f t="shared" si="28"/>
        <v>23.475058186972458</v>
      </c>
      <c r="K105">
        <f t="shared" si="28"/>
        <v>-12.466120119241335</v>
      </c>
      <c r="L105">
        <f t="shared" si="29"/>
        <v>-2.4511240044923266</v>
      </c>
      <c r="M105">
        <f t="shared" si="30"/>
        <v>-30.872362916769497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9.5683999533918165</v>
      </c>
      <c r="C106" s="9">
        <f t="shared" si="23"/>
        <v>0.52200000000000035</v>
      </c>
      <c r="D106" s="9">
        <f t="shared" si="32"/>
        <v>12.568399953391816</v>
      </c>
      <c r="E106" s="9">
        <f t="shared" si="32"/>
        <v>-1.5205643219223299</v>
      </c>
      <c r="F106" s="9">
        <f t="shared" si="25"/>
        <v>-1.3773080263692266</v>
      </c>
      <c r="G106" s="10">
        <f t="shared" si="33"/>
        <v>2.1666666599999997</v>
      </c>
      <c r="H106" s="5">
        <f t="shared" si="33"/>
        <v>1</v>
      </c>
      <c r="I106">
        <f t="shared" si="27"/>
        <v>26.654171444038667</v>
      </c>
      <c r="J106">
        <f t="shared" si="28"/>
        <v>23.460351442945505</v>
      </c>
      <c r="K106">
        <f t="shared" si="28"/>
        <v>-12.651354296741951</v>
      </c>
      <c r="L106">
        <f t="shared" si="29"/>
        <v>-2.4564481386841694</v>
      </c>
      <c r="M106">
        <f t="shared" si="30"/>
        <v>-30.849322669839601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9.709117845982993</v>
      </c>
      <c r="C107" s="9">
        <f t="shared" si="23"/>
        <v>0.52800000000000036</v>
      </c>
      <c r="D107" s="9">
        <f t="shared" si="32"/>
        <v>12.709117845982993</v>
      </c>
      <c r="E107" s="9">
        <f t="shared" si="32"/>
        <v>-1.5970277355108387</v>
      </c>
      <c r="F107" s="9">
        <f t="shared" si="25"/>
        <v>-1.4488446634758549</v>
      </c>
      <c r="G107" s="10">
        <f t="shared" si="33"/>
        <v>2.1666666599999997</v>
      </c>
      <c r="H107" s="5">
        <f t="shared" si="33"/>
        <v>1</v>
      </c>
      <c r="I107">
        <f t="shared" si="27"/>
        <v>26.72959431031445</v>
      </c>
      <c r="J107">
        <f t="shared" si="28"/>
        <v>23.445612754113402</v>
      </c>
      <c r="K107">
        <f t="shared" si="28"/>
        <v>-12.836450232760988</v>
      </c>
      <c r="L107">
        <f t="shared" si="29"/>
        <v>-2.4618515077781074</v>
      </c>
      <c r="M107">
        <f t="shared" si="30"/>
        <v>-30.826138688314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9.8497472091805331</v>
      </c>
      <c r="C108" s="9">
        <f t="shared" si="23"/>
        <v>0.53400000000000036</v>
      </c>
      <c r="D108" s="9">
        <f t="shared" si="32"/>
        <v>12.849747209180533</v>
      </c>
      <c r="E108" s="9">
        <f t="shared" si="32"/>
        <v>-1.6746013074037942</v>
      </c>
      <c r="F108" s="9">
        <f t="shared" si="25"/>
        <v>-1.5213803085851905</v>
      </c>
      <c r="G108" s="10">
        <f t="shared" si="33"/>
        <v>2.1666666599999997</v>
      </c>
      <c r="H108" s="5">
        <f t="shared" si="33"/>
        <v>1</v>
      </c>
      <c r="I108">
        <f t="shared" si="27"/>
        <v>26.805995264973532</v>
      </c>
      <c r="J108">
        <f t="shared" si="28"/>
        <v>23.430841645066732</v>
      </c>
      <c r="K108">
        <f t="shared" si="28"/>
        <v>-13.021407064890873</v>
      </c>
      <c r="L108">
        <f t="shared" si="29"/>
        <v>-2.4673327565577998</v>
      </c>
      <c r="M108">
        <f t="shared" si="30"/>
        <v>-30.802809640116241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9.9902878470613157</v>
      </c>
      <c r="C109" s="9">
        <f t="shared" si="23"/>
        <v>0.54000000000000037</v>
      </c>
      <c r="D109" s="9">
        <f t="shared" si="32"/>
        <v>12.990287847061316</v>
      </c>
      <c r="E109" s="9">
        <f t="shared" si="32"/>
        <v>-1.7532842003666615</v>
      </c>
      <c r="F109" s="9">
        <f t="shared" si="25"/>
        <v>-1.594912887390517</v>
      </c>
      <c r="G109" s="10">
        <f t="shared" si="33"/>
        <v>2.1666666599999997</v>
      </c>
      <c r="H109" s="5">
        <f t="shared" si="33"/>
        <v>1</v>
      </c>
      <c r="I109">
        <f t="shared" si="27"/>
        <v>26.883362316767215</v>
      </c>
      <c r="J109">
        <f t="shared" si="28"/>
        <v>23.416037648527386</v>
      </c>
      <c r="K109">
        <f t="shared" si="28"/>
        <v>-13.206223922731571</v>
      </c>
      <c r="L109">
        <f t="shared" si="29"/>
        <v>-2.4728905331959221</v>
      </c>
      <c r="M109">
        <f t="shared" si="30"/>
        <v>-30.779334232547143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10.130739560922882</v>
      </c>
      <c r="C110" s="9">
        <f t="shared" si="23"/>
        <v>0.54600000000000037</v>
      </c>
      <c r="D110" s="9">
        <f t="shared" si="32"/>
        <v>13.130739560922882</v>
      </c>
      <c r="E110" s="9">
        <f t="shared" si="32"/>
        <v>-1.8330755719192369</v>
      </c>
      <c r="F110" s="9">
        <f t="shared" si="25"/>
        <v>-1.669440319531998</v>
      </c>
      <c r="G110" s="10">
        <f t="shared" si="33"/>
        <v>2.1666666599999997</v>
      </c>
      <c r="H110" s="5">
        <f t="shared" si="33"/>
        <v>1</v>
      </c>
      <c r="I110">
        <f t="shared" si="27"/>
        <v>26.961683490004862</v>
      </c>
      <c r="J110">
        <f t="shared" si="28"/>
        <v>23.40120030532821</v>
      </c>
      <c r="K110">
        <f t="shared" si="28"/>
        <v>-13.390899928126853</v>
      </c>
      <c r="L110">
        <f t="shared" si="29"/>
        <v>-2.4785234896273831</v>
      </c>
      <c r="M110">
        <f t="shared" si="30"/>
        <v>-30.755711211986203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10.271102149332037</v>
      </c>
      <c r="C111" s="9">
        <f t="shared" si="23"/>
        <v>0.55200000000000038</v>
      </c>
      <c r="D111" s="9">
        <f t="shared" si="32"/>
        <v>13.271102149332037</v>
      </c>
      <c r="E111" s="9">
        <f t="shared" si="32"/>
        <v>-1.9139745742898138</v>
      </c>
      <c r="F111" s="9">
        <f t="shared" si="25"/>
        <v>-1.7449605185292527</v>
      </c>
      <c r="G111" s="10">
        <f t="shared" si="33"/>
        <v>2.1666666599999997</v>
      </c>
      <c r="H111" s="5">
        <f t="shared" si="33"/>
        <v>1</v>
      </c>
      <c r="I111">
        <f t="shared" si="27"/>
        <v>27.040946828445588</v>
      </c>
      <c r="J111">
        <f t="shared" si="28"/>
        <v>23.386329164390446</v>
      </c>
      <c r="K111">
        <f t="shared" si="28"/>
        <v>-13.57543419539877</v>
      </c>
      <c r="L111">
        <f t="shared" si="29"/>
        <v>-2.4842302819105173</v>
      </c>
      <c r="M111">
        <f t="shared" si="30"/>
        <v>-30.73193936358151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10.411375408173306</v>
      </c>
      <c r="C112" s="9">
        <f t="shared" si="23"/>
        <v>0.55800000000000038</v>
      </c>
      <c r="D112" s="9">
        <f t="shared" si="32"/>
        <v>13.411375408173306</v>
      </c>
      <c r="E112" s="9">
        <f t="shared" si="32"/>
        <v>-1.9959803543707508</v>
      </c>
      <c r="F112" s="9">
        <f t="shared" si="25"/>
        <v>-1.8214713917162233</v>
      </c>
      <c r="G112" s="10">
        <f t="shared" si="33"/>
        <v>2.1666666599999997</v>
      </c>
      <c r="H112" s="5">
        <f t="shared" si="33"/>
        <v>1</v>
      </c>
      <c r="I112">
        <f t="shared" si="27"/>
        <v>27.121140399067496</v>
      </c>
      <c r="J112">
        <f t="shared" si="28"/>
        <v>23.371423782698983</v>
      </c>
      <c r="K112">
        <f t="shared" si="28"/>
        <v>-13.75982583158026</v>
      </c>
      <c r="L112">
        <f t="shared" si="29"/>
        <v>-2.4900095705762437</v>
      </c>
      <c r="M112">
        <f t="shared" si="30"/>
        <v>-30.708017510928876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10.55155913069723</v>
      </c>
      <c r="C113" s="9">
        <f t="shared" si="23"/>
        <v>0.56400000000000039</v>
      </c>
      <c r="D113" s="9">
        <f t="shared" si="32"/>
        <v>13.55155913069723</v>
      </c>
      <c r="E113" s="9">
        <f t="shared" si="32"/>
        <v>-2.0790920536754292</v>
      </c>
      <c r="F113" s="9">
        <f t="shared" si="25"/>
        <v>-1.8989708401783245</v>
      </c>
      <c r="G113" s="10">
        <f t="shared" si="33"/>
        <v>2.1666666599999997</v>
      </c>
      <c r="H113" s="5">
        <f t="shared" si="33"/>
        <v>1</v>
      </c>
      <c r="I113">
        <f t="shared" si="27"/>
        <v>27.202252295714523</v>
      </c>
      <c r="J113">
        <f t="shared" si="28"/>
        <v>23.356483725275524</v>
      </c>
      <c r="K113">
        <f t="shared" si="28"/>
        <v>-13.944073936645832</v>
      </c>
      <c r="L113">
        <f t="shared" si="29"/>
        <v>-2.4958600209652273</v>
      </c>
      <c r="M113">
        <f t="shared" si="30"/>
        <v>-30.683944515740798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10.691653107568506</v>
      </c>
      <c r="C114" s="9">
        <f t="shared" si="23"/>
        <v>0.5700000000000004</v>
      </c>
      <c r="D114" s="9">
        <f t="shared" si="32"/>
        <v>13.691653107568506</v>
      </c>
      <c r="E114" s="9">
        <f t="shared" si="32"/>
        <v>-2.1633088082965877</v>
      </c>
      <c r="F114" s="9">
        <f t="shared" si="25"/>
        <v>-1.9774567586918521</v>
      </c>
      <c r="G114" s="10">
        <f t="shared" si="33"/>
        <v>2.1666666599999997</v>
      </c>
      <c r="H114" s="5">
        <f t="shared" si="33"/>
        <v>1</v>
      </c>
      <c r="I114">
        <f t="shared" si="27"/>
        <v>27.284270642620935</v>
      </c>
      <c r="J114">
        <f t="shared" si="28"/>
        <v>23.341508565149734</v>
      </c>
      <c r="K114">
        <f t="shared" si="28"/>
        <v>-14.128177603740276</v>
      </c>
      <c r="L114">
        <f t="shared" si="29"/>
        <v>-2.5017803035530735</v>
      </c>
      <c r="M114">
        <f t="shared" si="30"/>
        <v>-30.659719277505904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10.831657126913941</v>
      </c>
      <c r="C115" s="9">
        <f t="shared" si="23"/>
        <v>0.5760000000000004</v>
      </c>
      <c r="D115" s="9">
        <f t="shared" si="32"/>
        <v>13.831657126913941</v>
      </c>
      <c r="E115" s="9">
        <f t="shared" si="32"/>
        <v>-2.2486297488660245</v>
      </c>
      <c r="F115" s="9">
        <f t="shared" si="25"/>
        <v>-2.0569270356656353</v>
      </c>
      <c r="G115" s="10">
        <f t="shared" si="33"/>
        <v>2.1666666599999997</v>
      </c>
      <c r="H115" s="5">
        <f t="shared" si="33"/>
        <v>1</v>
      </c>
      <c r="I115">
        <f t="shared" si="27"/>
        <v>27.367183597813948</v>
      </c>
      <c r="J115">
        <f t="shared" si="28"/>
        <v>23.326497883328415</v>
      </c>
      <c r="K115">
        <f t="shared" si="28"/>
        <v>-14.312135919405312</v>
      </c>
      <c r="L115">
        <f t="shared" si="29"/>
        <v>-2.507769094263621</v>
      </c>
      <c r="M115">
        <f t="shared" si="30"/>
        <v>-30.635340733139508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10.971570974370215</v>
      </c>
      <c r="C116" s="9">
        <f t="shared" si="23"/>
        <v>0.58200000000000041</v>
      </c>
      <c r="D116" s="9">
        <f t="shared" si="32"/>
        <v>13.971570974370215</v>
      </c>
      <c r="E116" s="9">
        <f t="shared" si="32"/>
        <v>-2.3350540005156528</v>
      </c>
      <c r="F116" s="9">
        <f t="shared" si="25"/>
        <v>-2.137379553084906</v>
      </c>
      <c r="G116" s="10">
        <f t="shared" si="33"/>
        <v>2.1666666599999997</v>
      </c>
      <c r="H116" s="5">
        <f t="shared" si="33"/>
        <v>1</v>
      </c>
      <c r="I116">
        <f t="shared" si="27"/>
        <v>27.450979356394953</v>
      </c>
      <c r="J116">
        <f t="shared" si="28"/>
        <v>23.311451268762834</v>
      </c>
      <c r="K116">
        <f t="shared" si="28"/>
        <v>-14.495947963804149</v>
      </c>
      <c r="L116">
        <f t="shared" si="29"/>
        <v>-2.5138250747704127</v>
      </c>
      <c r="M116">
        <f t="shared" si="30"/>
        <v>-30.610807856625911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11.111394433131446</v>
      </c>
      <c r="C117" s="9">
        <f t="shared" si="23"/>
        <v>0.58800000000000041</v>
      </c>
      <c r="D117" s="9">
        <f t="shared" ref="D117:E132" si="34">D116+$C$7*(J116+J117)/2</f>
        <v>14.111394433131446</v>
      </c>
      <c r="E117" s="9">
        <f t="shared" si="34"/>
        <v>-2.422580682839897</v>
      </c>
      <c r="F117" s="9">
        <f t="shared" si="25"/>
        <v>-2.2188121864573764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27.535646153700164</v>
      </c>
      <c r="J117">
        <f t="shared" si="28"/>
        <v>23.296368318314212</v>
      </c>
      <c r="K117">
        <f t="shared" si="28"/>
        <v>-14.679612810943905</v>
      </c>
      <c r="L117">
        <f t="shared" si="29"/>
        <v>-2.5199469327864334</v>
      </c>
      <c r="M117">
        <f t="shared" si="30"/>
        <v>-30.586119658652986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11.25112728399654</v>
      </c>
      <c r="C118" s="9">
        <f t="shared" si="23"/>
        <v>0.59400000000000042</v>
      </c>
      <c r="D118" s="9">
        <f t="shared" si="34"/>
        <v>14.25112728399654</v>
      </c>
      <c r="E118" s="9">
        <f t="shared" si="34"/>
        <v>-2.5112089098594161</v>
      </c>
      <c r="F118" s="9">
        <f t="shared" si="25"/>
        <v>-2.3012228047614873</v>
      </c>
      <c r="G118" s="10">
        <f t="shared" si="35"/>
        <v>2.1666666599999997</v>
      </c>
      <c r="H118" s="5">
        <f t="shared" si="35"/>
        <v>1</v>
      </c>
      <c r="I118">
        <f t="shared" si="27"/>
        <v>27.621172268341454</v>
      </c>
      <c r="J118">
        <f t="shared" si="28"/>
        <v>23.281248636717493</v>
      </c>
      <c r="K118">
        <f t="shared" si="28"/>
        <v>-14.863129528895822</v>
      </c>
      <c r="L118">
        <f t="shared" si="29"/>
        <v>-2.52613336234222</v>
      </c>
      <c r="M118">
        <f t="shared" si="30"/>
        <v>-30.561275186239698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11.390769305416324</v>
      </c>
      <c r="C119" s="9">
        <f t="shared" si="23"/>
        <v>0.60000000000000042</v>
      </c>
      <c r="D119" s="9">
        <f t="shared" si="34"/>
        <v>14.390769305416324</v>
      </c>
      <c r="E119" s="9">
        <f t="shared" si="34"/>
        <v>-2.6009377899861432</v>
      </c>
      <c r="F119" s="9">
        <f t="shared" si="25"/>
        <v>-2.3846092703968287</v>
      </c>
      <c r="G119" s="10">
        <f t="shared" si="35"/>
        <v>2.1666666599999997</v>
      </c>
      <c r="H119" s="5">
        <f t="shared" si="35"/>
        <v>1</v>
      </c>
      <c r="I119">
        <f t="shared" si="27"/>
        <v>27.707546025128607</v>
      </c>
      <c r="J119">
        <f t="shared" si="28"/>
        <v>23.266091836543438</v>
      </c>
      <c r="K119">
        <f t="shared" si="28"/>
        <v>-15.04649718001326</v>
      </c>
      <c r="L119">
        <f t="shared" si="29"/>
        <v>-2.5323830640524805</v>
      </c>
      <c r="M119">
        <f t="shared" si="30"/>
        <v>-30.536273522357078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11.530320273540431</v>
      </c>
      <c r="C120" s="9">
        <f t="shared" si="23"/>
        <v>0.60600000000000043</v>
      </c>
      <c r="D120" s="9">
        <f t="shared" si="34"/>
        <v>14.530320273540431</v>
      </c>
      <c r="E120" s="9">
        <f t="shared" si="34"/>
        <v>-2.6917664259896252</v>
      </c>
      <c r="F120" s="9">
        <f t="shared" si="25"/>
        <v>-2.4689694391366839</v>
      </c>
      <c r="G120" s="10">
        <f t="shared" si="35"/>
        <v>2.1666666599999997</v>
      </c>
      <c r="H120" s="5">
        <f t="shared" si="35"/>
        <v>1</v>
      </c>
      <c r="I120">
        <f t="shared" si="27"/>
        <v>27.794755797874007</v>
      </c>
      <c r="J120">
        <f t="shared" si="28"/>
        <v>23.250897538159123</v>
      </c>
      <c r="K120">
        <f t="shared" si="28"/>
        <v>-15.229714821147402</v>
      </c>
      <c r="L120">
        <f t="shared" si="29"/>
        <v>-2.5386947453713402</v>
      </c>
      <c r="M120">
        <f t="shared" si="30"/>
        <v>-30.511113785543262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11.669779962263968</v>
      </c>
      <c r="C121" s="9">
        <f t="shared" si="23"/>
        <v>0.61200000000000043</v>
      </c>
      <c r="D121" s="9">
        <f t="shared" si="34"/>
        <v>14.669779962263968</v>
      </c>
      <c r="E121" s="9">
        <f t="shared" si="34"/>
        <v>-2.7836939149646494</v>
      </c>
      <c r="F121" s="9">
        <f t="shared" si="25"/>
        <v>-2.5543011600827077</v>
      </c>
      <c r="G121" s="10">
        <f t="shared" si="35"/>
        <v>2.1666666599999997</v>
      </c>
      <c r="H121" s="5">
        <f t="shared" si="35"/>
        <v>1</v>
      </c>
      <c r="I121">
        <f t="shared" si="27"/>
        <v>27.88279001208122</v>
      </c>
      <c r="J121">
        <f t="shared" si="28"/>
        <v>23.235665369686895</v>
      </c>
      <c r="K121">
        <f t="shared" si="28"/>
        <v>-15.412781503860662</v>
      </c>
      <c r="L121">
        <f t="shared" si="29"/>
        <v>-2.5450671208363729</v>
      </c>
      <c r="M121">
        <f t="shared" si="30"/>
        <v>-30.485795129513033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11.809148143273914</v>
      </c>
      <c r="C122" s="9">
        <f t="shared" si="23"/>
        <v>0.61800000000000044</v>
      </c>
      <c r="D122" s="9">
        <f t="shared" si="34"/>
        <v>14.809148143273914</v>
      </c>
      <c r="E122" s="9">
        <f t="shared" si="34"/>
        <v>-2.8767193483001448</v>
      </c>
      <c r="F122" s="9">
        <f t="shared" si="25"/>
        <v>-2.6406022756216867</v>
      </c>
      <c r="G122" s="10">
        <f t="shared" si="35"/>
        <v>2.1666666599999997</v>
      </c>
      <c r="H122" s="5">
        <f t="shared" si="35"/>
        <v>1</v>
      </c>
      <c r="I122">
        <f t="shared" si="27"/>
        <v>27.971637147518877</v>
      </c>
      <c r="J122">
        <f t="shared" si="28"/>
        <v>23.220394966961877</v>
      </c>
      <c r="K122">
        <f t="shared" si="28"/>
        <v>-15.59569627463774</v>
      </c>
      <c r="L122">
        <f t="shared" si="29"/>
        <v>-2.5514989123015779</v>
      </c>
      <c r="M122">
        <f t="shared" si="30"/>
        <v>-30.460316742762522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11.948424586095264</v>
      </c>
      <c r="C123" s="9">
        <f t="shared" si="23"/>
        <v>0.62400000000000044</v>
      </c>
      <c r="D123" s="9">
        <f t="shared" si="34"/>
        <v>14.948424586095264</v>
      </c>
      <c r="E123" s="9">
        <f t="shared" si="34"/>
        <v>-2.9708418116493407</v>
      </c>
      <c r="F123" s="9">
        <f t="shared" si="25"/>
        <v>-2.7278706213843806</v>
      </c>
      <c r="G123" s="10">
        <f t="shared" si="35"/>
        <v>2.1666666599999997</v>
      </c>
      <c r="H123" s="5">
        <f t="shared" si="35"/>
        <v>1</v>
      </c>
      <c r="I123">
        <f t="shared" si="27"/>
        <v>28.06128574068147</v>
      </c>
      <c r="J123">
        <f t="shared" si="28"/>
        <v>23.205085973488067</v>
      </c>
      <c r="K123">
        <f t="shared" si="28"/>
        <v>-15.778458175094315</v>
      </c>
      <c r="L123">
        <f t="shared" si="29"/>
        <v>-2.5579888491594658</v>
      </c>
      <c r="M123">
        <f t="shared" si="30"/>
        <v>-30.434677848169446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12.087609058136907</v>
      </c>
      <c r="C124" s="9">
        <f t="shared" si="23"/>
        <v>0.63000000000000045</v>
      </c>
      <c r="D124" s="9">
        <f t="shared" si="34"/>
        <v>15.087609058136907</v>
      </c>
      <c r="E124" s="9">
        <f t="shared" si="34"/>
        <v>-3.0660603849011738</v>
      </c>
      <c r="F124" s="9">
        <f t="shared" si="25"/>
        <v>-2.8161040262064096</v>
      </c>
      <c r="G124" s="10">
        <f t="shared" si="35"/>
        <v>2.1666666599999997</v>
      </c>
      <c r="H124" s="5">
        <f t="shared" si="35"/>
        <v>1</v>
      </c>
      <c r="I124">
        <f t="shared" si="27"/>
        <v>28.151724387138696</v>
      </c>
      <c r="J124">
        <f t="shared" si="28"/>
        <v>23.189738040393109</v>
      </c>
      <c r="K124">
        <f t="shared" si="28"/>
        <v>-15.961066242183332</v>
      </c>
      <c r="L124">
        <f t="shared" si="29"/>
        <v>-2.5645356685524354</v>
      </c>
      <c r="M124">
        <f t="shared" si="30"/>
        <v>-30.408877702589457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12.226701324737233</v>
      </c>
      <c r="C125" s="9">
        <f t="shared" si="23"/>
        <v>0.63600000000000045</v>
      </c>
      <c r="D125" s="9">
        <f t="shared" si="34"/>
        <v>15.226701324737233</v>
      </c>
      <c r="E125" s="9">
        <f t="shared" si="34"/>
        <v>-3.1623741421529203</v>
      </c>
      <c r="F125" s="9">
        <f t="shared" si="25"/>
        <v>-2.9053003120911693</v>
      </c>
      <c r="G125" s="10">
        <f t="shared" si="35"/>
        <v>2.1666666599999997</v>
      </c>
      <c r="H125" s="5">
        <f t="shared" si="35"/>
        <v>1</v>
      </c>
      <c r="I125">
        <f t="shared" si="27"/>
        <v>28.242941743775159</v>
      </c>
      <c r="J125">
        <f t="shared" si="28"/>
        <v>23.174350826381794</v>
      </c>
      <c r="K125">
        <f t="shared" si="28"/>
        <v>-16.143519508398867</v>
      </c>
      <c r="L125">
        <f t="shared" si="29"/>
        <v>-2.5711381155736297</v>
      </c>
      <c r="M125">
        <f t="shared" si="30"/>
        <v>-30.382915596449038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12.365701149209443</v>
      </c>
      <c r="C126" s="9">
        <f t="shared" si="23"/>
        <v>0.64200000000000046</v>
      </c>
      <c r="D126" s="9">
        <f t="shared" si="34"/>
        <v>15.365701149209443</v>
      </c>
      <c r="E126" s="9">
        <f t="shared" si="34"/>
        <v>-3.2597821516840497</v>
      </c>
      <c r="F126" s="9">
        <f t="shared" si="25"/>
        <v>-2.9954572941747615</v>
      </c>
      <c r="G126" s="10">
        <f t="shared" si="35"/>
        <v>2.1666666599999997</v>
      </c>
      <c r="H126" s="5">
        <f t="shared" si="35"/>
        <v>1</v>
      </c>
      <c r="I126">
        <f t="shared" si="27"/>
        <v>28.33492653092231</v>
      </c>
      <c r="J126">
        <f t="shared" si="28"/>
        <v>23.158923997688351</v>
      </c>
      <c r="K126">
        <f t="shared" si="28"/>
        <v>-16.325817001977562</v>
      </c>
      <c r="L126">
        <f t="shared" si="29"/>
        <v>-2.5777949434574658</v>
      </c>
      <c r="M126">
        <f t="shared" si="30"/>
        <v>-30.356790853335394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12.504608292886591</v>
      </c>
      <c r="C127" s="9">
        <f t="shared" si="23"/>
        <v>0.64800000000000046</v>
      </c>
      <c r="D127" s="9">
        <f t="shared" si="34"/>
        <v>15.504608292886591</v>
      </c>
      <c r="E127" s="9">
        <f t="shared" si="34"/>
        <v>-3.358283475931275</v>
      </c>
      <c r="F127" s="9">
        <f t="shared" si="25"/>
        <v>-3.0865727806928938</v>
      </c>
      <c r="G127" s="10">
        <f t="shared" si="35"/>
        <v>2.1666666599999997</v>
      </c>
      <c r="H127" s="5">
        <f t="shared" si="35"/>
        <v>1</v>
      </c>
      <c r="I127">
        <f t="shared" si="27"/>
        <v>28.427667534384561</v>
      </c>
      <c r="J127">
        <f t="shared" si="28"/>
        <v>23.143457228027607</v>
      </c>
      <c r="K127">
        <f t="shared" si="28"/>
        <v>-16.507957747097574</v>
      </c>
      <c r="L127">
        <f t="shared" si="29"/>
        <v>-2.5845049137600395</v>
      </c>
      <c r="M127">
        <f t="shared" si="30"/>
        <v>-30.330502829583818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12.643422515166309</v>
      </c>
      <c r="C128" s="9">
        <f t="shared" si="23"/>
        <v>0.65400000000000047</v>
      </c>
      <c r="D128" s="9">
        <f t="shared" si="34"/>
        <v>15.643422515166309</v>
      </c>
      <c r="E128" s="9">
        <f t="shared" si="34"/>
        <v>-3.4578771714647929</v>
      </c>
      <c r="F128" s="9">
        <f t="shared" si="25"/>
        <v>-3.1786445729497492</v>
      </c>
      <c r="G128" s="10">
        <f t="shared" si="35"/>
        <v>2.1666666599999997</v>
      </c>
      <c r="H128" s="5">
        <f t="shared" si="35"/>
        <v>1</v>
      </c>
      <c r="I128">
        <f t="shared" si="27"/>
        <v>28.52115360736159</v>
      </c>
      <c r="J128">
        <f t="shared" si="28"/>
        <v>23.127950198545047</v>
      </c>
      <c r="K128">
        <f t="shared" si="28"/>
        <v>-16.689940764075079</v>
      </c>
      <c r="L128">
        <f t="shared" si="29"/>
        <v>-2.5912667965296148</v>
      </c>
      <c r="M128">
        <f t="shared" si="30"/>
        <v>-30.304050913862891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12.782143573555242</v>
      </c>
      <c r="C129" s="9">
        <f t="shared" si="23"/>
        <v>0.66000000000000048</v>
      </c>
      <c r="D129" s="9">
        <f t="shared" si="34"/>
        <v>15.782143573555242</v>
      </c>
      <c r="E129" s="9">
        <f t="shared" si="34"/>
        <v>-3.5585622889656929</v>
      </c>
      <c r="F129" s="9">
        <f t="shared" si="25"/>
        <v>-3.2716704652887851</v>
      </c>
      <c r="G129" s="10">
        <f t="shared" si="35"/>
        <v>2.1666666599999997</v>
      </c>
      <c r="H129" s="5">
        <f t="shared" si="35"/>
        <v>1</v>
      </c>
      <c r="I129">
        <f t="shared" si="27"/>
        <v>28.615373672268909</v>
      </c>
      <c r="J129">
        <f t="shared" si="28"/>
        <v>23.112402597765868</v>
      </c>
      <c r="K129">
        <f t="shared" si="28"/>
        <v>-16.871765069558258</v>
      </c>
      <c r="L129">
        <f t="shared" si="29"/>
        <v>-2.5980793704674059</v>
      </c>
      <c r="M129">
        <f t="shared" si="30"/>
        <v>-30.277434526757979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12.920771223713169</v>
      </c>
      <c r="C130" s="9">
        <f t="shared" si="23"/>
        <v>0.66600000000000048</v>
      </c>
      <c r="D130" s="9">
        <f t="shared" si="34"/>
        <v>15.920771223713169</v>
      </c>
      <c r="E130" s="9">
        <f t="shared" si="34"/>
        <v>-3.660337873204524</v>
      </c>
      <c r="F130" s="9">
        <f t="shared" si="25"/>
        <v>-3.3656482450654521</v>
      </c>
      <c r="G130" s="10">
        <f t="shared" si="35"/>
        <v>2.1666666599999997</v>
      </c>
      <c r="H130" s="5">
        <f t="shared" si="35"/>
        <v>1</v>
      </c>
      <c r="I130">
        <f t="shared" si="27"/>
        <v>28.710316722458931</v>
      </c>
      <c r="J130">
        <f t="shared" si="28"/>
        <v>23.096814121543066</v>
      </c>
      <c r="K130">
        <f t="shared" si="28"/>
        <v>-17.053429676718807</v>
      </c>
      <c r="L130">
        <f t="shared" si="29"/>
        <v>-2.6049414230788859</v>
      </c>
      <c r="M130">
        <f t="shared" si="30"/>
        <v>-30.250653120353391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13.059305219496814</v>
      </c>
      <c r="C131" s="9">
        <f t="shared" si="23"/>
        <v>0.67200000000000049</v>
      </c>
      <c r="D131" s="9">
        <f t="shared" si="34"/>
        <v>16.059305219496814</v>
      </c>
      <c r="E131" s="9">
        <f t="shared" si="34"/>
        <v>-3.7632029630210031</v>
      </c>
      <c r="F131" s="9">
        <f t="shared" si="25"/>
        <v>-3.4605756926217945</v>
      </c>
      <c r="G131" s="10">
        <f t="shared" si="35"/>
        <v>2.1666666599999997</v>
      </c>
      <c r="H131" s="5">
        <f t="shared" si="35"/>
        <v>1</v>
      </c>
      <c r="I131">
        <f t="shared" si="27"/>
        <v>28.805971823844558</v>
      </c>
      <c r="J131">
        <f t="shared" si="28"/>
        <v>23.081184473004591</v>
      </c>
      <c r="K131">
        <f t="shared" si="28"/>
        <v>-17.234933595440928</v>
      </c>
      <c r="L131">
        <f t="shared" si="29"/>
        <v>-2.6118517508158163</v>
      </c>
      <c r="M131">
        <f t="shared" si="30"/>
        <v>-30.223706177813547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13.197745313003328</v>
      </c>
      <c r="C132" s="9">
        <f t="shared" si="23"/>
        <v>0.67800000000000049</v>
      </c>
      <c r="D132" s="9">
        <f t="shared" si="34"/>
        <v>16.197745313003328</v>
      </c>
      <c r="E132" s="9">
        <f t="shared" si="34"/>
        <v>-3.8671565913048491</v>
      </c>
      <c r="F132" s="9">
        <f t="shared" si="25"/>
        <v>-3.5564505812629252</v>
      </c>
      <c r="G132" s="10">
        <f t="shared" si="35"/>
        <v>2.1666666599999997</v>
      </c>
      <c r="H132" s="5">
        <f t="shared" si="35"/>
        <v>1</v>
      </c>
      <c r="I132">
        <f t="shared" si="27"/>
        <v>28.902328116427707</v>
      </c>
      <c r="J132">
        <f t="shared" si="28"/>
        <v>23.065513362499697</v>
      </c>
      <c r="K132">
        <f t="shared" si="28"/>
        <v>-17.416275832507811</v>
      </c>
      <c r="L132">
        <f t="shared" si="29"/>
        <v>-2.6188091592092566</v>
      </c>
      <c r="M132">
        <f t="shared" si="30"/>
        <v>-30.196593212963574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13.336091254613461</v>
      </c>
      <c r="C133" s="9">
        <f t="shared" si="23"/>
        <v>0.6840000000000005</v>
      </c>
      <c r="D133" s="9">
        <f t="shared" ref="D133:E148" si="36">D132+$C$7*(J132+J133)/2</f>
        <v>16.336091254613461</v>
      </c>
      <c r="E133" s="9">
        <f t="shared" si="36"/>
        <v>-3.9721977849777295</v>
      </c>
      <c r="F133" s="9">
        <f t="shared" si="25"/>
        <v>-3.653270677235342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28.999374815734907</v>
      </c>
      <c r="J133">
        <f t="shared" si="28"/>
        <v>23.049800507544443</v>
      </c>
      <c r="K133">
        <f t="shared" si="28"/>
        <v>-17.597455391785591</v>
      </c>
      <c r="L133">
        <f t="shared" si="29"/>
        <v>-2.625812462993752</v>
      </c>
      <c r="M133">
        <f t="shared" si="30"/>
        <v>-30.169313769869593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13.474342793034392</v>
      </c>
      <c r="C134" s="9">
        <f t="shared" si="23"/>
        <v>0.6900000000000005</v>
      </c>
      <c r="D134" s="9">
        <f t="shared" si="36"/>
        <v>16.474342793034392</v>
      </c>
      <c r="E134" s="9">
        <f t="shared" si="36"/>
        <v>-4.0783255649763008</v>
      </c>
      <c r="F134" s="9">
        <f t="shared" si="25"/>
        <v>-3.7510337397070521</v>
      </c>
      <c r="G134" s="10">
        <f t="shared" si="37"/>
        <v>2.1666666599999997</v>
      </c>
      <c r="H134" s="5">
        <f t="shared" si="37"/>
        <v>1</v>
      </c>
      <c r="I134">
        <f t="shared" si="27"/>
        <v>29.097101214162308</v>
      </c>
      <c r="J134">
        <f t="shared" si="28"/>
        <v>23.034045632766482</v>
      </c>
      <c r="K134">
        <f t="shared" si="28"/>
        <v>-17.778471274404808</v>
      </c>
      <c r="L134">
        <f t="shared" si="29"/>
        <v>-2.6328604862229432</v>
      </c>
      <c r="M134">
        <f t="shared" si="30"/>
        <v>-30.141867422419089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13.612499675342239</v>
      </c>
      <c r="C135" s="9">
        <f t="shared" si="23"/>
        <v>0.69600000000000051</v>
      </c>
      <c r="D135" s="9">
        <f t="shared" si="36"/>
        <v>16.612499675342239</v>
      </c>
      <c r="E135" s="9">
        <f t="shared" si="36"/>
        <v>-4.185538946236333</v>
      </c>
      <c r="F135" s="9">
        <f t="shared" si="25"/>
        <v>-3.8497375207495108</v>
      </c>
      <c r="G135" s="10">
        <f t="shared" si="37"/>
        <v>2.1666666599999997</v>
      </c>
      <c r="H135" s="5">
        <f t="shared" si="37"/>
        <v>1</v>
      </c>
      <c r="I135">
        <f t="shared" si="27"/>
        <v>29.195496682232481</v>
      </c>
      <c r="J135">
        <f t="shared" si="28"/>
        <v>23.018248469849144</v>
      </c>
      <c r="K135">
        <f t="shared" si="28"/>
        <v>-17.959322478939324</v>
      </c>
      <c r="L135">
        <f t="shared" si="29"/>
        <v>-2.6399520623768375</v>
      </c>
      <c r="M135">
        <f t="shared" si="30"/>
        <v>-30.11425377390162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13.75056164702421</v>
      </c>
      <c r="C136" s="9">
        <f t="shared" si="23"/>
        <v>0.70200000000000051</v>
      </c>
      <c r="D136" s="9">
        <f t="shared" si="36"/>
        <v>16.75056164702421</v>
      </c>
      <c r="E136" s="9">
        <f t="shared" si="36"/>
        <v>-4.2938369376778995</v>
      </c>
      <c r="F136" s="9">
        <f t="shared" si="25"/>
        <v>-3.9493797653213156</v>
      </c>
      <c r="G136" s="10">
        <f t="shared" si="37"/>
        <v>2.1666666599999997</v>
      </c>
      <c r="H136" s="5">
        <f t="shared" si="37"/>
        <v>1</v>
      </c>
      <c r="I136">
        <f t="shared" si="27"/>
        <v>29.294550669765233</v>
      </c>
      <c r="J136">
        <f t="shared" si="28"/>
        <v>23.002408757474882</v>
      </c>
      <c r="K136">
        <f t="shared" si="28"/>
        <v>-18.140008001582732</v>
      </c>
      <c r="L136">
        <f t="shared" si="29"/>
        <v>-2.6470860344609504</v>
      </c>
      <c r="M136">
        <f t="shared" si="30"/>
        <v>-30.086472456590201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13.888528452020438</v>
      </c>
      <c r="C137" s="9">
        <f t="shared" si="23"/>
        <v>0.70800000000000052</v>
      </c>
      <c r="D137" s="9">
        <f t="shared" si="36"/>
        <v>16.888528452020438</v>
      </c>
      <c r="E137" s="9">
        <f t="shared" si="36"/>
        <v>-4.4032185421916141</v>
      </c>
      <c r="F137" s="9">
        <f t="shared" si="25"/>
        <v>-4.0499582112536556</v>
      </c>
      <c r="G137" s="10">
        <f t="shared" si="37"/>
        <v>2.1666666599999997</v>
      </c>
      <c r="H137" s="5">
        <f t="shared" si="37"/>
        <v>1</v>
      </c>
      <c r="I137">
        <f t="shared" si="27"/>
        <v>29.394252706964881</v>
      </c>
      <c r="J137">
        <f t="shared" si="28"/>
        <v>22.986526241268116</v>
      </c>
      <c r="K137">
        <f t="shared" si="28"/>
        <v>-18.320526836322273</v>
      </c>
      <c r="L137">
        <f t="shared" si="29"/>
        <v>-2.6542612550975759</v>
      </c>
      <c r="M137">
        <f t="shared" si="30"/>
        <v>-30.058523131323607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14.026399832765456</v>
      </c>
      <c r="C138" s="9">
        <f t="shared" si="23"/>
        <v>0.71400000000000052</v>
      </c>
      <c r="D138" s="9">
        <f t="shared" si="36"/>
        <v>17.026399832765456</v>
      </c>
      <c r="E138" s="9">
        <f t="shared" si="36"/>
        <v>-4.5136827566259115</v>
      </c>
      <c r="F138" s="9">
        <f t="shared" si="25"/>
        <v>-4.1514705892374923</v>
      </c>
      <c r="G138" s="10">
        <f t="shared" si="37"/>
        <v>2.1666666599999997</v>
      </c>
      <c r="H138" s="5">
        <f t="shared" si="37"/>
        <v>1</v>
      </c>
      <c r="I138">
        <f t="shared" si="27"/>
        <v>29.494592405426275</v>
      </c>
      <c r="J138">
        <f t="shared" si="28"/>
        <v>22.970600673737529</v>
      </c>
      <c r="K138">
        <f t="shared" si="28"/>
        <v>-18.500877975110214</v>
      </c>
      <c r="L138">
        <f t="shared" si="29"/>
        <v>-2.6614765866093983</v>
      </c>
      <c r="M138">
        <f t="shared" si="30"/>
        <v>-30.030405487089876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14.164175530229322</v>
      </c>
      <c r="C139" s="9">
        <f t="shared" si="23"/>
        <v>0.72000000000000053</v>
      </c>
      <c r="D139" s="9">
        <f t="shared" si="36"/>
        <v>17.164175530229322</v>
      </c>
      <c r="E139" s="9">
        <f t="shared" si="36"/>
        <v>-4.6252285717753407</v>
      </c>
      <c r="F139" s="9">
        <f t="shared" si="25"/>
        <v>-4.2539146228124194</v>
      </c>
      <c r="G139" s="10">
        <f t="shared" si="37"/>
        <v>2.1666666599999997</v>
      </c>
      <c r="H139" s="5">
        <f t="shared" si="37"/>
        <v>1</v>
      </c>
      <c r="I139">
        <f t="shared" si="27"/>
        <v>29.595559459061963</v>
      </c>
      <c r="J139">
        <f t="shared" si="28"/>
        <v>22.954631814217873</v>
      </c>
      <c r="K139">
        <f t="shared" si="28"/>
        <v>-18.681060408032753</v>
      </c>
      <c r="L139">
        <f t="shared" si="29"/>
        <v>-2.6687309010956888</v>
      </c>
      <c r="M139">
        <f t="shared" si="30"/>
        <v>-30.002119240611268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14.30185528395841</v>
      </c>
      <c r="C140" s="9">
        <f t="shared" si="23"/>
        <v>0.72600000000000053</v>
      </c>
      <c r="D140" s="9">
        <f t="shared" si="36"/>
        <v>17.30185528395841</v>
      </c>
      <c r="E140" s="9">
        <f t="shared" si="36"/>
        <v>-4.7378549723698686</v>
      </c>
      <c r="F140" s="9">
        <f t="shared" si="25"/>
        <v>-4.3572880283572299</v>
      </c>
      <c r="G140" s="10">
        <f t="shared" si="37"/>
        <v>2.1666666599999997</v>
      </c>
      <c r="H140" s="5">
        <f t="shared" si="37"/>
        <v>1</v>
      </c>
      <c r="I140">
        <f t="shared" si="27"/>
        <v>29.697143644952856</v>
      </c>
      <c r="J140">
        <f t="shared" si="28"/>
        <v>22.938619428811297</v>
      </c>
      <c r="K140">
        <f t="shared" si="28"/>
        <v>-18.86107312347642</v>
      </c>
      <c r="L140">
        <f t="shared" si="29"/>
        <v>-2.6760230805013165</v>
      </c>
      <c r="M140">
        <f t="shared" si="30"/>
        <v>-29.973664135930889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14.43943883211583</v>
      </c>
      <c r="C141" s="9">
        <f t="shared" si="23"/>
        <v>0.73200000000000054</v>
      </c>
      <c r="D141" s="9">
        <f t="shared" si="36"/>
        <v>17.43943883211583</v>
      </c>
      <c r="E141" s="9">
        <f t="shared" si="36"/>
        <v>-4.851560937065174</v>
      </c>
      <c r="F141" s="9">
        <f t="shared" si="25"/>
        <v>-4.4615885150821102</v>
      </c>
      <c r="G141" s="10">
        <f t="shared" si="37"/>
        <v>2.1666666599999997</v>
      </c>
      <c r="H141" s="5">
        <f t="shared" si="37"/>
        <v>1</v>
      </c>
      <c r="I141">
        <f t="shared" si="27"/>
        <v>29.79933482412466</v>
      </c>
      <c r="J141">
        <f t="shared" si="28"/>
        <v>22.922563290328288</v>
      </c>
      <c r="K141">
        <f t="shared" si="28"/>
        <v>-19.040915108292005</v>
      </c>
      <c r="L141">
        <f t="shared" si="29"/>
        <v>-2.683352016678799</v>
      </c>
      <c r="M141">
        <f t="shared" si="30"/>
        <v>-29.945039944001245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14.576925911521499</v>
      </c>
      <c r="C142" s="9">
        <f t="shared" si="23"/>
        <v>0.73800000000000054</v>
      </c>
      <c r="D142" s="9">
        <f t="shared" si="36"/>
        <v>17.576925911521499</v>
      </c>
      <c r="E142" s="9">
        <f t="shared" si="36"/>
        <v>-4.9663454384339181</v>
      </c>
      <c r="F142" s="9">
        <f t="shared" si="25"/>
        <v>-4.5668137850224868</v>
      </c>
      <c r="G142" s="10">
        <f t="shared" si="37"/>
        <v>2.1666666599999997</v>
      </c>
      <c r="H142" s="5">
        <f t="shared" si="37"/>
        <v>1</v>
      </c>
      <c r="I142">
        <f t="shared" si="27"/>
        <v>29.902122942252554</v>
      </c>
      <c r="J142">
        <f t="shared" si="28"/>
        <v>22.906463178228215</v>
      </c>
      <c r="K142">
        <f t="shared" si="28"/>
        <v>-19.22058534795601</v>
      </c>
      <c r="L142">
        <f t="shared" si="29"/>
        <v>-2.6907166114436261</v>
      </c>
      <c r="M142">
        <f t="shared" si="30"/>
        <v>-29.91624646227487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14.714316257691863</v>
      </c>
      <c r="C143" s="9">
        <f t="shared" si="23"/>
        <v>0.74400000000000055</v>
      </c>
      <c r="D143" s="9">
        <f t="shared" si="36"/>
        <v>17.714316257691863</v>
      </c>
      <c r="E143" s="9">
        <f t="shared" si="36"/>
        <v>-5.0822074429579747</v>
      </c>
      <c r="F143" s="9">
        <f t="shared" si="25"/>
        <v>-4.6729615330344698</v>
      </c>
      <c r="G143" s="10">
        <f t="shared" si="37"/>
        <v>2.1666666599999997</v>
      </c>
      <c r="H143" s="5">
        <f t="shared" si="37"/>
        <v>1</v>
      </c>
      <c r="I143">
        <f t="shared" si="27"/>
        <v>30.005498030296231</v>
      </c>
      <c r="J143">
        <f t="shared" si="28"/>
        <v>22.890318878559555</v>
      </c>
      <c r="K143">
        <f t="shared" si="28"/>
        <v>-19.400082826729658</v>
      </c>
      <c r="L143">
        <f t="shared" si="29"/>
        <v>-2.6981157766230783</v>
      </c>
      <c r="M143">
        <f t="shared" si="30"/>
        <v>-29.887283514297305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14.85160960487924</v>
      </c>
      <c r="C144" s="9">
        <f t="shared" si="23"/>
        <v>0.75000000000000056</v>
      </c>
      <c r="D144" s="9">
        <f t="shared" si="36"/>
        <v>17.85160960487924</v>
      </c>
      <c r="E144" s="9">
        <f t="shared" si="36"/>
        <v>-5.1991459110216098</v>
      </c>
      <c r="F144" s="9">
        <f t="shared" si="25"/>
        <v>-4.7800294467918691</v>
      </c>
      <c r="G144" s="10">
        <f t="shared" si="37"/>
        <v>2.1666666599999997</v>
      </c>
      <c r="H144" s="5">
        <f t="shared" si="37"/>
        <v>1</v>
      </c>
      <c r="I144">
        <f t="shared" si="27"/>
        <v>30.109450205067819</v>
      </c>
      <c r="J144">
        <f t="shared" si="28"/>
        <v>22.874130183899815</v>
      </c>
      <c r="K144">
        <f t="shared" si="28"/>
        <v>-19.579406527815443</v>
      </c>
      <c r="L144">
        <f t="shared" si="29"/>
        <v>-2.705548434098771</v>
      </c>
      <c r="M144">
        <f t="shared" si="30"/>
        <v>-29.858150949302548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14.988805686110826</v>
      </c>
      <c r="C145" s="9">
        <f t="shared" si="23"/>
        <v>0.75600000000000056</v>
      </c>
      <c r="D145" s="9">
        <f t="shared" si="36"/>
        <v>17.988805686110826</v>
      </c>
      <c r="E145" s="9">
        <f t="shared" si="36"/>
        <v>-5.3171597969055897</v>
      </c>
      <c r="F145" s="9">
        <f t="shared" si="25"/>
        <v>-4.8880152067847975</v>
      </c>
      <c r="G145" s="10">
        <f t="shared" si="37"/>
        <v>2.1666666599999997</v>
      </c>
      <c r="H145" s="5">
        <f t="shared" si="37"/>
        <v>1</v>
      </c>
      <c r="I145">
        <f t="shared" si="27"/>
        <v>30.213969669734773</v>
      </c>
      <c r="J145">
        <f t="shared" si="28"/>
        <v>22.857896893295223</v>
      </c>
      <c r="K145">
        <f t="shared" si="28"/>
        <v>-19.758555433511258</v>
      </c>
      <c r="L145">
        <f t="shared" si="29"/>
        <v>-2.713013515843135</v>
      </c>
      <c r="M145">
        <f t="shared" si="30"/>
        <v>-29.828848641811156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15.125904233227313</v>
      </c>
      <c r="C146" s="9">
        <f t="shared" si="23"/>
        <v>0.76200000000000057</v>
      </c>
      <c r="D146" s="9">
        <f t="shared" si="36"/>
        <v>18.125904233227313</v>
      </c>
      <c r="E146" s="9">
        <f t="shared" si="36"/>
        <v>-5.4362480487822102</v>
      </c>
      <c r="F146" s="9">
        <f t="shared" si="25"/>
        <v>-4.996916486319793</v>
      </c>
      <c r="G146" s="10">
        <f t="shared" si="37"/>
        <v>2.1666666599999997</v>
      </c>
      <c r="H146" s="5">
        <f t="shared" si="37"/>
        <v>1</v>
      </c>
      <c r="I146">
        <f t="shared" si="27"/>
        <v>30.319046714260079</v>
      </c>
      <c r="J146">
        <f t="shared" si="28"/>
        <v>22.841618812200164</v>
      </c>
      <c r="K146">
        <f t="shared" si="28"/>
        <v>-19.937528525362126</v>
      </c>
      <c r="L146">
        <f t="shared" si="29"/>
        <v>-2.7205099639500592</v>
      </c>
      <c r="M146">
        <f t="shared" si="30"/>
        <v>-29.7993764912312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15.262904976921163</v>
      </c>
      <c r="C147" s="9">
        <f t="shared" si="23"/>
        <v>0.76800000000000057</v>
      </c>
      <c r="D147" s="9">
        <f t="shared" si="36"/>
        <v>18.262904976921163</v>
      </c>
      <c r="E147" s="9">
        <f t="shared" si="36"/>
        <v>-5.5564096087112249</v>
      </c>
      <c r="F147" s="9">
        <f t="shared" si="25"/>
        <v>-5.1067309515214587</v>
      </c>
      <c r="G147" s="10">
        <f t="shared" si="37"/>
        <v>2.1666666599999997</v>
      </c>
      <c r="H147" s="5">
        <f t="shared" si="37"/>
        <v>1</v>
      </c>
      <c r="I147">
        <f t="shared" si="27"/>
        <v>30.424671715782015</v>
      </c>
      <c r="J147">
        <f t="shared" si="28"/>
        <v>22.825295752416462</v>
      </c>
      <c r="K147">
        <f t="shared" si="28"/>
        <v>-20.116324784309512</v>
      </c>
      <c r="L147">
        <f t="shared" si="29"/>
        <v>-2.7280367306599151</v>
      </c>
      <c r="M147">
        <f t="shared" si="30"/>
        <v>-29.769734421462164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15.399807646774509</v>
      </c>
      <c r="C148" s="9">
        <f t="shared" si="23"/>
        <v>0.77400000000000058</v>
      </c>
      <c r="D148" s="9">
        <f t="shared" si="36"/>
        <v>18.399807646774509</v>
      </c>
      <c r="E148" s="9">
        <f t="shared" si="36"/>
        <v>-5.6776434126366686</v>
      </c>
      <c r="F148" s="9">
        <f t="shared" si="25"/>
        <v>-5.2174562613355979</v>
      </c>
      <c r="G148" s="10">
        <f t="shared" si="37"/>
        <v>2.1666666599999997</v>
      </c>
      <c r="H148" s="5">
        <f t="shared" si="37"/>
        <v>1</v>
      </c>
      <c r="I148">
        <f t="shared" si="27"/>
        <v>30.530835138935583</v>
      </c>
      <c r="J148">
        <f t="shared" si="28"/>
        <v>22.808927532032502</v>
      </c>
      <c r="K148">
        <f t="shared" si="28"/>
        <v>-20.294943190838286</v>
      </c>
      <c r="L148">
        <f t="shared" si="29"/>
        <v>-2.7355927783791607</v>
      </c>
      <c r="M148">
        <f t="shared" si="30"/>
        <v>-29.73992238050198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15.536611971296693</v>
      </c>
      <c r="C149" s="9">
        <f t="shared" ref="C149:C212" si="42">C148+_dt</f>
        <v>0.78000000000000058</v>
      </c>
      <c r="D149" s="9">
        <f t="shared" ref="D149:E164" si="43">D148+$C$7*(J148+J149)/2</f>
        <v>18.536611971296693</v>
      </c>
      <c r="E149" s="9">
        <f t="shared" si="43"/>
        <v>-5.7999483903845475</v>
      </c>
      <c r="F149" s="9">
        <f t="shared" ref="F149:F212" si="44">$O$1*D149^2+$O$2*D149+$O$3</f>
        <v>-5.3290900675338273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30.637527536117819</v>
      </c>
      <c r="J149">
        <f t="shared" ref="J149:K212" si="47">J148+L148*$C$7</f>
        <v>22.792513975362226</v>
      </c>
      <c r="K149">
        <f t="shared" si="47"/>
        <v>-20.473382725121297</v>
      </c>
      <c r="L149">
        <f t="shared" ref="L149:L212" si="48">-$C$15*I149*J149</f>
        <v>-2.7431770796947421</v>
      </c>
      <c r="M149">
        <f t="shared" ref="M149:M212" si="49">-$C$6-$C$15*I149*K149</f>
        <v>-29.709940340057265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15.673317677961432</v>
      </c>
      <c r="C150" s="9">
        <f t="shared" si="42"/>
        <v>0.78600000000000059</v>
      </c>
      <c r="D150" s="9">
        <f t="shared" si="43"/>
        <v>18.673317677961432</v>
      </c>
      <c r="E150" s="9">
        <f t="shared" si="43"/>
        <v>-5.9233234656613964</v>
      </c>
      <c r="F150" s="9">
        <f t="shared" si="44"/>
        <v>-5.4416300147196042</v>
      </c>
      <c r="G150" s="10">
        <f t="shared" si="45"/>
        <v>2.1666666599999997</v>
      </c>
      <c r="H150" s="5">
        <f t="shared" si="45"/>
        <v>1</v>
      </c>
      <c r="I150">
        <f t="shared" si="46"/>
        <v>30.744739547699144</v>
      </c>
      <c r="J150">
        <f t="shared" si="47"/>
        <v>22.776054912884057</v>
      </c>
      <c r="K150">
        <f t="shared" si="47"/>
        <v>-20.651642367161642</v>
      </c>
      <c r="L150">
        <f t="shared" si="48"/>
        <v>-2.7507886173835048</v>
      </c>
      <c r="M150">
        <f t="shared" si="49"/>
        <v>-29.67978829515696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15.809924493243624</v>
      </c>
      <c r="C151" s="9">
        <f t="shared" si="42"/>
        <v>0.79200000000000059</v>
      </c>
      <c r="D151" s="9">
        <f t="shared" si="43"/>
        <v>18.809924493243624</v>
      </c>
      <c r="E151" s="9">
        <f t="shared" si="43"/>
        <v>-6.047767556053679</v>
      </c>
      <c r="F151" s="9">
        <f t="shared" si="44"/>
        <v>-5.5550737403357342</v>
      </c>
      <c r="G151" s="10">
        <f t="shared" si="45"/>
        <v>2.1666666599999997</v>
      </c>
      <c r="H151" s="5">
        <f t="shared" si="45"/>
        <v>1</v>
      </c>
      <c r="I151">
        <f t="shared" si="46"/>
        <v>30.852461902182746</v>
      </c>
      <c r="J151">
        <f t="shared" si="47"/>
        <v>22.759550181179755</v>
      </c>
      <c r="K151">
        <f t="shared" si="47"/>
        <v>-20.829721096932584</v>
      </c>
      <c r="L151">
        <f t="shared" si="48"/>
        <v>-2.7584263844167931</v>
      </c>
      <c r="M151">
        <f t="shared" si="49"/>
        <v>-29.649466263769384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15.946432142655784</v>
      </c>
      <c r="C152" s="9">
        <f t="shared" si="42"/>
        <v>0.7980000000000006</v>
      </c>
      <c r="D152" s="9">
        <f t="shared" si="43"/>
        <v>18.946432142655784</v>
      </c>
      <c r="E152" s="9">
        <f t="shared" si="43"/>
        <v>-6.1732795730280223</v>
      </c>
      <c r="F152" s="9">
        <f t="shared" si="44"/>
        <v>-5.6694188746732186</v>
      </c>
      <c r="G152" s="10">
        <f t="shared" si="45"/>
        <v>2.1666666599999997</v>
      </c>
      <c r="H152" s="5">
        <f t="shared" si="45"/>
        <v>1</v>
      </c>
      <c r="I152">
        <f t="shared" si="46"/>
        <v>30.960685416314156</v>
      </c>
      <c r="J152">
        <f t="shared" si="47"/>
        <v>22.742999622873253</v>
      </c>
      <c r="K152">
        <f t="shared" si="47"/>
        <v>-21.007617894515199</v>
      </c>
      <c r="L152">
        <f t="shared" si="48"/>
        <v>-2.7660893839604617</v>
      </c>
      <c r="M152">
        <f t="shared" si="49"/>
        <v>-29.618974286422862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16.082840350784114</v>
      </c>
      <c r="C153" s="9">
        <f t="shared" si="42"/>
        <v>0.8040000000000006</v>
      </c>
      <c r="D153" s="9">
        <f t="shared" si="43"/>
        <v>19.082840350784114</v>
      </c>
      <c r="E153" s="9">
        <f t="shared" si="43"/>
        <v>-6.2998584219322691</v>
      </c>
      <c r="F153" s="9">
        <f t="shared" si="44"/>
        <v>-5.7846630408815356</v>
      </c>
      <c r="G153" s="10">
        <f t="shared" si="45"/>
        <v>2.1666666599999997</v>
      </c>
      <c r="H153" s="5">
        <f t="shared" si="45"/>
        <v>1</v>
      </c>
      <c r="I153">
        <f t="shared" si="46"/>
        <v>31.06940099514296</v>
      </c>
      <c r="J153">
        <f t="shared" si="47"/>
        <v>22.726403086569491</v>
      </c>
      <c r="K153">
        <f t="shared" si="47"/>
        <v>-21.185331740233735</v>
      </c>
      <c r="L153">
        <f t="shared" si="48"/>
        <v>-2.7737766293704693</v>
      </c>
      <c r="M153">
        <f t="shared" si="49"/>
        <v>-29.588312425830033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16.219148841324202</v>
      </c>
      <c r="C154" s="9">
        <f t="shared" si="42"/>
        <v>0.81000000000000061</v>
      </c>
      <c r="D154" s="9">
        <f t="shared" si="43"/>
        <v>19.219148841324202</v>
      </c>
      <c r="E154" s="9">
        <f t="shared" si="43"/>
        <v>-6.4275030019973363</v>
      </c>
      <c r="F154" s="9">
        <f t="shared" si="44"/>
        <v>-5.9008038549802366</v>
      </c>
      <c r="G154" s="10">
        <f t="shared" si="45"/>
        <v>2.1666666599999997</v>
      </c>
      <c r="H154" s="5">
        <f t="shared" si="45"/>
        <v>1</v>
      </c>
      <c r="I154">
        <f t="shared" si="46"/>
        <v>31.178599632038619</v>
      </c>
      <c r="J154">
        <f t="shared" si="47"/>
        <v>22.709760426793267</v>
      </c>
      <c r="K154">
        <f t="shared" si="47"/>
        <v>-21.362861614788716</v>
      </c>
      <c r="L154">
        <f t="shared" si="48"/>
        <v>-2.7814871441842568</v>
      </c>
      <c r="M154">
        <f t="shared" si="49"/>
        <v>-29.557480766515834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16.355357337116367</v>
      </c>
      <c r="C155" s="9">
        <f t="shared" si="42"/>
        <v>0.81600000000000061</v>
      </c>
      <c r="D155" s="9">
        <f t="shared" si="43"/>
        <v>19.355357337116367</v>
      </c>
      <c r="E155" s="9">
        <f t="shared" si="43"/>
        <v>-6.5562122063398656</v>
      </c>
      <c r="F155" s="9">
        <f t="shared" si="44"/>
        <v>-6.017838925871918</v>
      </c>
      <c r="G155" s="10">
        <f t="shared" si="45"/>
        <v>2.1666666599999997</v>
      </c>
      <c r="H155" s="5">
        <f t="shared" si="45"/>
        <v>1</v>
      </c>
      <c r="I155">
        <f t="shared" si="46"/>
        <v>31.288272408662404</v>
      </c>
      <c r="J155">
        <f t="shared" si="47"/>
        <v>22.693071503928159</v>
      </c>
      <c r="K155">
        <f t="shared" si="47"/>
        <v>-21.540206499387811</v>
      </c>
      <c r="L155">
        <f t="shared" si="48"/>
        <v>-2.7892199621080915</v>
      </c>
      <c r="M155">
        <f t="shared" si="49"/>
        <v>-29.526479414449337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16.491465560180618</v>
      </c>
      <c r="C156" s="9">
        <f t="shared" si="42"/>
        <v>0.82200000000000062</v>
      </c>
      <c r="D156" s="9">
        <f t="shared" si="43"/>
        <v>19.491465560180618</v>
      </c>
      <c r="E156" s="9">
        <f t="shared" si="43"/>
        <v>-6.6859849219656526</v>
      </c>
      <c r="F156" s="9">
        <f t="shared" si="44"/>
        <v>-6.1357658553564738</v>
      </c>
      <c r="G156" s="10">
        <f t="shared" si="45"/>
        <v>2.1666666599999997</v>
      </c>
      <c r="H156" s="5">
        <f t="shared" si="45"/>
        <v>1</v>
      </c>
      <c r="I156">
        <f t="shared" si="46"/>
        <v>31.398410494897245</v>
      </c>
      <c r="J156">
        <f t="shared" si="47"/>
        <v>22.67633618415551</v>
      </c>
      <c r="K156">
        <f t="shared" si="47"/>
        <v>-21.717365375874508</v>
      </c>
      <c r="L156">
        <f t="shared" si="48"/>
        <v>-2.7969741270005555</v>
      </c>
      <c r="M156">
        <f t="shared" si="49"/>
        <v>-29.495308496679407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16.627473231751264</v>
      </c>
      <c r="C157" s="9">
        <f t="shared" si="42"/>
        <v>0.82800000000000062</v>
      </c>
      <c r="D157" s="9">
        <f t="shared" si="43"/>
        <v>19.627473231751264</v>
      </c>
      <c r="E157" s="9">
        <f t="shared" si="43"/>
        <v>-6.8168200297738402</v>
      </c>
      <c r="F157" s="9">
        <f t="shared" si="44"/>
        <v>-6.2545822381466616</v>
      </c>
      <c r="G157" s="10">
        <f t="shared" si="45"/>
        <v>2.1666666599999997</v>
      </c>
      <c r="H157" s="5">
        <f t="shared" si="45"/>
        <v>1</v>
      </c>
      <c r="I157">
        <f t="shared" si="46"/>
        <v>31.509005148737362</v>
      </c>
      <c r="J157">
        <f t="shared" si="47"/>
        <v>22.659554339393505</v>
      </c>
      <c r="K157">
        <f t="shared" si="47"/>
        <v>-21.894337226854585</v>
      </c>
      <c r="L157">
        <f t="shared" si="48"/>
        <v>-2.8047486928523511</v>
      </c>
      <c r="M157">
        <f t="shared" si="49"/>
        <v>-29.463968160974318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16.763380072311154</v>
      </c>
      <c r="C158" s="9">
        <f t="shared" si="42"/>
        <v>0.83400000000000063</v>
      </c>
      <c r="D158" s="9">
        <f t="shared" si="43"/>
        <v>19.763380072311154</v>
      </c>
      <c r="E158" s="9">
        <f t="shared" si="43"/>
        <v>-6.948716404561865</v>
      </c>
      <c r="F158" s="9">
        <f t="shared" si="44"/>
        <v>-6.3742856618849428</v>
      </c>
      <c r="G158" s="10">
        <f t="shared" si="45"/>
        <v>2.1666666599999997</v>
      </c>
      <c r="H158" s="5">
        <f t="shared" si="45"/>
        <v>1</v>
      </c>
      <c r="I158">
        <f t="shared" si="46"/>
        <v>31.620047716139553</v>
      </c>
      <c r="J158">
        <f t="shared" si="47"/>
        <v>22.642725847236392</v>
      </c>
      <c r="K158">
        <f t="shared" si="47"/>
        <v>-22.071121035820433</v>
      </c>
      <c r="L158">
        <f t="shared" si="48"/>
        <v>-2.8125427237626046</v>
      </c>
      <c r="M158">
        <f t="shared" si="49"/>
        <v>-29.432458575465326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16.899185801625546</v>
      </c>
      <c r="C159" s="9">
        <f t="shared" si="42"/>
        <v>0.84000000000000064</v>
      </c>
      <c r="D159" s="9">
        <f t="shared" si="43"/>
        <v>19.899185801625546</v>
      </c>
      <c r="E159" s="9">
        <f t="shared" si="43"/>
        <v>-7.0816729150311462</v>
      </c>
      <c r="F159" s="9">
        <f t="shared" si="44"/>
        <v>-6.4948737071615588</v>
      </c>
      <c r="G159" s="10">
        <f t="shared" si="45"/>
        <v>2.1666666599999997</v>
      </c>
      <c r="H159" s="5">
        <f t="shared" si="45"/>
        <v>1</v>
      </c>
      <c r="I159">
        <f t="shared" si="46"/>
        <v>31.731529630837787</v>
      </c>
      <c r="J159">
        <f t="shared" si="47"/>
        <v>22.625850590893815</v>
      </c>
      <c r="K159">
        <f t="shared" si="47"/>
        <v>-22.247715787273226</v>
      </c>
      <c r="L159">
        <f t="shared" si="48"/>
        <v>-2.8203552939118235</v>
      </c>
      <c r="M159">
        <f t="shared" si="49"/>
        <v>-29.40077992829427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17.034890138775619</v>
      </c>
      <c r="C160" s="9">
        <f t="shared" si="42"/>
        <v>0.84600000000000064</v>
      </c>
      <c r="D160" s="9">
        <f t="shared" si="43"/>
        <v>20.034890138775619</v>
      </c>
      <c r="E160" s="9">
        <f t="shared" si="43"/>
        <v>-7.2156884237934946</v>
      </c>
      <c r="F160" s="9">
        <f t="shared" si="44"/>
        <v>-6.6163439475338466</v>
      </c>
      <c r="G160" s="10">
        <f t="shared" si="45"/>
        <v>2.1666666599999997</v>
      </c>
      <c r="H160" s="5">
        <f t="shared" si="45"/>
        <v>1</v>
      </c>
      <c r="I160">
        <f t="shared" si="46"/>
        <v>31.84344241412289</v>
      </c>
      <c r="J160">
        <f t="shared" si="47"/>
        <v>22.608928459130343</v>
      </c>
      <c r="K160">
        <f t="shared" si="47"/>
        <v>-22.424120466842993</v>
      </c>
      <c r="L160">
        <f t="shared" si="48"/>
        <v>-2.8281854875316776</v>
      </c>
      <c r="M160">
        <f t="shared" si="49"/>
        <v>-29.368932427265204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17.170492802191625</v>
      </c>
      <c r="C161" s="9">
        <f t="shared" si="42"/>
        <v>0.85200000000000065</v>
      </c>
      <c r="D161" s="9">
        <f t="shared" si="43"/>
        <v>20.170492802191625</v>
      </c>
      <c r="E161" s="9">
        <f t="shared" si="43"/>
        <v>-7.3507617873782429</v>
      </c>
      <c r="F161" s="9">
        <f t="shared" si="44"/>
        <v>-6.7386939495467599</v>
      </c>
      <c r="G161" s="10">
        <f t="shared" si="45"/>
        <v>2.1666666599999997</v>
      </c>
      <c r="H161" s="5">
        <f t="shared" si="45"/>
        <v>1</v>
      </c>
      <c r="I161">
        <f t="shared" si="46"/>
        <v>31.955777674589005</v>
      </c>
      <c r="J161">
        <f t="shared" si="47"/>
        <v>22.591959346205154</v>
      </c>
      <c r="K161">
        <f t="shared" si="47"/>
        <v>-22.600334061406585</v>
      </c>
      <c r="L161">
        <f t="shared" si="48"/>
        <v>-2.8360323988717613</v>
      </c>
      <c r="M161">
        <f t="shared" si="49"/>
        <v>-29.336916299500139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17.305993509685674</v>
      </c>
      <c r="C162" s="9">
        <f t="shared" si="42"/>
        <v>0.85800000000000065</v>
      </c>
      <c r="D162" s="9">
        <f t="shared" si="43"/>
        <v>20.305993509685674</v>
      </c>
      <c r="E162" s="9">
        <f t="shared" si="43"/>
        <v>-7.4868918562400735</v>
      </c>
      <c r="F162" s="9">
        <f t="shared" si="44"/>
        <v>-6.8619212727545982</v>
      </c>
      <c r="G162" s="10">
        <f t="shared" si="45"/>
        <v>2.1666666599999997</v>
      </c>
      <c r="H162" s="5">
        <f t="shared" si="45"/>
        <v>1</v>
      </c>
      <c r="I162">
        <f t="shared" si="46"/>
        <v>32.068527107848347</v>
      </c>
      <c r="J162">
        <f t="shared" si="47"/>
        <v>22.574943151811922</v>
      </c>
      <c r="K162">
        <f t="shared" si="47"/>
        <v>-22.776355559203587</v>
      </c>
      <c r="L162">
        <f t="shared" si="48"/>
        <v>-2.8438951321634804</v>
      </c>
      <c r="M162">
        <f t="shared" si="49"/>
        <v>-29.304731791098892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17.441391978484166</v>
      </c>
      <c r="C163" s="9">
        <f t="shared" si="42"/>
        <v>0.86400000000000066</v>
      </c>
      <c r="D163" s="9">
        <f t="shared" si="43"/>
        <v>20.441391978484166</v>
      </c>
      <c r="E163" s="9">
        <f t="shared" si="43"/>
        <v>-7.6240774747675344</v>
      </c>
      <c r="F163" s="9">
        <f t="shared" si="44"/>
        <v>-6.9860234697438779</v>
      </c>
      <c r="G163" s="10">
        <f t="shared" si="45"/>
        <v>2.1666666599999997</v>
      </c>
      <c r="H163" s="5">
        <f t="shared" si="45"/>
        <v>1</v>
      </c>
      <c r="I163">
        <f t="shared" si="46"/>
        <v>32.181682496215977</v>
      </c>
      <c r="J163">
        <f t="shared" si="47"/>
        <v>22.55787978101894</v>
      </c>
      <c r="K163">
        <f t="shared" si="47"/>
        <v>-22.952183949950179</v>
      </c>
      <c r="L163">
        <f t="shared" si="48"/>
        <v>-2.8517728015812303</v>
      </c>
      <c r="M163">
        <f t="shared" si="49"/>
        <v>-29.272379166803034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17.576687925259851</v>
      </c>
      <c r="C164" s="9">
        <f t="shared" si="42"/>
        <v>0.87000000000000066</v>
      </c>
      <c r="D164" s="9">
        <f t="shared" si="43"/>
        <v>20.576687925259851</v>
      </c>
      <c r="E164" s="9">
        <f t="shared" si="43"/>
        <v>-7.7623174812922375</v>
      </c>
      <c r="F164" s="9">
        <f t="shared" si="44"/>
        <v>-7.1109980861573545</v>
      </c>
      <c r="G164" s="10">
        <f t="shared" si="45"/>
        <v>2.1666666599999997</v>
      </c>
      <c r="H164" s="5">
        <f t="shared" si="45"/>
        <v>1</v>
      </c>
      <c r="I164">
        <f t="shared" si="46"/>
        <v>32.295235708366029</v>
      </c>
      <c r="J164">
        <f t="shared" si="47"/>
        <v>22.540769144209452</v>
      </c>
      <c r="K164">
        <f t="shared" si="47"/>
        <v>-23.127818224950996</v>
      </c>
      <c r="L164">
        <f t="shared" si="48"/>
        <v>-2.8596645312009916</v>
      </c>
      <c r="M164">
        <f t="shared" si="49"/>
        <v>-29.239858709664016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17.711881066163546</v>
      </c>
      <c r="C165" s="9">
        <f t="shared" si="42"/>
        <v>0.87600000000000067</v>
      </c>
      <c r="D165" s="9">
        <f t="shared" ref="D165:E180" si="51">D164+$C$7*(J164+J165)/2</f>
        <v>20.711881066163546</v>
      </c>
      <c r="E165" s="9">
        <f t="shared" si="51"/>
        <v>-7.9016107080987172</v>
      </c>
      <c r="F165" s="9">
        <f t="shared" si="44"/>
        <v>-7.2368426607192005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32.409178698960908</v>
      </c>
      <c r="J165">
        <f t="shared" si="47"/>
        <v>22.523611157022245</v>
      </c>
      <c r="K165">
        <f t="shared" si="47"/>
        <v>-23.303257377208979</v>
      </c>
      <c r="L165">
        <f t="shared" si="48"/>
        <v>-2.8675694549565014</v>
      </c>
      <c r="M165">
        <f t="shared" si="49"/>
        <v>-29.207170720715428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17.846971116855489</v>
      </c>
      <c r="C166" s="9">
        <f t="shared" si="42"/>
        <v>0.88200000000000067</v>
      </c>
      <c r="D166" s="9">
        <f t="shared" si="51"/>
        <v>20.846971116855489</v>
      </c>
      <c r="E166" s="9">
        <f t="shared" si="51"/>
        <v>-8.0419559814349437</v>
      </c>
      <c r="F166" s="9">
        <f t="shared" si="44"/>
        <v>-7.3635547252612605</v>
      </c>
      <c r="G166" s="10">
        <f t="shared" si="52"/>
        <v>2.1666666599999997</v>
      </c>
      <c r="H166" s="5">
        <f t="shared" si="52"/>
        <v>1</v>
      </c>
      <c r="I166">
        <f t="shared" si="46"/>
        <v>32.523503508254912</v>
      </c>
      <c r="J166">
        <f t="shared" si="47"/>
        <v>22.506405740292507</v>
      </c>
      <c r="K166">
        <f t="shared" si="47"/>
        <v>-23.478500401533271</v>
      </c>
      <c r="L166">
        <f t="shared" si="48"/>
        <v>-2.8754867165931119</v>
      </c>
      <c r="M166">
        <f t="shared" si="49"/>
        <v>-29.174315518649422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17.981957792536345</v>
      </c>
      <c r="C167" s="9">
        <f t="shared" si="42"/>
        <v>0.88800000000000068</v>
      </c>
      <c r="D167" s="9">
        <f t="shared" si="51"/>
        <v>20.981957792536345</v>
      </c>
      <c r="E167" s="9">
        <f t="shared" si="51"/>
        <v>-8.1833521215234786</v>
      </c>
      <c r="F167" s="9">
        <f t="shared" si="44"/>
        <v>-7.4911318047504176</v>
      </c>
      <c r="G167" s="10">
        <f t="shared" si="52"/>
        <v>2.1666666599999997</v>
      </c>
      <c r="H167" s="5">
        <f t="shared" si="52"/>
        <v>1</v>
      </c>
      <c r="I167">
        <f t="shared" si="46"/>
        <v>32.638202261673648</v>
      </c>
      <c r="J167">
        <f t="shared" si="47"/>
        <v>22.489152819992949</v>
      </c>
      <c r="K167">
        <f t="shared" si="47"/>
        <v>-23.653546294645167</v>
      </c>
      <c r="L167">
        <f t="shared" si="48"/>
        <v>-2.8834154696194938</v>
      </c>
      <c r="M167">
        <f t="shared" si="49"/>
        <v>-29.141293439497286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18.116840807977852</v>
      </c>
      <c r="C168" s="9">
        <f t="shared" si="42"/>
        <v>0.89400000000000068</v>
      </c>
      <c r="D168" s="9">
        <f t="shared" si="51"/>
        <v>21.116840807977852</v>
      </c>
      <c r="E168" s="9">
        <f t="shared" si="51"/>
        <v>-8.32579794257326</v>
      </c>
      <c r="F168" s="9">
        <f t="shared" si="44"/>
        <v>-7.6195714173170144</v>
      </c>
      <c r="G168" s="10">
        <f t="shared" si="52"/>
        <v>2.1666666599999997</v>
      </c>
      <c r="H168" s="5">
        <f t="shared" si="52"/>
        <v>1</v>
      </c>
      <c r="I168">
        <f t="shared" si="46"/>
        <v>32.753267169370702</v>
      </c>
      <c r="J168">
        <f t="shared" si="47"/>
        <v>22.471852327175231</v>
      </c>
      <c r="K168">
        <f t="shared" si="47"/>
        <v>-23.82839405528215</v>
      </c>
      <c r="L168">
        <f t="shared" si="48"/>
        <v>-2.8913548772572972</v>
      </c>
      <c r="M168">
        <f t="shared" si="49"/>
        <v>-29.108104836314165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18.251619877553111</v>
      </c>
      <c r="C169" s="9">
        <f t="shared" si="42"/>
        <v>0.90000000000000069</v>
      </c>
      <c r="D169" s="9">
        <f t="shared" si="51"/>
        <v>21.251619877553111</v>
      </c>
      <c r="E169" s="9">
        <f t="shared" si="51"/>
        <v>-8.4692922527920071</v>
      </c>
      <c r="F169" s="9">
        <f t="shared" si="44"/>
        <v>-7.7488710742843372</v>
      </c>
      <c r="G169" s="10">
        <f t="shared" si="52"/>
        <v>2.1666666599999997</v>
      </c>
      <c r="H169" s="5">
        <f t="shared" si="52"/>
        <v>1</v>
      </c>
      <c r="I169">
        <f t="shared" si="46"/>
        <v>32.868690525762709</v>
      </c>
      <c r="J169">
        <f t="shared" si="47"/>
        <v>22.454504197911689</v>
      </c>
      <c r="K169">
        <f t="shared" si="47"/>
        <v>-24.003042684300034</v>
      </c>
      <c r="L169">
        <f t="shared" si="48"/>
        <v>-2.8993041123888932</v>
      </c>
      <c r="M169">
        <f t="shared" si="49"/>
        <v>-29.074750078867943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18.386294715266558</v>
      </c>
      <c r="C170" s="9">
        <f t="shared" si="42"/>
        <v>0.90600000000000069</v>
      </c>
      <c r="D170" s="9">
        <f t="shared" si="51"/>
        <v>21.386294715266558</v>
      </c>
      <c r="E170" s="9">
        <f t="shared" si="51"/>
        <v>-8.6138338543992266</v>
      </c>
      <c r="F170" s="9">
        <f t="shared" si="44"/>
        <v>-7.8790282801991252</v>
      </c>
      <c r="G170" s="10">
        <f t="shared" si="52"/>
        <v>2.1666666599999997</v>
      </c>
      <c r="H170" s="5">
        <f t="shared" si="52"/>
        <v>1</v>
      </c>
      <c r="I170">
        <f t="shared" si="46"/>
        <v>32.984464709044246</v>
      </c>
      <c r="J170">
        <f t="shared" si="47"/>
        <v>22.437108373237354</v>
      </c>
      <c r="K170">
        <f t="shared" si="47"/>
        <v>-24.177491184773242</v>
      </c>
      <c r="L170">
        <f t="shared" si="48"/>
        <v>-2.907262357503313</v>
      </c>
      <c r="M170">
        <f t="shared" si="49"/>
        <v>-29.041229553332254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18.520865034783547</v>
      </c>
      <c r="C171" s="9">
        <f t="shared" si="42"/>
        <v>0.9120000000000007</v>
      </c>
      <c r="D171" s="9">
        <f t="shared" si="51"/>
        <v>21.520865034783547</v>
      </c>
      <c r="E171" s="9">
        <f t="shared" si="51"/>
        <v>-8.7594215436398262</v>
      </c>
      <c r="F171" s="9">
        <f t="shared" si="44"/>
        <v>-8.0100405328630995</v>
      </c>
      <c r="G171" s="10">
        <f t="shared" si="52"/>
        <v>2.1666666599999997</v>
      </c>
      <c r="H171" s="5">
        <f t="shared" si="52"/>
        <v>1</v>
      </c>
      <c r="I171">
        <f t="shared" si="46"/>
        <v>33.100582180683752</v>
      </c>
      <c r="J171">
        <f t="shared" si="47"/>
        <v>22.419664799092335</v>
      </c>
      <c r="K171">
        <f t="shared" si="47"/>
        <v>-24.351738562093235</v>
      </c>
      <c r="L171">
        <f t="shared" si="48"/>
        <v>-2.9152288046405164</v>
      </c>
      <c r="M171">
        <f t="shared" si="49"/>
        <v>-29.007543661983586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18.655330549459617</v>
      </c>
      <c r="C172" s="9">
        <f t="shared" si="42"/>
        <v>0.9180000000000007</v>
      </c>
      <c r="D172" s="9">
        <f t="shared" si="51"/>
        <v>21.655330549459617</v>
      </c>
      <c r="E172" s="9">
        <f t="shared" si="51"/>
        <v>-8.9060541107983013</v>
      </c>
      <c r="F172" s="9">
        <f t="shared" si="44"/>
        <v>-8.1419053233654672</v>
      </c>
      <c r="G172" s="10">
        <f t="shared" si="52"/>
        <v>2.1666666599999997</v>
      </c>
      <c r="H172" s="5">
        <f t="shared" si="52"/>
        <v>1</v>
      </c>
      <c r="I172">
        <f t="shared" si="46"/>
        <v>33.217035484901508</v>
      </c>
      <c r="J172">
        <f t="shared" si="47"/>
        <v>22.40217342626449</v>
      </c>
      <c r="K172">
        <f t="shared" si="47"/>
        <v>-24.525783824065137</v>
      </c>
      <c r="L172">
        <f t="shared" si="48"/>
        <v>-2.9232026553340691</v>
      </c>
      <c r="M172">
        <f t="shared" si="49"/>
        <v>-28.973692822902525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18.789690972369407</v>
      </c>
      <c r="C173" s="9">
        <f t="shared" si="42"/>
        <v>0.92400000000000071</v>
      </c>
      <c r="D173" s="9">
        <f t="shared" si="51"/>
        <v>21.789690972369407</v>
      </c>
      <c r="E173" s="9">
        <f t="shared" si="51"/>
        <v>-9.0537303402135052</v>
      </c>
      <c r="F173" s="9">
        <f t="shared" si="44"/>
        <v>-8.274620136116436</v>
      </c>
      <c r="G173" s="10">
        <f t="shared" si="52"/>
        <v>2.1666666599999997</v>
      </c>
      <c r="H173" s="5">
        <f t="shared" si="52"/>
        <v>1</v>
      </c>
      <c r="I173">
        <f t="shared" si="46"/>
        <v>33.333817248131119</v>
      </c>
      <c r="J173">
        <f t="shared" si="47"/>
        <v>22.384634210332486</v>
      </c>
      <c r="K173">
        <f t="shared" si="47"/>
        <v>-24.699625981002551</v>
      </c>
      <c r="L173">
        <f t="shared" si="48"/>
        <v>-2.9311831205523657</v>
      </c>
      <c r="M173">
        <f t="shared" si="49"/>
        <v>-28.939677469679054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18.923946016335233</v>
      </c>
      <c r="C174" s="9">
        <f t="shared" si="42"/>
        <v>0.93000000000000071</v>
      </c>
      <c r="D174" s="9">
        <f t="shared" si="51"/>
        <v>21.923946016335233</v>
      </c>
      <c r="E174" s="9">
        <f t="shared" si="51"/>
        <v>-9.2024490102939751</v>
      </c>
      <c r="F174" s="9">
        <f t="shared" si="44"/>
        <v>-8.4081824488816572</v>
      </c>
      <c r="G174" s="10">
        <f t="shared" si="52"/>
        <v>2.1666666599999997</v>
      </c>
      <c r="H174" s="5">
        <f t="shared" si="52"/>
        <v>1</v>
      </c>
      <c r="I174">
        <f t="shared" si="46"/>
        <v>33.450920178465303</v>
      </c>
      <c r="J174">
        <f t="shared" si="47"/>
        <v>22.367047111609171</v>
      </c>
      <c r="K174">
        <f t="shared" si="47"/>
        <v>-24.873264045820626</v>
      </c>
      <c r="L174">
        <f t="shared" si="48"/>
        <v>-2.9391694206384815</v>
      </c>
      <c r="M174">
        <f t="shared" si="49"/>
        <v>-28.90549805112191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19.058095393955316</v>
      </c>
      <c r="C175" s="9">
        <f t="shared" si="42"/>
        <v>0.93600000000000072</v>
      </c>
      <c r="D175" s="9">
        <f t="shared" si="51"/>
        <v>22.058095393955316</v>
      </c>
      <c r="E175" s="9">
        <f t="shared" si="51"/>
        <v>-9.3522088935338186</v>
      </c>
      <c r="F175" s="9">
        <f t="shared" si="44"/>
        <v>-8.5425897328176212</v>
      </c>
      <c r="G175" s="10">
        <f t="shared" si="52"/>
        <v>2.1666666599999997</v>
      </c>
      <c r="H175" s="5">
        <f t="shared" si="52"/>
        <v>1</v>
      </c>
      <c r="I175">
        <f t="shared" si="46"/>
        <v>33.568337065087263</v>
      </c>
      <c r="J175">
        <f t="shared" si="47"/>
        <v>22.349412095085341</v>
      </c>
      <c r="K175">
        <f t="shared" si="47"/>
        <v>-25.046697034127359</v>
      </c>
      <c r="L175">
        <f t="shared" si="48"/>
        <v>-2.9471607852487671</v>
      </c>
      <c r="M175">
        <f t="shared" si="49"/>
        <v>-28.871155030971973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19.192138817631694</v>
      </c>
      <c r="C176" s="9">
        <f t="shared" si="42"/>
        <v>0.94200000000000073</v>
      </c>
      <c r="D176" s="9">
        <f t="shared" si="51"/>
        <v>22.192138817631694</v>
      </c>
      <c r="E176" s="9">
        <f t="shared" si="51"/>
        <v>-9.503008756529141</v>
      </c>
      <c r="F176" s="9">
        <f t="shared" si="44"/>
        <v>-8.6778394525079694</v>
      </c>
      <c r="G176" s="10">
        <f t="shared" si="52"/>
        <v>2.1666666599999997</v>
      </c>
      <c r="H176" s="5">
        <f t="shared" si="52"/>
        <v>1</v>
      </c>
      <c r="I176">
        <f t="shared" si="46"/>
        <v>33.686060777688546</v>
      </c>
      <c r="J176">
        <f t="shared" si="47"/>
        <v>22.331729130373848</v>
      </c>
      <c r="K176">
        <f t="shared" si="47"/>
        <v>-25.219923964313189</v>
      </c>
      <c r="L176">
        <f t="shared" si="48"/>
        <v>-2.9551564532902534</v>
      </c>
      <c r="M176">
        <f t="shared" si="49"/>
        <v>-28.83664888761966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19.326075999597776</v>
      </c>
      <c r="C177" s="9">
        <f t="shared" si="42"/>
        <v>0.94800000000000073</v>
      </c>
      <c r="D177" s="9">
        <f t="shared" si="51"/>
        <v>22.326075999597776</v>
      </c>
      <c r="E177" s="9">
        <f t="shared" si="51"/>
        <v>-9.6548473599949975</v>
      </c>
      <c r="F177" s="9">
        <f t="shared" si="44"/>
        <v>-8.8139290660007195</v>
      </c>
      <c r="G177" s="10">
        <f t="shared" si="52"/>
        <v>2.1666666599999997</v>
      </c>
      <c r="H177" s="5">
        <f t="shared" si="52"/>
        <v>1</v>
      </c>
      <c r="I177">
        <f t="shared" si="46"/>
        <v>33.804084265874508</v>
      </c>
      <c r="J177">
        <f t="shared" si="47"/>
        <v>22.313998191654107</v>
      </c>
      <c r="K177">
        <f t="shared" si="47"/>
        <v>-25.392943857638908</v>
      </c>
      <c r="L177">
        <f t="shared" si="48"/>
        <v>-2.9631556728570057</v>
      </c>
      <c r="M177">
        <f t="shared" si="49"/>
        <v>-28.801980113826275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19.459906651945591</v>
      </c>
      <c r="C178" s="9">
        <f t="shared" si="42"/>
        <v>0.95400000000000074</v>
      </c>
      <c r="D178" s="9">
        <f t="shared" si="51"/>
        <v>22.459906651945591</v>
      </c>
      <c r="E178" s="9">
        <f t="shared" si="51"/>
        <v>-9.8077234587828794</v>
      </c>
      <c r="F178" s="9">
        <f t="shared" si="44"/>
        <v>-8.9508560248463844</v>
      </c>
      <c r="G178" s="10">
        <f t="shared" si="52"/>
        <v>2.1666666599999997</v>
      </c>
      <c r="H178" s="5">
        <f t="shared" si="52"/>
        <v>1</v>
      </c>
      <c r="I178">
        <f t="shared" si="46"/>
        <v>33.922400558558159</v>
      </c>
      <c r="J178">
        <f t="shared" si="47"/>
        <v>22.296219257616965</v>
      </c>
      <c r="K178">
        <f t="shared" si="47"/>
        <v>-25.565755738321865</v>
      </c>
      <c r="L178">
        <f t="shared" si="48"/>
        <v>-2.9711577011654562</v>
      </c>
      <c r="M178">
        <f t="shared" si="49"/>
        <v>-28.767149216449326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19.593630486652671</v>
      </c>
      <c r="C179" s="9">
        <f t="shared" si="42"/>
        <v>0.96000000000000074</v>
      </c>
      <c r="D179" s="9">
        <f t="shared" si="51"/>
        <v>22.593630486652671</v>
      </c>
      <c r="E179" s="9">
        <f t="shared" si="51"/>
        <v>-9.9616358018987068</v>
      </c>
      <c r="F179" s="9">
        <f t="shared" si="44"/>
        <v>-9.0886177741369245</v>
      </c>
      <c r="G179" s="10">
        <f t="shared" si="52"/>
        <v>2.1666666599999997</v>
      </c>
      <c r="H179" s="5">
        <f t="shared" si="52"/>
        <v>1</v>
      </c>
      <c r="I179">
        <f t="shared" si="46"/>
        <v>34.041002763343521</v>
      </c>
      <c r="J179">
        <f t="shared" si="47"/>
        <v>22.278392311409974</v>
      </c>
      <c r="K179">
        <f t="shared" si="47"/>
        <v>-25.73835863362056</v>
      </c>
      <c r="L179">
        <f t="shared" si="48"/>
        <v>-2.979161804488855</v>
      </c>
      <c r="M179">
        <f t="shared" si="49"/>
        <v>-28.732156716171705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19.727247215608649</v>
      </c>
      <c r="C180" s="9">
        <f t="shared" si="42"/>
        <v>0.96600000000000075</v>
      </c>
      <c r="D180" s="9">
        <f t="shared" si="51"/>
        <v>22.727247215608649</v>
      </c>
      <c r="E180" s="9">
        <f t="shared" si="51"/>
        <v>-10.11658313252132</v>
      </c>
      <c r="F180" s="9">
        <f t="shared" si="44"/>
        <v>-9.2272117525456103</v>
      </c>
      <c r="G180" s="10">
        <f t="shared" si="52"/>
        <v>2.1666666599999997</v>
      </c>
      <c r="H180" s="5">
        <f t="shared" si="52"/>
        <v>1</v>
      </c>
      <c r="I180">
        <f t="shared" si="46"/>
        <v>34.159884065899156</v>
      </c>
      <c r="J180">
        <f t="shared" si="47"/>
        <v>22.260517340583039</v>
      </c>
      <c r="K180">
        <f t="shared" si="47"/>
        <v>-25.91075157391759</v>
      </c>
      <c r="L180">
        <f t="shared" si="48"/>
        <v>-2.9871672580908717</v>
      </c>
      <c r="M180">
        <f t="shared" si="49"/>
        <v>-28.697003147234767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19.860756550641501</v>
      </c>
      <c r="C181" s="9">
        <f t="shared" si="42"/>
        <v>0.97200000000000075</v>
      </c>
      <c r="D181" s="9">
        <f t="shared" ref="D181:E196" si="53">D180+$C$7*(J180+J181)/2</f>
        <v>22.860756550641501</v>
      </c>
      <c r="E181" s="9">
        <f t="shared" si="53"/>
        <v>-10.272564188021477</v>
      </c>
      <c r="F181" s="9">
        <f t="shared" si="44"/>
        <v>-9.3666353923676677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34.279037729322944</v>
      </c>
      <c r="J181">
        <f t="shared" si="47"/>
        <v>22.242594337034493</v>
      </c>
      <c r="K181">
        <f t="shared" si="47"/>
        <v>-26.082933592800998</v>
      </c>
      <c r="L181">
        <f t="shared" si="48"/>
        <v>-2.9951733461584698</v>
      </c>
      <c r="M181">
        <f t="shared" si="49"/>
        <v>-28.661689057175209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19.994158203543478</v>
      </c>
      <c r="C182" s="9">
        <f t="shared" si="42"/>
        <v>0.97800000000000076</v>
      </c>
      <c r="D182" s="9">
        <f t="shared" si="53"/>
        <v>22.994158203543478</v>
      </c>
      <c r="E182" s="9">
        <f t="shared" si="53"/>
        <v>-10.429577699981312</v>
      </c>
      <c r="F182" s="9">
        <f t="shared" si="44"/>
        <v>-9.506886119561786</v>
      </c>
      <c r="G182" s="10">
        <f t="shared" si="54"/>
        <v>2.1666666599999997</v>
      </c>
      <c r="H182" s="5">
        <f t="shared" si="54"/>
        <v>1</v>
      </c>
      <c r="I182">
        <f t="shared" si="46"/>
        <v>34.398457093498692</v>
      </c>
      <c r="J182">
        <f t="shared" si="47"/>
        <v>22.224623296957542</v>
      </c>
      <c r="K182">
        <f t="shared" si="47"/>
        <v>-26.25490372714405</v>
      </c>
      <c r="L182">
        <f t="shared" si="48"/>
        <v>-3.0031793617340887</v>
      </c>
      <c r="M182">
        <f t="shared" si="49"/>
        <v>-28.626215006565786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20.127451886096711</v>
      </c>
      <c r="C183" s="9">
        <f t="shared" si="42"/>
        <v>0.98400000000000076</v>
      </c>
      <c r="D183" s="9">
        <f t="shared" si="53"/>
        <v>23.127451886096711</v>
      </c>
      <c r="E183" s="9">
        <f t="shared" si="53"/>
        <v>-10.587622394214295</v>
      </c>
      <c r="F183" s="9">
        <f t="shared" si="44"/>
        <v>-9.6479613537923932</v>
      </c>
      <c r="G183" s="10">
        <f t="shared" si="54"/>
        <v>2.1666666599999997</v>
      </c>
      <c r="H183" s="5">
        <f t="shared" si="54"/>
        <v>1</v>
      </c>
      <c r="I183">
        <f t="shared" si="46"/>
        <v>34.518135574445559</v>
      </c>
      <c r="J183">
        <f t="shared" si="47"/>
        <v>22.206604220787138</v>
      </c>
      <c r="K183">
        <f t="shared" si="47"/>
        <v>-26.426661017183445</v>
      </c>
      <c r="L183">
        <f t="shared" si="48"/>
        <v>-3.0111846066472334</v>
      </c>
      <c r="M183">
        <f t="shared" si="49"/>
        <v>-28.590581568759699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20.260637310098513</v>
      </c>
      <c r="C184" s="9">
        <f t="shared" si="42"/>
        <v>0.99000000000000077</v>
      </c>
      <c r="D184" s="9">
        <f t="shared" si="53"/>
        <v>23.260637310098513</v>
      </c>
      <c r="E184" s="9">
        <f t="shared" si="53"/>
        <v>-10.746696990785633</v>
      </c>
      <c r="F184" s="9">
        <f t="shared" si="44"/>
        <v>-9.7898585084727525</v>
      </c>
      <c r="G184" s="10">
        <f t="shared" si="54"/>
        <v>2.1666666599999997</v>
      </c>
      <c r="H184" s="5">
        <f t="shared" si="54"/>
        <v>1</v>
      </c>
      <c r="I184">
        <f t="shared" si="46"/>
        <v>34.638066663660908</v>
      </c>
      <c r="J184">
        <f t="shared" si="47"/>
        <v>22.188537113147255</v>
      </c>
      <c r="K184">
        <f t="shared" si="47"/>
        <v>-26.598204506596002</v>
      </c>
      <c r="L184">
        <f t="shared" si="48"/>
        <v>-3.0191883914455229</v>
      </c>
      <c r="M184">
        <f t="shared" si="49"/>
        <v>-28.554789329638773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20.393714187386351</v>
      </c>
      <c r="C185" s="9">
        <f t="shared" si="42"/>
        <v>0.99600000000000077</v>
      </c>
      <c r="D185" s="9">
        <f t="shared" si="53"/>
        <v>23.393714187386351</v>
      </c>
      <c r="E185" s="9">
        <f t="shared" si="53"/>
        <v>-10.906800204033143</v>
      </c>
      <c r="F185" s="9">
        <f t="shared" si="44"/>
        <v>-9.9325749908087957</v>
      </c>
      <c r="G185" s="10">
        <f t="shared" si="54"/>
        <v>2.1666666599999997</v>
      </c>
      <c r="H185" s="5">
        <f t="shared" si="54"/>
        <v>1</v>
      </c>
      <c r="I185">
        <f t="shared" si="46"/>
        <v>34.758243927457329</v>
      </c>
      <c r="J185">
        <f t="shared" si="47"/>
        <v>22.170421982798583</v>
      </c>
      <c r="K185">
        <f t="shared" si="47"/>
        <v>-26.769533242573836</v>
      </c>
      <c r="L185">
        <f t="shared" si="48"/>
        <v>-3.0271900353252708</v>
      </c>
      <c r="M185">
        <f t="shared" si="49"/>
        <v>-28.518838887365245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20.526682229862505</v>
      </c>
      <c r="C186" s="9">
        <f t="shared" si="42"/>
        <v>1.0020000000000007</v>
      </c>
      <c r="D186" s="9">
        <f t="shared" si="53"/>
        <v>23.526682229862505</v>
      </c>
      <c r="E186" s="9">
        <f t="shared" si="53"/>
        <v>-11.067930742588558</v>
      </c>
      <c r="F186" s="9">
        <f t="shared" si="44"/>
        <v>-10.076108201843752</v>
      </c>
      <c r="G186" s="10">
        <f t="shared" si="54"/>
        <v>2.1666666599999997</v>
      </c>
      <c r="H186" s="5">
        <f t="shared" si="54"/>
        <v>1</v>
      </c>
      <c r="I186">
        <f t="shared" si="46"/>
        <v>34.878661006294607</v>
      </c>
      <c r="J186">
        <f t="shared" si="47"/>
        <v>22.152258842586633</v>
      </c>
      <c r="K186">
        <f t="shared" si="47"/>
        <v>-26.940646275898025</v>
      </c>
      <c r="L186">
        <f t="shared" si="48"/>
        <v>-3.0351888660616568</v>
      </c>
      <c r="M186">
        <f t="shared" si="49"/>
        <v>-28.482730852137191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20.659541149518436</v>
      </c>
      <c r="C187" s="9">
        <f t="shared" si="42"/>
        <v>1.0080000000000007</v>
      </c>
      <c r="D187" s="9">
        <f t="shared" si="53"/>
        <v>23.659541149518436</v>
      </c>
      <c r="E187" s="9">
        <f t="shared" si="53"/>
        <v>-11.230087309399284</v>
      </c>
      <c r="F187" s="9">
        <f t="shared" si="44"/>
        <v>-10.220455536503476</v>
      </c>
      <c r="G187" s="10">
        <f t="shared" si="54"/>
        <v>2.1666666599999997</v>
      </c>
      <c r="H187" s="5">
        <f t="shared" si="54"/>
        <v>1</v>
      </c>
      <c r="I187">
        <f t="shared" si="46"/>
        <v>34.99931161410715</v>
      </c>
      <c r="J187">
        <f t="shared" si="47"/>
        <v>22.134047709390263</v>
      </c>
      <c r="K187">
        <f t="shared" si="47"/>
        <v>-27.111542661010848</v>
      </c>
      <c r="L187">
        <f t="shared" si="48"/>
        <v>-3.0431842199385528</v>
      </c>
      <c r="M187">
        <f t="shared" si="49"/>
        <v>-28.446465845947529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20.792290658458818</v>
      </c>
      <c r="C188" s="9">
        <f t="shared" si="42"/>
        <v>1.0140000000000007</v>
      </c>
      <c r="D188" s="9">
        <f t="shared" si="53"/>
        <v>23.792290658458818</v>
      </c>
      <c r="E188" s="9">
        <f t="shared" si="53"/>
        <v>-11.393268601750576</v>
      </c>
      <c r="F188" s="9">
        <f t="shared" si="44"/>
        <v>-10.365614383642534</v>
      </c>
      <c r="G188" s="10">
        <f t="shared" si="54"/>
        <v>2.1666666599999997</v>
      </c>
      <c r="H188" s="5">
        <f t="shared" si="54"/>
        <v>1</v>
      </c>
      <c r="I188">
        <f t="shared" si="46"/>
        <v>35.120189537627624</v>
      </c>
      <c r="J188">
        <f t="shared" si="47"/>
        <v>22.11578860407063</v>
      </c>
      <c r="K188">
        <f t="shared" si="47"/>
        <v>-27.282221456086532</v>
      </c>
      <c r="L188">
        <f t="shared" si="48"/>
        <v>-3.051175441678049</v>
      </c>
      <c r="M188">
        <f t="shared" si="49"/>
        <v>-28.410044502346551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20.92493046892529</v>
      </c>
      <c r="C189" s="9">
        <f t="shared" si="42"/>
        <v>1.0200000000000007</v>
      </c>
      <c r="D189" s="9">
        <f t="shared" si="53"/>
        <v>23.92493046892529</v>
      </c>
      <c r="E189" s="9">
        <f t="shared" si="53"/>
        <v>-11.557473311288136</v>
      </c>
      <c r="F189" s="9">
        <f t="shared" si="44"/>
        <v>-10.511582126090971</v>
      </c>
      <c r="G189" s="10">
        <f t="shared" si="54"/>
        <v>2.1666666599999997</v>
      </c>
      <c r="H189" s="5">
        <f t="shared" si="54"/>
        <v>1</v>
      </c>
      <c r="I189">
        <f t="shared" si="46"/>
        <v>35.241288635707328</v>
      </c>
      <c r="J189">
        <f t="shared" si="47"/>
        <v>22.097481551420561</v>
      </c>
      <c r="K189">
        <f t="shared" si="47"/>
        <v>-27.452681723100611</v>
      </c>
      <c r="L189">
        <f t="shared" si="48"/>
        <v>-3.0591618843697503</v>
      </c>
      <c r="M189">
        <f t="shared" si="49"/>
        <v>-28.373467466207948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21.057460293319895</v>
      </c>
      <c r="C190" s="9">
        <f t="shared" si="42"/>
        <v>1.0260000000000007</v>
      </c>
      <c r="D190" s="9">
        <f t="shared" si="53"/>
        <v>24.057460293319895</v>
      </c>
      <c r="E190" s="9">
        <f t="shared" si="53"/>
        <v>-11.722700124041133</v>
      </c>
      <c r="F190" s="9">
        <f t="shared" si="44"/>
        <v>-10.658356140701807</v>
      </c>
      <c r="G190" s="10">
        <f t="shared" si="54"/>
        <v>2.1666666599999997</v>
      </c>
      <c r="H190" s="5">
        <f t="shared" si="54"/>
        <v>1</v>
      </c>
      <c r="I190">
        <f t="shared" si="46"/>
        <v>35.362602838633904</v>
      </c>
      <c r="J190">
        <f t="shared" si="47"/>
        <v>22.079126580114341</v>
      </c>
      <c r="K190">
        <f t="shared" si="47"/>
        <v>-27.62292252789786</v>
      </c>
      <c r="L190">
        <f t="shared" si="48"/>
        <v>-3.0671429093998834</v>
      </c>
      <c r="M190">
        <f t="shared" si="49"/>
        <v>-28.336735393498273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21.189879844228212</v>
      </c>
      <c r="C191" s="9">
        <f t="shared" si="42"/>
        <v>1.0320000000000007</v>
      </c>
      <c r="D191" s="9">
        <f t="shared" si="53"/>
        <v>24.189879844228212</v>
      </c>
      <c r="E191" s="9">
        <f t="shared" si="53"/>
        <v>-11.888947720445604</v>
      </c>
      <c r="F191" s="9">
        <f t="shared" si="44"/>
        <v>-10.805933798399161</v>
      </c>
      <c r="G191" s="10">
        <f t="shared" si="54"/>
        <v>2.1666666599999997</v>
      </c>
      <c r="H191" s="5">
        <f t="shared" si="54"/>
        <v>1</v>
      </c>
      <c r="I191">
        <f t="shared" si="46"/>
        <v>35.484126147446929</v>
      </c>
      <c r="J191">
        <f t="shared" si="47"/>
        <v>22.06072372265794</v>
      </c>
      <c r="K191">
        <f t="shared" si="47"/>
        <v>-27.79294294025885</v>
      </c>
      <c r="L191">
        <f t="shared" si="48"/>
        <v>-3.07511788638026</v>
      </c>
      <c r="M191">
        <f t="shared" si="49"/>
        <v>-28.299848951049793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21.322188834442205</v>
      </c>
      <c r="C192" s="9">
        <f t="shared" si="42"/>
        <v>1.0380000000000007</v>
      </c>
      <c r="D192" s="9">
        <f t="shared" si="53"/>
        <v>24.322188834442205</v>
      </c>
      <c r="E192" s="9">
        <f t="shared" si="53"/>
        <v>-12.056214775368275</v>
      </c>
      <c r="F192" s="9">
        <f t="shared" si="44"/>
        <v>-10.954312464227096</v>
      </c>
      <c r="G192" s="10">
        <f t="shared" si="54"/>
        <v>2.1666666599999997</v>
      </c>
      <c r="H192" s="5">
        <f t="shared" si="54"/>
        <v>1</v>
      </c>
      <c r="I192">
        <f t="shared" si="46"/>
        <v>35.605852633251914</v>
      </c>
      <c r="J192">
        <f t="shared" si="47"/>
        <v>22.04227301533966</v>
      </c>
      <c r="K192">
        <f t="shared" si="47"/>
        <v>-27.962742033965149</v>
      </c>
      <c r="L192">
        <f t="shared" si="48"/>
        <v>-3.0830861930771634</v>
      </c>
      <c r="M192">
        <f t="shared" si="49"/>
        <v>-28.26280881633668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21.454386976982768</v>
      </c>
      <c r="C193" s="9">
        <f t="shared" si="42"/>
        <v>1.0440000000000007</v>
      </c>
      <c r="D193" s="9">
        <f t="shared" si="53"/>
        <v>24.454386976982768</v>
      </c>
      <c r="E193" s="9">
        <f t="shared" si="53"/>
        <v>-12.22449995813076</v>
      </c>
      <c r="F193" s="9">
        <f t="shared" si="44"/>
        <v>-11.103489497399076</v>
      </c>
      <c r="G193" s="10">
        <f t="shared" si="54"/>
        <v>2.1666666599999997</v>
      </c>
      <c r="H193" s="5">
        <f t="shared" si="54"/>
        <v>1</v>
      </c>
      <c r="I193">
        <f t="shared" si="46"/>
        <v>35.727776436533169</v>
      </c>
      <c r="J193">
        <f t="shared" si="47"/>
        <v>22.023774498181197</v>
      </c>
      <c r="K193">
        <f t="shared" si="47"/>
        <v>-28.132318886863171</v>
      </c>
      <c r="L193">
        <f t="shared" si="48"/>
        <v>-3.0910472153401676</v>
      </c>
      <c r="M193">
        <f t="shared" si="49"/>
        <v>-28.225615677254535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21.58647398512198</v>
      </c>
      <c r="C194" s="9">
        <f t="shared" si="42"/>
        <v>1.0500000000000007</v>
      </c>
      <c r="D194" s="9">
        <f t="shared" si="53"/>
        <v>24.58647398512198</v>
      </c>
      <c r="E194" s="9">
        <f t="shared" si="53"/>
        <v>-12.39380193253413</v>
      </c>
      <c r="F194" s="9">
        <f t="shared" si="44"/>
        <v>-11.253462251348083</v>
      </c>
      <c r="G194" s="10">
        <f t="shared" si="54"/>
        <v>2.1666666599999997</v>
      </c>
      <c r="H194" s="5">
        <f t="shared" si="54"/>
        <v>1</v>
      </c>
      <c r="I194">
        <f t="shared" si="46"/>
        <v>35.849891766466072</v>
      </c>
      <c r="J194">
        <f t="shared" si="47"/>
        <v>22.005228214889158</v>
      </c>
      <c r="K194">
        <f t="shared" si="47"/>
        <v>-28.301672580926699</v>
      </c>
      <c r="L194">
        <f t="shared" si="48"/>
        <v>-3.0990003470309704</v>
      </c>
      <c r="M194">
        <f t="shared" si="49"/>
        <v>-28.188270231903136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21.718449572405067</v>
      </c>
      <c r="C195" s="9">
        <f t="shared" si="42"/>
        <v>1.0560000000000007</v>
      </c>
      <c r="D195" s="9">
        <f t="shared" si="53"/>
        <v>24.718449572405067</v>
      </c>
      <c r="E195" s="9">
        <f t="shared" si="53"/>
        <v>-12.564119356883864</v>
      </c>
      <c r="F195" s="9">
        <f t="shared" si="44"/>
        <v>-11.404228073777315</v>
      </c>
      <c r="G195" s="10">
        <f t="shared" si="54"/>
        <v>2.1666666599999997</v>
      </c>
      <c r="H195" s="5">
        <f t="shared" si="54"/>
        <v>1</v>
      </c>
      <c r="I195">
        <f t="shared" si="46"/>
        <v>35.972192900229146</v>
      </c>
      <c r="J195">
        <f t="shared" si="47"/>
        <v>21.986634212806972</v>
      </c>
      <c r="K195">
        <f t="shared" si="47"/>
        <v>-28.470802202318119</v>
      </c>
      <c r="L195">
        <f t="shared" si="48"/>
        <v>-3.1069449899522539</v>
      </c>
      <c r="M195">
        <f t="shared" si="49"/>
        <v>-28.150773188372391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21.85031345267209</v>
      </c>
      <c r="C196" s="9">
        <f t="shared" si="42"/>
        <v>1.0620000000000007</v>
      </c>
      <c r="D196" s="9">
        <f t="shared" si="53"/>
        <v>24.85031345267209</v>
      </c>
      <c r="E196" s="9">
        <f t="shared" si="53"/>
        <v>-12.735450884015163</v>
      </c>
      <c r="F196" s="9">
        <f t="shared" si="44"/>
        <v>-11.555784306711553</v>
      </c>
      <c r="G196" s="10">
        <f t="shared" si="54"/>
        <v>2.1666666599999997</v>
      </c>
      <c r="H196" s="5">
        <f t="shared" si="54"/>
        <v>1</v>
      </c>
      <c r="I196">
        <f t="shared" si="46"/>
        <v>36.094674182316353</v>
      </c>
      <c r="J196">
        <f t="shared" si="47"/>
        <v>21.967992542867258</v>
      </c>
      <c r="K196">
        <f t="shared" si="47"/>
        <v>-28.639706841448351</v>
      </c>
      <c r="L196">
        <f t="shared" si="48"/>
        <v>-3.1148805537766133</v>
      </c>
      <c r="M196">
        <f t="shared" si="49"/>
        <v>-28.11312526453148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21.982065340079327</v>
      </c>
      <c r="C197" s="9">
        <f t="shared" si="42"/>
        <v>1.0680000000000007</v>
      </c>
      <c r="D197" s="9">
        <f t="shared" ref="D197:E212" si="55">D196+$C$7*(J196+J197)/2</f>
        <v>24.982065340079327</v>
      </c>
      <c r="E197" s="9">
        <f t="shared" si="55"/>
        <v>-12.907795161318615</v>
      </c>
      <c r="F197" s="9">
        <f t="shared" si="44"/>
        <v>-11.708128286549069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36.217330023850089</v>
      </c>
      <c r="J197">
        <f t="shared" si="47"/>
        <v>21.9493032595446</v>
      </c>
      <c r="K197">
        <f t="shared" si="47"/>
        <v>-28.808385593035542</v>
      </c>
      <c r="L197">
        <f t="shared" si="48"/>
        <v>-3.1228064559756041</v>
      </c>
      <c r="M197">
        <f t="shared" si="49"/>
        <v>-28.075327187821063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22.113704949120386</v>
      </c>
      <c r="C198" s="9">
        <f t="shared" si="42"/>
        <v>1.0740000000000007</v>
      </c>
      <c r="D198" s="9">
        <f t="shared" si="55"/>
        <v>25.113704949120386</v>
      </c>
      <c r="E198" s="9">
        <f t="shared" si="55"/>
        <v>-13.081150830766209</v>
      </c>
      <c r="F198" s="9">
        <f t="shared" si="44"/>
        <v>-11.861257344114131</v>
      </c>
      <c r="G198" s="10">
        <f t="shared" si="56"/>
        <v>2.1666666599999997</v>
      </c>
      <c r="H198" s="5">
        <f t="shared" si="56"/>
        <v>1</v>
      </c>
      <c r="I198">
        <f t="shared" si="46"/>
        <v>36.340154901895119</v>
      </c>
      <c r="J198">
        <f t="shared" si="47"/>
        <v>21.930566420808745</v>
      </c>
      <c r="K198">
        <f t="shared" si="47"/>
        <v>-28.976837556162469</v>
      </c>
      <c r="L198">
        <f t="shared" si="48"/>
        <v>-3.130722121748919</v>
      </c>
      <c r="M198">
        <f t="shared" si="49"/>
        <v>-28.037379695048603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22.245231994647046</v>
      </c>
      <c r="C199" s="9">
        <f t="shared" si="42"/>
        <v>1.0800000000000007</v>
      </c>
      <c r="D199" s="9">
        <f t="shared" si="55"/>
        <v>25.245231994647046</v>
      </c>
      <c r="E199" s="9">
        <f t="shared" si="55"/>
        <v>-13.255516528937694</v>
      </c>
      <c r="F199" s="9">
        <f t="shared" si="44"/>
        <v>-12.015168804710079</v>
      </c>
      <c r="G199" s="10">
        <f t="shared" si="56"/>
        <v>2.1666666599999997</v>
      </c>
      <c r="H199" s="5">
        <f t="shared" si="56"/>
        <v>1</v>
      </c>
      <c r="I199">
        <f t="shared" si="46"/>
        <v>36.463143358774033</v>
      </c>
      <c r="J199">
        <f t="shared" si="47"/>
        <v>21.911782088078251</v>
      </c>
      <c r="K199">
        <f t="shared" si="47"/>
        <v>-29.145061834332761</v>
      </c>
      <c r="L199">
        <f t="shared" si="48"/>
        <v>-3.1386269839537504</v>
      </c>
      <c r="M199">
        <f t="shared" si="49"/>
        <v>-27.99928353218667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22.376646191889805</v>
      </c>
      <c r="C200" s="9">
        <f t="shared" si="42"/>
        <v>1.0860000000000007</v>
      </c>
      <c r="D200" s="9">
        <f t="shared" si="55"/>
        <v>25.376646191889805</v>
      </c>
      <c r="E200" s="9">
        <f t="shared" si="55"/>
        <v>-13.430890887047269</v>
      </c>
      <c r="F200" s="9">
        <f t="shared" si="44"/>
        <v>-12.169859988172963</v>
      </c>
      <c r="G200" s="10">
        <f t="shared" si="56"/>
        <v>2.1666666599999997</v>
      </c>
      <c r="H200" s="5">
        <f t="shared" si="56"/>
        <v>1</v>
      </c>
      <c r="I200">
        <f t="shared" si="46"/>
        <v>36.586290001384349</v>
      </c>
      <c r="J200">
        <f t="shared" si="47"/>
        <v>21.892950326174528</v>
      </c>
      <c r="K200">
        <f t="shared" si="47"/>
        <v>-29.313057535525882</v>
      </c>
      <c r="L200">
        <f t="shared" si="48"/>
        <v>-3.1465204830343532</v>
      </c>
      <c r="M200">
        <f t="shared" si="49"/>
        <v>-27.96103945417423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22.507947256478158</v>
      </c>
      <c r="C201" s="9">
        <f t="shared" si="42"/>
        <v>1.0920000000000007</v>
      </c>
      <c r="D201" s="9">
        <f t="shared" si="55"/>
        <v>25.507947256478158</v>
      </c>
      <c r="E201" s="9">
        <f t="shared" si="55"/>
        <v>-13.607272530970599</v>
      </c>
      <c r="F201" s="9">
        <f t="shared" si="44"/>
        <v>-12.325328208925686</v>
      </c>
      <c r="G201" s="10">
        <f t="shared" si="56"/>
        <v>2.1666666599999997</v>
      </c>
      <c r="H201" s="5">
        <f t="shared" si="56"/>
        <v>1</v>
      </c>
      <c r="I201">
        <f t="shared" si="46"/>
        <v>36.70958950051768</v>
      </c>
      <c r="J201">
        <f t="shared" si="47"/>
        <v>21.874071203276323</v>
      </c>
      <c r="K201">
        <f t="shared" si="47"/>
        <v>-29.480823772250929</v>
      </c>
      <c r="L201">
        <f t="shared" si="48"/>
        <v>-3.1544020669518344</v>
      </c>
      <c r="M201">
        <f t="shared" si="49"/>
        <v>-27.922648224720859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22.639134904460612</v>
      </c>
      <c r="C202" s="9">
        <f t="shared" si="42"/>
        <v>1.0980000000000008</v>
      </c>
      <c r="D202" s="9">
        <f t="shared" si="55"/>
        <v>25.639134904460612</v>
      </c>
      <c r="E202" s="9">
        <f t="shared" si="55"/>
        <v>-13.78466008127215</v>
      </c>
      <c r="F202" s="9">
        <f t="shared" si="44"/>
        <v>-12.481570776032715</v>
      </c>
      <c r="G202" s="10">
        <f t="shared" si="56"/>
        <v>2.1666666599999997</v>
      </c>
      <c r="H202" s="5">
        <f t="shared" si="56"/>
        <v>1</v>
      </c>
      <c r="I202">
        <f t="shared" si="46"/>
        <v>36.833036590181365</v>
      </c>
      <c r="J202">
        <f t="shared" si="47"/>
        <v>21.855144790874611</v>
      </c>
      <c r="K202">
        <f t="shared" si="47"/>
        <v>-29.648359661599255</v>
      </c>
      <c r="L202">
        <f t="shared" si="48"/>
        <v>-3.1622711911142107</v>
      </c>
      <c r="M202">
        <f t="shared" si="49"/>
        <v>-27.884110616113837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22.770208852324419</v>
      </c>
      <c r="C203" s="9">
        <f t="shared" si="42"/>
        <v>1.1040000000000008</v>
      </c>
      <c r="D203" s="9">
        <f t="shared" si="55"/>
        <v>25.770208852324419</v>
      </c>
      <c r="E203" s="9">
        <f t="shared" si="55"/>
        <v>-13.963052153232836</v>
      </c>
      <c r="F203" s="9">
        <f t="shared" si="44"/>
        <v>-12.638584993255268</v>
      </c>
      <c r="G203" s="10">
        <f t="shared" si="56"/>
        <v>2.1666666599999997</v>
      </c>
      <c r="H203" s="5">
        <f t="shared" si="56"/>
        <v>1</v>
      </c>
      <c r="I203">
        <f t="shared" si="46"/>
        <v>36.956626066922666</v>
      </c>
      <c r="J203">
        <f t="shared" si="47"/>
        <v>21.836171163727926</v>
      </c>
      <c r="K203">
        <f t="shared" si="47"/>
        <v>-29.815664325295938</v>
      </c>
      <c r="L203">
        <f t="shared" si="48"/>
        <v>-3.1701273183067471</v>
      </c>
      <c r="M203">
        <f t="shared" si="49"/>
        <v>-27.845427409028058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22.901168817015058</v>
      </c>
      <c r="C204" s="9">
        <f t="shared" si="42"/>
        <v>1.1100000000000008</v>
      </c>
      <c r="D204" s="9">
        <f t="shared" si="55"/>
        <v>25.901168817015058</v>
      </c>
      <c r="E204" s="9">
        <f t="shared" si="55"/>
        <v>-14.142447356877973</v>
      </c>
      <c r="F204" s="9">
        <f t="shared" si="44"/>
        <v>-12.79636815910705</v>
      </c>
      <c r="G204" s="10">
        <f t="shared" si="56"/>
        <v>2.1666666599999997</v>
      </c>
      <c r="H204" s="5">
        <f t="shared" si="56"/>
        <v>1</v>
      </c>
      <c r="I204">
        <f t="shared" si="46"/>
        <v>37.080352789155938</v>
      </c>
      <c r="J204">
        <f t="shared" si="47"/>
        <v>21.817150399818086</v>
      </c>
      <c r="K204">
        <f t="shared" si="47"/>
        <v>-29.982736889750107</v>
      </c>
      <c r="L204">
        <f t="shared" si="48"/>
        <v>-3.1779699186225989</v>
      </c>
      <c r="M204">
        <f t="shared" si="49"/>
        <v>-27.806599392338768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23.032014515955431</v>
      </c>
      <c r="C205" s="9">
        <f t="shared" si="42"/>
        <v>1.1160000000000008</v>
      </c>
      <c r="D205" s="9">
        <f t="shared" si="55"/>
        <v>26.032014515955431</v>
      </c>
      <c r="E205" s="9">
        <f t="shared" si="55"/>
        <v>-14.322844297005537</v>
      </c>
      <c r="F205" s="9">
        <f t="shared" si="44"/>
        <v>-12.954917566910396</v>
      </c>
      <c r="G205" s="10">
        <f t="shared" si="56"/>
        <v>2.1666666599999997</v>
      </c>
      <c r="H205" s="5">
        <f t="shared" si="56"/>
        <v>1</v>
      </c>
      <c r="I205">
        <f t="shared" si="46"/>
        <v>37.20421167649301</v>
      </c>
      <c r="J205">
        <f t="shared" si="47"/>
        <v>21.79808258030635</v>
      </c>
      <c r="K205">
        <f t="shared" si="47"/>
        <v>-30.149576486104142</v>
      </c>
      <c r="L205">
        <f t="shared" si="48"/>
        <v>-3.1857984693937902</v>
      </c>
      <c r="M205">
        <f t="shared" si="49"/>
        <v>-27.767627362936999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23.162745667064822</v>
      </c>
      <c r="C206" s="9">
        <f t="shared" si="42"/>
        <v>1.1220000000000008</v>
      </c>
      <c r="D206" s="9">
        <f t="shared" si="55"/>
        <v>26.162745667064822</v>
      </c>
      <c r="E206" s="9">
        <f t="shared" si="55"/>
        <v>-14.504241573214694</v>
      </c>
      <c r="F206" s="9">
        <f t="shared" si="44"/>
        <v>-13.114230504853021</v>
      </c>
      <c r="G206" s="10">
        <f t="shared" si="56"/>
        <v>2.1666666599999997</v>
      </c>
      <c r="H206" s="5">
        <f t="shared" si="56"/>
        <v>1</v>
      </c>
      <c r="I206">
        <f t="shared" si="46"/>
        <v>37.328197709076996</v>
      </c>
      <c r="J206">
        <f t="shared" si="47"/>
        <v>21.778967789489986</v>
      </c>
      <c r="K206">
        <f t="shared" si="47"/>
        <v>-30.316182250281763</v>
      </c>
      <c r="L206">
        <f t="shared" si="48"/>
        <v>-3.1936124551225435</v>
      </c>
      <c r="M206">
        <f t="shared" si="49"/>
        <v>-27.728512125547706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23.293361988777569</v>
      </c>
      <c r="C207" s="9">
        <f t="shared" si="42"/>
        <v>1.1280000000000008</v>
      </c>
      <c r="D207" s="9">
        <f t="shared" si="55"/>
        <v>26.293361988777569</v>
      </c>
      <c r="E207" s="9">
        <f t="shared" si="55"/>
        <v>-14.686637779934644</v>
      </c>
      <c r="F207" s="9">
        <f t="shared" si="44"/>
        <v>-13.274304256045067</v>
      </c>
      <c r="G207" s="10">
        <f t="shared" si="56"/>
        <v>2.1666666599999997</v>
      </c>
      <c r="H207" s="5">
        <f t="shared" si="56"/>
        <v>1</v>
      </c>
      <c r="I207">
        <f t="shared" si="46"/>
        <v>37.452305926919763</v>
      </c>
      <c r="J207">
        <f t="shared" si="47"/>
        <v>21.75980611475925</v>
      </c>
      <c r="K207">
        <f t="shared" si="47"/>
        <v>-30.482553323035049</v>
      </c>
      <c r="L207">
        <f t="shared" si="48"/>
        <v>-3.2014113674129705</v>
      </c>
      <c r="M207">
        <f t="shared" si="49"/>
        <v>-27.689254492550603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23.423863200061511</v>
      </c>
      <c r="C208" s="9">
        <f t="shared" si="42"/>
        <v>1.1340000000000008</v>
      </c>
      <c r="D208" s="9">
        <f t="shared" si="55"/>
        <v>26.423863200061511</v>
      </c>
      <c r="E208" s="9">
        <f t="shared" si="55"/>
        <v>-14.870031506453721</v>
      </c>
      <c r="F208" s="9">
        <f t="shared" si="44"/>
        <v>-13.435136098576754</v>
      </c>
      <c r="G208" s="10">
        <f t="shared" si="56"/>
        <v>2.1666666599999997</v>
      </c>
      <c r="H208" s="5">
        <f t="shared" si="56"/>
        <v>1</v>
      </c>
      <c r="I208">
        <f t="shared" si="46"/>
        <v>37.576531429243254</v>
      </c>
      <c r="J208">
        <f t="shared" si="47"/>
        <v>21.740597646554772</v>
      </c>
      <c r="K208">
        <f t="shared" si="47"/>
        <v>-30.648688849990354</v>
      </c>
      <c r="L208">
        <f t="shared" si="48"/>
        <v>-3.2091947049031604</v>
      </c>
      <c r="M208">
        <f t="shared" si="49"/>
        <v>-27.649855283803557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23.554249020436153</v>
      </c>
      <c r="C209" s="9">
        <f t="shared" si="42"/>
        <v>1.1400000000000008</v>
      </c>
      <c r="D209" s="9">
        <f t="shared" si="55"/>
        <v>26.554249020436153</v>
      </c>
      <c r="E209" s="9">
        <f t="shared" si="55"/>
        <v>-15.054421336948771</v>
      </c>
      <c r="F209" s="9">
        <f t="shared" si="44"/>
        <v>-13.596723305576383</v>
      </c>
      <c r="G209" s="10">
        <f t="shared" si="56"/>
        <v>2.1666666599999997</v>
      </c>
      <c r="H209" s="5">
        <f t="shared" si="56"/>
        <v>1</v>
      </c>
      <c r="I209">
        <f t="shared" si="46"/>
        <v>37.700869373824936</v>
      </c>
      <c r="J209">
        <f t="shared" si="47"/>
        <v>21.721342478325354</v>
      </c>
      <c r="K209">
        <f t="shared" si="47"/>
        <v>-30.814587981693176</v>
      </c>
      <c r="L209">
        <f t="shared" si="48"/>
        <v>-3.2169619731976673</v>
      </c>
      <c r="M209">
        <f t="shared" si="49"/>
        <v>-27.610315326468562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23.684519169990587</v>
      </c>
      <c r="C210" s="9">
        <f t="shared" si="42"/>
        <v>1.1460000000000008</v>
      </c>
      <c r="D210" s="9">
        <f t="shared" si="55"/>
        <v>26.684519169990587</v>
      </c>
      <c r="E210" s="9">
        <f t="shared" si="55"/>
        <v>-15.239805850514806</v>
      </c>
      <c r="F210" s="9">
        <f t="shared" si="44"/>
        <v>-13.759063145268779</v>
      </c>
      <c r="G210" s="10">
        <f t="shared" si="56"/>
        <v>2.1666666599999997</v>
      </c>
      <c r="H210" s="5">
        <f t="shared" si="56"/>
        <v>1</v>
      </c>
      <c r="I210">
        <f t="shared" si="46"/>
        <v>37.825314976347478</v>
      </c>
      <c r="J210">
        <f t="shared" si="47"/>
        <v>21.702040706486169</v>
      </c>
      <c r="K210">
        <f t="shared" si="47"/>
        <v>-30.980249873651989</v>
      </c>
      <c r="L210">
        <f t="shared" si="48"/>
        <v>-3.2247126848004193</v>
      </c>
      <c r="M210">
        <f t="shared" si="49"/>
        <v>-27.570635454840247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23.814673369401177</v>
      </c>
      <c r="C211" s="9">
        <f t="shared" si="42"/>
        <v>1.1520000000000008</v>
      </c>
      <c r="D211" s="9">
        <f t="shared" si="55"/>
        <v>26.814673369401177</v>
      </c>
      <c r="E211" s="9">
        <f t="shared" si="55"/>
        <v>-15.426183621194905</v>
      </c>
      <c r="F211" s="9">
        <f t="shared" si="44"/>
        <v>-13.922152881034179</v>
      </c>
      <c r="G211" s="10">
        <f t="shared" si="56"/>
        <v>2.1666666599999997</v>
      </c>
      <c r="H211" s="5">
        <f t="shared" si="56"/>
        <v>1</v>
      </c>
      <c r="I211">
        <f t="shared" si="46"/>
        <v>37.949863509752859</v>
      </c>
      <c r="J211">
        <f t="shared" si="47"/>
        <v>21.682692430377365</v>
      </c>
      <c r="K211">
        <f t="shared" si="47"/>
        <v>-31.145673686381031</v>
      </c>
      <c r="L211">
        <f t="shared" si="48"/>
        <v>-3.2324463590480632</v>
      </c>
      <c r="M211">
        <f t="shared" si="49"/>
        <v>-27.530816510176855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23.944711339948977</v>
      </c>
      <c r="C212" s="9">
        <f t="shared" si="42"/>
        <v>1.1580000000000008</v>
      </c>
      <c r="D212" s="9">
        <f t="shared" si="55"/>
        <v>26.944711339948977</v>
      </c>
      <c r="E212" s="9">
        <f t="shared" si="55"/>
        <v>-15.613553218010374</v>
      </c>
      <c r="F212" s="9">
        <f t="shared" si="44"/>
        <v>-14.085989771467499</v>
      </c>
      <c r="G212" s="10">
        <f t="shared" si="56"/>
        <v>2.1666666599999997</v>
      </c>
      <c r="H212" s="5">
        <f t="shared" si="56"/>
        <v>1</v>
      </c>
      <c r="I212">
        <f t="shared" si="46"/>
        <v>38.074510303601095</v>
      </c>
      <c r="J212">
        <f t="shared" si="47"/>
        <v>21.663297752223077</v>
      </c>
      <c r="K212">
        <f t="shared" si="47"/>
        <v>-31.310858585442091</v>
      </c>
      <c r="L212">
        <f t="shared" si="48"/>
        <v>-3.2401625220437555</v>
      </c>
      <c r="M212">
        <f t="shared" si="49"/>
        <v>-27.490859340533671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24.074632803536918</v>
      </c>
      <c r="C213" s="9">
        <f t="shared" ref="C213:C276" si="61">C212+_dt</f>
        <v>1.1640000000000008</v>
      </c>
      <c r="D213" s="9">
        <f t="shared" ref="D213:E228" si="62">D212+$C$7*(J212+J213)/2</f>
        <v>27.074632803536918</v>
      </c>
      <c r="E213" s="9">
        <f t="shared" si="62"/>
        <v>-15.801913204991155</v>
      </c>
      <c r="F213" s="9">
        <f t="shared" ref="F213:F276" si="63">$O$1*D213^2+$O$2*D213+$O$3</f>
        <v>-14.250571070438014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38.199250743433694</v>
      </c>
      <c r="J213">
        <f t="shared" ref="J213:K276" si="66">J212+L212*$C$7</f>
        <v>21.643856777090814</v>
      </c>
      <c r="K213">
        <f t="shared" si="66"/>
        <v>-31.475803741485294</v>
      </c>
      <c r="L213">
        <f t="shared" ref="L213:L276" si="67">-$C$15*I213*J213</f>
        <v>-3.2478607065914145</v>
      </c>
      <c r="M213">
        <f t="shared" ref="M213:M276" si="68">-$C$6-$C$15*I213*K213</f>
        <v>-27.450764800598819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24.204437482706744</v>
      </c>
      <c r="C214" s="9">
        <f t="shared" si="61"/>
        <v>1.1700000000000008</v>
      </c>
      <c r="D214" s="9">
        <f t="shared" si="62"/>
        <v>27.204437482706744</v>
      </c>
      <c r="E214" s="9">
        <f t="shared" si="62"/>
        <v>-15.991262141206478</v>
      </c>
      <c r="F214" s="9">
        <f t="shared" si="63"/>
        <v>-14.415894027149367</v>
      </c>
      <c r="G214" s="10">
        <f t="shared" si="64"/>
        <v>2.1666666599999997</v>
      </c>
      <c r="H214" s="5">
        <f t="shared" si="64"/>
        <v>1</v>
      </c>
      <c r="I214">
        <f t="shared" si="65"/>
        <v>38.324080270141977</v>
      </c>
      <c r="J214">
        <f t="shared" si="66"/>
        <v>21.624369612851265</v>
      </c>
      <c r="K214">
        <f t="shared" si="66"/>
        <v>-31.640508330288885</v>
      </c>
      <c r="L214">
        <f t="shared" si="67"/>
        <v>-3.2555404521304392</v>
      </c>
      <c r="M214">
        <f t="shared" si="68"/>
        <v>-27.410533751531464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24.334125100655715</v>
      </c>
      <c r="C215" s="9">
        <f t="shared" si="61"/>
        <v>1.1760000000000008</v>
      </c>
      <c r="D215" s="9">
        <f t="shared" si="62"/>
        <v>27.334125100655715</v>
      </c>
      <c r="E215" s="9">
        <f t="shared" si="62"/>
        <v>-16.18159858079574</v>
      </c>
      <c r="F215" s="9">
        <f t="shared" si="63"/>
        <v>-14.581955886200049</v>
      </c>
      <c r="G215" s="10">
        <f t="shared" si="64"/>
        <v>2.1666666599999997</v>
      </c>
      <c r="H215" s="5">
        <f t="shared" si="64"/>
        <v>1</v>
      </c>
      <c r="I215">
        <f t="shared" si="65"/>
        <v>38.448994379340462</v>
      </c>
      <c r="J215">
        <f t="shared" si="66"/>
        <v>21.604836370138482</v>
      </c>
      <c r="K215">
        <f t="shared" si="66"/>
        <v>-31.804971532798074</v>
      </c>
      <c r="L215">
        <f t="shared" si="67"/>
        <v>-3.2632013046709187</v>
      </c>
      <c r="M215">
        <f t="shared" si="68"/>
        <v>-27.370167060802281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24.463695381253061</v>
      </c>
      <c r="C216" s="9">
        <f t="shared" si="61"/>
        <v>1.1820000000000008</v>
      </c>
      <c r="D216" s="9">
        <f t="shared" si="62"/>
        <v>27.463695381253061</v>
      </c>
      <c r="E216" s="9">
        <f t="shared" si="62"/>
        <v>-16.372921072999624</v>
      </c>
      <c r="F216" s="9">
        <f t="shared" si="63"/>
        <v>-14.748753887644122</v>
      </c>
      <c r="G216" s="10">
        <f t="shared" si="64"/>
        <v>2.1666666599999997</v>
      </c>
      <c r="H216" s="5">
        <f t="shared" si="64"/>
        <v>1</v>
      </c>
      <c r="I216">
        <f t="shared" si="65"/>
        <v>38.573988620745318</v>
      </c>
      <c r="J216">
        <f t="shared" si="66"/>
        <v>21.585257162310455</v>
      </c>
      <c r="K216">
        <f t="shared" si="66"/>
        <v>-31.96919253516289</v>
      </c>
      <c r="L216">
        <f t="shared" si="67"/>
        <v>-3.2708428167293229</v>
      </c>
      <c r="M216">
        <f t="shared" si="68"/>
        <v>-27.329665602036236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24.593148049056222</v>
      </c>
      <c r="C217" s="9">
        <f t="shared" si="61"/>
        <v>1.1880000000000008</v>
      </c>
      <c r="D217" s="9">
        <f t="shared" si="62"/>
        <v>27.593148049056222</v>
      </c>
      <c r="E217" s="9">
        <f t="shared" si="62"/>
        <v>-16.565228162191438</v>
      </c>
      <c r="F217" s="9">
        <f t="shared" si="63"/>
        <v>-14.916285267052391</v>
      </c>
      <c r="G217" s="10">
        <f t="shared" si="64"/>
        <v>2.1666666599999997</v>
      </c>
      <c r="H217" s="5">
        <f t="shared" si="64"/>
        <v>1</v>
      </c>
      <c r="I217">
        <f t="shared" si="65"/>
        <v>38.6990585975581</v>
      </c>
      <c r="J217">
        <f t="shared" si="66"/>
        <v>21.565632105410078</v>
      </c>
      <c r="K217">
        <f t="shared" si="66"/>
        <v>-32.133170528775111</v>
      </c>
      <c r="L217">
        <f t="shared" si="67"/>
        <v>-3.2784645472647003</v>
      </c>
      <c r="M217">
        <f t="shared" si="68"/>
        <v>-27.289030254857586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24.722482829326832</v>
      </c>
      <c r="C218" s="9">
        <f t="shared" si="61"/>
        <v>1.1940000000000008</v>
      </c>
      <c r="D218" s="9">
        <f t="shared" si="62"/>
        <v>27.722482829326832</v>
      </c>
      <c r="E218" s="9">
        <f t="shared" si="62"/>
        <v>-16.758518387908676</v>
      </c>
      <c r="F218" s="9">
        <f t="shared" si="63"/>
        <v>-15.084547255573858</v>
      </c>
      <c r="G218" s="10">
        <f t="shared" si="64"/>
        <v>2.1666666599999997</v>
      </c>
      <c r="H218" s="5">
        <f t="shared" si="64"/>
        <v>1</v>
      </c>
      <c r="I218">
        <f t="shared" si="65"/>
        <v>38.824199965854753</v>
      </c>
      <c r="J218">
        <f t="shared" si="66"/>
        <v>21.545961318126491</v>
      </c>
      <c r="K218">
        <f t="shared" si="66"/>
        <v>-32.296904710304254</v>
      </c>
      <c r="L218">
        <f t="shared" si="67"/>
        <v>-3.2860660616153723</v>
      </c>
      <c r="M218">
        <f t="shared" si="68"/>
        <v>-27.248261904737102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24.851699448046482</v>
      </c>
      <c r="C219" s="9">
        <f t="shared" si="61"/>
        <v>1.2000000000000008</v>
      </c>
      <c r="D219" s="9">
        <f t="shared" si="62"/>
        <v>27.851699448046482</v>
      </c>
      <c r="E219" s="9">
        <f t="shared" si="62"/>
        <v>-16.952790284884788</v>
      </c>
      <c r="F219" s="9">
        <f t="shared" si="63"/>
        <v>-15.2535370799975</v>
      </c>
      <c r="G219" s="10">
        <f t="shared" si="64"/>
        <v>2.1666666599999997</v>
      </c>
      <c r="H219" s="5">
        <f t="shared" si="64"/>
        <v>1</v>
      </c>
      <c r="I219">
        <f t="shared" si="65"/>
        <v>38.949408433980146</v>
      </c>
      <c r="J219">
        <f t="shared" si="66"/>
        <v>21.526244921756799</v>
      </c>
      <c r="K219">
        <f t="shared" si="66"/>
        <v>-32.460394281732675</v>
      </c>
      <c r="L219">
        <f t="shared" si="67"/>
        <v>-3.2936469314361561</v>
      </c>
      <c r="M219">
        <f t="shared" si="68"/>
        <v>-27.20736144284141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24.980797631932255</v>
      </c>
      <c r="C220" s="9">
        <f t="shared" si="61"/>
        <v>1.2060000000000008</v>
      </c>
      <c r="D220" s="9">
        <f t="shared" si="62"/>
        <v>27.980797631932255</v>
      </c>
      <c r="E220" s="9">
        <f t="shared" si="62"/>
        <v>-17.148042383081155</v>
      </c>
      <c r="F220" s="9">
        <f t="shared" si="63"/>
        <v>-15.423251962814398</v>
      </c>
      <c r="G220" s="10">
        <f t="shared" si="64"/>
        <v>2.1666666599999997</v>
      </c>
      <c r="H220" s="5">
        <f t="shared" si="64"/>
        <v>1</v>
      </c>
      <c r="I220">
        <f t="shared" si="65"/>
        <v>39.074679761947998</v>
      </c>
      <c r="J220">
        <f t="shared" si="66"/>
        <v>21.506483040168181</v>
      </c>
      <c r="K220">
        <f t="shared" si="66"/>
        <v>-32.623638450389727</v>
      </c>
      <c r="L220">
        <f t="shared" si="67"/>
        <v>-3.3012067346360929</v>
      </c>
      <c r="M220">
        <f t="shared" si="68"/>
        <v>-27.16632976588452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25.10977710845204</v>
      </c>
      <c r="C221" s="9">
        <f t="shared" si="61"/>
        <v>1.2120000000000009</v>
      </c>
      <c r="D221" s="9">
        <f t="shared" si="62"/>
        <v>28.10977710845204</v>
      </c>
      <c r="E221" s="9">
        <f t="shared" si="62"/>
        <v>-17.344273207719279</v>
      </c>
      <c r="F221" s="9">
        <f t="shared" si="63"/>
        <v>-15.593689122280153</v>
      </c>
      <c r="G221" s="10">
        <f t="shared" si="64"/>
        <v>2.1666666599999997</v>
      </c>
      <c r="H221" s="5">
        <f t="shared" si="64"/>
        <v>1</v>
      </c>
      <c r="I221">
        <f t="shared" si="65"/>
        <v>39.200009760846442</v>
      </c>
      <c r="J221">
        <f t="shared" si="66"/>
        <v>21.486675799760363</v>
      </c>
      <c r="K221">
        <f t="shared" si="66"/>
        <v>-32.786636428985034</v>
      </c>
      <c r="L221">
        <f t="shared" si="67"/>
        <v>-3.3087450553167095</v>
      </c>
      <c r="M221">
        <f t="shared" si="68"/>
        <v>-27.125167775981392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25.238637605839607</v>
      </c>
      <c r="C222" s="9">
        <f t="shared" si="61"/>
        <v>1.2180000000000009</v>
      </c>
      <c r="D222" s="9">
        <f t="shared" si="62"/>
        <v>28.238637605839607</v>
      </c>
      <c r="E222" s="9">
        <f t="shared" si="62"/>
        <v>-17.541481279313157</v>
      </c>
      <c r="F222" s="9">
        <f t="shared" si="63"/>
        <v>-15.764845772477617</v>
      </c>
      <c r="G222" s="10">
        <f t="shared" si="64"/>
        <v>2.1666666599999997</v>
      </c>
      <c r="H222" s="5">
        <f t="shared" si="64"/>
        <v>1</v>
      </c>
      <c r="I222">
        <f t="shared" si="65"/>
        <v>39.3253942922492</v>
      </c>
      <c r="J222">
        <f t="shared" si="66"/>
        <v>21.466823329428461</v>
      </c>
      <c r="K222">
        <f t="shared" si="66"/>
        <v>-32.949387435640922</v>
      </c>
      <c r="L222">
        <f t="shared" si="67"/>
        <v>-3.3162614837108069</v>
      </c>
      <c r="M222">
        <f t="shared" si="68"/>
        <v>-27.083876380503572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25.367378853109471</v>
      </c>
      <c r="C223" s="9">
        <f t="shared" si="61"/>
        <v>1.2240000000000009</v>
      </c>
      <c r="D223" s="9">
        <f t="shared" si="62"/>
        <v>28.367378853109471</v>
      </c>
      <c r="E223" s="9">
        <f t="shared" si="62"/>
        <v>-17.73966511370185</v>
      </c>
      <c r="F223" s="9">
        <f t="shared" si="63"/>
        <v>-15.936719123379859</v>
      </c>
      <c r="G223" s="10">
        <f t="shared" si="64"/>
        <v>2.1666666599999997</v>
      </c>
      <c r="H223" s="5">
        <f t="shared" si="64"/>
        <v>1</v>
      </c>
      <c r="I223">
        <f t="shared" si="65"/>
        <v>39.450829267632507</v>
      </c>
      <c r="J223">
        <f t="shared" si="66"/>
        <v>21.446925760526195</v>
      </c>
      <c r="K223">
        <f t="shared" si="66"/>
        <v>-33.111890693923947</v>
      </c>
      <c r="L223">
        <f t="shared" si="67"/>
        <v>-3.3237556161217845</v>
      </c>
      <c r="M223">
        <f t="shared" si="68"/>
        <v>-27.042456491936857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25.496000580071538</v>
      </c>
      <c r="C224" s="9">
        <f t="shared" si="61"/>
        <v>1.2300000000000009</v>
      </c>
      <c r="D224" s="9">
        <f t="shared" si="62"/>
        <v>28.496000580071538</v>
      </c>
      <c r="E224" s="9">
        <f t="shared" si="62"/>
        <v>-17.938823222082249</v>
      </c>
      <c r="F224" s="9">
        <f t="shared" si="63"/>
        <v>-16.10930638091347</v>
      </c>
      <c r="G224" s="10">
        <f t="shared" si="64"/>
        <v>2.1666666599999997</v>
      </c>
      <c r="H224" s="5">
        <f t="shared" si="64"/>
        <v>1</v>
      </c>
      <c r="I224">
        <f t="shared" si="65"/>
        <v>39.576310647797698</v>
      </c>
      <c r="J224">
        <f t="shared" si="66"/>
        <v>21.426983226829464</v>
      </c>
      <c r="K224">
        <f t="shared" si="66"/>
        <v>-33.274145432875571</v>
      </c>
      <c r="L224">
        <f t="shared" si="67"/>
        <v>-3.3312270548634979</v>
      </c>
      <c r="M224">
        <f t="shared" si="68"/>
        <v>-27.000909027740938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25.624502517345526</v>
      </c>
      <c r="C225" s="9">
        <f t="shared" si="61"/>
        <v>1.2360000000000009</v>
      </c>
      <c r="D225" s="9">
        <f t="shared" si="62"/>
        <v>28.624502517345526</v>
      </c>
      <c r="E225" s="9">
        <f t="shared" si="62"/>
        <v>-18.138954111042001</v>
      </c>
      <c r="F225" s="9">
        <f t="shared" si="63"/>
        <v>-16.282604747022098</v>
      </c>
      <c r="G225" s="10">
        <f t="shared" si="64"/>
        <v>2.1666666599999997</v>
      </c>
      <c r="H225" s="5">
        <f t="shared" si="64"/>
        <v>1</v>
      </c>
      <c r="I225">
        <f t="shared" si="65"/>
        <v>39.701834442299678</v>
      </c>
      <c r="J225">
        <f t="shared" si="66"/>
        <v>21.406995864500281</v>
      </c>
      <c r="K225">
        <f t="shared" si="66"/>
        <v>-33.436150887042018</v>
      </c>
      <c r="L225">
        <f t="shared" si="67"/>
        <v>-3.3386754082006611</v>
      </c>
      <c r="M225">
        <f t="shared" si="68"/>
        <v>-26.959234910210984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25.75288439637518</v>
      </c>
      <c r="C226" s="9">
        <f t="shared" si="61"/>
        <v>1.2420000000000009</v>
      </c>
      <c r="D226" s="9">
        <f t="shared" si="62"/>
        <v>28.75288439637518</v>
      </c>
      <c r="E226" s="9">
        <f t="shared" si="62"/>
        <v>-18.340056282592638</v>
      </c>
      <c r="F226" s="9">
        <f t="shared" si="63"/>
        <v>-16.456611419730265</v>
      </c>
      <c r="G226" s="10">
        <f t="shared" si="64"/>
        <v>2.1666666599999997</v>
      </c>
      <c r="H226" s="5">
        <f t="shared" si="64"/>
        <v>1</v>
      </c>
      <c r="I226">
        <f t="shared" si="65"/>
        <v>39.827396708881153</v>
      </c>
      <c r="J226">
        <f t="shared" si="66"/>
        <v>21.386963812051079</v>
      </c>
      <c r="K226">
        <f t="shared" si="66"/>
        <v>-33.597906296503282</v>
      </c>
      <c r="L226">
        <f t="shared" si="67"/>
        <v>-3.3461002902897876</v>
      </c>
      <c r="M226">
        <f t="shared" si="68"/>
        <v>-26.917435066341138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25.88114594944226</v>
      </c>
      <c r="C227" s="9">
        <f t="shared" si="61"/>
        <v>1.2480000000000009</v>
      </c>
      <c r="D227" s="9">
        <f t="shared" si="62"/>
        <v>28.88114594944226</v>
      </c>
      <c r="E227" s="9">
        <f t="shared" si="62"/>
        <v>-18.542128234202853</v>
      </c>
      <c r="F227" s="9">
        <f t="shared" si="63"/>
        <v>-16.631323593207398</v>
      </c>
      <c r="G227" s="10">
        <f t="shared" si="64"/>
        <v>2.1666666599999997</v>
      </c>
      <c r="H227" s="5">
        <f t="shared" si="64"/>
        <v>1</v>
      </c>
      <c r="I227">
        <f t="shared" si="65"/>
        <v>39.952993552912773</v>
      </c>
      <c r="J227">
        <f t="shared" si="66"/>
        <v>21.36688721030934</v>
      </c>
      <c r="K227">
        <f t="shared" si="66"/>
        <v>-33.75941090690133</v>
      </c>
      <c r="L227">
        <f t="shared" si="67"/>
        <v>-3.3535013211206777</v>
      </c>
      <c r="M227">
        <f t="shared" si="68"/>
        <v>-26.875510427689932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26.009286909680334</v>
      </c>
      <c r="C228" s="9">
        <f t="shared" si="61"/>
        <v>1.2540000000000009</v>
      </c>
      <c r="D228" s="9">
        <f t="shared" si="62"/>
        <v>29.009286909680334</v>
      </c>
      <c r="E228" s="9">
        <f t="shared" si="62"/>
        <v>-18.745168458831959</v>
      </c>
      <c r="F228" s="9">
        <f t="shared" si="63"/>
        <v>-16.806738457832129</v>
      </c>
      <c r="G228" s="10">
        <f t="shared" si="64"/>
        <v>2.1666666599999997</v>
      </c>
      <c r="H228" s="5">
        <f t="shared" si="64"/>
        <v>1</v>
      </c>
      <c r="I228">
        <f t="shared" si="65"/>
        <v>40.078621126839096</v>
      </c>
      <c r="J228">
        <f t="shared" si="66"/>
        <v>21.346766202382614</v>
      </c>
      <c r="K228">
        <f t="shared" si="66"/>
        <v>-33.920663969467469</v>
      </c>
      <c r="L228">
        <f t="shared" si="67"/>
        <v>-3.3608781264584469</v>
      </c>
      <c r="M228">
        <f t="shared" si="68"/>
        <v>-26.833461930247498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26.137307011088353</v>
      </c>
      <c r="C229" s="9">
        <f t="shared" si="61"/>
        <v>1.2600000000000009</v>
      </c>
      <c r="D229" s="9">
        <f t="shared" ref="D229:E244" si="70">D228+$C$7*(J228+J229)/2</f>
        <v>29.137307011088353</v>
      </c>
      <c r="E229" s="9">
        <f t="shared" si="70"/>
        <v>-18.949175444963508</v>
      </c>
      <c r="F229" s="9">
        <f t="shared" si="63"/>
        <v>-16.982853200256809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40.204275629630565</v>
      </c>
      <c r="J229">
        <f t="shared" si="66"/>
        <v>21.326600933623865</v>
      </c>
      <c r="K229">
        <f t="shared" si="66"/>
        <v>-34.081664741048954</v>
      </c>
      <c r="L229">
        <f t="shared" si="67"/>
        <v>-3.3682303377861098</v>
      </c>
      <c r="M229">
        <f t="shared" si="68"/>
        <v>-26.791290514304659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26.265205988544015</v>
      </c>
      <c r="C230" s="9">
        <f t="shared" si="61"/>
        <v>1.2660000000000009</v>
      </c>
      <c r="D230" s="9">
        <f t="shared" si="70"/>
        <v>29.265205988544015</v>
      </c>
      <c r="E230" s="9">
        <f t="shared" si="70"/>
        <v>-19.154147676639059</v>
      </c>
      <c r="F230" s="9">
        <f t="shared" si="63"/>
        <v>-17.159665003472231</v>
      </c>
      <c r="G230" s="10">
        <f t="shared" si="71"/>
        <v>2.1666666599999997</v>
      </c>
      <c r="H230" s="5">
        <f t="shared" si="71"/>
        <v>1</v>
      </c>
      <c r="I230">
        <f t="shared" si="65"/>
        <v>40.329953306241251</v>
      </c>
      <c r="J230">
        <f t="shared" si="66"/>
        <v>21.306391551597148</v>
      </c>
      <c r="K230">
        <f t="shared" si="66"/>
        <v>-34.242412484134782</v>
      </c>
      <c r="L230">
        <f t="shared" si="67"/>
        <v>-3.3755575922476928</v>
      </c>
      <c r="M230">
        <f t="shared" si="68"/>
        <v>-26.748997124323765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26.392983577816938</v>
      </c>
      <c r="C231" s="9">
        <f t="shared" si="61"/>
        <v>1.2720000000000009</v>
      </c>
      <c r="D231" s="9">
        <f t="shared" si="70"/>
        <v>29.392983577816938</v>
      </c>
      <c r="E231" s="9">
        <f t="shared" si="70"/>
        <v>-19.360083633492106</v>
      </c>
      <c r="F231" s="9">
        <f t="shared" si="63"/>
        <v>-17.337171046872598</v>
      </c>
      <c r="G231" s="10">
        <f t="shared" si="71"/>
        <v>2.1666666599999997</v>
      </c>
      <c r="H231" s="5">
        <f t="shared" si="71"/>
        <v>1</v>
      </c>
      <c r="I231">
        <f t="shared" si="65"/>
        <v>40.455650447072721</v>
      </c>
      <c r="J231">
        <f t="shared" si="66"/>
        <v>21.286138206043663</v>
      </c>
      <c r="K231">
        <f t="shared" si="66"/>
        <v>-34.402906466880722</v>
      </c>
      <c r="L231">
        <f t="shared" si="67"/>
        <v>-3.3828595325919184</v>
      </c>
      <c r="M231">
        <f t="shared" si="68"/>
        <v>-26.706582708811297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26.520639515581614</v>
      </c>
      <c r="C232" s="9">
        <f t="shared" si="61"/>
        <v>1.2780000000000009</v>
      </c>
      <c r="D232" s="9">
        <f t="shared" si="70"/>
        <v>29.520639515581614</v>
      </c>
      <c r="E232" s="9">
        <f t="shared" si="70"/>
        <v>-19.566981790782147</v>
      </c>
      <c r="F232" s="9">
        <f t="shared" si="63"/>
        <v>-17.515368506320652</v>
      </c>
      <c r="G232" s="10">
        <f t="shared" si="71"/>
        <v>2.1666666599999997</v>
      </c>
      <c r="H232" s="5">
        <f t="shared" si="71"/>
        <v>1</v>
      </c>
      <c r="I232">
        <f t="shared" si="65"/>
        <v>40.581363387443645</v>
      </c>
      <c r="J232">
        <f t="shared" si="66"/>
        <v>21.265841048848113</v>
      </c>
      <c r="K232">
        <f t="shared" si="66"/>
        <v>-34.563145963133593</v>
      </c>
      <c r="L232">
        <f t="shared" si="67"/>
        <v>-3.3901358071164056</v>
      </c>
      <c r="M232">
        <f t="shared" si="68"/>
        <v>-26.664048220192218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26.648173539430175</v>
      </c>
      <c r="C233" s="9">
        <f t="shared" si="61"/>
        <v>1.2840000000000009</v>
      </c>
      <c r="D233" s="9">
        <f t="shared" si="70"/>
        <v>29.648173539430175</v>
      </c>
      <c r="E233" s="9">
        <f t="shared" si="70"/>
        <v>-19.774840619428911</v>
      </c>
      <c r="F233" s="9">
        <f t="shared" si="63"/>
        <v>-17.694254554213025</v>
      </c>
      <c r="G233" s="10">
        <f t="shared" si="71"/>
        <v>2.1666666599999997</v>
      </c>
      <c r="H233" s="5">
        <f t="shared" si="71"/>
        <v>1</v>
      </c>
      <c r="I233">
        <f t="shared" si="65"/>
        <v>40.707088507065471</v>
      </c>
      <c r="J233">
        <f t="shared" si="66"/>
        <v>21.245500234005416</v>
      </c>
      <c r="K233">
        <f t="shared" si="66"/>
        <v>-34.723130252454744</v>
      </c>
      <c r="L233">
        <f t="shared" si="67"/>
        <v>-3.3973860696124394</v>
      </c>
      <c r="M233">
        <f t="shared" si="68"/>
        <v>-26.621394614686015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26.775585387884956</v>
      </c>
      <c r="C234" s="9">
        <f t="shared" si="61"/>
        <v>1.2900000000000009</v>
      </c>
      <c r="D234" s="9">
        <f t="shared" si="70"/>
        <v>29.775585387884956</v>
      </c>
      <c r="E234" s="9">
        <f t="shared" si="70"/>
        <v>-19.983658586046705</v>
      </c>
      <c r="F234" s="9">
        <f t="shared" si="63"/>
        <v>-17.873826359545742</v>
      </c>
      <c r="G234" s="10">
        <f t="shared" si="71"/>
        <v>2.1666666599999997</v>
      </c>
      <c r="H234" s="5">
        <f t="shared" si="71"/>
        <v>1</v>
      </c>
      <c r="I234">
        <f t="shared" si="65"/>
        <v>40.832822229524027</v>
      </c>
      <c r="J234">
        <f t="shared" si="66"/>
        <v>21.22511591758774</v>
      </c>
      <c r="K234">
        <f t="shared" si="66"/>
        <v>-34.882858620142862</v>
      </c>
      <c r="L234">
        <f t="shared" si="67"/>
        <v>-3.4046099793102713</v>
      </c>
      <c r="M234">
        <f t="shared" si="68"/>
        <v>-26.578622852184392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26.902874800410853</v>
      </c>
      <c r="C235" s="9">
        <f t="shared" si="61"/>
        <v>1.2960000000000009</v>
      </c>
      <c r="D235" s="9">
        <f t="shared" si="70"/>
        <v>29.902874800410853</v>
      </c>
      <c r="E235" s="9">
        <f t="shared" si="70"/>
        <v>-20.193434152978902</v>
      </c>
      <c r="F235" s="9">
        <f t="shared" si="63"/>
        <v>-18.054081087979942</v>
      </c>
      <c r="G235" s="10">
        <f t="shared" si="71"/>
        <v>2.1666666599999997</v>
      </c>
      <c r="H235" s="5">
        <f t="shared" si="71"/>
        <v>1</v>
      </c>
      <c r="I235">
        <f t="shared" si="65"/>
        <v>40.958561021766954</v>
      </c>
      <c r="J235">
        <f t="shared" si="66"/>
        <v>21.204688257711879</v>
      </c>
      <c r="K235">
        <f t="shared" si="66"/>
        <v>-35.04233035725597</v>
      </c>
      <c r="L235">
        <f t="shared" si="67"/>
        <v>-3.4118072008249656</v>
      </c>
      <c r="M235">
        <f t="shared" si="68"/>
        <v>-26.535733896130655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27.030041517427509</v>
      </c>
      <c r="C236" s="9">
        <f t="shared" si="61"/>
        <v>1.3020000000000009</v>
      </c>
      <c r="D236" s="9">
        <f t="shared" si="70"/>
        <v>30.030041517427509</v>
      </c>
      <c r="E236" s="9">
        <f t="shared" si="70"/>
        <v>-20.404165778332569</v>
      </c>
      <c r="F236" s="9">
        <f t="shared" si="63"/>
        <v>-18.235015901907726</v>
      </c>
      <c r="G236" s="10">
        <f t="shared" si="71"/>
        <v>2.1666666599999997</v>
      </c>
      <c r="H236" s="5">
        <f t="shared" si="71"/>
        <v>1</v>
      </c>
      <c r="I236">
        <f t="shared" si="65"/>
        <v>41.084301393597165</v>
      </c>
      <c r="J236">
        <f t="shared" si="66"/>
        <v>21.184217414506929</v>
      </c>
      <c r="K236">
        <f t="shared" si="66"/>
        <v>-35.201544760632757</v>
      </c>
      <c r="L236">
        <f t="shared" si="67"/>
        <v>-3.4189774041027809</v>
      </c>
      <c r="M236">
        <f t="shared" si="68"/>
        <v>-26.492728713400652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27.157085280321276</v>
      </c>
      <c r="C237" s="9">
        <f t="shared" si="61"/>
        <v>1.3080000000000009</v>
      </c>
      <c r="D237" s="9">
        <f t="shared" si="70"/>
        <v>30.157085280321276</v>
      </c>
      <c r="E237" s="9">
        <f t="shared" si="70"/>
        <v>-20.615851916013206</v>
      </c>
      <c r="F237" s="9">
        <f t="shared" si="63"/>
        <v>-18.416627960518177</v>
      </c>
      <c r="G237" s="10">
        <f t="shared" si="71"/>
        <v>2.1666666599999997</v>
      </c>
      <c r="H237" s="5">
        <f t="shared" si="71"/>
        <v>1</v>
      </c>
      <c r="I237">
        <f t="shared" si="65"/>
        <v>41.210039897172145</v>
      </c>
      <c r="J237">
        <f t="shared" si="66"/>
        <v>21.16370355008231</v>
      </c>
      <c r="K237">
        <f t="shared" si="66"/>
        <v>-35.360501132913164</v>
      </c>
      <c r="L237">
        <f t="shared" si="67"/>
        <v>-3.4261202643680995</v>
      </c>
      <c r="M237">
        <f t="shared" si="68"/>
        <v>-26.449608274185366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27.284005831457012</v>
      </c>
      <c r="C238" s="9">
        <f t="shared" si="61"/>
        <v>1.3140000000000009</v>
      </c>
      <c r="D238" s="9">
        <f t="shared" si="70"/>
        <v>30.284005831457012</v>
      </c>
      <c r="E238" s="9">
        <f t="shared" si="70"/>
        <v>-20.828491015759621</v>
      </c>
      <c r="F238" s="9">
        <f t="shared" si="63"/>
        <v>-18.598914419863547</v>
      </c>
      <c r="G238" s="10">
        <f t="shared" si="71"/>
        <v>2.1666666599999997</v>
      </c>
      <c r="H238" s="5">
        <f t="shared" si="71"/>
        <v>1</v>
      </c>
      <c r="I238">
        <f t="shared" si="65"/>
        <v>41.335773126509125</v>
      </c>
      <c r="J238">
        <f t="shared" si="66"/>
        <v>21.1431468284961</v>
      </c>
      <c r="K238">
        <f t="shared" si="66"/>
        <v>-35.519198782558277</v>
      </c>
      <c r="L238">
        <f t="shared" si="67"/>
        <v>-3.4332354620708792</v>
      </c>
      <c r="M238">
        <f t="shared" si="68"/>
        <v>-26.406373551875021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27.41080291418967</v>
      </c>
      <c r="C239" s="9">
        <f t="shared" si="61"/>
        <v>1.320000000000001</v>
      </c>
      <c r="D239" s="9">
        <f t="shared" si="70"/>
        <v>30.41080291418967</v>
      </c>
      <c r="E239" s="9">
        <f t="shared" si="70"/>
        <v>-21.042081523178904</v>
      </c>
      <c r="F239" s="9">
        <f t="shared" si="63"/>
        <v>-18.781872432925539</v>
      </c>
      <c r="G239" s="10">
        <f t="shared" si="71"/>
        <v>2.1666666599999997</v>
      </c>
      <c r="H239" s="5">
        <f t="shared" si="71"/>
        <v>1</v>
      </c>
      <c r="I239">
        <f t="shared" si="65"/>
        <v>41.461497716996192</v>
      </c>
      <c r="J239">
        <f t="shared" si="66"/>
        <v>21.122547415723673</v>
      </c>
      <c r="K239">
        <f t="shared" si="66"/>
        <v>-35.677637023869529</v>
      </c>
      <c r="L239">
        <f t="shared" si="67"/>
        <v>-3.4403226828346503</v>
      </c>
      <c r="M239">
        <f t="shared" si="68"/>
        <v>-26.363025522944746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27.537476272875722</v>
      </c>
      <c r="C240" s="9">
        <f t="shared" si="61"/>
        <v>1.326000000000001</v>
      </c>
      <c r="D240" s="9">
        <f t="shared" si="70"/>
        <v>30.537476272875722</v>
      </c>
      <c r="E240" s="9">
        <f t="shared" si="70"/>
        <v>-21.256621879781534</v>
      </c>
      <c r="F240" s="9">
        <f t="shared" si="63"/>
        <v>-18.965499149681776</v>
      </c>
      <c r="G240" s="10">
        <f t="shared" si="71"/>
        <v>2.1666666599999997</v>
      </c>
      <c r="H240" s="5">
        <f t="shared" si="71"/>
        <v>1</v>
      </c>
      <c r="I240">
        <f t="shared" si="65"/>
        <v>41.587210344909138</v>
      </c>
      <c r="J240">
        <f t="shared" si="66"/>
        <v>21.101905479626666</v>
      </c>
      <c r="K240">
        <f t="shared" si="66"/>
        <v>-35.835815177007198</v>
      </c>
      <c r="L240">
        <f t="shared" si="67"/>
        <v>-3.4473816174050333</v>
      </c>
      <c r="M240">
        <f t="shared" si="68"/>
        <v>-26.31956516684177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27.664025652884369</v>
      </c>
      <c r="C241" s="9">
        <f t="shared" si="61"/>
        <v>1.332000000000001</v>
      </c>
      <c r="D241" s="9">
        <f t="shared" si="70"/>
        <v>30.664025652884369</v>
      </c>
      <c r="E241" s="9">
        <f t="shared" si="70"/>
        <v>-21.472110523016582</v>
      </c>
      <c r="F241" s="9">
        <f t="shared" si="63"/>
        <v>-19.149791717172349</v>
      </c>
      <c r="G241" s="10">
        <f t="shared" si="71"/>
        <v>2.1666666599999997</v>
      </c>
      <c r="H241" s="5">
        <f t="shared" si="71"/>
        <v>1</v>
      </c>
      <c r="I241">
        <f t="shared" si="65"/>
        <v>41.712907726934162</v>
      </c>
      <c r="J241">
        <f t="shared" si="66"/>
        <v>21.081221189922235</v>
      </c>
      <c r="K241">
        <f t="shared" si="66"/>
        <v>-35.993732568008248</v>
      </c>
      <c r="L241">
        <f t="shared" si="67"/>
        <v>-3.4544119615987832</v>
      </c>
      <c r="M241">
        <f t="shared" si="68"/>
        <v>-26.275993465874066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27.790450800608593</v>
      </c>
      <c r="C242" s="9">
        <f t="shared" si="61"/>
        <v>1.338000000000001</v>
      </c>
      <c r="D242" s="9">
        <f t="shared" si="70"/>
        <v>30.790450800608593</v>
      </c>
      <c r="E242" s="9">
        <f t="shared" si="70"/>
        <v>-21.688545886307018</v>
      </c>
      <c r="F242" s="9">
        <f t="shared" si="63"/>
        <v>-19.334747279566518</v>
      </c>
      <c r="G242" s="10">
        <f t="shared" si="71"/>
        <v>2.1666666599999997</v>
      </c>
      <c r="H242" s="5">
        <f t="shared" si="71"/>
        <v>1</v>
      </c>
      <c r="I242">
        <f t="shared" si="65"/>
        <v>41.838586619696422</v>
      </c>
      <c r="J242">
        <f t="shared" si="66"/>
        <v>21.060494718152643</v>
      </c>
      <c r="K242">
        <f t="shared" si="66"/>
        <v>-36.151388528803494</v>
      </c>
      <c r="L242">
        <f t="shared" si="67"/>
        <v>-3.4614134162533681</v>
      </c>
      <c r="M242">
        <f t="shared" si="68"/>
        <v>-26.232311405100511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27.916751463476015</v>
      </c>
      <c r="C243" s="9">
        <f t="shared" si="61"/>
        <v>1.344000000000001</v>
      </c>
      <c r="D243" s="9">
        <f t="shared" si="70"/>
        <v>30.916751463476015</v>
      </c>
      <c r="E243" s="9">
        <f t="shared" si="70"/>
        <v>-21.905926399085132</v>
      </c>
      <c r="F243" s="9">
        <f t="shared" si="63"/>
        <v>-19.520362978229496</v>
      </c>
      <c r="G243" s="10">
        <f t="shared" si="71"/>
        <v>2.1666666599999997</v>
      </c>
      <c r="H243" s="5">
        <f t="shared" si="71"/>
        <v>1</v>
      </c>
      <c r="I243">
        <f t="shared" si="65"/>
        <v>41.964243819294182</v>
      </c>
      <c r="J243">
        <f t="shared" si="66"/>
        <v>21.039726237655124</v>
      </c>
      <c r="K243">
        <f t="shared" si="66"/>
        <v>-36.308782397234097</v>
      </c>
      <c r="L243">
        <f t="shared" si="67"/>
        <v>-3.4683856871770509</v>
      </c>
      <c r="M243">
        <f t="shared" si="68"/>
        <v>-26.188519972222412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28.042927389959576</v>
      </c>
      <c r="C244" s="9">
        <f t="shared" si="61"/>
        <v>1.350000000000001</v>
      </c>
      <c r="D244" s="9">
        <f t="shared" si="70"/>
        <v>31.042927389959576</v>
      </c>
      <c r="E244" s="9">
        <f t="shared" si="70"/>
        <v>-22.124250486828036</v>
      </c>
      <c r="F244" s="9">
        <f t="shared" si="63"/>
        <v>-19.706635951789348</v>
      </c>
      <c r="G244" s="10">
        <f t="shared" si="71"/>
        <v>2.1666666599999997</v>
      </c>
      <c r="H244" s="5">
        <f t="shared" si="71"/>
        <v>1</v>
      </c>
      <c r="I244">
        <f t="shared" si="65"/>
        <v>42.089876160838855</v>
      </c>
      <c r="J244">
        <f t="shared" si="66"/>
        <v>21.018915923532063</v>
      </c>
      <c r="K244">
        <f t="shared" si="66"/>
        <v>-36.465913517067435</v>
      </c>
      <c r="L244">
        <f t="shared" si="67"/>
        <v>-3.4753284850995012</v>
      </c>
      <c r="M244">
        <f t="shared" si="68"/>
        <v>-26.144620157476549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28.168978329588036</v>
      </c>
      <c r="C245" s="9">
        <f t="shared" si="61"/>
        <v>1.356000000000001</v>
      </c>
      <c r="D245" s="9">
        <f t="shared" ref="D245:E260" si="72">D244+$C$7*(J244+J245)/2</f>
        <v>31.168978329588036</v>
      </c>
      <c r="E245" s="9">
        <f t="shared" si="72"/>
        <v>-22.343516571093275</v>
      </c>
      <c r="F245" s="9">
        <f t="shared" si="63"/>
        <v>-19.893563336203965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42.215480518000575</v>
      </c>
      <c r="J245">
        <f t="shared" si="66"/>
        <v>20.998063952621465</v>
      </c>
      <c r="K245">
        <f t="shared" si="66"/>
        <v>-36.622781238012294</v>
      </c>
      <c r="L245">
        <f t="shared" si="67"/>
        <v>-3.4822415256229076</v>
      </c>
      <c r="M245">
        <f t="shared" si="68"/>
        <v>-26.10061295352952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28.294904032956303</v>
      </c>
      <c r="C246" s="9">
        <f t="shared" si="61"/>
        <v>1.362000000000001</v>
      </c>
      <c r="D246" s="9">
        <f t="shared" si="72"/>
        <v>31.294904032956303</v>
      </c>
      <c r="E246" s="9">
        <f t="shared" si="72"/>
        <v>-22.563723069554513</v>
      </c>
      <c r="F246" s="9">
        <f t="shared" si="63"/>
        <v>-20.081142264828152</v>
      </c>
      <c r="G246" s="10">
        <f t="shared" si="73"/>
        <v>2.1666666599999997</v>
      </c>
      <c r="H246" s="5">
        <f t="shared" si="73"/>
        <v>1</v>
      </c>
      <c r="I246">
        <f t="shared" si="65"/>
        <v>42.341053802559514</v>
      </c>
      <c r="J246">
        <f t="shared" si="66"/>
        <v>20.977170503467725</v>
      </c>
      <c r="K246">
        <f t="shared" si="66"/>
        <v>-36.779384915733473</v>
      </c>
      <c r="L246">
        <f t="shared" si="67"/>
        <v>-3.4891245291736093</v>
      </c>
      <c r="M246">
        <f t="shared" si="68"/>
        <v>-26.056499355373514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28.420704251735586</v>
      </c>
      <c r="C247" s="9">
        <f t="shared" si="61"/>
        <v>1.368000000000001</v>
      </c>
      <c r="D247" s="9">
        <f t="shared" si="72"/>
        <v>31.420704251735586</v>
      </c>
      <c r="E247" s="9">
        <f t="shared" si="72"/>
        <v>-22.784868396037311</v>
      </c>
      <c r="F247" s="9">
        <f t="shared" si="63"/>
        <v>-20.269369868480787</v>
      </c>
      <c r="G247" s="10">
        <f t="shared" si="73"/>
        <v>2.1666666599999997</v>
      </c>
      <c r="H247" s="5">
        <f t="shared" si="73"/>
        <v>1</v>
      </c>
      <c r="I247">
        <f t="shared" si="65"/>
        <v>42.466592963962732</v>
      </c>
      <c r="J247">
        <f t="shared" si="66"/>
        <v>20.956235756292685</v>
      </c>
      <c r="K247">
        <f t="shared" si="66"/>
        <v>-36.935723911865715</v>
      </c>
      <c r="L247">
        <f t="shared" si="67"/>
        <v>-3.4959772209542206</v>
      </c>
      <c r="M247">
        <f t="shared" si="68"/>
        <v>-26.012280360223428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28.546378738683366</v>
      </c>
      <c r="C248" s="9">
        <f t="shared" si="61"/>
        <v>1.374000000000001</v>
      </c>
      <c r="D248" s="9">
        <f t="shared" si="72"/>
        <v>31.546378738683366</v>
      </c>
      <c r="E248" s="9">
        <f t="shared" si="72"/>
        <v>-23.006950960554988</v>
      </c>
      <c r="F248" s="9">
        <f t="shared" si="63"/>
        <v>-20.458243275512007</v>
      </c>
      <c r="G248" s="10">
        <f t="shared" si="73"/>
        <v>2.1666666599999997</v>
      </c>
      <c r="H248" s="5">
        <f t="shared" si="73"/>
        <v>1</v>
      </c>
      <c r="I248">
        <f t="shared" si="65"/>
        <v>42.592094988886643</v>
      </c>
      <c r="J248">
        <f t="shared" si="66"/>
        <v>20.935259892966961</v>
      </c>
      <c r="K248">
        <f t="shared" si="66"/>
        <v>-37.091797594027057</v>
      </c>
      <c r="L248">
        <f t="shared" si="67"/>
        <v>-3.5027993308962615</v>
      </c>
      <c r="M248">
        <f t="shared" si="68"/>
        <v>-25.967956967415297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28.671927247653212</v>
      </c>
      <c r="C249" s="9">
        <f t="shared" si="61"/>
        <v>1.380000000000001</v>
      </c>
      <c r="D249" s="9">
        <f t="shared" si="72"/>
        <v>31.671927247653212</v>
      </c>
      <c r="E249" s="9">
        <f t="shared" si="72"/>
        <v>-23.229969169344564</v>
      </c>
      <c r="F249" s="9">
        <f t="shared" si="63"/>
        <v>-20.647759611870516</v>
      </c>
      <c r="G249" s="10">
        <f t="shared" si="73"/>
        <v>2.1666666599999997</v>
      </c>
      <c r="H249" s="5">
        <f t="shared" si="73"/>
        <v>1</v>
      </c>
      <c r="I249">
        <f t="shared" si="65"/>
        <v>42.717556900804951</v>
      </c>
      <c r="J249">
        <f t="shared" si="66"/>
        <v>20.914243096981583</v>
      </c>
      <c r="K249">
        <f t="shared" si="66"/>
        <v>-37.247605335831551</v>
      </c>
      <c r="L249">
        <f t="shared" si="67"/>
        <v>-3.5095905936132796</v>
      </c>
      <c r="M249">
        <f t="shared" si="68"/>
        <v>-25.923530178306059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28.797349533604418</v>
      </c>
      <c r="C250" s="9">
        <f t="shared" si="61"/>
        <v>1.386000000000001</v>
      </c>
      <c r="D250" s="9">
        <f t="shared" si="72"/>
        <v>31.797349533604418</v>
      </c>
      <c r="E250" s="9">
        <f t="shared" si="72"/>
        <v>-23.453921424902763</v>
      </c>
      <c r="F250" s="9">
        <f t="shared" si="63"/>
        <v>-20.837916001170953</v>
      </c>
      <c r="G250" s="10">
        <f t="shared" si="73"/>
        <v>2.1666666599999997</v>
      </c>
      <c r="H250" s="5">
        <f t="shared" si="73"/>
        <v>1</v>
      </c>
      <c r="I250">
        <f t="shared" si="65"/>
        <v>42.842975759562108</v>
      </c>
      <c r="J250">
        <f t="shared" si="66"/>
        <v>20.893185553419904</v>
      </c>
      <c r="K250">
        <f t="shared" si="66"/>
        <v>-37.403146516901387</v>
      </c>
      <c r="L250">
        <f t="shared" si="67"/>
        <v>-3.5163507483544674</v>
      </c>
      <c r="M250">
        <f t="shared" si="68"/>
        <v>-25.879000996174579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28.922645352611468</v>
      </c>
      <c r="C251" s="9">
        <f t="shared" si="61"/>
        <v>1.392000000000001</v>
      </c>
      <c r="D251" s="9">
        <f t="shared" si="72"/>
        <v>31.922645352611468</v>
      </c>
      <c r="E251" s="9">
        <f t="shared" si="72"/>
        <v>-23.678806126022103</v>
      </c>
      <c r="F251" s="9">
        <f t="shared" si="63"/>
        <v>-21.028709564761222</v>
      </c>
      <c r="G251" s="10">
        <f t="shared" si="73"/>
        <v>2.1666666599999997</v>
      </c>
      <c r="H251" s="5">
        <f t="shared" si="73"/>
        <v>1</v>
      </c>
      <c r="I251">
        <f t="shared" si="65"/>
        <v>42.968348660952145</v>
      </c>
      <c r="J251">
        <f t="shared" si="66"/>
        <v>20.872087448929779</v>
      </c>
      <c r="K251">
        <f t="shared" si="66"/>
        <v>-37.558420522878436</v>
      </c>
      <c r="L251">
        <f t="shared" si="67"/>
        <v>-3.5230795389587573</v>
      </c>
      <c r="M251">
        <f t="shared" si="68"/>
        <v>-25.834370426123982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29.047814461873344</v>
      </c>
      <c r="C252" s="9">
        <f t="shared" si="61"/>
        <v>1.398000000000001</v>
      </c>
      <c r="D252" s="9">
        <f t="shared" si="72"/>
        <v>32.047814461873344</v>
      </c>
      <c r="E252" s="9">
        <f t="shared" si="72"/>
        <v>-23.904621667827044</v>
      </c>
      <c r="F252" s="9">
        <f t="shared" si="63"/>
        <v>-21.220137421789971</v>
      </c>
      <c r="G252" s="10">
        <f t="shared" si="73"/>
        <v>2.1666666599999997</v>
      </c>
      <c r="H252" s="5">
        <f t="shared" si="73"/>
        <v>1</v>
      </c>
      <c r="I252">
        <f t="shared" si="65"/>
        <v>43.093672736302914</v>
      </c>
      <c r="J252">
        <f t="shared" si="66"/>
        <v>20.850948971696027</v>
      </c>
      <c r="K252">
        <f t="shared" si="66"/>
        <v>-37.713426745435179</v>
      </c>
      <c r="L252">
        <f t="shared" si="67"/>
        <v>-3.5297767138094027</v>
      </c>
      <c r="M252">
        <f t="shared" si="68"/>
        <v>-25.789639474985211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29.172856619722673</v>
      </c>
      <c r="C253" s="9">
        <f t="shared" si="61"/>
        <v>1.404000000000001</v>
      </c>
      <c r="D253" s="9">
        <f t="shared" si="72"/>
        <v>32.172856619722673</v>
      </c>
      <c r="E253" s="9">
        <f t="shared" si="72"/>
        <v>-24.131366441810204</v>
      </c>
      <c r="F253" s="9">
        <f t="shared" si="63"/>
        <v>-21.41219668927404</v>
      </c>
      <c r="G253" s="10">
        <f t="shared" si="73"/>
        <v>2.1666666599999997</v>
      </c>
      <c r="H253" s="5">
        <f t="shared" si="73"/>
        <v>1</v>
      </c>
      <c r="I253">
        <f t="shared" si="65"/>
        <v>43.218945152065665</v>
      </c>
      <c r="J253">
        <f t="shared" si="66"/>
        <v>20.829770311413171</v>
      </c>
      <c r="K253">
        <f t="shared" si="66"/>
        <v>-37.86816458228509</v>
      </c>
      <c r="L253">
        <f t="shared" si="67"/>
        <v>-3.5364420257890363</v>
      </c>
      <c r="M253">
        <f t="shared" si="68"/>
        <v>-25.744809151221823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29.297771585634685</v>
      </c>
      <c r="C254" s="9">
        <f t="shared" si="61"/>
        <v>1.410000000000001</v>
      </c>
      <c r="D254" s="9">
        <f t="shared" si="72"/>
        <v>32.297771585634685</v>
      </c>
      <c r="E254" s="9">
        <f t="shared" si="72"/>
        <v>-24.359038835868638</v>
      </c>
      <c r="F254" s="9">
        <f t="shared" si="63"/>
        <v>-21.604884482165964</v>
      </c>
      <c r="G254" s="10">
        <f t="shared" si="73"/>
        <v>2.1666666599999997</v>
      </c>
      <c r="H254" s="5">
        <f t="shared" si="73"/>
        <v>1</v>
      </c>
      <c r="I254">
        <f t="shared" si="65"/>
        <v>43.344163109409898</v>
      </c>
      <c r="J254">
        <f t="shared" si="66"/>
        <v>20.808551659258438</v>
      </c>
      <c r="K254">
        <f t="shared" si="66"/>
        <v>-38.022633437192418</v>
      </c>
      <c r="L254">
        <f t="shared" si="67"/>
        <v>-3.5430752322351968</v>
      </c>
      <c r="M254">
        <f t="shared" si="68"/>
        <v>-25.699880464835999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29.422559120236052</v>
      </c>
      <c r="C255" s="9">
        <f t="shared" si="61"/>
        <v>1.416000000000001</v>
      </c>
      <c r="D255" s="9">
        <f t="shared" si="72"/>
        <v>32.422559120236052</v>
      </c>
      <c r="E255" s="9">
        <f t="shared" si="72"/>
        <v>-24.587637234340161</v>
      </c>
      <c r="F255" s="9">
        <f t="shared" si="63"/>
        <v>-21.79819791342149</v>
      </c>
      <c r="G255" s="10">
        <f t="shared" si="73"/>
        <v>2.1666666599999997</v>
      </c>
      <c r="H255" s="5">
        <f t="shared" si="73"/>
        <v>1</v>
      </c>
      <c r="I255">
        <f t="shared" si="65"/>
        <v>43.469323843823432</v>
      </c>
      <c r="J255">
        <f t="shared" si="66"/>
        <v>20.787293207865027</v>
      </c>
      <c r="K255">
        <f t="shared" si="66"/>
        <v>-38.176832719981434</v>
      </c>
      <c r="L255">
        <f t="shared" si="67"/>
        <v>-3.5496760948963213</v>
      </c>
      <c r="M255">
        <f t="shared" si="68"/>
        <v>-25.654854427275765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29.547218985313535</v>
      </c>
      <c r="C256" s="9">
        <f t="shared" si="61"/>
        <v>1.422000000000001</v>
      </c>
      <c r="D256" s="9">
        <f t="shared" si="72"/>
        <v>32.547218985313535</v>
      </c>
      <c r="E256" s="9">
        <f t="shared" si="72"/>
        <v>-24.81716001803974</v>
      </c>
      <c r="F256" s="9">
        <f t="shared" si="63"/>
        <v>-21.99213409406709</v>
      </c>
      <c r="G256" s="10">
        <f t="shared" si="73"/>
        <v>2.1666666599999997</v>
      </c>
      <c r="H256" s="5">
        <f t="shared" si="73"/>
        <v>1</v>
      </c>
      <c r="I256">
        <f t="shared" si="65"/>
        <v>43.594424624717675</v>
      </c>
      <c r="J256">
        <f t="shared" si="66"/>
        <v>20.765995151295648</v>
      </c>
      <c r="K256">
        <f t="shared" si="66"/>
        <v>-38.330761846545087</v>
      </c>
      <c r="L256">
        <f t="shared" si="67"/>
        <v>-3.5562443798882017</v>
      </c>
      <c r="M256">
        <f t="shared" si="68"/>
        <v>-25.609732051343368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29.671750943822474</v>
      </c>
      <c r="C257" s="9">
        <f t="shared" si="61"/>
        <v>1.428000000000001</v>
      </c>
      <c r="D257" s="9">
        <f t="shared" si="72"/>
        <v>32.671750943822474</v>
      </c>
      <c r="E257" s="9">
        <f t="shared" si="72"/>
        <v>-25.047605564295935</v>
      </c>
      <c r="F257" s="9">
        <f t="shared" si="63"/>
        <v>-22.186690133267529</v>
      </c>
      <c r="G257" s="10">
        <f t="shared" si="73"/>
        <v>2.1666666599999997</v>
      </c>
      <c r="H257" s="5">
        <f t="shared" si="73"/>
        <v>1</v>
      </c>
      <c r="I257">
        <f t="shared" si="65"/>
        <v>43.719462755038016</v>
      </c>
      <c r="J257">
        <f t="shared" si="66"/>
        <v>20.744657685016318</v>
      </c>
      <c r="K257">
        <f t="shared" si="66"/>
        <v>-38.484420238853147</v>
      </c>
      <c r="L257">
        <f t="shared" si="67"/>
        <v>-3.5627798576508938</v>
      </c>
      <c r="M257">
        <f t="shared" si="68"/>
        <v>-25.564514351104823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29.796154759895131</v>
      </c>
      <c r="C258" s="9">
        <f t="shared" si="61"/>
        <v>1.4340000000000011</v>
      </c>
      <c r="D258" s="9">
        <f t="shared" si="72"/>
        <v>32.796154759895131</v>
      </c>
      <c r="E258" s="9">
        <f t="shared" si="72"/>
        <v>-25.278972246987372</v>
      </c>
      <c r="F258" s="9">
        <f t="shared" si="63"/>
        <v>-22.381863138393349</v>
      </c>
      <c r="G258" s="10">
        <f t="shared" si="73"/>
        <v>2.1666666599999997</v>
      </c>
      <c r="H258" s="5">
        <f t="shared" si="73"/>
        <v>1</v>
      </c>
      <c r="I258">
        <f t="shared" si="65"/>
        <v>43.844435570879284</v>
      </c>
      <c r="J258">
        <f t="shared" si="66"/>
        <v>20.723281005870412</v>
      </c>
      <c r="K258">
        <f t="shared" si="66"/>
        <v>-38.637807324959773</v>
      </c>
      <c r="L258">
        <f t="shared" si="67"/>
        <v>-3.5692823029060827</v>
      </c>
      <c r="M258">
        <f t="shared" si="68"/>
        <v>-25.519202341800629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29.920430198848905</v>
      </c>
      <c r="C259" s="9">
        <f t="shared" si="61"/>
        <v>1.4400000000000011</v>
      </c>
      <c r="D259" s="9">
        <f t="shared" si="72"/>
        <v>32.920430198848905</v>
      </c>
      <c r="E259" s="9">
        <f t="shared" si="72"/>
        <v>-25.511258436579283</v>
      </c>
      <c r="F259" s="9">
        <f t="shared" si="63"/>
        <v>-22.577650215088504</v>
      </c>
      <c r="G259" s="10">
        <f t="shared" si="73"/>
        <v>2.1666666599999997</v>
      </c>
      <c r="H259" s="5">
        <f t="shared" si="73"/>
        <v>1</v>
      </c>
      <c r="I259">
        <f t="shared" si="65"/>
        <v>43.969340441106247</v>
      </c>
      <c r="J259">
        <f t="shared" si="66"/>
        <v>20.701865312052977</v>
      </c>
      <c r="K259">
        <f t="shared" si="66"/>
        <v>-38.79092253901058</v>
      </c>
      <c r="L259">
        <f t="shared" si="67"/>
        <v>-3.5757514946148894</v>
      </c>
      <c r="M259">
        <f t="shared" si="68"/>
        <v>-25.473797039757567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30.044577027194322</v>
      </c>
      <c r="C260" s="9">
        <f t="shared" si="61"/>
        <v>1.4460000000000011</v>
      </c>
      <c r="D260" s="9">
        <f t="shared" si="72"/>
        <v>33.044577027194322</v>
      </c>
      <c r="E260" s="9">
        <f t="shared" si="72"/>
        <v>-25.744462500160061</v>
      </c>
      <c r="F260" s="9">
        <f t="shared" si="63"/>
        <v>-22.774048467337767</v>
      </c>
      <c r="G260" s="10">
        <f t="shared" si="73"/>
        <v>2.1666666599999997</v>
      </c>
      <c r="H260" s="5">
        <f t="shared" si="73"/>
        <v>1</v>
      </c>
      <c r="I260">
        <f t="shared" si="65"/>
        <v>44.094174766979052</v>
      </c>
      <c r="J260">
        <f t="shared" si="66"/>
        <v>20.680410803085287</v>
      </c>
      <c r="K260">
        <f t="shared" si="66"/>
        <v>-38.943765321249124</v>
      </c>
      <c r="L260">
        <f t="shared" si="67"/>
        <v>-3.5821872159361168</v>
      </c>
      <c r="M260">
        <f t="shared" si="68"/>
        <v>-25.428299462301663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30.168595012642946</v>
      </c>
      <c r="C261" s="9">
        <f t="shared" si="61"/>
        <v>1.4520000000000011</v>
      </c>
      <c r="D261" s="9">
        <f t="shared" ref="D261:E276" si="74">D260+$C$7*(J260+J261)/2</f>
        <v>33.168595012642946</v>
      </c>
      <c r="E261" s="9">
        <f t="shared" si="74"/>
        <v>-25.978582801477877</v>
      </c>
      <c r="F261" s="9">
        <f t="shared" si="63"/>
        <v>-22.971054997534321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44.218935981783638</v>
      </c>
      <c r="J261">
        <f t="shared" si="66"/>
        <v>20.658917679789671</v>
      </c>
      <c r="K261">
        <f t="shared" si="66"/>
        <v>-39.096335118022935</v>
      </c>
      <c r="L261">
        <f t="shared" si="67"/>
        <v>-3.5885892541849431</v>
      </c>
      <c r="M261">
        <f t="shared" si="68"/>
        <v>-25.382710627672196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30.29248392411511</v>
      </c>
      <c r="C262" s="9">
        <f t="shared" si="61"/>
        <v>1.4580000000000011</v>
      </c>
      <c r="D262" s="9">
        <f t="shared" si="74"/>
        <v>33.29248392411511</v>
      </c>
      <c r="E262" s="9">
        <f t="shared" si="74"/>
        <v>-26.213617700977313</v>
      </c>
      <c r="F262" s="9">
        <f t="shared" si="63"/>
        <v>-23.168666906547212</v>
      </c>
      <c r="G262" s="10">
        <f t="shared" si="75"/>
        <v>2.1666666599999997</v>
      </c>
      <c r="H262" s="5">
        <f t="shared" si="75"/>
        <v>1</v>
      </c>
      <c r="I262">
        <f t="shared" si="65"/>
        <v>44.343621550466906</v>
      </c>
      <c r="J262">
        <f t="shared" si="66"/>
        <v>20.637386144264561</v>
      </c>
      <c r="K262">
        <f t="shared" si="66"/>
        <v>-39.248631381788968</v>
      </c>
      <c r="L262">
        <f t="shared" si="67"/>
        <v>-3.5949574007920266</v>
      </c>
      <c r="M262">
        <f t="shared" si="68"/>
        <v>-25.337031554936843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30.416243531747483</v>
      </c>
      <c r="C263" s="9">
        <f t="shared" si="61"/>
        <v>1.4640000000000011</v>
      </c>
      <c r="D263" s="9">
        <f t="shared" si="74"/>
        <v>33.416243531747483</v>
      </c>
      <c r="E263" s="9">
        <f t="shared" si="74"/>
        <v>-26.449565555836035</v>
      </c>
      <c r="F263" s="9">
        <f t="shared" si="63"/>
        <v>-23.366881293788772</v>
      </c>
      <c r="G263" s="10">
        <f t="shared" si="75"/>
        <v>2.1666666599999997</v>
      </c>
      <c r="H263" s="5">
        <f t="shared" si="75"/>
        <v>1</v>
      </c>
      <c r="I263">
        <f t="shared" si="65"/>
        <v>44.468228969276801</v>
      </c>
      <c r="J263">
        <f t="shared" si="66"/>
        <v>20.61581639985981</v>
      </c>
      <c r="K263">
        <f t="shared" si="66"/>
        <v>-39.400653571118589</v>
      </c>
      <c r="L263">
        <f t="shared" si="67"/>
        <v>-3.6012914512630529</v>
      </c>
      <c r="M263">
        <f t="shared" si="68"/>
        <v>-25.291263263907833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30.539873606900521</v>
      </c>
      <c r="C264" s="9">
        <f t="shared" si="61"/>
        <v>1.4700000000000011</v>
      </c>
      <c r="D264" s="9">
        <f t="shared" si="74"/>
        <v>33.539873606900521</v>
      </c>
      <c r="E264" s="9">
        <f t="shared" si="74"/>
        <v>-26.686424720001497</v>
      </c>
      <c r="F264" s="9">
        <f t="shared" si="63"/>
        <v>-23.565695257282105</v>
      </c>
      <c r="G264" s="10">
        <f t="shared" si="75"/>
        <v>2.1666666599999997</v>
      </c>
      <c r="H264" s="5">
        <f t="shared" si="75"/>
        <v>1</v>
      </c>
      <c r="I264">
        <f t="shared" si="65"/>
        <v>44.592755765407112</v>
      </c>
      <c r="J264">
        <f t="shared" si="66"/>
        <v>20.594208651152233</v>
      </c>
      <c r="K264">
        <f t="shared" si="66"/>
        <v>-39.552401150702039</v>
      </c>
      <c r="L264">
        <f t="shared" si="67"/>
        <v>-3.6075912051386965</v>
      </c>
      <c r="M264">
        <f t="shared" si="68"/>
        <v>-25.245406775059209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30.663373922165739</v>
      </c>
      <c r="C265" s="9">
        <f t="shared" si="61"/>
        <v>1.4760000000000011</v>
      </c>
      <c r="D265" s="9">
        <f t="shared" si="74"/>
        <v>33.663373922165739</v>
      </c>
      <c r="E265" s="9">
        <f t="shared" si="74"/>
        <v>-26.924193544227659</v>
      </c>
      <c r="F265" s="9">
        <f t="shared" si="63"/>
        <v>-23.765105893728368</v>
      </c>
      <c r="G265" s="10">
        <f t="shared" si="75"/>
        <v>2.1666666599999997</v>
      </c>
      <c r="H265" s="5">
        <f t="shared" si="75"/>
        <v>1</v>
      </c>
      <c r="I265">
        <f t="shared" si="65"/>
        <v>44.717199496646899</v>
      </c>
      <c r="J265">
        <f t="shared" si="66"/>
        <v>20.5725631039214</v>
      </c>
      <c r="K265">
        <f t="shared" si="66"/>
        <v>-39.703873591352391</v>
      </c>
      <c r="L265">
        <f t="shared" si="67"/>
        <v>-3.6138564659549903</v>
      </c>
      <c r="M265">
        <f t="shared" si="68"/>
        <v>-25.199463109445098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30.78674425137288</v>
      </c>
      <c r="C266" s="9">
        <f t="shared" si="61"/>
        <v>1.4820000000000011</v>
      </c>
      <c r="D266" s="9">
        <f t="shared" si="74"/>
        <v>33.78674425137288</v>
      </c>
      <c r="E266" s="9">
        <f t="shared" si="74"/>
        <v>-27.162870376111744</v>
      </c>
      <c r="F266" s="9">
        <f t="shared" si="63"/>
        <v>-23.965110298574182</v>
      </c>
      <c r="G266" s="10">
        <f t="shared" si="75"/>
        <v>2.1666666599999997</v>
      </c>
      <c r="H266" s="5">
        <f t="shared" si="75"/>
        <v>1</v>
      </c>
      <c r="I266">
        <f t="shared" si="65"/>
        <v>44.841557751034671</v>
      </c>
      <c r="J266">
        <f t="shared" si="66"/>
        <v>20.55087996512567</v>
      </c>
      <c r="K266">
        <f t="shared" si="66"/>
        <v>-39.855070370009059</v>
      </c>
      <c r="L266">
        <f t="shared" si="67"/>
        <v>-3.6200870412041204</v>
      </c>
      <c r="M266">
        <f t="shared" si="68"/>
        <v>-25.153433288618995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30.909984369596891</v>
      </c>
      <c r="C267" s="9">
        <f t="shared" si="61"/>
        <v>1.4880000000000011</v>
      </c>
      <c r="D267" s="9">
        <f t="shared" si="74"/>
        <v>33.909984369596891</v>
      </c>
      <c r="E267" s="9">
        <f t="shared" si="74"/>
        <v>-27.402453560130994</v>
      </c>
      <c r="F267" s="9">
        <f t="shared" si="63"/>
        <v>-24.165705566078842</v>
      </c>
      <c r="G267" s="10">
        <f t="shared" si="75"/>
        <v>2.1666666599999997</v>
      </c>
      <c r="H267" s="5">
        <f t="shared" si="75"/>
        <v>1</v>
      </c>
      <c r="I267">
        <f t="shared" si="65"/>
        <v>44.965828146517055</v>
      </c>
      <c r="J267">
        <f t="shared" si="66"/>
        <v>20.529159442878445</v>
      </c>
      <c r="K267">
        <f t="shared" si="66"/>
        <v>-40.005990969740772</v>
      </c>
      <c r="L267">
        <f t="shared" si="67"/>
        <v>-3.6262827422956079</v>
      </c>
      <c r="M267">
        <f t="shared" si="68"/>
        <v>-25.107318334554087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31.033094053164803</v>
      </c>
      <c r="C268" s="9">
        <f t="shared" si="61"/>
        <v>1.4940000000000011</v>
      </c>
      <c r="D268" s="9">
        <f t="shared" si="74"/>
        <v>34.033094053164803</v>
      </c>
      <c r="E268" s="9">
        <f t="shared" si="74"/>
        <v>-27.642941437679461</v>
      </c>
      <c r="F268" s="9">
        <f t="shared" si="63"/>
        <v>-24.366888789381569</v>
      </c>
      <c r="G268" s="10">
        <f t="shared" si="75"/>
        <v>2.1666666599999997</v>
      </c>
      <c r="H268" s="5">
        <f t="shared" si="75"/>
        <v>1</v>
      </c>
      <c r="I268">
        <f t="shared" si="65"/>
        <v>45.090008330612037</v>
      </c>
      <c r="J268">
        <f t="shared" si="66"/>
        <v>20.507401746424673</v>
      </c>
      <c r="K268">
        <f t="shared" si="66"/>
        <v>-40.156634879748097</v>
      </c>
      <c r="L268">
        <f t="shared" si="67"/>
        <v>-3.6324433845179041</v>
      </c>
      <c r="M268">
        <f t="shared" si="68"/>
        <v>-25.061119269564571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31.156073079662427</v>
      </c>
      <c r="C269" s="9">
        <f t="shared" si="61"/>
        <v>1.5000000000000011</v>
      </c>
      <c r="D269" s="9">
        <f t="shared" si="74"/>
        <v>34.156073079662427</v>
      </c>
      <c r="E269" s="9">
        <f t="shared" si="74"/>
        <v>-27.884332347104802</v>
      </c>
      <c r="F269" s="9">
        <f t="shared" si="63"/>
        <v>-24.568657060568626</v>
      </c>
      <c r="G269" s="10">
        <f t="shared" si="75"/>
        <v>2.1666666599999997</v>
      </c>
      <c r="H269" s="5">
        <f t="shared" si="75"/>
        <v>1</v>
      </c>
      <c r="I269">
        <f t="shared" si="65"/>
        <v>45.214095980076678</v>
      </c>
      <c r="J269">
        <f t="shared" si="66"/>
        <v>20.485607086117565</v>
      </c>
      <c r="K269">
        <f t="shared" si="66"/>
        <v>-40.307001595365485</v>
      </c>
      <c r="L269">
        <f t="shared" si="67"/>
        <v>-3.6385687870003722</v>
      </c>
      <c r="M269">
        <f t="shared" si="68"/>
        <v>-25.014837116227923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31.27892122794097</v>
      </c>
      <c r="C270" s="9">
        <f t="shared" si="61"/>
        <v>1.5060000000000011</v>
      </c>
      <c r="D270" s="9">
        <f t="shared" si="74"/>
        <v>34.27892122794097</v>
      </c>
      <c r="E270" s="9">
        <f t="shared" si="74"/>
        <v>-28.126624623745087</v>
      </c>
      <c r="F270" s="9">
        <f t="shared" si="63"/>
        <v>-24.771007470740425</v>
      </c>
      <c r="G270" s="10">
        <f t="shared" si="75"/>
        <v>2.1666666599999997</v>
      </c>
      <c r="H270" s="5">
        <f t="shared" si="75"/>
        <v>1</v>
      </c>
      <c r="I270">
        <f t="shared" si="65"/>
        <v>45.3380888005792</v>
      </c>
      <c r="J270">
        <f t="shared" si="66"/>
        <v>20.463775673395563</v>
      </c>
      <c r="K270">
        <f t="shared" si="66"/>
        <v>-40.45709061806285</v>
      </c>
      <c r="L270">
        <f t="shared" si="67"/>
        <v>-3.6446587726756623</v>
      </c>
      <c r="M270">
        <f t="shared" si="68"/>
        <v>-24.968472897308192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31.401638278123436</v>
      </c>
      <c r="C271" s="9">
        <f t="shared" si="61"/>
        <v>1.5120000000000011</v>
      </c>
      <c r="D271" s="9">
        <f t="shared" si="74"/>
        <v>34.401638278123436</v>
      </c>
      <c r="E271" s="9">
        <f t="shared" si="74"/>
        <v>-28.369816599965617</v>
      </c>
      <c r="F271" s="9">
        <f t="shared" si="63"/>
        <v>-24.973937110078474</v>
      </c>
      <c r="G271" s="10">
        <f t="shared" si="75"/>
        <v>2.1666666599999997</v>
      </c>
      <c r="H271" s="5">
        <f t="shared" si="75"/>
        <v>1</v>
      </c>
      <c r="I271">
        <f t="shared" si="65"/>
        <v>45.46198452637551</v>
      </c>
      <c r="J271">
        <f t="shared" si="66"/>
        <v>20.441907720759509</v>
      </c>
      <c r="K271">
        <f t="shared" si="66"/>
        <v>-40.606901455446696</v>
      </c>
      <c r="L271">
        <f t="shared" si="67"/>
        <v>-3.6507131682424676</v>
      </c>
      <c r="M271">
        <f t="shared" si="68"/>
        <v>-24.922027635680202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31.524224011610961</v>
      </c>
      <c r="C272" s="9">
        <f t="shared" si="61"/>
        <v>1.5180000000000011</v>
      </c>
      <c r="D272" s="9">
        <f t="shared" si="74"/>
        <v>34.524224011610961</v>
      </c>
      <c r="E272" s="9">
        <f t="shared" si="74"/>
        <v>-28.613906605195741</v>
      </c>
      <c r="F272" s="9">
        <f t="shared" si="63"/>
        <v>-25.177443067912343</v>
      </c>
      <c r="G272" s="10">
        <f t="shared" si="75"/>
        <v>2.1666666599999997</v>
      </c>
      <c r="H272" s="5">
        <f t="shared" si="75"/>
        <v>1</v>
      </c>
      <c r="I272">
        <f t="shared" si="65"/>
        <v>45.585780919989951</v>
      </c>
      <c r="J272">
        <f t="shared" si="66"/>
        <v>20.420003441750055</v>
      </c>
      <c r="K272">
        <f t="shared" si="66"/>
        <v>-40.756433621260776</v>
      </c>
      <c r="L272">
        <f t="shared" si="67"/>
        <v>-3.6567318041286638</v>
      </c>
      <c r="M272">
        <f t="shared" si="68"/>
        <v>-24.875502354254731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31.646678211088989</v>
      </c>
      <c r="C273" s="9">
        <f t="shared" si="61"/>
        <v>1.5240000000000011</v>
      </c>
      <c r="D273" s="9">
        <f t="shared" si="74"/>
        <v>34.646678211088989</v>
      </c>
      <c r="E273" s="9">
        <f t="shared" si="74"/>
        <v>-28.858892965965683</v>
      </c>
      <c r="F273" s="9">
        <f t="shared" si="63"/>
        <v>-25.381522432786486</v>
      </c>
      <c r="G273" s="10">
        <f t="shared" si="75"/>
        <v>2.1666666599999997</v>
      </c>
      <c r="H273" s="5">
        <f t="shared" si="75"/>
        <v>1</v>
      </c>
      <c r="I273">
        <f t="shared" si="65"/>
        <v>45.709475771900351</v>
      </c>
      <c r="J273">
        <f t="shared" si="66"/>
        <v>20.398063050925284</v>
      </c>
      <c r="K273">
        <f t="shared" si="66"/>
        <v>-40.905686635386303</v>
      </c>
      <c r="L273">
        <f t="shared" si="67"/>
        <v>-3.6627145144548163</v>
      </c>
      <c r="M273">
        <f t="shared" si="68"/>
        <v>-24.82889807590464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31.76900066053328</v>
      </c>
      <c r="C274" s="9">
        <f t="shared" si="61"/>
        <v>1.5300000000000011</v>
      </c>
      <c r="D274" s="9">
        <f t="shared" si="74"/>
        <v>34.76900066053328</v>
      </c>
      <c r="E274" s="9">
        <f t="shared" si="74"/>
        <v>-29.104774005943369</v>
      </c>
      <c r="F274" s="9">
        <f t="shared" si="63"/>
        <v>-25.586172292526946</v>
      </c>
      <c r="G274" s="10">
        <f t="shared" si="75"/>
        <v>2.1666666599999997</v>
      </c>
      <c r="H274" s="5">
        <f t="shared" si="75"/>
        <v>1</v>
      </c>
      <c r="I274">
        <f t="shared" si="65"/>
        <v>45.83306690022723</v>
      </c>
      <c r="J274">
        <f t="shared" si="66"/>
        <v>20.376086763838554</v>
      </c>
      <c r="K274">
        <f t="shared" si="66"/>
        <v>-41.054660023841734</v>
      </c>
      <c r="L274">
        <f t="shared" si="67"/>
        <v>-3.6686611369980606</v>
      </c>
      <c r="M274">
        <f t="shared" si="68"/>
        <v>-24.782215823391876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31.891191145215842</v>
      </c>
      <c r="C275" s="9">
        <f t="shared" si="61"/>
        <v>1.5360000000000011</v>
      </c>
      <c r="D275" s="9">
        <f t="shared" si="74"/>
        <v>34.891191145215842</v>
      </c>
      <c r="E275" s="9">
        <f t="shared" si="74"/>
        <v>-29.351548045971242</v>
      </c>
      <c r="F275" s="9">
        <f t="shared" si="63"/>
        <v>-25.79138973430803</v>
      </c>
      <c r="G275" s="10">
        <f t="shared" si="75"/>
        <v>2.1666666599999997</v>
      </c>
      <c r="H275" s="5">
        <f t="shared" si="75"/>
        <v>1</v>
      </c>
      <c r="I275">
        <f t="shared" si="65"/>
        <v>45.956552150427207</v>
      </c>
      <c r="J275">
        <f t="shared" si="66"/>
        <v>20.354074797016565</v>
      </c>
      <c r="K275">
        <f t="shared" si="66"/>
        <v>-41.203353318782085</v>
      </c>
      <c r="L275">
        <f t="shared" si="67"/>
        <v>-3.6745715131563528</v>
      </c>
      <c r="M275">
        <f t="shared" si="68"/>
        <v>-24.735456619295448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32.013249451710706</v>
      </c>
      <c r="C276" s="9">
        <f t="shared" si="61"/>
        <v>1.5420000000000011</v>
      </c>
      <c r="D276" s="9">
        <f t="shared" si="74"/>
        <v>35.013249451710706</v>
      </c>
      <c r="E276" s="9">
        <f t="shared" si="74"/>
        <v>-29.599213404103082</v>
      </c>
      <c r="F276" s="9">
        <f t="shared" si="63"/>
        <v>-25.997171844718832</v>
      </c>
      <c r="G276" s="10">
        <f t="shared" si="75"/>
        <v>2.1666666599999997</v>
      </c>
      <c r="H276" s="5">
        <f t="shared" si="75"/>
        <v>1</v>
      </c>
      <c r="I276">
        <f t="shared" si="65"/>
        <v>46.079929394990401</v>
      </c>
      <c r="J276">
        <f t="shared" si="66"/>
        <v>20.332027367937627</v>
      </c>
      <c r="K276">
        <f t="shared" si="66"/>
        <v>-41.351766058497859</v>
      </c>
      <c r="L276">
        <f t="shared" si="67"/>
        <v>-3.680445487913063</v>
      </c>
      <c r="M276">
        <f t="shared" si="68"/>
        <v>-24.688621485940256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32.135175367899549</v>
      </c>
      <c r="C277" s="9">
        <f t="shared" ref="C277:C289" si="80">C276+_dt</f>
        <v>1.5480000000000012</v>
      </c>
      <c r="D277" s="9">
        <f t="shared" ref="D277:E289" si="81">D276+$C$7*(J276+J277)/2</f>
        <v>35.135175367899549</v>
      </c>
      <c r="E277" s="9">
        <f t="shared" si="81"/>
        <v>-29.847768395640816</v>
      </c>
      <c r="F277" s="9">
        <f t="shared" ref="F277:F289" si="82">$O$1*D277^2+$O$2*D277+$O$3</f>
        <v>-26.203515709829635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46.203196533141934</v>
      </c>
      <c r="J277">
        <f t="shared" ref="J277:K289" si="85">J276+L276*$C$7</f>
        <v>20.309944695010149</v>
      </c>
      <c r="K277">
        <f t="shared" si="85"/>
        <v>-41.499897787413502</v>
      </c>
      <c r="L277">
        <f t="shared" ref="L277:L289" si="86">-$C$15*I277*J277</f>
        <v>-3.6862829098019398</v>
      </c>
      <c r="M277">
        <f t="shared" ref="M277:M289" si="87">-$C$6-$C$15*I277*K277</f>
        <v>-24.641711445326845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32.256968682977231</v>
      </c>
      <c r="C278" s="9">
        <f t="shared" si="80"/>
        <v>1.5540000000000012</v>
      </c>
      <c r="D278" s="9">
        <f t="shared" si="81"/>
        <v>35.256968682977231</v>
      </c>
      <c r="E278" s="9">
        <f t="shared" si="81"/>
        <v>-30.097211333171312</v>
      </c>
      <c r="F278" s="9">
        <f t="shared" si="82"/>
        <v>-26.410418415258274</v>
      </c>
      <c r="G278" s="10">
        <f t="shared" si="83"/>
        <v>2.1666666599999997</v>
      </c>
      <c r="H278" s="5">
        <f t="shared" si="83"/>
        <v>1</v>
      </c>
      <c r="I278">
        <f t="shared" si="84"/>
        <v>46.326351490547395</v>
      </c>
      <c r="J278">
        <f t="shared" si="85"/>
        <v>20.287826997551338</v>
      </c>
      <c r="K278">
        <f t="shared" si="85"/>
        <v>-41.647748056085462</v>
      </c>
      <c r="L278">
        <f t="shared" si="86"/>
        <v>-3.6920836308724145</v>
      </c>
      <c r="M278">
        <f t="shared" si="87"/>
        <v>-24.594727519062015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32.378629187457186</v>
      </c>
      <c r="C279" s="9">
        <f t="shared" si="80"/>
        <v>1.5600000000000012</v>
      </c>
      <c r="D279" s="9">
        <f t="shared" si="81"/>
        <v>35.378629187457186</v>
      </c>
      <c r="E279" s="9">
        <f t="shared" si="81"/>
        <v>-30.347540526603169</v>
      </c>
      <c r="F279" s="9">
        <f t="shared" si="82"/>
        <v>-26.617877046236291</v>
      </c>
      <c r="G279" s="10">
        <f t="shared" si="83"/>
        <v>2.1666666599999997</v>
      </c>
      <c r="H279" s="5">
        <f t="shared" si="83"/>
        <v>1</v>
      </c>
      <c r="I279">
        <f t="shared" si="84"/>
        <v>46.449392219022215</v>
      </c>
      <c r="J279">
        <f t="shared" si="85"/>
        <v>20.265674495766103</v>
      </c>
      <c r="K279">
        <f t="shared" si="85"/>
        <v>-41.795316421199836</v>
      </c>
      <c r="L279">
        <f t="shared" si="86"/>
        <v>-3.6978475066552572</v>
      </c>
      <c r="M279">
        <f t="shared" si="87"/>
        <v>-24.547670728290321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32.500156673176662</v>
      </c>
      <c r="C280" s="9">
        <f t="shared" si="80"/>
        <v>1.5660000000000012</v>
      </c>
      <c r="D280" s="9">
        <f t="shared" si="81"/>
        <v>35.500156673176662</v>
      </c>
      <c r="E280" s="9">
        <f t="shared" si="81"/>
        <v>-30.598754283203476</v>
      </c>
      <c r="F280" s="9">
        <f t="shared" si="82"/>
        <v>-26.825888687675008</v>
      </c>
      <c r="G280" s="10">
        <f t="shared" si="83"/>
        <v>2.1666666599999997</v>
      </c>
      <c r="H280" s="5">
        <f t="shared" si="83"/>
        <v>1</v>
      </c>
      <c r="I280">
        <f t="shared" si="84"/>
        <v>46.572316696244862</v>
      </c>
      <c r="J280">
        <f t="shared" si="85"/>
        <v>20.243487410726171</v>
      </c>
      <c r="K280">
        <f t="shared" si="85"/>
        <v>-41.942602445569577</v>
      </c>
      <c r="L280">
        <f t="shared" si="86"/>
        <v>-3.7035743961285594</v>
      </c>
      <c r="M280">
        <f t="shared" si="87"/>
        <v>-24.500542093626429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32.62155093330189</v>
      </c>
      <c r="C281" s="9">
        <f t="shared" si="80"/>
        <v>1.5720000000000012</v>
      </c>
      <c r="D281" s="9">
        <f t="shared" si="81"/>
        <v>35.62155093330189</v>
      </c>
      <c r="E281" s="9">
        <f t="shared" si="81"/>
        <v>-30.85085090763458</v>
      </c>
      <c r="F281" s="9">
        <f t="shared" si="82"/>
        <v>-27.034450424231515</v>
      </c>
      <c r="G281" s="10">
        <f t="shared" si="83"/>
        <v>2.1666666599999997</v>
      </c>
      <c r="H281" s="5">
        <f t="shared" si="83"/>
        <v>1</v>
      </c>
      <c r="I281">
        <f t="shared" si="84"/>
        <v>46.695122925473974</v>
      </c>
      <c r="J281">
        <f t="shared" si="85"/>
        <v>20.221265964349399</v>
      </c>
      <c r="K281">
        <f t="shared" si="85"/>
        <v>-42.089605698131336</v>
      </c>
      <c r="L281">
        <f t="shared" si="86"/>
        <v>-3.7092641616840734</v>
      </c>
      <c r="M281">
        <f t="shared" si="87"/>
        <v>-24.453342635088308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32.742811762333076</v>
      </c>
      <c r="C282" s="9">
        <f t="shared" si="80"/>
        <v>1.5780000000000012</v>
      </c>
      <c r="D282" s="9">
        <f t="shared" si="81"/>
        <v>35.742811762333076</v>
      </c>
      <c r="E282" s="9">
        <f t="shared" si="81"/>
        <v>-31.1038287019908</v>
      </c>
      <c r="F282" s="9">
        <f t="shared" si="82"/>
        <v>-27.243559340374432</v>
      </c>
      <c r="G282" s="10">
        <f t="shared" si="83"/>
        <v>2.1666666599999997</v>
      </c>
      <c r="H282" s="5">
        <f t="shared" si="83"/>
        <v>1</v>
      </c>
      <c r="I282">
        <f t="shared" si="84"/>
        <v>46.817808935269127</v>
      </c>
      <c r="J282">
        <f t="shared" si="85"/>
        <v>20.199010379379295</v>
      </c>
      <c r="K282">
        <f t="shared" si="85"/>
        <v>-42.23632575394187</v>
      </c>
      <c r="L282">
        <f t="shared" si="86"/>
        <v>-3.71491666909386</v>
      </c>
      <c r="M282">
        <f t="shared" si="87"/>
        <v>-24.40607337203128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32.863938956109308</v>
      </c>
      <c r="C283" s="9">
        <f t="shared" si="80"/>
        <v>1.5840000000000012</v>
      </c>
      <c r="D283" s="9">
        <f t="shared" si="81"/>
        <v>35.863938956109308</v>
      </c>
      <c r="E283" s="9">
        <f t="shared" si="81"/>
        <v>-31.357685965835149</v>
      </c>
      <c r="F283" s="9">
        <f t="shared" si="82"/>
        <v>-27.453212520449604</v>
      </c>
      <c r="G283" s="10">
        <f t="shared" si="83"/>
        <v>2.1666666599999997</v>
      </c>
      <c r="H283" s="5">
        <f t="shared" si="83"/>
        <v>1</v>
      </c>
      <c r="I283">
        <f t="shared" si="84"/>
        <v>46.940372779215359</v>
      </c>
      <c r="J283">
        <f t="shared" si="85"/>
        <v>20.176720879364733</v>
      </c>
      <c r="K283">
        <f t="shared" si="85"/>
        <v>-42.382762194174056</v>
      </c>
      <c r="L283">
        <f t="shared" si="86"/>
        <v>-3.7205317874772761</v>
      </c>
      <c r="M283">
        <f t="shared" si="87"/>
        <v>-24.358735323082911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32.984932311813324</v>
      </c>
      <c r="C284" s="9">
        <f t="shared" si="80"/>
        <v>1.5900000000000012</v>
      </c>
      <c r="D284" s="9">
        <f t="shared" si="81"/>
        <v>35.984932311813324</v>
      </c>
      <c r="E284" s="9">
        <f t="shared" si="81"/>
        <v>-31.612420996236008</v>
      </c>
      <c r="F284" s="9">
        <f t="shared" si="82"/>
        <v>-27.663407048745643</v>
      </c>
      <c r="G284" s="10">
        <f t="shared" si="83"/>
        <v>2.1666666599999997</v>
      </c>
      <c r="H284" s="5">
        <f t="shared" si="83"/>
        <v>1</v>
      </c>
      <c r="I284">
        <f t="shared" si="84"/>
        <v>47.062812535651389</v>
      </c>
      <c r="J284">
        <f t="shared" si="85"/>
        <v>20.154397688639868</v>
      </c>
      <c r="K284">
        <f t="shared" si="85"/>
        <v>-42.528914606112551</v>
      </c>
      <c r="L284">
        <f t="shared" si="86"/>
        <v>-3.7261093892682791</v>
      </c>
      <c r="M284">
        <f t="shared" si="87"/>
        <v>-24.311329506078675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33.10579162797616</v>
      </c>
      <c r="C285" s="9">
        <f t="shared" si="80"/>
        <v>1.5960000000000012</v>
      </c>
      <c r="D285" s="9">
        <f t="shared" si="81"/>
        <v>36.10579162797616</v>
      </c>
      <c r="E285" s="9">
        <f t="shared" si="81"/>
        <v>-31.868032087803794</v>
      </c>
      <c r="F285" s="9">
        <f t="shared" si="82"/>
        <v>-27.874140009559291</v>
      </c>
      <c r="G285" s="10">
        <f t="shared" si="83"/>
        <v>2.1666666599999997</v>
      </c>
      <c r="H285" s="5">
        <f t="shared" si="83"/>
        <v>1</v>
      </c>
      <c r="I285">
        <f t="shared" si="84"/>
        <v>47.185126307401383</v>
      </c>
      <c r="J285">
        <f t="shared" si="85"/>
        <v>20.132041032304258</v>
      </c>
      <c r="K285">
        <f t="shared" si="85"/>
        <v>-42.674782583149025</v>
      </c>
      <c r="L285">
        <f t="shared" si="86"/>
        <v>-3.7316493501830523</v>
      </c>
      <c r="M285">
        <f t="shared" si="87"/>
        <v>-24.263856937998497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33.226516704481682</v>
      </c>
      <c r="C286" s="9">
        <f t="shared" si="80"/>
        <v>1.6020000000000012</v>
      </c>
      <c r="D286" s="9">
        <f t="shared" si="81"/>
        <v>36.226516704481682</v>
      </c>
      <c r="E286" s="9">
        <f t="shared" si="81"/>
        <v>-32.124517532727573</v>
      </c>
      <c r="F286" s="9">
        <f t="shared" si="82"/>
        <v>-28.085408487260672</v>
      </c>
      <c r="G286" s="10">
        <f t="shared" si="83"/>
        <v>2.1666666599999997</v>
      </c>
      <c r="H286" s="5">
        <f t="shared" si="83"/>
        <v>1</v>
      </c>
      <c r="I286">
        <f t="shared" si="84"/>
        <v>47.307312221510273</v>
      </c>
      <c r="J286">
        <f t="shared" si="85"/>
        <v>20.109651136203158</v>
      </c>
      <c r="K286">
        <f t="shared" si="85"/>
        <v>-42.820365724777012</v>
      </c>
      <c r="L286">
        <f t="shared" si="86"/>
        <v>-3.7371515491879319</v>
      </c>
      <c r="M286">
        <f t="shared" si="87"/>
        <v>-24.216318634904063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33.347107342571014</v>
      </c>
      <c r="C287" s="9">
        <f t="shared" si="80"/>
        <v>1.6080000000000012</v>
      </c>
      <c r="D287" s="9">
        <f t="shared" si="81"/>
        <v>36.347107342571014</v>
      </c>
      <c r="E287" s="9">
        <f t="shared" si="81"/>
        <v>-32.381875620811662</v>
      </c>
      <c r="F287" s="9">
        <f t="shared" si="82"/>
        <v>-28.297209566358365</v>
      </c>
      <c r="G287" s="10">
        <f t="shared" si="83"/>
        <v>2.1666666599999997</v>
      </c>
      <c r="H287" s="5">
        <f t="shared" si="83"/>
        <v>1</v>
      </c>
      <c r="I287">
        <f t="shared" si="84"/>
        <v>47.429368428982656</v>
      </c>
      <c r="J287">
        <f t="shared" si="85"/>
        <v>20.087228226908032</v>
      </c>
      <c r="K287">
        <f t="shared" si="85"/>
        <v>-42.965663636586434</v>
      </c>
      <c r="L287">
        <f t="shared" si="86"/>
        <v>-3.7426158684676589</v>
      </c>
      <c r="M287">
        <f t="shared" si="87"/>
        <v>-24.168715611876912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33.46756334484683</v>
      </c>
      <c r="C288" s="9">
        <f t="shared" si="80"/>
        <v>1.6140000000000012</v>
      </c>
      <c r="D288" s="9">
        <f t="shared" si="81"/>
        <v>36.46756334484683</v>
      </c>
      <c r="E288" s="9">
        <f t="shared" si="81"/>
        <v>-32.640104639512195</v>
      </c>
      <c r="F288" s="9">
        <f t="shared" si="82"/>
        <v>-28.509540331564338</v>
      </c>
      <c r="G288" s="10">
        <f t="shared" si="83"/>
        <v>2.1666666599999997</v>
      </c>
      <c r="H288" s="5">
        <f t="shared" si="83"/>
        <v>1</v>
      </c>
      <c r="I288">
        <f t="shared" si="84"/>
        <v>47.551293104525058</v>
      </c>
      <c r="J288">
        <f t="shared" si="85"/>
        <v>20.064772531697226</v>
      </c>
      <c r="K288">
        <f t="shared" si="85"/>
        <v>-43.110675930257699</v>
      </c>
      <c r="L288">
        <f t="shared" si="86"/>
        <v>-3.7480421933939185</v>
      </c>
      <c r="M288">
        <f t="shared" si="87"/>
        <v>-24.121048882957368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33.58788451527753</v>
      </c>
      <c r="C289" s="9">
        <f t="shared" si="80"/>
        <v>1.6200000000000012</v>
      </c>
      <c r="D289" s="9">
        <f t="shared" si="81"/>
        <v>36.58788451527753</v>
      </c>
      <c r="E289" s="9">
        <f t="shared" si="81"/>
        <v>-32.899202873973636</v>
      </c>
      <c r="F289" s="9">
        <f t="shared" si="82"/>
        <v>-28.722397867858664</v>
      </c>
      <c r="G289" s="10">
        <f t="shared" si="83"/>
        <v>2.1666666599999997</v>
      </c>
      <c r="H289" s="5">
        <f t="shared" si="83"/>
        <v>1</v>
      </c>
      <c r="I289">
        <f t="shared" si="84"/>
        <v>47.673084446291611</v>
      </c>
      <c r="J289">
        <f t="shared" si="85"/>
        <v>20.042284278536862</v>
      </c>
      <c r="K289">
        <f t="shared" si="85"/>
        <v>-43.255402223555443</v>
      </c>
      <c r="L289">
        <f t="shared" si="86"/>
        <v>-3.753430412494188</v>
      </c>
      <c r="M289">
        <f t="shared" si="87"/>
        <v>-24.073319461084196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47" priority="16" stopIfTrue="1" operator="greaterThan">
      <formula>$G$19</formula>
    </cfRule>
    <cfRule type="cellIs" dxfId="346" priority="17" stopIfTrue="1" operator="lessThan">
      <formula>$H$19</formula>
    </cfRule>
    <cfRule type="cellIs" dxfId="345" priority="18" stopIfTrue="1" operator="between">
      <formula>$H$19</formula>
      <formula>$G$19</formula>
    </cfRule>
  </conditionalFormatting>
  <conditionalFormatting sqref="E19:E20">
    <cfRule type="cellIs" dxfId="344" priority="13" stopIfTrue="1" operator="lessThan">
      <formula>$H$19</formula>
    </cfRule>
    <cfRule type="cellIs" dxfId="343" priority="14" stopIfTrue="1" operator="greaterThan">
      <formula>$G$19</formula>
    </cfRule>
    <cfRule type="cellIs" dxfId="342" priority="15" stopIfTrue="1" operator="between">
      <formula>$H$19</formula>
      <formula>$G$19</formula>
    </cfRule>
  </conditionalFormatting>
  <conditionalFormatting sqref="F19">
    <cfRule type="cellIs" dxfId="341" priority="10" stopIfTrue="1" operator="lessThan">
      <formula>$H$19</formula>
    </cfRule>
    <cfRule type="cellIs" dxfId="340" priority="11" stopIfTrue="1" operator="greaterThan">
      <formula>$G$19</formula>
    </cfRule>
    <cfRule type="cellIs" dxfId="339" priority="12" stopIfTrue="1" operator="between">
      <formula>$H$19</formula>
      <formula>$G$19</formula>
    </cfRule>
  </conditionalFormatting>
  <conditionalFormatting sqref="F20">
    <cfRule type="cellIs" dxfId="338" priority="7" stopIfTrue="1" operator="lessThan">
      <formula>$H$19</formula>
    </cfRule>
    <cfRule type="cellIs" dxfId="337" priority="8" stopIfTrue="1" operator="greaterThan">
      <formula>$G$19</formula>
    </cfRule>
    <cfRule type="cellIs" dxfId="336" priority="9" stopIfTrue="1" operator="between">
      <formula>$H$19</formula>
      <formula>$G$19</formula>
    </cfRule>
  </conditionalFormatting>
  <conditionalFormatting sqref="E21:E289">
    <cfRule type="cellIs" dxfId="335" priority="4" stopIfTrue="1" operator="lessThan">
      <formula>$H$19</formula>
    </cfRule>
    <cfRule type="cellIs" dxfId="334" priority="5" stopIfTrue="1" operator="greaterThan">
      <formula>$G$19</formula>
    </cfRule>
    <cfRule type="cellIs" dxfId="333" priority="6" stopIfTrue="1" operator="between">
      <formula>$H$19</formula>
      <formula>$G$19</formula>
    </cfRule>
  </conditionalFormatting>
  <conditionalFormatting sqref="F21:F289">
    <cfRule type="cellIs" dxfId="332" priority="1" stopIfTrue="1" operator="lessThan">
      <formula>$H$19</formula>
    </cfRule>
    <cfRule type="cellIs" dxfId="331" priority="2" stopIfTrue="1" operator="greaterThan">
      <formula>$G$19</formula>
    </cfRule>
    <cfRule type="cellIs" dxfId="33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46"/>
  <sheetViews>
    <sheetView topLeftCell="B46" zoomScale="70" zoomScaleNormal="70" workbookViewId="0">
      <selection activeCell="C3" sqref="C3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SummaryChart!G13</f>
        <v>25</v>
      </c>
      <c r="D1" s="1" t="s">
        <v>17</v>
      </c>
      <c r="G1" t="s">
        <v>27</v>
      </c>
      <c r="H1" s="6" t="s">
        <v>22</v>
      </c>
      <c r="O1" s="28">
        <f>-(C6/2)/(COS(C2/180*PI())*C1)^2</f>
        <v>-2.6386845199052839E-2</v>
      </c>
      <c r="P1" s="5" t="s">
        <v>10</v>
      </c>
    </row>
    <row r="2" spans="2:22" ht="22.5" x14ac:dyDescent="0.3">
      <c r="C2" s="24">
        <f>SummaryChart!H13</f>
        <v>9.0134333761240821</v>
      </c>
      <c r="D2" s="1" t="s">
        <v>18</v>
      </c>
      <c r="G2" s="9" t="s">
        <v>23</v>
      </c>
      <c r="O2" s="28">
        <f>TAN(C2/180*PI())</f>
        <v>0.1586247873898981</v>
      </c>
      <c r="P2" s="5" t="s">
        <v>12</v>
      </c>
    </row>
    <row r="3" spans="2:22" ht="22.5" x14ac:dyDescent="0.3">
      <c r="C3" s="24">
        <f>SummaryChart!J13/12</f>
        <v>0.79722169235933704</v>
      </c>
      <c r="D3" s="1" t="s">
        <v>19</v>
      </c>
      <c r="G3" s="9" t="s">
        <v>28</v>
      </c>
      <c r="O3" s="28">
        <f>C3</f>
        <v>0.79722169235933704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SummaryChart!B13</f>
        <v>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3.1297855598316993E-2</v>
      </c>
      <c r="C12" s="14"/>
      <c r="D12" s="15">
        <f ca="1">CELL("contents",INDIRECT("D"&amp;C13-1))</f>
        <v>3.8228135248163748</v>
      </c>
      <c r="E12" s="15">
        <f ca="1">CELL("contents",INDIRECT("E"&amp;C13-1))</f>
        <v>1.0139684951600474</v>
      </c>
      <c r="F12">
        <f ca="1">D13-D12</f>
        <v>0.14588861958530819</v>
      </c>
      <c r="G12">
        <f ca="1">D13-D11</f>
        <v>-3.1297855598316993E-2</v>
      </c>
      <c r="H12" s="27">
        <f ca="1">G12/F12</f>
        <v>-0.21453253644651571</v>
      </c>
      <c r="I12">
        <f ca="1">D13-D12</f>
        <v>0.14588861958530819</v>
      </c>
      <c r="J12">
        <f ca="1">E13-E12</f>
        <v>-7.3276359731404561E-3</v>
      </c>
      <c r="K12">
        <f ca="1">ATAN(J12/I12)*180/PI()</f>
        <v>-2.875413369129812</v>
      </c>
      <c r="N12" s="26">
        <f ca="1">E13-E12</f>
        <v>-7.3276359731404561E-3</v>
      </c>
      <c r="O12" s="26">
        <f ca="1">N12+E13-H12*N12</f>
        <v>0.99774120688229195</v>
      </c>
      <c r="P12">
        <f ca="1">IF(AND(G12&gt;0,G12&lt;F12),1,0)</f>
        <v>0</v>
      </c>
      <c r="Q12" s="26">
        <f ca="1">IF(P12=1,O12,O13)</f>
        <v>0.9999798082896928</v>
      </c>
    </row>
    <row r="13" spans="2:22" x14ac:dyDescent="0.2">
      <c r="B13" t="str">
        <f ca="1">CELL("address",INDEX(B20:B290,MATCH(MIN(B20:B290),B20:B290,0)))</f>
        <v>$B$46</v>
      </c>
      <c r="C13">
        <f ca="1">CELL("row",INDEX(A20:A289,MATCH(MIN(A20:A289),A20:A289,0)))</f>
        <v>46</v>
      </c>
      <c r="D13" s="15">
        <f ca="1">CELL("contents",INDIRECT("D"&amp;C13))</f>
        <v>3.968702144401683</v>
      </c>
      <c r="E13" s="15">
        <f ca="1">CELL("contents",INDIRECT("E"&amp;C13))</f>
        <v>1.0066408591869069</v>
      </c>
      <c r="F13">
        <f ca="1">D14-D13</f>
        <v>0.14580490497142762</v>
      </c>
      <c r="G13">
        <f ca="1">D14-D11</f>
        <v>0.11450704937311063</v>
      </c>
      <c r="H13" s="27">
        <f ca="1">G13/F13</f>
        <v>0.78534428862698258</v>
      </c>
      <c r="N13" s="26">
        <f ca="1">E14-E13</f>
        <v>-8.4816952178511373E-3</v>
      </c>
      <c r="O13" s="26">
        <f ca="1">E13+H13*N13</f>
        <v>0.9999798082896928</v>
      </c>
      <c r="P13">
        <f ca="1">IF(G13&lt;F13,1,0)</f>
        <v>1</v>
      </c>
    </row>
    <row r="14" spans="2:22" x14ac:dyDescent="0.2">
      <c r="D14" s="15">
        <f ca="1">CELL("contents",INDIRECT("D"&amp;C13+1))</f>
        <v>4.1145070493731106</v>
      </c>
      <c r="E14" s="15">
        <f ca="1">CELL("contents",INDIRECT("E"&amp;C13+1))</f>
        <v>0.9981591639690558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3.968702144401683</v>
      </c>
      <c r="P15" s="10">
        <f>Q19</f>
        <v>1.9186062969256255</v>
      </c>
      <c r="Q15" s="10">
        <f>Q19</f>
        <v>1.9186062969256255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0.79722169235933704</v>
      </c>
      <c r="F19" s="9">
        <f>$O$1*D19^2+$O$2*D19+$O$3</f>
        <v>0.79722169235933704</v>
      </c>
      <c r="G19" s="18">
        <f>H19+G17</f>
        <v>2.1666666599999997</v>
      </c>
      <c r="H19" s="17">
        <v>1</v>
      </c>
      <c r="I19">
        <f>C1</f>
        <v>25</v>
      </c>
      <c r="J19">
        <f>C1*COS(C2/180*PI())</f>
        <v>24.691290908734352</v>
      </c>
      <c r="K19">
        <f>C1*SIN(C2/180*PI())</f>
        <v>3.9166507707801097</v>
      </c>
      <c r="L19">
        <f>-C15*I19*J19</f>
        <v>-2.4248881099405364</v>
      </c>
      <c r="M19">
        <f>-C6-C15*I19*K19</f>
        <v>-32.558647360883612</v>
      </c>
      <c r="N19" s="16">
        <f>MAX(E19:E289)</f>
        <v>1.0336619611605509</v>
      </c>
      <c r="O19" s="19">
        <f>INDEX(C19:C289,MATCH(N19,E19:E289,0),1)</f>
        <v>0.12000000000000004</v>
      </c>
      <c r="P19" s="19">
        <f>COUNTIF(E19:E289,"&gt;"&amp;H19)*_dt</f>
        <v>0.09</v>
      </c>
      <c r="Q19" s="21">
        <f>INDEX(D19:D289,MATCH(T17,T19:T289,0),1)</f>
        <v>1.9186062969256255</v>
      </c>
      <c r="R19" s="21">
        <f>INDEX(D19:D289,MATCH(T17,U19:U289,0),1)</f>
        <v>3.968702144401683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2.0500958474760576</v>
      </c>
    </row>
    <row r="20" spans="1:22" x14ac:dyDescent="0.2">
      <c r="A20">
        <f>B20</f>
        <v>3.8518959025335726</v>
      </c>
      <c r="B20">
        <f>ABS(D20-$D$11)</f>
        <v>3.8518959025335726</v>
      </c>
      <c r="C20" s="9">
        <f>C19+_dt</f>
        <v>6.0000000000000001E-3</v>
      </c>
      <c r="D20" s="9">
        <f>D19+$C$7*(J19+J20)/2</f>
        <v>0.14810409746642719</v>
      </c>
      <c r="E20" s="9">
        <f>E19+$C$7*(K19+K20)/2</f>
        <v>0.82013554133152178</v>
      </c>
      <c r="F20" s="9">
        <f>$O$1*D20^2+$O$2*D20+$O$3</f>
        <v>0.8201358825344417</v>
      </c>
      <c r="G20" s="10">
        <f>G19</f>
        <v>2.1666666599999997</v>
      </c>
      <c r="H20" s="5">
        <f>H19</f>
        <v>1</v>
      </c>
      <c r="I20">
        <f>SQRT(J20^2+K20^2)</f>
        <v>24.955753653482571</v>
      </c>
      <c r="J20">
        <f>J19+L19*$C$7</f>
        <v>24.676741580074708</v>
      </c>
      <c r="K20">
        <f>K19+M19*$C$7</f>
        <v>3.7212988866148082</v>
      </c>
      <c r="L20">
        <f>-$C$15*I20*J20</f>
        <v>-2.4191700773437335</v>
      </c>
      <c r="M20">
        <f>-$C$6-$C$15*I20*K20</f>
        <v>-32.53881538237691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3.7038789981145168</v>
      </c>
      <c r="B21">
        <f t="shared" ref="B21:B84" si="3">ABS(D21-$D$11)</f>
        <v>3.7038789981145168</v>
      </c>
      <c r="C21" s="9">
        <f t="shared" ref="C21:C84" si="4">C20+_dt</f>
        <v>1.2E-2</v>
      </c>
      <c r="D21" s="9">
        <f t="shared" ref="D21:E36" si="5">D20+$C$7*(J20+J21)/2</f>
        <v>0.29612100188548324</v>
      </c>
      <c r="E21" s="9">
        <f t="shared" si="5"/>
        <v>0.84187763597432785</v>
      </c>
      <c r="F21" s="9">
        <f t="shared" ref="F21:F84" si="6">$O$1*D21^2+$O$2*D21+$O$3</f>
        <v>0.84188002293785491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24.913019894703019</v>
      </c>
      <c r="J21">
        <f t="shared" ref="J21:K84" si="9">J20+L20*$C$7</f>
        <v>24.662226559610644</v>
      </c>
      <c r="K21">
        <f t="shared" si="9"/>
        <v>3.5260659943205468</v>
      </c>
      <c r="L21">
        <f t="shared" ref="L21:L84" si="10">-$C$15*I21*J21</f>
        <v>-2.4136070014704614</v>
      </c>
      <c r="M21">
        <f t="shared" ref="M21:M84" si="11">-$C$6-$C$15*I21*K21</f>
        <v>-32.519083910042276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3.5559490836828793</v>
      </c>
      <c r="B22">
        <f t="shared" si="3"/>
        <v>3.5559490836828793</v>
      </c>
      <c r="C22" s="9">
        <f t="shared" si="4"/>
        <v>1.8000000000000002E-2</v>
      </c>
      <c r="D22" s="9">
        <f t="shared" si="5"/>
        <v>0.44405091631712068</v>
      </c>
      <c r="E22" s="9">
        <f t="shared" si="5"/>
        <v>0.86244868842987032</v>
      </c>
      <c r="F22" s="9">
        <f t="shared" si="6"/>
        <v>0.86245618432023363</v>
      </c>
      <c r="G22" s="10">
        <f t="shared" si="7"/>
        <v>2.1666666599999997</v>
      </c>
      <c r="H22" s="5">
        <f t="shared" si="7"/>
        <v>1</v>
      </c>
      <c r="I22">
        <f t="shared" si="8"/>
        <v>24.871802655972303</v>
      </c>
      <c r="J22">
        <f t="shared" si="9"/>
        <v>24.647744917601823</v>
      </c>
      <c r="K22">
        <f t="shared" si="9"/>
        <v>3.3309514908602931</v>
      </c>
      <c r="L22">
        <f t="shared" si="10"/>
        <v>-2.4081988962042318</v>
      </c>
      <c r="M22">
        <f t="shared" si="11"/>
        <v>-32.499449396300392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3.4081059617573999</v>
      </c>
      <c r="B23">
        <f t="shared" si="3"/>
        <v>3.4081059617573999</v>
      </c>
      <c r="C23" s="9">
        <f t="shared" si="4"/>
        <v>2.4E-2</v>
      </c>
      <c r="D23" s="9">
        <f t="shared" si="5"/>
        <v>0.5918940382425999</v>
      </c>
      <c r="E23" s="9">
        <f t="shared" si="5"/>
        <v>0.88184940728589867</v>
      </c>
      <c r="F23" s="9">
        <f t="shared" si="6"/>
        <v>0.88186642918065172</v>
      </c>
      <c r="G23" s="10">
        <f t="shared" si="7"/>
        <v>2.1666666599999997</v>
      </c>
      <c r="H23" s="5">
        <f t="shared" si="7"/>
        <v>1</v>
      </c>
      <c r="I23">
        <f t="shared" si="8"/>
        <v>24.832105643906633</v>
      </c>
      <c r="J23">
        <f t="shared" si="9"/>
        <v>24.633295724224599</v>
      </c>
      <c r="K23">
        <f t="shared" si="9"/>
        <v>3.1359547944824908</v>
      </c>
      <c r="L23">
        <f t="shared" si="10"/>
        <v>-2.4029457544909167</v>
      </c>
      <c r="M23">
        <f t="shared" si="11"/>
        <v>-32.479908285437688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3.2603494404356335</v>
      </c>
      <c r="B24">
        <f t="shared" si="3"/>
        <v>3.2603494404356335</v>
      </c>
      <c r="C24" s="9">
        <f t="shared" si="4"/>
        <v>0.03</v>
      </c>
      <c r="D24" s="9">
        <f t="shared" si="5"/>
        <v>0.73965055956436665</v>
      </c>
      <c r="E24" s="9">
        <f t="shared" si="5"/>
        <v>0.90008049770365572</v>
      </c>
      <c r="F24" s="9">
        <f t="shared" si="6"/>
        <v>0.90011281199339965</v>
      </c>
      <c r="G24" s="10">
        <f t="shared" si="7"/>
        <v>2.1666666599999997</v>
      </c>
      <c r="H24" s="5">
        <f t="shared" si="7"/>
        <v>1</v>
      </c>
      <c r="I24">
        <f t="shared" si="8"/>
        <v>24.793932334534958</v>
      </c>
      <c r="J24">
        <f t="shared" si="9"/>
        <v>24.618878049697653</v>
      </c>
      <c r="K24">
        <f t="shared" si="9"/>
        <v>2.9410753447698648</v>
      </c>
      <c r="L24">
        <f t="shared" si="10"/>
        <v>-2.3978475478914247</v>
      </c>
      <c r="M24">
        <f t="shared" si="11"/>
        <v>-32.460457014384815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3.1126793333933094</v>
      </c>
      <c r="B25">
        <f t="shared" si="3"/>
        <v>3.1126793333933094</v>
      </c>
      <c r="C25" s="9">
        <f t="shared" si="4"/>
        <v>3.5999999999999997E-2</v>
      </c>
      <c r="D25" s="9">
        <f t="shared" si="5"/>
        <v>0.88732066660669051</v>
      </c>
      <c r="E25" s="9">
        <f t="shared" si="5"/>
        <v>0.91714266154601598</v>
      </c>
      <c r="F25" s="9">
        <f t="shared" si="6"/>
        <v>0.91719737943447299</v>
      </c>
      <c r="G25" s="10">
        <f t="shared" si="7"/>
        <v>2.1666666599999997</v>
      </c>
      <c r="H25" s="5">
        <f t="shared" si="7"/>
        <v>1</v>
      </c>
      <c r="I25">
        <f t="shared" si="8"/>
        <v>24.757285968567047</v>
      </c>
      <c r="J25">
        <f t="shared" si="9"/>
        <v>24.604490964410303</v>
      </c>
      <c r="K25">
        <f t="shared" si="9"/>
        <v>2.746312602683556</v>
      </c>
      <c r="L25">
        <f t="shared" si="10"/>
        <v>-2.3929042261510092</v>
      </c>
      <c r="M25">
        <f t="shared" si="11"/>
        <v>-32.441092013518954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2.9650954598829182</v>
      </c>
      <c r="B26">
        <f t="shared" si="3"/>
        <v>2.9650954598829182</v>
      </c>
      <c r="C26" s="9">
        <f t="shared" si="4"/>
        <v>4.1999999999999996E-2</v>
      </c>
      <c r="D26" s="9">
        <f t="shared" si="5"/>
        <v>1.0349045401170816</v>
      </c>
      <c r="E26" s="9">
        <f t="shared" si="5"/>
        <v>0.93303659750587398</v>
      </c>
      <c r="F26" s="9">
        <f t="shared" si="6"/>
        <v>0.93312217060770886</v>
      </c>
      <c r="G26" s="10">
        <f t="shared" si="7"/>
        <v>2.1666666599999997</v>
      </c>
      <c r="H26" s="5">
        <f t="shared" si="7"/>
        <v>1</v>
      </c>
      <c r="I26">
        <f t="shared" si="8"/>
        <v>24.72216954683136</v>
      </c>
      <c r="J26">
        <f t="shared" si="9"/>
        <v>24.590133539053397</v>
      </c>
      <c r="K26">
        <f t="shared" si="9"/>
        <v>2.5516660506024422</v>
      </c>
      <c r="L26">
        <f t="shared" si="10"/>
        <v>-2.3881157167860554</v>
      </c>
      <c r="M26">
        <f t="shared" si="11"/>
        <v>-32.421809707489196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2.8175976447315003</v>
      </c>
      <c r="B27">
        <f t="shared" si="3"/>
        <v>2.8175976447315003</v>
      </c>
      <c r="C27" s="9">
        <f t="shared" si="4"/>
        <v>4.7999999999999994E-2</v>
      </c>
      <c r="D27" s="9">
        <f t="shared" si="5"/>
        <v>1.1824023552684997</v>
      </c>
      <c r="E27" s="9">
        <f t="shared" si="5"/>
        <v>0.94776300123475388</v>
      </c>
      <c r="F27" s="9">
        <f t="shared" si="6"/>
        <v>0.94788921727053488</v>
      </c>
      <c r="G27" s="10">
        <f t="shared" si="7"/>
        <v>2.1666666599999997</v>
      </c>
      <c r="H27" s="5">
        <f t="shared" si="7"/>
        <v>1</v>
      </c>
      <c r="I27">
        <f t="shared" si="8"/>
        <v>24.688585825891682</v>
      </c>
      <c r="J27">
        <f t="shared" si="9"/>
        <v>24.575804844752682</v>
      </c>
      <c r="K27">
        <f t="shared" si="9"/>
        <v>2.3571351923575072</v>
      </c>
      <c r="L27">
        <f t="shared" si="10"/>
        <v>-2.3834819246891641</v>
      </c>
      <c r="M27">
        <f t="shared" si="11"/>
        <v>-32.40260651606421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2.6701857183376285</v>
      </c>
      <c r="B28">
        <f t="shared" si="3"/>
        <v>2.6701857183376285</v>
      </c>
      <c r="C28" s="9">
        <f t="shared" si="4"/>
        <v>5.3999999999999992E-2</v>
      </c>
      <c r="D28" s="9">
        <f t="shared" si="5"/>
        <v>1.3298142816623715</v>
      </c>
      <c r="E28" s="9">
        <f t="shared" si="5"/>
        <v>0.96132256547160977</v>
      </c>
      <c r="F28" s="9">
        <f t="shared" si="6"/>
        <v>0.96150054405928775</v>
      </c>
      <c r="G28" s="10">
        <f t="shared" si="7"/>
        <v>2.1666666599999997</v>
      </c>
      <c r="H28" s="5">
        <f t="shared" si="7"/>
        <v>1</v>
      </c>
      <c r="I28">
        <f t="shared" si="8"/>
        <v>24.656537313851281</v>
      </c>
      <c r="J28">
        <f t="shared" si="9"/>
        <v>24.561503953204546</v>
      </c>
      <c r="K28">
        <f t="shared" si="9"/>
        <v>2.1627195532611219</v>
      </c>
      <c r="L28">
        <f t="shared" si="10"/>
        <v>-2.379002731753332</v>
      </c>
      <c r="M28">
        <f t="shared" si="11"/>
        <v>-32.383478855001194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2.5228595166675727</v>
      </c>
      <c r="B29">
        <f t="shared" si="3"/>
        <v>2.5228595166675727</v>
      </c>
      <c r="C29" s="9">
        <f t="shared" si="4"/>
        <v>5.9999999999999991E-2</v>
      </c>
      <c r="D29" s="9">
        <f t="shared" si="5"/>
        <v>1.4771404833324273</v>
      </c>
      <c r="E29" s="9">
        <f t="shared" si="5"/>
        <v>0.97371598017178651</v>
      </c>
      <c r="F29" s="9">
        <f t="shared" si="6"/>
        <v>0.97395816871406282</v>
      </c>
      <c r="G29" s="10">
        <f t="shared" si="7"/>
        <v>2.1666666599999997</v>
      </c>
      <c r="H29" s="5">
        <f t="shared" si="7"/>
        <v>1</v>
      </c>
      <c r="I29">
        <f t="shared" si="8"/>
        <v>24.626026266353001</v>
      </c>
      <c r="J29">
        <f t="shared" si="9"/>
        <v>24.547229936814027</v>
      </c>
      <c r="K29">
        <f t="shared" si="9"/>
        <v>1.9684186801311148</v>
      </c>
      <c r="L29">
        <f t="shared" si="10"/>
        <v>-2.3746779965159965</v>
      </c>
      <c r="M29">
        <f t="shared" si="11"/>
        <v>-32.364423136935223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2.3756188812506256</v>
      </c>
      <c r="B30">
        <f t="shared" si="3"/>
        <v>2.3756188812506256</v>
      </c>
      <c r="C30" s="9">
        <f t="shared" si="4"/>
        <v>6.5999999999999989E-2</v>
      </c>
      <c r="D30" s="9">
        <f t="shared" si="5"/>
        <v>1.6243811187493742</v>
      </c>
      <c r="E30" s="9">
        <f t="shared" si="5"/>
        <v>0.98494393263610835</v>
      </c>
      <c r="F30" s="9">
        <f t="shared" si="6"/>
        <v>0.98526410230305106</v>
      </c>
      <c r="G30" s="10">
        <f t="shared" si="7"/>
        <v>2.1666666599999997</v>
      </c>
      <c r="H30" s="5">
        <f t="shared" si="7"/>
        <v>1</v>
      </c>
      <c r="I30">
        <f t="shared" si="8"/>
        <v>24.597054682783448</v>
      </c>
      <c r="J30">
        <f t="shared" si="9"/>
        <v>24.532981868834931</v>
      </c>
      <c r="K30">
        <f t="shared" si="9"/>
        <v>1.7742321413095035</v>
      </c>
      <c r="L30">
        <f t="shared" si="10"/>
        <v>-2.37050755382367</v>
      </c>
      <c r="M30">
        <f t="shared" si="11"/>
        <v>-32.345435772287985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2.2284636591735851</v>
      </c>
      <c r="B31">
        <f t="shared" si="3"/>
        <v>2.2284636591735851</v>
      </c>
      <c r="C31" s="9">
        <f t="shared" si="4"/>
        <v>7.1999999999999995E-2</v>
      </c>
      <c r="D31" s="9">
        <f t="shared" si="5"/>
        <v>1.7715363408264149</v>
      </c>
      <c r="E31" s="9">
        <f t="shared" si="5"/>
        <v>0.99500710764006417</v>
      </c>
      <c r="F31" s="9">
        <f t="shared" si="6"/>
        <v>0.99542034944632263</v>
      </c>
      <c r="G31" s="10">
        <f t="shared" si="7"/>
        <v>2.1666666599999997</v>
      </c>
      <c r="H31" s="5">
        <f t="shared" si="7"/>
        <v>1</v>
      </c>
      <c r="I31">
        <f t="shared" si="8"/>
        <v>24.569624302689107</v>
      </c>
      <c r="J31">
        <f t="shared" si="9"/>
        <v>24.518758823511988</v>
      </c>
      <c r="K31">
        <f t="shared" si="9"/>
        <v>1.5801595266757755</v>
      </c>
      <c r="L31">
        <f t="shared" si="10"/>
        <v>-2.3664912145178763</v>
      </c>
      <c r="M31">
        <f t="shared" si="11"/>
        <v>-32.326513170194772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2.0813937030743745</v>
      </c>
      <c r="B32">
        <f t="shared" si="3"/>
        <v>2.0813937030743745</v>
      </c>
      <c r="C32" s="9">
        <f t="shared" si="4"/>
        <v>7.8E-2</v>
      </c>
      <c r="D32" s="9">
        <f t="shared" si="5"/>
        <v>1.9186062969256255</v>
      </c>
      <c r="E32" s="9">
        <f t="shared" si="5"/>
        <v>1.0039061875630553</v>
      </c>
      <c r="F32" s="9">
        <f t="shared" si="6"/>
        <v>1.0044289085390132</v>
      </c>
      <c r="G32" s="10">
        <f t="shared" si="7"/>
        <v>2.1666666599999997</v>
      </c>
      <c r="H32" s="5">
        <f t="shared" si="7"/>
        <v>1</v>
      </c>
      <c r="I32">
        <f t="shared" si="8"/>
        <v>24.543736602411791</v>
      </c>
      <c r="J32">
        <f t="shared" si="9"/>
        <v>24.504559876224882</v>
      </c>
      <c r="K32">
        <f t="shared" si="9"/>
        <v>1.3862004476546068</v>
      </c>
      <c r="L32">
        <f t="shared" si="10"/>
        <v>-2.3626287651430422</v>
      </c>
      <c r="M32">
        <f t="shared" si="11"/>
        <v>-32.30765173944873</v>
      </c>
      <c r="S32">
        <f t="shared" si="0"/>
        <v>1</v>
      </c>
      <c r="T32" t="b">
        <f t="shared" si="1"/>
        <v>1</v>
      </c>
      <c r="U32" t="b">
        <f t="shared" si="2"/>
        <v>0</v>
      </c>
    </row>
    <row r="33" spans="1:21" x14ac:dyDescent="0.2">
      <c r="A33">
        <f t="shared" si="12"/>
        <v>1.934408871134798</v>
      </c>
      <c r="B33">
        <f t="shared" si="3"/>
        <v>1.934408871134798</v>
      </c>
      <c r="C33" s="9">
        <f t="shared" si="4"/>
        <v>8.4000000000000005E-2</v>
      </c>
      <c r="D33" s="9">
        <f t="shared" si="5"/>
        <v>2.065591128865202</v>
      </c>
      <c r="E33" s="9">
        <f t="shared" si="5"/>
        <v>1.0116418525176729</v>
      </c>
      <c r="F33" s="9">
        <f t="shared" si="6"/>
        <v>1.0122917719738682</v>
      </c>
      <c r="G33" s="10">
        <f t="shared" si="7"/>
        <v>2.1666666599999997</v>
      </c>
      <c r="H33" s="5">
        <f t="shared" si="7"/>
        <v>1</v>
      </c>
      <c r="I33">
        <f t="shared" si="8"/>
        <v>24.519392791950505</v>
      </c>
      <c r="J33">
        <f t="shared" si="9"/>
        <v>24.490384103634025</v>
      </c>
      <c r="K33">
        <f t="shared" si="9"/>
        <v>1.1923545372179145</v>
      </c>
      <c r="L33">
        <f t="shared" si="10"/>
        <v>-2.3589199676769703</v>
      </c>
      <c r="M33">
        <f t="shared" si="11"/>
        <v>-32.288847889461081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1.7875090270724119</v>
      </c>
      <c r="B34">
        <f t="shared" si="3"/>
        <v>1.7875090270724119</v>
      </c>
      <c r="C34" s="9">
        <f t="shared" si="4"/>
        <v>9.0000000000000011E-2</v>
      </c>
      <c r="D34" s="9">
        <f t="shared" si="5"/>
        <v>2.2124909729275881</v>
      </c>
      <c r="E34" s="9">
        <f t="shared" si="5"/>
        <v>1.0182147804789701</v>
      </c>
      <c r="F34" s="9">
        <f t="shared" si="6"/>
        <v>1.0190109263631015</v>
      </c>
      <c r="G34" s="10">
        <f t="shared" si="7"/>
        <v>2.1666666599999997</v>
      </c>
      <c r="H34" s="5">
        <f t="shared" si="7"/>
        <v>1</v>
      </c>
      <c r="I34">
        <f t="shared" si="8"/>
        <v>24.496593812056364</v>
      </c>
      <c r="J34">
        <f t="shared" si="9"/>
        <v>24.476230583827963</v>
      </c>
      <c r="K34">
        <f t="shared" si="9"/>
        <v>0.99862144988114798</v>
      </c>
      <c r="L34">
        <f t="shared" si="10"/>
        <v>-2.3553645592844799</v>
      </c>
      <c r="M34">
        <f t="shared" si="11"/>
        <v>-32.270098031236287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1.6406940401315113</v>
      </c>
      <c r="B35">
        <f t="shared" si="3"/>
        <v>1.6406940401315113</v>
      </c>
      <c r="C35" s="9">
        <f t="shared" si="4"/>
        <v>9.6000000000000016E-2</v>
      </c>
      <c r="D35" s="9">
        <f t="shared" si="5"/>
        <v>2.3593059598684887</v>
      </c>
      <c r="E35" s="9">
        <f t="shared" si="5"/>
        <v>1.0236256474136947</v>
      </c>
      <c r="F35" s="9">
        <f t="shared" si="6"/>
        <v>1.0245883527595236</v>
      </c>
      <c r="G35" s="10">
        <f t="shared" si="7"/>
        <v>2.1666666599999997</v>
      </c>
      <c r="H35" s="5">
        <f t="shared" si="7"/>
        <v>1</v>
      </c>
      <c r="I35">
        <f t="shared" si="8"/>
        <v>24.475340331566752</v>
      </c>
      <c r="J35">
        <f t="shared" si="9"/>
        <v>24.462098396472257</v>
      </c>
      <c r="K35">
        <f t="shared" si="9"/>
        <v>0.80500086169373031</v>
      </c>
      <c r="L35">
        <f t="shared" si="10"/>
        <v>-2.3519622520947441</v>
      </c>
      <c r="M35">
        <f t="shared" si="11"/>
        <v>-32.251398578360735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1.4939637850732153</v>
      </c>
      <c r="B36">
        <f t="shared" si="3"/>
        <v>1.4939637850732153</v>
      </c>
      <c r="C36" s="9">
        <f t="shared" si="4"/>
        <v>0.10200000000000002</v>
      </c>
      <c r="D36" s="9">
        <f t="shared" si="5"/>
        <v>2.5060362149267847</v>
      </c>
      <c r="E36" s="9">
        <f t="shared" si="5"/>
        <v>1.0278751274094466</v>
      </c>
      <c r="F36" s="9">
        <f t="shared" si="6"/>
        <v>1.0290260268768905</v>
      </c>
      <c r="G36" s="10">
        <f t="shared" si="7"/>
        <v>2.1666666599999997</v>
      </c>
      <c r="H36" s="5">
        <f t="shared" si="7"/>
        <v>1</v>
      </c>
      <c r="I36">
        <f t="shared" si="8"/>
        <v>24.455632744984456</v>
      </c>
      <c r="J36">
        <f t="shared" si="9"/>
        <v>24.447986622959689</v>
      </c>
      <c r="K36">
        <f t="shared" si="9"/>
        <v>0.6114924702235659</v>
      </c>
      <c r="L36">
        <f t="shared" si="10"/>
        <v>-2.3487127330028237</v>
      </c>
      <c r="M36">
        <f t="shared" si="11"/>
        <v>-32.232745948003775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1.3473181421646512</v>
      </c>
      <c r="B37">
        <f t="shared" si="3"/>
        <v>1.3473181421646512</v>
      </c>
      <c r="C37" s="9">
        <f t="shared" si="4"/>
        <v>0.10800000000000003</v>
      </c>
      <c r="D37" s="9">
        <f t="shared" ref="D37:E52" si="13">D36+$C$7*(J36+J37)/2</f>
        <v>2.6526818578353488</v>
      </c>
      <c r="E37" s="9">
        <f t="shared" si="13"/>
        <v>1.0309638928037239</v>
      </c>
      <c r="F37" s="9">
        <f t="shared" si="6"/>
        <v>1.0323259193094321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24.437471170306985</v>
      </c>
      <c r="J37">
        <f t="shared" si="9"/>
        <v>24.433894346561672</v>
      </c>
      <c r="K37">
        <f t="shared" si="9"/>
        <v>0.41809599453554325</v>
      </c>
      <c r="L37">
        <f t="shared" si="10"/>
        <v>-2.3456156634958263</v>
      </c>
      <c r="M37">
        <f t="shared" si="11"/>
        <v>-32.21413656192982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1.2007569971672241</v>
      </c>
      <c r="B38">
        <f t="shared" si="3"/>
        <v>1.2007569971672241</v>
      </c>
      <c r="C38" s="9">
        <f t="shared" si="4"/>
        <v>0.11400000000000003</v>
      </c>
      <c r="D38" s="9">
        <f t="shared" si="13"/>
        <v>2.7992430028327759</v>
      </c>
      <c r="E38" s="9">
        <f t="shared" si="13"/>
        <v>1.0328926143128225</v>
      </c>
      <c r="F38" s="9">
        <f t="shared" si="6"/>
        <v>1.0344899957505087</v>
      </c>
      <c r="G38" s="10">
        <f t="shared" si="14"/>
        <v>2.1666666599999997</v>
      </c>
      <c r="H38" s="5">
        <f t="shared" si="14"/>
        <v>1</v>
      </c>
      <c r="I38">
        <f t="shared" si="8"/>
        <v>24.420855447110885</v>
      </c>
      <c r="J38">
        <f t="shared" si="9"/>
        <v>24.419820652580697</v>
      </c>
      <c r="K38">
        <f t="shared" si="9"/>
        <v>0.22481117516396432</v>
      </c>
      <c r="L38">
        <f t="shared" si="10"/>
        <v>-2.342670679504101</v>
      </c>
      <c r="M38">
        <f t="shared" si="11"/>
        <v>-32.195566847520062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1.0542802413239709</v>
      </c>
      <c r="B39">
        <f t="shared" si="3"/>
        <v>1.0542802413239709</v>
      </c>
      <c r="C39" s="9">
        <f t="shared" si="4"/>
        <v>0.12000000000000004</v>
      </c>
      <c r="D39" s="9">
        <f t="shared" si="13"/>
        <v>2.9457197586760291</v>
      </c>
      <c r="E39" s="9">
        <f t="shared" si="13"/>
        <v>1.0336619611605509</v>
      </c>
      <c r="F39" s="9">
        <f t="shared" si="6"/>
        <v>1.0355202172103501</v>
      </c>
      <c r="G39" s="10">
        <f t="shared" si="14"/>
        <v>2.1666666599999997</v>
      </c>
      <c r="H39" s="5">
        <f t="shared" si="14"/>
        <v>1</v>
      </c>
      <c r="I39">
        <f t="shared" si="8"/>
        <v>24.405785134895162</v>
      </c>
      <c r="J39">
        <f t="shared" si="9"/>
        <v>24.405764628503672</v>
      </c>
      <c r="K39">
        <f t="shared" si="9"/>
        <v>3.1637774078843939E-2</v>
      </c>
      <c r="L39">
        <f t="shared" si="10"/>
        <v>-2.339877391277795</v>
      </c>
      <c r="M39">
        <f t="shared" si="11"/>
        <v>-32.177033238802565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0.90788777134599208</v>
      </c>
      <c r="B40">
        <f t="shared" si="3"/>
        <v>0.90788777134599208</v>
      </c>
      <c r="C40" s="9">
        <f t="shared" si="4"/>
        <v>0.12600000000000003</v>
      </c>
      <c r="D40" s="9">
        <f t="shared" si="13"/>
        <v>3.0921122286540079</v>
      </c>
      <c r="E40" s="9">
        <f t="shared" si="13"/>
        <v>1.0332726012067255</v>
      </c>
      <c r="F40" s="9">
        <f t="shared" si="6"/>
        <v>1.0354185402328326</v>
      </c>
      <c r="G40" s="10">
        <f t="shared" si="14"/>
        <v>2.1666666599999997</v>
      </c>
      <c r="H40" s="5">
        <f t="shared" si="14"/>
        <v>1</v>
      </c>
      <c r="I40">
        <f t="shared" si="8"/>
        <v>24.392259511687559</v>
      </c>
      <c r="J40">
        <f t="shared" si="9"/>
        <v>24.391725364156006</v>
      </c>
      <c r="K40">
        <f t="shared" si="9"/>
        <v>-0.16142442535397145</v>
      </c>
      <c r="L40">
        <f t="shared" si="10"/>
        <v>-2.3372353832890687</v>
      </c>
      <c r="M40">
        <f t="shared" si="11"/>
        <v>-32.158532177489221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0.76157948939795528</v>
      </c>
      <c r="B41">
        <f t="shared" si="3"/>
        <v>0.76157948939795528</v>
      </c>
      <c r="C41" s="9">
        <f t="shared" si="4"/>
        <v>0.13200000000000003</v>
      </c>
      <c r="D41" s="9">
        <f t="shared" si="13"/>
        <v>3.2384205106020447</v>
      </c>
      <c r="E41" s="9">
        <f t="shared" si="13"/>
        <v>1.0317252010754068</v>
      </c>
      <c r="F41" s="9">
        <f t="shared" si="6"/>
        <v>1.0341869171112408</v>
      </c>
      <c r="G41" s="10">
        <f t="shared" si="14"/>
        <v>2.1666666599999997</v>
      </c>
      <c r="H41" s="5">
        <f t="shared" si="14"/>
        <v>1</v>
      </c>
      <c r="I41">
        <f t="shared" si="8"/>
        <v>24.380277572916736</v>
      </c>
      <c r="J41">
        <f t="shared" si="9"/>
        <v>24.37770195185627</v>
      </c>
      <c r="K41">
        <f t="shared" si="9"/>
        <v>-0.35437561841890675</v>
      </c>
      <c r="L41">
        <f t="shared" si="10"/>
        <v>-2.3347442141601928</v>
      </c>
      <c r="M41">
        <f t="shared" si="11"/>
        <v>-32.140060114018254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0.61535530308267239</v>
      </c>
      <c r="B42">
        <f t="shared" si="3"/>
        <v>0.61535530308267239</v>
      </c>
      <c r="C42" s="9">
        <f t="shared" si="4"/>
        <v>0.13800000000000004</v>
      </c>
      <c r="D42" s="9">
        <f t="shared" si="13"/>
        <v>3.3846446969173276</v>
      </c>
      <c r="E42" s="9">
        <f t="shared" si="13"/>
        <v>1.0290204262828411</v>
      </c>
      <c r="F42" s="9">
        <f t="shared" si="6"/>
        <v>1.0318272961029713</v>
      </c>
      <c r="G42" s="10">
        <f t="shared" si="14"/>
        <v>2.1666666599999997</v>
      </c>
      <c r="H42" s="5">
        <f t="shared" si="14"/>
        <v>1</v>
      </c>
      <c r="I42">
        <f t="shared" si="8"/>
        <v>24.369838030552913</v>
      </c>
      <c r="J42">
        <f t="shared" si="9"/>
        <v>24.363693486571311</v>
      </c>
      <c r="K42">
        <f t="shared" si="9"/>
        <v>-0.54721597910301623</v>
      </c>
      <c r="L42">
        <f t="shared" si="10"/>
        <v>-2.3324034166177192</v>
      </c>
      <c r="M42">
        <f t="shared" si="11"/>
        <v>-32.121613508600774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0.46921512542474364</v>
      </c>
      <c r="B43">
        <f t="shared" si="3"/>
        <v>0.46921512542474364</v>
      </c>
      <c r="C43" s="9">
        <f t="shared" si="4"/>
        <v>0.14400000000000004</v>
      </c>
      <c r="D43" s="9">
        <f t="shared" si="13"/>
        <v>3.5307848745752564</v>
      </c>
      <c r="E43" s="9">
        <f t="shared" si="13"/>
        <v>1.0251589413650681</v>
      </c>
      <c r="F43" s="9">
        <f t="shared" si="6"/>
        <v>1.0283416216431287</v>
      </c>
      <c r="G43" s="10">
        <f t="shared" si="14"/>
        <v>2.1666666599999997</v>
      </c>
      <c r="H43" s="5">
        <f t="shared" si="14"/>
        <v>1</v>
      </c>
      <c r="I43">
        <f t="shared" si="8"/>
        <v>24.360939312518926</v>
      </c>
      <c r="J43">
        <f t="shared" si="9"/>
        <v>24.349699066071604</v>
      </c>
      <c r="K43">
        <f t="shared" si="9"/>
        <v>-0.73994566015462082</v>
      </c>
      <c r="L43">
        <f t="shared" si="10"/>
        <v>-2.3302124974728309</v>
      </c>
      <c r="M43">
        <f t="shared" si="11"/>
        <v>-32.103188832269979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0.32315887485326833</v>
      </c>
      <c r="B44">
        <f t="shared" si="3"/>
        <v>0.32315887485326833</v>
      </c>
      <c r="C44" s="9">
        <f t="shared" si="4"/>
        <v>0.15000000000000005</v>
      </c>
      <c r="D44" s="9">
        <f t="shared" si="13"/>
        <v>3.6768411251467317</v>
      </c>
      <c r="E44" s="9">
        <f t="shared" si="13"/>
        <v>1.0201414100051596</v>
      </c>
      <c r="F44" s="9">
        <f t="shared" si="6"/>
        <v>1.023731834556965</v>
      </c>
      <c r="G44" s="10">
        <f t="shared" si="14"/>
        <v>2.1666666599999997</v>
      </c>
      <c r="H44" s="5">
        <f t="shared" si="14"/>
        <v>1</v>
      </c>
      <c r="I44">
        <f t="shared" si="8"/>
        <v>24.353579562373096</v>
      </c>
      <c r="J44">
        <f t="shared" si="9"/>
        <v>24.335717791086768</v>
      </c>
      <c r="K44">
        <f t="shared" si="9"/>
        <v>-0.9325647931482407</v>
      </c>
      <c r="L44">
        <f t="shared" si="10"/>
        <v>-2.3281709376279567</v>
      </c>
      <c r="M44">
        <f t="shared" si="11"/>
        <v>-32.084782567931569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0.17718647518362518</v>
      </c>
      <c r="B45">
        <f t="shared" si="3"/>
        <v>0.17718647518362518</v>
      </c>
      <c r="C45" s="9">
        <f t="shared" si="4"/>
        <v>0.15600000000000006</v>
      </c>
      <c r="D45" s="9">
        <f t="shared" si="13"/>
        <v>3.8228135248163748</v>
      </c>
      <c r="E45" s="9">
        <f t="shared" si="13"/>
        <v>1.0139684951600474</v>
      </c>
      <c r="F45" s="9">
        <f t="shared" si="6"/>
        <v>1.0179998722711159</v>
      </c>
      <c r="G45" s="10">
        <f t="shared" si="14"/>
        <v>2.1666666599999997</v>
      </c>
      <c r="H45" s="5">
        <f t="shared" si="14"/>
        <v>1</v>
      </c>
      <c r="I45">
        <f t="shared" si="8"/>
        <v>24.347756639264627</v>
      </c>
      <c r="J45">
        <f t="shared" si="9"/>
        <v>24.321748765460999</v>
      </c>
      <c r="K45">
        <f t="shared" si="9"/>
        <v>-1.12507348855583</v>
      </c>
      <c r="L45">
        <f t="shared" si="10"/>
        <v>-2.3262781921096356</v>
      </c>
      <c r="M45">
        <f t="shared" si="11"/>
        <v>-32.066391211413844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3.1297855598316993E-2</v>
      </c>
      <c r="B46">
        <f t="shared" si="3"/>
        <v>3.1297855598316993E-2</v>
      </c>
      <c r="C46" s="9">
        <f t="shared" si="4"/>
        <v>0.16200000000000006</v>
      </c>
      <c r="D46" s="9">
        <f t="shared" si="13"/>
        <v>3.968702144401683</v>
      </c>
      <c r="E46" s="9">
        <f t="shared" si="13"/>
        <v>1.0066408591869069</v>
      </c>
      <c r="F46" s="9">
        <f t="shared" si="6"/>
        <v>1.0111476690235857</v>
      </c>
      <c r="G46" s="10">
        <f t="shared" si="14"/>
        <v>2.1666666599999997</v>
      </c>
      <c r="H46" s="5">
        <f t="shared" si="14"/>
        <v>1</v>
      </c>
      <c r="I46">
        <f t="shared" si="8"/>
        <v>24.343468118161745</v>
      </c>
      <c r="J46">
        <f t="shared" si="9"/>
        <v>24.307791096308343</v>
      </c>
      <c r="K46">
        <f t="shared" si="9"/>
        <v>-1.3174718358243132</v>
      </c>
      <c r="L46">
        <f t="shared" si="10"/>
        <v>-2.3245336901276015</v>
      </c>
      <c r="M46">
        <f t="shared" si="11"/>
        <v>-32.048011272516121</v>
      </c>
      <c r="S46">
        <f t="shared" si="0"/>
        <v>1</v>
      </c>
      <c r="T46" t="b">
        <f t="shared" si="1"/>
        <v>0</v>
      </c>
      <c r="U46" t="b">
        <f t="shared" si="2"/>
        <v>1</v>
      </c>
    </row>
    <row r="47" spans="1:21" x14ac:dyDescent="0.2">
      <c r="A47">
        <f t="shared" si="12"/>
        <v>100</v>
      </c>
      <c r="B47">
        <f t="shared" si="3"/>
        <v>0.11450704937311063</v>
      </c>
      <c r="C47" s="9">
        <f t="shared" si="4"/>
        <v>0.16800000000000007</v>
      </c>
      <c r="D47" s="9">
        <f t="shared" si="13"/>
        <v>4.1145070493731106</v>
      </c>
      <c r="E47" s="9">
        <f t="shared" si="13"/>
        <v>0.9981591639690558</v>
      </c>
      <c r="F47" s="9">
        <f t="shared" si="6"/>
        <v>1.0031771560724332</v>
      </c>
      <c r="G47" s="10">
        <f t="shared" si="14"/>
        <v>2.1666666599999997</v>
      </c>
      <c r="H47" s="5">
        <f t="shared" si="14"/>
        <v>1</v>
      </c>
      <c r="I47">
        <f t="shared" si="8"/>
        <v>24.340711290352157</v>
      </c>
      <c r="J47">
        <f t="shared" si="9"/>
        <v>24.293843894167576</v>
      </c>
      <c r="K47">
        <f t="shared" si="9"/>
        <v>-1.5097599034594098</v>
      </c>
      <c r="L47">
        <f t="shared" si="10"/>
        <v>-2.32293683515997</v>
      </c>
      <c r="M47">
        <f t="shared" si="11"/>
        <v>-32.029639276053985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0.26022829987508356</v>
      </c>
      <c r="C48" s="9">
        <f t="shared" si="4"/>
        <v>0.17400000000000007</v>
      </c>
      <c r="D48" s="9">
        <f t="shared" si="13"/>
        <v>4.2602282998750836</v>
      </c>
      <c r="E48" s="9">
        <f t="shared" si="13"/>
        <v>0.98852407104133033</v>
      </c>
      <c r="F48" s="9">
        <f t="shared" si="6"/>
        <v>0.99409026190311056</v>
      </c>
      <c r="G48" s="10">
        <f t="shared" si="14"/>
        <v>2.1666666599999997</v>
      </c>
      <c r="H48" s="5">
        <f t="shared" si="14"/>
        <v>1</v>
      </c>
      <c r="I48">
        <f t="shared" si="8"/>
        <v>24.339483164214816</v>
      </c>
      <c r="J48">
        <f t="shared" si="9"/>
        <v>24.279906273156616</v>
      </c>
      <c r="K48">
        <f t="shared" si="9"/>
        <v>-1.7019377391157338</v>
      </c>
      <c r="L48">
        <f t="shared" si="10"/>
        <v>-2.321487005064371</v>
      </c>
      <c r="M48">
        <f t="shared" si="11"/>
        <v>-32.011271762899923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0.4058659507479323</v>
      </c>
      <c r="C49" s="9">
        <f t="shared" si="4"/>
        <v>0.18000000000000008</v>
      </c>
      <c r="D49" s="9">
        <f t="shared" si="13"/>
        <v>4.4058659507479323</v>
      </c>
      <c r="E49" s="9">
        <f t="shared" si="13"/>
        <v>0.9777362417149037</v>
      </c>
      <c r="F49" s="9">
        <f t="shared" si="6"/>
        <v>0.98388891243440835</v>
      </c>
      <c r="G49" s="10">
        <f t="shared" si="14"/>
        <v>2.1666666599999997</v>
      </c>
      <c r="H49" s="5">
        <f t="shared" si="14"/>
        <v>1</v>
      </c>
      <c r="I49">
        <f t="shared" si="8"/>
        <v>24.339780466261349</v>
      </c>
      <c r="J49">
        <f t="shared" si="9"/>
        <v>24.265977351126228</v>
      </c>
      <c r="K49">
        <f t="shared" si="9"/>
        <v>-1.8940053696931334</v>
      </c>
      <c r="L49">
        <f t="shared" si="10"/>
        <v>-2.3201835522148051</v>
      </c>
      <c r="M49">
        <f t="shared" si="11"/>
        <v>-31.992905291017895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0.55142005155074969</v>
      </c>
      <c r="C50" s="9">
        <f t="shared" si="4"/>
        <v>0.18600000000000008</v>
      </c>
      <c r="D50" s="9">
        <f t="shared" si="13"/>
        <v>4.5514200515507497</v>
      </c>
      <c r="E50" s="9">
        <f t="shared" si="13"/>
        <v>0.96579633720150659</v>
      </c>
      <c r="F50" s="9">
        <f t="shared" si="6"/>
        <v>0.97257503122296129</v>
      </c>
      <c r="G50" s="10">
        <f t="shared" si="14"/>
        <v>2.1666666599999997</v>
      </c>
      <c r="H50" s="5">
        <f t="shared" si="14"/>
        <v>1</v>
      </c>
      <c r="I50">
        <f t="shared" si="8"/>
        <v>24.341599642445008</v>
      </c>
      <c r="J50">
        <f t="shared" si="9"/>
        <v>24.252056249812938</v>
      </c>
      <c r="K50">
        <f t="shared" si="9"/>
        <v>-2.0859628014392406</v>
      </c>
      <c r="L50">
        <f t="shared" si="10"/>
        <v>-2.3190258036639513</v>
      </c>
      <c r="M50">
        <f t="shared" si="11"/>
        <v>-31.974536436490492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0.6968906465851612</v>
      </c>
      <c r="C51" s="9">
        <f t="shared" si="4"/>
        <v>0.19200000000000009</v>
      </c>
      <c r="D51" s="9">
        <f t="shared" si="13"/>
        <v>4.6968906465851612</v>
      </c>
      <c r="E51" s="9">
        <f t="shared" si="13"/>
        <v>0.9527050187370143</v>
      </c>
      <c r="F51" s="9">
        <f t="shared" si="6"/>
        <v>0.96015053966626618</v>
      </c>
      <c r="G51" s="10">
        <f t="shared" si="14"/>
        <v>2.1666666599999997</v>
      </c>
      <c r="H51" s="5">
        <f t="shared" si="14"/>
        <v>1</v>
      </c>
      <c r="I51">
        <f t="shared" si="8"/>
        <v>24.344936859734307</v>
      </c>
      <c r="J51">
        <f t="shared" si="9"/>
        <v>24.238142094990955</v>
      </c>
      <c r="K51">
        <f t="shared" si="9"/>
        <v>-2.2778100200581837</v>
      </c>
      <c r="L51">
        <f t="shared" si="10"/>
        <v>-2.3180130613305954</v>
      </c>
      <c r="M51">
        <f t="shared" si="11"/>
        <v>-31.956161794537223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0.842277774920003</v>
      </c>
      <c r="C52" s="9">
        <f t="shared" si="4"/>
        <v>0.19800000000000009</v>
      </c>
      <c r="D52" s="9">
        <f t="shared" si="13"/>
        <v>4.842277774920003</v>
      </c>
      <c r="E52" s="9">
        <f t="shared" si="13"/>
        <v>0.93846294770436356</v>
      </c>
      <c r="F52" s="9">
        <f t="shared" si="6"/>
        <v>0.94661735720416706</v>
      </c>
      <c r="G52" s="10">
        <f t="shared" si="14"/>
        <v>2.1666666599999997</v>
      </c>
      <c r="H52" s="5">
        <f t="shared" si="14"/>
        <v>1</v>
      </c>
      <c r="I52">
        <f t="shared" si="8"/>
        <v>24.349788007948003</v>
      </c>
      <c r="J52">
        <f t="shared" si="9"/>
        <v>24.224234016622972</v>
      </c>
      <c r="K52">
        <f t="shared" si="9"/>
        <v>-2.4695469908254069</v>
      </c>
      <c r="L52">
        <f t="shared" si="10"/>
        <v>-2.3171446022117927</v>
      </c>
      <c r="M52">
        <f t="shared" si="11"/>
        <v>-31.937777980522615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0.98758147041690059</v>
      </c>
      <c r="C53" s="9">
        <f t="shared" si="4"/>
        <v>0.2040000000000001</v>
      </c>
      <c r="D53" s="9">
        <f t="shared" ref="D53:E68" si="15">D52+$C$7*(J52+J53)/2</f>
        <v>4.9875814704169006</v>
      </c>
      <c r="E53" s="9">
        <f t="shared" si="15"/>
        <v>0.92307078575576174</v>
      </c>
      <c r="F53" s="9">
        <f t="shared" si="6"/>
        <v>0.93197740151876207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24.356148701847623</v>
      </c>
      <c r="J53">
        <f t="shared" si="9"/>
        <v>24.210331149009701</v>
      </c>
      <c r="K53">
        <f t="shared" si="9"/>
        <v>-2.6611736587085426</v>
      </c>
      <c r="L53">
        <f t="shared" si="10"/>
        <v>-2.3164196786193494</v>
      </c>
      <c r="M53">
        <f t="shared" si="11"/>
        <v>-31.919381630952699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1.1328017617567436</v>
      </c>
      <c r="C54" s="9">
        <f t="shared" si="4"/>
        <v>0.2100000000000001</v>
      </c>
      <c r="D54" s="9">
        <f t="shared" si="15"/>
        <v>5.1328017617567436</v>
      </c>
      <c r="E54" s="9">
        <f t="shared" si="15"/>
        <v>0.90652919493415329</v>
      </c>
      <c r="F54" s="9">
        <f t="shared" si="6"/>
        <v>0.91623258873268887</v>
      </c>
      <c r="G54" s="10">
        <f t="shared" si="16"/>
        <v>2.1666666599999997</v>
      </c>
      <c r="H54" s="5">
        <f t="shared" si="16"/>
        <v>1</v>
      </c>
      <c r="I54">
        <f t="shared" si="8"/>
        <v>24.364014283482938</v>
      </c>
      <c r="J54">
        <f t="shared" si="9"/>
        <v>24.196432630937984</v>
      </c>
      <c r="K54">
        <f t="shared" si="9"/>
        <v>-2.8526899484942589</v>
      </c>
      <c r="L54">
        <f t="shared" si="10"/>
        <v>-2.315837518440111</v>
      </c>
      <c r="M54">
        <f t="shared" si="11"/>
        <v>-31.900969404458696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1.2779386724670392</v>
      </c>
      <c r="C55" s="9">
        <f t="shared" si="4"/>
        <v>0.21600000000000011</v>
      </c>
      <c r="D55" s="9">
        <f t="shared" si="15"/>
        <v>5.2779386724670392</v>
      </c>
      <c r="E55" s="9">
        <f t="shared" si="15"/>
        <v>0.88883883779390749</v>
      </c>
      <c r="F55" s="9">
        <f t="shared" si="6"/>
        <v>0.89938483360574084</v>
      </c>
      <c r="G55" s="10">
        <f t="shared" si="16"/>
        <v>2.1666666599999997</v>
      </c>
      <c r="H55" s="5">
        <f t="shared" si="16"/>
        <v>1</v>
      </c>
      <c r="I55">
        <f t="shared" si="8"/>
        <v>24.373379824785559</v>
      </c>
      <c r="J55">
        <f t="shared" si="9"/>
        <v>24.182537605827342</v>
      </c>
      <c r="K55">
        <f t="shared" si="9"/>
        <v>-3.044095764921011</v>
      </c>
      <c r="L55">
        <f t="shared" si="10"/>
        <v>-2.3153973254195468</v>
      </c>
      <c r="M55">
        <f t="shared" si="11"/>
        <v>-31.882537982766515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1.422992220950146</v>
      </c>
      <c r="C56" s="9">
        <f t="shared" si="4"/>
        <v>0.22200000000000011</v>
      </c>
      <c r="D56" s="9">
        <f t="shared" si="15"/>
        <v>5.422992220950146</v>
      </c>
      <c r="E56" s="9">
        <f t="shared" si="15"/>
        <v>0.87000037752069159</v>
      </c>
      <c r="F56" s="9">
        <f t="shared" si="6"/>
        <v>0.88143604972977385</v>
      </c>
      <c r="G56" s="10">
        <f t="shared" si="16"/>
        <v>2.1666666599999997</v>
      </c>
      <c r="H56" s="5">
        <f t="shared" si="16"/>
        <v>1</v>
      </c>
      <c r="I56">
        <f t="shared" si="8"/>
        <v>24.384240130405093</v>
      </c>
      <c r="J56">
        <f t="shared" si="9"/>
        <v>24.168645221874826</v>
      </c>
      <c r="K56">
        <f t="shared" si="9"/>
        <v>-3.2353909928176101</v>
      </c>
      <c r="L56">
        <f t="shared" si="10"/>
        <v>-2.3150982794680441</v>
      </c>
      <c r="M56">
        <f t="shared" si="11"/>
        <v>-31.864084071650854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1.5679624205123641</v>
      </c>
      <c r="C57" s="9">
        <f t="shared" si="4"/>
        <v>0.22800000000000012</v>
      </c>
      <c r="D57" s="9">
        <f t="shared" si="15"/>
        <v>5.5679624205123641</v>
      </c>
      <c r="E57" s="9">
        <f t="shared" si="15"/>
        <v>0.85001447805049624</v>
      </c>
      <c r="F57" s="9">
        <f t="shared" si="6"/>
        <v>0.86238814972186162</v>
      </c>
      <c r="G57" s="10">
        <f t="shared" si="16"/>
        <v>2.1666666599999997</v>
      </c>
      <c r="H57" s="5">
        <f t="shared" si="16"/>
        <v>1</v>
      </c>
      <c r="I57">
        <f t="shared" si="8"/>
        <v>24.396589740781984</v>
      </c>
      <c r="J57">
        <f t="shared" si="9"/>
        <v>24.154754632198017</v>
      </c>
      <c r="K57">
        <f t="shared" si="9"/>
        <v>-3.4265754972475153</v>
      </c>
      <c r="L57">
        <f t="shared" si="10"/>
        <v>-2.3149395369892858</v>
      </c>
      <c r="M57">
        <f t="shared" si="11"/>
        <v>-31.845604401872777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1.7128492793938861</v>
      </c>
      <c r="C58" s="9">
        <f t="shared" si="4"/>
        <v>0.23400000000000012</v>
      </c>
      <c r="D58" s="9">
        <f t="shared" si="15"/>
        <v>5.7128492793938861</v>
      </c>
      <c r="E58" s="9">
        <f t="shared" si="15"/>
        <v>0.82888180418777746</v>
      </c>
      <c r="F58" s="9">
        <f t="shared" si="6"/>
        <v>0.84224304541565242</v>
      </c>
      <c r="G58" s="10">
        <f t="shared" si="16"/>
        <v>2.1666666599999997</v>
      </c>
      <c r="H58" s="5">
        <f t="shared" si="16"/>
        <v>1</v>
      </c>
      <c r="I58">
        <f t="shared" si="8"/>
        <v>24.410422935450555</v>
      </c>
      <c r="J58">
        <f t="shared" si="9"/>
        <v>24.140864994976081</v>
      </c>
      <c r="K58">
        <f t="shared" si="9"/>
        <v>-3.6176491236587518</v>
      </c>
      <c r="L58">
        <f t="shared" si="10"/>
        <v>-2.3149202312300496</v>
      </c>
      <c r="M58">
        <f t="shared" si="11"/>
        <v>-31.827095730099476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1.8576528007995803</v>
      </c>
      <c r="C59" s="9">
        <f t="shared" si="4"/>
        <v>0.24000000000000013</v>
      </c>
      <c r="D59" s="9">
        <f t="shared" si="15"/>
        <v>5.8576528007995803</v>
      </c>
      <c r="E59" s="9">
        <f t="shared" si="15"/>
        <v>0.80660302172268317</v>
      </c>
      <c r="F59" s="9">
        <f t="shared" si="6"/>
        <v>0.82100264805089429</v>
      </c>
      <c r="G59" s="10">
        <f t="shared" si="16"/>
        <v>2.1666666599999997</v>
      </c>
      <c r="H59" s="5">
        <f t="shared" si="16"/>
        <v>1</v>
      </c>
      <c r="I59">
        <f t="shared" si="8"/>
        <v>24.425733736565476</v>
      </c>
      <c r="J59">
        <f t="shared" si="9"/>
        <v>24.126975473588701</v>
      </c>
      <c r="K59">
        <f t="shared" si="9"/>
        <v>-3.8086116980393485</v>
      </c>
      <c r="L59">
        <f t="shared" si="10"/>
        <v>-2.3150394726507253</v>
      </c>
      <c r="M59">
        <f t="shared" si="11"/>
        <v>-31.80855483980525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2.0023729829306047</v>
      </c>
      <c r="C60" s="9">
        <f t="shared" si="4"/>
        <v>0.24600000000000014</v>
      </c>
      <c r="D60" s="9">
        <f t="shared" si="15"/>
        <v>6.0023729829306047</v>
      </c>
      <c r="E60" s="9">
        <f t="shared" si="15"/>
        <v>0.78317879754733055</v>
      </c>
      <c r="F60" s="9">
        <f t="shared" si="6"/>
        <v>0.79866886846108065</v>
      </c>
      <c r="G60" s="10">
        <f t="shared" si="16"/>
        <v>2.1666666599999997</v>
      </c>
      <c r="H60" s="5">
        <f t="shared" si="16"/>
        <v>1</v>
      </c>
      <c r="I60">
        <f t="shared" si="8"/>
        <v>24.442515912644325</v>
      </c>
      <c r="J60">
        <f t="shared" si="9"/>
        <v>24.113085236752795</v>
      </c>
      <c r="K60">
        <f t="shared" si="9"/>
        <v>-3.9994630270781801</v>
      </c>
      <c r="L60">
        <f t="shared" si="10"/>
        <v>-2.3152963493158003</v>
      </c>
      <c r="M60">
        <f t="shared" si="11"/>
        <v>-31.78997854215255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2.1470098190168336</v>
      </c>
      <c r="C61" s="9">
        <f t="shared" si="4"/>
        <v>0.25200000000000011</v>
      </c>
      <c r="D61" s="9">
        <f t="shared" si="15"/>
        <v>6.1470098190168336</v>
      </c>
      <c r="E61" s="9">
        <f t="shared" si="15"/>
        <v>0.75860979977110277</v>
      </c>
      <c r="F61" s="9">
        <f t="shared" si="6"/>
        <v>0.77524361725918423</v>
      </c>
      <c r="G61" s="10">
        <f t="shared" si="16"/>
        <v>2.1666666599999997</v>
      </c>
      <c r="H61" s="5">
        <f t="shared" si="16"/>
        <v>1</v>
      </c>
      <c r="I61">
        <f t="shared" si="8"/>
        <v>24.460762982518631</v>
      </c>
      <c r="J61">
        <f t="shared" si="9"/>
        <v>24.099193458656899</v>
      </c>
      <c r="K61">
        <f t="shared" si="9"/>
        <v>-4.190202898331095</v>
      </c>
      <c r="L61">
        <f t="shared" si="10"/>
        <v>-2.3156899273035418</v>
      </c>
      <c r="M61">
        <f t="shared" si="11"/>
        <v>-31.771363676852104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2.2915632973500832</v>
      </c>
      <c r="C62" s="9">
        <f t="shared" si="4"/>
        <v>0.25800000000000012</v>
      </c>
      <c r="D62" s="9">
        <f t="shared" si="15"/>
        <v>6.2915632973500832</v>
      </c>
      <c r="E62" s="9">
        <f t="shared" si="15"/>
        <v>0.73289669783493283</v>
      </c>
      <c r="F62" s="9">
        <f t="shared" si="6"/>
        <v>0.75072880502143624</v>
      </c>
      <c r="G62" s="10">
        <f t="shared" si="16"/>
        <v>2.1666666599999997</v>
      </c>
      <c r="H62" s="5">
        <f t="shared" si="16"/>
        <v>1</v>
      </c>
      <c r="I62">
        <f t="shared" si="8"/>
        <v>24.480468219485424</v>
      </c>
      <c r="J62">
        <f t="shared" si="9"/>
        <v>24.085299319093078</v>
      </c>
      <c r="K62">
        <f t="shared" si="9"/>
        <v>-4.3808310803922073</v>
      </c>
      <c r="L62">
        <f t="shared" si="10"/>
        <v>-2.3162192511340742</v>
      </c>
      <c r="M62">
        <f t="shared" si="11"/>
        <v>-31.7527071130012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2.4360334013181211</v>
      </c>
      <c r="C63" s="9">
        <f t="shared" si="4"/>
        <v>0.26400000000000012</v>
      </c>
      <c r="D63" s="9">
        <f t="shared" si="15"/>
        <v>6.4360334013181211</v>
      </c>
      <c r="E63" s="9">
        <f t="shared" si="15"/>
        <v>0.70604016262454561</v>
      </c>
      <c r="F63" s="9">
        <f t="shared" si="6"/>
        <v>0.725126342469116</v>
      </c>
      <c r="G63" s="10">
        <f t="shared" si="16"/>
        <v>2.1666666599999997</v>
      </c>
      <c r="H63" s="5">
        <f t="shared" si="16"/>
        <v>1</v>
      </c>
      <c r="I63">
        <f t="shared" si="8"/>
        <v>24.501624655650868</v>
      </c>
      <c r="J63">
        <f t="shared" si="9"/>
        <v>24.071402003586275</v>
      </c>
      <c r="K63">
        <f t="shared" si="9"/>
        <v>-4.5713473230702144</v>
      </c>
      <c r="L63">
        <f t="shared" si="10"/>
        <v>-2.3168833442149905</v>
      </c>
      <c r="M63">
        <f t="shared" si="11"/>
        <v>-31.734005749899186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2.5804201094394426</v>
      </c>
      <c r="C64" s="9">
        <f t="shared" si="4"/>
        <v>0.27000000000000013</v>
      </c>
      <c r="D64" s="9">
        <f t="shared" si="15"/>
        <v>6.5804201094394426</v>
      </c>
      <c r="E64" s="9">
        <f t="shared" si="15"/>
        <v>0.67804086658262608</v>
      </c>
      <c r="F64" s="9">
        <f t="shared" si="6"/>
        <v>0.69843814064831455</v>
      </c>
      <c r="G64" s="10">
        <f t="shared" si="16"/>
        <v>2.1666666599999997</v>
      </c>
      <c r="H64" s="5">
        <f t="shared" si="16"/>
        <v>1</v>
      </c>
      <c r="I64">
        <f t="shared" si="8"/>
        <v>24.524225086457445</v>
      </c>
      <c r="J64">
        <f t="shared" si="9"/>
        <v>24.057500703520986</v>
      </c>
      <c r="K64">
        <f t="shared" si="9"/>
        <v>-4.7617513575696098</v>
      </c>
      <c r="L64">
        <f t="shared" si="10"/>
        <v>-2.3176812093036645</v>
      </c>
      <c r="M64">
        <f t="shared" si="11"/>
        <v>-31.715256517839357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2.7247233953988008</v>
      </c>
      <c r="C65" s="9">
        <f t="shared" si="4"/>
        <v>0.27600000000000013</v>
      </c>
      <c r="D65" s="9">
        <f t="shared" si="15"/>
        <v>6.7247233953988008</v>
      </c>
      <c r="E65" s="9">
        <f t="shared" si="15"/>
        <v>0.64889948381988727</v>
      </c>
      <c r="F65" s="9">
        <f t="shared" si="6"/>
        <v>0.67066611110763941</v>
      </c>
      <c r="G65" s="10">
        <f t="shared" si="16"/>
        <v>2.1666666599999997</v>
      </c>
      <c r="H65" s="5">
        <f t="shared" si="16"/>
        <v>1</v>
      </c>
      <c r="I65">
        <f t="shared" si="8"/>
        <v>24.548262075385718</v>
      </c>
      <c r="J65">
        <f t="shared" si="9"/>
        <v>24.043594616265164</v>
      </c>
      <c r="K65">
        <f t="shared" si="9"/>
        <v>-4.9520428966766463</v>
      </c>
      <c r="L65">
        <f t="shared" si="10"/>
        <v>-2.3186118289853521</v>
      </c>
      <c r="M65">
        <f t="shared" si="11"/>
        <v>-31.696456378876473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2.8689432280834701</v>
      </c>
      <c r="C66" s="9">
        <f t="shared" si="4"/>
        <v>0.28200000000000014</v>
      </c>
      <c r="D66" s="9">
        <f t="shared" si="15"/>
        <v>6.8689432280834701</v>
      </c>
      <c r="E66" s="9">
        <f t="shared" si="15"/>
        <v>0.61861669022500765</v>
      </c>
      <c r="F66" s="9">
        <f t="shared" si="6"/>
        <v>0.64181216607382374</v>
      </c>
      <c r="G66" s="10">
        <f t="shared" si="16"/>
        <v>2.1666666599999997</v>
      </c>
      <c r="H66" s="5">
        <f t="shared" si="16"/>
        <v>1</v>
      </c>
      <c r="I66">
        <f t="shared" si="8"/>
        <v>24.573727958821554</v>
      </c>
      <c r="J66">
        <f t="shared" si="9"/>
        <v>24.029682945291253</v>
      </c>
      <c r="K66">
        <f t="shared" si="9"/>
        <v>-5.1422216349499053</v>
      </c>
      <c r="L66">
        <f t="shared" si="10"/>
        <v>-2.319674166166191</v>
      </c>
      <c r="M66">
        <f t="shared" si="11"/>
        <v>-31.677602327569137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3.013079571620227</v>
      </c>
      <c r="C67" s="9">
        <f t="shared" si="4"/>
        <v>0.28800000000000014</v>
      </c>
      <c r="D67" s="9">
        <f t="shared" si="15"/>
        <v>7.013079571620227</v>
      </c>
      <c r="E67" s="9">
        <f t="shared" si="15"/>
        <v>0.587193163573412</v>
      </c>
      <c r="F67" s="9">
        <f t="shared" si="6"/>
        <v>0.61187821862520886</v>
      </c>
      <c r="G67" s="10">
        <f t="shared" si="16"/>
        <v>2.1666666599999997</v>
      </c>
      <c r="H67" s="5">
        <f t="shared" si="16"/>
        <v>1</v>
      </c>
      <c r="I67">
        <f t="shared" si="8"/>
        <v>24.600614851079442</v>
      </c>
      <c r="J67">
        <f t="shared" si="9"/>
        <v>24.015764900294254</v>
      </c>
      <c r="K67">
        <f t="shared" si="9"/>
        <v>-5.3322872489153204</v>
      </c>
      <c r="L67">
        <f t="shared" si="10"/>
        <v>-2.3208671645801631</v>
      </c>
      <c r="M67">
        <f t="shared" si="11"/>
        <v>-31.658691391696401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3.1571323854130302</v>
      </c>
      <c r="C68" s="9">
        <f t="shared" si="4"/>
        <v>0.29400000000000015</v>
      </c>
      <c r="D68" s="9">
        <f t="shared" si="15"/>
        <v>7.1571323854130302</v>
      </c>
      <c r="E68" s="9">
        <f t="shared" si="15"/>
        <v>0.55462958363486958</v>
      </c>
      <c r="F68" s="9">
        <f t="shared" si="6"/>
        <v>0.58086618286307001</v>
      </c>
      <c r="G68" s="10">
        <f t="shared" si="16"/>
        <v>2.1666666599999997</v>
      </c>
      <c r="H68" s="5">
        <f t="shared" si="16"/>
        <v>1</v>
      </c>
      <c r="I68">
        <f t="shared" si="8"/>
        <v>24.628914649572412</v>
      </c>
      <c r="J68">
        <f t="shared" si="9"/>
        <v>24.001839697306774</v>
      </c>
      <c r="K68">
        <f t="shared" si="9"/>
        <v>-5.5222393972654986</v>
      </c>
      <c r="L68">
        <f t="shared" si="10"/>
        <v>-2.3221897493090879</v>
      </c>
      <c r="M68">
        <f t="shared" si="11"/>
        <v>-31.639720632947995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3.3011016241813831</v>
      </c>
      <c r="C69" s="9">
        <f t="shared" si="4"/>
        <v>0.30000000000000016</v>
      </c>
      <c r="D69" s="9">
        <f t="shared" ref="D69:E84" si="17">D68+$C$7*(J68+J69)/2</f>
        <v>7.3011016241813831</v>
      </c>
      <c r="E69" s="9">
        <f t="shared" si="17"/>
        <v>0.52092663227988356</v>
      </c>
      <c r="F69" s="9">
        <f t="shared" si="6"/>
        <v>0.54877797408075646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24.658619040118818</v>
      </c>
      <c r="J69">
        <f t="shared" si="9"/>
        <v>23.98790655881092</v>
      </c>
      <c r="K69">
        <f t="shared" si="9"/>
        <v>-5.7120777210631868</v>
      </c>
      <c r="L69">
        <f t="shared" si="10"/>
        <v>-2.3236408273146969</v>
      </c>
      <c r="M69">
        <f t="shared" si="11"/>
        <v>-31.620687147587628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3.4449872379993574</v>
      </c>
      <c r="C70" s="9">
        <f t="shared" si="4"/>
        <v>0.30600000000000016</v>
      </c>
      <c r="D70" s="9">
        <f t="shared" si="17"/>
        <v>7.4449872379993574</v>
      </c>
      <c r="E70" s="9">
        <f t="shared" si="17"/>
        <v>0.48608499358484786</v>
      </c>
      <c r="F70" s="9">
        <f t="shared" si="6"/>
        <v>0.51561550893060926</v>
      </c>
      <c r="G70" s="10">
        <f t="shared" si="18"/>
        <v>2.1666666599999997</v>
      </c>
      <c r="H70" s="5">
        <f t="shared" si="18"/>
        <v>1</v>
      </c>
      <c r="I70">
        <f t="shared" si="8"/>
        <v>24.689719502376267</v>
      </c>
      <c r="J70">
        <f t="shared" si="9"/>
        <v>23.973964713847032</v>
      </c>
      <c r="K70">
        <f t="shared" si="9"/>
        <v>-5.9018018439487125</v>
      </c>
      <c r="L70">
        <f t="shared" si="10"/>
        <v>-2.3252192879818288</v>
      </c>
      <c r="M70">
        <f t="shared" si="11"/>
        <v>-31.601588067088876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3.5887891723352556</v>
      </c>
      <c r="C71" s="9">
        <f t="shared" si="4"/>
        <v>0.31200000000000017</v>
      </c>
      <c r="D71" s="9">
        <f t="shared" si="17"/>
        <v>7.5887891723352556</v>
      </c>
      <c r="E71" s="9">
        <f t="shared" si="17"/>
        <v>0.45010535393594797</v>
      </c>
      <c r="F71" s="9">
        <f t="shared" si="6"/>
        <v>0.48138070558864487</v>
      </c>
      <c r="G71" s="10">
        <f t="shared" si="18"/>
        <v>2.1666666599999997</v>
      </c>
      <c r="H71" s="5">
        <f t="shared" si="18"/>
        <v>1</v>
      </c>
      <c r="I71">
        <f t="shared" si="8"/>
        <v>24.722207315392751</v>
      </c>
      <c r="J71">
        <f t="shared" si="9"/>
        <v>23.960013398119141</v>
      </c>
      <c r="K71">
        <f t="shared" si="9"/>
        <v>-6.0914113723512457</v>
      </c>
      <c r="L71">
        <f t="shared" si="10"/>
        <v>-2.3269240036717846</v>
      </c>
      <c r="M71">
        <f t="shared" si="11"/>
        <v>-31.582420558743255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3.7325073680919045</v>
      </c>
      <c r="C72" s="9">
        <f t="shared" si="4"/>
        <v>0.31800000000000017</v>
      </c>
      <c r="D72" s="9">
        <f t="shared" si="17"/>
        <v>7.7325073680919045</v>
      </c>
      <c r="E72" s="9">
        <f t="shared" si="17"/>
        <v>0.41298840213178312</v>
      </c>
      <c r="F72" s="9">
        <f t="shared" si="6"/>
        <v>0.44607548391695995</v>
      </c>
      <c r="G72" s="10">
        <f t="shared" si="18"/>
        <v>2.1666666599999997</v>
      </c>
      <c r="H72" s="5">
        <f t="shared" si="18"/>
        <v>1</v>
      </c>
      <c r="I72">
        <f t="shared" si="8"/>
        <v>24.756073563265101</v>
      </c>
      <c r="J72">
        <f t="shared" si="9"/>
        <v>23.94605185409711</v>
      </c>
      <c r="K72">
        <f t="shared" si="9"/>
        <v>-6.2809058957037056</v>
      </c>
      <c r="L72">
        <f t="shared" si="10"/>
        <v>-2.3287538302848758</v>
      </c>
      <c r="M72">
        <f t="shared" si="11"/>
        <v>-31.563181826240125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3.876141761647542</v>
      </c>
      <c r="C73" s="9">
        <f t="shared" si="4"/>
        <v>0.32400000000000018</v>
      </c>
      <c r="D73" s="9">
        <f t="shared" si="17"/>
        <v>7.876141761647542</v>
      </c>
      <c r="E73" s="9">
        <f t="shared" si="17"/>
        <v>0.37473482948468856</v>
      </c>
      <c r="F73" s="9">
        <f t="shared" si="6"/>
        <v>0.40970176562385008</v>
      </c>
      <c r="G73" s="10">
        <f t="shared" si="18"/>
        <v>2.1666666599999997</v>
      </c>
      <c r="H73" s="5">
        <f t="shared" si="18"/>
        <v>1</v>
      </c>
      <c r="I73">
        <f t="shared" si="8"/>
        <v>24.791309140894789</v>
      </c>
      <c r="J73">
        <f t="shared" si="9"/>
        <v>23.9320793311154</v>
      </c>
      <c r="K73">
        <f t="shared" si="9"/>
        <v>-6.470284986661146</v>
      </c>
      <c r="L73">
        <f t="shared" si="10"/>
        <v>-2.3307076078312017</v>
      </c>
      <c r="M73">
        <f t="shared" si="11"/>
        <v>-31.543869110218083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4.0196922848972942</v>
      </c>
      <c r="C74" s="9">
        <f t="shared" si="4"/>
        <v>0.33000000000000018</v>
      </c>
      <c r="D74" s="9">
        <f t="shared" si="17"/>
        <v>8.0196922848972942</v>
      </c>
      <c r="E74" s="9">
        <f t="shared" si="17"/>
        <v>0.33534532992073773</v>
      </c>
      <c r="F74" s="9">
        <f t="shared" si="6"/>
        <v>0.37226147442160473</v>
      </c>
      <c r="G74" s="10">
        <f t="shared" si="18"/>
        <v>2.1666666599999997</v>
      </c>
      <c r="H74" s="5">
        <f t="shared" si="18"/>
        <v>1</v>
      </c>
      <c r="I74">
        <f t="shared" si="8"/>
        <v>24.827904759831132</v>
      </c>
      <c r="J74">
        <f t="shared" si="9"/>
        <v>23.918095085468412</v>
      </c>
      <c r="K74">
        <f t="shared" si="9"/>
        <v>-6.6595482013224547</v>
      </c>
      <c r="L74">
        <f t="shared" si="10"/>
        <v>-2.3327841610086959</v>
      </c>
      <c r="M74">
        <f t="shared" si="11"/>
        <v>-31.524479688787693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4.1631588652952072</v>
      </c>
      <c r="C75" s="9">
        <f t="shared" si="4"/>
        <v>0.33600000000000019</v>
      </c>
      <c r="D75" s="9">
        <f t="shared" si="17"/>
        <v>8.1631588652952072</v>
      </c>
      <c r="E75" s="9">
        <f t="shared" si="17"/>
        <v>0.29482060007840483</v>
      </c>
      <c r="F75" s="9">
        <f t="shared" si="6"/>
        <v>0.33375653618196732</v>
      </c>
      <c r="G75" s="10">
        <f t="shared" si="18"/>
        <v>2.1666666599999997</v>
      </c>
      <c r="H75" s="5">
        <f t="shared" si="18"/>
        <v>1</v>
      </c>
      <c r="I75">
        <f t="shared" si="8"/>
        <v>24.865850954191959</v>
      </c>
      <c r="J75">
        <f t="shared" si="9"/>
        <v>23.904098380502361</v>
      </c>
      <c r="K75">
        <f t="shared" si="9"/>
        <v>-6.8486950794551813</v>
      </c>
      <c r="L75">
        <f t="shared" si="10"/>
        <v>-2.3349822997874767</v>
      </c>
      <c r="M75">
        <f t="shared" si="11"/>
        <v>-31.505010878025285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4.3065414258968246</v>
      </c>
      <c r="C76" s="9">
        <f t="shared" si="4"/>
        <v>0.34200000000000019</v>
      </c>
      <c r="D76" s="9">
        <f t="shared" si="17"/>
        <v>8.3065414258968246</v>
      </c>
      <c r="E76" s="9">
        <f t="shared" si="17"/>
        <v>0.25316133940586927</v>
      </c>
      <c r="F76" s="9">
        <f t="shared" si="6"/>
        <v>0.29418887908923452</v>
      </c>
      <c r="G76" s="10">
        <f t="shared" si="18"/>
        <v>2.1666666599999997</v>
      </c>
      <c r="H76" s="5">
        <f t="shared" si="18"/>
        <v>1</v>
      </c>
      <c r="I76">
        <f t="shared" si="8"/>
        <v>24.905138086651931</v>
      </c>
      <c r="J76">
        <f t="shared" si="9"/>
        <v>23.890088486703636</v>
      </c>
      <c r="K76">
        <f t="shared" si="9"/>
        <v>-7.0377251447233329</v>
      </c>
      <c r="L76">
        <f t="shared" si="10"/>
        <v>-2.3373008199995708</v>
      </c>
      <c r="M76">
        <f t="shared" si="11"/>
        <v>-31.485460032437782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4.4498398854022874</v>
      </c>
      <c r="C77" s="9">
        <f t="shared" si="4"/>
        <v>0.3480000000000002</v>
      </c>
      <c r="D77" s="9">
        <f t="shared" si="17"/>
        <v>8.4498398854022874</v>
      </c>
      <c r="E77" s="9">
        <f t="shared" si="17"/>
        <v>0.21036825025694539</v>
      </c>
      <c r="F77" s="9">
        <f t="shared" si="6"/>
        <v>0.25356043379097104</v>
      </c>
      <c r="G77" s="10">
        <f t="shared" si="18"/>
        <v>2.1666666599999997</v>
      </c>
      <c r="H77" s="5">
        <f t="shared" si="18"/>
        <v>1</v>
      </c>
      <c r="I77">
        <f t="shared" si="8"/>
        <v>24.945756354488697</v>
      </c>
      <c r="J77">
        <f t="shared" si="9"/>
        <v>23.876064681783639</v>
      </c>
      <c r="K77">
        <f t="shared" si="9"/>
        <v>-7.2266379049179594</v>
      </c>
      <c r="L77">
        <f t="shared" si="10"/>
        <v>-2.3397385039330554</v>
      </c>
      <c r="M77">
        <f t="shared" si="11"/>
        <v>-31.465824545398426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4.5930541581999176</v>
      </c>
      <c r="C78" s="9">
        <f t="shared" si="4"/>
        <v>0.3540000000000002</v>
      </c>
      <c r="D78" s="9">
        <f t="shared" si="17"/>
        <v>8.5930541581999176</v>
      </c>
      <c r="E78" s="9">
        <f t="shared" si="17"/>
        <v>0.16644203798562046</v>
      </c>
      <c r="F78" s="9">
        <f t="shared" si="6"/>
        <v>0.21187313354633808</v>
      </c>
      <c r="G78" s="10">
        <f t="shared" si="18"/>
        <v>2.1666666599999997</v>
      </c>
      <c r="H78" s="5">
        <f t="shared" si="18"/>
        <v>1</v>
      </c>
      <c r="I78">
        <f t="shared" si="8"/>
        <v>24.987695795677226</v>
      </c>
      <c r="J78">
        <f t="shared" si="9"/>
        <v>23.862026250760042</v>
      </c>
      <c r="K78">
        <f t="shared" si="9"/>
        <v>-7.4154328521903503</v>
      </c>
      <c r="L78">
        <f t="shared" si="10"/>
        <v>-2.3422941209297043</v>
      </c>
      <c r="M78">
        <f t="shared" si="11"/>
        <v>-31.446101849553482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4.7361841544103012</v>
      </c>
      <c r="C79" s="9">
        <f t="shared" si="4"/>
        <v>0.36000000000000021</v>
      </c>
      <c r="D79" s="9">
        <f t="shared" si="17"/>
        <v>8.7361841544103012</v>
      </c>
      <c r="E79" s="9">
        <f t="shared" si="17"/>
        <v>0.1213834110391864</v>
      </c>
      <c r="F79" s="9">
        <f t="shared" si="6"/>
        <v>0.16912891437199706</v>
      </c>
      <c r="G79" s="10">
        <f t="shared" si="18"/>
        <v>2.1666666599999997</v>
      </c>
      <c r="H79" s="5">
        <f t="shared" si="18"/>
        <v>1</v>
      </c>
      <c r="I79">
        <f t="shared" si="8"/>
        <v>25.030946295022847</v>
      </c>
      <c r="J79">
        <f t="shared" si="9"/>
        <v>23.847972486034465</v>
      </c>
      <c r="K79">
        <f t="shared" si="9"/>
        <v>-7.6041094632876716</v>
      </c>
      <c r="L79">
        <f t="shared" si="10"/>
        <v>-2.3449664279852338</v>
      </c>
      <c r="M79">
        <f t="shared" si="11"/>
        <v>-31.426289417199865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4.8792297799308049</v>
      </c>
      <c r="C80" s="9">
        <f t="shared" si="4"/>
        <v>0.36600000000000021</v>
      </c>
      <c r="D80" s="9">
        <f t="shared" si="17"/>
        <v>8.8792297799308049</v>
      </c>
      <c r="E80" s="9">
        <f t="shared" si="17"/>
        <v>7.5193081049950775E-2</v>
      </c>
      <c r="F80" s="9">
        <f t="shared" si="6"/>
        <v>0.12532971518559088</v>
      </c>
      <c r="G80" s="10">
        <f t="shared" si="18"/>
        <v>2.1666666599999997</v>
      </c>
      <c r="H80" s="5">
        <f t="shared" si="18"/>
        <v>1</v>
      </c>
      <c r="I80">
        <f t="shared" si="8"/>
        <v>25.075497590323547</v>
      </c>
      <c r="J80">
        <f t="shared" si="9"/>
        <v>23.833902687466555</v>
      </c>
      <c r="K80">
        <f t="shared" si="9"/>
        <v>-7.7926671997908707</v>
      </c>
      <c r="L80">
        <f t="shared" si="10"/>
        <v>-2.3477541703512435</v>
      </c>
      <c r="M80">
        <f t="shared" si="11"/>
        <v>-31.406384760633884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5.0221909364805377</v>
      </c>
      <c r="C81" s="9">
        <f t="shared" si="4"/>
        <v>0.37200000000000022</v>
      </c>
      <c r="D81" s="9">
        <f t="shared" si="17"/>
        <v>9.0221909364805377</v>
      </c>
      <c r="E81" s="9">
        <f t="shared" si="17"/>
        <v>2.7871762925514139E-2</v>
      </c>
      <c r="F81" s="9">
        <f t="shared" si="6"/>
        <v>8.0477477946782394E-2</v>
      </c>
      <c r="G81" s="10">
        <f t="shared" si="18"/>
        <v>2.1666666599999997</v>
      </c>
      <c r="H81" s="5">
        <f t="shared" si="18"/>
        <v>1</v>
      </c>
      <c r="I81">
        <f t="shared" si="8"/>
        <v>25.121339278552387</v>
      </c>
      <c r="J81">
        <f t="shared" si="9"/>
        <v>23.819816162444447</v>
      </c>
      <c r="K81">
        <f t="shared" si="9"/>
        <v>-7.9811055083546742</v>
      </c>
      <c r="L81">
        <f t="shared" si="10"/>
        <v>-2.3506560821379936</v>
      </c>
      <c r="M81">
        <f t="shared" si="11"/>
        <v>-31.386385432471211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5.1650675216457262</v>
      </c>
      <c r="C82" s="9">
        <f t="shared" si="4"/>
        <v>0.37800000000000022</v>
      </c>
      <c r="D82" s="9">
        <f t="shared" si="17"/>
        <v>9.1650675216457262</v>
      </c>
      <c r="E82" s="9">
        <f t="shared" si="17"/>
        <v>-2.0579825062398395E-2</v>
      </c>
      <c r="F82" s="9">
        <f t="shared" si="6"/>
        <v>3.4574147795836452E-2</v>
      </c>
      <c r="G82" s="10">
        <f t="shared" si="18"/>
        <v>2.1666666599999997</v>
      </c>
      <c r="H82" s="5">
        <f t="shared" si="18"/>
        <v>1</v>
      </c>
      <c r="I82">
        <f t="shared" si="8"/>
        <v>25.16846082205107</v>
      </c>
      <c r="J82">
        <f t="shared" si="9"/>
        <v>23.80571222595162</v>
      </c>
      <c r="K82">
        <f t="shared" si="9"/>
        <v>-8.1694238209495023</v>
      </c>
      <c r="L82">
        <f t="shared" si="10"/>
        <v>-2.3536708869171661</v>
      </c>
      <c r="M82">
        <f t="shared" si="11"/>
        <v>-31.366289025938276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5.3078594289254717</v>
      </c>
      <c r="C83" s="9">
        <f t="shared" si="4"/>
        <v>0.38400000000000023</v>
      </c>
      <c r="D83" s="9">
        <f t="shared" si="17"/>
        <v>9.3078594289254717</v>
      </c>
      <c r="E83" s="9">
        <f t="shared" si="17"/>
        <v>-7.0160961190562296E-2</v>
      </c>
      <c r="F83" s="9">
        <f t="shared" si="6"/>
        <v>-1.2378326810264295E-2</v>
      </c>
      <c r="G83" s="10">
        <f t="shared" si="18"/>
        <v>2.1666666599999997</v>
      </c>
      <c r="H83" s="5">
        <f t="shared" si="18"/>
        <v>1</v>
      </c>
      <c r="I83">
        <f t="shared" si="8"/>
        <v>25.2168515547258</v>
      </c>
      <c r="J83">
        <f t="shared" si="9"/>
        <v>23.791590200630118</v>
      </c>
      <c r="K83">
        <f t="shared" si="9"/>
        <v>-8.3576215551051316</v>
      </c>
      <c r="L83">
        <f t="shared" si="10"/>
        <v>-2.3567972983237713</v>
      </c>
      <c r="M83">
        <f t="shared" si="11"/>
        <v>-31.346093175135362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5.450566547777882</v>
      </c>
      <c r="C84" s="9">
        <f t="shared" si="4"/>
        <v>0.39000000000000024</v>
      </c>
      <c r="D84" s="9">
        <f t="shared" si="17"/>
        <v>9.450566547777882</v>
      </c>
      <c r="E84" s="9">
        <f t="shared" si="17"/>
        <v>-0.12087092019834551</v>
      </c>
      <c r="F84" s="9">
        <f t="shared" si="6"/>
        <v>-6.0377993964176313E-2</v>
      </c>
      <c r="G84" s="10">
        <f t="shared" si="18"/>
        <v>2.1666666599999997</v>
      </c>
      <c r="H84" s="5">
        <f t="shared" si="18"/>
        <v>1</v>
      </c>
      <c r="I84">
        <f t="shared" si="8"/>
        <v>25.266500688237013</v>
      </c>
      <c r="J84">
        <f t="shared" si="9"/>
        <v>23.777449416840174</v>
      </c>
      <c r="K84">
        <f t="shared" si="9"/>
        <v>-8.5456981141559432</v>
      </c>
      <c r="L84">
        <f t="shared" si="10"/>
        <v>-2.3600340206564154</v>
      </c>
      <c r="M84">
        <f t="shared" si="11"/>
        <v>-31.325795555271647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5.5931887636665518</v>
      </c>
      <c r="C85" s="9">
        <f t="shared" ref="C85:C148" si="23">C84+_dt</f>
        <v>0.39600000000000024</v>
      </c>
      <c r="D85" s="9">
        <f t="shared" ref="D85:E100" si="24">D84+$C$7*(J84+J85)/2</f>
        <v>9.5931887636665518</v>
      </c>
      <c r="E85" s="9">
        <f t="shared" si="24"/>
        <v>-0.17270897320327605</v>
      </c>
      <c r="F85" s="9">
        <f t="shared" ref="F85:F148" si="25">$O$1*D85^2+$O$2*D85+$O$3</f>
        <v>-0.10942289817704143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25.317397318174624</v>
      </c>
      <c r="J85">
        <f t="shared" ref="J85:K148" si="28">J84+L84*$C$7</f>
        <v>23.763289212716234</v>
      </c>
      <c r="K85">
        <f t="shared" si="28"/>
        <v>-8.7336528874875725</v>
      </c>
      <c r="L85">
        <f t="shared" ref="L85:L148" si="29">-$C$15*I85*J85</f>
        <v>-2.363379749475139</v>
      </c>
      <c r="M85">
        <f t="shared" ref="M85:M148" si="30">-$C$6-$C$15*I85*K85</f>
        <v>-31.305393882872586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5.7357259581073592</v>
      </c>
      <c r="C86" s="9">
        <f t="shared" si="23"/>
        <v>0.40200000000000025</v>
      </c>
      <c r="D86" s="9">
        <f t="shared" si="24"/>
        <v>9.7357259581073592</v>
      </c>
      <c r="E86" s="9">
        <f t="shared" si="24"/>
        <v>-0.22567438761809319</v>
      </c>
      <c r="F86" s="9">
        <f t="shared" si="25"/>
        <v>-0.15951108024981797</v>
      </c>
      <c r="G86" s="10">
        <f t="shared" si="26"/>
        <v>2.1666666599999997</v>
      </c>
      <c r="H86" s="5">
        <f t="shared" si="26"/>
        <v>1</v>
      </c>
      <c r="I86">
        <f t="shared" si="27"/>
        <v>25.369530430210759</v>
      </c>
      <c r="J86">
        <f t="shared" si="28"/>
        <v>23.749108934219382</v>
      </c>
      <c r="K86">
        <f t="shared" si="28"/>
        <v>-8.9214852507848086</v>
      </c>
      <c r="L86">
        <f t="shared" si="29"/>
        <v>-2.366833172196074</v>
      </c>
      <c r="M86">
        <f t="shared" si="30"/>
        <v>-31.284885915959965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5.8781780087155759</v>
      </c>
      <c r="C87" s="9">
        <f t="shared" si="23"/>
        <v>0.40800000000000025</v>
      </c>
      <c r="D87" s="9">
        <f t="shared" si="24"/>
        <v>9.8781780087155759</v>
      </c>
      <c r="E87" s="9">
        <f t="shared" si="24"/>
        <v>-0.27976642706928934</v>
      </c>
      <c r="F87" s="9">
        <f t="shared" si="25"/>
        <v>-0.21064057714711304</v>
      </c>
      <c r="G87" s="10">
        <f t="shared" si="26"/>
        <v>2.1666666599999997</v>
      </c>
      <c r="H87" s="5">
        <f t="shared" si="26"/>
        <v>1</v>
      </c>
      <c r="I87">
        <f t="shared" si="27"/>
        <v>25.422888906222294</v>
      </c>
      <c r="J87">
        <f t="shared" si="28"/>
        <v>23.734907935186207</v>
      </c>
      <c r="K87">
        <f t="shared" si="28"/>
        <v>-9.1091945662805678</v>
      </c>
      <c r="L87">
        <f t="shared" si="29"/>
        <v>-2.3703929686822134</v>
      </c>
      <c r="M87">
        <f t="shared" si="30"/>
        <v>-31.264269454205056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6.0205447892532575</v>
      </c>
      <c r="C88" s="9">
        <f t="shared" si="23"/>
        <v>0.41400000000000026</v>
      </c>
      <c r="D88" s="9">
        <f t="shared" si="24"/>
        <v>10.020544789253258</v>
      </c>
      <c r="E88" s="9">
        <f t="shared" si="24"/>
        <v>-0.33498435131714843</v>
      </c>
      <c r="F88" s="9">
        <f t="shared" si="25"/>
        <v>-0.2628094218735143</v>
      </c>
      <c r="G88" s="10">
        <f t="shared" si="26"/>
        <v>2.1666666599999997</v>
      </c>
      <c r="H88" s="5">
        <f t="shared" si="26"/>
        <v>1</v>
      </c>
      <c r="I88">
        <f t="shared" si="27"/>
        <v>25.477461530375695</v>
      </c>
      <c r="J88">
        <f t="shared" si="28"/>
        <v>23.720685577374113</v>
      </c>
      <c r="K88">
        <f t="shared" si="28"/>
        <v>-9.2967801830057972</v>
      </c>
      <c r="L88">
        <f t="shared" si="29"/>
        <v>-2.3740578118295832</v>
      </c>
      <c r="M88">
        <f t="shared" si="30"/>
        <v>-31.243542339055335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6.1628261696768885</v>
      </c>
      <c r="C89" s="9">
        <f t="shared" si="23"/>
        <v>0.42000000000000026</v>
      </c>
      <c r="D89" s="9">
        <f t="shared" si="24"/>
        <v>10.162826169676888</v>
      </c>
      <c r="E89" s="9">
        <f t="shared" si="24"/>
        <v>-0.39132741617728622</v>
      </c>
      <c r="F89" s="9">
        <f t="shared" si="25"/>
        <v>-0.31601564335243026</v>
      </c>
      <c r="G89" s="10">
        <f t="shared" si="26"/>
        <v>2.1666666599999997</v>
      </c>
      <c r="H89" s="5">
        <f t="shared" si="26"/>
        <v>1</v>
      </c>
      <c r="I89">
        <f t="shared" si="27"/>
        <v>25.533236995167062</v>
      </c>
      <c r="J89">
        <f t="shared" si="28"/>
        <v>23.706441230503135</v>
      </c>
      <c r="K89">
        <f t="shared" si="28"/>
        <v>-9.4842414370401293</v>
      </c>
      <c r="L89">
        <f t="shared" si="29"/>
        <v>-2.3778263681481691</v>
      </c>
      <c r="M89">
        <f t="shared" si="30"/>
        <v>-31.222702453835208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6.3050220161852799</v>
      </c>
      <c r="C90" s="9">
        <f t="shared" si="23"/>
        <v>0.42600000000000027</v>
      </c>
      <c r="D90" s="9">
        <f t="shared" si="24"/>
        <v>10.30502201618528</v>
      </c>
      <c r="E90" s="9">
        <f t="shared" si="24"/>
        <v>-0.44879487344369606</v>
      </c>
      <c r="F90" s="9">
        <f t="shared" si="25"/>
        <v>-0.37025726630742961</v>
      </c>
      <c r="G90" s="10">
        <f t="shared" si="26"/>
        <v>2.1666666599999997</v>
      </c>
      <c r="H90" s="5">
        <f t="shared" si="26"/>
        <v>1</v>
      </c>
      <c r="I90">
        <f t="shared" si="27"/>
        <v>25.590203907410462</v>
      </c>
      <c r="J90">
        <f t="shared" si="28"/>
        <v>23.692174272294245</v>
      </c>
      <c r="K90">
        <f t="shared" si="28"/>
        <v>-9.6715776517631404</v>
      </c>
      <c r="L90">
        <f t="shared" si="29"/>
        <v>-2.3816972983369542</v>
      </c>
      <c r="M90">
        <f t="shared" si="30"/>
        <v>-31.201747723821306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6.4471321912676753</v>
      </c>
      <c r="C91" s="9">
        <f t="shared" si="23"/>
        <v>0.43200000000000027</v>
      </c>
      <c r="D91" s="9">
        <f t="shared" si="24"/>
        <v>10.447132191267675</v>
      </c>
      <c r="E91" s="9">
        <f t="shared" si="24"/>
        <v>-0.50738597081330372</v>
      </c>
      <c r="F91" s="9">
        <f t="shared" si="25"/>
        <v>-0.42553231114609769</v>
      </c>
      <c r="G91" s="10">
        <f t="shared" si="26"/>
        <v>2.1666666599999997</v>
      </c>
      <c r="H91" s="5">
        <f t="shared" si="26"/>
        <v>1</v>
      </c>
      <c r="I91">
        <f t="shared" si="27"/>
        <v>25.648350794168081</v>
      </c>
      <c r="J91">
        <f t="shared" si="28"/>
        <v>23.677884088504225</v>
      </c>
      <c r="K91">
        <f t="shared" si="28"/>
        <v>-9.8587881381060676</v>
      </c>
      <c r="L91">
        <f t="shared" si="29"/>
        <v>-2.3856692578524763</v>
      </c>
      <c r="M91">
        <f t="shared" si="30"/>
        <v>-31.180676116292869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6.5891565537520602</v>
      </c>
      <c r="C92" s="9">
        <f t="shared" si="23"/>
        <v>0.43800000000000028</v>
      </c>
      <c r="D92" s="9">
        <f t="shared" si="24"/>
        <v>10.58915655375206</v>
      </c>
      <c r="E92" s="9">
        <f t="shared" si="24"/>
        <v>-0.56709995181203343</v>
      </c>
      <c r="F92" s="9">
        <f t="shared" si="25"/>
        <v>-0.48183879384639272</v>
      </c>
      <c r="G92" s="10">
        <f t="shared" si="26"/>
        <v>2.1666666599999997</v>
      </c>
      <c r="H92" s="5">
        <f t="shared" si="26"/>
        <v>1</v>
      </c>
      <c r="I92">
        <f t="shared" si="27"/>
        <v>25.707666108616007</v>
      </c>
      <c r="J92">
        <f t="shared" si="28"/>
        <v>23.663570072957111</v>
      </c>
      <c r="K92">
        <f t="shared" si="28"/>
        <v>-10.045872194803826</v>
      </c>
      <c r="L92">
        <f t="shared" si="29"/>
        <v>-2.3897408974703338</v>
      </c>
      <c r="M92">
        <f t="shared" si="30"/>
        <v>-31.159485640557754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6.7310949588536477</v>
      </c>
      <c r="C93" s="9">
        <f t="shared" si="23"/>
        <v>0.44400000000000028</v>
      </c>
      <c r="D93" s="9">
        <f t="shared" si="24"/>
        <v>10.731094958853648</v>
      </c>
      <c r="E93" s="9">
        <f t="shared" si="24"/>
        <v>-0.62793605572238642</v>
      </c>
      <c r="F93" s="9">
        <f t="shared" si="25"/>
        <v>-0.53917472584551118</v>
      </c>
      <c r="G93" s="10">
        <f t="shared" si="26"/>
        <v>2.1666666599999997</v>
      </c>
      <c r="H93" s="5">
        <f t="shared" si="26"/>
        <v>1</v>
      </c>
      <c r="I93">
        <f t="shared" si="27"/>
        <v>25.768138235839668</v>
      </c>
      <c r="J93">
        <f t="shared" si="28"/>
        <v>23.649231627572288</v>
      </c>
      <c r="K93">
        <f t="shared" si="28"/>
        <v>-10.232829108647172</v>
      </c>
      <c r="L93">
        <f t="shared" si="29"/>
        <v>-2.3939108638391007</v>
      </c>
      <c r="M93">
        <f t="shared" si="30"/>
        <v>-31.138174347954738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6.8729472582235331</v>
      </c>
      <c r="C94" s="9">
        <f t="shared" si="23"/>
        <v>0.45000000000000029</v>
      </c>
      <c r="D94" s="9">
        <f t="shared" si="24"/>
        <v>10.872947258223533</v>
      </c>
      <c r="E94" s="9">
        <f t="shared" si="24"/>
        <v>-0.68989351751253258</v>
      </c>
      <c r="F94" s="9">
        <f t="shared" si="25"/>
        <v>-0.59753811393125866</v>
      </c>
      <c r="G94" s="10">
        <f t="shared" si="26"/>
        <v>2.1666666599999997</v>
      </c>
      <c r="H94" s="5">
        <f t="shared" si="26"/>
        <v>1</v>
      </c>
      <c r="I94">
        <f t="shared" si="27"/>
        <v>25.829755498553499</v>
      </c>
      <c r="J94">
        <f t="shared" si="28"/>
        <v>23.634868162389253</v>
      </c>
      <c r="K94">
        <f t="shared" si="28"/>
        <v>-10.419658154734901</v>
      </c>
      <c r="L94">
        <f t="shared" si="29"/>
        <v>-2.3981778000261542</v>
      </c>
      <c r="M94">
        <f t="shared" si="30"/>
        <v>-31.116740331832649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7.0147132999974691</v>
      </c>
      <c r="C95" s="9">
        <f t="shared" si="23"/>
        <v>0.45600000000000029</v>
      </c>
      <c r="D95" s="9">
        <f t="shared" si="24"/>
        <v>11.014713299997469</v>
      </c>
      <c r="E95" s="9">
        <f t="shared" si="24"/>
        <v>-0.75297156776691498</v>
      </c>
      <c r="F95" s="9">
        <f t="shared" si="25"/>
        <v>-0.65692696013591367</v>
      </c>
      <c r="G95" s="10">
        <f t="shared" si="26"/>
        <v>2.1666666599999997</v>
      </c>
      <c r="H95" s="5">
        <f t="shared" si="26"/>
        <v>1</v>
      </c>
      <c r="I95">
        <f t="shared" si="27"/>
        <v>25.892506162739497</v>
      </c>
      <c r="J95">
        <f t="shared" si="28"/>
        <v>23.620479095589097</v>
      </c>
      <c r="K95">
        <f t="shared" si="28"/>
        <v>-10.606358596725897</v>
      </c>
      <c r="L95">
        <f t="shared" si="29"/>
        <v>-2.4025403460549315</v>
      </c>
      <c r="M95">
        <f t="shared" si="30"/>
        <v>-31.095181727506997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7.1563929288447738</v>
      </c>
      <c r="C96" s="9">
        <f t="shared" si="23"/>
        <v>0.4620000000000003</v>
      </c>
      <c r="D96" s="9">
        <f t="shared" si="24"/>
        <v>11.156392928844774</v>
      </c>
      <c r="E96" s="9">
        <f t="shared" si="24"/>
        <v>-0.8171694326183655</v>
      </c>
      <c r="F96" s="9">
        <f t="shared" si="25"/>
        <v>-0.71733926163259121</v>
      </c>
      <c r="G96" s="10">
        <f t="shared" si="26"/>
        <v>2.1666666599999997</v>
      </c>
      <c r="H96" s="5">
        <f t="shared" si="26"/>
        <v>1</v>
      </c>
      <c r="I96">
        <f t="shared" si="27"/>
        <v>25.956378443199874</v>
      </c>
      <c r="J96">
        <f t="shared" si="28"/>
        <v>23.606063853512769</v>
      </c>
      <c r="K96">
        <f t="shared" si="28"/>
        <v>-10.79292968709094</v>
      </c>
      <c r="L96">
        <f t="shared" si="29"/>
        <v>-2.4069971394331895</v>
      </c>
      <c r="M96">
        <f t="shared" si="30"/>
        <v>-31.07349671219475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7.2979859860173413</v>
      </c>
      <c r="C97" s="9">
        <f t="shared" si="23"/>
        <v>0.4680000000000003</v>
      </c>
      <c r="D97" s="9">
        <f t="shared" si="24"/>
        <v>11.297985986017341</v>
      </c>
      <c r="E97" s="9">
        <f t="shared" si="24"/>
        <v>-0.88248633368173068</v>
      </c>
      <c r="F97" s="9">
        <f t="shared" si="25"/>
        <v>-0.77877301063409854</v>
      </c>
      <c r="G97" s="10">
        <f t="shared" si="26"/>
        <v>2.1666666599999997</v>
      </c>
      <c r="H97" s="5">
        <f t="shared" si="26"/>
        <v>1</v>
      </c>
      <c r="I97">
        <f t="shared" si="27"/>
        <v>26.021360509019157</v>
      </c>
      <c r="J97">
        <f t="shared" si="28"/>
        <v>23.591621870676171</v>
      </c>
      <c r="K97">
        <f t="shared" si="28"/>
        <v>-10.979370667364108</v>
      </c>
      <c r="L97">
        <f t="shared" si="29"/>
        <v>-2.4115468156718491</v>
      </c>
      <c r="M97">
        <f t="shared" si="30"/>
        <v>-31.051683504927933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7.439492309398716</v>
      </c>
      <c r="C98" s="9">
        <f t="shared" si="23"/>
        <v>0.47400000000000031</v>
      </c>
      <c r="D98" s="9">
        <f t="shared" si="24"/>
        <v>11.439492309398716</v>
      </c>
      <c r="E98" s="9">
        <f t="shared" si="24"/>
        <v>-0.948921487989004</v>
      </c>
      <c r="F98" s="9">
        <f t="shared" si="25"/>
        <v>-0.84122619429426104</v>
      </c>
      <c r="G98" s="10">
        <f t="shared" si="26"/>
        <v>2.1666666599999997</v>
      </c>
      <c r="H98" s="5">
        <f t="shared" si="26"/>
        <v>1</v>
      </c>
      <c r="I98">
        <f t="shared" si="27"/>
        <v>26.087440488931588</v>
      </c>
      <c r="J98">
        <f t="shared" si="28"/>
        <v>23.577152589782141</v>
      </c>
      <c r="K98">
        <f t="shared" si="28"/>
        <v>-11.165680768393676</v>
      </c>
      <c r="L98">
        <f t="shared" si="29"/>
        <v>-2.4161880087940557</v>
      </c>
      <c r="M98">
        <f t="shared" si="30"/>
        <v>-31.029740366446664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7.5809117335532505</v>
      </c>
      <c r="C99" s="9">
        <f t="shared" si="23"/>
        <v>0.48000000000000032</v>
      </c>
      <c r="D99" s="9">
        <f t="shared" si="24"/>
        <v>11.580911733553251</v>
      </c>
      <c r="E99" s="9">
        <f t="shared" si="24"/>
        <v>-1.016474107925962</v>
      </c>
      <c r="F99" s="9">
        <f t="shared" si="25"/>
        <v>-0.90469679461173602</v>
      </c>
      <c r="G99" s="10">
        <f t="shared" si="26"/>
        <v>2.1666666599999997</v>
      </c>
      <c r="H99" s="5">
        <f t="shared" si="26"/>
        <v>1</v>
      </c>
      <c r="I99">
        <f t="shared" si="27"/>
        <v>26.154606476589851</v>
      </c>
      <c r="J99">
        <f t="shared" si="28"/>
        <v>23.562655461729378</v>
      </c>
      <c r="K99">
        <f t="shared" si="28"/>
        <v>-11.351859210592355</v>
      </c>
      <c r="L99">
        <f t="shared" si="29"/>
        <v>-2.420919351834109</v>
      </c>
      <c r="M99">
        <f t="shared" si="30"/>
        <v>-31.007665599072411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7.7222440897752946</v>
      </c>
      <c r="C100" s="9">
        <f t="shared" si="23"/>
        <v>0.48600000000000032</v>
      </c>
      <c r="D100" s="9">
        <f t="shared" si="24"/>
        <v>11.722244089775295</v>
      </c>
      <c r="E100" s="9">
        <f t="shared" si="24"/>
        <v>-1.0851434011702994</v>
      </c>
      <c r="F100" s="9">
        <f t="shared" si="25"/>
        <v>-0.96918278833628346</v>
      </c>
      <c r="G100" s="10">
        <f t="shared" si="26"/>
        <v>2.1666666599999997</v>
      </c>
      <c r="H100" s="5">
        <f t="shared" si="26"/>
        <v>1</v>
      </c>
      <c r="I100">
        <f t="shared" si="27"/>
        <v>26.222846535731573</v>
      </c>
      <c r="J100">
        <f t="shared" si="28"/>
        <v>23.548129945618374</v>
      </c>
      <c r="K100">
        <f t="shared" si="28"/>
        <v>-11.53790520418679</v>
      </c>
      <c r="L100">
        <f t="shared" si="29"/>
        <v>-2.4257394773259464</v>
      </c>
      <c r="M100">
        <f t="shared" si="30"/>
        <v>-30.985457546562074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7.8634892061384125</v>
      </c>
      <c r="C101" s="9">
        <f t="shared" si="23"/>
        <v>0.49200000000000033</v>
      </c>
      <c r="D101" s="9">
        <f t="shared" ref="D101:E116" si="32">D100+$C$7*(J100+J101)/2</f>
        <v>11.863489206138413</v>
      </c>
      <c r="E101" s="9">
        <f t="shared" si="32"/>
        <v>-1.1549285706312582</v>
      </c>
      <c r="F101" s="9">
        <f t="shared" si="25"/>
        <v>-1.0346821468774925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26.292148705240329</v>
      </c>
      <c r="J101">
        <f t="shared" si="28"/>
        <v>23.533575508754417</v>
      </c>
      <c r="K101">
        <f t="shared" si="28"/>
        <v>-11.723817949466163</v>
      </c>
      <c r="L101">
        <f t="shared" si="29"/>
        <v>-2.4306470177809074</v>
      </c>
      <c r="M101">
        <f t="shared" si="30"/>
        <v>-30.963114593943637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8.0046469075446183</v>
      </c>
      <c r="C102" s="9">
        <f t="shared" si="23"/>
        <v>0.49800000000000033</v>
      </c>
      <c r="D102" s="9">
        <f t="shared" si="32"/>
        <v>12.004646907544618</v>
      </c>
      <c r="E102" s="9">
        <f t="shared" si="32"/>
        <v>-1.2258288143907461</v>
      </c>
      <c r="F102" s="9">
        <f t="shared" si="25"/>
        <v>-1.1011928362159598</v>
      </c>
      <c r="G102" s="10">
        <f t="shared" si="33"/>
        <v>2.1666666599999997</v>
      </c>
      <c r="H102" s="5">
        <f t="shared" si="33"/>
        <v>1</v>
      </c>
      <c r="I102">
        <f t="shared" si="27"/>
        <v>26.362501004098192</v>
      </c>
      <c r="J102">
        <f t="shared" si="28"/>
        <v>23.518991626647733</v>
      </c>
      <c r="K102">
        <f t="shared" si="28"/>
        <v>-11.909596637029825</v>
      </c>
      <c r="L102">
        <f t="shared" si="29"/>
        <v>-2.4356406061545099</v>
      </c>
      <c r="M102">
        <f t="shared" si="30"/>
        <v>-30.940635167334101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8.1457170157735934</v>
      </c>
      <c r="C103" s="9">
        <f t="shared" si="23"/>
        <v>0.50400000000000034</v>
      </c>
      <c r="D103" s="9">
        <f t="shared" si="32"/>
        <v>12.145717015773593</v>
      </c>
      <c r="E103" s="9">
        <f t="shared" si="32"/>
        <v>-1.297843325645937</v>
      </c>
      <c r="F103" s="9">
        <f t="shared" si="25"/>
        <v>-1.1687128168168939</v>
      </c>
      <c r="G103" s="10">
        <f t="shared" si="33"/>
        <v>2.1666666599999997</v>
      </c>
      <c r="H103" s="5">
        <f t="shared" si="33"/>
        <v>1</v>
      </c>
      <c r="I103">
        <f t="shared" si="27"/>
        <v>26.433891436227196</v>
      </c>
      <c r="J103">
        <f t="shared" si="28"/>
        <v>23.504377783010806</v>
      </c>
      <c r="K103">
        <f t="shared" si="28"/>
        <v>-12.095240448033829</v>
      </c>
      <c r="L103">
        <f t="shared" si="29"/>
        <v>-2.4407188763020349</v>
      </c>
      <c r="M103">
        <f t="shared" si="30"/>
        <v>-30.918017733740385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8.2866993495318848</v>
      </c>
      <c r="C104" s="9">
        <f t="shared" si="23"/>
        <v>0.51000000000000034</v>
      </c>
      <c r="D104" s="9">
        <f t="shared" si="32"/>
        <v>12.286699349531885</v>
      </c>
      <c r="E104" s="9">
        <f t="shared" si="32"/>
        <v>-1.3709712926533473</v>
      </c>
      <c r="F104" s="9">
        <f t="shared" si="25"/>
        <v>-1.2372400435461461</v>
      </c>
      <c r="G104" s="10">
        <f t="shared" si="33"/>
        <v>2.1666666599999997</v>
      </c>
      <c r="H104" s="5">
        <f t="shared" si="33"/>
        <v>1</v>
      </c>
      <c r="I104">
        <f t="shared" si="27"/>
        <v>26.506307995217341</v>
      </c>
      <c r="J104">
        <f t="shared" si="28"/>
        <v>23.489733469752995</v>
      </c>
      <c r="K104">
        <f t="shared" si="28"/>
        <v>-12.280748554436272</v>
      </c>
      <c r="L104">
        <f t="shared" si="29"/>
        <v>-2.4458804634227094</v>
      </c>
      <c r="M104">
        <f t="shared" si="30"/>
        <v>-30.895260800843893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8.4275937245020618</v>
      </c>
      <c r="C105" s="9">
        <f t="shared" si="23"/>
        <v>0.51600000000000035</v>
      </c>
      <c r="D105" s="9">
        <f t="shared" si="32"/>
        <v>12.427593724502062</v>
      </c>
      <c r="E105" s="9">
        <f t="shared" si="32"/>
        <v>-1.44521189867438</v>
      </c>
      <c r="F105" s="9">
        <f t="shared" si="25"/>
        <v>-1.3067724655886441</v>
      </c>
      <c r="G105" s="10">
        <f t="shared" si="33"/>
        <v>2.1666666599999997</v>
      </c>
      <c r="H105" s="5">
        <f t="shared" si="33"/>
        <v>1</v>
      </c>
      <c r="I105">
        <f t="shared" si="27"/>
        <v>26.579738668939093</v>
      </c>
      <c r="J105">
        <f t="shared" si="28"/>
        <v>23.475058186972458</v>
      </c>
      <c r="K105">
        <f t="shared" si="28"/>
        <v>-12.466120119241335</v>
      </c>
      <c r="L105">
        <f t="shared" si="29"/>
        <v>-2.4511240044923266</v>
      </c>
      <c r="M105">
        <f t="shared" si="30"/>
        <v>-30.872362916769497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8.5683999533918165</v>
      </c>
      <c r="C106" s="9">
        <f t="shared" si="23"/>
        <v>0.52200000000000035</v>
      </c>
      <c r="D106" s="9">
        <f t="shared" si="32"/>
        <v>12.568399953391816</v>
      </c>
      <c r="E106" s="9">
        <f t="shared" si="32"/>
        <v>-1.5205643219223299</v>
      </c>
      <c r="F106" s="9">
        <f t="shared" si="25"/>
        <v>-1.3773080263692266</v>
      </c>
      <c r="G106" s="10">
        <f t="shared" si="33"/>
        <v>2.1666666599999997</v>
      </c>
      <c r="H106" s="5">
        <f t="shared" si="33"/>
        <v>1</v>
      </c>
      <c r="I106">
        <f t="shared" si="27"/>
        <v>26.654171444038667</v>
      </c>
      <c r="J106">
        <f t="shared" si="28"/>
        <v>23.460351442945505</v>
      </c>
      <c r="K106">
        <f t="shared" si="28"/>
        <v>-12.651354296741951</v>
      </c>
      <c r="L106">
        <f t="shared" si="29"/>
        <v>-2.4564481386841694</v>
      </c>
      <c r="M106">
        <f t="shared" si="30"/>
        <v>-30.849322669839601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8.709117845982993</v>
      </c>
      <c r="C107" s="9">
        <f t="shared" si="23"/>
        <v>0.52800000000000036</v>
      </c>
      <c r="D107" s="9">
        <f t="shared" si="32"/>
        <v>12.709117845982993</v>
      </c>
      <c r="E107" s="9">
        <f t="shared" si="32"/>
        <v>-1.5970277355108387</v>
      </c>
      <c r="F107" s="9">
        <f t="shared" si="25"/>
        <v>-1.4488446634758549</v>
      </c>
      <c r="G107" s="10">
        <f t="shared" si="33"/>
        <v>2.1666666599999997</v>
      </c>
      <c r="H107" s="5">
        <f t="shared" si="33"/>
        <v>1</v>
      </c>
      <c r="I107">
        <f t="shared" si="27"/>
        <v>26.72959431031445</v>
      </c>
      <c r="J107">
        <f t="shared" si="28"/>
        <v>23.445612754113402</v>
      </c>
      <c r="K107">
        <f t="shared" si="28"/>
        <v>-12.836450232760988</v>
      </c>
      <c r="L107">
        <f t="shared" si="29"/>
        <v>-2.4618515077781074</v>
      </c>
      <c r="M107">
        <f t="shared" si="30"/>
        <v>-30.826138688314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8.8497472091805331</v>
      </c>
      <c r="C108" s="9">
        <f t="shared" si="23"/>
        <v>0.53400000000000036</v>
      </c>
      <c r="D108" s="9">
        <f t="shared" si="32"/>
        <v>12.849747209180533</v>
      </c>
      <c r="E108" s="9">
        <f t="shared" si="32"/>
        <v>-1.6746013074037942</v>
      </c>
      <c r="F108" s="9">
        <f t="shared" si="25"/>
        <v>-1.5213803085851905</v>
      </c>
      <c r="G108" s="10">
        <f t="shared" si="33"/>
        <v>2.1666666599999997</v>
      </c>
      <c r="H108" s="5">
        <f t="shared" si="33"/>
        <v>1</v>
      </c>
      <c r="I108">
        <f t="shared" si="27"/>
        <v>26.805995264973532</v>
      </c>
      <c r="J108">
        <f t="shared" si="28"/>
        <v>23.430841645066732</v>
      </c>
      <c r="K108">
        <f t="shared" si="28"/>
        <v>-13.021407064890873</v>
      </c>
      <c r="L108">
        <f t="shared" si="29"/>
        <v>-2.4673327565577998</v>
      </c>
      <c r="M108">
        <f t="shared" si="30"/>
        <v>-30.802809640116241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8.9902878470613157</v>
      </c>
      <c r="C109" s="9">
        <f t="shared" si="23"/>
        <v>0.54000000000000037</v>
      </c>
      <c r="D109" s="9">
        <f t="shared" si="32"/>
        <v>12.990287847061316</v>
      </c>
      <c r="E109" s="9">
        <f t="shared" si="32"/>
        <v>-1.7532842003666615</v>
      </c>
      <c r="F109" s="9">
        <f t="shared" si="25"/>
        <v>-1.594912887390517</v>
      </c>
      <c r="G109" s="10">
        <f t="shared" si="33"/>
        <v>2.1666666599999997</v>
      </c>
      <c r="H109" s="5">
        <f t="shared" si="33"/>
        <v>1</v>
      </c>
      <c r="I109">
        <f t="shared" si="27"/>
        <v>26.883362316767215</v>
      </c>
      <c r="J109">
        <f t="shared" si="28"/>
        <v>23.416037648527386</v>
      </c>
      <c r="K109">
        <f t="shared" si="28"/>
        <v>-13.206223922731571</v>
      </c>
      <c r="L109">
        <f t="shared" si="29"/>
        <v>-2.4728905331959221</v>
      </c>
      <c r="M109">
        <f t="shared" si="30"/>
        <v>-30.779334232547143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9.1307395609228816</v>
      </c>
      <c r="C110" s="9">
        <f t="shared" si="23"/>
        <v>0.54600000000000037</v>
      </c>
      <c r="D110" s="9">
        <f t="shared" si="32"/>
        <v>13.130739560922882</v>
      </c>
      <c r="E110" s="9">
        <f t="shared" si="32"/>
        <v>-1.8330755719192369</v>
      </c>
      <c r="F110" s="9">
        <f t="shared" si="25"/>
        <v>-1.669440319531998</v>
      </c>
      <c r="G110" s="10">
        <f t="shared" si="33"/>
        <v>2.1666666599999997</v>
      </c>
      <c r="H110" s="5">
        <f t="shared" si="33"/>
        <v>1</v>
      </c>
      <c r="I110">
        <f t="shared" si="27"/>
        <v>26.961683490004862</v>
      </c>
      <c r="J110">
        <f t="shared" si="28"/>
        <v>23.40120030532821</v>
      </c>
      <c r="K110">
        <f t="shared" si="28"/>
        <v>-13.390899928126853</v>
      </c>
      <c r="L110">
        <f t="shared" si="29"/>
        <v>-2.4785234896273831</v>
      </c>
      <c r="M110">
        <f t="shared" si="30"/>
        <v>-30.755711211986203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9.2711021493320374</v>
      </c>
      <c r="C111" s="9">
        <f t="shared" si="23"/>
        <v>0.55200000000000038</v>
      </c>
      <c r="D111" s="9">
        <f t="shared" si="32"/>
        <v>13.271102149332037</v>
      </c>
      <c r="E111" s="9">
        <f t="shared" si="32"/>
        <v>-1.9139745742898138</v>
      </c>
      <c r="F111" s="9">
        <f t="shared" si="25"/>
        <v>-1.7449605185292527</v>
      </c>
      <c r="G111" s="10">
        <f t="shared" si="33"/>
        <v>2.1666666599999997</v>
      </c>
      <c r="H111" s="5">
        <f t="shared" si="33"/>
        <v>1</v>
      </c>
      <c r="I111">
        <f t="shared" si="27"/>
        <v>27.040946828445588</v>
      </c>
      <c r="J111">
        <f t="shared" si="28"/>
        <v>23.386329164390446</v>
      </c>
      <c r="K111">
        <f t="shared" si="28"/>
        <v>-13.57543419539877</v>
      </c>
      <c r="L111">
        <f t="shared" si="29"/>
        <v>-2.4842302819105173</v>
      </c>
      <c r="M111">
        <f t="shared" si="30"/>
        <v>-30.73193936358151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9.4113754081733063</v>
      </c>
      <c r="C112" s="9">
        <f t="shared" si="23"/>
        <v>0.55800000000000038</v>
      </c>
      <c r="D112" s="9">
        <f t="shared" si="32"/>
        <v>13.411375408173306</v>
      </c>
      <c r="E112" s="9">
        <f t="shared" si="32"/>
        <v>-1.9959803543707508</v>
      </c>
      <c r="F112" s="9">
        <f t="shared" si="25"/>
        <v>-1.8214713917162233</v>
      </c>
      <c r="G112" s="10">
        <f t="shared" si="33"/>
        <v>2.1666666599999997</v>
      </c>
      <c r="H112" s="5">
        <f t="shared" si="33"/>
        <v>1</v>
      </c>
      <c r="I112">
        <f t="shared" si="27"/>
        <v>27.121140399067496</v>
      </c>
      <c r="J112">
        <f t="shared" si="28"/>
        <v>23.371423782698983</v>
      </c>
      <c r="K112">
        <f t="shared" si="28"/>
        <v>-13.75982583158026</v>
      </c>
      <c r="L112">
        <f t="shared" si="29"/>
        <v>-2.4900095705762437</v>
      </c>
      <c r="M112">
        <f t="shared" si="30"/>
        <v>-30.708017510928876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9.5515591306972301</v>
      </c>
      <c r="C113" s="9">
        <f t="shared" si="23"/>
        <v>0.56400000000000039</v>
      </c>
      <c r="D113" s="9">
        <f t="shared" si="32"/>
        <v>13.55155913069723</v>
      </c>
      <c r="E113" s="9">
        <f t="shared" si="32"/>
        <v>-2.0790920536754292</v>
      </c>
      <c r="F113" s="9">
        <f t="shared" si="25"/>
        <v>-1.8989708401783245</v>
      </c>
      <c r="G113" s="10">
        <f t="shared" si="33"/>
        <v>2.1666666599999997</v>
      </c>
      <c r="H113" s="5">
        <f t="shared" si="33"/>
        <v>1</v>
      </c>
      <c r="I113">
        <f t="shared" si="27"/>
        <v>27.202252295714523</v>
      </c>
      <c r="J113">
        <f t="shared" si="28"/>
        <v>23.356483725275524</v>
      </c>
      <c r="K113">
        <f t="shared" si="28"/>
        <v>-13.944073936645832</v>
      </c>
      <c r="L113">
        <f t="shared" si="29"/>
        <v>-2.4958600209652273</v>
      </c>
      <c r="M113">
        <f t="shared" si="30"/>
        <v>-30.683944515740798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9.6916531075685057</v>
      </c>
      <c r="C114" s="9">
        <f t="shared" si="23"/>
        <v>0.5700000000000004</v>
      </c>
      <c r="D114" s="9">
        <f t="shared" si="32"/>
        <v>13.691653107568506</v>
      </c>
      <c r="E114" s="9">
        <f t="shared" si="32"/>
        <v>-2.1633088082965877</v>
      </c>
      <c r="F114" s="9">
        <f t="shared" si="25"/>
        <v>-1.9774567586918521</v>
      </c>
      <c r="G114" s="10">
        <f t="shared" si="33"/>
        <v>2.1666666599999997</v>
      </c>
      <c r="H114" s="5">
        <f t="shared" si="33"/>
        <v>1</v>
      </c>
      <c r="I114">
        <f t="shared" si="27"/>
        <v>27.284270642620935</v>
      </c>
      <c r="J114">
        <f t="shared" si="28"/>
        <v>23.341508565149734</v>
      </c>
      <c r="K114">
        <f t="shared" si="28"/>
        <v>-14.128177603740276</v>
      </c>
      <c r="L114">
        <f t="shared" si="29"/>
        <v>-2.5017803035530735</v>
      </c>
      <c r="M114">
        <f t="shared" si="30"/>
        <v>-30.659719277505904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9.8316571269139406</v>
      </c>
      <c r="C115" s="9">
        <f t="shared" si="23"/>
        <v>0.5760000000000004</v>
      </c>
      <c r="D115" s="9">
        <f t="shared" si="32"/>
        <v>13.831657126913941</v>
      </c>
      <c r="E115" s="9">
        <f t="shared" si="32"/>
        <v>-2.2486297488660245</v>
      </c>
      <c r="F115" s="9">
        <f t="shared" si="25"/>
        <v>-2.0569270356656353</v>
      </c>
      <c r="G115" s="10">
        <f t="shared" si="33"/>
        <v>2.1666666599999997</v>
      </c>
      <c r="H115" s="5">
        <f t="shared" si="33"/>
        <v>1</v>
      </c>
      <c r="I115">
        <f t="shared" si="27"/>
        <v>27.367183597813948</v>
      </c>
      <c r="J115">
        <f t="shared" si="28"/>
        <v>23.326497883328415</v>
      </c>
      <c r="K115">
        <f t="shared" si="28"/>
        <v>-14.312135919405312</v>
      </c>
      <c r="L115">
        <f t="shared" si="29"/>
        <v>-2.507769094263621</v>
      </c>
      <c r="M115">
        <f t="shared" si="30"/>
        <v>-30.635340733139508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9.9715709743702146</v>
      </c>
      <c r="C116" s="9">
        <f t="shared" si="23"/>
        <v>0.58200000000000041</v>
      </c>
      <c r="D116" s="9">
        <f t="shared" si="32"/>
        <v>13.971570974370215</v>
      </c>
      <c r="E116" s="9">
        <f t="shared" si="32"/>
        <v>-2.3350540005156528</v>
      </c>
      <c r="F116" s="9">
        <f t="shared" si="25"/>
        <v>-2.137379553084906</v>
      </c>
      <c r="G116" s="10">
        <f t="shared" si="33"/>
        <v>2.1666666599999997</v>
      </c>
      <c r="H116" s="5">
        <f t="shared" si="33"/>
        <v>1</v>
      </c>
      <c r="I116">
        <f t="shared" si="27"/>
        <v>27.450979356394953</v>
      </c>
      <c r="J116">
        <f t="shared" si="28"/>
        <v>23.311451268762834</v>
      </c>
      <c r="K116">
        <f t="shared" si="28"/>
        <v>-14.495947963804149</v>
      </c>
      <c r="L116">
        <f t="shared" si="29"/>
        <v>-2.5138250747704127</v>
      </c>
      <c r="M116">
        <f t="shared" si="30"/>
        <v>-30.610807856625911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10.111394433131446</v>
      </c>
      <c r="C117" s="9">
        <f t="shared" si="23"/>
        <v>0.58800000000000041</v>
      </c>
      <c r="D117" s="9">
        <f t="shared" ref="D117:E132" si="34">D116+$C$7*(J116+J117)/2</f>
        <v>14.111394433131446</v>
      </c>
      <c r="E117" s="9">
        <f t="shared" si="34"/>
        <v>-2.422580682839897</v>
      </c>
      <c r="F117" s="9">
        <f t="shared" si="25"/>
        <v>-2.2188121864573764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27.535646153700164</v>
      </c>
      <c r="J117">
        <f t="shared" si="28"/>
        <v>23.296368318314212</v>
      </c>
      <c r="K117">
        <f t="shared" si="28"/>
        <v>-14.679612810943905</v>
      </c>
      <c r="L117">
        <f t="shared" si="29"/>
        <v>-2.5199469327864334</v>
      </c>
      <c r="M117">
        <f t="shared" si="30"/>
        <v>-30.586119658652986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10.25112728399654</v>
      </c>
      <c r="C118" s="9">
        <f t="shared" si="23"/>
        <v>0.59400000000000042</v>
      </c>
      <c r="D118" s="9">
        <f t="shared" si="34"/>
        <v>14.25112728399654</v>
      </c>
      <c r="E118" s="9">
        <f t="shared" si="34"/>
        <v>-2.5112089098594161</v>
      </c>
      <c r="F118" s="9">
        <f t="shared" si="25"/>
        <v>-2.3012228047614873</v>
      </c>
      <c r="G118" s="10">
        <f t="shared" si="35"/>
        <v>2.1666666599999997</v>
      </c>
      <c r="H118" s="5">
        <f t="shared" si="35"/>
        <v>1</v>
      </c>
      <c r="I118">
        <f t="shared" si="27"/>
        <v>27.621172268341454</v>
      </c>
      <c r="J118">
        <f t="shared" si="28"/>
        <v>23.281248636717493</v>
      </c>
      <c r="K118">
        <f t="shared" si="28"/>
        <v>-14.863129528895822</v>
      </c>
      <c r="L118">
        <f t="shared" si="29"/>
        <v>-2.52613336234222</v>
      </c>
      <c r="M118">
        <f t="shared" si="30"/>
        <v>-30.561275186239698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10.390769305416324</v>
      </c>
      <c r="C119" s="9">
        <f t="shared" si="23"/>
        <v>0.60000000000000042</v>
      </c>
      <c r="D119" s="9">
        <f t="shared" si="34"/>
        <v>14.390769305416324</v>
      </c>
      <c r="E119" s="9">
        <f t="shared" si="34"/>
        <v>-2.6009377899861432</v>
      </c>
      <c r="F119" s="9">
        <f t="shared" si="25"/>
        <v>-2.3846092703968287</v>
      </c>
      <c r="G119" s="10">
        <f t="shared" si="35"/>
        <v>2.1666666599999997</v>
      </c>
      <c r="H119" s="5">
        <f t="shared" si="35"/>
        <v>1</v>
      </c>
      <c r="I119">
        <f t="shared" si="27"/>
        <v>27.707546025128607</v>
      </c>
      <c r="J119">
        <f t="shared" si="28"/>
        <v>23.266091836543438</v>
      </c>
      <c r="K119">
        <f t="shared" si="28"/>
        <v>-15.04649718001326</v>
      </c>
      <c r="L119">
        <f t="shared" si="29"/>
        <v>-2.5323830640524805</v>
      </c>
      <c r="M119">
        <f t="shared" si="30"/>
        <v>-30.536273522357078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10.530320273540431</v>
      </c>
      <c r="C120" s="9">
        <f t="shared" si="23"/>
        <v>0.60600000000000043</v>
      </c>
      <c r="D120" s="9">
        <f t="shared" si="34"/>
        <v>14.530320273540431</v>
      </c>
      <c r="E120" s="9">
        <f t="shared" si="34"/>
        <v>-2.6917664259896252</v>
      </c>
      <c r="F120" s="9">
        <f t="shared" si="25"/>
        <v>-2.4689694391366839</v>
      </c>
      <c r="G120" s="10">
        <f t="shared" si="35"/>
        <v>2.1666666599999997</v>
      </c>
      <c r="H120" s="5">
        <f t="shared" si="35"/>
        <v>1</v>
      </c>
      <c r="I120">
        <f t="shared" si="27"/>
        <v>27.794755797874007</v>
      </c>
      <c r="J120">
        <f t="shared" si="28"/>
        <v>23.250897538159123</v>
      </c>
      <c r="K120">
        <f t="shared" si="28"/>
        <v>-15.229714821147402</v>
      </c>
      <c r="L120">
        <f t="shared" si="29"/>
        <v>-2.5386947453713402</v>
      </c>
      <c r="M120">
        <f t="shared" si="30"/>
        <v>-30.511113785543262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10.669779962263968</v>
      </c>
      <c r="C121" s="9">
        <f t="shared" si="23"/>
        <v>0.61200000000000043</v>
      </c>
      <c r="D121" s="9">
        <f t="shared" si="34"/>
        <v>14.669779962263968</v>
      </c>
      <c r="E121" s="9">
        <f t="shared" si="34"/>
        <v>-2.7836939149646494</v>
      </c>
      <c r="F121" s="9">
        <f t="shared" si="25"/>
        <v>-2.5543011600827077</v>
      </c>
      <c r="G121" s="10">
        <f t="shared" si="35"/>
        <v>2.1666666599999997</v>
      </c>
      <c r="H121" s="5">
        <f t="shared" si="35"/>
        <v>1</v>
      </c>
      <c r="I121">
        <f t="shared" si="27"/>
        <v>27.88279001208122</v>
      </c>
      <c r="J121">
        <f t="shared" si="28"/>
        <v>23.235665369686895</v>
      </c>
      <c r="K121">
        <f t="shared" si="28"/>
        <v>-15.412781503860662</v>
      </c>
      <c r="L121">
        <f t="shared" si="29"/>
        <v>-2.5450671208363729</v>
      </c>
      <c r="M121">
        <f t="shared" si="30"/>
        <v>-30.485795129513033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10.809148143273914</v>
      </c>
      <c r="C122" s="9">
        <f t="shared" si="23"/>
        <v>0.61800000000000044</v>
      </c>
      <c r="D122" s="9">
        <f t="shared" si="34"/>
        <v>14.809148143273914</v>
      </c>
      <c r="E122" s="9">
        <f t="shared" si="34"/>
        <v>-2.8767193483001448</v>
      </c>
      <c r="F122" s="9">
        <f t="shared" si="25"/>
        <v>-2.6406022756216867</v>
      </c>
      <c r="G122" s="10">
        <f t="shared" si="35"/>
        <v>2.1666666599999997</v>
      </c>
      <c r="H122" s="5">
        <f t="shared" si="35"/>
        <v>1</v>
      </c>
      <c r="I122">
        <f t="shared" si="27"/>
        <v>27.971637147518877</v>
      </c>
      <c r="J122">
        <f t="shared" si="28"/>
        <v>23.220394966961877</v>
      </c>
      <c r="K122">
        <f t="shared" si="28"/>
        <v>-15.59569627463774</v>
      </c>
      <c r="L122">
        <f t="shared" si="29"/>
        <v>-2.5514989123015779</v>
      </c>
      <c r="M122">
        <f t="shared" si="30"/>
        <v>-30.460316742762522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10.948424586095264</v>
      </c>
      <c r="C123" s="9">
        <f t="shared" si="23"/>
        <v>0.62400000000000044</v>
      </c>
      <c r="D123" s="9">
        <f t="shared" si="34"/>
        <v>14.948424586095264</v>
      </c>
      <c r="E123" s="9">
        <f t="shared" si="34"/>
        <v>-2.9708418116493407</v>
      </c>
      <c r="F123" s="9">
        <f t="shared" si="25"/>
        <v>-2.7278706213843806</v>
      </c>
      <c r="G123" s="10">
        <f t="shared" si="35"/>
        <v>2.1666666599999997</v>
      </c>
      <c r="H123" s="5">
        <f t="shared" si="35"/>
        <v>1</v>
      </c>
      <c r="I123">
        <f t="shared" si="27"/>
        <v>28.06128574068147</v>
      </c>
      <c r="J123">
        <f t="shared" si="28"/>
        <v>23.205085973488067</v>
      </c>
      <c r="K123">
        <f t="shared" si="28"/>
        <v>-15.778458175094315</v>
      </c>
      <c r="L123">
        <f t="shared" si="29"/>
        <v>-2.5579888491594658</v>
      </c>
      <c r="M123">
        <f t="shared" si="30"/>
        <v>-30.434677848169446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11.087609058136907</v>
      </c>
      <c r="C124" s="9">
        <f t="shared" si="23"/>
        <v>0.63000000000000045</v>
      </c>
      <c r="D124" s="9">
        <f t="shared" si="34"/>
        <v>15.087609058136907</v>
      </c>
      <c r="E124" s="9">
        <f t="shared" si="34"/>
        <v>-3.0660603849011738</v>
      </c>
      <c r="F124" s="9">
        <f t="shared" si="25"/>
        <v>-2.8161040262064096</v>
      </c>
      <c r="G124" s="10">
        <f t="shared" si="35"/>
        <v>2.1666666599999997</v>
      </c>
      <c r="H124" s="5">
        <f t="shared" si="35"/>
        <v>1</v>
      </c>
      <c r="I124">
        <f t="shared" si="27"/>
        <v>28.151724387138696</v>
      </c>
      <c r="J124">
        <f t="shared" si="28"/>
        <v>23.189738040393109</v>
      </c>
      <c r="K124">
        <f t="shared" si="28"/>
        <v>-15.961066242183332</v>
      </c>
      <c r="L124">
        <f t="shared" si="29"/>
        <v>-2.5645356685524354</v>
      </c>
      <c r="M124">
        <f t="shared" si="30"/>
        <v>-30.408877702589457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11.226701324737233</v>
      </c>
      <c r="C125" s="9">
        <f t="shared" si="23"/>
        <v>0.63600000000000045</v>
      </c>
      <c r="D125" s="9">
        <f t="shared" si="34"/>
        <v>15.226701324737233</v>
      </c>
      <c r="E125" s="9">
        <f t="shared" si="34"/>
        <v>-3.1623741421529203</v>
      </c>
      <c r="F125" s="9">
        <f t="shared" si="25"/>
        <v>-2.9053003120911693</v>
      </c>
      <c r="G125" s="10">
        <f t="shared" si="35"/>
        <v>2.1666666599999997</v>
      </c>
      <c r="H125" s="5">
        <f t="shared" si="35"/>
        <v>1</v>
      </c>
      <c r="I125">
        <f t="shared" si="27"/>
        <v>28.242941743775159</v>
      </c>
      <c r="J125">
        <f t="shared" si="28"/>
        <v>23.174350826381794</v>
      </c>
      <c r="K125">
        <f t="shared" si="28"/>
        <v>-16.143519508398867</v>
      </c>
      <c r="L125">
        <f t="shared" si="29"/>
        <v>-2.5711381155736297</v>
      </c>
      <c r="M125">
        <f t="shared" si="30"/>
        <v>-30.382915596449038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11.365701149209443</v>
      </c>
      <c r="C126" s="9">
        <f t="shared" si="23"/>
        <v>0.64200000000000046</v>
      </c>
      <c r="D126" s="9">
        <f t="shared" si="34"/>
        <v>15.365701149209443</v>
      </c>
      <c r="E126" s="9">
        <f t="shared" si="34"/>
        <v>-3.2597821516840497</v>
      </c>
      <c r="F126" s="9">
        <f t="shared" si="25"/>
        <v>-2.9954572941747615</v>
      </c>
      <c r="G126" s="10">
        <f t="shared" si="35"/>
        <v>2.1666666599999997</v>
      </c>
      <c r="H126" s="5">
        <f t="shared" si="35"/>
        <v>1</v>
      </c>
      <c r="I126">
        <f t="shared" si="27"/>
        <v>28.33492653092231</v>
      </c>
      <c r="J126">
        <f t="shared" si="28"/>
        <v>23.158923997688351</v>
      </c>
      <c r="K126">
        <f t="shared" si="28"/>
        <v>-16.325817001977562</v>
      </c>
      <c r="L126">
        <f t="shared" si="29"/>
        <v>-2.5777949434574658</v>
      </c>
      <c r="M126">
        <f t="shared" si="30"/>
        <v>-30.356790853335394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11.504608292886591</v>
      </c>
      <c r="C127" s="9">
        <f t="shared" si="23"/>
        <v>0.64800000000000046</v>
      </c>
      <c r="D127" s="9">
        <f t="shared" si="34"/>
        <v>15.504608292886591</v>
      </c>
      <c r="E127" s="9">
        <f t="shared" si="34"/>
        <v>-3.358283475931275</v>
      </c>
      <c r="F127" s="9">
        <f t="shared" si="25"/>
        <v>-3.0865727806928938</v>
      </c>
      <c r="G127" s="10">
        <f t="shared" si="35"/>
        <v>2.1666666599999997</v>
      </c>
      <c r="H127" s="5">
        <f t="shared" si="35"/>
        <v>1</v>
      </c>
      <c r="I127">
        <f t="shared" si="27"/>
        <v>28.427667534384561</v>
      </c>
      <c r="J127">
        <f t="shared" si="28"/>
        <v>23.143457228027607</v>
      </c>
      <c r="K127">
        <f t="shared" si="28"/>
        <v>-16.507957747097574</v>
      </c>
      <c r="L127">
        <f t="shared" si="29"/>
        <v>-2.5845049137600395</v>
      </c>
      <c r="M127">
        <f t="shared" si="30"/>
        <v>-30.330502829583818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11.643422515166309</v>
      </c>
      <c r="C128" s="9">
        <f t="shared" si="23"/>
        <v>0.65400000000000047</v>
      </c>
      <c r="D128" s="9">
        <f t="shared" si="34"/>
        <v>15.643422515166309</v>
      </c>
      <c r="E128" s="9">
        <f t="shared" si="34"/>
        <v>-3.4578771714647929</v>
      </c>
      <c r="F128" s="9">
        <f t="shared" si="25"/>
        <v>-3.1786445729497492</v>
      </c>
      <c r="G128" s="10">
        <f t="shared" si="35"/>
        <v>2.1666666599999997</v>
      </c>
      <c r="H128" s="5">
        <f t="shared" si="35"/>
        <v>1</v>
      </c>
      <c r="I128">
        <f t="shared" si="27"/>
        <v>28.52115360736159</v>
      </c>
      <c r="J128">
        <f t="shared" si="28"/>
        <v>23.127950198545047</v>
      </c>
      <c r="K128">
        <f t="shared" si="28"/>
        <v>-16.689940764075079</v>
      </c>
      <c r="L128">
        <f t="shared" si="29"/>
        <v>-2.5912667965296148</v>
      </c>
      <c r="M128">
        <f t="shared" si="30"/>
        <v>-30.304050913862891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11.782143573555242</v>
      </c>
      <c r="C129" s="9">
        <f t="shared" si="23"/>
        <v>0.66000000000000048</v>
      </c>
      <c r="D129" s="9">
        <f t="shared" si="34"/>
        <v>15.782143573555242</v>
      </c>
      <c r="E129" s="9">
        <f t="shared" si="34"/>
        <v>-3.5585622889656929</v>
      </c>
      <c r="F129" s="9">
        <f t="shared" si="25"/>
        <v>-3.2716704652887851</v>
      </c>
      <c r="G129" s="10">
        <f t="shared" si="35"/>
        <v>2.1666666599999997</v>
      </c>
      <c r="H129" s="5">
        <f t="shared" si="35"/>
        <v>1</v>
      </c>
      <c r="I129">
        <f t="shared" si="27"/>
        <v>28.615373672268909</v>
      </c>
      <c r="J129">
        <f t="shared" si="28"/>
        <v>23.112402597765868</v>
      </c>
      <c r="K129">
        <f t="shared" si="28"/>
        <v>-16.871765069558258</v>
      </c>
      <c r="L129">
        <f t="shared" si="29"/>
        <v>-2.5980793704674059</v>
      </c>
      <c r="M129">
        <f t="shared" si="30"/>
        <v>-30.277434526757979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11.920771223713169</v>
      </c>
      <c r="C130" s="9">
        <f t="shared" si="23"/>
        <v>0.66600000000000048</v>
      </c>
      <c r="D130" s="9">
        <f t="shared" si="34"/>
        <v>15.920771223713169</v>
      </c>
      <c r="E130" s="9">
        <f t="shared" si="34"/>
        <v>-3.660337873204524</v>
      </c>
      <c r="F130" s="9">
        <f t="shared" si="25"/>
        <v>-3.3656482450654521</v>
      </c>
      <c r="G130" s="10">
        <f t="shared" si="35"/>
        <v>2.1666666599999997</v>
      </c>
      <c r="H130" s="5">
        <f t="shared" si="35"/>
        <v>1</v>
      </c>
      <c r="I130">
        <f t="shared" si="27"/>
        <v>28.710316722458931</v>
      </c>
      <c r="J130">
        <f t="shared" si="28"/>
        <v>23.096814121543066</v>
      </c>
      <c r="K130">
        <f t="shared" si="28"/>
        <v>-17.053429676718807</v>
      </c>
      <c r="L130">
        <f t="shared" si="29"/>
        <v>-2.6049414230788859</v>
      </c>
      <c r="M130">
        <f t="shared" si="30"/>
        <v>-30.250653120353391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12.059305219496814</v>
      </c>
      <c r="C131" s="9">
        <f t="shared" si="23"/>
        <v>0.67200000000000049</v>
      </c>
      <c r="D131" s="9">
        <f t="shared" si="34"/>
        <v>16.059305219496814</v>
      </c>
      <c r="E131" s="9">
        <f t="shared" si="34"/>
        <v>-3.7632029630210031</v>
      </c>
      <c r="F131" s="9">
        <f t="shared" si="25"/>
        <v>-3.4605756926217945</v>
      </c>
      <c r="G131" s="10">
        <f t="shared" si="35"/>
        <v>2.1666666599999997</v>
      </c>
      <c r="H131" s="5">
        <f t="shared" si="35"/>
        <v>1</v>
      </c>
      <c r="I131">
        <f t="shared" si="27"/>
        <v>28.805971823844558</v>
      </c>
      <c r="J131">
        <f t="shared" si="28"/>
        <v>23.081184473004591</v>
      </c>
      <c r="K131">
        <f t="shared" si="28"/>
        <v>-17.234933595440928</v>
      </c>
      <c r="L131">
        <f t="shared" si="29"/>
        <v>-2.6118517508158163</v>
      </c>
      <c r="M131">
        <f t="shared" si="30"/>
        <v>-30.223706177813547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12.197745313003328</v>
      </c>
      <c r="C132" s="9">
        <f t="shared" si="23"/>
        <v>0.67800000000000049</v>
      </c>
      <c r="D132" s="9">
        <f t="shared" si="34"/>
        <v>16.197745313003328</v>
      </c>
      <c r="E132" s="9">
        <f t="shared" si="34"/>
        <v>-3.8671565913048491</v>
      </c>
      <c r="F132" s="9">
        <f t="shared" si="25"/>
        <v>-3.5564505812629252</v>
      </c>
      <c r="G132" s="10">
        <f t="shared" si="35"/>
        <v>2.1666666599999997</v>
      </c>
      <c r="H132" s="5">
        <f t="shared" si="35"/>
        <v>1</v>
      </c>
      <c r="I132">
        <f t="shared" si="27"/>
        <v>28.902328116427707</v>
      </c>
      <c r="J132">
        <f t="shared" si="28"/>
        <v>23.065513362499697</v>
      </c>
      <c r="K132">
        <f t="shared" si="28"/>
        <v>-17.416275832507811</v>
      </c>
      <c r="L132">
        <f t="shared" si="29"/>
        <v>-2.6188091592092566</v>
      </c>
      <c r="M132">
        <f t="shared" si="30"/>
        <v>-30.196593212963574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12.336091254613461</v>
      </c>
      <c r="C133" s="9">
        <f t="shared" si="23"/>
        <v>0.6840000000000005</v>
      </c>
      <c r="D133" s="9">
        <f t="shared" ref="D133:E148" si="36">D132+$C$7*(J132+J133)/2</f>
        <v>16.336091254613461</v>
      </c>
      <c r="E133" s="9">
        <f t="shared" si="36"/>
        <v>-3.9721977849777295</v>
      </c>
      <c r="F133" s="9">
        <f t="shared" si="25"/>
        <v>-3.653270677235342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28.999374815734907</v>
      </c>
      <c r="J133">
        <f t="shared" si="28"/>
        <v>23.049800507544443</v>
      </c>
      <c r="K133">
        <f t="shared" si="28"/>
        <v>-17.597455391785591</v>
      </c>
      <c r="L133">
        <f t="shared" si="29"/>
        <v>-2.625812462993752</v>
      </c>
      <c r="M133">
        <f t="shared" si="30"/>
        <v>-30.169313769869593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12.474342793034392</v>
      </c>
      <c r="C134" s="9">
        <f t="shared" si="23"/>
        <v>0.6900000000000005</v>
      </c>
      <c r="D134" s="9">
        <f t="shared" si="36"/>
        <v>16.474342793034392</v>
      </c>
      <c r="E134" s="9">
        <f t="shared" si="36"/>
        <v>-4.0783255649763008</v>
      </c>
      <c r="F134" s="9">
        <f t="shared" si="25"/>
        <v>-3.7510337397070521</v>
      </c>
      <c r="G134" s="10">
        <f t="shared" si="37"/>
        <v>2.1666666599999997</v>
      </c>
      <c r="H134" s="5">
        <f t="shared" si="37"/>
        <v>1</v>
      </c>
      <c r="I134">
        <f t="shared" si="27"/>
        <v>29.097101214162308</v>
      </c>
      <c r="J134">
        <f t="shared" si="28"/>
        <v>23.034045632766482</v>
      </c>
      <c r="K134">
        <f t="shared" si="28"/>
        <v>-17.778471274404808</v>
      </c>
      <c r="L134">
        <f t="shared" si="29"/>
        <v>-2.6328604862229432</v>
      </c>
      <c r="M134">
        <f t="shared" si="30"/>
        <v>-30.141867422419089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12.612499675342239</v>
      </c>
      <c r="C135" s="9">
        <f t="shared" si="23"/>
        <v>0.69600000000000051</v>
      </c>
      <c r="D135" s="9">
        <f t="shared" si="36"/>
        <v>16.612499675342239</v>
      </c>
      <c r="E135" s="9">
        <f t="shared" si="36"/>
        <v>-4.185538946236333</v>
      </c>
      <c r="F135" s="9">
        <f t="shared" si="25"/>
        <v>-3.8497375207495108</v>
      </c>
      <c r="G135" s="10">
        <f t="shared" si="37"/>
        <v>2.1666666599999997</v>
      </c>
      <c r="H135" s="5">
        <f t="shared" si="37"/>
        <v>1</v>
      </c>
      <c r="I135">
        <f t="shared" si="27"/>
        <v>29.195496682232481</v>
      </c>
      <c r="J135">
        <f t="shared" si="28"/>
        <v>23.018248469849144</v>
      </c>
      <c r="K135">
        <f t="shared" si="28"/>
        <v>-17.959322478939324</v>
      </c>
      <c r="L135">
        <f t="shared" si="29"/>
        <v>-2.6399520623768375</v>
      </c>
      <c r="M135">
        <f t="shared" si="30"/>
        <v>-30.11425377390162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12.75056164702421</v>
      </c>
      <c r="C136" s="9">
        <f t="shared" si="23"/>
        <v>0.70200000000000051</v>
      </c>
      <c r="D136" s="9">
        <f t="shared" si="36"/>
        <v>16.75056164702421</v>
      </c>
      <c r="E136" s="9">
        <f t="shared" si="36"/>
        <v>-4.2938369376778995</v>
      </c>
      <c r="F136" s="9">
        <f t="shared" si="25"/>
        <v>-3.9493797653213156</v>
      </c>
      <c r="G136" s="10">
        <f t="shared" si="37"/>
        <v>2.1666666599999997</v>
      </c>
      <c r="H136" s="5">
        <f t="shared" si="37"/>
        <v>1</v>
      </c>
      <c r="I136">
        <f t="shared" si="27"/>
        <v>29.294550669765233</v>
      </c>
      <c r="J136">
        <f t="shared" si="28"/>
        <v>23.002408757474882</v>
      </c>
      <c r="K136">
        <f t="shared" si="28"/>
        <v>-18.140008001582732</v>
      </c>
      <c r="L136">
        <f t="shared" si="29"/>
        <v>-2.6470860344609504</v>
      </c>
      <c r="M136">
        <f t="shared" si="30"/>
        <v>-30.086472456590201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12.888528452020438</v>
      </c>
      <c r="C137" s="9">
        <f t="shared" si="23"/>
        <v>0.70800000000000052</v>
      </c>
      <c r="D137" s="9">
        <f t="shared" si="36"/>
        <v>16.888528452020438</v>
      </c>
      <c r="E137" s="9">
        <f t="shared" si="36"/>
        <v>-4.4032185421916141</v>
      </c>
      <c r="F137" s="9">
        <f t="shared" si="25"/>
        <v>-4.0499582112536556</v>
      </c>
      <c r="G137" s="10">
        <f t="shared" si="37"/>
        <v>2.1666666599999997</v>
      </c>
      <c r="H137" s="5">
        <f t="shared" si="37"/>
        <v>1</v>
      </c>
      <c r="I137">
        <f t="shared" si="27"/>
        <v>29.394252706964881</v>
      </c>
      <c r="J137">
        <f t="shared" si="28"/>
        <v>22.986526241268116</v>
      </c>
      <c r="K137">
        <f t="shared" si="28"/>
        <v>-18.320526836322273</v>
      </c>
      <c r="L137">
        <f t="shared" si="29"/>
        <v>-2.6542612550975759</v>
      </c>
      <c r="M137">
        <f t="shared" si="30"/>
        <v>-30.058523131323607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13.026399832765456</v>
      </c>
      <c r="C138" s="9">
        <f t="shared" si="23"/>
        <v>0.71400000000000052</v>
      </c>
      <c r="D138" s="9">
        <f t="shared" si="36"/>
        <v>17.026399832765456</v>
      </c>
      <c r="E138" s="9">
        <f t="shared" si="36"/>
        <v>-4.5136827566259115</v>
      </c>
      <c r="F138" s="9">
        <f t="shared" si="25"/>
        <v>-4.1514705892374923</v>
      </c>
      <c r="G138" s="10">
        <f t="shared" si="37"/>
        <v>2.1666666599999997</v>
      </c>
      <c r="H138" s="5">
        <f t="shared" si="37"/>
        <v>1</v>
      </c>
      <c r="I138">
        <f t="shared" si="27"/>
        <v>29.494592405426275</v>
      </c>
      <c r="J138">
        <f t="shared" si="28"/>
        <v>22.970600673737529</v>
      </c>
      <c r="K138">
        <f t="shared" si="28"/>
        <v>-18.500877975110214</v>
      </c>
      <c r="L138">
        <f t="shared" si="29"/>
        <v>-2.6614765866093983</v>
      </c>
      <c r="M138">
        <f t="shared" si="30"/>
        <v>-30.030405487089876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13.164175530229322</v>
      </c>
      <c r="C139" s="9">
        <f t="shared" si="23"/>
        <v>0.72000000000000053</v>
      </c>
      <c r="D139" s="9">
        <f t="shared" si="36"/>
        <v>17.164175530229322</v>
      </c>
      <c r="E139" s="9">
        <f t="shared" si="36"/>
        <v>-4.6252285717753407</v>
      </c>
      <c r="F139" s="9">
        <f t="shared" si="25"/>
        <v>-4.2539146228124194</v>
      </c>
      <c r="G139" s="10">
        <f t="shared" si="37"/>
        <v>2.1666666599999997</v>
      </c>
      <c r="H139" s="5">
        <f t="shared" si="37"/>
        <v>1</v>
      </c>
      <c r="I139">
        <f t="shared" si="27"/>
        <v>29.595559459061963</v>
      </c>
      <c r="J139">
        <f t="shared" si="28"/>
        <v>22.954631814217873</v>
      </c>
      <c r="K139">
        <f t="shared" si="28"/>
        <v>-18.681060408032753</v>
      </c>
      <c r="L139">
        <f t="shared" si="29"/>
        <v>-2.6687309010956888</v>
      </c>
      <c r="M139">
        <f t="shared" si="30"/>
        <v>-30.002119240611268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13.30185528395841</v>
      </c>
      <c r="C140" s="9">
        <f t="shared" si="23"/>
        <v>0.72600000000000053</v>
      </c>
      <c r="D140" s="9">
        <f t="shared" si="36"/>
        <v>17.30185528395841</v>
      </c>
      <c r="E140" s="9">
        <f t="shared" si="36"/>
        <v>-4.7378549723698686</v>
      </c>
      <c r="F140" s="9">
        <f t="shared" si="25"/>
        <v>-4.3572880283572299</v>
      </c>
      <c r="G140" s="10">
        <f t="shared" si="37"/>
        <v>2.1666666599999997</v>
      </c>
      <c r="H140" s="5">
        <f t="shared" si="37"/>
        <v>1</v>
      </c>
      <c r="I140">
        <f t="shared" si="27"/>
        <v>29.697143644952856</v>
      </c>
      <c r="J140">
        <f t="shared" si="28"/>
        <v>22.938619428811297</v>
      </c>
      <c r="K140">
        <f t="shared" si="28"/>
        <v>-18.86107312347642</v>
      </c>
      <c r="L140">
        <f t="shared" si="29"/>
        <v>-2.6760230805013165</v>
      </c>
      <c r="M140">
        <f t="shared" si="30"/>
        <v>-29.973664135930889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13.43943883211583</v>
      </c>
      <c r="C141" s="9">
        <f t="shared" si="23"/>
        <v>0.73200000000000054</v>
      </c>
      <c r="D141" s="9">
        <f t="shared" si="36"/>
        <v>17.43943883211583</v>
      </c>
      <c r="E141" s="9">
        <f t="shared" si="36"/>
        <v>-4.851560937065174</v>
      </c>
      <c r="F141" s="9">
        <f t="shared" si="25"/>
        <v>-4.4615885150821102</v>
      </c>
      <c r="G141" s="10">
        <f t="shared" si="37"/>
        <v>2.1666666599999997</v>
      </c>
      <c r="H141" s="5">
        <f t="shared" si="37"/>
        <v>1</v>
      </c>
      <c r="I141">
        <f t="shared" si="27"/>
        <v>29.79933482412466</v>
      </c>
      <c r="J141">
        <f t="shared" si="28"/>
        <v>22.922563290328288</v>
      </c>
      <c r="K141">
        <f t="shared" si="28"/>
        <v>-19.040915108292005</v>
      </c>
      <c r="L141">
        <f t="shared" si="29"/>
        <v>-2.683352016678799</v>
      </c>
      <c r="M141">
        <f t="shared" si="30"/>
        <v>-29.945039944001245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13.576925911521499</v>
      </c>
      <c r="C142" s="9">
        <f t="shared" si="23"/>
        <v>0.73800000000000054</v>
      </c>
      <c r="D142" s="9">
        <f t="shared" si="36"/>
        <v>17.576925911521499</v>
      </c>
      <c r="E142" s="9">
        <f t="shared" si="36"/>
        <v>-4.9663454384339181</v>
      </c>
      <c r="F142" s="9">
        <f t="shared" si="25"/>
        <v>-4.5668137850224868</v>
      </c>
      <c r="G142" s="10">
        <f t="shared" si="37"/>
        <v>2.1666666599999997</v>
      </c>
      <c r="H142" s="5">
        <f t="shared" si="37"/>
        <v>1</v>
      </c>
      <c r="I142">
        <f t="shared" si="27"/>
        <v>29.902122942252554</v>
      </c>
      <c r="J142">
        <f t="shared" si="28"/>
        <v>22.906463178228215</v>
      </c>
      <c r="K142">
        <f t="shared" si="28"/>
        <v>-19.22058534795601</v>
      </c>
      <c r="L142">
        <f t="shared" si="29"/>
        <v>-2.6907166114436261</v>
      </c>
      <c r="M142">
        <f t="shared" si="30"/>
        <v>-29.91624646227487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13.714316257691863</v>
      </c>
      <c r="C143" s="9">
        <f t="shared" si="23"/>
        <v>0.74400000000000055</v>
      </c>
      <c r="D143" s="9">
        <f t="shared" si="36"/>
        <v>17.714316257691863</v>
      </c>
      <c r="E143" s="9">
        <f t="shared" si="36"/>
        <v>-5.0822074429579747</v>
      </c>
      <c r="F143" s="9">
        <f t="shared" si="25"/>
        <v>-4.6729615330344698</v>
      </c>
      <c r="G143" s="10">
        <f t="shared" si="37"/>
        <v>2.1666666599999997</v>
      </c>
      <c r="H143" s="5">
        <f t="shared" si="37"/>
        <v>1</v>
      </c>
      <c r="I143">
        <f t="shared" si="27"/>
        <v>30.005498030296231</v>
      </c>
      <c r="J143">
        <f t="shared" si="28"/>
        <v>22.890318878559555</v>
      </c>
      <c r="K143">
        <f t="shared" si="28"/>
        <v>-19.400082826729658</v>
      </c>
      <c r="L143">
        <f t="shared" si="29"/>
        <v>-2.6981157766230783</v>
      </c>
      <c r="M143">
        <f t="shared" si="30"/>
        <v>-29.887283514297305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13.85160960487924</v>
      </c>
      <c r="C144" s="9">
        <f t="shared" si="23"/>
        <v>0.75000000000000056</v>
      </c>
      <c r="D144" s="9">
        <f t="shared" si="36"/>
        <v>17.85160960487924</v>
      </c>
      <c r="E144" s="9">
        <f t="shared" si="36"/>
        <v>-5.1991459110216098</v>
      </c>
      <c r="F144" s="9">
        <f t="shared" si="25"/>
        <v>-4.7800294467918691</v>
      </c>
      <c r="G144" s="10">
        <f t="shared" si="37"/>
        <v>2.1666666599999997</v>
      </c>
      <c r="H144" s="5">
        <f t="shared" si="37"/>
        <v>1</v>
      </c>
      <c r="I144">
        <f t="shared" si="27"/>
        <v>30.109450205067819</v>
      </c>
      <c r="J144">
        <f t="shared" si="28"/>
        <v>22.874130183899815</v>
      </c>
      <c r="K144">
        <f t="shared" si="28"/>
        <v>-19.579406527815443</v>
      </c>
      <c r="L144">
        <f t="shared" si="29"/>
        <v>-2.705548434098771</v>
      </c>
      <c r="M144">
        <f t="shared" si="30"/>
        <v>-29.858150949302548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13.988805686110826</v>
      </c>
      <c r="C145" s="9">
        <f t="shared" si="23"/>
        <v>0.75600000000000056</v>
      </c>
      <c r="D145" s="9">
        <f t="shared" si="36"/>
        <v>17.988805686110826</v>
      </c>
      <c r="E145" s="9">
        <f t="shared" si="36"/>
        <v>-5.3171597969055897</v>
      </c>
      <c r="F145" s="9">
        <f t="shared" si="25"/>
        <v>-4.8880152067847975</v>
      </c>
      <c r="G145" s="10">
        <f t="shared" si="37"/>
        <v>2.1666666599999997</v>
      </c>
      <c r="H145" s="5">
        <f t="shared" si="37"/>
        <v>1</v>
      </c>
      <c r="I145">
        <f t="shared" si="27"/>
        <v>30.213969669734773</v>
      </c>
      <c r="J145">
        <f t="shared" si="28"/>
        <v>22.857896893295223</v>
      </c>
      <c r="K145">
        <f t="shared" si="28"/>
        <v>-19.758555433511258</v>
      </c>
      <c r="L145">
        <f t="shared" si="29"/>
        <v>-2.713013515843135</v>
      </c>
      <c r="M145">
        <f t="shared" si="30"/>
        <v>-29.828848641811156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14.125904233227313</v>
      </c>
      <c r="C146" s="9">
        <f t="shared" si="23"/>
        <v>0.76200000000000057</v>
      </c>
      <c r="D146" s="9">
        <f t="shared" si="36"/>
        <v>18.125904233227313</v>
      </c>
      <c r="E146" s="9">
        <f t="shared" si="36"/>
        <v>-5.4362480487822102</v>
      </c>
      <c r="F146" s="9">
        <f t="shared" si="25"/>
        <v>-4.996916486319793</v>
      </c>
      <c r="G146" s="10">
        <f t="shared" si="37"/>
        <v>2.1666666599999997</v>
      </c>
      <c r="H146" s="5">
        <f t="shared" si="37"/>
        <v>1</v>
      </c>
      <c r="I146">
        <f t="shared" si="27"/>
        <v>30.319046714260079</v>
      </c>
      <c r="J146">
        <f t="shared" si="28"/>
        <v>22.841618812200164</v>
      </c>
      <c r="K146">
        <f t="shared" si="28"/>
        <v>-19.937528525362126</v>
      </c>
      <c r="L146">
        <f t="shared" si="29"/>
        <v>-2.7205099639500592</v>
      </c>
      <c r="M146">
        <f t="shared" si="30"/>
        <v>-29.7993764912312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14.262904976921163</v>
      </c>
      <c r="C147" s="9">
        <f t="shared" si="23"/>
        <v>0.76800000000000057</v>
      </c>
      <c r="D147" s="9">
        <f t="shared" si="36"/>
        <v>18.262904976921163</v>
      </c>
      <c r="E147" s="9">
        <f t="shared" si="36"/>
        <v>-5.5564096087112249</v>
      </c>
      <c r="F147" s="9">
        <f t="shared" si="25"/>
        <v>-5.1067309515214587</v>
      </c>
      <c r="G147" s="10">
        <f t="shared" si="37"/>
        <v>2.1666666599999997</v>
      </c>
      <c r="H147" s="5">
        <f t="shared" si="37"/>
        <v>1</v>
      </c>
      <c r="I147">
        <f t="shared" si="27"/>
        <v>30.424671715782015</v>
      </c>
      <c r="J147">
        <f t="shared" si="28"/>
        <v>22.825295752416462</v>
      </c>
      <c r="K147">
        <f t="shared" si="28"/>
        <v>-20.116324784309512</v>
      </c>
      <c r="L147">
        <f t="shared" si="29"/>
        <v>-2.7280367306599151</v>
      </c>
      <c r="M147">
        <f t="shared" si="30"/>
        <v>-29.769734421462164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14.399807646774509</v>
      </c>
      <c r="C148" s="9">
        <f t="shared" si="23"/>
        <v>0.77400000000000058</v>
      </c>
      <c r="D148" s="9">
        <f t="shared" si="36"/>
        <v>18.399807646774509</v>
      </c>
      <c r="E148" s="9">
        <f t="shared" si="36"/>
        <v>-5.6776434126366686</v>
      </c>
      <c r="F148" s="9">
        <f t="shared" si="25"/>
        <v>-5.2174562613355979</v>
      </c>
      <c r="G148" s="10">
        <f t="shared" si="37"/>
        <v>2.1666666599999997</v>
      </c>
      <c r="H148" s="5">
        <f t="shared" si="37"/>
        <v>1</v>
      </c>
      <c r="I148">
        <f t="shared" si="27"/>
        <v>30.530835138935583</v>
      </c>
      <c r="J148">
        <f t="shared" si="28"/>
        <v>22.808927532032502</v>
      </c>
      <c r="K148">
        <f t="shared" si="28"/>
        <v>-20.294943190838286</v>
      </c>
      <c r="L148">
        <f t="shared" si="29"/>
        <v>-2.7355927783791607</v>
      </c>
      <c r="M148">
        <f t="shared" si="30"/>
        <v>-29.73992238050198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14.536611971296693</v>
      </c>
      <c r="C149" s="9">
        <f t="shared" ref="C149:C212" si="42">C148+_dt</f>
        <v>0.78000000000000058</v>
      </c>
      <c r="D149" s="9">
        <f t="shared" ref="D149:E164" si="43">D148+$C$7*(J148+J149)/2</f>
        <v>18.536611971296693</v>
      </c>
      <c r="E149" s="9">
        <f t="shared" si="43"/>
        <v>-5.7999483903845475</v>
      </c>
      <c r="F149" s="9">
        <f t="shared" ref="F149:F212" si="44">$O$1*D149^2+$O$2*D149+$O$3</f>
        <v>-5.3290900675338273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30.637527536117819</v>
      </c>
      <c r="J149">
        <f t="shared" ref="J149:K212" si="47">J148+L148*$C$7</f>
        <v>22.792513975362226</v>
      </c>
      <c r="K149">
        <f t="shared" si="47"/>
        <v>-20.473382725121297</v>
      </c>
      <c r="L149">
        <f t="shared" ref="L149:L212" si="48">-$C$15*I149*J149</f>
        <v>-2.7431770796947421</v>
      </c>
      <c r="M149">
        <f t="shared" ref="M149:M212" si="49">-$C$6-$C$15*I149*K149</f>
        <v>-29.709940340057265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14.673317677961432</v>
      </c>
      <c r="C150" s="9">
        <f t="shared" si="42"/>
        <v>0.78600000000000059</v>
      </c>
      <c r="D150" s="9">
        <f t="shared" si="43"/>
        <v>18.673317677961432</v>
      </c>
      <c r="E150" s="9">
        <f t="shared" si="43"/>
        <v>-5.9233234656613964</v>
      </c>
      <c r="F150" s="9">
        <f t="shared" si="44"/>
        <v>-5.4416300147196042</v>
      </c>
      <c r="G150" s="10">
        <f t="shared" si="45"/>
        <v>2.1666666599999997</v>
      </c>
      <c r="H150" s="5">
        <f t="shared" si="45"/>
        <v>1</v>
      </c>
      <c r="I150">
        <f t="shared" si="46"/>
        <v>30.744739547699144</v>
      </c>
      <c r="J150">
        <f t="shared" si="47"/>
        <v>22.776054912884057</v>
      </c>
      <c r="K150">
        <f t="shared" si="47"/>
        <v>-20.651642367161642</v>
      </c>
      <c r="L150">
        <f t="shared" si="48"/>
        <v>-2.7507886173835048</v>
      </c>
      <c r="M150">
        <f t="shared" si="49"/>
        <v>-29.67978829515696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14.809924493243624</v>
      </c>
      <c r="C151" s="9">
        <f t="shared" si="42"/>
        <v>0.79200000000000059</v>
      </c>
      <c r="D151" s="9">
        <f t="shared" si="43"/>
        <v>18.809924493243624</v>
      </c>
      <c r="E151" s="9">
        <f t="shared" si="43"/>
        <v>-6.047767556053679</v>
      </c>
      <c r="F151" s="9">
        <f t="shared" si="44"/>
        <v>-5.5550737403357342</v>
      </c>
      <c r="G151" s="10">
        <f t="shared" si="45"/>
        <v>2.1666666599999997</v>
      </c>
      <c r="H151" s="5">
        <f t="shared" si="45"/>
        <v>1</v>
      </c>
      <c r="I151">
        <f t="shared" si="46"/>
        <v>30.852461902182746</v>
      </c>
      <c r="J151">
        <f t="shared" si="47"/>
        <v>22.759550181179755</v>
      </c>
      <c r="K151">
        <f t="shared" si="47"/>
        <v>-20.829721096932584</v>
      </c>
      <c r="L151">
        <f t="shared" si="48"/>
        <v>-2.7584263844167931</v>
      </c>
      <c r="M151">
        <f t="shared" si="49"/>
        <v>-29.649466263769384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14.946432142655784</v>
      </c>
      <c r="C152" s="9">
        <f t="shared" si="42"/>
        <v>0.7980000000000006</v>
      </c>
      <c r="D152" s="9">
        <f t="shared" si="43"/>
        <v>18.946432142655784</v>
      </c>
      <c r="E152" s="9">
        <f t="shared" si="43"/>
        <v>-6.1732795730280223</v>
      </c>
      <c r="F152" s="9">
        <f t="shared" si="44"/>
        <v>-5.6694188746732186</v>
      </c>
      <c r="G152" s="10">
        <f t="shared" si="45"/>
        <v>2.1666666599999997</v>
      </c>
      <c r="H152" s="5">
        <f t="shared" si="45"/>
        <v>1</v>
      </c>
      <c r="I152">
        <f t="shared" si="46"/>
        <v>30.960685416314156</v>
      </c>
      <c r="J152">
        <f t="shared" si="47"/>
        <v>22.742999622873253</v>
      </c>
      <c r="K152">
        <f t="shared" si="47"/>
        <v>-21.007617894515199</v>
      </c>
      <c r="L152">
        <f t="shared" si="48"/>
        <v>-2.7660893839604617</v>
      </c>
      <c r="M152">
        <f t="shared" si="49"/>
        <v>-29.618974286422862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15.082840350784114</v>
      </c>
      <c r="C153" s="9">
        <f t="shared" si="42"/>
        <v>0.8040000000000006</v>
      </c>
      <c r="D153" s="9">
        <f t="shared" si="43"/>
        <v>19.082840350784114</v>
      </c>
      <c r="E153" s="9">
        <f t="shared" si="43"/>
        <v>-6.2998584219322691</v>
      </c>
      <c r="F153" s="9">
        <f t="shared" si="44"/>
        <v>-5.7846630408815356</v>
      </c>
      <c r="G153" s="10">
        <f t="shared" si="45"/>
        <v>2.1666666599999997</v>
      </c>
      <c r="H153" s="5">
        <f t="shared" si="45"/>
        <v>1</v>
      </c>
      <c r="I153">
        <f t="shared" si="46"/>
        <v>31.06940099514296</v>
      </c>
      <c r="J153">
        <f t="shared" si="47"/>
        <v>22.726403086569491</v>
      </c>
      <c r="K153">
        <f t="shared" si="47"/>
        <v>-21.185331740233735</v>
      </c>
      <c r="L153">
        <f t="shared" si="48"/>
        <v>-2.7737766293704693</v>
      </c>
      <c r="M153">
        <f t="shared" si="49"/>
        <v>-29.588312425830033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15.219148841324202</v>
      </c>
      <c r="C154" s="9">
        <f t="shared" si="42"/>
        <v>0.81000000000000061</v>
      </c>
      <c r="D154" s="9">
        <f t="shared" si="43"/>
        <v>19.219148841324202</v>
      </c>
      <c r="E154" s="9">
        <f t="shared" si="43"/>
        <v>-6.4275030019973363</v>
      </c>
      <c r="F154" s="9">
        <f t="shared" si="44"/>
        <v>-5.9008038549802366</v>
      </c>
      <c r="G154" s="10">
        <f t="shared" si="45"/>
        <v>2.1666666599999997</v>
      </c>
      <c r="H154" s="5">
        <f t="shared" si="45"/>
        <v>1</v>
      </c>
      <c r="I154">
        <f t="shared" si="46"/>
        <v>31.178599632038619</v>
      </c>
      <c r="J154">
        <f t="shared" si="47"/>
        <v>22.709760426793267</v>
      </c>
      <c r="K154">
        <f t="shared" si="47"/>
        <v>-21.362861614788716</v>
      </c>
      <c r="L154">
        <f t="shared" si="48"/>
        <v>-2.7814871441842568</v>
      </c>
      <c r="M154">
        <f t="shared" si="49"/>
        <v>-29.557480766515834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15.355357337116367</v>
      </c>
      <c r="C155" s="9">
        <f t="shared" si="42"/>
        <v>0.81600000000000061</v>
      </c>
      <c r="D155" s="9">
        <f t="shared" si="43"/>
        <v>19.355357337116367</v>
      </c>
      <c r="E155" s="9">
        <f t="shared" si="43"/>
        <v>-6.5562122063398656</v>
      </c>
      <c r="F155" s="9">
        <f t="shared" si="44"/>
        <v>-6.017838925871918</v>
      </c>
      <c r="G155" s="10">
        <f t="shared" si="45"/>
        <v>2.1666666599999997</v>
      </c>
      <c r="H155" s="5">
        <f t="shared" si="45"/>
        <v>1</v>
      </c>
      <c r="I155">
        <f t="shared" si="46"/>
        <v>31.288272408662404</v>
      </c>
      <c r="J155">
        <f t="shared" si="47"/>
        <v>22.693071503928159</v>
      </c>
      <c r="K155">
        <f t="shared" si="47"/>
        <v>-21.540206499387811</v>
      </c>
      <c r="L155">
        <f t="shared" si="48"/>
        <v>-2.7892199621080915</v>
      </c>
      <c r="M155">
        <f t="shared" si="49"/>
        <v>-29.526479414449337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15.491465560180618</v>
      </c>
      <c r="C156" s="9">
        <f t="shared" si="42"/>
        <v>0.82200000000000062</v>
      </c>
      <c r="D156" s="9">
        <f t="shared" si="43"/>
        <v>19.491465560180618</v>
      </c>
      <c r="E156" s="9">
        <f t="shared" si="43"/>
        <v>-6.6859849219656526</v>
      </c>
      <c r="F156" s="9">
        <f t="shared" si="44"/>
        <v>-6.1357658553564738</v>
      </c>
      <c r="G156" s="10">
        <f t="shared" si="45"/>
        <v>2.1666666599999997</v>
      </c>
      <c r="H156" s="5">
        <f t="shared" si="45"/>
        <v>1</v>
      </c>
      <c r="I156">
        <f t="shared" si="46"/>
        <v>31.398410494897245</v>
      </c>
      <c r="J156">
        <f t="shared" si="47"/>
        <v>22.67633618415551</v>
      </c>
      <c r="K156">
        <f t="shared" si="47"/>
        <v>-21.717365375874508</v>
      </c>
      <c r="L156">
        <f t="shared" si="48"/>
        <v>-2.7969741270005555</v>
      </c>
      <c r="M156">
        <f t="shared" si="49"/>
        <v>-29.495308496679407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15.627473231751264</v>
      </c>
      <c r="C157" s="9">
        <f t="shared" si="42"/>
        <v>0.82800000000000062</v>
      </c>
      <c r="D157" s="9">
        <f t="shared" si="43"/>
        <v>19.627473231751264</v>
      </c>
      <c r="E157" s="9">
        <f t="shared" si="43"/>
        <v>-6.8168200297738402</v>
      </c>
      <c r="F157" s="9">
        <f t="shared" si="44"/>
        <v>-6.2545822381466616</v>
      </c>
      <c r="G157" s="10">
        <f t="shared" si="45"/>
        <v>2.1666666599999997</v>
      </c>
      <c r="H157" s="5">
        <f t="shared" si="45"/>
        <v>1</v>
      </c>
      <c r="I157">
        <f t="shared" si="46"/>
        <v>31.509005148737362</v>
      </c>
      <c r="J157">
        <f t="shared" si="47"/>
        <v>22.659554339393505</v>
      </c>
      <c r="K157">
        <f t="shared" si="47"/>
        <v>-21.894337226854585</v>
      </c>
      <c r="L157">
        <f t="shared" si="48"/>
        <v>-2.8047486928523511</v>
      </c>
      <c r="M157">
        <f t="shared" si="49"/>
        <v>-29.463968160974318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15.763380072311154</v>
      </c>
      <c r="C158" s="9">
        <f t="shared" si="42"/>
        <v>0.83400000000000063</v>
      </c>
      <c r="D158" s="9">
        <f t="shared" si="43"/>
        <v>19.763380072311154</v>
      </c>
      <c r="E158" s="9">
        <f t="shared" si="43"/>
        <v>-6.948716404561865</v>
      </c>
      <c r="F158" s="9">
        <f t="shared" si="44"/>
        <v>-6.3742856618849428</v>
      </c>
      <c r="G158" s="10">
        <f t="shared" si="45"/>
        <v>2.1666666599999997</v>
      </c>
      <c r="H158" s="5">
        <f t="shared" si="45"/>
        <v>1</v>
      </c>
      <c r="I158">
        <f t="shared" si="46"/>
        <v>31.620047716139553</v>
      </c>
      <c r="J158">
        <f t="shared" si="47"/>
        <v>22.642725847236392</v>
      </c>
      <c r="K158">
        <f t="shared" si="47"/>
        <v>-22.071121035820433</v>
      </c>
      <c r="L158">
        <f t="shared" si="48"/>
        <v>-2.8125427237626046</v>
      </c>
      <c r="M158">
        <f t="shared" si="49"/>
        <v>-29.432458575465326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15.899185801625546</v>
      </c>
      <c r="C159" s="9">
        <f t="shared" si="42"/>
        <v>0.84000000000000064</v>
      </c>
      <c r="D159" s="9">
        <f t="shared" si="43"/>
        <v>19.899185801625546</v>
      </c>
      <c r="E159" s="9">
        <f t="shared" si="43"/>
        <v>-7.0816729150311462</v>
      </c>
      <c r="F159" s="9">
        <f t="shared" si="44"/>
        <v>-6.4948737071615588</v>
      </c>
      <c r="G159" s="10">
        <f t="shared" si="45"/>
        <v>2.1666666599999997</v>
      </c>
      <c r="H159" s="5">
        <f t="shared" si="45"/>
        <v>1</v>
      </c>
      <c r="I159">
        <f t="shared" si="46"/>
        <v>31.731529630837787</v>
      </c>
      <c r="J159">
        <f t="shared" si="47"/>
        <v>22.625850590893815</v>
      </c>
      <c r="K159">
        <f t="shared" si="47"/>
        <v>-22.247715787273226</v>
      </c>
      <c r="L159">
        <f t="shared" si="48"/>
        <v>-2.8203552939118235</v>
      </c>
      <c r="M159">
        <f t="shared" si="49"/>
        <v>-29.40077992829427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16.034890138775619</v>
      </c>
      <c r="C160" s="9">
        <f t="shared" si="42"/>
        <v>0.84600000000000064</v>
      </c>
      <c r="D160" s="9">
        <f t="shared" si="43"/>
        <v>20.034890138775619</v>
      </c>
      <c r="E160" s="9">
        <f t="shared" si="43"/>
        <v>-7.2156884237934946</v>
      </c>
      <c r="F160" s="9">
        <f t="shared" si="44"/>
        <v>-6.6163439475338466</v>
      </c>
      <c r="G160" s="10">
        <f t="shared" si="45"/>
        <v>2.1666666599999997</v>
      </c>
      <c r="H160" s="5">
        <f t="shared" si="45"/>
        <v>1</v>
      </c>
      <c r="I160">
        <f t="shared" si="46"/>
        <v>31.84344241412289</v>
      </c>
      <c r="J160">
        <f t="shared" si="47"/>
        <v>22.608928459130343</v>
      </c>
      <c r="K160">
        <f t="shared" si="47"/>
        <v>-22.424120466842993</v>
      </c>
      <c r="L160">
        <f t="shared" si="48"/>
        <v>-2.8281854875316776</v>
      </c>
      <c r="M160">
        <f t="shared" si="49"/>
        <v>-29.368932427265204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16.170492802191625</v>
      </c>
      <c r="C161" s="9">
        <f t="shared" si="42"/>
        <v>0.85200000000000065</v>
      </c>
      <c r="D161" s="9">
        <f t="shared" si="43"/>
        <v>20.170492802191625</v>
      </c>
      <c r="E161" s="9">
        <f t="shared" si="43"/>
        <v>-7.3507617873782429</v>
      </c>
      <c r="F161" s="9">
        <f t="shared" si="44"/>
        <v>-6.7386939495467599</v>
      </c>
      <c r="G161" s="10">
        <f t="shared" si="45"/>
        <v>2.1666666599999997</v>
      </c>
      <c r="H161" s="5">
        <f t="shared" si="45"/>
        <v>1</v>
      </c>
      <c r="I161">
        <f t="shared" si="46"/>
        <v>31.955777674589005</v>
      </c>
      <c r="J161">
        <f t="shared" si="47"/>
        <v>22.591959346205154</v>
      </c>
      <c r="K161">
        <f t="shared" si="47"/>
        <v>-22.600334061406585</v>
      </c>
      <c r="L161">
        <f t="shared" si="48"/>
        <v>-2.8360323988717613</v>
      </c>
      <c r="M161">
        <f t="shared" si="49"/>
        <v>-29.336916299500139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16.305993509685674</v>
      </c>
      <c r="C162" s="9">
        <f t="shared" si="42"/>
        <v>0.85800000000000065</v>
      </c>
      <c r="D162" s="9">
        <f t="shared" si="43"/>
        <v>20.305993509685674</v>
      </c>
      <c r="E162" s="9">
        <f t="shared" si="43"/>
        <v>-7.4868918562400735</v>
      </c>
      <c r="F162" s="9">
        <f t="shared" si="44"/>
        <v>-6.8619212727545982</v>
      </c>
      <c r="G162" s="10">
        <f t="shared" si="45"/>
        <v>2.1666666599999997</v>
      </c>
      <c r="H162" s="5">
        <f t="shared" si="45"/>
        <v>1</v>
      </c>
      <c r="I162">
        <f t="shared" si="46"/>
        <v>32.068527107848347</v>
      </c>
      <c r="J162">
        <f t="shared" si="47"/>
        <v>22.574943151811922</v>
      </c>
      <c r="K162">
        <f t="shared" si="47"/>
        <v>-22.776355559203587</v>
      </c>
      <c r="L162">
        <f t="shared" si="48"/>
        <v>-2.8438951321634804</v>
      </c>
      <c r="M162">
        <f t="shared" si="49"/>
        <v>-29.304731791098892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16.441391978484166</v>
      </c>
      <c r="C163" s="9">
        <f t="shared" si="42"/>
        <v>0.86400000000000066</v>
      </c>
      <c r="D163" s="9">
        <f t="shared" si="43"/>
        <v>20.441391978484166</v>
      </c>
      <c r="E163" s="9">
        <f t="shared" si="43"/>
        <v>-7.6240774747675344</v>
      </c>
      <c r="F163" s="9">
        <f t="shared" si="44"/>
        <v>-6.9860234697438779</v>
      </c>
      <c r="G163" s="10">
        <f t="shared" si="45"/>
        <v>2.1666666599999997</v>
      </c>
      <c r="H163" s="5">
        <f t="shared" si="45"/>
        <v>1</v>
      </c>
      <c r="I163">
        <f t="shared" si="46"/>
        <v>32.181682496215977</v>
      </c>
      <c r="J163">
        <f t="shared" si="47"/>
        <v>22.55787978101894</v>
      </c>
      <c r="K163">
        <f t="shared" si="47"/>
        <v>-22.952183949950179</v>
      </c>
      <c r="L163">
        <f t="shared" si="48"/>
        <v>-2.8517728015812303</v>
      </c>
      <c r="M163">
        <f t="shared" si="49"/>
        <v>-29.272379166803034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16.576687925259851</v>
      </c>
      <c r="C164" s="9">
        <f t="shared" si="42"/>
        <v>0.87000000000000066</v>
      </c>
      <c r="D164" s="9">
        <f t="shared" si="43"/>
        <v>20.576687925259851</v>
      </c>
      <c r="E164" s="9">
        <f t="shared" si="43"/>
        <v>-7.7623174812922375</v>
      </c>
      <c r="F164" s="9">
        <f t="shared" si="44"/>
        <v>-7.1109980861573545</v>
      </c>
      <c r="G164" s="10">
        <f t="shared" si="45"/>
        <v>2.1666666599999997</v>
      </c>
      <c r="H164" s="5">
        <f t="shared" si="45"/>
        <v>1</v>
      </c>
      <c r="I164">
        <f t="shared" si="46"/>
        <v>32.295235708366029</v>
      </c>
      <c r="J164">
        <f t="shared" si="47"/>
        <v>22.540769144209452</v>
      </c>
      <c r="K164">
        <f t="shared" si="47"/>
        <v>-23.127818224950996</v>
      </c>
      <c r="L164">
        <f t="shared" si="48"/>
        <v>-2.8596645312009916</v>
      </c>
      <c r="M164">
        <f t="shared" si="49"/>
        <v>-29.239858709664016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16.711881066163546</v>
      </c>
      <c r="C165" s="9">
        <f t="shared" si="42"/>
        <v>0.87600000000000067</v>
      </c>
      <c r="D165" s="9">
        <f t="shared" ref="D165:E180" si="51">D164+$C$7*(J164+J165)/2</f>
        <v>20.711881066163546</v>
      </c>
      <c r="E165" s="9">
        <f t="shared" si="51"/>
        <v>-7.9016107080987172</v>
      </c>
      <c r="F165" s="9">
        <f t="shared" si="44"/>
        <v>-7.2368426607192005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32.409178698960908</v>
      </c>
      <c r="J165">
        <f t="shared" si="47"/>
        <v>22.523611157022245</v>
      </c>
      <c r="K165">
        <f t="shared" si="47"/>
        <v>-23.303257377208979</v>
      </c>
      <c r="L165">
        <f t="shared" si="48"/>
        <v>-2.8675694549565014</v>
      </c>
      <c r="M165">
        <f t="shared" si="49"/>
        <v>-29.207170720715428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16.846971116855489</v>
      </c>
      <c r="C166" s="9">
        <f t="shared" si="42"/>
        <v>0.88200000000000067</v>
      </c>
      <c r="D166" s="9">
        <f t="shared" si="51"/>
        <v>20.846971116855489</v>
      </c>
      <c r="E166" s="9">
        <f t="shared" si="51"/>
        <v>-8.0419559814349437</v>
      </c>
      <c r="F166" s="9">
        <f t="shared" si="44"/>
        <v>-7.3635547252612605</v>
      </c>
      <c r="G166" s="10">
        <f t="shared" si="52"/>
        <v>2.1666666599999997</v>
      </c>
      <c r="H166" s="5">
        <f t="shared" si="52"/>
        <v>1</v>
      </c>
      <c r="I166">
        <f t="shared" si="46"/>
        <v>32.523503508254912</v>
      </c>
      <c r="J166">
        <f t="shared" si="47"/>
        <v>22.506405740292507</v>
      </c>
      <c r="K166">
        <f t="shared" si="47"/>
        <v>-23.478500401533271</v>
      </c>
      <c r="L166">
        <f t="shared" si="48"/>
        <v>-2.8754867165931119</v>
      </c>
      <c r="M166">
        <f t="shared" si="49"/>
        <v>-29.174315518649422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16.981957792536345</v>
      </c>
      <c r="C167" s="9">
        <f t="shared" si="42"/>
        <v>0.88800000000000068</v>
      </c>
      <c r="D167" s="9">
        <f t="shared" si="51"/>
        <v>20.981957792536345</v>
      </c>
      <c r="E167" s="9">
        <f t="shared" si="51"/>
        <v>-8.1833521215234786</v>
      </c>
      <c r="F167" s="9">
        <f t="shared" si="44"/>
        <v>-7.4911318047504176</v>
      </c>
      <c r="G167" s="10">
        <f t="shared" si="52"/>
        <v>2.1666666599999997</v>
      </c>
      <c r="H167" s="5">
        <f t="shared" si="52"/>
        <v>1</v>
      </c>
      <c r="I167">
        <f t="shared" si="46"/>
        <v>32.638202261673648</v>
      </c>
      <c r="J167">
        <f t="shared" si="47"/>
        <v>22.489152819992949</v>
      </c>
      <c r="K167">
        <f t="shared" si="47"/>
        <v>-23.653546294645167</v>
      </c>
      <c r="L167">
        <f t="shared" si="48"/>
        <v>-2.8834154696194938</v>
      </c>
      <c r="M167">
        <f t="shared" si="49"/>
        <v>-29.141293439497286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17.116840807977852</v>
      </c>
      <c r="C168" s="9">
        <f t="shared" si="42"/>
        <v>0.89400000000000068</v>
      </c>
      <c r="D168" s="9">
        <f t="shared" si="51"/>
        <v>21.116840807977852</v>
      </c>
      <c r="E168" s="9">
        <f t="shared" si="51"/>
        <v>-8.32579794257326</v>
      </c>
      <c r="F168" s="9">
        <f t="shared" si="44"/>
        <v>-7.6195714173170144</v>
      </c>
      <c r="G168" s="10">
        <f t="shared" si="52"/>
        <v>2.1666666599999997</v>
      </c>
      <c r="H168" s="5">
        <f t="shared" si="52"/>
        <v>1</v>
      </c>
      <c r="I168">
        <f t="shared" si="46"/>
        <v>32.753267169370702</v>
      </c>
      <c r="J168">
        <f t="shared" si="47"/>
        <v>22.471852327175231</v>
      </c>
      <c r="K168">
        <f t="shared" si="47"/>
        <v>-23.82839405528215</v>
      </c>
      <c r="L168">
        <f t="shared" si="48"/>
        <v>-2.8913548772572972</v>
      </c>
      <c r="M168">
        <f t="shared" si="49"/>
        <v>-29.108104836314165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17.251619877553111</v>
      </c>
      <c r="C169" s="9">
        <f t="shared" si="42"/>
        <v>0.90000000000000069</v>
      </c>
      <c r="D169" s="9">
        <f t="shared" si="51"/>
        <v>21.251619877553111</v>
      </c>
      <c r="E169" s="9">
        <f t="shared" si="51"/>
        <v>-8.4692922527920071</v>
      </c>
      <c r="F169" s="9">
        <f t="shared" si="44"/>
        <v>-7.7488710742843372</v>
      </c>
      <c r="G169" s="10">
        <f t="shared" si="52"/>
        <v>2.1666666599999997</v>
      </c>
      <c r="H169" s="5">
        <f t="shared" si="52"/>
        <v>1</v>
      </c>
      <c r="I169">
        <f t="shared" si="46"/>
        <v>32.868690525762709</v>
      </c>
      <c r="J169">
        <f t="shared" si="47"/>
        <v>22.454504197911689</v>
      </c>
      <c r="K169">
        <f t="shared" si="47"/>
        <v>-24.003042684300034</v>
      </c>
      <c r="L169">
        <f t="shared" si="48"/>
        <v>-2.8993041123888932</v>
      </c>
      <c r="M169">
        <f t="shared" si="49"/>
        <v>-29.074750078867943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17.386294715266558</v>
      </c>
      <c r="C170" s="9">
        <f t="shared" si="42"/>
        <v>0.90600000000000069</v>
      </c>
      <c r="D170" s="9">
        <f t="shared" si="51"/>
        <v>21.386294715266558</v>
      </c>
      <c r="E170" s="9">
        <f t="shared" si="51"/>
        <v>-8.6138338543992266</v>
      </c>
      <c r="F170" s="9">
        <f t="shared" si="44"/>
        <v>-7.8790282801991252</v>
      </c>
      <c r="G170" s="10">
        <f t="shared" si="52"/>
        <v>2.1666666599999997</v>
      </c>
      <c r="H170" s="5">
        <f t="shared" si="52"/>
        <v>1</v>
      </c>
      <c r="I170">
        <f t="shared" si="46"/>
        <v>32.984464709044246</v>
      </c>
      <c r="J170">
        <f t="shared" si="47"/>
        <v>22.437108373237354</v>
      </c>
      <c r="K170">
        <f t="shared" si="47"/>
        <v>-24.177491184773242</v>
      </c>
      <c r="L170">
        <f t="shared" si="48"/>
        <v>-2.907262357503313</v>
      </c>
      <c r="M170">
        <f t="shared" si="49"/>
        <v>-29.041229553332254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17.520865034783547</v>
      </c>
      <c r="C171" s="9">
        <f t="shared" si="42"/>
        <v>0.9120000000000007</v>
      </c>
      <c r="D171" s="9">
        <f t="shared" si="51"/>
        <v>21.520865034783547</v>
      </c>
      <c r="E171" s="9">
        <f t="shared" si="51"/>
        <v>-8.7594215436398262</v>
      </c>
      <c r="F171" s="9">
        <f t="shared" si="44"/>
        <v>-8.0100405328630995</v>
      </c>
      <c r="G171" s="10">
        <f t="shared" si="52"/>
        <v>2.1666666599999997</v>
      </c>
      <c r="H171" s="5">
        <f t="shared" si="52"/>
        <v>1</v>
      </c>
      <c r="I171">
        <f t="shared" si="46"/>
        <v>33.100582180683752</v>
      </c>
      <c r="J171">
        <f t="shared" si="47"/>
        <v>22.419664799092335</v>
      </c>
      <c r="K171">
        <f t="shared" si="47"/>
        <v>-24.351738562093235</v>
      </c>
      <c r="L171">
        <f t="shared" si="48"/>
        <v>-2.9152288046405164</v>
      </c>
      <c r="M171">
        <f t="shared" si="49"/>
        <v>-29.007543661983586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17.655330549459617</v>
      </c>
      <c r="C172" s="9">
        <f t="shared" si="42"/>
        <v>0.9180000000000007</v>
      </c>
      <c r="D172" s="9">
        <f t="shared" si="51"/>
        <v>21.655330549459617</v>
      </c>
      <c r="E172" s="9">
        <f t="shared" si="51"/>
        <v>-8.9060541107983013</v>
      </c>
      <c r="F172" s="9">
        <f t="shared" si="44"/>
        <v>-8.1419053233654672</v>
      </c>
      <c r="G172" s="10">
        <f t="shared" si="52"/>
        <v>2.1666666599999997</v>
      </c>
      <c r="H172" s="5">
        <f t="shared" si="52"/>
        <v>1</v>
      </c>
      <c r="I172">
        <f t="shared" si="46"/>
        <v>33.217035484901508</v>
      </c>
      <c r="J172">
        <f t="shared" si="47"/>
        <v>22.40217342626449</v>
      </c>
      <c r="K172">
        <f t="shared" si="47"/>
        <v>-24.525783824065137</v>
      </c>
      <c r="L172">
        <f t="shared" si="48"/>
        <v>-2.9232026553340691</v>
      </c>
      <c r="M172">
        <f t="shared" si="49"/>
        <v>-28.973692822902525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17.789690972369407</v>
      </c>
      <c r="C173" s="9">
        <f t="shared" si="42"/>
        <v>0.92400000000000071</v>
      </c>
      <c r="D173" s="9">
        <f t="shared" si="51"/>
        <v>21.789690972369407</v>
      </c>
      <c r="E173" s="9">
        <f t="shared" si="51"/>
        <v>-9.0537303402135052</v>
      </c>
      <c r="F173" s="9">
        <f t="shared" si="44"/>
        <v>-8.274620136116436</v>
      </c>
      <c r="G173" s="10">
        <f t="shared" si="52"/>
        <v>2.1666666599999997</v>
      </c>
      <c r="H173" s="5">
        <f t="shared" si="52"/>
        <v>1</v>
      </c>
      <c r="I173">
        <f t="shared" si="46"/>
        <v>33.333817248131119</v>
      </c>
      <c r="J173">
        <f t="shared" si="47"/>
        <v>22.384634210332486</v>
      </c>
      <c r="K173">
        <f t="shared" si="47"/>
        <v>-24.699625981002551</v>
      </c>
      <c r="L173">
        <f t="shared" si="48"/>
        <v>-2.9311831205523657</v>
      </c>
      <c r="M173">
        <f t="shared" si="49"/>
        <v>-28.939677469679054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17.923946016335233</v>
      </c>
      <c r="C174" s="9">
        <f t="shared" si="42"/>
        <v>0.93000000000000071</v>
      </c>
      <c r="D174" s="9">
        <f t="shared" si="51"/>
        <v>21.923946016335233</v>
      </c>
      <c r="E174" s="9">
        <f t="shared" si="51"/>
        <v>-9.2024490102939751</v>
      </c>
      <c r="F174" s="9">
        <f t="shared" si="44"/>
        <v>-8.4081824488816572</v>
      </c>
      <c r="G174" s="10">
        <f t="shared" si="52"/>
        <v>2.1666666599999997</v>
      </c>
      <c r="H174" s="5">
        <f t="shared" si="52"/>
        <v>1</v>
      </c>
      <c r="I174">
        <f t="shared" si="46"/>
        <v>33.450920178465303</v>
      </c>
      <c r="J174">
        <f t="shared" si="47"/>
        <v>22.367047111609171</v>
      </c>
      <c r="K174">
        <f t="shared" si="47"/>
        <v>-24.873264045820626</v>
      </c>
      <c r="L174">
        <f t="shared" si="48"/>
        <v>-2.9391694206384815</v>
      </c>
      <c r="M174">
        <f t="shared" si="49"/>
        <v>-28.90549805112191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18.058095393955316</v>
      </c>
      <c r="C175" s="9">
        <f t="shared" si="42"/>
        <v>0.93600000000000072</v>
      </c>
      <c r="D175" s="9">
        <f t="shared" si="51"/>
        <v>22.058095393955316</v>
      </c>
      <c r="E175" s="9">
        <f t="shared" si="51"/>
        <v>-9.3522088935338186</v>
      </c>
      <c r="F175" s="9">
        <f t="shared" si="44"/>
        <v>-8.5425897328176212</v>
      </c>
      <c r="G175" s="10">
        <f t="shared" si="52"/>
        <v>2.1666666599999997</v>
      </c>
      <c r="H175" s="5">
        <f t="shared" si="52"/>
        <v>1</v>
      </c>
      <c r="I175">
        <f t="shared" si="46"/>
        <v>33.568337065087263</v>
      </c>
      <c r="J175">
        <f t="shared" si="47"/>
        <v>22.349412095085341</v>
      </c>
      <c r="K175">
        <f t="shared" si="47"/>
        <v>-25.046697034127359</v>
      </c>
      <c r="L175">
        <f t="shared" si="48"/>
        <v>-2.9471607852487671</v>
      </c>
      <c r="M175">
        <f t="shared" si="49"/>
        <v>-28.871155030971973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18.192138817631694</v>
      </c>
      <c r="C176" s="9">
        <f t="shared" si="42"/>
        <v>0.94200000000000073</v>
      </c>
      <c r="D176" s="9">
        <f t="shared" si="51"/>
        <v>22.192138817631694</v>
      </c>
      <c r="E176" s="9">
        <f t="shared" si="51"/>
        <v>-9.503008756529141</v>
      </c>
      <c r="F176" s="9">
        <f t="shared" si="44"/>
        <v>-8.6778394525079694</v>
      </c>
      <c r="G176" s="10">
        <f t="shared" si="52"/>
        <v>2.1666666599999997</v>
      </c>
      <c r="H176" s="5">
        <f t="shared" si="52"/>
        <v>1</v>
      </c>
      <c r="I176">
        <f t="shared" si="46"/>
        <v>33.686060777688546</v>
      </c>
      <c r="J176">
        <f t="shared" si="47"/>
        <v>22.331729130373848</v>
      </c>
      <c r="K176">
        <f t="shared" si="47"/>
        <v>-25.219923964313189</v>
      </c>
      <c r="L176">
        <f t="shared" si="48"/>
        <v>-2.9551564532902534</v>
      </c>
      <c r="M176">
        <f t="shared" si="49"/>
        <v>-28.83664888761966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18.326075999597776</v>
      </c>
      <c r="C177" s="9">
        <f t="shared" si="42"/>
        <v>0.94800000000000073</v>
      </c>
      <c r="D177" s="9">
        <f t="shared" si="51"/>
        <v>22.326075999597776</v>
      </c>
      <c r="E177" s="9">
        <f t="shared" si="51"/>
        <v>-9.6548473599949975</v>
      </c>
      <c r="F177" s="9">
        <f t="shared" si="44"/>
        <v>-8.8139290660007195</v>
      </c>
      <c r="G177" s="10">
        <f t="shared" si="52"/>
        <v>2.1666666599999997</v>
      </c>
      <c r="H177" s="5">
        <f t="shared" si="52"/>
        <v>1</v>
      </c>
      <c r="I177">
        <f t="shared" si="46"/>
        <v>33.804084265874508</v>
      </c>
      <c r="J177">
        <f t="shared" si="47"/>
        <v>22.313998191654107</v>
      </c>
      <c r="K177">
        <f t="shared" si="47"/>
        <v>-25.392943857638908</v>
      </c>
      <c r="L177">
        <f t="shared" si="48"/>
        <v>-2.9631556728570057</v>
      </c>
      <c r="M177">
        <f t="shared" si="49"/>
        <v>-28.801980113826275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18.459906651945591</v>
      </c>
      <c r="C178" s="9">
        <f t="shared" si="42"/>
        <v>0.95400000000000074</v>
      </c>
      <c r="D178" s="9">
        <f t="shared" si="51"/>
        <v>22.459906651945591</v>
      </c>
      <c r="E178" s="9">
        <f t="shared" si="51"/>
        <v>-9.8077234587828794</v>
      </c>
      <c r="F178" s="9">
        <f t="shared" si="44"/>
        <v>-8.9508560248463844</v>
      </c>
      <c r="G178" s="10">
        <f t="shared" si="52"/>
        <v>2.1666666599999997</v>
      </c>
      <c r="H178" s="5">
        <f t="shared" si="52"/>
        <v>1</v>
      </c>
      <c r="I178">
        <f t="shared" si="46"/>
        <v>33.922400558558159</v>
      </c>
      <c r="J178">
        <f t="shared" si="47"/>
        <v>22.296219257616965</v>
      </c>
      <c r="K178">
        <f t="shared" si="47"/>
        <v>-25.565755738321865</v>
      </c>
      <c r="L178">
        <f t="shared" si="48"/>
        <v>-2.9711577011654562</v>
      </c>
      <c r="M178">
        <f t="shared" si="49"/>
        <v>-28.767149216449326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18.593630486652671</v>
      </c>
      <c r="C179" s="9">
        <f t="shared" si="42"/>
        <v>0.96000000000000074</v>
      </c>
      <c r="D179" s="9">
        <f t="shared" si="51"/>
        <v>22.593630486652671</v>
      </c>
      <c r="E179" s="9">
        <f t="shared" si="51"/>
        <v>-9.9616358018987068</v>
      </c>
      <c r="F179" s="9">
        <f t="shared" si="44"/>
        <v>-9.0886177741369245</v>
      </c>
      <c r="G179" s="10">
        <f t="shared" si="52"/>
        <v>2.1666666599999997</v>
      </c>
      <c r="H179" s="5">
        <f t="shared" si="52"/>
        <v>1</v>
      </c>
      <c r="I179">
        <f t="shared" si="46"/>
        <v>34.041002763343521</v>
      </c>
      <c r="J179">
        <f t="shared" si="47"/>
        <v>22.278392311409974</v>
      </c>
      <c r="K179">
        <f t="shared" si="47"/>
        <v>-25.73835863362056</v>
      </c>
      <c r="L179">
        <f t="shared" si="48"/>
        <v>-2.979161804488855</v>
      </c>
      <c r="M179">
        <f t="shared" si="49"/>
        <v>-28.732156716171705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18.727247215608649</v>
      </c>
      <c r="C180" s="9">
        <f t="shared" si="42"/>
        <v>0.96600000000000075</v>
      </c>
      <c r="D180" s="9">
        <f t="shared" si="51"/>
        <v>22.727247215608649</v>
      </c>
      <c r="E180" s="9">
        <f t="shared" si="51"/>
        <v>-10.11658313252132</v>
      </c>
      <c r="F180" s="9">
        <f t="shared" si="44"/>
        <v>-9.2272117525456103</v>
      </c>
      <c r="G180" s="10">
        <f t="shared" si="52"/>
        <v>2.1666666599999997</v>
      </c>
      <c r="H180" s="5">
        <f t="shared" si="52"/>
        <v>1</v>
      </c>
      <c r="I180">
        <f t="shared" si="46"/>
        <v>34.159884065899156</v>
      </c>
      <c r="J180">
        <f t="shared" si="47"/>
        <v>22.260517340583039</v>
      </c>
      <c r="K180">
        <f t="shared" si="47"/>
        <v>-25.91075157391759</v>
      </c>
      <c r="L180">
        <f t="shared" si="48"/>
        <v>-2.9871672580908717</v>
      </c>
      <c r="M180">
        <f t="shared" si="49"/>
        <v>-28.697003147234767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18.860756550641501</v>
      </c>
      <c r="C181" s="9">
        <f t="shared" si="42"/>
        <v>0.97200000000000075</v>
      </c>
      <c r="D181" s="9">
        <f t="shared" ref="D181:E196" si="53">D180+$C$7*(J180+J181)/2</f>
        <v>22.860756550641501</v>
      </c>
      <c r="E181" s="9">
        <f t="shared" si="53"/>
        <v>-10.272564188021477</v>
      </c>
      <c r="F181" s="9">
        <f t="shared" si="44"/>
        <v>-9.3666353923676677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34.279037729322944</v>
      </c>
      <c r="J181">
        <f t="shared" si="47"/>
        <v>22.242594337034493</v>
      </c>
      <c r="K181">
        <f t="shared" si="47"/>
        <v>-26.082933592800998</v>
      </c>
      <c r="L181">
        <f t="shared" si="48"/>
        <v>-2.9951733461584698</v>
      </c>
      <c r="M181">
        <f t="shared" si="49"/>
        <v>-28.661689057175209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18.994158203543478</v>
      </c>
      <c r="C182" s="9">
        <f t="shared" si="42"/>
        <v>0.97800000000000076</v>
      </c>
      <c r="D182" s="9">
        <f t="shared" si="53"/>
        <v>22.994158203543478</v>
      </c>
      <c r="E182" s="9">
        <f t="shared" si="53"/>
        <v>-10.429577699981312</v>
      </c>
      <c r="F182" s="9">
        <f t="shared" si="44"/>
        <v>-9.506886119561786</v>
      </c>
      <c r="G182" s="10">
        <f t="shared" si="54"/>
        <v>2.1666666599999997</v>
      </c>
      <c r="H182" s="5">
        <f t="shared" si="54"/>
        <v>1</v>
      </c>
      <c r="I182">
        <f t="shared" si="46"/>
        <v>34.398457093498692</v>
      </c>
      <c r="J182">
        <f t="shared" si="47"/>
        <v>22.224623296957542</v>
      </c>
      <c r="K182">
        <f t="shared" si="47"/>
        <v>-26.25490372714405</v>
      </c>
      <c r="L182">
        <f t="shared" si="48"/>
        <v>-3.0031793617340887</v>
      </c>
      <c r="M182">
        <f t="shared" si="49"/>
        <v>-28.626215006565786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19.127451886096711</v>
      </c>
      <c r="C183" s="9">
        <f t="shared" si="42"/>
        <v>0.98400000000000076</v>
      </c>
      <c r="D183" s="9">
        <f t="shared" si="53"/>
        <v>23.127451886096711</v>
      </c>
      <c r="E183" s="9">
        <f t="shared" si="53"/>
        <v>-10.587622394214295</v>
      </c>
      <c r="F183" s="9">
        <f t="shared" si="44"/>
        <v>-9.6479613537923932</v>
      </c>
      <c r="G183" s="10">
        <f t="shared" si="54"/>
        <v>2.1666666599999997</v>
      </c>
      <c r="H183" s="5">
        <f t="shared" si="54"/>
        <v>1</v>
      </c>
      <c r="I183">
        <f t="shared" si="46"/>
        <v>34.518135574445559</v>
      </c>
      <c r="J183">
        <f t="shared" si="47"/>
        <v>22.206604220787138</v>
      </c>
      <c r="K183">
        <f t="shared" si="47"/>
        <v>-26.426661017183445</v>
      </c>
      <c r="L183">
        <f t="shared" si="48"/>
        <v>-3.0111846066472334</v>
      </c>
      <c r="M183">
        <f t="shared" si="49"/>
        <v>-28.590581568759699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19.260637310098513</v>
      </c>
      <c r="C184" s="9">
        <f t="shared" si="42"/>
        <v>0.99000000000000077</v>
      </c>
      <c r="D184" s="9">
        <f t="shared" si="53"/>
        <v>23.260637310098513</v>
      </c>
      <c r="E184" s="9">
        <f t="shared" si="53"/>
        <v>-10.746696990785633</v>
      </c>
      <c r="F184" s="9">
        <f t="shared" si="44"/>
        <v>-9.7898585084727525</v>
      </c>
      <c r="G184" s="10">
        <f t="shared" si="54"/>
        <v>2.1666666599999997</v>
      </c>
      <c r="H184" s="5">
        <f t="shared" si="54"/>
        <v>1</v>
      </c>
      <c r="I184">
        <f t="shared" si="46"/>
        <v>34.638066663660908</v>
      </c>
      <c r="J184">
        <f t="shared" si="47"/>
        <v>22.188537113147255</v>
      </c>
      <c r="K184">
        <f t="shared" si="47"/>
        <v>-26.598204506596002</v>
      </c>
      <c r="L184">
        <f t="shared" si="48"/>
        <v>-3.0191883914455229</v>
      </c>
      <c r="M184">
        <f t="shared" si="49"/>
        <v>-28.554789329638773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19.393714187386351</v>
      </c>
      <c r="C185" s="9">
        <f t="shared" si="42"/>
        <v>0.99600000000000077</v>
      </c>
      <c r="D185" s="9">
        <f t="shared" si="53"/>
        <v>23.393714187386351</v>
      </c>
      <c r="E185" s="9">
        <f t="shared" si="53"/>
        <v>-10.906800204033143</v>
      </c>
      <c r="F185" s="9">
        <f t="shared" si="44"/>
        <v>-9.9325749908087957</v>
      </c>
      <c r="G185" s="10">
        <f t="shared" si="54"/>
        <v>2.1666666599999997</v>
      </c>
      <c r="H185" s="5">
        <f t="shared" si="54"/>
        <v>1</v>
      </c>
      <c r="I185">
        <f t="shared" si="46"/>
        <v>34.758243927457329</v>
      </c>
      <c r="J185">
        <f t="shared" si="47"/>
        <v>22.170421982798583</v>
      </c>
      <c r="K185">
        <f t="shared" si="47"/>
        <v>-26.769533242573836</v>
      </c>
      <c r="L185">
        <f t="shared" si="48"/>
        <v>-3.0271900353252708</v>
      </c>
      <c r="M185">
        <f t="shared" si="49"/>
        <v>-28.518838887365245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19.526682229862505</v>
      </c>
      <c r="C186" s="9">
        <f t="shared" si="42"/>
        <v>1.0020000000000007</v>
      </c>
      <c r="D186" s="9">
        <f t="shared" si="53"/>
        <v>23.526682229862505</v>
      </c>
      <c r="E186" s="9">
        <f t="shared" si="53"/>
        <v>-11.067930742588558</v>
      </c>
      <c r="F186" s="9">
        <f t="shared" si="44"/>
        <v>-10.076108201843752</v>
      </c>
      <c r="G186" s="10">
        <f t="shared" si="54"/>
        <v>2.1666666599999997</v>
      </c>
      <c r="H186" s="5">
        <f t="shared" si="54"/>
        <v>1</v>
      </c>
      <c r="I186">
        <f t="shared" si="46"/>
        <v>34.878661006294607</v>
      </c>
      <c r="J186">
        <f t="shared" si="47"/>
        <v>22.152258842586633</v>
      </c>
      <c r="K186">
        <f t="shared" si="47"/>
        <v>-26.940646275898025</v>
      </c>
      <c r="L186">
        <f t="shared" si="48"/>
        <v>-3.0351888660616568</v>
      </c>
      <c r="M186">
        <f t="shared" si="49"/>
        <v>-28.482730852137191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19.659541149518436</v>
      </c>
      <c r="C187" s="9">
        <f t="shared" si="42"/>
        <v>1.0080000000000007</v>
      </c>
      <c r="D187" s="9">
        <f t="shared" si="53"/>
        <v>23.659541149518436</v>
      </c>
      <c r="E187" s="9">
        <f t="shared" si="53"/>
        <v>-11.230087309399284</v>
      </c>
      <c r="F187" s="9">
        <f t="shared" si="44"/>
        <v>-10.220455536503476</v>
      </c>
      <c r="G187" s="10">
        <f t="shared" si="54"/>
        <v>2.1666666599999997</v>
      </c>
      <c r="H187" s="5">
        <f t="shared" si="54"/>
        <v>1</v>
      </c>
      <c r="I187">
        <f t="shared" si="46"/>
        <v>34.99931161410715</v>
      </c>
      <c r="J187">
        <f t="shared" si="47"/>
        <v>22.134047709390263</v>
      </c>
      <c r="K187">
        <f t="shared" si="47"/>
        <v>-27.111542661010848</v>
      </c>
      <c r="L187">
        <f t="shared" si="48"/>
        <v>-3.0431842199385528</v>
      </c>
      <c r="M187">
        <f t="shared" si="49"/>
        <v>-28.446465845947529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19.792290658458818</v>
      </c>
      <c r="C188" s="9">
        <f t="shared" si="42"/>
        <v>1.0140000000000007</v>
      </c>
      <c r="D188" s="9">
        <f t="shared" si="53"/>
        <v>23.792290658458818</v>
      </c>
      <c r="E188" s="9">
        <f t="shared" si="53"/>
        <v>-11.393268601750576</v>
      </c>
      <c r="F188" s="9">
        <f t="shared" si="44"/>
        <v>-10.365614383642534</v>
      </c>
      <c r="G188" s="10">
        <f t="shared" si="54"/>
        <v>2.1666666599999997</v>
      </c>
      <c r="H188" s="5">
        <f t="shared" si="54"/>
        <v>1</v>
      </c>
      <c r="I188">
        <f t="shared" si="46"/>
        <v>35.120189537627624</v>
      </c>
      <c r="J188">
        <f t="shared" si="47"/>
        <v>22.11578860407063</v>
      </c>
      <c r="K188">
        <f t="shared" si="47"/>
        <v>-27.282221456086532</v>
      </c>
      <c r="L188">
        <f t="shared" si="48"/>
        <v>-3.051175441678049</v>
      </c>
      <c r="M188">
        <f t="shared" si="49"/>
        <v>-28.410044502346551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19.92493046892529</v>
      </c>
      <c r="C189" s="9">
        <f t="shared" si="42"/>
        <v>1.0200000000000007</v>
      </c>
      <c r="D189" s="9">
        <f t="shared" si="53"/>
        <v>23.92493046892529</v>
      </c>
      <c r="E189" s="9">
        <f t="shared" si="53"/>
        <v>-11.557473311288136</v>
      </c>
      <c r="F189" s="9">
        <f t="shared" si="44"/>
        <v>-10.511582126090971</v>
      </c>
      <c r="G189" s="10">
        <f t="shared" si="54"/>
        <v>2.1666666599999997</v>
      </c>
      <c r="H189" s="5">
        <f t="shared" si="54"/>
        <v>1</v>
      </c>
      <c r="I189">
        <f t="shared" si="46"/>
        <v>35.241288635707328</v>
      </c>
      <c r="J189">
        <f t="shared" si="47"/>
        <v>22.097481551420561</v>
      </c>
      <c r="K189">
        <f t="shared" si="47"/>
        <v>-27.452681723100611</v>
      </c>
      <c r="L189">
        <f t="shared" si="48"/>
        <v>-3.0591618843697503</v>
      </c>
      <c r="M189">
        <f t="shared" si="49"/>
        <v>-28.373467466207948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20.057460293319895</v>
      </c>
      <c r="C190" s="9">
        <f t="shared" si="42"/>
        <v>1.0260000000000007</v>
      </c>
      <c r="D190" s="9">
        <f t="shared" si="53"/>
        <v>24.057460293319895</v>
      </c>
      <c r="E190" s="9">
        <f t="shared" si="53"/>
        <v>-11.722700124041133</v>
      </c>
      <c r="F190" s="9">
        <f t="shared" si="44"/>
        <v>-10.658356140701807</v>
      </c>
      <c r="G190" s="10">
        <f t="shared" si="54"/>
        <v>2.1666666599999997</v>
      </c>
      <c r="H190" s="5">
        <f t="shared" si="54"/>
        <v>1</v>
      </c>
      <c r="I190">
        <f t="shared" si="46"/>
        <v>35.362602838633904</v>
      </c>
      <c r="J190">
        <f t="shared" si="47"/>
        <v>22.079126580114341</v>
      </c>
      <c r="K190">
        <f t="shared" si="47"/>
        <v>-27.62292252789786</v>
      </c>
      <c r="L190">
        <f t="shared" si="48"/>
        <v>-3.0671429093998834</v>
      </c>
      <c r="M190">
        <f t="shared" si="49"/>
        <v>-28.336735393498273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20.189879844228212</v>
      </c>
      <c r="C191" s="9">
        <f t="shared" si="42"/>
        <v>1.0320000000000007</v>
      </c>
      <c r="D191" s="9">
        <f t="shared" si="53"/>
        <v>24.189879844228212</v>
      </c>
      <c r="E191" s="9">
        <f t="shared" si="53"/>
        <v>-11.888947720445604</v>
      </c>
      <c r="F191" s="9">
        <f t="shared" si="44"/>
        <v>-10.805933798399161</v>
      </c>
      <c r="G191" s="10">
        <f t="shared" si="54"/>
        <v>2.1666666599999997</v>
      </c>
      <c r="H191" s="5">
        <f t="shared" si="54"/>
        <v>1</v>
      </c>
      <c r="I191">
        <f t="shared" si="46"/>
        <v>35.484126147446929</v>
      </c>
      <c r="J191">
        <f t="shared" si="47"/>
        <v>22.06072372265794</v>
      </c>
      <c r="K191">
        <f t="shared" si="47"/>
        <v>-27.79294294025885</v>
      </c>
      <c r="L191">
        <f t="shared" si="48"/>
        <v>-3.07511788638026</v>
      </c>
      <c r="M191">
        <f t="shared" si="49"/>
        <v>-28.299848951049793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20.322188834442205</v>
      </c>
      <c r="C192" s="9">
        <f t="shared" si="42"/>
        <v>1.0380000000000007</v>
      </c>
      <c r="D192" s="9">
        <f t="shared" si="53"/>
        <v>24.322188834442205</v>
      </c>
      <c r="E192" s="9">
        <f t="shared" si="53"/>
        <v>-12.056214775368275</v>
      </c>
      <c r="F192" s="9">
        <f t="shared" si="44"/>
        <v>-10.954312464227096</v>
      </c>
      <c r="G192" s="10">
        <f t="shared" si="54"/>
        <v>2.1666666599999997</v>
      </c>
      <c r="H192" s="5">
        <f t="shared" si="54"/>
        <v>1</v>
      </c>
      <c r="I192">
        <f t="shared" si="46"/>
        <v>35.605852633251914</v>
      </c>
      <c r="J192">
        <f t="shared" si="47"/>
        <v>22.04227301533966</v>
      </c>
      <c r="K192">
        <f t="shared" si="47"/>
        <v>-27.962742033965149</v>
      </c>
      <c r="L192">
        <f t="shared" si="48"/>
        <v>-3.0830861930771634</v>
      </c>
      <c r="M192">
        <f t="shared" si="49"/>
        <v>-28.26280881633668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20.454386976982768</v>
      </c>
      <c r="C193" s="9">
        <f t="shared" si="42"/>
        <v>1.0440000000000007</v>
      </c>
      <c r="D193" s="9">
        <f t="shared" si="53"/>
        <v>24.454386976982768</v>
      </c>
      <c r="E193" s="9">
        <f t="shared" si="53"/>
        <v>-12.22449995813076</v>
      </c>
      <c r="F193" s="9">
        <f t="shared" si="44"/>
        <v>-11.103489497399076</v>
      </c>
      <c r="G193" s="10">
        <f t="shared" si="54"/>
        <v>2.1666666599999997</v>
      </c>
      <c r="H193" s="5">
        <f t="shared" si="54"/>
        <v>1</v>
      </c>
      <c r="I193">
        <f t="shared" si="46"/>
        <v>35.727776436533169</v>
      </c>
      <c r="J193">
        <f t="shared" si="47"/>
        <v>22.023774498181197</v>
      </c>
      <c r="K193">
        <f t="shared" si="47"/>
        <v>-28.132318886863171</v>
      </c>
      <c r="L193">
        <f t="shared" si="48"/>
        <v>-3.0910472153401676</v>
      </c>
      <c r="M193">
        <f t="shared" si="49"/>
        <v>-28.225615677254535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20.58647398512198</v>
      </c>
      <c r="C194" s="9">
        <f t="shared" si="42"/>
        <v>1.0500000000000007</v>
      </c>
      <c r="D194" s="9">
        <f t="shared" si="53"/>
        <v>24.58647398512198</v>
      </c>
      <c r="E194" s="9">
        <f t="shared" si="53"/>
        <v>-12.39380193253413</v>
      </c>
      <c r="F194" s="9">
        <f t="shared" si="44"/>
        <v>-11.253462251348083</v>
      </c>
      <c r="G194" s="10">
        <f t="shared" si="54"/>
        <v>2.1666666599999997</v>
      </c>
      <c r="H194" s="5">
        <f t="shared" si="54"/>
        <v>1</v>
      </c>
      <c r="I194">
        <f t="shared" si="46"/>
        <v>35.849891766466072</v>
      </c>
      <c r="J194">
        <f t="shared" si="47"/>
        <v>22.005228214889158</v>
      </c>
      <c r="K194">
        <f t="shared" si="47"/>
        <v>-28.301672580926699</v>
      </c>
      <c r="L194">
        <f t="shared" si="48"/>
        <v>-3.0990003470309704</v>
      </c>
      <c r="M194">
        <f t="shared" si="49"/>
        <v>-28.188270231903136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20.718449572405067</v>
      </c>
      <c r="C195" s="9">
        <f t="shared" si="42"/>
        <v>1.0560000000000007</v>
      </c>
      <c r="D195" s="9">
        <f t="shared" si="53"/>
        <v>24.718449572405067</v>
      </c>
      <c r="E195" s="9">
        <f t="shared" si="53"/>
        <v>-12.564119356883864</v>
      </c>
      <c r="F195" s="9">
        <f t="shared" si="44"/>
        <v>-11.404228073777315</v>
      </c>
      <c r="G195" s="10">
        <f t="shared" si="54"/>
        <v>2.1666666599999997</v>
      </c>
      <c r="H195" s="5">
        <f t="shared" si="54"/>
        <v>1</v>
      </c>
      <c r="I195">
        <f t="shared" si="46"/>
        <v>35.972192900229146</v>
      </c>
      <c r="J195">
        <f t="shared" si="47"/>
        <v>21.986634212806972</v>
      </c>
      <c r="K195">
        <f t="shared" si="47"/>
        <v>-28.470802202318119</v>
      </c>
      <c r="L195">
        <f t="shared" si="48"/>
        <v>-3.1069449899522539</v>
      </c>
      <c r="M195">
        <f t="shared" si="49"/>
        <v>-28.150773188372391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20.85031345267209</v>
      </c>
      <c r="C196" s="9">
        <f t="shared" si="42"/>
        <v>1.0620000000000007</v>
      </c>
      <c r="D196" s="9">
        <f t="shared" si="53"/>
        <v>24.85031345267209</v>
      </c>
      <c r="E196" s="9">
        <f t="shared" si="53"/>
        <v>-12.735450884015163</v>
      </c>
      <c r="F196" s="9">
        <f t="shared" si="44"/>
        <v>-11.555784306711553</v>
      </c>
      <c r="G196" s="10">
        <f t="shared" si="54"/>
        <v>2.1666666599999997</v>
      </c>
      <c r="H196" s="5">
        <f t="shared" si="54"/>
        <v>1</v>
      </c>
      <c r="I196">
        <f t="shared" si="46"/>
        <v>36.094674182316353</v>
      </c>
      <c r="J196">
        <f t="shared" si="47"/>
        <v>21.967992542867258</v>
      </c>
      <c r="K196">
        <f t="shared" si="47"/>
        <v>-28.639706841448351</v>
      </c>
      <c r="L196">
        <f t="shared" si="48"/>
        <v>-3.1148805537766133</v>
      </c>
      <c r="M196">
        <f t="shared" si="49"/>
        <v>-28.11312526453148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20.982065340079327</v>
      </c>
      <c r="C197" s="9">
        <f t="shared" si="42"/>
        <v>1.0680000000000007</v>
      </c>
      <c r="D197" s="9">
        <f t="shared" ref="D197:E212" si="55">D196+$C$7*(J196+J197)/2</f>
        <v>24.982065340079327</v>
      </c>
      <c r="E197" s="9">
        <f t="shared" si="55"/>
        <v>-12.907795161318615</v>
      </c>
      <c r="F197" s="9">
        <f t="shared" si="44"/>
        <v>-11.708128286549069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36.217330023850089</v>
      </c>
      <c r="J197">
        <f t="shared" si="47"/>
        <v>21.9493032595446</v>
      </c>
      <c r="K197">
        <f t="shared" si="47"/>
        <v>-28.808385593035542</v>
      </c>
      <c r="L197">
        <f t="shared" si="48"/>
        <v>-3.1228064559756041</v>
      </c>
      <c r="M197">
        <f t="shared" si="49"/>
        <v>-28.075327187821063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21.113704949120386</v>
      </c>
      <c r="C198" s="9">
        <f t="shared" si="42"/>
        <v>1.0740000000000007</v>
      </c>
      <c r="D198" s="9">
        <f t="shared" si="55"/>
        <v>25.113704949120386</v>
      </c>
      <c r="E198" s="9">
        <f t="shared" si="55"/>
        <v>-13.081150830766209</v>
      </c>
      <c r="F198" s="9">
        <f t="shared" si="44"/>
        <v>-11.861257344114131</v>
      </c>
      <c r="G198" s="10">
        <f t="shared" si="56"/>
        <v>2.1666666599999997</v>
      </c>
      <c r="H198" s="5">
        <f t="shared" si="56"/>
        <v>1</v>
      </c>
      <c r="I198">
        <f t="shared" si="46"/>
        <v>36.340154901895119</v>
      </c>
      <c r="J198">
        <f t="shared" si="47"/>
        <v>21.930566420808745</v>
      </c>
      <c r="K198">
        <f t="shared" si="47"/>
        <v>-28.976837556162469</v>
      </c>
      <c r="L198">
        <f t="shared" si="48"/>
        <v>-3.130722121748919</v>
      </c>
      <c r="M198">
        <f t="shared" si="49"/>
        <v>-28.037379695048603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21.245231994647046</v>
      </c>
      <c r="C199" s="9">
        <f t="shared" si="42"/>
        <v>1.0800000000000007</v>
      </c>
      <c r="D199" s="9">
        <f t="shared" si="55"/>
        <v>25.245231994647046</v>
      </c>
      <c r="E199" s="9">
        <f t="shared" si="55"/>
        <v>-13.255516528937694</v>
      </c>
      <c r="F199" s="9">
        <f t="shared" si="44"/>
        <v>-12.015168804710079</v>
      </c>
      <c r="G199" s="10">
        <f t="shared" si="56"/>
        <v>2.1666666599999997</v>
      </c>
      <c r="H199" s="5">
        <f t="shared" si="56"/>
        <v>1</v>
      </c>
      <c r="I199">
        <f t="shared" si="46"/>
        <v>36.463143358774033</v>
      </c>
      <c r="J199">
        <f t="shared" si="47"/>
        <v>21.911782088078251</v>
      </c>
      <c r="K199">
        <f t="shared" si="47"/>
        <v>-29.145061834332761</v>
      </c>
      <c r="L199">
        <f t="shared" si="48"/>
        <v>-3.1386269839537504</v>
      </c>
      <c r="M199">
        <f t="shared" si="49"/>
        <v>-27.99928353218667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21.376646191889805</v>
      </c>
      <c r="C200" s="9">
        <f t="shared" si="42"/>
        <v>1.0860000000000007</v>
      </c>
      <c r="D200" s="9">
        <f t="shared" si="55"/>
        <v>25.376646191889805</v>
      </c>
      <c r="E200" s="9">
        <f t="shared" si="55"/>
        <v>-13.430890887047269</v>
      </c>
      <c r="F200" s="9">
        <f t="shared" si="44"/>
        <v>-12.169859988172963</v>
      </c>
      <c r="G200" s="10">
        <f t="shared" si="56"/>
        <v>2.1666666599999997</v>
      </c>
      <c r="H200" s="5">
        <f t="shared" si="56"/>
        <v>1</v>
      </c>
      <c r="I200">
        <f t="shared" si="46"/>
        <v>36.586290001384349</v>
      </c>
      <c r="J200">
        <f t="shared" si="47"/>
        <v>21.892950326174528</v>
      </c>
      <c r="K200">
        <f t="shared" si="47"/>
        <v>-29.313057535525882</v>
      </c>
      <c r="L200">
        <f t="shared" si="48"/>
        <v>-3.1465204830343532</v>
      </c>
      <c r="M200">
        <f t="shared" si="49"/>
        <v>-27.96103945417423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21.507947256478158</v>
      </c>
      <c r="C201" s="9">
        <f t="shared" si="42"/>
        <v>1.0920000000000007</v>
      </c>
      <c r="D201" s="9">
        <f t="shared" si="55"/>
        <v>25.507947256478158</v>
      </c>
      <c r="E201" s="9">
        <f t="shared" si="55"/>
        <v>-13.607272530970599</v>
      </c>
      <c r="F201" s="9">
        <f t="shared" si="44"/>
        <v>-12.325328208925686</v>
      </c>
      <c r="G201" s="10">
        <f t="shared" si="56"/>
        <v>2.1666666599999997</v>
      </c>
      <c r="H201" s="5">
        <f t="shared" si="56"/>
        <v>1</v>
      </c>
      <c r="I201">
        <f t="shared" si="46"/>
        <v>36.70958950051768</v>
      </c>
      <c r="J201">
        <f t="shared" si="47"/>
        <v>21.874071203276323</v>
      </c>
      <c r="K201">
        <f t="shared" si="47"/>
        <v>-29.480823772250929</v>
      </c>
      <c r="L201">
        <f t="shared" si="48"/>
        <v>-3.1544020669518344</v>
      </c>
      <c r="M201">
        <f t="shared" si="49"/>
        <v>-27.922648224720859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21.639134904460612</v>
      </c>
      <c r="C202" s="9">
        <f t="shared" si="42"/>
        <v>1.0980000000000008</v>
      </c>
      <c r="D202" s="9">
        <f t="shared" si="55"/>
        <v>25.639134904460612</v>
      </c>
      <c r="E202" s="9">
        <f t="shared" si="55"/>
        <v>-13.78466008127215</v>
      </c>
      <c r="F202" s="9">
        <f t="shared" si="44"/>
        <v>-12.481570776032715</v>
      </c>
      <c r="G202" s="10">
        <f t="shared" si="56"/>
        <v>2.1666666599999997</v>
      </c>
      <c r="H202" s="5">
        <f t="shared" si="56"/>
        <v>1</v>
      </c>
      <c r="I202">
        <f t="shared" si="46"/>
        <v>36.833036590181365</v>
      </c>
      <c r="J202">
        <f t="shared" si="47"/>
        <v>21.855144790874611</v>
      </c>
      <c r="K202">
        <f t="shared" si="47"/>
        <v>-29.648359661599255</v>
      </c>
      <c r="L202">
        <f t="shared" si="48"/>
        <v>-3.1622711911142107</v>
      </c>
      <c r="M202">
        <f t="shared" si="49"/>
        <v>-27.884110616113837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21.770208852324419</v>
      </c>
      <c r="C203" s="9">
        <f t="shared" si="42"/>
        <v>1.1040000000000008</v>
      </c>
      <c r="D203" s="9">
        <f t="shared" si="55"/>
        <v>25.770208852324419</v>
      </c>
      <c r="E203" s="9">
        <f t="shared" si="55"/>
        <v>-13.963052153232836</v>
      </c>
      <c r="F203" s="9">
        <f t="shared" si="44"/>
        <v>-12.638584993255268</v>
      </c>
      <c r="G203" s="10">
        <f t="shared" si="56"/>
        <v>2.1666666599999997</v>
      </c>
      <c r="H203" s="5">
        <f t="shared" si="56"/>
        <v>1</v>
      </c>
      <c r="I203">
        <f t="shared" si="46"/>
        <v>36.956626066922666</v>
      </c>
      <c r="J203">
        <f t="shared" si="47"/>
        <v>21.836171163727926</v>
      </c>
      <c r="K203">
        <f t="shared" si="47"/>
        <v>-29.815664325295938</v>
      </c>
      <c r="L203">
        <f t="shared" si="48"/>
        <v>-3.1701273183067471</v>
      </c>
      <c r="M203">
        <f t="shared" si="49"/>
        <v>-27.845427409028058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21.901168817015058</v>
      </c>
      <c r="C204" s="9">
        <f t="shared" si="42"/>
        <v>1.1100000000000008</v>
      </c>
      <c r="D204" s="9">
        <f t="shared" si="55"/>
        <v>25.901168817015058</v>
      </c>
      <c r="E204" s="9">
        <f t="shared" si="55"/>
        <v>-14.142447356877973</v>
      </c>
      <c r="F204" s="9">
        <f t="shared" si="44"/>
        <v>-12.79636815910705</v>
      </c>
      <c r="G204" s="10">
        <f t="shared" si="56"/>
        <v>2.1666666599999997</v>
      </c>
      <c r="H204" s="5">
        <f t="shared" si="56"/>
        <v>1</v>
      </c>
      <c r="I204">
        <f t="shared" si="46"/>
        <v>37.080352789155938</v>
      </c>
      <c r="J204">
        <f t="shared" si="47"/>
        <v>21.817150399818086</v>
      </c>
      <c r="K204">
        <f t="shared" si="47"/>
        <v>-29.982736889750107</v>
      </c>
      <c r="L204">
        <f t="shared" si="48"/>
        <v>-3.1779699186225989</v>
      </c>
      <c r="M204">
        <f t="shared" si="49"/>
        <v>-27.806599392338768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22.032014515955431</v>
      </c>
      <c r="C205" s="9">
        <f t="shared" si="42"/>
        <v>1.1160000000000008</v>
      </c>
      <c r="D205" s="9">
        <f t="shared" si="55"/>
        <v>26.032014515955431</v>
      </c>
      <c r="E205" s="9">
        <f t="shared" si="55"/>
        <v>-14.322844297005537</v>
      </c>
      <c r="F205" s="9">
        <f t="shared" si="44"/>
        <v>-12.954917566910396</v>
      </c>
      <c r="G205" s="10">
        <f t="shared" si="56"/>
        <v>2.1666666599999997</v>
      </c>
      <c r="H205" s="5">
        <f t="shared" si="56"/>
        <v>1</v>
      </c>
      <c r="I205">
        <f t="shared" si="46"/>
        <v>37.20421167649301</v>
      </c>
      <c r="J205">
        <f t="shared" si="47"/>
        <v>21.79808258030635</v>
      </c>
      <c r="K205">
        <f t="shared" si="47"/>
        <v>-30.149576486104142</v>
      </c>
      <c r="L205">
        <f t="shared" si="48"/>
        <v>-3.1857984693937902</v>
      </c>
      <c r="M205">
        <f t="shared" si="49"/>
        <v>-27.767627362936999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22.162745667064822</v>
      </c>
      <c r="C206" s="9">
        <f t="shared" si="42"/>
        <v>1.1220000000000008</v>
      </c>
      <c r="D206" s="9">
        <f t="shared" si="55"/>
        <v>26.162745667064822</v>
      </c>
      <c r="E206" s="9">
        <f t="shared" si="55"/>
        <v>-14.504241573214694</v>
      </c>
      <c r="F206" s="9">
        <f t="shared" si="44"/>
        <v>-13.114230504853021</v>
      </c>
      <c r="G206" s="10">
        <f t="shared" si="56"/>
        <v>2.1666666599999997</v>
      </c>
      <c r="H206" s="5">
        <f t="shared" si="56"/>
        <v>1</v>
      </c>
      <c r="I206">
        <f t="shared" si="46"/>
        <v>37.328197709076996</v>
      </c>
      <c r="J206">
        <f t="shared" si="47"/>
        <v>21.778967789489986</v>
      </c>
      <c r="K206">
        <f t="shared" si="47"/>
        <v>-30.316182250281763</v>
      </c>
      <c r="L206">
        <f t="shared" si="48"/>
        <v>-3.1936124551225435</v>
      </c>
      <c r="M206">
        <f t="shared" si="49"/>
        <v>-27.728512125547706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22.293361988777569</v>
      </c>
      <c r="C207" s="9">
        <f t="shared" si="42"/>
        <v>1.1280000000000008</v>
      </c>
      <c r="D207" s="9">
        <f t="shared" si="55"/>
        <v>26.293361988777569</v>
      </c>
      <c r="E207" s="9">
        <f t="shared" si="55"/>
        <v>-14.686637779934644</v>
      </c>
      <c r="F207" s="9">
        <f t="shared" si="44"/>
        <v>-13.274304256045067</v>
      </c>
      <c r="G207" s="10">
        <f t="shared" si="56"/>
        <v>2.1666666599999997</v>
      </c>
      <c r="H207" s="5">
        <f t="shared" si="56"/>
        <v>1</v>
      </c>
      <c r="I207">
        <f t="shared" si="46"/>
        <v>37.452305926919763</v>
      </c>
      <c r="J207">
        <f t="shared" si="47"/>
        <v>21.75980611475925</v>
      </c>
      <c r="K207">
        <f t="shared" si="47"/>
        <v>-30.482553323035049</v>
      </c>
      <c r="L207">
        <f t="shared" si="48"/>
        <v>-3.2014113674129705</v>
      </c>
      <c r="M207">
        <f t="shared" si="49"/>
        <v>-27.689254492550603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22.423863200061511</v>
      </c>
      <c r="C208" s="9">
        <f t="shared" si="42"/>
        <v>1.1340000000000008</v>
      </c>
      <c r="D208" s="9">
        <f t="shared" si="55"/>
        <v>26.423863200061511</v>
      </c>
      <c r="E208" s="9">
        <f t="shared" si="55"/>
        <v>-14.870031506453721</v>
      </c>
      <c r="F208" s="9">
        <f t="shared" si="44"/>
        <v>-13.435136098576754</v>
      </c>
      <c r="G208" s="10">
        <f t="shared" si="56"/>
        <v>2.1666666599999997</v>
      </c>
      <c r="H208" s="5">
        <f t="shared" si="56"/>
        <v>1</v>
      </c>
      <c r="I208">
        <f t="shared" si="46"/>
        <v>37.576531429243254</v>
      </c>
      <c r="J208">
        <f t="shared" si="47"/>
        <v>21.740597646554772</v>
      </c>
      <c r="K208">
        <f t="shared" si="47"/>
        <v>-30.648688849990354</v>
      </c>
      <c r="L208">
        <f t="shared" si="48"/>
        <v>-3.2091947049031604</v>
      </c>
      <c r="M208">
        <f t="shared" si="49"/>
        <v>-27.649855283803557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22.554249020436153</v>
      </c>
      <c r="C209" s="9">
        <f t="shared" si="42"/>
        <v>1.1400000000000008</v>
      </c>
      <c r="D209" s="9">
        <f t="shared" si="55"/>
        <v>26.554249020436153</v>
      </c>
      <c r="E209" s="9">
        <f t="shared" si="55"/>
        <v>-15.054421336948771</v>
      </c>
      <c r="F209" s="9">
        <f t="shared" si="44"/>
        <v>-13.596723305576383</v>
      </c>
      <c r="G209" s="10">
        <f t="shared" si="56"/>
        <v>2.1666666599999997</v>
      </c>
      <c r="H209" s="5">
        <f t="shared" si="56"/>
        <v>1</v>
      </c>
      <c r="I209">
        <f t="shared" si="46"/>
        <v>37.700869373824936</v>
      </c>
      <c r="J209">
        <f t="shared" si="47"/>
        <v>21.721342478325354</v>
      </c>
      <c r="K209">
        <f t="shared" si="47"/>
        <v>-30.814587981693176</v>
      </c>
      <c r="L209">
        <f t="shared" si="48"/>
        <v>-3.2169619731976673</v>
      </c>
      <c r="M209">
        <f t="shared" si="49"/>
        <v>-27.610315326468562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22.684519169990587</v>
      </c>
      <c r="C210" s="9">
        <f t="shared" si="42"/>
        <v>1.1460000000000008</v>
      </c>
      <c r="D210" s="9">
        <f t="shared" si="55"/>
        <v>26.684519169990587</v>
      </c>
      <c r="E210" s="9">
        <f t="shared" si="55"/>
        <v>-15.239805850514806</v>
      </c>
      <c r="F210" s="9">
        <f t="shared" si="44"/>
        <v>-13.759063145268779</v>
      </c>
      <c r="G210" s="10">
        <f t="shared" si="56"/>
        <v>2.1666666599999997</v>
      </c>
      <c r="H210" s="5">
        <f t="shared" si="56"/>
        <v>1</v>
      </c>
      <c r="I210">
        <f t="shared" si="46"/>
        <v>37.825314976347478</v>
      </c>
      <c r="J210">
        <f t="shared" si="47"/>
        <v>21.702040706486169</v>
      </c>
      <c r="K210">
        <f t="shared" si="47"/>
        <v>-30.980249873651989</v>
      </c>
      <c r="L210">
        <f t="shared" si="48"/>
        <v>-3.2247126848004193</v>
      </c>
      <c r="M210">
        <f t="shared" si="49"/>
        <v>-27.570635454840247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22.814673369401177</v>
      </c>
      <c r="C211" s="9">
        <f t="shared" si="42"/>
        <v>1.1520000000000008</v>
      </c>
      <c r="D211" s="9">
        <f t="shared" si="55"/>
        <v>26.814673369401177</v>
      </c>
      <c r="E211" s="9">
        <f t="shared" si="55"/>
        <v>-15.426183621194905</v>
      </c>
      <c r="F211" s="9">
        <f t="shared" si="44"/>
        <v>-13.922152881034179</v>
      </c>
      <c r="G211" s="10">
        <f t="shared" si="56"/>
        <v>2.1666666599999997</v>
      </c>
      <c r="H211" s="5">
        <f t="shared" si="56"/>
        <v>1</v>
      </c>
      <c r="I211">
        <f t="shared" si="46"/>
        <v>37.949863509752859</v>
      </c>
      <c r="J211">
        <f t="shared" si="47"/>
        <v>21.682692430377365</v>
      </c>
      <c r="K211">
        <f t="shared" si="47"/>
        <v>-31.145673686381031</v>
      </c>
      <c r="L211">
        <f t="shared" si="48"/>
        <v>-3.2324463590480632</v>
      </c>
      <c r="M211">
        <f t="shared" si="49"/>
        <v>-27.530816510176855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22.944711339948977</v>
      </c>
      <c r="C212" s="9">
        <f t="shared" si="42"/>
        <v>1.1580000000000008</v>
      </c>
      <c r="D212" s="9">
        <f t="shared" si="55"/>
        <v>26.944711339948977</v>
      </c>
      <c r="E212" s="9">
        <f t="shared" si="55"/>
        <v>-15.613553218010374</v>
      </c>
      <c r="F212" s="9">
        <f t="shared" si="44"/>
        <v>-14.085989771467499</v>
      </c>
      <c r="G212" s="10">
        <f t="shared" si="56"/>
        <v>2.1666666599999997</v>
      </c>
      <c r="H212" s="5">
        <f t="shared" si="56"/>
        <v>1</v>
      </c>
      <c r="I212">
        <f t="shared" si="46"/>
        <v>38.074510303601095</v>
      </c>
      <c r="J212">
        <f t="shared" si="47"/>
        <v>21.663297752223077</v>
      </c>
      <c r="K212">
        <f t="shared" si="47"/>
        <v>-31.310858585442091</v>
      </c>
      <c r="L212">
        <f t="shared" si="48"/>
        <v>-3.2401625220437555</v>
      </c>
      <c r="M212">
        <f t="shared" si="49"/>
        <v>-27.490859340533671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23.074632803536918</v>
      </c>
      <c r="C213" s="9">
        <f t="shared" ref="C213:C276" si="61">C212+_dt</f>
        <v>1.1640000000000008</v>
      </c>
      <c r="D213" s="9">
        <f t="shared" ref="D213:E228" si="62">D212+$C$7*(J212+J213)/2</f>
        <v>27.074632803536918</v>
      </c>
      <c r="E213" s="9">
        <f t="shared" si="62"/>
        <v>-15.801913204991155</v>
      </c>
      <c r="F213" s="9">
        <f t="shared" ref="F213:F276" si="63">$O$1*D213^2+$O$2*D213+$O$3</f>
        <v>-14.250571070438014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38.199250743433694</v>
      </c>
      <c r="J213">
        <f t="shared" ref="J213:K276" si="66">J212+L212*$C$7</f>
        <v>21.643856777090814</v>
      </c>
      <c r="K213">
        <f t="shared" si="66"/>
        <v>-31.475803741485294</v>
      </c>
      <c r="L213">
        <f t="shared" ref="L213:L276" si="67">-$C$15*I213*J213</f>
        <v>-3.2478607065914145</v>
      </c>
      <c r="M213">
        <f t="shared" ref="M213:M276" si="68">-$C$6-$C$15*I213*K213</f>
        <v>-27.450764800598819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23.204437482706744</v>
      </c>
      <c r="C214" s="9">
        <f t="shared" si="61"/>
        <v>1.1700000000000008</v>
      </c>
      <c r="D214" s="9">
        <f t="shared" si="62"/>
        <v>27.204437482706744</v>
      </c>
      <c r="E214" s="9">
        <f t="shared" si="62"/>
        <v>-15.991262141206478</v>
      </c>
      <c r="F214" s="9">
        <f t="shared" si="63"/>
        <v>-14.415894027149367</v>
      </c>
      <c r="G214" s="10">
        <f t="shared" si="64"/>
        <v>2.1666666599999997</v>
      </c>
      <c r="H214" s="5">
        <f t="shared" si="64"/>
        <v>1</v>
      </c>
      <c r="I214">
        <f t="shared" si="65"/>
        <v>38.324080270141977</v>
      </c>
      <c r="J214">
        <f t="shared" si="66"/>
        <v>21.624369612851265</v>
      </c>
      <c r="K214">
        <f t="shared" si="66"/>
        <v>-31.640508330288885</v>
      </c>
      <c r="L214">
        <f t="shared" si="67"/>
        <v>-3.2555404521304392</v>
      </c>
      <c r="M214">
        <f t="shared" si="68"/>
        <v>-27.410533751531464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23.334125100655715</v>
      </c>
      <c r="C215" s="9">
        <f t="shared" si="61"/>
        <v>1.1760000000000008</v>
      </c>
      <c r="D215" s="9">
        <f t="shared" si="62"/>
        <v>27.334125100655715</v>
      </c>
      <c r="E215" s="9">
        <f t="shared" si="62"/>
        <v>-16.18159858079574</v>
      </c>
      <c r="F215" s="9">
        <f t="shared" si="63"/>
        <v>-14.581955886200049</v>
      </c>
      <c r="G215" s="10">
        <f t="shared" si="64"/>
        <v>2.1666666599999997</v>
      </c>
      <c r="H215" s="5">
        <f t="shared" si="64"/>
        <v>1</v>
      </c>
      <c r="I215">
        <f t="shared" si="65"/>
        <v>38.448994379340462</v>
      </c>
      <c r="J215">
        <f t="shared" si="66"/>
        <v>21.604836370138482</v>
      </c>
      <c r="K215">
        <f t="shared" si="66"/>
        <v>-31.804971532798074</v>
      </c>
      <c r="L215">
        <f t="shared" si="67"/>
        <v>-3.2632013046709187</v>
      </c>
      <c r="M215">
        <f t="shared" si="68"/>
        <v>-27.370167060802281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23.463695381253061</v>
      </c>
      <c r="C216" s="9">
        <f t="shared" si="61"/>
        <v>1.1820000000000008</v>
      </c>
      <c r="D216" s="9">
        <f t="shared" si="62"/>
        <v>27.463695381253061</v>
      </c>
      <c r="E216" s="9">
        <f t="shared" si="62"/>
        <v>-16.372921072999624</v>
      </c>
      <c r="F216" s="9">
        <f t="shared" si="63"/>
        <v>-14.748753887644122</v>
      </c>
      <c r="G216" s="10">
        <f t="shared" si="64"/>
        <v>2.1666666599999997</v>
      </c>
      <c r="H216" s="5">
        <f t="shared" si="64"/>
        <v>1</v>
      </c>
      <c r="I216">
        <f t="shared" si="65"/>
        <v>38.573988620745318</v>
      </c>
      <c r="J216">
        <f t="shared" si="66"/>
        <v>21.585257162310455</v>
      </c>
      <c r="K216">
        <f t="shared" si="66"/>
        <v>-31.96919253516289</v>
      </c>
      <c r="L216">
        <f t="shared" si="67"/>
        <v>-3.2708428167293229</v>
      </c>
      <c r="M216">
        <f t="shared" si="68"/>
        <v>-27.329665602036236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23.593148049056222</v>
      </c>
      <c r="C217" s="9">
        <f t="shared" si="61"/>
        <v>1.1880000000000008</v>
      </c>
      <c r="D217" s="9">
        <f t="shared" si="62"/>
        <v>27.593148049056222</v>
      </c>
      <c r="E217" s="9">
        <f t="shared" si="62"/>
        <v>-16.565228162191438</v>
      </c>
      <c r="F217" s="9">
        <f t="shared" si="63"/>
        <v>-14.916285267052391</v>
      </c>
      <c r="G217" s="10">
        <f t="shared" si="64"/>
        <v>2.1666666599999997</v>
      </c>
      <c r="H217" s="5">
        <f t="shared" si="64"/>
        <v>1</v>
      </c>
      <c r="I217">
        <f t="shared" si="65"/>
        <v>38.6990585975581</v>
      </c>
      <c r="J217">
        <f t="shared" si="66"/>
        <v>21.565632105410078</v>
      </c>
      <c r="K217">
        <f t="shared" si="66"/>
        <v>-32.133170528775111</v>
      </c>
      <c r="L217">
        <f t="shared" si="67"/>
        <v>-3.2784645472647003</v>
      </c>
      <c r="M217">
        <f t="shared" si="68"/>
        <v>-27.289030254857586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23.722482829326832</v>
      </c>
      <c r="C218" s="9">
        <f t="shared" si="61"/>
        <v>1.1940000000000008</v>
      </c>
      <c r="D218" s="9">
        <f t="shared" si="62"/>
        <v>27.722482829326832</v>
      </c>
      <c r="E218" s="9">
        <f t="shared" si="62"/>
        <v>-16.758518387908676</v>
      </c>
      <c r="F218" s="9">
        <f t="shared" si="63"/>
        <v>-15.084547255573858</v>
      </c>
      <c r="G218" s="10">
        <f t="shared" si="64"/>
        <v>2.1666666599999997</v>
      </c>
      <c r="H218" s="5">
        <f t="shared" si="64"/>
        <v>1</v>
      </c>
      <c r="I218">
        <f t="shared" si="65"/>
        <v>38.824199965854753</v>
      </c>
      <c r="J218">
        <f t="shared" si="66"/>
        <v>21.545961318126491</v>
      </c>
      <c r="K218">
        <f t="shared" si="66"/>
        <v>-32.296904710304254</v>
      </c>
      <c r="L218">
        <f t="shared" si="67"/>
        <v>-3.2860660616153723</v>
      </c>
      <c r="M218">
        <f t="shared" si="68"/>
        <v>-27.248261904737102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23.851699448046482</v>
      </c>
      <c r="C219" s="9">
        <f t="shared" si="61"/>
        <v>1.2000000000000008</v>
      </c>
      <c r="D219" s="9">
        <f t="shared" si="62"/>
        <v>27.851699448046482</v>
      </c>
      <c r="E219" s="9">
        <f t="shared" si="62"/>
        <v>-16.952790284884788</v>
      </c>
      <c r="F219" s="9">
        <f t="shared" si="63"/>
        <v>-15.2535370799975</v>
      </c>
      <c r="G219" s="10">
        <f t="shared" si="64"/>
        <v>2.1666666599999997</v>
      </c>
      <c r="H219" s="5">
        <f t="shared" si="64"/>
        <v>1</v>
      </c>
      <c r="I219">
        <f t="shared" si="65"/>
        <v>38.949408433980146</v>
      </c>
      <c r="J219">
        <f t="shared" si="66"/>
        <v>21.526244921756799</v>
      </c>
      <c r="K219">
        <f t="shared" si="66"/>
        <v>-32.460394281732675</v>
      </c>
      <c r="L219">
        <f t="shared" si="67"/>
        <v>-3.2936469314361561</v>
      </c>
      <c r="M219">
        <f t="shared" si="68"/>
        <v>-27.20736144284141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23.980797631932255</v>
      </c>
      <c r="C220" s="9">
        <f t="shared" si="61"/>
        <v>1.2060000000000008</v>
      </c>
      <c r="D220" s="9">
        <f t="shared" si="62"/>
        <v>27.980797631932255</v>
      </c>
      <c r="E220" s="9">
        <f t="shared" si="62"/>
        <v>-17.148042383081155</v>
      </c>
      <c r="F220" s="9">
        <f t="shared" si="63"/>
        <v>-15.423251962814398</v>
      </c>
      <c r="G220" s="10">
        <f t="shared" si="64"/>
        <v>2.1666666599999997</v>
      </c>
      <c r="H220" s="5">
        <f t="shared" si="64"/>
        <v>1</v>
      </c>
      <c r="I220">
        <f t="shared" si="65"/>
        <v>39.074679761947998</v>
      </c>
      <c r="J220">
        <f t="shared" si="66"/>
        <v>21.506483040168181</v>
      </c>
      <c r="K220">
        <f t="shared" si="66"/>
        <v>-32.623638450389727</v>
      </c>
      <c r="L220">
        <f t="shared" si="67"/>
        <v>-3.3012067346360929</v>
      </c>
      <c r="M220">
        <f t="shared" si="68"/>
        <v>-27.16632976588452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24.10977710845204</v>
      </c>
      <c r="C221" s="9">
        <f t="shared" si="61"/>
        <v>1.2120000000000009</v>
      </c>
      <c r="D221" s="9">
        <f t="shared" si="62"/>
        <v>28.10977710845204</v>
      </c>
      <c r="E221" s="9">
        <f t="shared" si="62"/>
        <v>-17.344273207719279</v>
      </c>
      <c r="F221" s="9">
        <f t="shared" si="63"/>
        <v>-15.593689122280153</v>
      </c>
      <c r="G221" s="10">
        <f t="shared" si="64"/>
        <v>2.1666666599999997</v>
      </c>
      <c r="H221" s="5">
        <f t="shared" si="64"/>
        <v>1</v>
      </c>
      <c r="I221">
        <f t="shared" si="65"/>
        <v>39.200009760846442</v>
      </c>
      <c r="J221">
        <f t="shared" si="66"/>
        <v>21.486675799760363</v>
      </c>
      <c r="K221">
        <f t="shared" si="66"/>
        <v>-32.786636428985034</v>
      </c>
      <c r="L221">
        <f t="shared" si="67"/>
        <v>-3.3087450553167095</v>
      </c>
      <c r="M221">
        <f t="shared" si="68"/>
        <v>-27.125167775981392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24.238637605839607</v>
      </c>
      <c r="C222" s="9">
        <f t="shared" si="61"/>
        <v>1.2180000000000009</v>
      </c>
      <c r="D222" s="9">
        <f t="shared" si="62"/>
        <v>28.238637605839607</v>
      </c>
      <c r="E222" s="9">
        <f t="shared" si="62"/>
        <v>-17.541481279313157</v>
      </c>
      <c r="F222" s="9">
        <f t="shared" si="63"/>
        <v>-15.764845772477617</v>
      </c>
      <c r="G222" s="10">
        <f t="shared" si="64"/>
        <v>2.1666666599999997</v>
      </c>
      <c r="H222" s="5">
        <f t="shared" si="64"/>
        <v>1</v>
      </c>
      <c r="I222">
        <f t="shared" si="65"/>
        <v>39.3253942922492</v>
      </c>
      <c r="J222">
        <f t="shared" si="66"/>
        <v>21.466823329428461</v>
      </c>
      <c r="K222">
        <f t="shared" si="66"/>
        <v>-32.949387435640922</v>
      </c>
      <c r="L222">
        <f t="shared" si="67"/>
        <v>-3.3162614837108069</v>
      </c>
      <c r="M222">
        <f t="shared" si="68"/>
        <v>-27.083876380503572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24.367378853109471</v>
      </c>
      <c r="C223" s="9">
        <f t="shared" si="61"/>
        <v>1.2240000000000009</v>
      </c>
      <c r="D223" s="9">
        <f t="shared" si="62"/>
        <v>28.367378853109471</v>
      </c>
      <c r="E223" s="9">
        <f t="shared" si="62"/>
        <v>-17.73966511370185</v>
      </c>
      <c r="F223" s="9">
        <f t="shared" si="63"/>
        <v>-15.936719123379859</v>
      </c>
      <c r="G223" s="10">
        <f t="shared" si="64"/>
        <v>2.1666666599999997</v>
      </c>
      <c r="H223" s="5">
        <f t="shared" si="64"/>
        <v>1</v>
      </c>
      <c r="I223">
        <f t="shared" si="65"/>
        <v>39.450829267632507</v>
      </c>
      <c r="J223">
        <f t="shared" si="66"/>
        <v>21.446925760526195</v>
      </c>
      <c r="K223">
        <f t="shared" si="66"/>
        <v>-33.111890693923947</v>
      </c>
      <c r="L223">
        <f t="shared" si="67"/>
        <v>-3.3237556161217845</v>
      </c>
      <c r="M223">
        <f t="shared" si="68"/>
        <v>-27.042456491936857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24.496000580071538</v>
      </c>
      <c r="C224" s="9">
        <f t="shared" si="61"/>
        <v>1.2300000000000009</v>
      </c>
      <c r="D224" s="9">
        <f t="shared" si="62"/>
        <v>28.496000580071538</v>
      </c>
      <c r="E224" s="9">
        <f t="shared" si="62"/>
        <v>-17.938823222082249</v>
      </c>
      <c r="F224" s="9">
        <f t="shared" si="63"/>
        <v>-16.10930638091347</v>
      </c>
      <c r="G224" s="10">
        <f t="shared" si="64"/>
        <v>2.1666666599999997</v>
      </c>
      <c r="H224" s="5">
        <f t="shared" si="64"/>
        <v>1</v>
      </c>
      <c r="I224">
        <f t="shared" si="65"/>
        <v>39.576310647797698</v>
      </c>
      <c r="J224">
        <f t="shared" si="66"/>
        <v>21.426983226829464</v>
      </c>
      <c r="K224">
        <f t="shared" si="66"/>
        <v>-33.274145432875571</v>
      </c>
      <c r="L224">
        <f t="shared" si="67"/>
        <v>-3.3312270548634979</v>
      </c>
      <c r="M224">
        <f t="shared" si="68"/>
        <v>-27.000909027740938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24.624502517345526</v>
      </c>
      <c r="C225" s="9">
        <f t="shared" si="61"/>
        <v>1.2360000000000009</v>
      </c>
      <c r="D225" s="9">
        <f t="shared" si="62"/>
        <v>28.624502517345526</v>
      </c>
      <c r="E225" s="9">
        <f t="shared" si="62"/>
        <v>-18.138954111042001</v>
      </c>
      <c r="F225" s="9">
        <f t="shared" si="63"/>
        <v>-16.282604747022098</v>
      </c>
      <c r="G225" s="10">
        <f t="shared" si="64"/>
        <v>2.1666666599999997</v>
      </c>
      <c r="H225" s="5">
        <f t="shared" si="64"/>
        <v>1</v>
      </c>
      <c r="I225">
        <f t="shared" si="65"/>
        <v>39.701834442299678</v>
      </c>
      <c r="J225">
        <f t="shared" si="66"/>
        <v>21.406995864500281</v>
      </c>
      <c r="K225">
        <f t="shared" si="66"/>
        <v>-33.436150887042018</v>
      </c>
      <c r="L225">
        <f t="shared" si="67"/>
        <v>-3.3386754082006611</v>
      </c>
      <c r="M225">
        <f t="shared" si="68"/>
        <v>-26.959234910210984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24.75288439637518</v>
      </c>
      <c r="C226" s="9">
        <f t="shared" si="61"/>
        <v>1.2420000000000009</v>
      </c>
      <c r="D226" s="9">
        <f t="shared" si="62"/>
        <v>28.75288439637518</v>
      </c>
      <c r="E226" s="9">
        <f t="shared" si="62"/>
        <v>-18.340056282592638</v>
      </c>
      <c r="F226" s="9">
        <f t="shared" si="63"/>
        <v>-16.456611419730265</v>
      </c>
      <c r="G226" s="10">
        <f t="shared" si="64"/>
        <v>2.1666666599999997</v>
      </c>
      <c r="H226" s="5">
        <f t="shared" si="64"/>
        <v>1</v>
      </c>
      <c r="I226">
        <f t="shared" si="65"/>
        <v>39.827396708881153</v>
      </c>
      <c r="J226">
        <f t="shared" si="66"/>
        <v>21.386963812051079</v>
      </c>
      <c r="K226">
        <f t="shared" si="66"/>
        <v>-33.597906296503282</v>
      </c>
      <c r="L226">
        <f t="shared" si="67"/>
        <v>-3.3461002902897876</v>
      </c>
      <c r="M226">
        <f t="shared" si="68"/>
        <v>-26.917435066341138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24.88114594944226</v>
      </c>
      <c r="C227" s="9">
        <f t="shared" si="61"/>
        <v>1.2480000000000009</v>
      </c>
      <c r="D227" s="9">
        <f t="shared" si="62"/>
        <v>28.88114594944226</v>
      </c>
      <c r="E227" s="9">
        <f t="shared" si="62"/>
        <v>-18.542128234202853</v>
      </c>
      <c r="F227" s="9">
        <f t="shared" si="63"/>
        <v>-16.631323593207398</v>
      </c>
      <c r="G227" s="10">
        <f t="shared" si="64"/>
        <v>2.1666666599999997</v>
      </c>
      <c r="H227" s="5">
        <f t="shared" si="64"/>
        <v>1</v>
      </c>
      <c r="I227">
        <f t="shared" si="65"/>
        <v>39.952993552912773</v>
      </c>
      <c r="J227">
        <f t="shared" si="66"/>
        <v>21.36688721030934</v>
      </c>
      <c r="K227">
        <f t="shared" si="66"/>
        <v>-33.75941090690133</v>
      </c>
      <c r="L227">
        <f t="shared" si="67"/>
        <v>-3.3535013211206777</v>
      </c>
      <c r="M227">
        <f t="shared" si="68"/>
        <v>-26.875510427689932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25.009286909680334</v>
      </c>
      <c r="C228" s="9">
        <f t="shared" si="61"/>
        <v>1.2540000000000009</v>
      </c>
      <c r="D228" s="9">
        <f t="shared" si="62"/>
        <v>29.009286909680334</v>
      </c>
      <c r="E228" s="9">
        <f t="shared" si="62"/>
        <v>-18.745168458831959</v>
      </c>
      <c r="F228" s="9">
        <f t="shared" si="63"/>
        <v>-16.806738457832129</v>
      </c>
      <c r="G228" s="10">
        <f t="shared" si="64"/>
        <v>2.1666666599999997</v>
      </c>
      <c r="H228" s="5">
        <f t="shared" si="64"/>
        <v>1</v>
      </c>
      <c r="I228">
        <f t="shared" si="65"/>
        <v>40.078621126839096</v>
      </c>
      <c r="J228">
        <f t="shared" si="66"/>
        <v>21.346766202382614</v>
      </c>
      <c r="K228">
        <f t="shared" si="66"/>
        <v>-33.920663969467469</v>
      </c>
      <c r="L228">
        <f t="shared" si="67"/>
        <v>-3.3608781264584469</v>
      </c>
      <c r="M228">
        <f t="shared" si="68"/>
        <v>-26.833461930247498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25.137307011088353</v>
      </c>
      <c r="C229" s="9">
        <f t="shared" si="61"/>
        <v>1.2600000000000009</v>
      </c>
      <c r="D229" s="9">
        <f t="shared" ref="D229:E244" si="70">D228+$C$7*(J228+J229)/2</f>
        <v>29.137307011088353</v>
      </c>
      <c r="E229" s="9">
        <f t="shared" si="70"/>
        <v>-18.949175444963508</v>
      </c>
      <c r="F229" s="9">
        <f t="shared" si="63"/>
        <v>-16.982853200256809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40.204275629630565</v>
      </c>
      <c r="J229">
        <f t="shared" si="66"/>
        <v>21.326600933623865</v>
      </c>
      <c r="K229">
        <f t="shared" si="66"/>
        <v>-34.081664741048954</v>
      </c>
      <c r="L229">
        <f t="shared" si="67"/>
        <v>-3.3682303377861098</v>
      </c>
      <c r="M229">
        <f t="shared" si="68"/>
        <v>-26.791290514304659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25.265205988544015</v>
      </c>
      <c r="C230" s="9">
        <f t="shared" si="61"/>
        <v>1.2660000000000009</v>
      </c>
      <c r="D230" s="9">
        <f t="shared" si="70"/>
        <v>29.265205988544015</v>
      </c>
      <c r="E230" s="9">
        <f t="shared" si="70"/>
        <v>-19.154147676639059</v>
      </c>
      <c r="F230" s="9">
        <f t="shared" si="63"/>
        <v>-17.159665003472231</v>
      </c>
      <c r="G230" s="10">
        <f t="shared" si="71"/>
        <v>2.1666666599999997</v>
      </c>
      <c r="H230" s="5">
        <f t="shared" si="71"/>
        <v>1</v>
      </c>
      <c r="I230">
        <f t="shared" si="65"/>
        <v>40.329953306241251</v>
      </c>
      <c r="J230">
        <f t="shared" si="66"/>
        <v>21.306391551597148</v>
      </c>
      <c r="K230">
        <f t="shared" si="66"/>
        <v>-34.242412484134782</v>
      </c>
      <c r="L230">
        <f t="shared" si="67"/>
        <v>-3.3755575922476928</v>
      </c>
      <c r="M230">
        <f t="shared" si="68"/>
        <v>-26.748997124323765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25.392983577816938</v>
      </c>
      <c r="C231" s="9">
        <f t="shared" si="61"/>
        <v>1.2720000000000009</v>
      </c>
      <c r="D231" s="9">
        <f t="shared" si="70"/>
        <v>29.392983577816938</v>
      </c>
      <c r="E231" s="9">
        <f t="shared" si="70"/>
        <v>-19.360083633492106</v>
      </c>
      <c r="F231" s="9">
        <f t="shared" si="63"/>
        <v>-17.337171046872598</v>
      </c>
      <c r="G231" s="10">
        <f t="shared" si="71"/>
        <v>2.1666666599999997</v>
      </c>
      <c r="H231" s="5">
        <f t="shared" si="71"/>
        <v>1</v>
      </c>
      <c r="I231">
        <f t="shared" si="65"/>
        <v>40.455650447072721</v>
      </c>
      <c r="J231">
        <f t="shared" si="66"/>
        <v>21.286138206043663</v>
      </c>
      <c r="K231">
        <f t="shared" si="66"/>
        <v>-34.402906466880722</v>
      </c>
      <c r="L231">
        <f t="shared" si="67"/>
        <v>-3.3828595325919184</v>
      </c>
      <c r="M231">
        <f t="shared" si="68"/>
        <v>-26.706582708811297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25.520639515581614</v>
      </c>
      <c r="C232" s="9">
        <f t="shared" si="61"/>
        <v>1.2780000000000009</v>
      </c>
      <c r="D232" s="9">
        <f t="shared" si="70"/>
        <v>29.520639515581614</v>
      </c>
      <c r="E232" s="9">
        <f t="shared" si="70"/>
        <v>-19.566981790782147</v>
      </c>
      <c r="F232" s="9">
        <f t="shared" si="63"/>
        <v>-17.515368506320652</v>
      </c>
      <c r="G232" s="10">
        <f t="shared" si="71"/>
        <v>2.1666666599999997</v>
      </c>
      <c r="H232" s="5">
        <f t="shared" si="71"/>
        <v>1</v>
      </c>
      <c r="I232">
        <f t="shared" si="65"/>
        <v>40.581363387443645</v>
      </c>
      <c r="J232">
        <f t="shared" si="66"/>
        <v>21.265841048848113</v>
      </c>
      <c r="K232">
        <f t="shared" si="66"/>
        <v>-34.563145963133593</v>
      </c>
      <c r="L232">
        <f t="shared" si="67"/>
        <v>-3.3901358071164056</v>
      </c>
      <c r="M232">
        <f t="shared" si="68"/>
        <v>-26.664048220192218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25.648173539430175</v>
      </c>
      <c r="C233" s="9">
        <f t="shared" si="61"/>
        <v>1.2840000000000009</v>
      </c>
      <c r="D233" s="9">
        <f t="shared" si="70"/>
        <v>29.648173539430175</v>
      </c>
      <c r="E233" s="9">
        <f t="shared" si="70"/>
        <v>-19.774840619428911</v>
      </c>
      <c r="F233" s="9">
        <f t="shared" si="63"/>
        <v>-17.694254554213025</v>
      </c>
      <c r="G233" s="10">
        <f t="shared" si="71"/>
        <v>2.1666666599999997</v>
      </c>
      <c r="H233" s="5">
        <f t="shared" si="71"/>
        <v>1</v>
      </c>
      <c r="I233">
        <f t="shared" si="65"/>
        <v>40.707088507065471</v>
      </c>
      <c r="J233">
        <f t="shared" si="66"/>
        <v>21.245500234005416</v>
      </c>
      <c r="K233">
        <f t="shared" si="66"/>
        <v>-34.723130252454744</v>
      </c>
      <c r="L233">
        <f t="shared" si="67"/>
        <v>-3.3973860696124394</v>
      </c>
      <c r="M233">
        <f t="shared" si="68"/>
        <v>-26.621394614686015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25.775585387884956</v>
      </c>
      <c r="C234" s="9">
        <f t="shared" si="61"/>
        <v>1.2900000000000009</v>
      </c>
      <c r="D234" s="9">
        <f t="shared" si="70"/>
        <v>29.775585387884956</v>
      </c>
      <c r="E234" s="9">
        <f t="shared" si="70"/>
        <v>-19.983658586046705</v>
      </c>
      <c r="F234" s="9">
        <f t="shared" si="63"/>
        <v>-17.873826359545742</v>
      </c>
      <c r="G234" s="10">
        <f t="shared" si="71"/>
        <v>2.1666666599999997</v>
      </c>
      <c r="H234" s="5">
        <f t="shared" si="71"/>
        <v>1</v>
      </c>
      <c r="I234">
        <f t="shared" si="65"/>
        <v>40.832822229524027</v>
      </c>
      <c r="J234">
        <f t="shared" si="66"/>
        <v>21.22511591758774</v>
      </c>
      <c r="K234">
        <f t="shared" si="66"/>
        <v>-34.882858620142862</v>
      </c>
      <c r="L234">
        <f t="shared" si="67"/>
        <v>-3.4046099793102713</v>
      </c>
      <c r="M234">
        <f t="shared" si="68"/>
        <v>-26.578622852184392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25.902874800410853</v>
      </c>
      <c r="C235" s="9">
        <f t="shared" si="61"/>
        <v>1.2960000000000009</v>
      </c>
      <c r="D235" s="9">
        <f t="shared" si="70"/>
        <v>29.902874800410853</v>
      </c>
      <c r="E235" s="9">
        <f t="shared" si="70"/>
        <v>-20.193434152978902</v>
      </c>
      <c r="F235" s="9">
        <f t="shared" si="63"/>
        <v>-18.054081087979942</v>
      </c>
      <c r="G235" s="10">
        <f t="shared" si="71"/>
        <v>2.1666666599999997</v>
      </c>
      <c r="H235" s="5">
        <f t="shared" si="71"/>
        <v>1</v>
      </c>
      <c r="I235">
        <f t="shared" si="65"/>
        <v>40.958561021766954</v>
      </c>
      <c r="J235">
        <f t="shared" si="66"/>
        <v>21.204688257711879</v>
      </c>
      <c r="K235">
        <f t="shared" si="66"/>
        <v>-35.04233035725597</v>
      </c>
      <c r="L235">
        <f t="shared" si="67"/>
        <v>-3.4118072008249656</v>
      </c>
      <c r="M235">
        <f t="shared" si="68"/>
        <v>-26.535733896130655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26.030041517427509</v>
      </c>
      <c r="C236" s="9">
        <f t="shared" si="61"/>
        <v>1.3020000000000009</v>
      </c>
      <c r="D236" s="9">
        <f t="shared" si="70"/>
        <v>30.030041517427509</v>
      </c>
      <c r="E236" s="9">
        <f t="shared" si="70"/>
        <v>-20.404165778332569</v>
      </c>
      <c r="F236" s="9">
        <f t="shared" si="63"/>
        <v>-18.235015901907726</v>
      </c>
      <c r="G236" s="10">
        <f t="shared" si="71"/>
        <v>2.1666666599999997</v>
      </c>
      <c r="H236" s="5">
        <f t="shared" si="71"/>
        <v>1</v>
      </c>
      <c r="I236">
        <f t="shared" si="65"/>
        <v>41.084301393597165</v>
      </c>
      <c r="J236">
        <f t="shared" si="66"/>
        <v>21.184217414506929</v>
      </c>
      <c r="K236">
        <f t="shared" si="66"/>
        <v>-35.201544760632757</v>
      </c>
      <c r="L236">
        <f t="shared" si="67"/>
        <v>-3.4189774041027809</v>
      </c>
      <c r="M236">
        <f t="shared" si="68"/>
        <v>-26.492728713400652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26.157085280321276</v>
      </c>
      <c r="C237" s="9">
        <f t="shared" si="61"/>
        <v>1.3080000000000009</v>
      </c>
      <c r="D237" s="9">
        <f t="shared" si="70"/>
        <v>30.157085280321276</v>
      </c>
      <c r="E237" s="9">
        <f t="shared" si="70"/>
        <v>-20.615851916013206</v>
      </c>
      <c r="F237" s="9">
        <f t="shared" si="63"/>
        <v>-18.416627960518177</v>
      </c>
      <c r="G237" s="10">
        <f t="shared" si="71"/>
        <v>2.1666666599999997</v>
      </c>
      <c r="H237" s="5">
        <f t="shared" si="71"/>
        <v>1</v>
      </c>
      <c r="I237">
        <f t="shared" si="65"/>
        <v>41.210039897172145</v>
      </c>
      <c r="J237">
        <f t="shared" si="66"/>
        <v>21.16370355008231</v>
      </c>
      <c r="K237">
        <f t="shared" si="66"/>
        <v>-35.360501132913164</v>
      </c>
      <c r="L237">
        <f t="shared" si="67"/>
        <v>-3.4261202643680995</v>
      </c>
      <c r="M237">
        <f t="shared" si="68"/>
        <v>-26.449608274185366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26.284005831457012</v>
      </c>
      <c r="C238" s="9">
        <f t="shared" si="61"/>
        <v>1.3140000000000009</v>
      </c>
      <c r="D238" s="9">
        <f t="shared" si="70"/>
        <v>30.284005831457012</v>
      </c>
      <c r="E238" s="9">
        <f t="shared" si="70"/>
        <v>-20.828491015759621</v>
      </c>
      <c r="F238" s="9">
        <f t="shared" si="63"/>
        <v>-18.598914419863547</v>
      </c>
      <c r="G238" s="10">
        <f t="shared" si="71"/>
        <v>2.1666666599999997</v>
      </c>
      <c r="H238" s="5">
        <f t="shared" si="71"/>
        <v>1</v>
      </c>
      <c r="I238">
        <f t="shared" si="65"/>
        <v>41.335773126509125</v>
      </c>
      <c r="J238">
        <f t="shared" si="66"/>
        <v>21.1431468284961</v>
      </c>
      <c r="K238">
        <f t="shared" si="66"/>
        <v>-35.519198782558277</v>
      </c>
      <c r="L238">
        <f t="shared" si="67"/>
        <v>-3.4332354620708792</v>
      </c>
      <c r="M238">
        <f t="shared" si="68"/>
        <v>-26.406373551875021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26.41080291418967</v>
      </c>
      <c r="C239" s="9">
        <f t="shared" si="61"/>
        <v>1.320000000000001</v>
      </c>
      <c r="D239" s="9">
        <f t="shared" si="70"/>
        <v>30.41080291418967</v>
      </c>
      <c r="E239" s="9">
        <f t="shared" si="70"/>
        <v>-21.042081523178904</v>
      </c>
      <c r="F239" s="9">
        <f t="shared" si="63"/>
        <v>-18.781872432925539</v>
      </c>
      <c r="G239" s="10">
        <f t="shared" si="71"/>
        <v>2.1666666599999997</v>
      </c>
      <c r="H239" s="5">
        <f t="shared" si="71"/>
        <v>1</v>
      </c>
      <c r="I239">
        <f t="shared" si="65"/>
        <v>41.461497716996192</v>
      </c>
      <c r="J239">
        <f t="shared" si="66"/>
        <v>21.122547415723673</v>
      </c>
      <c r="K239">
        <f t="shared" si="66"/>
        <v>-35.677637023869529</v>
      </c>
      <c r="L239">
        <f t="shared" si="67"/>
        <v>-3.4403226828346503</v>
      </c>
      <c r="M239">
        <f t="shared" si="68"/>
        <v>-26.363025522944746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26.537476272875722</v>
      </c>
      <c r="C240" s="9">
        <f t="shared" si="61"/>
        <v>1.326000000000001</v>
      </c>
      <c r="D240" s="9">
        <f t="shared" si="70"/>
        <v>30.537476272875722</v>
      </c>
      <c r="E240" s="9">
        <f t="shared" si="70"/>
        <v>-21.256621879781534</v>
      </c>
      <c r="F240" s="9">
        <f t="shared" si="63"/>
        <v>-18.965499149681776</v>
      </c>
      <c r="G240" s="10">
        <f t="shared" si="71"/>
        <v>2.1666666599999997</v>
      </c>
      <c r="H240" s="5">
        <f t="shared" si="71"/>
        <v>1</v>
      </c>
      <c r="I240">
        <f t="shared" si="65"/>
        <v>41.587210344909138</v>
      </c>
      <c r="J240">
        <f t="shared" si="66"/>
        <v>21.101905479626666</v>
      </c>
      <c r="K240">
        <f t="shared" si="66"/>
        <v>-35.835815177007198</v>
      </c>
      <c r="L240">
        <f t="shared" si="67"/>
        <v>-3.4473816174050333</v>
      </c>
      <c r="M240">
        <f t="shared" si="68"/>
        <v>-26.31956516684177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26.664025652884369</v>
      </c>
      <c r="C241" s="9">
        <f t="shared" si="61"/>
        <v>1.332000000000001</v>
      </c>
      <c r="D241" s="9">
        <f t="shared" si="70"/>
        <v>30.664025652884369</v>
      </c>
      <c r="E241" s="9">
        <f t="shared" si="70"/>
        <v>-21.472110523016582</v>
      </c>
      <c r="F241" s="9">
        <f t="shared" si="63"/>
        <v>-19.149791717172349</v>
      </c>
      <c r="G241" s="10">
        <f t="shared" si="71"/>
        <v>2.1666666599999997</v>
      </c>
      <c r="H241" s="5">
        <f t="shared" si="71"/>
        <v>1</v>
      </c>
      <c r="I241">
        <f t="shared" si="65"/>
        <v>41.712907726934162</v>
      </c>
      <c r="J241">
        <f t="shared" si="66"/>
        <v>21.081221189922235</v>
      </c>
      <c r="K241">
        <f t="shared" si="66"/>
        <v>-35.993732568008248</v>
      </c>
      <c r="L241">
        <f t="shared" si="67"/>
        <v>-3.4544119615987832</v>
      </c>
      <c r="M241">
        <f t="shared" si="68"/>
        <v>-26.275993465874066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26.790450800608593</v>
      </c>
      <c r="C242" s="9">
        <f t="shared" si="61"/>
        <v>1.338000000000001</v>
      </c>
      <c r="D242" s="9">
        <f t="shared" si="70"/>
        <v>30.790450800608593</v>
      </c>
      <c r="E242" s="9">
        <f t="shared" si="70"/>
        <v>-21.688545886307018</v>
      </c>
      <c r="F242" s="9">
        <f t="shared" si="63"/>
        <v>-19.334747279566518</v>
      </c>
      <c r="G242" s="10">
        <f t="shared" si="71"/>
        <v>2.1666666599999997</v>
      </c>
      <c r="H242" s="5">
        <f t="shared" si="71"/>
        <v>1</v>
      </c>
      <c r="I242">
        <f t="shared" si="65"/>
        <v>41.838586619696422</v>
      </c>
      <c r="J242">
        <f t="shared" si="66"/>
        <v>21.060494718152643</v>
      </c>
      <c r="K242">
        <f t="shared" si="66"/>
        <v>-36.151388528803494</v>
      </c>
      <c r="L242">
        <f t="shared" si="67"/>
        <v>-3.4614134162533681</v>
      </c>
      <c r="M242">
        <f t="shared" si="68"/>
        <v>-26.232311405100511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26.916751463476015</v>
      </c>
      <c r="C243" s="9">
        <f t="shared" si="61"/>
        <v>1.344000000000001</v>
      </c>
      <c r="D243" s="9">
        <f t="shared" si="70"/>
        <v>30.916751463476015</v>
      </c>
      <c r="E243" s="9">
        <f t="shared" si="70"/>
        <v>-21.905926399085132</v>
      </c>
      <c r="F243" s="9">
        <f t="shared" si="63"/>
        <v>-19.520362978229496</v>
      </c>
      <c r="G243" s="10">
        <f t="shared" si="71"/>
        <v>2.1666666599999997</v>
      </c>
      <c r="H243" s="5">
        <f t="shared" si="71"/>
        <v>1</v>
      </c>
      <c r="I243">
        <f t="shared" si="65"/>
        <v>41.964243819294182</v>
      </c>
      <c r="J243">
        <f t="shared" si="66"/>
        <v>21.039726237655124</v>
      </c>
      <c r="K243">
        <f t="shared" si="66"/>
        <v>-36.308782397234097</v>
      </c>
      <c r="L243">
        <f t="shared" si="67"/>
        <v>-3.4683856871770509</v>
      </c>
      <c r="M243">
        <f t="shared" si="68"/>
        <v>-26.188519972222412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27.042927389959576</v>
      </c>
      <c r="C244" s="9">
        <f t="shared" si="61"/>
        <v>1.350000000000001</v>
      </c>
      <c r="D244" s="9">
        <f t="shared" si="70"/>
        <v>31.042927389959576</v>
      </c>
      <c r="E244" s="9">
        <f t="shared" si="70"/>
        <v>-22.124250486828036</v>
      </c>
      <c r="F244" s="9">
        <f t="shared" si="63"/>
        <v>-19.706635951789348</v>
      </c>
      <c r="G244" s="10">
        <f t="shared" si="71"/>
        <v>2.1666666599999997</v>
      </c>
      <c r="H244" s="5">
        <f t="shared" si="71"/>
        <v>1</v>
      </c>
      <c r="I244">
        <f t="shared" si="65"/>
        <v>42.089876160838855</v>
      </c>
      <c r="J244">
        <f t="shared" si="66"/>
        <v>21.018915923532063</v>
      </c>
      <c r="K244">
        <f t="shared" si="66"/>
        <v>-36.465913517067435</v>
      </c>
      <c r="L244">
        <f t="shared" si="67"/>
        <v>-3.4753284850995012</v>
      </c>
      <c r="M244">
        <f t="shared" si="68"/>
        <v>-26.144620157476549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27.168978329588036</v>
      </c>
      <c r="C245" s="9">
        <f t="shared" si="61"/>
        <v>1.356000000000001</v>
      </c>
      <c r="D245" s="9">
        <f t="shared" ref="D245:E260" si="72">D244+$C$7*(J244+J245)/2</f>
        <v>31.168978329588036</v>
      </c>
      <c r="E245" s="9">
        <f t="shared" si="72"/>
        <v>-22.343516571093275</v>
      </c>
      <c r="F245" s="9">
        <f t="shared" si="63"/>
        <v>-19.893563336203965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42.215480518000575</v>
      </c>
      <c r="J245">
        <f t="shared" si="66"/>
        <v>20.998063952621465</v>
      </c>
      <c r="K245">
        <f t="shared" si="66"/>
        <v>-36.622781238012294</v>
      </c>
      <c r="L245">
        <f t="shared" si="67"/>
        <v>-3.4822415256229076</v>
      </c>
      <c r="M245">
        <f t="shared" si="68"/>
        <v>-26.10061295352952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27.294904032956303</v>
      </c>
      <c r="C246" s="9">
        <f t="shared" si="61"/>
        <v>1.362000000000001</v>
      </c>
      <c r="D246" s="9">
        <f t="shared" si="72"/>
        <v>31.294904032956303</v>
      </c>
      <c r="E246" s="9">
        <f t="shared" si="72"/>
        <v>-22.563723069554513</v>
      </c>
      <c r="F246" s="9">
        <f t="shared" si="63"/>
        <v>-20.081142264828152</v>
      </c>
      <c r="G246" s="10">
        <f t="shared" si="73"/>
        <v>2.1666666599999997</v>
      </c>
      <c r="H246" s="5">
        <f t="shared" si="73"/>
        <v>1</v>
      </c>
      <c r="I246">
        <f t="shared" si="65"/>
        <v>42.341053802559514</v>
      </c>
      <c r="J246">
        <f t="shared" si="66"/>
        <v>20.977170503467725</v>
      </c>
      <c r="K246">
        <f t="shared" si="66"/>
        <v>-36.779384915733473</v>
      </c>
      <c r="L246">
        <f t="shared" si="67"/>
        <v>-3.4891245291736093</v>
      </c>
      <c r="M246">
        <f t="shared" si="68"/>
        <v>-26.056499355373514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27.420704251735586</v>
      </c>
      <c r="C247" s="9">
        <f t="shared" si="61"/>
        <v>1.368000000000001</v>
      </c>
      <c r="D247" s="9">
        <f t="shared" si="72"/>
        <v>31.420704251735586</v>
      </c>
      <c r="E247" s="9">
        <f t="shared" si="72"/>
        <v>-22.784868396037311</v>
      </c>
      <c r="F247" s="9">
        <f t="shared" si="63"/>
        <v>-20.269369868480787</v>
      </c>
      <c r="G247" s="10">
        <f t="shared" si="73"/>
        <v>2.1666666599999997</v>
      </c>
      <c r="H247" s="5">
        <f t="shared" si="73"/>
        <v>1</v>
      </c>
      <c r="I247">
        <f t="shared" si="65"/>
        <v>42.466592963962732</v>
      </c>
      <c r="J247">
        <f t="shared" si="66"/>
        <v>20.956235756292685</v>
      </c>
      <c r="K247">
        <f t="shared" si="66"/>
        <v>-36.935723911865715</v>
      </c>
      <c r="L247">
        <f t="shared" si="67"/>
        <v>-3.4959772209542206</v>
      </c>
      <c r="M247">
        <f t="shared" si="68"/>
        <v>-26.012280360223428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27.546378738683366</v>
      </c>
      <c r="C248" s="9">
        <f t="shared" si="61"/>
        <v>1.374000000000001</v>
      </c>
      <c r="D248" s="9">
        <f t="shared" si="72"/>
        <v>31.546378738683366</v>
      </c>
      <c r="E248" s="9">
        <f t="shared" si="72"/>
        <v>-23.006950960554988</v>
      </c>
      <c r="F248" s="9">
        <f t="shared" si="63"/>
        <v>-20.458243275512007</v>
      </c>
      <c r="G248" s="10">
        <f t="shared" si="73"/>
        <v>2.1666666599999997</v>
      </c>
      <c r="H248" s="5">
        <f t="shared" si="73"/>
        <v>1</v>
      </c>
      <c r="I248">
        <f t="shared" si="65"/>
        <v>42.592094988886643</v>
      </c>
      <c r="J248">
        <f t="shared" si="66"/>
        <v>20.935259892966961</v>
      </c>
      <c r="K248">
        <f t="shared" si="66"/>
        <v>-37.091797594027057</v>
      </c>
      <c r="L248">
        <f t="shared" si="67"/>
        <v>-3.5027993308962615</v>
      </c>
      <c r="M248">
        <f t="shared" si="68"/>
        <v>-25.967956967415297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27.671927247653212</v>
      </c>
      <c r="C249" s="9">
        <f t="shared" si="61"/>
        <v>1.380000000000001</v>
      </c>
      <c r="D249" s="9">
        <f t="shared" si="72"/>
        <v>31.671927247653212</v>
      </c>
      <c r="E249" s="9">
        <f t="shared" si="72"/>
        <v>-23.229969169344564</v>
      </c>
      <c r="F249" s="9">
        <f t="shared" si="63"/>
        <v>-20.647759611870516</v>
      </c>
      <c r="G249" s="10">
        <f t="shared" si="73"/>
        <v>2.1666666599999997</v>
      </c>
      <c r="H249" s="5">
        <f t="shared" si="73"/>
        <v>1</v>
      </c>
      <c r="I249">
        <f t="shared" si="65"/>
        <v>42.717556900804951</v>
      </c>
      <c r="J249">
        <f t="shared" si="66"/>
        <v>20.914243096981583</v>
      </c>
      <c r="K249">
        <f t="shared" si="66"/>
        <v>-37.247605335831551</v>
      </c>
      <c r="L249">
        <f t="shared" si="67"/>
        <v>-3.5095905936132796</v>
      </c>
      <c r="M249">
        <f t="shared" si="68"/>
        <v>-25.923530178306059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27.797349533604418</v>
      </c>
      <c r="C250" s="9">
        <f t="shared" si="61"/>
        <v>1.386000000000001</v>
      </c>
      <c r="D250" s="9">
        <f t="shared" si="72"/>
        <v>31.797349533604418</v>
      </c>
      <c r="E250" s="9">
        <f t="shared" si="72"/>
        <v>-23.453921424902763</v>
      </c>
      <c r="F250" s="9">
        <f t="shared" si="63"/>
        <v>-20.837916001170953</v>
      </c>
      <c r="G250" s="10">
        <f t="shared" si="73"/>
        <v>2.1666666599999997</v>
      </c>
      <c r="H250" s="5">
        <f t="shared" si="73"/>
        <v>1</v>
      </c>
      <c r="I250">
        <f t="shared" si="65"/>
        <v>42.842975759562108</v>
      </c>
      <c r="J250">
        <f t="shared" si="66"/>
        <v>20.893185553419904</v>
      </c>
      <c r="K250">
        <f t="shared" si="66"/>
        <v>-37.403146516901387</v>
      </c>
      <c r="L250">
        <f t="shared" si="67"/>
        <v>-3.5163507483544674</v>
      </c>
      <c r="M250">
        <f t="shared" si="68"/>
        <v>-25.879000996174579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27.922645352611468</v>
      </c>
      <c r="C251" s="9">
        <f t="shared" si="61"/>
        <v>1.392000000000001</v>
      </c>
      <c r="D251" s="9">
        <f t="shared" si="72"/>
        <v>31.922645352611468</v>
      </c>
      <c r="E251" s="9">
        <f t="shared" si="72"/>
        <v>-23.678806126022103</v>
      </c>
      <c r="F251" s="9">
        <f t="shared" si="63"/>
        <v>-21.028709564761222</v>
      </c>
      <c r="G251" s="10">
        <f t="shared" si="73"/>
        <v>2.1666666599999997</v>
      </c>
      <c r="H251" s="5">
        <f t="shared" si="73"/>
        <v>1</v>
      </c>
      <c r="I251">
        <f t="shared" si="65"/>
        <v>42.968348660952145</v>
      </c>
      <c r="J251">
        <f t="shared" si="66"/>
        <v>20.872087448929779</v>
      </c>
      <c r="K251">
        <f t="shared" si="66"/>
        <v>-37.558420522878436</v>
      </c>
      <c r="L251">
        <f t="shared" si="67"/>
        <v>-3.5230795389587573</v>
      </c>
      <c r="M251">
        <f t="shared" si="68"/>
        <v>-25.834370426123982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28.047814461873344</v>
      </c>
      <c r="C252" s="9">
        <f t="shared" si="61"/>
        <v>1.398000000000001</v>
      </c>
      <c r="D252" s="9">
        <f t="shared" si="72"/>
        <v>32.047814461873344</v>
      </c>
      <c r="E252" s="9">
        <f t="shared" si="72"/>
        <v>-23.904621667827044</v>
      </c>
      <c r="F252" s="9">
        <f t="shared" si="63"/>
        <v>-21.220137421789971</v>
      </c>
      <c r="G252" s="10">
        <f t="shared" si="73"/>
        <v>2.1666666599999997</v>
      </c>
      <c r="H252" s="5">
        <f t="shared" si="73"/>
        <v>1</v>
      </c>
      <c r="I252">
        <f t="shared" si="65"/>
        <v>43.093672736302914</v>
      </c>
      <c r="J252">
        <f t="shared" si="66"/>
        <v>20.850948971696027</v>
      </c>
      <c r="K252">
        <f t="shared" si="66"/>
        <v>-37.713426745435179</v>
      </c>
      <c r="L252">
        <f t="shared" si="67"/>
        <v>-3.5297767138094027</v>
      </c>
      <c r="M252">
        <f t="shared" si="68"/>
        <v>-25.789639474985211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28.172856619722673</v>
      </c>
      <c r="C253" s="9">
        <f t="shared" si="61"/>
        <v>1.404000000000001</v>
      </c>
      <c r="D253" s="9">
        <f t="shared" si="72"/>
        <v>32.172856619722673</v>
      </c>
      <c r="E253" s="9">
        <f t="shared" si="72"/>
        <v>-24.131366441810204</v>
      </c>
      <c r="F253" s="9">
        <f t="shared" si="63"/>
        <v>-21.41219668927404</v>
      </c>
      <c r="G253" s="10">
        <f t="shared" si="73"/>
        <v>2.1666666599999997</v>
      </c>
      <c r="H253" s="5">
        <f t="shared" si="73"/>
        <v>1</v>
      </c>
      <c r="I253">
        <f t="shared" si="65"/>
        <v>43.218945152065665</v>
      </c>
      <c r="J253">
        <f t="shared" si="66"/>
        <v>20.829770311413171</v>
      </c>
      <c r="K253">
        <f t="shared" si="66"/>
        <v>-37.86816458228509</v>
      </c>
      <c r="L253">
        <f t="shared" si="67"/>
        <v>-3.5364420257890363</v>
      </c>
      <c r="M253">
        <f t="shared" si="68"/>
        <v>-25.744809151221823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28.297771585634685</v>
      </c>
      <c r="C254" s="9">
        <f t="shared" si="61"/>
        <v>1.410000000000001</v>
      </c>
      <c r="D254" s="9">
        <f t="shared" si="72"/>
        <v>32.297771585634685</v>
      </c>
      <c r="E254" s="9">
        <f t="shared" si="72"/>
        <v>-24.359038835868638</v>
      </c>
      <c r="F254" s="9">
        <f t="shared" si="63"/>
        <v>-21.604884482165964</v>
      </c>
      <c r="G254" s="10">
        <f t="shared" si="73"/>
        <v>2.1666666599999997</v>
      </c>
      <c r="H254" s="5">
        <f t="shared" si="73"/>
        <v>1</v>
      </c>
      <c r="I254">
        <f t="shared" si="65"/>
        <v>43.344163109409898</v>
      </c>
      <c r="J254">
        <f t="shared" si="66"/>
        <v>20.808551659258438</v>
      </c>
      <c r="K254">
        <f t="shared" si="66"/>
        <v>-38.022633437192418</v>
      </c>
      <c r="L254">
        <f t="shared" si="67"/>
        <v>-3.5430752322351968</v>
      </c>
      <c r="M254">
        <f t="shared" si="68"/>
        <v>-25.699880464835999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28.422559120236052</v>
      </c>
      <c r="C255" s="9">
        <f t="shared" si="61"/>
        <v>1.416000000000001</v>
      </c>
      <c r="D255" s="9">
        <f t="shared" si="72"/>
        <v>32.422559120236052</v>
      </c>
      <c r="E255" s="9">
        <f t="shared" si="72"/>
        <v>-24.587637234340161</v>
      </c>
      <c r="F255" s="9">
        <f t="shared" si="63"/>
        <v>-21.79819791342149</v>
      </c>
      <c r="G255" s="10">
        <f t="shared" si="73"/>
        <v>2.1666666599999997</v>
      </c>
      <c r="H255" s="5">
        <f t="shared" si="73"/>
        <v>1</v>
      </c>
      <c r="I255">
        <f t="shared" si="65"/>
        <v>43.469323843823432</v>
      </c>
      <c r="J255">
        <f t="shared" si="66"/>
        <v>20.787293207865027</v>
      </c>
      <c r="K255">
        <f t="shared" si="66"/>
        <v>-38.176832719981434</v>
      </c>
      <c r="L255">
        <f t="shared" si="67"/>
        <v>-3.5496760948963213</v>
      </c>
      <c r="M255">
        <f t="shared" si="68"/>
        <v>-25.654854427275765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28.547218985313535</v>
      </c>
      <c r="C256" s="9">
        <f t="shared" si="61"/>
        <v>1.422000000000001</v>
      </c>
      <c r="D256" s="9">
        <f t="shared" si="72"/>
        <v>32.547218985313535</v>
      </c>
      <c r="E256" s="9">
        <f t="shared" si="72"/>
        <v>-24.81716001803974</v>
      </c>
      <c r="F256" s="9">
        <f t="shared" si="63"/>
        <v>-21.99213409406709</v>
      </c>
      <c r="G256" s="10">
        <f t="shared" si="73"/>
        <v>2.1666666599999997</v>
      </c>
      <c r="H256" s="5">
        <f t="shared" si="73"/>
        <v>1</v>
      </c>
      <c r="I256">
        <f t="shared" si="65"/>
        <v>43.594424624717675</v>
      </c>
      <c r="J256">
        <f t="shared" si="66"/>
        <v>20.765995151295648</v>
      </c>
      <c r="K256">
        <f t="shared" si="66"/>
        <v>-38.330761846545087</v>
      </c>
      <c r="L256">
        <f t="shared" si="67"/>
        <v>-3.5562443798882017</v>
      </c>
      <c r="M256">
        <f t="shared" si="68"/>
        <v>-25.609732051343368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28.671750943822474</v>
      </c>
      <c r="C257" s="9">
        <f t="shared" si="61"/>
        <v>1.428000000000001</v>
      </c>
      <c r="D257" s="9">
        <f t="shared" si="72"/>
        <v>32.671750943822474</v>
      </c>
      <c r="E257" s="9">
        <f t="shared" si="72"/>
        <v>-25.047605564295935</v>
      </c>
      <c r="F257" s="9">
        <f t="shared" si="63"/>
        <v>-22.186690133267529</v>
      </c>
      <c r="G257" s="10">
        <f t="shared" si="73"/>
        <v>2.1666666599999997</v>
      </c>
      <c r="H257" s="5">
        <f t="shared" si="73"/>
        <v>1</v>
      </c>
      <c r="I257">
        <f t="shared" si="65"/>
        <v>43.719462755038016</v>
      </c>
      <c r="J257">
        <f t="shared" si="66"/>
        <v>20.744657685016318</v>
      </c>
      <c r="K257">
        <f t="shared" si="66"/>
        <v>-38.484420238853147</v>
      </c>
      <c r="L257">
        <f t="shared" si="67"/>
        <v>-3.5627798576508938</v>
      </c>
      <c r="M257">
        <f t="shared" si="68"/>
        <v>-25.564514351104823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28.796154759895131</v>
      </c>
      <c r="C258" s="9">
        <f t="shared" si="61"/>
        <v>1.4340000000000011</v>
      </c>
      <c r="D258" s="9">
        <f t="shared" si="72"/>
        <v>32.796154759895131</v>
      </c>
      <c r="E258" s="9">
        <f t="shared" si="72"/>
        <v>-25.278972246987372</v>
      </c>
      <c r="F258" s="9">
        <f t="shared" si="63"/>
        <v>-22.381863138393349</v>
      </c>
      <c r="G258" s="10">
        <f t="shared" si="73"/>
        <v>2.1666666599999997</v>
      </c>
      <c r="H258" s="5">
        <f t="shared" si="73"/>
        <v>1</v>
      </c>
      <c r="I258">
        <f t="shared" si="65"/>
        <v>43.844435570879284</v>
      </c>
      <c r="J258">
        <f t="shared" si="66"/>
        <v>20.723281005870412</v>
      </c>
      <c r="K258">
        <f t="shared" si="66"/>
        <v>-38.637807324959773</v>
      </c>
      <c r="L258">
        <f t="shared" si="67"/>
        <v>-3.5692823029060827</v>
      </c>
      <c r="M258">
        <f t="shared" si="68"/>
        <v>-25.519202341800629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28.920430198848905</v>
      </c>
      <c r="C259" s="9">
        <f t="shared" si="61"/>
        <v>1.4400000000000011</v>
      </c>
      <c r="D259" s="9">
        <f t="shared" si="72"/>
        <v>32.920430198848905</v>
      </c>
      <c r="E259" s="9">
        <f t="shared" si="72"/>
        <v>-25.511258436579283</v>
      </c>
      <c r="F259" s="9">
        <f t="shared" si="63"/>
        <v>-22.577650215088504</v>
      </c>
      <c r="G259" s="10">
        <f t="shared" si="73"/>
        <v>2.1666666599999997</v>
      </c>
      <c r="H259" s="5">
        <f t="shared" si="73"/>
        <v>1</v>
      </c>
      <c r="I259">
        <f t="shared" si="65"/>
        <v>43.969340441106247</v>
      </c>
      <c r="J259">
        <f t="shared" si="66"/>
        <v>20.701865312052977</v>
      </c>
      <c r="K259">
        <f t="shared" si="66"/>
        <v>-38.79092253901058</v>
      </c>
      <c r="L259">
        <f t="shared" si="67"/>
        <v>-3.5757514946148894</v>
      </c>
      <c r="M259">
        <f t="shared" si="68"/>
        <v>-25.473797039757567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29.044577027194322</v>
      </c>
      <c r="C260" s="9">
        <f t="shared" si="61"/>
        <v>1.4460000000000011</v>
      </c>
      <c r="D260" s="9">
        <f t="shared" si="72"/>
        <v>33.044577027194322</v>
      </c>
      <c r="E260" s="9">
        <f t="shared" si="72"/>
        <v>-25.744462500160061</v>
      </c>
      <c r="F260" s="9">
        <f t="shared" si="63"/>
        <v>-22.774048467337767</v>
      </c>
      <c r="G260" s="10">
        <f t="shared" si="73"/>
        <v>2.1666666599999997</v>
      </c>
      <c r="H260" s="5">
        <f t="shared" si="73"/>
        <v>1</v>
      </c>
      <c r="I260">
        <f t="shared" si="65"/>
        <v>44.094174766979052</v>
      </c>
      <c r="J260">
        <f t="shared" si="66"/>
        <v>20.680410803085287</v>
      </c>
      <c r="K260">
        <f t="shared" si="66"/>
        <v>-38.943765321249124</v>
      </c>
      <c r="L260">
        <f t="shared" si="67"/>
        <v>-3.5821872159361168</v>
      </c>
      <c r="M260">
        <f t="shared" si="68"/>
        <v>-25.428299462301663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29.168595012642946</v>
      </c>
      <c r="C261" s="9">
        <f t="shared" si="61"/>
        <v>1.4520000000000011</v>
      </c>
      <c r="D261" s="9">
        <f t="shared" ref="D261:E276" si="74">D260+$C$7*(J260+J261)/2</f>
        <v>33.168595012642946</v>
      </c>
      <c r="E261" s="9">
        <f t="shared" si="74"/>
        <v>-25.978582801477877</v>
      </c>
      <c r="F261" s="9">
        <f t="shared" si="63"/>
        <v>-22.971054997534321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44.218935981783638</v>
      </c>
      <c r="J261">
        <f t="shared" si="66"/>
        <v>20.658917679789671</v>
      </c>
      <c r="K261">
        <f t="shared" si="66"/>
        <v>-39.096335118022935</v>
      </c>
      <c r="L261">
        <f t="shared" si="67"/>
        <v>-3.5885892541849431</v>
      </c>
      <c r="M261">
        <f t="shared" si="68"/>
        <v>-25.382710627672196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29.29248392411511</v>
      </c>
      <c r="C262" s="9">
        <f t="shared" si="61"/>
        <v>1.4580000000000011</v>
      </c>
      <c r="D262" s="9">
        <f t="shared" si="74"/>
        <v>33.29248392411511</v>
      </c>
      <c r="E262" s="9">
        <f t="shared" si="74"/>
        <v>-26.213617700977313</v>
      </c>
      <c r="F262" s="9">
        <f t="shared" si="63"/>
        <v>-23.168666906547212</v>
      </c>
      <c r="G262" s="10">
        <f t="shared" si="75"/>
        <v>2.1666666599999997</v>
      </c>
      <c r="H262" s="5">
        <f t="shared" si="75"/>
        <v>1</v>
      </c>
      <c r="I262">
        <f t="shared" si="65"/>
        <v>44.343621550466906</v>
      </c>
      <c r="J262">
        <f t="shared" si="66"/>
        <v>20.637386144264561</v>
      </c>
      <c r="K262">
        <f t="shared" si="66"/>
        <v>-39.248631381788968</v>
      </c>
      <c r="L262">
        <f t="shared" si="67"/>
        <v>-3.5949574007920266</v>
      </c>
      <c r="M262">
        <f t="shared" si="68"/>
        <v>-25.337031554936843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29.416243531747483</v>
      </c>
      <c r="C263" s="9">
        <f t="shared" si="61"/>
        <v>1.4640000000000011</v>
      </c>
      <c r="D263" s="9">
        <f t="shared" si="74"/>
        <v>33.416243531747483</v>
      </c>
      <c r="E263" s="9">
        <f t="shared" si="74"/>
        <v>-26.449565555836035</v>
      </c>
      <c r="F263" s="9">
        <f t="shared" si="63"/>
        <v>-23.366881293788772</v>
      </c>
      <c r="G263" s="10">
        <f t="shared" si="75"/>
        <v>2.1666666599999997</v>
      </c>
      <c r="H263" s="5">
        <f t="shared" si="75"/>
        <v>1</v>
      </c>
      <c r="I263">
        <f t="shared" si="65"/>
        <v>44.468228969276801</v>
      </c>
      <c r="J263">
        <f t="shared" si="66"/>
        <v>20.61581639985981</v>
      </c>
      <c r="K263">
        <f t="shared" si="66"/>
        <v>-39.400653571118589</v>
      </c>
      <c r="L263">
        <f t="shared" si="67"/>
        <v>-3.6012914512630529</v>
      </c>
      <c r="M263">
        <f t="shared" si="68"/>
        <v>-25.291263263907833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29.539873606900521</v>
      </c>
      <c r="C264" s="9">
        <f t="shared" si="61"/>
        <v>1.4700000000000011</v>
      </c>
      <c r="D264" s="9">
        <f t="shared" si="74"/>
        <v>33.539873606900521</v>
      </c>
      <c r="E264" s="9">
        <f t="shared" si="74"/>
        <v>-26.686424720001497</v>
      </c>
      <c r="F264" s="9">
        <f t="shared" si="63"/>
        <v>-23.565695257282105</v>
      </c>
      <c r="G264" s="10">
        <f t="shared" si="75"/>
        <v>2.1666666599999997</v>
      </c>
      <c r="H264" s="5">
        <f t="shared" si="75"/>
        <v>1</v>
      </c>
      <c r="I264">
        <f t="shared" si="65"/>
        <v>44.592755765407112</v>
      </c>
      <c r="J264">
        <f t="shared" si="66"/>
        <v>20.594208651152233</v>
      </c>
      <c r="K264">
        <f t="shared" si="66"/>
        <v>-39.552401150702039</v>
      </c>
      <c r="L264">
        <f t="shared" si="67"/>
        <v>-3.6075912051386965</v>
      </c>
      <c r="M264">
        <f t="shared" si="68"/>
        <v>-25.245406775059209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29.663373922165739</v>
      </c>
      <c r="C265" s="9">
        <f t="shared" si="61"/>
        <v>1.4760000000000011</v>
      </c>
      <c r="D265" s="9">
        <f t="shared" si="74"/>
        <v>33.663373922165739</v>
      </c>
      <c r="E265" s="9">
        <f t="shared" si="74"/>
        <v>-26.924193544227659</v>
      </c>
      <c r="F265" s="9">
        <f t="shared" si="63"/>
        <v>-23.765105893728368</v>
      </c>
      <c r="G265" s="10">
        <f t="shared" si="75"/>
        <v>2.1666666599999997</v>
      </c>
      <c r="H265" s="5">
        <f t="shared" si="75"/>
        <v>1</v>
      </c>
      <c r="I265">
        <f t="shared" si="65"/>
        <v>44.717199496646899</v>
      </c>
      <c r="J265">
        <f t="shared" si="66"/>
        <v>20.5725631039214</v>
      </c>
      <c r="K265">
        <f t="shared" si="66"/>
        <v>-39.703873591352391</v>
      </c>
      <c r="L265">
        <f t="shared" si="67"/>
        <v>-3.6138564659549903</v>
      </c>
      <c r="M265">
        <f t="shared" si="68"/>
        <v>-25.199463109445098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29.78674425137288</v>
      </c>
      <c r="C266" s="9">
        <f t="shared" si="61"/>
        <v>1.4820000000000011</v>
      </c>
      <c r="D266" s="9">
        <f t="shared" si="74"/>
        <v>33.78674425137288</v>
      </c>
      <c r="E266" s="9">
        <f t="shared" si="74"/>
        <v>-27.162870376111744</v>
      </c>
      <c r="F266" s="9">
        <f t="shared" si="63"/>
        <v>-23.965110298574182</v>
      </c>
      <c r="G266" s="10">
        <f t="shared" si="75"/>
        <v>2.1666666599999997</v>
      </c>
      <c r="H266" s="5">
        <f t="shared" si="75"/>
        <v>1</v>
      </c>
      <c r="I266">
        <f t="shared" si="65"/>
        <v>44.841557751034671</v>
      </c>
      <c r="J266">
        <f t="shared" si="66"/>
        <v>20.55087996512567</v>
      </c>
      <c r="K266">
        <f t="shared" si="66"/>
        <v>-39.855070370009059</v>
      </c>
      <c r="L266">
        <f t="shared" si="67"/>
        <v>-3.6200870412041204</v>
      </c>
      <c r="M266">
        <f t="shared" si="68"/>
        <v>-25.153433288618995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29.909984369596891</v>
      </c>
      <c r="C267" s="9">
        <f t="shared" si="61"/>
        <v>1.4880000000000011</v>
      </c>
      <c r="D267" s="9">
        <f t="shared" si="74"/>
        <v>33.909984369596891</v>
      </c>
      <c r="E267" s="9">
        <f t="shared" si="74"/>
        <v>-27.402453560130994</v>
      </c>
      <c r="F267" s="9">
        <f t="shared" si="63"/>
        <v>-24.165705566078842</v>
      </c>
      <c r="G267" s="10">
        <f t="shared" si="75"/>
        <v>2.1666666599999997</v>
      </c>
      <c r="H267" s="5">
        <f t="shared" si="75"/>
        <v>1</v>
      </c>
      <c r="I267">
        <f t="shared" si="65"/>
        <v>44.965828146517055</v>
      </c>
      <c r="J267">
        <f t="shared" si="66"/>
        <v>20.529159442878445</v>
      </c>
      <c r="K267">
        <f t="shared" si="66"/>
        <v>-40.005990969740772</v>
      </c>
      <c r="L267">
        <f t="shared" si="67"/>
        <v>-3.6262827422956079</v>
      </c>
      <c r="M267">
        <f t="shared" si="68"/>
        <v>-25.107318334554087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30.033094053164803</v>
      </c>
      <c r="C268" s="9">
        <f t="shared" si="61"/>
        <v>1.4940000000000011</v>
      </c>
      <c r="D268" s="9">
        <f t="shared" si="74"/>
        <v>34.033094053164803</v>
      </c>
      <c r="E268" s="9">
        <f t="shared" si="74"/>
        <v>-27.642941437679461</v>
      </c>
      <c r="F268" s="9">
        <f t="shared" si="63"/>
        <v>-24.366888789381569</v>
      </c>
      <c r="G268" s="10">
        <f t="shared" si="75"/>
        <v>2.1666666599999997</v>
      </c>
      <c r="H268" s="5">
        <f t="shared" si="75"/>
        <v>1</v>
      </c>
      <c r="I268">
        <f t="shared" si="65"/>
        <v>45.090008330612037</v>
      </c>
      <c r="J268">
        <f t="shared" si="66"/>
        <v>20.507401746424673</v>
      </c>
      <c r="K268">
        <f t="shared" si="66"/>
        <v>-40.156634879748097</v>
      </c>
      <c r="L268">
        <f t="shared" si="67"/>
        <v>-3.6324433845179041</v>
      </c>
      <c r="M268">
        <f t="shared" si="68"/>
        <v>-25.061119269564571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30.156073079662427</v>
      </c>
      <c r="C269" s="9">
        <f t="shared" si="61"/>
        <v>1.5000000000000011</v>
      </c>
      <c r="D269" s="9">
        <f t="shared" si="74"/>
        <v>34.156073079662427</v>
      </c>
      <c r="E269" s="9">
        <f t="shared" si="74"/>
        <v>-27.884332347104802</v>
      </c>
      <c r="F269" s="9">
        <f t="shared" si="63"/>
        <v>-24.568657060568626</v>
      </c>
      <c r="G269" s="10">
        <f t="shared" si="75"/>
        <v>2.1666666599999997</v>
      </c>
      <c r="H269" s="5">
        <f t="shared" si="75"/>
        <v>1</v>
      </c>
      <c r="I269">
        <f t="shared" si="65"/>
        <v>45.214095980076678</v>
      </c>
      <c r="J269">
        <f t="shared" si="66"/>
        <v>20.485607086117565</v>
      </c>
      <c r="K269">
        <f t="shared" si="66"/>
        <v>-40.307001595365485</v>
      </c>
      <c r="L269">
        <f t="shared" si="67"/>
        <v>-3.6385687870003722</v>
      </c>
      <c r="M269">
        <f t="shared" si="68"/>
        <v>-25.014837116227923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30.27892122794097</v>
      </c>
      <c r="C270" s="9">
        <f t="shared" si="61"/>
        <v>1.5060000000000011</v>
      </c>
      <c r="D270" s="9">
        <f t="shared" si="74"/>
        <v>34.27892122794097</v>
      </c>
      <c r="E270" s="9">
        <f t="shared" si="74"/>
        <v>-28.126624623745087</v>
      </c>
      <c r="F270" s="9">
        <f t="shared" si="63"/>
        <v>-24.771007470740425</v>
      </c>
      <c r="G270" s="10">
        <f t="shared" si="75"/>
        <v>2.1666666599999997</v>
      </c>
      <c r="H270" s="5">
        <f t="shared" si="75"/>
        <v>1</v>
      </c>
      <c r="I270">
        <f t="shared" si="65"/>
        <v>45.3380888005792</v>
      </c>
      <c r="J270">
        <f t="shared" si="66"/>
        <v>20.463775673395563</v>
      </c>
      <c r="K270">
        <f t="shared" si="66"/>
        <v>-40.45709061806285</v>
      </c>
      <c r="L270">
        <f t="shared" si="67"/>
        <v>-3.6446587726756623</v>
      </c>
      <c r="M270">
        <f t="shared" si="68"/>
        <v>-24.968472897308192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30.401638278123436</v>
      </c>
      <c r="C271" s="9">
        <f t="shared" si="61"/>
        <v>1.5120000000000011</v>
      </c>
      <c r="D271" s="9">
        <f t="shared" si="74"/>
        <v>34.401638278123436</v>
      </c>
      <c r="E271" s="9">
        <f t="shared" si="74"/>
        <v>-28.369816599965617</v>
      </c>
      <c r="F271" s="9">
        <f t="shared" si="63"/>
        <v>-24.973937110078474</v>
      </c>
      <c r="G271" s="10">
        <f t="shared" si="75"/>
        <v>2.1666666599999997</v>
      </c>
      <c r="H271" s="5">
        <f t="shared" si="75"/>
        <v>1</v>
      </c>
      <c r="I271">
        <f t="shared" si="65"/>
        <v>45.46198452637551</v>
      </c>
      <c r="J271">
        <f t="shared" si="66"/>
        <v>20.441907720759509</v>
      </c>
      <c r="K271">
        <f t="shared" si="66"/>
        <v>-40.606901455446696</v>
      </c>
      <c r="L271">
        <f t="shared" si="67"/>
        <v>-3.6507131682424676</v>
      </c>
      <c r="M271">
        <f t="shared" si="68"/>
        <v>-24.922027635680202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30.524224011610961</v>
      </c>
      <c r="C272" s="9">
        <f t="shared" si="61"/>
        <v>1.5180000000000011</v>
      </c>
      <c r="D272" s="9">
        <f t="shared" si="74"/>
        <v>34.524224011610961</v>
      </c>
      <c r="E272" s="9">
        <f t="shared" si="74"/>
        <v>-28.613906605195741</v>
      </c>
      <c r="F272" s="9">
        <f t="shared" si="63"/>
        <v>-25.177443067912343</v>
      </c>
      <c r="G272" s="10">
        <f t="shared" si="75"/>
        <v>2.1666666599999997</v>
      </c>
      <c r="H272" s="5">
        <f t="shared" si="75"/>
        <v>1</v>
      </c>
      <c r="I272">
        <f t="shared" si="65"/>
        <v>45.585780919989951</v>
      </c>
      <c r="J272">
        <f t="shared" si="66"/>
        <v>20.420003441750055</v>
      </c>
      <c r="K272">
        <f t="shared" si="66"/>
        <v>-40.756433621260776</v>
      </c>
      <c r="L272">
        <f t="shared" si="67"/>
        <v>-3.6567318041286638</v>
      </c>
      <c r="M272">
        <f t="shared" si="68"/>
        <v>-24.875502354254731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30.646678211088989</v>
      </c>
      <c r="C273" s="9">
        <f t="shared" si="61"/>
        <v>1.5240000000000011</v>
      </c>
      <c r="D273" s="9">
        <f t="shared" si="74"/>
        <v>34.646678211088989</v>
      </c>
      <c r="E273" s="9">
        <f t="shared" si="74"/>
        <v>-28.858892965965683</v>
      </c>
      <c r="F273" s="9">
        <f t="shared" si="63"/>
        <v>-25.381522432786486</v>
      </c>
      <c r="G273" s="10">
        <f t="shared" si="75"/>
        <v>2.1666666599999997</v>
      </c>
      <c r="H273" s="5">
        <f t="shared" si="75"/>
        <v>1</v>
      </c>
      <c r="I273">
        <f t="shared" si="65"/>
        <v>45.709475771900351</v>
      </c>
      <c r="J273">
        <f t="shared" si="66"/>
        <v>20.398063050925284</v>
      </c>
      <c r="K273">
        <f t="shared" si="66"/>
        <v>-40.905686635386303</v>
      </c>
      <c r="L273">
        <f t="shared" si="67"/>
        <v>-3.6627145144548163</v>
      </c>
      <c r="M273">
        <f t="shared" si="68"/>
        <v>-24.82889807590464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30.76900066053328</v>
      </c>
      <c r="C274" s="9">
        <f t="shared" si="61"/>
        <v>1.5300000000000011</v>
      </c>
      <c r="D274" s="9">
        <f t="shared" si="74"/>
        <v>34.76900066053328</v>
      </c>
      <c r="E274" s="9">
        <f t="shared" si="74"/>
        <v>-29.104774005943369</v>
      </c>
      <c r="F274" s="9">
        <f t="shared" si="63"/>
        <v>-25.586172292526946</v>
      </c>
      <c r="G274" s="10">
        <f t="shared" si="75"/>
        <v>2.1666666599999997</v>
      </c>
      <c r="H274" s="5">
        <f t="shared" si="75"/>
        <v>1</v>
      </c>
      <c r="I274">
        <f t="shared" si="65"/>
        <v>45.83306690022723</v>
      </c>
      <c r="J274">
        <f t="shared" si="66"/>
        <v>20.376086763838554</v>
      </c>
      <c r="K274">
        <f t="shared" si="66"/>
        <v>-41.054660023841734</v>
      </c>
      <c r="L274">
        <f t="shared" si="67"/>
        <v>-3.6686611369980606</v>
      </c>
      <c r="M274">
        <f t="shared" si="68"/>
        <v>-24.782215823391876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30.891191145215842</v>
      </c>
      <c r="C275" s="9">
        <f t="shared" si="61"/>
        <v>1.5360000000000011</v>
      </c>
      <c r="D275" s="9">
        <f t="shared" si="74"/>
        <v>34.891191145215842</v>
      </c>
      <c r="E275" s="9">
        <f t="shared" si="74"/>
        <v>-29.351548045971242</v>
      </c>
      <c r="F275" s="9">
        <f t="shared" si="63"/>
        <v>-25.79138973430803</v>
      </c>
      <c r="G275" s="10">
        <f t="shared" si="75"/>
        <v>2.1666666599999997</v>
      </c>
      <c r="H275" s="5">
        <f t="shared" si="75"/>
        <v>1</v>
      </c>
      <c r="I275">
        <f t="shared" si="65"/>
        <v>45.956552150427207</v>
      </c>
      <c r="J275">
        <f t="shared" si="66"/>
        <v>20.354074797016565</v>
      </c>
      <c r="K275">
        <f t="shared" si="66"/>
        <v>-41.203353318782085</v>
      </c>
      <c r="L275">
        <f t="shared" si="67"/>
        <v>-3.6745715131563528</v>
      </c>
      <c r="M275">
        <f t="shared" si="68"/>
        <v>-24.735456619295448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31.013249451710706</v>
      </c>
      <c r="C276" s="9">
        <f t="shared" si="61"/>
        <v>1.5420000000000011</v>
      </c>
      <c r="D276" s="9">
        <f t="shared" si="74"/>
        <v>35.013249451710706</v>
      </c>
      <c r="E276" s="9">
        <f t="shared" si="74"/>
        <v>-29.599213404103082</v>
      </c>
      <c r="F276" s="9">
        <f t="shared" si="63"/>
        <v>-25.997171844718832</v>
      </c>
      <c r="G276" s="10">
        <f t="shared" si="75"/>
        <v>2.1666666599999997</v>
      </c>
      <c r="H276" s="5">
        <f t="shared" si="75"/>
        <v>1</v>
      </c>
      <c r="I276">
        <f t="shared" si="65"/>
        <v>46.079929394990401</v>
      </c>
      <c r="J276">
        <f t="shared" si="66"/>
        <v>20.332027367937627</v>
      </c>
      <c r="K276">
        <f t="shared" si="66"/>
        <v>-41.351766058497859</v>
      </c>
      <c r="L276">
        <f t="shared" si="67"/>
        <v>-3.680445487913063</v>
      </c>
      <c r="M276">
        <f t="shared" si="68"/>
        <v>-24.688621485940256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31.135175367899549</v>
      </c>
      <c r="C277" s="9">
        <f t="shared" ref="C277:C289" si="80">C276+_dt</f>
        <v>1.5480000000000012</v>
      </c>
      <c r="D277" s="9">
        <f t="shared" ref="D277:E289" si="81">D276+$C$7*(J276+J277)/2</f>
        <v>35.135175367899549</v>
      </c>
      <c r="E277" s="9">
        <f t="shared" si="81"/>
        <v>-29.847768395640816</v>
      </c>
      <c r="F277" s="9">
        <f t="shared" ref="F277:F289" si="82">$O$1*D277^2+$O$2*D277+$O$3</f>
        <v>-26.203515709829635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46.203196533141934</v>
      </c>
      <c r="J277">
        <f t="shared" ref="J277:K289" si="85">J276+L276*$C$7</f>
        <v>20.309944695010149</v>
      </c>
      <c r="K277">
        <f t="shared" si="85"/>
        <v>-41.499897787413502</v>
      </c>
      <c r="L277">
        <f t="shared" ref="L277:L289" si="86">-$C$15*I277*J277</f>
        <v>-3.6862829098019398</v>
      </c>
      <c r="M277">
        <f t="shared" ref="M277:M289" si="87">-$C$6-$C$15*I277*K277</f>
        <v>-24.641711445326845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31.256968682977231</v>
      </c>
      <c r="C278" s="9">
        <f t="shared" si="80"/>
        <v>1.5540000000000012</v>
      </c>
      <c r="D278" s="9">
        <f t="shared" si="81"/>
        <v>35.256968682977231</v>
      </c>
      <c r="E278" s="9">
        <f t="shared" si="81"/>
        <v>-30.097211333171312</v>
      </c>
      <c r="F278" s="9">
        <f t="shared" si="82"/>
        <v>-26.410418415258274</v>
      </c>
      <c r="G278" s="10">
        <f t="shared" si="83"/>
        <v>2.1666666599999997</v>
      </c>
      <c r="H278" s="5">
        <f t="shared" si="83"/>
        <v>1</v>
      </c>
      <c r="I278">
        <f t="shared" si="84"/>
        <v>46.326351490547395</v>
      </c>
      <c r="J278">
        <f t="shared" si="85"/>
        <v>20.287826997551338</v>
      </c>
      <c r="K278">
        <f t="shared" si="85"/>
        <v>-41.647748056085462</v>
      </c>
      <c r="L278">
        <f t="shared" si="86"/>
        <v>-3.6920836308724145</v>
      </c>
      <c r="M278">
        <f t="shared" si="87"/>
        <v>-24.594727519062015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31.378629187457186</v>
      </c>
      <c r="C279" s="9">
        <f t="shared" si="80"/>
        <v>1.5600000000000012</v>
      </c>
      <c r="D279" s="9">
        <f t="shared" si="81"/>
        <v>35.378629187457186</v>
      </c>
      <c r="E279" s="9">
        <f t="shared" si="81"/>
        <v>-30.347540526603169</v>
      </c>
      <c r="F279" s="9">
        <f t="shared" si="82"/>
        <v>-26.617877046236291</v>
      </c>
      <c r="G279" s="10">
        <f t="shared" si="83"/>
        <v>2.1666666599999997</v>
      </c>
      <c r="H279" s="5">
        <f t="shared" si="83"/>
        <v>1</v>
      </c>
      <c r="I279">
        <f t="shared" si="84"/>
        <v>46.449392219022215</v>
      </c>
      <c r="J279">
        <f t="shared" si="85"/>
        <v>20.265674495766103</v>
      </c>
      <c r="K279">
        <f t="shared" si="85"/>
        <v>-41.795316421199836</v>
      </c>
      <c r="L279">
        <f t="shared" si="86"/>
        <v>-3.6978475066552572</v>
      </c>
      <c r="M279">
        <f t="shared" si="87"/>
        <v>-24.547670728290321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31.500156673176662</v>
      </c>
      <c r="C280" s="9">
        <f t="shared" si="80"/>
        <v>1.5660000000000012</v>
      </c>
      <c r="D280" s="9">
        <f t="shared" si="81"/>
        <v>35.500156673176662</v>
      </c>
      <c r="E280" s="9">
        <f t="shared" si="81"/>
        <v>-30.598754283203476</v>
      </c>
      <c r="F280" s="9">
        <f t="shared" si="82"/>
        <v>-26.825888687675008</v>
      </c>
      <c r="G280" s="10">
        <f t="shared" si="83"/>
        <v>2.1666666599999997</v>
      </c>
      <c r="H280" s="5">
        <f t="shared" si="83"/>
        <v>1</v>
      </c>
      <c r="I280">
        <f t="shared" si="84"/>
        <v>46.572316696244862</v>
      </c>
      <c r="J280">
        <f t="shared" si="85"/>
        <v>20.243487410726171</v>
      </c>
      <c r="K280">
        <f t="shared" si="85"/>
        <v>-41.942602445569577</v>
      </c>
      <c r="L280">
        <f t="shared" si="86"/>
        <v>-3.7035743961285594</v>
      </c>
      <c r="M280">
        <f t="shared" si="87"/>
        <v>-24.500542093626429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31.62155093330189</v>
      </c>
      <c r="C281" s="9">
        <f t="shared" si="80"/>
        <v>1.5720000000000012</v>
      </c>
      <c r="D281" s="9">
        <f t="shared" si="81"/>
        <v>35.62155093330189</v>
      </c>
      <c r="E281" s="9">
        <f t="shared" si="81"/>
        <v>-30.85085090763458</v>
      </c>
      <c r="F281" s="9">
        <f t="shared" si="82"/>
        <v>-27.034450424231515</v>
      </c>
      <c r="G281" s="10">
        <f t="shared" si="83"/>
        <v>2.1666666599999997</v>
      </c>
      <c r="H281" s="5">
        <f t="shared" si="83"/>
        <v>1</v>
      </c>
      <c r="I281">
        <f t="shared" si="84"/>
        <v>46.695122925473974</v>
      </c>
      <c r="J281">
        <f t="shared" si="85"/>
        <v>20.221265964349399</v>
      </c>
      <c r="K281">
        <f t="shared" si="85"/>
        <v>-42.089605698131336</v>
      </c>
      <c r="L281">
        <f t="shared" si="86"/>
        <v>-3.7092641616840734</v>
      </c>
      <c r="M281">
        <f t="shared" si="87"/>
        <v>-24.453342635088308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31.742811762333076</v>
      </c>
      <c r="C282" s="9">
        <f t="shared" si="80"/>
        <v>1.5780000000000012</v>
      </c>
      <c r="D282" s="9">
        <f t="shared" si="81"/>
        <v>35.742811762333076</v>
      </c>
      <c r="E282" s="9">
        <f t="shared" si="81"/>
        <v>-31.1038287019908</v>
      </c>
      <c r="F282" s="9">
        <f t="shared" si="82"/>
        <v>-27.243559340374432</v>
      </c>
      <c r="G282" s="10">
        <f t="shared" si="83"/>
        <v>2.1666666599999997</v>
      </c>
      <c r="H282" s="5">
        <f t="shared" si="83"/>
        <v>1</v>
      </c>
      <c r="I282">
        <f t="shared" si="84"/>
        <v>46.817808935269127</v>
      </c>
      <c r="J282">
        <f t="shared" si="85"/>
        <v>20.199010379379295</v>
      </c>
      <c r="K282">
        <f t="shared" si="85"/>
        <v>-42.23632575394187</v>
      </c>
      <c r="L282">
        <f t="shared" si="86"/>
        <v>-3.71491666909386</v>
      </c>
      <c r="M282">
        <f t="shared" si="87"/>
        <v>-24.40607337203128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31.863938956109308</v>
      </c>
      <c r="C283" s="9">
        <f t="shared" si="80"/>
        <v>1.5840000000000012</v>
      </c>
      <c r="D283" s="9">
        <f t="shared" si="81"/>
        <v>35.863938956109308</v>
      </c>
      <c r="E283" s="9">
        <f t="shared" si="81"/>
        <v>-31.357685965835149</v>
      </c>
      <c r="F283" s="9">
        <f t="shared" si="82"/>
        <v>-27.453212520449604</v>
      </c>
      <c r="G283" s="10">
        <f t="shared" si="83"/>
        <v>2.1666666599999997</v>
      </c>
      <c r="H283" s="5">
        <f t="shared" si="83"/>
        <v>1</v>
      </c>
      <c r="I283">
        <f t="shared" si="84"/>
        <v>46.940372779215359</v>
      </c>
      <c r="J283">
        <f t="shared" si="85"/>
        <v>20.176720879364733</v>
      </c>
      <c r="K283">
        <f t="shared" si="85"/>
        <v>-42.382762194174056</v>
      </c>
      <c r="L283">
        <f t="shared" si="86"/>
        <v>-3.7205317874772761</v>
      </c>
      <c r="M283">
        <f t="shared" si="87"/>
        <v>-24.358735323082911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31.984932311813324</v>
      </c>
      <c r="C284" s="9">
        <f t="shared" si="80"/>
        <v>1.5900000000000012</v>
      </c>
      <c r="D284" s="9">
        <f t="shared" si="81"/>
        <v>35.984932311813324</v>
      </c>
      <c r="E284" s="9">
        <f t="shared" si="81"/>
        <v>-31.612420996236008</v>
      </c>
      <c r="F284" s="9">
        <f t="shared" si="82"/>
        <v>-27.663407048745643</v>
      </c>
      <c r="G284" s="10">
        <f t="shared" si="83"/>
        <v>2.1666666599999997</v>
      </c>
      <c r="H284" s="5">
        <f t="shared" si="83"/>
        <v>1</v>
      </c>
      <c r="I284">
        <f t="shared" si="84"/>
        <v>47.062812535651389</v>
      </c>
      <c r="J284">
        <f t="shared" si="85"/>
        <v>20.154397688639868</v>
      </c>
      <c r="K284">
        <f t="shared" si="85"/>
        <v>-42.528914606112551</v>
      </c>
      <c r="L284">
        <f t="shared" si="86"/>
        <v>-3.7261093892682791</v>
      </c>
      <c r="M284">
        <f t="shared" si="87"/>
        <v>-24.311329506078675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32.10579162797616</v>
      </c>
      <c r="C285" s="9">
        <f t="shared" si="80"/>
        <v>1.5960000000000012</v>
      </c>
      <c r="D285" s="9">
        <f t="shared" si="81"/>
        <v>36.10579162797616</v>
      </c>
      <c r="E285" s="9">
        <f t="shared" si="81"/>
        <v>-31.868032087803794</v>
      </c>
      <c r="F285" s="9">
        <f t="shared" si="82"/>
        <v>-27.874140009559291</v>
      </c>
      <c r="G285" s="10">
        <f t="shared" si="83"/>
        <v>2.1666666599999997</v>
      </c>
      <c r="H285" s="5">
        <f t="shared" si="83"/>
        <v>1</v>
      </c>
      <c r="I285">
        <f t="shared" si="84"/>
        <v>47.185126307401383</v>
      </c>
      <c r="J285">
        <f t="shared" si="85"/>
        <v>20.132041032304258</v>
      </c>
      <c r="K285">
        <f t="shared" si="85"/>
        <v>-42.674782583149025</v>
      </c>
      <c r="L285">
        <f t="shared" si="86"/>
        <v>-3.7316493501830523</v>
      </c>
      <c r="M285">
        <f t="shared" si="87"/>
        <v>-24.263856937998497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32.226516704481682</v>
      </c>
      <c r="C286" s="9">
        <f t="shared" si="80"/>
        <v>1.6020000000000012</v>
      </c>
      <c r="D286" s="9">
        <f t="shared" si="81"/>
        <v>36.226516704481682</v>
      </c>
      <c r="E286" s="9">
        <f t="shared" si="81"/>
        <v>-32.124517532727573</v>
      </c>
      <c r="F286" s="9">
        <f t="shared" si="82"/>
        <v>-28.085408487260672</v>
      </c>
      <c r="G286" s="10">
        <f t="shared" si="83"/>
        <v>2.1666666599999997</v>
      </c>
      <c r="H286" s="5">
        <f t="shared" si="83"/>
        <v>1</v>
      </c>
      <c r="I286">
        <f t="shared" si="84"/>
        <v>47.307312221510273</v>
      </c>
      <c r="J286">
        <f t="shared" si="85"/>
        <v>20.109651136203158</v>
      </c>
      <c r="K286">
        <f t="shared" si="85"/>
        <v>-42.820365724777012</v>
      </c>
      <c r="L286">
        <f t="shared" si="86"/>
        <v>-3.7371515491879319</v>
      </c>
      <c r="M286">
        <f t="shared" si="87"/>
        <v>-24.216318634904063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32.347107342571014</v>
      </c>
      <c r="C287" s="9">
        <f t="shared" si="80"/>
        <v>1.6080000000000012</v>
      </c>
      <c r="D287" s="9">
        <f t="shared" si="81"/>
        <v>36.347107342571014</v>
      </c>
      <c r="E287" s="9">
        <f t="shared" si="81"/>
        <v>-32.381875620811662</v>
      </c>
      <c r="F287" s="9">
        <f t="shared" si="82"/>
        <v>-28.297209566358365</v>
      </c>
      <c r="G287" s="10">
        <f t="shared" si="83"/>
        <v>2.1666666599999997</v>
      </c>
      <c r="H287" s="5">
        <f t="shared" si="83"/>
        <v>1</v>
      </c>
      <c r="I287">
        <f t="shared" si="84"/>
        <v>47.429368428982656</v>
      </c>
      <c r="J287">
        <f t="shared" si="85"/>
        <v>20.087228226908032</v>
      </c>
      <c r="K287">
        <f t="shared" si="85"/>
        <v>-42.965663636586434</v>
      </c>
      <c r="L287">
        <f t="shared" si="86"/>
        <v>-3.7426158684676589</v>
      </c>
      <c r="M287">
        <f t="shared" si="87"/>
        <v>-24.168715611876912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32.46756334484683</v>
      </c>
      <c r="C288" s="9">
        <f t="shared" si="80"/>
        <v>1.6140000000000012</v>
      </c>
      <c r="D288" s="9">
        <f t="shared" si="81"/>
        <v>36.46756334484683</v>
      </c>
      <c r="E288" s="9">
        <f t="shared" si="81"/>
        <v>-32.640104639512195</v>
      </c>
      <c r="F288" s="9">
        <f t="shared" si="82"/>
        <v>-28.509540331564338</v>
      </c>
      <c r="G288" s="10">
        <f t="shared" si="83"/>
        <v>2.1666666599999997</v>
      </c>
      <c r="H288" s="5">
        <f t="shared" si="83"/>
        <v>1</v>
      </c>
      <c r="I288">
        <f t="shared" si="84"/>
        <v>47.551293104525058</v>
      </c>
      <c r="J288">
        <f t="shared" si="85"/>
        <v>20.064772531697226</v>
      </c>
      <c r="K288">
        <f t="shared" si="85"/>
        <v>-43.110675930257699</v>
      </c>
      <c r="L288">
        <f t="shared" si="86"/>
        <v>-3.7480421933939185</v>
      </c>
      <c r="M288">
        <f t="shared" si="87"/>
        <v>-24.121048882957368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32.58788451527753</v>
      </c>
      <c r="C289" s="9">
        <f t="shared" si="80"/>
        <v>1.6200000000000012</v>
      </c>
      <c r="D289" s="9">
        <f t="shared" si="81"/>
        <v>36.58788451527753</v>
      </c>
      <c r="E289" s="9">
        <f t="shared" si="81"/>
        <v>-32.899202873973636</v>
      </c>
      <c r="F289" s="9">
        <f t="shared" si="82"/>
        <v>-28.722397867858664</v>
      </c>
      <c r="G289" s="10">
        <f t="shared" si="83"/>
        <v>2.1666666599999997</v>
      </c>
      <c r="H289" s="5">
        <f t="shared" si="83"/>
        <v>1</v>
      </c>
      <c r="I289">
        <f t="shared" si="84"/>
        <v>47.673084446291611</v>
      </c>
      <c r="J289">
        <f t="shared" si="85"/>
        <v>20.042284278536862</v>
      </c>
      <c r="K289">
        <f t="shared" si="85"/>
        <v>-43.255402223555443</v>
      </c>
      <c r="L289">
        <f t="shared" si="86"/>
        <v>-3.753430412494188</v>
      </c>
      <c r="M289">
        <f t="shared" si="87"/>
        <v>-24.073319461084196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29" priority="16" stopIfTrue="1" operator="greaterThan">
      <formula>$G$19</formula>
    </cfRule>
    <cfRule type="cellIs" dxfId="328" priority="17" stopIfTrue="1" operator="lessThan">
      <formula>$H$19</formula>
    </cfRule>
    <cfRule type="cellIs" dxfId="327" priority="18" stopIfTrue="1" operator="between">
      <formula>$H$19</formula>
      <formula>$G$19</formula>
    </cfRule>
  </conditionalFormatting>
  <conditionalFormatting sqref="E19:E20">
    <cfRule type="cellIs" dxfId="326" priority="13" stopIfTrue="1" operator="lessThan">
      <formula>$H$19</formula>
    </cfRule>
    <cfRule type="cellIs" dxfId="325" priority="14" stopIfTrue="1" operator="greaterThan">
      <formula>$G$19</formula>
    </cfRule>
    <cfRule type="cellIs" dxfId="324" priority="15" stopIfTrue="1" operator="between">
      <formula>$H$19</formula>
      <formula>$G$19</formula>
    </cfRule>
  </conditionalFormatting>
  <conditionalFormatting sqref="F19">
    <cfRule type="cellIs" dxfId="323" priority="10" stopIfTrue="1" operator="lessThan">
      <formula>$H$19</formula>
    </cfRule>
    <cfRule type="cellIs" dxfId="322" priority="11" stopIfTrue="1" operator="greaterThan">
      <formula>$G$19</formula>
    </cfRule>
    <cfRule type="cellIs" dxfId="321" priority="12" stopIfTrue="1" operator="between">
      <formula>$H$19</formula>
      <formula>$G$19</formula>
    </cfRule>
  </conditionalFormatting>
  <conditionalFormatting sqref="F20">
    <cfRule type="cellIs" dxfId="320" priority="7" stopIfTrue="1" operator="lessThan">
      <formula>$H$19</formula>
    </cfRule>
    <cfRule type="cellIs" dxfId="319" priority="8" stopIfTrue="1" operator="greaterThan">
      <formula>$G$19</formula>
    </cfRule>
    <cfRule type="cellIs" dxfId="318" priority="9" stopIfTrue="1" operator="between">
      <formula>$H$19</formula>
      <formula>$G$19</formula>
    </cfRule>
  </conditionalFormatting>
  <conditionalFormatting sqref="E21:E289">
    <cfRule type="cellIs" dxfId="317" priority="4" stopIfTrue="1" operator="lessThan">
      <formula>$H$19</formula>
    </cfRule>
    <cfRule type="cellIs" dxfId="316" priority="5" stopIfTrue="1" operator="greaterThan">
      <formula>$G$19</formula>
    </cfRule>
    <cfRule type="cellIs" dxfId="315" priority="6" stopIfTrue="1" operator="between">
      <formula>$H$19</formula>
      <formula>$G$19</formula>
    </cfRule>
  </conditionalFormatting>
  <conditionalFormatting sqref="F21:F289">
    <cfRule type="cellIs" dxfId="314" priority="1" stopIfTrue="1" operator="lessThan">
      <formula>$H$19</formula>
    </cfRule>
    <cfRule type="cellIs" dxfId="313" priority="2" stopIfTrue="1" operator="greaterThan">
      <formula>$G$19</formula>
    </cfRule>
    <cfRule type="cellIs" dxfId="31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546"/>
  <sheetViews>
    <sheetView topLeftCell="B46" zoomScale="70" zoomScaleNormal="70" workbookViewId="0">
      <selection activeCell="C3" sqref="C3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SummaryChart!G14</f>
        <v>37.5</v>
      </c>
      <c r="D1" s="1" t="s">
        <v>17</v>
      </c>
      <c r="G1" t="s">
        <v>27</v>
      </c>
      <c r="H1" s="6" t="s">
        <v>22</v>
      </c>
      <c r="O1" s="28">
        <f>-(C6/2)/(COS(C2/180*PI())*C1)^2</f>
        <v>-1.1572835892240337E-2</v>
      </c>
      <c r="P1" s="5" t="s">
        <v>10</v>
      </c>
    </row>
    <row r="2" spans="2:22" ht="22.5" x14ac:dyDescent="0.3">
      <c r="C2" s="24">
        <f>SummaryChart!H14</f>
        <v>6.1585360789912578</v>
      </c>
      <c r="D2" s="1" t="s">
        <v>18</v>
      </c>
      <c r="G2" s="9" t="s">
        <v>23</v>
      </c>
      <c r="O2" s="28">
        <f>TAN(C2/180*PI())</f>
        <v>0.10790259930588458</v>
      </c>
      <c r="P2" s="5" t="s">
        <v>12</v>
      </c>
    </row>
    <row r="3" spans="2:22" ht="22.5" x14ac:dyDescent="0.3">
      <c r="C3" s="24">
        <f>SummaryChart!J14/12</f>
        <v>0.75606656532309569</v>
      </c>
      <c r="D3" s="1" t="s">
        <v>19</v>
      </c>
      <c r="G3" s="9" t="s">
        <v>28</v>
      </c>
      <c r="O3" s="28">
        <f>C3</f>
        <v>0.75606656532309569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SummaryChart!B14</f>
        <v>5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9.3638112202516943E-2</v>
      </c>
      <c r="C12" s="14"/>
      <c r="D12" s="15">
        <f ca="1">CELL("contents",INDIRECT("D"&amp;C13-1))</f>
        <v>4.8742858051402509</v>
      </c>
      <c r="E12" s="15">
        <f ca="1">CELL("contents",INDIRECT("E"&amp;C13-1))</f>
        <v>1.003379683515726</v>
      </c>
      <c r="F12">
        <f ca="1">D13-D12</f>
        <v>0.21935230706226605</v>
      </c>
      <c r="G12">
        <f ca="1">D13-D11</f>
        <v>9.3638112202516943E-2</v>
      </c>
      <c r="H12" s="27">
        <f ca="1">G12/F12</f>
        <v>0.4268845559756822</v>
      </c>
      <c r="I12">
        <f ca="1">D13-D12</f>
        <v>0.21935230706226605</v>
      </c>
      <c r="J12">
        <f ca="1">E13-E12</f>
        <v>-2.15031206343963E-3</v>
      </c>
      <c r="K12">
        <f ca="1">ATAN(J12/I12)*180/PI()</f>
        <v>-0.5616529005957962</v>
      </c>
      <c r="N12" s="26">
        <f ca="1">E13-E12</f>
        <v>-2.15031206343963E-3</v>
      </c>
      <c r="O12" s="26">
        <f ca="1">N12+E13-H12*N12</f>
        <v>0.99999699439925738</v>
      </c>
      <c r="P12">
        <f ca="1">IF(AND(G12&gt;0,G12&lt;F12),1,0)</f>
        <v>1</v>
      </c>
      <c r="Q12" s="26">
        <f ca="1">IF(P12=1,O12,O13)</f>
        <v>0.99999699439925738</v>
      </c>
    </row>
    <row r="13" spans="2:22" x14ac:dyDescent="0.2">
      <c r="B13" t="str">
        <f ca="1">CELL("address",INDEX(B20:B290,MATCH(MIN(B20:B290),B20:B290,0)))</f>
        <v>$B$42</v>
      </c>
      <c r="C13">
        <f ca="1">CELL("row",INDEX(A20:A289,MATCH(MIN(A20:A289),A20:A289,0)))</f>
        <v>42</v>
      </c>
      <c r="D13" s="15">
        <f ca="1">CELL("contents",INDIRECT("D"&amp;C13))</f>
        <v>5.0936381122025169</v>
      </c>
      <c r="E13" s="15">
        <f ca="1">CELL("contents",INDIRECT("E"&amp;C13))</f>
        <v>1.0012293714522864</v>
      </c>
      <c r="F13">
        <f ca="1">D14-D13</f>
        <v>0.21916328401105734</v>
      </c>
      <c r="G13">
        <f ca="1">D14-D11</f>
        <v>0.31280139621357428</v>
      </c>
      <c r="H13" s="27">
        <f ca="1">G13/F13</f>
        <v>1.4272527336184315</v>
      </c>
      <c r="N13" s="26">
        <f ca="1">E14-E13</f>
        <v>-3.3067232716360584E-3</v>
      </c>
      <c r="O13" s="26">
        <f ca="1">E13+H13*N13</f>
        <v>0.99650984162352418</v>
      </c>
      <c r="P13">
        <f ca="1">IF(G13&lt;F13,1,0)</f>
        <v>0</v>
      </c>
    </row>
    <row r="14" spans="2:22" x14ac:dyDescent="0.2">
      <c r="D14" s="15">
        <f ca="1">CELL("contents",INDIRECT("D"&amp;C13+1))</f>
        <v>5.3128013962135743</v>
      </c>
      <c r="E14" s="15">
        <f ca="1">CELL("contents",INDIRECT("E"&amp;C13+1))</f>
        <v>0.99792264818065035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5.0936381122025169</v>
      </c>
      <c r="P15" s="10">
        <f>Q19</f>
        <v>3.9949798685333904</v>
      </c>
      <c r="Q15" s="10">
        <f>Q19</f>
        <v>3.9949798685333904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0.75606656532309569</v>
      </c>
      <c r="F19" s="9">
        <f>$O$1*D19^2+$O$2*D19+$O$3</f>
        <v>0.75606656532309569</v>
      </c>
      <c r="G19" s="18">
        <f>H19+G17</f>
        <v>2.1666666599999997</v>
      </c>
      <c r="H19" s="17">
        <v>1</v>
      </c>
      <c r="I19">
        <f>C1</f>
        <v>37.5</v>
      </c>
      <c r="J19">
        <f>C1*COS(C2/180*PI())</f>
        <v>37.283582280857161</v>
      </c>
      <c r="K19">
        <f>C1*SIN(C2/180*PI())</f>
        <v>4.0229954395393079</v>
      </c>
      <c r="L19">
        <f>-C15*I19*J19</f>
        <v>-5.4923322378939829</v>
      </c>
      <c r="M19">
        <f>-C6-C15*I19*K19</f>
        <v>-32.766636924720267</v>
      </c>
      <c r="N19" s="16">
        <f>MAX(E19:E289)</f>
        <v>1.0043725876936229</v>
      </c>
      <c r="O19" s="19">
        <f>INDEX(C19:C289,MATCH(N19,E19:E289,0),1)</f>
        <v>0.12600000000000003</v>
      </c>
      <c r="P19" s="19">
        <f>COUNTIF(E19:E289,"&gt;"&amp;H19)*_dt</f>
        <v>3.6000000000000004E-2</v>
      </c>
      <c r="Q19" s="21">
        <f>INDEX(D19:D289,MATCH(T17,T19:T289,0),1)</f>
        <v>3.9949798685333904</v>
      </c>
      <c r="R19" s="21">
        <f>INDEX(D19:D289,MATCH(T17,U19:U289,0),1)</f>
        <v>5.0936381122025169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1.0986582436691266</v>
      </c>
    </row>
    <row r="20" spans="1:22" x14ac:dyDescent="0.2">
      <c r="A20">
        <f>B20</f>
        <v>4.7763973682951395</v>
      </c>
      <c r="B20">
        <f>ABS(D20-$D$11)</f>
        <v>4.7763973682951395</v>
      </c>
      <c r="C20" s="9">
        <f>C19+_dt</f>
        <v>6.0000000000000001E-3</v>
      </c>
      <c r="D20" s="9">
        <f>D19+$C$7*(J19+J20)/2</f>
        <v>0.22360263170486092</v>
      </c>
      <c r="E20" s="9">
        <f>E19+$C$7*(K19+K20)/2</f>
        <v>0.77961473849568652</v>
      </c>
      <c r="F20" s="9">
        <f>$O$1*D20^2+$O$2*D20+$O$3</f>
        <v>0.77961525026236334</v>
      </c>
      <c r="G20" s="10">
        <f>G19</f>
        <v>2.1666666599999997</v>
      </c>
      <c r="H20" s="5">
        <f>H19</f>
        <v>1</v>
      </c>
      <c r="I20">
        <f>SQRT(J20^2+K20^2)</f>
        <v>37.446636848102202</v>
      </c>
      <c r="J20">
        <f>J19+L19*$C$7</f>
        <v>37.250628287429798</v>
      </c>
      <c r="K20">
        <f>K19+M19*$C$7</f>
        <v>3.8263956179909862</v>
      </c>
      <c r="L20">
        <f>-$C$15*I20*J20</f>
        <v>-5.4796689314061906</v>
      </c>
      <c r="M20">
        <f>-$C$6-$C$15*I20*K20</f>
        <v>-32.73687322257728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4.5529922326113255</v>
      </c>
      <c r="B21">
        <f t="shared" ref="B21:B84" si="3">ABS(D21-$D$11)</f>
        <v>4.5529922326113255</v>
      </c>
      <c r="C21" s="9">
        <f t="shared" ref="C21:C84" si="4">C20+_dt</f>
        <v>1.2E-2</v>
      </c>
      <c r="D21" s="9">
        <f t="shared" ref="D21:E36" si="5">D20+$C$7*(J20+J21)/2</f>
        <v>0.44700776738867437</v>
      </c>
      <c r="E21" s="9">
        <f t="shared" si="5"/>
        <v>0.80198384848562609</v>
      </c>
      <c r="F21" s="9">
        <f t="shared" ref="F21:F84" si="6">$O$1*D21^2+$O$2*D21+$O$3</f>
        <v>0.80198742820446434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37.394353175789981</v>
      </c>
      <c r="J21">
        <f t="shared" ref="J21:K84" si="9">J20+L20*$C$7</f>
        <v>37.217750273841361</v>
      </c>
      <c r="K21">
        <f t="shared" si="9"/>
        <v>3.6299743786555223</v>
      </c>
      <c r="L21">
        <f t="shared" ref="L21:L84" si="10">-$C$15*I21*J21</f>
        <v>-5.4671884257777137</v>
      </c>
      <c r="M21">
        <f t="shared" ref="M21:M84" si="11">-$C$6-$C$15*I21*K21</f>
        <v>-32.70723357169183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4.3297841403599415</v>
      </c>
      <c r="B22">
        <f t="shared" si="3"/>
        <v>4.3297841403599415</v>
      </c>
      <c r="C22" s="9">
        <f t="shared" si="4"/>
        <v>1.8000000000000002E-2</v>
      </c>
      <c r="D22" s="9">
        <f t="shared" si="5"/>
        <v>0.67021585964005848</v>
      </c>
      <c r="E22" s="9">
        <f t="shared" si="5"/>
        <v>0.82317496455326877</v>
      </c>
      <c r="F22" s="9">
        <f t="shared" si="6"/>
        <v>0.82318620463804371</v>
      </c>
      <c r="G22" s="10">
        <f t="shared" si="7"/>
        <v>2.1666666599999997</v>
      </c>
      <c r="H22" s="5">
        <f t="shared" si="7"/>
        <v>1</v>
      </c>
      <c r="I22">
        <f t="shared" si="8"/>
        <v>37.34314933790376</v>
      </c>
      <c r="J22">
        <f t="shared" si="9"/>
        <v>37.184947143286692</v>
      </c>
      <c r="K22">
        <f t="shared" si="9"/>
        <v>3.4337309772253715</v>
      </c>
      <c r="L22">
        <f t="shared" si="10"/>
        <v>-5.4548901468659849</v>
      </c>
      <c r="M22">
        <f t="shared" si="11"/>
        <v>-32.677715258824477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4.1067726455228648</v>
      </c>
      <c r="B23">
        <f t="shared" si="3"/>
        <v>4.1067726455228648</v>
      </c>
      <c r="C23" s="9">
        <f t="shared" si="4"/>
        <v>2.4E-2</v>
      </c>
      <c r="D23" s="9">
        <f t="shared" si="5"/>
        <v>0.89322735447713508</v>
      </c>
      <c r="E23" s="9">
        <f t="shared" si="5"/>
        <v>0.84318915154196217</v>
      </c>
      <c r="F23" s="9">
        <f t="shared" si="6"/>
        <v>0.84321467242567449</v>
      </c>
      <c r="G23" s="10">
        <f t="shared" si="7"/>
        <v>2.1666666599999997</v>
      </c>
      <c r="H23" s="5">
        <f t="shared" si="7"/>
        <v>1</v>
      </c>
      <c r="I23">
        <f t="shared" si="8"/>
        <v>37.293025624829987</v>
      </c>
      <c r="J23">
        <f t="shared" si="9"/>
        <v>37.152217802405495</v>
      </c>
      <c r="K23">
        <f t="shared" si="9"/>
        <v>3.2376646856724247</v>
      </c>
      <c r="L23">
        <f t="shared" si="10"/>
        <v>-5.4427735142408569</v>
      </c>
      <c r="M23">
        <f t="shared" si="11"/>
        <v>-32.648315576337673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3.8839573086316883</v>
      </c>
      <c r="B24">
        <f t="shared" si="3"/>
        <v>3.8839573086316883</v>
      </c>
      <c r="C24" s="9">
        <f t="shared" si="4"/>
        <v>0.03</v>
      </c>
      <c r="D24" s="9">
        <f t="shared" si="5"/>
        <v>1.1160426913683117</v>
      </c>
      <c r="E24" s="9">
        <f t="shared" si="5"/>
        <v>0.86202746997562263</v>
      </c>
      <c r="F24" s="9">
        <f t="shared" si="6"/>
        <v>0.86207591199560818</v>
      </c>
      <c r="G24" s="10">
        <f t="shared" si="7"/>
        <v>2.1666666599999997</v>
      </c>
      <c r="H24" s="5">
        <f t="shared" si="7"/>
        <v>1</v>
      </c>
      <c r="I24">
        <f t="shared" si="8"/>
        <v>37.243982261508108</v>
      </c>
      <c r="J24">
        <f t="shared" si="9"/>
        <v>37.11956116132005</v>
      </c>
      <c r="K24">
        <f t="shared" si="9"/>
        <v>3.0417747922143987</v>
      </c>
      <c r="L24">
        <f t="shared" si="10"/>
        <v>-5.4308379410378471</v>
      </c>
      <c r="M24">
        <f t="shared" si="11"/>
        <v>-32.619031822382219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3.6613376967467066</v>
      </c>
      <c r="B25">
        <f t="shared" si="3"/>
        <v>3.6613376967467066</v>
      </c>
      <c r="C25" s="9">
        <f t="shared" si="4"/>
        <v>3.5999999999999997E-2</v>
      </c>
      <c r="D25" s="9">
        <f t="shared" si="5"/>
        <v>1.3386623032532934</v>
      </c>
      <c r="E25" s="9">
        <f t="shared" si="5"/>
        <v>0.87969097615610614</v>
      </c>
      <c r="F25" s="9">
        <f t="shared" si="6"/>
        <v>0.87977299153240618</v>
      </c>
      <c r="G25" s="10">
        <f t="shared" si="7"/>
        <v>2.1666666599999997</v>
      </c>
      <c r="H25" s="5">
        <f t="shared" si="7"/>
        <v>1</v>
      </c>
      <c r="I25">
        <f t="shared" si="8"/>
        <v>37.196019406461367</v>
      </c>
      <c r="J25">
        <f t="shared" si="9"/>
        <v>37.086976133673822</v>
      </c>
      <c r="K25">
        <f t="shared" si="9"/>
        <v>2.8460606012801053</v>
      </c>
      <c r="L25">
        <f t="shared" si="10"/>
        <v>-5.4190828338156205</v>
      </c>
      <c r="M25">
        <f t="shared" si="11"/>
        <v>-32.589861301088725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3.4389133834356724</v>
      </c>
      <c r="B26">
        <f t="shared" si="3"/>
        <v>3.4389133834356724</v>
      </c>
      <c r="C26" s="9">
        <f t="shared" si="4"/>
        <v>4.1999999999999996E-2</v>
      </c>
      <c r="D26" s="9">
        <f t="shared" si="5"/>
        <v>1.5610866165643276</v>
      </c>
      <c r="E26" s="9">
        <f t="shared" si="5"/>
        <v>0.89618072226036716</v>
      </c>
      <c r="F26" s="9">
        <f t="shared" si="6"/>
        <v>0.89630896716644903</v>
      </c>
      <c r="G26" s="10">
        <f t="shared" si="7"/>
        <v>2.1666666599999997</v>
      </c>
      <c r="H26" s="5">
        <f t="shared" si="7"/>
        <v>1</v>
      </c>
      <c r="I26">
        <f t="shared" si="8"/>
        <v>37.149137150852106</v>
      </c>
      <c r="J26">
        <f t="shared" si="9"/>
        <v>37.054461636670929</v>
      </c>
      <c r="K26">
        <f t="shared" si="9"/>
        <v>2.6505214334735729</v>
      </c>
      <c r="L26">
        <f t="shared" si="10"/>
        <v>-5.4075075924177884</v>
      </c>
      <c r="M26">
        <f t="shared" si="11"/>
        <v>-32.560801322764057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3.2166839487523102</v>
      </c>
      <c r="B27">
        <f t="shared" si="3"/>
        <v>3.2166839487523102</v>
      </c>
      <c r="C27" s="9">
        <f t="shared" si="4"/>
        <v>4.7999999999999994E-2</v>
      </c>
      <c r="D27" s="9">
        <f t="shared" si="5"/>
        <v>1.7833160512476898</v>
      </c>
      <c r="E27" s="9">
        <f t="shared" si="5"/>
        <v>0.91149775643739883</v>
      </c>
      <c r="F27" s="9">
        <f t="shared" si="6"/>
        <v>0.91168688316231972</v>
      </c>
      <c r="G27" s="10">
        <f t="shared" si="7"/>
        <v>2.1666666599999997</v>
      </c>
      <c r="H27" s="5">
        <f t="shared" si="7"/>
        <v>1</v>
      </c>
      <c r="I27">
        <f t="shared" si="8"/>
        <v>37.103335517562542</v>
      </c>
      <c r="J27">
        <f t="shared" si="9"/>
        <v>37.022016591116426</v>
      </c>
      <c r="K27">
        <f t="shared" si="9"/>
        <v>2.4551566255369885</v>
      </c>
      <c r="L27">
        <f t="shared" si="10"/>
        <v>-5.3961116098391457</v>
      </c>
      <c r="M27">
        <f t="shared" si="11"/>
        <v>-32.531849204092588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2.9946489792145887</v>
      </c>
      <c r="B28">
        <f t="shared" si="3"/>
        <v>2.9946489792145887</v>
      </c>
      <c r="C28" s="9">
        <f t="shared" si="4"/>
        <v>5.3999999999999992E-2</v>
      </c>
      <c r="D28" s="9">
        <f t="shared" si="5"/>
        <v>2.0053510207854113</v>
      </c>
      <c r="E28" s="9">
        <f t="shared" si="5"/>
        <v>0.9256431229049471</v>
      </c>
      <c r="F28" s="9">
        <f t="shared" si="6"/>
        <v>0.92590977210605652</v>
      </c>
      <c r="G28" s="10">
        <f t="shared" si="7"/>
        <v>2.1666666599999997</v>
      </c>
      <c r="H28" s="5">
        <f t="shared" si="7"/>
        <v>1</v>
      </c>
      <c r="I28">
        <f t="shared" si="8"/>
        <v>37.058614460301591</v>
      </c>
      <c r="J28">
        <f t="shared" si="9"/>
        <v>36.989639921457389</v>
      </c>
      <c r="K28">
        <f t="shared" si="9"/>
        <v>2.2599655303124329</v>
      </c>
      <c r="L28">
        <f t="shared" si="10"/>
        <v>-5.3848942720964112</v>
      </c>
      <c r="M28">
        <f t="shared" si="11"/>
        <v>-32.503002268342037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2.772808067782742</v>
      </c>
      <c r="B29">
        <f t="shared" si="3"/>
        <v>2.772808067782742</v>
      </c>
      <c r="C29" s="9">
        <f t="shared" si="4"/>
        <v>5.9999999999999991E-2</v>
      </c>
      <c r="D29" s="9">
        <f t="shared" si="5"/>
        <v>2.227191932217258</v>
      </c>
      <c r="E29" s="9">
        <f t="shared" si="5"/>
        <v>0.93861786204599151</v>
      </c>
      <c r="F29" s="9">
        <f t="shared" si="6"/>
        <v>0.9389806550912716</v>
      </c>
      <c r="G29" s="10">
        <f t="shared" si="7"/>
        <v>2.1666666599999997</v>
      </c>
      <c r="H29" s="5">
        <f t="shared" si="7"/>
        <v>1</v>
      </c>
      <c r="I29">
        <f t="shared" si="8"/>
        <v>37.014973862738813</v>
      </c>
      <c r="J29">
        <f t="shared" si="9"/>
        <v>36.957330555824811</v>
      </c>
      <c r="K29">
        <f t="shared" si="9"/>
        <v>2.0649475167023805</v>
      </c>
      <c r="L29">
        <f t="shared" si="10"/>
        <v>-5.3738549581036041</v>
      </c>
      <c r="M29">
        <f t="shared" si="11"/>
        <v>-32.474257845573909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2.551160813837039</v>
      </c>
      <c r="B30">
        <f t="shared" si="3"/>
        <v>2.551160813837039</v>
      </c>
      <c r="C30" s="9">
        <f t="shared" si="4"/>
        <v>6.5999999999999989E-2</v>
      </c>
      <c r="D30" s="9">
        <f t="shared" si="5"/>
        <v>2.448839186162961</v>
      </c>
      <c r="E30" s="9">
        <f t="shared" si="5"/>
        <v>0.95042301050498545</v>
      </c>
      <c r="F30" s="9">
        <f t="shared" si="6"/>
        <v>0.95090254190413093</v>
      </c>
      <c r="G30" s="10">
        <f t="shared" si="7"/>
        <v>2.1666666599999997</v>
      </c>
      <c r="H30" s="5">
        <f t="shared" si="7"/>
        <v>1</v>
      </c>
      <c r="I30">
        <f t="shared" si="8"/>
        <v>36.972413537665886</v>
      </c>
      <c r="J30">
        <f t="shared" si="9"/>
        <v>36.925087426076189</v>
      </c>
      <c r="K30">
        <f t="shared" si="9"/>
        <v>1.8701019696289372</v>
      </c>
      <c r="L30">
        <f t="shared" si="10"/>
        <v>-5.3629930395521059</v>
      </c>
      <c r="M30">
        <f t="shared" si="11"/>
        <v>-32.445613272858225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2.329706823155294</v>
      </c>
      <c r="B31">
        <f t="shared" si="3"/>
        <v>2.329706823155294</v>
      </c>
      <c r="C31" s="9">
        <f t="shared" si="4"/>
        <v>7.1999999999999995E-2</v>
      </c>
      <c r="D31" s="9">
        <f t="shared" si="5"/>
        <v>2.670293176844706</v>
      </c>
      <c r="E31" s="9">
        <f t="shared" si="5"/>
        <v>0.9610596012838476</v>
      </c>
      <c r="F31" s="9">
        <f t="shared" si="6"/>
        <v>0.96167843120718965</v>
      </c>
      <c r="G31" s="10">
        <f t="shared" si="7"/>
        <v>2.1666666599999997</v>
      </c>
      <c r="H31" s="5">
        <f t="shared" si="7"/>
        <v>1</v>
      </c>
      <c r="I31">
        <f t="shared" si="8"/>
        <v>36.930933226186696</v>
      </c>
      <c r="J31">
        <f t="shared" si="9"/>
        <v>36.892909467838876</v>
      </c>
      <c r="K31">
        <f t="shared" si="9"/>
        <v>1.6754282899917878</v>
      </c>
      <c r="L31">
        <f t="shared" si="10"/>
        <v>-5.3523078807955295</v>
      </c>
      <c r="M31">
        <f t="shared" si="11"/>
        <v>-32.417065894492495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2.1084457078901151</v>
      </c>
      <c r="B32">
        <f t="shared" si="3"/>
        <v>2.1084457078901151</v>
      </c>
      <c r="C32" s="9">
        <f t="shared" si="4"/>
        <v>7.8E-2</v>
      </c>
      <c r="D32" s="9">
        <f t="shared" si="5"/>
        <v>2.8915542921098849</v>
      </c>
      <c r="E32" s="9">
        <f t="shared" si="5"/>
        <v>0.97052866383769743</v>
      </c>
      <c r="F32" s="9">
        <f t="shared" si="6"/>
        <v>0.97131131072208032</v>
      </c>
      <c r="G32" s="10">
        <f t="shared" si="7"/>
        <v>2.1666666599999997</v>
      </c>
      <c r="H32" s="5">
        <f t="shared" si="7"/>
        <v>1</v>
      </c>
      <c r="I32">
        <f t="shared" si="8"/>
        <v>36.890532596936445</v>
      </c>
      <c r="J32">
        <f t="shared" si="9"/>
        <v>36.8607956205541</v>
      </c>
      <c r="K32">
        <f t="shared" si="9"/>
        <v>1.4809258946248329</v>
      </c>
      <c r="L32">
        <f t="shared" si="10"/>
        <v>-5.3417988387394431</v>
      </c>
      <c r="M32">
        <f t="shared" si="11"/>
        <v>-32.388613062224707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1.8873770865458877</v>
      </c>
      <c r="B33">
        <f t="shared" si="3"/>
        <v>1.8873770865458877</v>
      </c>
      <c r="C33" s="9">
        <f t="shared" si="4"/>
        <v>8.4000000000000005E-2</v>
      </c>
      <c r="D33" s="9">
        <f t="shared" si="5"/>
        <v>3.1126229134541123</v>
      </c>
      <c r="E33" s="9">
        <f t="shared" si="5"/>
        <v>0.97883122417032642</v>
      </c>
      <c r="F33" s="9">
        <f t="shared" si="6"/>
        <v>0.97980415741104643</v>
      </c>
      <c r="G33" s="10">
        <f t="shared" si="7"/>
        <v>2.1666666599999997</v>
      </c>
      <c r="H33" s="5">
        <f t="shared" si="7"/>
        <v>1</v>
      </c>
      <c r="I33">
        <f t="shared" si="8"/>
        <v>36.851211245330802</v>
      </c>
      <c r="J33">
        <f t="shared" si="9"/>
        <v>36.82874482752166</v>
      </c>
      <c r="K33">
        <f t="shared" si="9"/>
        <v>1.2865942162514847</v>
      </c>
      <c r="L33">
        <f t="shared" si="10"/>
        <v>-5.3314652627360788</v>
      </c>
      <c r="M33">
        <f t="shared" si="11"/>
        <v>-32.360252135480216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1.6665005839554867</v>
      </c>
      <c r="B34">
        <f t="shared" si="3"/>
        <v>1.6665005839554867</v>
      </c>
      <c r="C34" s="9">
        <f t="shared" si="4"/>
        <v>9.0000000000000011E-2</v>
      </c>
      <c r="D34" s="9">
        <f t="shared" si="5"/>
        <v>3.3334994160445133</v>
      </c>
      <c r="E34" s="9">
        <f t="shared" si="5"/>
        <v>0.98596830492939669</v>
      </c>
      <c r="F34" s="9">
        <f t="shared" si="6"/>
        <v>0.98715993765731758</v>
      </c>
      <c r="G34" s="10">
        <f t="shared" si="7"/>
        <v>2.1666666599999997</v>
      </c>
      <c r="H34" s="5">
        <f t="shared" si="7"/>
        <v>1</v>
      </c>
      <c r="I34">
        <f t="shared" si="8"/>
        <v>36.812968692845388</v>
      </c>
      <c r="J34">
        <f t="shared" si="9"/>
        <v>36.796756035945243</v>
      </c>
      <c r="K34">
        <f t="shared" si="9"/>
        <v>1.0924327034386034</v>
      </c>
      <c r="L34">
        <f t="shared" si="10"/>
        <v>-5.321306494484042</v>
      </c>
      <c r="M34">
        <f t="shared" si="11"/>
        <v>-32.331980481592346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1.445815831256716</v>
      </c>
      <c r="B35">
        <f t="shared" si="3"/>
        <v>1.445815831256716</v>
      </c>
      <c r="C35" s="9">
        <f t="shared" si="4"/>
        <v>9.6000000000000016E-2</v>
      </c>
      <c r="D35" s="9">
        <f t="shared" si="5"/>
        <v>3.554184168743284</v>
      </c>
      <c r="E35" s="9">
        <f t="shared" si="5"/>
        <v>0.99194092550135959</v>
      </c>
      <c r="F35" s="9">
        <f t="shared" si="6"/>
        <v>0.99338160744432014</v>
      </c>
      <c r="G35" s="10">
        <f t="shared" si="7"/>
        <v>2.1666666599999997</v>
      </c>
      <c r="H35" s="5">
        <f t="shared" si="7"/>
        <v>1</v>
      </c>
      <c r="I35">
        <f t="shared" si="8"/>
        <v>36.775804386326655</v>
      </c>
      <c r="J35">
        <f t="shared" si="9"/>
        <v>36.764828196978343</v>
      </c>
      <c r="K35">
        <f t="shared" si="9"/>
        <v>0.89844082054904939</v>
      </c>
      <c r="L35">
        <f t="shared" si="10"/>
        <v>-5.3113218679331435</v>
      </c>
      <c r="M35">
        <f t="shared" si="11"/>
        <v>-32.30379547603647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1.2253224658684685</v>
      </c>
      <c r="B36">
        <f t="shared" si="3"/>
        <v>1.2253224658684685</v>
      </c>
      <c r="C36" s="9">
        <f t="shared" si="4"/>
        <v>0.10200000000000002</v>
      </c>
      <c r="D36" s="9">
        <f t="shared" si="5"/>
        <v>3.7746775341315315</v>
      </c>
      <c r="E36" s="9">
        <f t="shared" si="5"/>
        <v>0.99675010210608528</v>
      </c>
      <c r="F36" s="9">
        <f t="shared" si="6"/>
        <v>0.99847211253371848</v>
      </c>
      <c r="G36" s="10">
        <f t="shared" si="7"/>
        <v>2.1666666599999997</v>
      </c>
      <c r="H36" s="5">
        <f t="shared" si="7"/>
        <v>1</v>
      </c>
      <c r="I36">
        <f t="shared" si="8"/>
        <v>36.739717697334399</v>
      </c>
      <c r="J36">
        <f t="shared" si="9"/>
        <v>36.732960265770743</v>
      </c>
      <c r="K36">
        <f t="shared" si="9"/>
        <v>0.70461804769283054</v>
      </c>
      <c r="L36">
        <f t="shared" si="10"/>
        <v>-5.3015107091943978</v>
      </c>
      <c r="M36">
        <f t="shared" si="11"/>
        <v>-32.275694502667569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1.0050201314666096</v>
      </c>
      <c r="B37">
        <f t="shared" si="3"/>
        <v>1.0050201314666096</v>
      </c>
      <c r="C37" s="9">
        <f t="shared" si="4"/>
        <v>0.10800000000000003</v>
      </c>
      <c r="D37" s="9">
        <f t="shared" ref="D37:E52" si="13">D36+$C$7*(J36+J37)/2</f>
        <v>3.9949798685333904</v>
      </c>
      <c r="E37" s="9">
        <f t="shared" si="13"/>
        <v>1.0003968478911942</v>
      </c>
      <c r="F37" s="9">
        <f t="shared" si="6"/>
        <v>1.0024343886422795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36.704707921516885</v>
      </c>
      <c r="J37">
        <f t="shared" si="9"/>
        <v>36.701151201515579</v>
      </c>
      <c r="K37">
        <f t="shared" si="9"/>
        <v>0.51096388067682508</v>
      </c>
      <c r="L37">
        <f t="shared" si="10"/>
        <v>-5.2918723364552678</v>
      </c>
      <c r="M37">
        <f t="shared" si="11"/>
        <v>-32.247674953960839</v>
      </c>
      <c r="S37">
        <f t="shared" si="0"/>
        <v>1</v>
      </c>
      <c r="T37" t="b">
        <f t="shared" si="1"/>
        <v>1</v>
      </c>
      <c r="U37" t="b">
        <f t="shared" si="2"/>
        <v>0</v>
      </c>
    </row>
    <row r="38" spans="1:21" x14ac:dyDescent="0.2">
      <c r="A38">
        <f t="shared" si="12"/>
        <v>0.78490847795957208</v>
      </c>
      <c r="B38">
        <f t="shared" si="3"/>
        <v>0.78490847795957208</v>
      </c>
      <c r="C38" s="9">
        <f t="shared" si="4"/>
        <v>0.11400000000000003</v>
      </c>
      <c r="D38" s="9">
        <f t="shared" si="13"/>
        <v>4.2150915220404279</v>
      </c>
      <c r="E38" s="9">
        <f t="shared" si="13"/>
        <v>1.002882173026084</v>
      </c>
      <c r="F38" s="9">
        <f t="shared" si="6"/>
        <v>1.0052713616175566</v>
      </c>
      <c r="G38" s="10">
        <f t="shared" si="14"/>
        <v>2.1666666599999997</v>
      </c>
      <c r="H38" s="5">
        <f t="shared" si="14"/>
        <v>1</v>
      </c>
      <c r="I38">
        <f t="shared" si="8"/>
        <v>36.670774278018783</v>
      </c>
      <c r="J38">
        <f t="shared" si="9"/>
        <v>36.669399967496844</v>
      </c>
      <c r="K38">
        <f t="shared" si="9"/>
        <v>0.31747783095306004</v>
      </c>
      <c r="L38">
        <f t="shared" si="10"/>
        <v>-5.2824060599001896</v>
      </c>
      <c r="M38">
        <f t="shared" si="11"/>
        <v>-32.219734231255401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0.56498716146366945</v>
      </c>
      <c r="B39">
        <f t="shared" si="3"/>
        <v>0.56498716146366945</v>
      </c>
      <c r="C39" s="9">
        <f t="shared" si="4"/>
        <v>0.12000000000000004</v>
      </c>
      <c r="D39" s="9">
        <f t="shared" si="13"/>
        <v>4.4350128385363305</v>
      </c>
      <c r="E39" s="9">
        <f t="shared" si="13"/>
        <v>1.0042070847956397</v>
      </c>
      <c r="F39" s="9">
        <f t="shared" si="6"/>
        <v>1.0069859476123857</v>
      </c>
      <c r="G39" s="10">
        <f t="shared" si="14"/>
        <v>2.1666666599999997</v>
      </c>
      <c r="H39" s="5">
        <f t="shared" si="14"/>
        <v>1</v>
      </c>
      <c r="I39">
        <f t="shared" si="8"/>
        <v>36.637915908922764</v>
      </c>
      <c r="J39">
        <f t="shared" si="9"/>
        <v>36.637705531137442</v>
      </c>
      <c r="K39">
        <f t="shared" si="9"/>
        <v>0.12415942556552761</v>
      </c>
      <c r="L39">
        <f t="shared" si="10"/>
        <v>-5.2731111816364793</v>
      </c>
      <c r="M39">
        <f t="shared" si="11"/>
        <v>-32.19186974500078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0.34525584427811395</v>
      </c>
      <c r="B40">
        <f t="shared" si="3"/>
        <v>0.34525584427811395</v>
      </c>
      <c r="C40" s="9">
        <f t="shared" si="4"/>
        <v>0.12600000000000003</v>
      </c>
      <c r="D40" s="9">
        <f t="shared" si="13"/>
        <v>4.654744155721886</v>
      </c>
      <c r="E40" s="9">
        <f t="shared" si="13"/>
        <v>1.0043725876936229</v>
      </c>
      <c r="F40" s="9">
        <f t="shared" si="6"/>
        <v>1.0075810532581873</v>
      </c>
      <c r="G40" s="10">
        <f t="shared" si="14"/>
        <v>2.1666666599999997</v>
      </c>
      <c r="H40" s="5">
        <f t="shared" si="14"/>
        <v>1</v>
      </c>
      <c r="I40">
        <f t="shared" si="8"/>
        <v>36.606131878725101</v>
      </c>
      <c r="J40">
        <f t="shared" si="9"/>
        <v>36.606066864047627</v>
      </c>
      <c r="K40">
        <f t="shared" si="9"/>
        <v>-6.8991792904477073E-2</v>
      </c>
      <c r="L40">
        <f t="shared" si="10"/>
        <v>-5.2639869956256167</v>
      </c>
      <c r="M40">
        <f t="shared" si="11"/>
        <v>-32.164078915006002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0.12571419485974911</v>
      </c>
      <c r="B41">
        <f t="shared" si="3"/>
        <v>0.12571419485974911</v>
      </c>
      <c r="C41" s="9">
        <f t="shared" si="4"/>
        <v>0.13200000000000003</v>
      </c>
      <c r="D41" s="9">
        <f t="shared" si="13"/>
        <v>4.8742858051402509</v>
      </c>
      <c r="E41" s="9">
        <f t="shared" si="13"/>
        <v>1.003379683515726</v>
      </c>
      <c r="F41" s="9">
        <f t="shared" si="6"/>
        <v>1.0070595758370677</v>
      </c>
      <c r="G41" s="10">
        <f t="shared" si="14"/>
        <v>2.1666666599999997</v>
      </c>
      <c r="H41" s="5">
        <f t="shared" si="14"/>
        <v>1</v>
      </c>
      <c r="I41">
        <f t="shared" si="8"/>
        <v>36.575421173845783</v>
      </c>
      <c r="J41">
        <f t="shared" si="9"/>
        <v>36.574482942073871</v>
      </c>
      <c r="K41">
        <f t="shared" si="9"/>
        <v>-0.2619762663945131</v>
      </c>
      <c r="L41">
        <f t="shared" si="10"/>
        <v>-5.2550327876200011</v>
      </c>
      <c r="M41">
        <f t="shared" si="11"/>
        <v>-32.136359170691165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9.3638112202516943E-2</v>
      </c>
      <c r="B42">
        <f t="shared" si="3"/>
        <v>9.3638112202516943E-2</v>
      </c>
      <c r="C42" s="9">
        <f t="shared" si="4"/>
        <v>0.13800000000000004</v>
      </c>
      <c r="D42" s="9">
        <f t="shared" si="13"/>
        <v>5.0936381122025169</v>
      </c>
      <c r="E42" s="9">
        <f t="shared" si="13"/>
        <v>1.0012293714522864</v>
      </c>
      <c r="F42" s="9">
        <f t="shared" si="6"/>
        <v>1.0054244034527153</v>
      </c>
      <c r="G42" s="10">
        <f t="shared" si="14"/>
        <v>2.1666666599999997</v>
      </c>
      <c r="H42" s="5">
        <f t="shared" si="14"/>
        <v>1</v>
      </c>
      <c r="I42">
        <f t="shared" si="8"/>
        <v>36.545782702173739</v>
      </c>
      <c r="J42">
        <f t="shared" si="9"/>
        <v>36.542952745348153</v>
      </c>
      <c r="K42">
        <f t="shared" si="9"/>
        <v>-0.45479442141866011</v>
      </c>
      <c r="L42">
        <f t="shared" si="10"/>
        <v>-5.2462478351052102</v>
      </c>
      <c r="M42">
        <f t="shared" si="11"/>
        <v>-32.108707951341195</v>
      </c>
      <c r="S42">
        <f t="shared" si="0"/>
        <v>1</v>
      </c>
      <c r="T42" t="b">
        <f t="shared" si="1"/>
        <v>0</v>
      </c>
      <c r="U42" t="b">
        <f t="shared" si="2"/>
        <v>1</v>
      </c>
    </row>
    <row r="43" spans="1:21" x14ac:dyDescent="0.2">
      <c r="A43">
        <f t="shared" si="12"/>
        <v>100</v>
      </c>
      <c r="B43">
        <f t="shared" si="3"/>
        <v>0.31280139621357428</v>
      </c>
      <c r="C43" s="9">
        <f t="shared" si="4"/>
        <v>0.14400000000000004</v>
      </c>
      <c r="D43" s="9">
        <f t="shared" si="13"/>
        <v>5.3128013962135743</v>
      </c>
      <c r="E43" s="9">
        <f t="shared" si="13"/>
        <v>0.99792264818065035</v>
      </c>
      <c r="F43" s="9">
        <f t="shared" si="6"/>
        <v>1.0026784152000832</v>
      </c>
      <c r="G43" s="10">
        <f t="shared" si="14"/>
        <v>2.1666666599999997</v>
      </c>
      <c r="H43" s="5">
        <f t="shared" si="14"/>
        <v>1</v>
      </c>
      <c r="I43">
        <f t="shared" si="8"/>
        <v>36.517215292647336</v>
      </c>
      <c r="J43">
        <f t="shared" si="9"/>
        <v>36.511475258337519</v>
      </c>
      <c r="K43">
        <f t="shared" si="9"/>
        <v>-0.64744666912670734</v>
      </c>
      <c r="L43">
        <f t="shared" si="10"/>
        <v>-5.2376314072477745</v>
      </c>
      <c r="M43">
        <f t="shared" si="11"/>
        <v>-32.081122706361704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100</v>
      </c>
      <c r="B44">
        <f t="shared" si="3"/>
        <v>0.53177597039826896</v>
      </c>
      <c r="C44" s="9">
        <f t="shared" si="4"/>
        <v>0.15000000000000005</v>
      </c>
      <c r="D44" s="9">
        <f t="shared" si="13"/>
        <v>5.531775970398269</v>
      </c>
      <c r="E44" s="9">
        <f t="shared" si="13"/>
        <v>0.99346050795717555</v>
      </c>
      <c r="F44" s="9">
        <f t="shared" si="6"/>
        <v>0.99882448133385082</v>
      </c>
      <c r="G44" s="10">
        <f t="shared" si="14"/>
        <v>2.1666666599999997</v>
      </c>
      <c r="H44" s="5">
        <f t="shared" si="14"/>
        <v>1</v>
      </c>
      <c r="I44">
        <f t="shared" si="8"/>
        <v>36.489717694870755</v>
      </c>
      <c r="J44">
        <f t="shared" si="9"/>
        <v>36.480049469894034</v>
      </c>
      <c r="K44">
        <f t="shared" si="9"/>
        <v>-0.83993340536487759</v>
      </c>
      <c r="L44">
        <f t="shared" si="10"/>
        <v>-5.2291827648485247</v>
      </c>
      <c r="M44">
        <f t="shared" si="11"/>
        <v>-32.053600895536633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0.7505621419278663</v>
      </c>
      <c r="C45" s="9">
        <f t="shared" si="4"/>
        <v>0.15600000000000006</v>
      </c>
      <c r="D45" s="9">
        <f t="shared" si="13"/>
        <v>5.7505621419278663</v>
      </c>
      <c r="E45" s="9">
        <f t="shared" si="13"/>
        <v>0.98784394270886666</v>
      </c>
      <c r="F45" s="9">
        <f t="shared" si="6"/>
        <v>0.99386546343566184</v>
      </c>
      <c r="G45" s="10">
        <f t="shared" si="14"/>
        <v>2.1666666599999997</v>
      </c>
      <c r="H45" s="5">
        <f t="shared" si="14"/>
        <v>1</v>
      </c>
      <c r="I45">
        <f t="shared" si="8"/>
        <v>36.463288578766594</v>
      </c>
      <c r="J45">
        <f t="shared" si="9"/>
        <v>36.448674373304939</v>
      </c>
      <c r="K45">
        <f t="shared" si="9"/>
        <v>-1.0322550107380974</v>
      </c>
      <c r="L45">
        <f t="shared" si="10"/>
        <v>-5.2209011603015538</v>
      </c>
      <c r="M45">
        <f t="shared" si="11"/>
        <v>-32.0261399892876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0.96916021194681079</v>
      </c>
      <c r="C46" s="9">
        <f t="shared" si="4"/>
        <v>0.16200000000000006</v>
      </c>
      <c r="D46" s="9">
        <f t="shared" si="13"/>
        <v>5.9691602119468108</v>
      </c>
      <c r="E46" s="9">
        <f t="shared" si="13"/>
        <v>0.98107394212463095</v>
      </c>
      <c r="F46" s="9">
        <f t="shared" si="6"/>
        <v>0.98780421458012646</v>
      </c>
      <c r="G46" s="10">
        <f t="shared" si="14"/>
        <v>2.1666666599999997</v>
      </c>
      <c r="H46" s="5">
        <f t="shared" si="14"/>
        <v>1</v>
      </c>
      <c r="I46">
        <f t="shared" si="8"/>
        <v>36.437926534264861</v>
      </c>
      <c r="J46">
        <f t="shared" si="9"/>
        <v>36.417348966343127</v>
      </c>
      <c r="K46">
        <f t="shared" si="9"/>
        <v>-1.2244118506738231</v>
      </c>
      <c r="L46">
        <f t="shared" si="10"/>
        <v>-5.2127858375587754</v>
      </c>
      <c r="M46">
        <f t="shared" si="11"/>
        <v>-31.998737468934642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100</v>
      </c>
      <c r="B47">
        <f t="shared" si="3"/>
        <v>1.1875704755997933</v>
      </c>
      <c r="C47" s="9">
        <f t="shared" si="4"/>
        <v>0.16800000000000007</v>
      </c>
      <c r="D47" s="9">
        <f t="shared" si="13"/>
        <v>6.1875704755997933</v>
      </c>
      <c r="E47" s="9">
        <f t="shared" si="13"/>
        <v>0.97315149374614718</v>
      </c>
      <c r="F47" s="9">
        <f t="shared" si="6"/>
        <v>0.98064357949958592</v>
      </c>
      <c r="G47" s="10">
        <f t="shared" si="14"/>
        <v>2.1666666599999997</v>
      </c>
      <c r="H47" s="5">
        <f t="shared" si="14"/>
        <v>1</v>
      </c>
      <c r="I47">
        <f t="shared" si="8"/>
        <v>36.413630071028848</v>
      </c>
      <c r="J47">
        <f t="shared" si="9"/>
        <v>36.386072251317778</v>
      </c>
      <c r="K47">
        <f t="shared" si="9"/>
        <v>-1.4164042754874309</v>
      </c>
      <c r="L47">
        <f t="shared" si="10"/>
        <v>-5.204836032100137</v>
      </c>
      <c r="M47">
        <f t="shared" si="11"/>
        <v>-31.971390826958228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1.4057932220591223</v>
      </c>
      <c r="C48" s="9">
        <f t="shared" si="4"/>
        <v>0.17400000000000007</v>
      </c>
      <c r="D48" s="9">
        <f t="shared" si="13"/>
        <v>6.4057932220591223</v>
      </c>
      <c r="E48" s="9">
        <f t="shared" si="13"/>
        <v>0.96407758305833735</v>
      </c>
      <c r="F48" s="9">
        <f t="shared" si="6"/>
        <v>0.97238639474762878</v>
      </c>
      <c r="G48" s="10">
        <f t="shared" si="14"/>
        <v>2.1666666599999997</v>
      </c>
      <c r="H48" s="5">
        <f t="shared" si="14"/>
        <v>1</v>
      </c>
      <c r="I48">
        <f t="shared" si="8"/>
        <v>36.39039761821796</v>
      </c>
      <c r="J48">
        <f t="shared" si="9"/>
        <v>36.354843235125173</v>
      </c>
      <c r="K48">
        <f t="shared" si="9"/>
        <v>-1.6082326204491801</v>
      </c>
      <c r="L48">
        <f t="shared" si="10"/>
        <v>-5.1970509709094692</v>
      </c>
      <c r="M48">
        <f t="shared" si="11"/>
        <v>-31.944097567262279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1.6238287345523972</v>
      </c>
      <c r="C49" s="9">
        <f t="shared" si="4"/>
        <v>0.18000000000000008</v>
      </c>
      <c r="D49" s="9">
        <f t="shared" si="13"/>
        <v>6.6238287345523972</v>
      </c>
      <c r="E49" s="9">
        <f t="shared" si="13"/>
        <v>0.95385319357943155</v>
      </c>
      <c r="F49" s="9">
        <f t="shared" si="6"/>
        <v>0.96303548886135459</v>
      </c>
      <c r="G49" s="10">
        <f t="shared" si="14"/>
        <v>2.1666666599999997</v>
      </c>
      <c r="H49" s="5">
        <f t="shared" si="14"/>
        <v>1</v>
      </c>
      <c r="I49">
        <f t="shared" si="8"/>
        <v>36.368227524287889</v>
      </c>
      <c r="J49">
        <f t="shared" si="9"/>
        <v>36.323660929299713</v>
      </c>
      <c r="K49">
        <f t="shared" si="9"/>
        <v>-1.7998972058527538</v>
      </c>
      <c r="L49">
        <f t="shared" si="10"/>
        <v>-5.1894298724560119</v>
      </c>
      <c r="M49">
        <f t="shared" si="11"/>
        <v>-31.916855205438058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1.841677290390491</v>
      </c>
      <c r="C50" s="9">
        <f t="shared" si="4"/>
        <v>0.18600000000000008</v>
      </c>
      <c r="D50" s="9">
        <f t="shared" si="13"/>
        <v>6.841677290390491</v>
      </c>
      <c r="E50" s="9">
        <f t="shared" si="13"/>
        <v>0.9424793069506171</v>
      </c>
      <c r="F50" s="9">
        <f t="shared" si="6"/>
        <v>0.95259368252237642</v>
      </c>
      <c r="G50" s="10">
        <f t="shared" si="14"/>
        <v>2.1666666599999997</v>
      </c>
      <c r="H50" s="5">
        <f t="shared" si="14"/>
        <v>1</v>
      </c>
      <c r="I50">
        <f t="shared" si="8"/>
        <v>36.347118056828194</v>
      </c>
      <c r="J50">
        <f t="shared" si="9"/>
        <v>36.29252435006498</v>
      </c>
      <c r="K50">
        <f t="shared" si="9"/>
        <v>-1.9913983370853821</v>
      </c>
      <c r="L50">
        <f t="shared" si="10"/>
        <v>-5.1819719466815979</v>
      </c>
      <c r="M50">
        <f t="shared" si="11"/>
        <v>-31.889661269028636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2.0593391609958402</v>
      </c>
      <c r="C51" s="9">
        <f t="shared" si="4"/>
        <v>0.19200000000000009</v>
      </c>
      <c r="D51" s="9">
        <f t="shared" si="13"/>
        <v>7.0593391609958402</v>
      </c>
      <c r="E51" s="9">
        <f t="shared" si="13"/>
        <v>0.92995690302526235</v>
      </c>
      <c r="F51" s="9">
        <f t="shared" si="6"/>
        <v>0.94106378871655683</v>
      </c>
      <c r="G51" s="10">
        <f t="shared" si="14"/>
        <v>2.1666666599999997</v>
      </c>
      <c r="H51" s="5">
        <f t="shared" si="14"/>
        <v>1</v>
      </c>
      <c r="I51">
        <f t="shared" si="8"/>
        <v>36.327067402437464</v>
      </c>
      <c r="J51">
        <f t="shared" si="9"/>
        <v>36.261432518384893</v>
      </c>
      <c r="K51">
        <f t="shared" si="9"/>
        <v>-2.1827363046995538</v>
      </c>
      <c r="L51">
        <f t="shared" si="10"/>
        <v>-5.1746763949934786</v>
      </c>
      <c r="M51">
        <f t="shared" si="11"/>
        <v>-31.862513297793807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2.27681461193104</v>
      </c>
      <c r="C52" s="9">
        <f t="shared" si="4"/>
        <v>0.19800000000000009</v>
      </c>
      <c r="D52" s="9">
        <f t="shared" si="13"/>
        <v>7.27681461193104</v>
      </c>
      <c r="E52" s="9">
        <f t="shared" si="13"/>
        <v>0.91628695995770471</v>
      </c>
      <c r="F52" s="9">
        <f t="shared" si="6"/>
        <v>0.92844861289246805</v>
      </c>
      <c r="G52" s="10">
        <f t="shared" si="14"/>
        <v>2.1666666599999997</v>
      </c>
      <c r="H52" s="5">
        <f t="shared" si="14"/>
        <v>1</v>
      </c>
      <c r="I52">
        <f t="shared" si="8"/>
        <v>36.308073666636254</v>
      </c>
      <c r="J52">
        <f t="shared" si="9"/>
        <v>36.230384460014932</v>
      </c>
      <c r="K52">
        <f t="shared" si="9"/>
        <v>-2.3739113844863167</v>
      </c>
      <c r="L52">
        <f t="shared" si="10"/>
        <v>-5.1675424102628389</v>
      </c>
      <c r="M52">
        <f t="shared" si="11"/>
        <v>-31.835408843975216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2.494103902927745</v>
      </c>
      <c r="C53" s="9">
        <f t="shared" si="4"/>
        <v>0.2040000000000001</v>
      </c>
      <c r="D53" s="9">
        <f t="shared" ref="D53:E68" si="15">D52+$C$7*(J52+J53)/2</f>
        <v>7.494103902927745</v>
      </c>
      <c r="E53" s="9">
        <f t="shared" si="15"/>
        <v>0.90147045429159522</v>
      </c>
      <c r="F53" s="9">
        <f t="shared" si="6"/>
        <v>0.9147509531185718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36.290134873817735</v>
      </c>
      <c r="J53">
        <f t="shared" si="9"/>
        <v>36.199379205553356</v>
      </c>
      <c r="K53">
        <f t="shared" si="9"/>
        <v>-2.5649238375501682</v>
      </c>
      <c r="L53">
        <f t="shared" si="10"/>
        <v>-5.1605691768289219</v>
      </c>
      <c r="M53">
        <f t="shared" si="11"/>
        <v>-31.808345472561459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2.7112072879158822</v>
      </c>
      <c r="C54" s="9">
        <f t="shared" si="4"/>
        <v>0.2100000000000001</v>
      </c>
      <c r="D54" s="9">
        <f t="shared" si="15"/>
        <v>7.7112072879158822</v>
      </c>
      <c r="E54" s="9">
        <f t="shared" si="15"/>
        <v>0.88550836104778807</v>
      </c>
      <c r="F54" s="9">
        <f t="shared" si="6"/>
        <v>0.89997360023911099</v>
      </c>
      <c r="G54" s="10">
        <f t="shared" si="16"/>
        <v>2.1666666599999997</v>
      </c>
      <c r="H54" s="5">
        <f t="shared" si="16"/>
        <v>1</v>
      </c>
      <c r="I54">
        <f t="shared" si="8"/>
        <v>36.273248967236178</v>
      </c>
      <c r="J54">
        <f t="shared" si="9"/>
        <v>36.168415790492382</v>
      </c>
      <c r="K54">
        <f t="shared" si="9"/>
        <v>-2.7557739103855368</v>
      </c>
      <c r="L54">
        <f t="shared" si="10"/>
        <v>-5.153755870508788</v>
      </c>
      <c r="M54">
        <f t="shared" si="11"/>
        <v>-31.781320761553015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2.9281250150531672</v>
      </c>
      <c r="C55" s="9">
        <f t="shared" si="4"/>
        <v>0.21600000000000011</v>
      </c>
      <c r="D55" s="9">
        <f t="shared" si="15"/>
        <v>7.9281250150531672</v>
      </c>
      <c r="E55" s="9">
        <f t="shared" si="15"/>
        <v>0.86840165381176693</v>
      </c>
      <c r="F55" s="9">
        <f t="shared" si="6"/>
        <v>0.88411933802870468</v>
      </c>
      <c r="G55" s="10">
        <f t="shared" si="16"/>
        <v>2.1666666599999997</v>
      </c>
      <c r="H55" s="5">
        <f t="shared" si="16"/>
        <v>1</v>
      </c>
      <c r="I55">
        <f t="shared" si="8"/>
        <v>36.257413809033345</v>
      </c>
      <c r="J55">
        <f t="shared" si="9"/>
        <v>36.137493255269327</v>
      </c>
      <c r="K55">
        <f t="shared" si="9"/>
        <v>-2.9464618349548548</v>
      </c>
      <c r="L55">
        <f t="shared" si="10"/>
        <v>-5.1471016586126828</v>
      </c>
      <c r="M55">
        <f t="shared" si="11"/>
        <v>-31.754332302226754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3.1448573267549289</v>
      </c>
      <c r="C56" s="9">
        <f t="shared" si="4"/>
        <v>0.22200000000000011</v>
      </c>
      <c r="D56" s="9">
        <f t="shared" si="15"/>
        <v>8.1448573267549289</v>
      </c>
      <c r="E56" s="9">
        <f t="shared" si="15"/>
        <v>0.85015130482059775</v>
      </c>
      <c r="F56" s="9">
        <f t="shared" si="6"/>
        <v>0.86719094334564251</v>
      </c>
      <c r="G56" s="10">
        <f t="shared" si="16"/>
        <v>2.1666666599999997</v>
      </c>
      <c r="H56" s="5">
        <f t="shared" si="16"/>
        <v>1</v>
      </c>
      <c r="I56">
        <f t="shared" si="8"/>
        <v>36.242627180302563</v>
      </c>
      <c r="J56">
        <f t="shared" si="9"/>
        <v>36.106610645317652</v>
      </c>
      <c r="K56">
        <f t="shared" si="9"/>
        <v>-3.1369878287682154</v>
      </c>
      <c r="L56">
        <f t="shared" si="10"/>
        <v>-5.1406056999649605</v>
      </c>
      <c r="M56">
        <f t="shared" si="11"/>
        <v>-31.727377699399824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3.3614044597242358</v>
      </c>
      <c r="C57" s="9">
        <f t="shared" si="4"/>
        <v>0.22800000000000012</v>
      </c>
      <c r="D57" s="9">
        <f t="shared" si="15"/>
        <v>8.3614044597242358</v>
      </c>
      <c r="E57" s="9">
        <f t="shared" si="15"/>
        <v>0.8307582850493993</v>
      </c>
      <c r="F57" s="9">
        <f t="shared" si="6"/>
        <v>0.84919118628386914</v>
      </c>
      <c r="G57" s="10">
        <f t="shared" si="16"/>
        <v>2.1666666599999997</v>
      </c>
      <c r="H57" s="5">
        <f t="shared" si="16"/>
        <v>1</v>
      </c>
      <c r="I57">
        <f t="shared" si="8"/>
        <v>36.228886781190575</v>
      </c>
      <c r="J57">
        <f t="shared" si="9"/>
        <v>36.075767011117861</v>
      </c>
      <c r="K57">
        <f t="shared" si="9"/>
        <v>-3.3273520949646143</v>
      </c>
      <c r="L57">
        <f t="shared" si="10"/>
        <v>-5.1342671449305568</v>
      </c>
      <c r="M57">
        <f t="shared" si="11"/>
        <v>-31.700454571692742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3.5777666449823347</v>
      </c>
      <c r="C58" s="9">
        <f t="shared" si="4"/>
        <v>0.23400000000000012</v>
      </c>
      <c r="D58" s="9">
        <f t="shared" si="15"/>
        <v>8.5777666449823347</v>
      </c>
      <c r="E58" s="9">
        <f t="shared" si="15"/>
        <v>0.81022356429732112</v>
      </c>
      <c r="F58" s="9">
        <f t="shared" si="6"/>
        <v>0.83012283032365297</v>
      </c>
      <c r="G58" s="10">
        <f t="shared" si="16"/>
        <v>2.1666666599999997</v>
      </c>
      <c r="H58" s="5">
        <f t="shared" si="16"/>
        <v>1</v>
      </c>
      <c r="I58">
        <f t="shared" si="8"/>
        <v>36.216190231037004</v>
      </c>
      <c r="J58">
        <f t="shared" si="9"/>
        <v>36.044961408248277</v>
      </c>
      <c r="K58">
        <f t="shared" si="9"/>
        <v>-3.5175548223947706</v>
      </c>
      <c r="L58">
        <f t="shared" si="10"/>
        <v>-5.1280851354469661</v>
      </c>
      <c r="M58">
        <f t="shared" si="11"/>
        <v>-31.673560551791446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3.793944107899387</v>
      </c>
      <c r="C59" s="9">
        <f t="shared" si="4"/>
        <v>0.24000000000000013</v>
      </c>
      <c r="D59" s="9">
        <f t="shared" si="15"/>
        <v>8.793944107899387</v>
      </c>
      <c r="E59" s="9">
        <f t="shared" si="15"/>
        <v>0.78854811127302027</v>
      </c>
      <c r="F59" s="9">
        <f t="shared" si="6"/>
        <v>0.80998863248093267</v>
      </c>
      <c r="G59" s="10">
        <f t="shared" si="16"/>
        <v>2.1666666599999997</v>
      </c>
      <c r="H59" s="5">
        <f t="shared" si="16"/>
        <v>1</v>
      </c>
      <c r="I59">
        <f t="shared" si="8"/>
        <v>36.204535068551266</v>
      </c>
      <c r="J59">
        <f t="shared" si="9"/>
        <v>36.014192897435592</v>
      </c>
      <c r="K59">
        <f t="shared" si="9"/>
        <v>-3.7075961857055191</v>
      </c>
      <c r="L59">
        <f t="shared" si="10"/>
        <v>-5.1220588050616618</v>
      </c>
      <c r="M59">
        <f t="shared" si="11"/>
        <v>-31.646693286708135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4.0099370682255095</v>
      </c>
      <c r="C60" s="9">
        <f t="shared" si="4"/>
        <v>0.24600000000000014</v>
      </c>
      <c r="D60" s="9">
        <f t="shared" si="15"/>
        <v>9.0099370682255095</v>
      </c>
      <c r="E60" s="9">
        <f t="shared" si="15"/>
        <v>0.76573289367962638</v>
      </c>
      <c r="F60" s="9">
        <f t="shared" si="6"/>
        <v>0.78879134345533286</v>
      </c>
      <c r="G60" s="10">
        <f t="shared" si="16"/>
        <v>2.1666666599999997</v>
      </c>
      <c r="H60" s="5">
        <f t="shared" si="16"/>
        <v>1</v>
      </c>
      <c r="I60">
        <f t="shared" si="8"/>
        <v>36.193918752026761</v>
      </c>
      <c r="J60">
        <f t="shared" si="9"/>
        <v>35.983460544605222</v>
      </c>
      <c r="K60">
        <f t="shared" si="9"/>
        <v>-3.8974763454257677</v>
      </c>
      <c r="L60">
        <f t="shared" si="10"/>
        <v>-5.1161872789749436</v>
      </c>
      <c r="M60">
        <f t="shared" si="11"/>
        <v>-31.61985043804069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4.2257457401221199</v>
      </c>
      <c r="C61" s="9">
        <f t="shared" si="4"/>
        <v>0.25200000000000011</v>
      </c>
      <c r="D61" s="9">
        <f t="shared" si="15"/>
        <v>9.2257457401221199</v>
      </c>
      <c r="E61" s="9">
        <f t="shared" si="15"/>
        <v>0.74177887829918698</v>
      </c>
      <c r="F61" s="9">
        <f t="shared" si="6"/>
        <v>0.76653370777684593</v>
      </c>
      <c r="G61" s="10">
        <f t="shared" si="16"/>
        <v>2.1666666599999997</v>
      </c>
      <c r="H61" s="5">
        <f t="shared" si="16"/>
        <v>1</v>
      </c>
      <c r="I61">
        <f t="shared" si="8"/>
        <v>36.184338659592143</v>
      </c>
      <c r="J61">
        <f t="shared" si="9"/>
        <v>35.952763420931376</v>
      </c>
      <c r="K61">
        <f t="shared" si="9"/>
        <v>-4.087195448054012</v>
      </c>
      <c r="L61">
        <f t="shared" si="10"/>
        <v>-5.110469674088125</v>
      </c>
      <c r="M61">
        <f t="shared" si="11"/>
        <v>-31.593029682230476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4.4413703321935749</v>
      </c>
      <c r="C62" s="9">
        <f t="shared" si="4"/>
        <v>0.25800000000000012</v>
      </c>
      <c r="D62" s="9">
        <f t="shared" si="15"/>
        <v>9.4413703321935749</v>
      </c>
      <c r="E62" s="9">
        <f t="shared" si="15"/>
        <v>0.71668703107658271</v>
      </c>
      <c r="F62" s="9">
        <f t="shared" si="6"/>
        <v>0.74321846395116975</v>
      </c>
      <c r="G62" s="10">
        <f t="shared" si="16"/>
        <v>2.1666666599999997</v>
      </c>
      <c r="H62" s="5">
        <f t="shared" si="16"/>
        <v>1</v>
      </c>
      <c r="I62">
        <f t="shared" si="8"/>
        <v>36.175792089499417</v>
      </c>
      <c r="J62">
        <f t="shared" si="9"/>
        <v>35.92210060288685</v>
      </c>
      <c r="K62">
        <f t="shared" si="9"/>
        <v>-4.2767536261473946</v>
      </c>
      <c r="L62">
        <f t="shared" si="10"/>
        <v>-5.1049050990570279</v>
      </c>
      <c r="M62">
        <f t="shared" si="11"/>
        <v>-31.566228710818322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4.6568110475191133</v>
      </c>
      <c r="C63" s="9">
        <f t="shared" si="4"/>
        <v>0.26400000000000012</v>
      </c>
      <c r="D63" s="9">
        <f t="shared" si="15"/>
        <v>9.6568110475191133</v>
      </c>
      <c r="E63" s="9">
        <f t="shared" si="15"/>
        <v>0.69045831720290363</v>
      </c>
      <c r="F63" s="9">
        <f t="shared" si="6"/>
        <v>0.71884834460369584</v>
      </c>
      <c r="G63" s="10">
        <f t="shared" si="16"/>
        <v>2.1666666599999997</v>
      </c>
      <c r="H63" s="5">
        <f t="shared" si="16"/>
        <v>1</v>
      </c>
      <c r="I63">
        <f t="shared" si="8"/>
        <v>36.168276260448508</v>
      </c>
      <c r="J63">
        <f t="shared" si="9"/>
        <v>35.891471172292505</v>
      </c>
      <c r="K63">
        <f t="shared" si="9"/>
        <v>-4.4661509984123047</v>
      </c>
      <c r="L63">
        <f t="shared" si="10"/>
        <v>-5.0994926543507049</v>
      </c>
      <c r="M63">
        <f t="shared" si="11"/>
        <v>-31.539445230698526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4.8720680836850896</v>
      </c>
      <c r="C64" s="9">
        <f t="shared" si="4"/>
        <v>0.27000000000000013</v>
      </c>
      <c r="D64" s="9">
        <f t="shared" si="15"/>
        <v>9.8720680836850896</v>
      </c>
      <c r="E64" s="9">
        <f t="shared" si="15"/>
        <v>0.66309370119827726</v>
      </c>
      <c r="F64" s="9">
        <f t="shared" si="6"/>
        <v>0.69342607662214506</v>
      </c>
      <c r="G64" s="10">
        <f t="shared" si="16"/>
        <v>2.1666666599999997</v>
      </c>
      <c r="H64" s="5">
        <f t="shared" si="16"/>
        <v>1</v>
      </c>
      <c r="I64">
        <f t="shared" si="8"/>
        <v>36.161788311948094</v>
      </c>
      <c r="J64">
        <f t="shared" si="9"/>
        <v>35.860874216366398</v>
      </c>
      <c r="K64">
        <f t="shared" si="9"/>
        <v>-4.6553876697964958</v>
      </c>
      <c r="L64">
        <f t="shared" si="10"/>
        <v>-5.0942314323153441</v>
      </c>
      <c r="M64">
        <f t="shared" si="11"/>
        <v>-31.512676964370623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5.0871416328175059</v>
      </c>
      <c r="C65" s="9">
        <f t="shared" si="4"/>
        <v>0.27600000000000013</v>
      </c>
      <c r="D65" s="9">
        <f t="shared" si="15"/>
        <v>10.087141632817506</v>
      </c>
      <c r="E65" s="9">
        <f t="shared" si="15"/>
        <v>0.63459414699413963</v>
      </c>
      <c r="F65" s="9">
        <f t="shared" si="6"/>
        <v>0.66695438129783702</v>
      </c>
      <c r="G65" s="10">
        <f t="shared" si="16"/>
        <v>2.1666666599999997</v>
      </c>
      <c r="H65" s="5">
        <f t="shared" si="16"/>
        <v>1</v>
      </c>
      <c r="I65">
        <f t="shared" si="8"/>
        <v>36.156325304712212</v>
      </c>
      <c r="J65">
        <f t="shared" si="9"/>
        <v>35.830308827772505</v>
      </c>
      <c r="K65">
        <f t="shared" si="9"/>
        <v>-4.8444637315827199</v>
      </c>
      <c r="L65">
        <f t="shared" si="10"/>
        <v>-5.0891205172432459</v>
      </c>
      <c r="M65">
        <f t="shared" si="11"/>
        <v>-31.485921650188828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5.3020318816148304</v>
      </c>
      <c r="C66" s="9">
        <f t="shared" si="4"/>
        <v>0.28200000000000014</v>
      </c>
      <c r="D66" s="9">
        <f t="shared" si="15"/>
        <v>10.30203188161483</v>
      </c>
      <c r="E66" s="9">
        <f t="shared" si="15"/>
        <v>0.60496061801493994</v>
      </c>
      <c r="F66" s="9">
        <f t="shared" si="6"/>
        <v>0.63943597446559564</v>
      </c>
      <c r="G66" s="10">
        <f t="shared" si="16"/>
        <v>2.1666666599999997</v>
      </c>
      <c r="H66" s="5">
        <f t="shared" si="16"/>
        <v>1</v>
      </c>
      <c r="I66">
        <f t="shared" si="8"/>
        <v>36.151884221092381</v>
      </c>
      <c r="J66">
        <f t="shared" si="9"/>
        <v>35.799774104669048</v>
      </c>
      <c r="K66">
        <f t="shared" si="9"/>
        <v>-5.0333792614838533</v>
      </c>
      <c r="L66">
        <f t="shared" si="10"/>
        <v>-5.0841589854468374</v>
      </c>
      <c r="M66">
        <f t="shared" si="11"/>
        <v>-31.459177042608843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5.516739011381107</v>
      </c>
      <c r="C67" s="9">
        <f t="shared" si="4"/>
        <v>0.28800000000000014</v>
      </c>
      <c r="D67" s="9">
        <f t="shared" si="15"/>
        <v>10.516739011381107</v>
      </c>
      <c r="E67" s="9">
        <f t="shared" si="15"/>
        <v>0.57419407725926985</v>
      </c>
      <c r="F67" s="9">
        <f t="shared" si="6"/>
        <v>0.61087356664227943</v>
      </c>
      <c r="G67" s="10">
        <f t="shared" si="16"/>
        <v>2.1666666599999997</v>
      </c>
      <c r="H67" s="5">
        <f t="shared" si="16"/>
        <v>1</v>
      </c>
      <c r="I67">
        <f t="shared" si="8"/>
        <v>36.148461965544662</v>
      </c>
      <c r="J67">
        <f t="shared" si="9"/>
        <v>35.769269150756365</v>
      </c>
      <c r="K67">
        <f t="shared" si="9"/>
        <v>-5.2221343237395059</v>
      </c>
      <c r="L67">
        <f t="shared" si="10"/>
        <v>-5.0793459053376102</v>
      </c>
      <c r="M67">
        <f t="shared" si="11"/>
        <v>-31.432440912431996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5.7312631980593487</v>
      </c>
      <c r="C68" s="9">
        <f t="shared" si="4"/>
        <v>0.29400000000000015</v>
      </c>
      <c r="D68" s="9">
        <f t="shared" si="15"/>
        <v>10.731263198059349</v>
      </c>
      <c r="E68" s="9">
        <f t="shared" si="15"/>
        <v>0.542295487380409</v>
      </c>
      <c r="F68" s="9">
        <f t="shared" si="6"/>
        <v>0.5812698631639307</v>
      </c>
      <c r="G68" s="10">
        <f t="shared" si="16"/>
        <v>2.1666666599999997</v>
      </c>
      <c r="H68" s="5">
        <f t="shared" si="16"/>
        <v>1</v>
      </c>
      <c r="I68">
        <f t="shared" si="8"/>
        <v>36.146055365131389</v>
      </c>
      <c r="J68">
        <f t="shared" si="9"/>
        <v>35.738793075324338</v>
      </c>
      <c r="K68">
        <f t="shared" si="9"/>
        <v>-5.4107289692140981</v>
      </c>
      <c r="L68">
        <f t="shared" si="10"/>
        <v>-5.0746803375099274</v>
      </c>
      <c r="M68">
        <f t="shared" si="11"/>
        <v>-31.405711047046402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5.9456046122652193</v>
      </c>
      <c r="C69" s="9">
        <f t="shared" si="4"/>
        <v>0.30000000000000016</v>
      </c>
      <c r="D69" s="9">
        <f t="shared" ref="D69:E84" si="17">D68+$C$7*(J68+J69)/2</f>
        <v>10.945604612265219</v>
      </c>
      <c r="E69" s="9">
        <f t="shared" si="17"/>
        <v>0.50926581076627753</v>
      </c>
      <c r="F69" s="9">
        <f t="shared" si="6"/>
        <v>0.55062756432154181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36.144661170056857</v>
      </c>
      <c r="J69">
        <f t="shared" si="9"/>
        <v>35.708344993299278</v>
      </c>
      <c r="K69">
        <f t="shared" si="9"/>
        <v>-5.5991632354963761</v>
      </c>
      <c r="L69">
        <f t="shared" si="10"/>
        <v>-5.0701613348295753</v>
      </c>
      <c r="M69">
        <f t="shared" si="11"/>
        <v>-31.378985250665071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6.1597634193209885</v>
      </c>
      <c r="C70" s="9">
        <f t="shared" si="4"/>
        <v>0.30600000000000016</v>
      </c>
      <c r="D70" s="9">
        <f t="shared" si="17"/>
        <v>11.159763419320988</v>
      </c>
      <c r="E70" s="9">
        <f t="shared" si="17"/>
        <v>0.47510600961878729</v>
      </c>
      <c r="F70" s="9">
        <f t="shared" si="6"/>
        <v>0.51894936549542814</v>
      </c>
      <c r="G70" s="10">
        <f t="shared" si="18"/>
        <v>2.1666666599999997</v>
      </c>
      <c r="H70" s="5">
        <f t="shared" si="18"/>
        <v>1</v>
      </c>
      <c r="I70">
        <f t="shared" si="8"/>
        <v>36.144276054236677</v>
      </c>
      <c r="J70">
        <f t="shared" si="9"/>
        <v>35.677924025290302</v>
      </c>
      <c r="K70">
        <f t="shared" si="9"/>
        <v>-5.7874371470003663</v>
      </c>
      <c r="L70">
        <f t="shared" si="10"/>
        <v>-5.065787942526998</v>
      </c>
      <c r="M70">
        <f t="shared" si="11"/>
        <v>-31.352261344560706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6.3737397792897657</v>
      </c>
      <c r="C71" s="9">
        <f t="shared" si="4"/>
        <v>0.31200000000000017</v>
      </c>
      <c r="D71" s="9">
        <f t="shared" si="17"/>
        <v>11.373739779289766</v>
      </c>
      <c r="E71" s="9">
        <f t="shared" si="17"/>
        <v>0.43981704603258298</v>
      </c>
      <c r="F71" s="9">
        <f t="shared" si="6"/>
        <v>0.48623795728820463</v>
      </c>
      <c r="G71" s="10">
        <f t="shared" si="18"/>
        <v>2.1666666599999997</v>
      </c>
      <c r="H71" s="5">
        <f t="shared" si="18"/>
        <v>1</v>
      </c>
      <c r="I71">
        <f t="shared" si="8"/>
        <v>36.144896615900038</v>
      </c>
      <c r="J71">
        <f t="shared" si="9"/>
        <v>35.647529297635138</v>
      </c>
      <c r="K71">
        <f t="shared" si="9"/>
        <v>-5.9755507150677305</v>
      </c>
      <c r="L71">
        <f t="shared" si="10"/>
        <v>-5.0615591982950914</v>
      </c>
      <c r="M71">
        <f t="shared" si="11"/>
        <v>-31.325537167297135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6.5875338470100075</v>
      </c>
      <c r="C72" s="9">
        <f t="shared" si="4"/>
        <v>0.31800000000000017</v>
      </c>
      <c r="D72" s="9">
        <f t="shared" si="17"/>
        <v>11.587533847010008</v>
      </c>
      <c r="E72" s="9">
        <f t="shared" si="17"/>
        <v>0.40339988207316524</v>
      </c>
      <c r="F72" s="9">
        <f t="shared" si="6"/>
        <v>0.45249602565636227</v>
      </c>
      <c r="G72" s="10">
        <f t="shared" si="18"/>
        <v>2.1666666599999997</v>
      </c>
      <c r="H72" s="5">
        <f t="shared" si="18"/>
        <v>1</v>
      </c>
      <c r="I72">
        <f t="shared" si="8"/>
        <v>36.146519378224482</v>
      </c>
      <c r="J72">
        <f t="shared" si="9"/>
        <v>35.617159942445369</v>
      </c>
      <c r="K72">
        <f t="shared" si="9"/>
        <v>-6.1635039380715133</v>
      </c>
      <c r="L72">
        <f t="shared" si="10"/>
        <v>-5.0574741323914925</v>
      </c>
      <c r="M72">
        <f t="shared" si="11"/>
        <v>-31.298810574957098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6.8011457721302975</v>
      </c>
      <c r="C73" s="9">
        <f t="shared" si="4"/>
        <v>0.32400000000000018</v>
      </c>
      <c r="D73" s="9">
        <f t="shared" si="17"/>
        <v>11.801145772130297</v>
      </c>
      <c r="E73" s="9">
        <f t="shared" si="17"/>
        <v>0.36585547985438693</v>
      </c>
      <c r="F73" s="9">
        <f t="shared" si="6"/>
        <v>0.41772625204043512</v>
      </c>
      <c r="G73" s="10">
        <f t="shared" si="18"/>
        <v>2.1666666599999997</v>
      </c>
      <c r="H73" s="5">
        <f t="shared" si="18"/>
        <v>1</v>
      </c>
      <c r="I73">
        <f t="shared" si="8"/>
        <v>36.14914079000242</v>
      </c>
      <c r="J73">
        <f t="shared" si="9"/>
        <v>35.586815097651019</v>
      </c>
      <c r="K73">
        <f t="shared" si="9"/>
        <v>-6.3512968015212561</v>
      </c>
      <c r="L73">
        <f t="shared" si="10"/>
        <v>-5.0535317677452039</v>
      </c>
      <c r="M73">
        <f t="shared" si="11"/>
        <v>-31.272079441366341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7.0145756991443839</v>
      </c>
      <c r="C74" s="9">
        <f t="shared" si="4"/>
        <v>0.33000000000000018</v>
      </c>
      <c r="D74" s="9">
        <f t="shared" si="17"/>
        <v>12.014575699144384</v>
      </c>
      <c r="E74" s="9">
        <f t="shared" si="17"/>
        <v>0.32718480161531482</v>
      </c>
      <c r="F74" s="9">
        <f t="shared" si="6"/>
        <v>0.38193131349375642</v>
      </c>
      <c r="G74" s="10">
        <f t="shared" si="18"/>
        <v>2.1666666599999997</v>
      </c>
      <c r="H74" s="5">
        <f t="shared" si="18"/>
        <v>1</v>
      </c>
      <c r="I74">
        <f t="shared" si="8"/>
        <v>36.152757226338878</v>
      </c>
      <c r="J74">
        <f t="shared" si="9"/>
        <v>35.556493907044548</v>
      </c>
      <c r="K74">
        <f t="shared" si="9"/>
        <v>-6.5389292781694541</v>
      </c>
      <c r="L74">
        <f t="shared" si="10"/>
        <v>-5.0497311200675066</v>
      </c>
      <c r="M74">
        <f t="shared" si="11"/>
        <v>-31.245341658313759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7.2278237674264894</v>
      </c>
      <c r="C75" s="9">
        <f t="shared" si="4"/>
        <v>0.33600000000000019</v>
      </c>
      <c r="D75" s="9">
        <f t="shared" si="17"/>
        <v>12.227823767426489</v>
      </c>
      <c r="E75" s="9">
        <f t="shared" si="17"/>
        <v>0.28738880979644843</v>
      </c>
      <c r="F75" s="9">
        <f t="shared" si="6"/>
        <v>0.34511388280979804</v>
      </c>
      <c r="G75" s="10">
        <f t="shared" si="18"/>
        <v>2.1666666599999997</v>
      </c>
      <c r="H75" s="5">
        <f t="shared" si="18"/>
        <v>1</v>
      </c>
      <c r="I75">
        <f t="shared" si="8"/>
        <v>36.157364989379758</v>
      </c>
      <c r="J75">
        <f t="shared" si="9"/>
        <v>35.526195520324144</v>
      </c>
      <c r="K75">
        <f t="shared" si="9"/>
        <v>-6.7264013281193371</v>
      </c>
      <c r="L75">
        <f t="shared" si="10"/>
        <v>-5.0460711979670059</v>
      </c>
      <c r="M75">
        <f t="shared" si="11"/>
        <v>-31.218595135767572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7.4408901112668708</v>
      </c>
      <c r="C76" s="9">
        <f t="shared" si="4"/>
        <v>0.34200000000000019</v>
      </c>
      <c r="D76" s="9">
        <f t="shared" si="17"/>
        <v>12.440890111266871</v>
      </c>
      <c r="E76" s="9">
        <f t="shared" si="17"/>
        <v>0.24646846711528858</v>
      </c>
      <c r="F76" s="9">
        <f t="shared" si="6"/>
        <v>0.30727662864808802</v>
      </c>
      <c r="G76" s="10">
        <f t="shared" si="18"/>
        <v>2.1666666599999997</v>
      </c>
      <c r="H76" s="5">
        <f t="shared" si="18"/>
        <v>1</v>
      </c>
      <c r="I76">
        <f t="shared" si="8"/>
        <v>36.162960309069923</v>
      </c>
      <c r="J76">
        <f t="shared" si="9"/>
        <v>35.495919093136344</v>
      </c>
      <c r="K76">
        <f t="shared" si="9"/>
        <v>-6.9137128989339427</v>
      </c>
      <c r="L76">
        <f t="shared" si="10"/>
        <v>-5.0425510030687137</v>
      </c>
      <c r="M76">
        <f t="shared" si="11"/>
        <v>-31.191837802087235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7.6537748599076334</v>
      </c>
      <c r="C77" s="9">
        <f t="shared" si="4"/>
        <v>0.3480000000000002</v>
      </c>
      <c r="D77" s="9">
        <f t="shared" si="17"/>
        <v>12.653774859907633</v>
      </c>
      <c r="E77" s="9">
        <f t="shared" si="17"/>
        <v>0.20442473664124736</v>
      </c>
      <c r="F77" s="9">
        <f t="shared" si="6"/>
        <v>0.26842221565870228</v>
      </c>
      <c r="G77" s="10">
        <f t="shared" si="18"/>
        <v>2.1666666599999997</v>
      </c>
      <c r="H77" s="5">
        <f t="shared" si="18"/>
        <v>1</v>
      </c>
      <c r="I77">
        <f t="shared" si="8"/>
        <v>36.169539343940443</v>
      </c>
      <c r="J77">
        <f t="shared" si="9"/>
        <v>35.465663787117933</v>
      </c>
      <c r="K77">
        <f t="shared" si="9"/>
        <v>-7.1008639257464665</v>
      </c>
      <c r="L77">
        <f t="shared" si="10"/>
        <v>-5.0391695301370616</v>
      </c>
      <c r="M77">
        <f t="shared" si="11"/>
        <v>-31.165067604231105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7.8664781375787989</v>
      </c>
      <c r="C78" s="9">
        <f t="shared" si="4"/>
        <v>0.3540000000000002</v>
      </c>
      <c r="D78" s="9">
        <f t="shared" si="17"/>
        <v>12.866478137578799</v>
      </c>
      <c r="E78" s="9">
        <f t="shared" si="17"/>
        <v>0.16125858186989239</v>
      </c>
      <c r="F78" s="9">
        <f t="shared" si="6"/>
        <v>0.22855330460532752</v>
      </c>
      <c r="G78" s="10">
        <f t="shared" si="18"/>
        <v>2.1666666599999997</v>
      </c>
      <c r="H78" s="5">
        <f t="shared" si="18"/>
        <v>1</v>
      </c>
      <c r="I78">
        <f t="shared" si="8"/>
        <v>36.177098181924187</v>
      </c>
      <c r="J78">
        <f t="shared" si="9"/>
        <v>35.435428769937111</v>
      </c>
      <c r="K78">
        <f t="shared" si="9"/>
        <v>-7.2878543313718529</v>
      </c>
      <c r="L78">
        <f t="shared" si="10"/>
        <v>-5.0359257672026914</v>
      </c>
      <c r="M78">
        <f t="shared" si="11"/>
        <v>-31.138282507959605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8.0790000635346111</v>
      </c>
      <c r="C79" s="9">
        <f t="shared" si="4"/>
        <v>0.36000000000000021</v>
      </c>
      <c r="D79" s="9">
        <f t="shared" si="17"/>
        <v>13.079000063534611</v>
      </c>
      <c r="E79" s="9">
        <f t="shared" si="17"/>
        <v>0.116970966796518</v>
      </c>
      <c r="F79" s="9">
        <f t="shared" si="6"/>
        <v>0.18767255248688797</v>
      </c>
      <c r="G79" s="10">
        <f t="shared" si="18"/>
        <v>2.1666666599999997</v>
      </c>
      <c r="H79" s="5">
        <f t="shared" si="18"/>
        <v>1</v>
      </c>
      <c r="I79">
        <f t="shared" si="8"/>
        <v>36.185632841199094</v>
      </c>
      <c r="J79">
        <f t="shared" si="9"/>
        <v>35.405213215333895</v>
      </c>
      <c r="K79">
        <f t="shared" si="9"/>
        <v>-7.4746840264196104</v>
      </c>
      <c r="L79">
        <f t="shared" si="10"/>
        <v>-5.0328186956929413</v>
      </c>
      <c r="M79">
        <f t="shared" si="11"/>
        <v>-31.111480498033849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8.2913407520900915</v>
      </c>
      <c r="C80" s="9">
        <f t="shared" si="4"/>
        <v>0.36600000000000021</v>
      </c>
      <c r="D80" s="9">
        <f t="shared" si="17"/>
        <v>13.291340752090091</v>
      </c>
      <c r="E80" s="9">
        <f t="shared" si="17"/>
        <v>7.1562855989035723E-2</v>
      </c>
      <c r="F80" s="9">
        <f t="shared" si="6"/>
        <v>0.14578261265773496</v>
      </c>
      <c r="G80" s="10">
        <f t="shared" si="18"/>
        <v>2.1666666599999997</v>
      </c>
      <c r="H80" s="5">
        <f t="shared" si="18"/>
        <v>1</v>
      </c>
      <c r="I80">
        <f t="shared" si="8"/>
        <v>36.195139271058331</v>
      </c>
      <c r="J80">
        <f t="shared" si="9"/>
        <v>35.37501630315974</v>
      </c>
      <c r="K80">
        <f t="shared" si="9"/>
        <v>-7.6613529094078139</v>
      </c>
      <c r="L80">
        <f t="shared" si="10"/>
        <v>-5.0298472905658755</v>
      </c>
      <c r="M80">
        <f t="shared" si="11"/>
        <v>-31.084659578409529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8.5035003126578204</v>
      </c>
      <c r="C81" s="9">
        <f t="shared" si="4"/>
        <v>0.37200000000000022</v>
      </c>
      <c r="D81" s="9">
        <f t="shared" si="17"/>
        <v>13.50350031265782</v>
      </c>
      <c r="E81" s="9">
        <f t="shared" si="17"/>
        <v>2.5035214660177468E-2</v>
      </c>
      <c r="F81" s="9">
        <f t="shared" si="6"/>
        <v>0.10288613494639598</v>
      </c>
      <c r="G81" s="10">
        <f t="shared" si="18"/>
        <v>2.1666666599999997</v>
      </c>
      <c r="H81" s="5">
        <f t="shared" si="18"/>
        <v>1</v>
      </c>
      <c r="I81">
        <f t="shared" si="8"/>
        <v>36.205613352806473</v>
      </c>
      <c r="J81">
        <f t="shared" si="9"/>
        <v>35.344837219416341</v>
      </c>
      <c r="K81">
        <f t="shared" si="9"/>
        <v>-7.8478608668782712</v>
      </c>
      <c r="L81">
        <f t="shared" si="10"/>
        <v>-5.0270105204477424</v>
      </c>
      <c r="M81">
        <f t="shared" si="11"/>
        <v>-31.057817772426038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8.7154788497849509</v>
      </c>
      <c r="C82" s="9">
        <f t="shared" si="4"/>
        <v>0.37800000000000022</v>
      </c>
      <c r="D82" s="9">
        <f t="shared" si="17"/>
        <v>13.715478849784951</v>
      </c>
      <c r="E82" s="9">
        <f t="shared" si="17"/>
        <v>-2.2610991260995826E-2</v>
      </c>
      <c r="F82" s="9">
        <f t="shared" si="6"/>
        <v>5.8985765772878618E-2</v>
      </c>
      <c r="G82" s="10">
        <f t="shared" si="18"/>
        <v>2.1666666599999997</v>
      </c>
      <c r="H82" s="5">
        <f t="shared" si="18"/>
        <v>1</v>
      </c>
      <c r="I82">
        <f t="shared" si="8"/>
        <v>36.217050900680995</v>
      </c>
      <c r="J82">
        <f t="shared" si="9"/>
        <v>35.314675156293653</v>
      </c>
      <c r="K82">
        <f t="shared" si="9"/>
        <v>-8.0342077735128274</v>
      </c>
      <c r="L82">
        <f t="shared" si="10"/>
        <v>-5.0243073477737275</v>
      </c>
      <c r="M82">
        <f t="shared" si="11"/>
        <v>-31.030953122990645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8.9272764631904522</v>
      </c>
      <c r="C83" s="9">
        <f t="shared" si="4"/>
        <v>0.38400000000000023</v>
      </c>
      <c r="D83" s="9">
        <f t="shared" si="17"/>
        <v>13.927276463190452</v>
      </c>
      <c r="E83" s="9">
        <f t="shared" si="17"/>
        <v>-7.1374795058286616E-2</v>
      </c>
      <c r="F83" s="9">
        <f t="shared" si="6"/>
        <v>1.4084148264526086E-2</v>
      </c>
      <c r="G83" s="10">
        <f t="shared" si="18"/>
        <v>2.1666666599999997</v>
      </c>
      <c r="H83" s="5">
        <f t="shared" si="18"/>
        <v>1</v>
      </c>
      <c r="I83">
        <f t="shared" si="8"/>
        <v>36.229447662798208</v>
      </c>
      <c r="J83">
        <f t="shared" si="9"/>
        <v>35.284529312207013</v>
      </c>
      <c r="K83">
        <f t="shared" si="9"/>
        <v>-8.2203934922507713</v>
      </c>
      <c r="L83">
        <f t="shared" si="10"/>
        <v>-5.0217367289318844</v>
      </c>
      <c r="M83">
        <f t="shared" si="11"/>
        <v>-31.004063692757637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9.1388932478025744</v>
      </c>
      <c r="C84" s="9">
        <f t="shared" si="4"/>
        <v>0.39000000000000024</v>
      </c>
      <c r="D84" s="9">
        <f t="shared" si="17"/>
        <v>14.138893247802574</v>
      </c>
      <c r="E84" s="9">
        <f t="shared" si="17"/>
        <v>-0.12125522915826088</v>
      </c>
      <c r="F84" s="9">
        <f t="shared" si="6"/>
        <v>-3.1816077629581607E-2</v>
      </c>
      <c r="G84" s="10">
        <f t="shared" si="18"/>
        <v>2.1666666599999997</v>
      </c>
      <c r="H84" s="5">
        <f t="shared" si="18"/>
        <v>1</v>
      </c>
      <c r="I84">
        <f t="shared" si="8"/>
        <v>36.242799322122742</v>
      </c>
      <c r="J84">
        <f t="shared" si="9"/>
        <v>35.254398891833425</v>
      </c>
      <c r="K84">
        <f t="shared" si="9"/>
        <v>-8.4064178744073175</v>
      </c>
      <c r="L84">
        <f t="shared" si="10"/>
        <v>-5.01929761441008</v>
      </c>
      <c r="M84">
        <f t="shared" si="11"/>
        <v>-30.977147564302363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9.3503292937965163</v>
      </c>
      <c r="C85" s="9">
        <f t="shared" ref="C85:C148" si="23">C84+_dt</f>
        <v>0.39600000000000024</v>
      </c>
      <c r="D85" s="9">
        <f t="shared" ref="D85:E100" si="24">D84+$C$7*(J84+J85)/2</f>
        <v>14.350329293796516</v>
      </c>
      <c r="E85" s="9">
        <f t="shared" si="24"/>
        <v>-0.17225132506086224</v>
      </c>
      <c r="F85" s="9">
        <f t="shared" ref="F85:F148" si="25">$O$1*D85^2+$O$2*D85+$O$3</f>
        <v>-7.8712275025670242E-2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36.2571014974598</v>
      </c>
      <c r="J85">
        <f t="shared" ref="J85:K148" si="28">J84+L84*$C$7</f>
        <v>35.224283106146963</v>
      </c>
      <c r="K85">
        <f t="shared" si="28"/>
        <v>-8.5922807597931321</v>
      </c>
      <c r="L85">
        <f t="shared" ref="L85:L148" si="29">-$C$15*I85*J85</f>
        <v>-5.0169889489458654</v>
      </c>
      <c r="M85">
        <f t="shared" ref="M85:M148" si="30">-$C$6-$C$15*I85*K85</f>
        <v>-30.950202840290036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9.5615846866323171</v>
      </c>
      <c r="C86" s="9">
        <f t="shared" si="23"/>
        <v>0.40200000000000025</v>
      </c>
      <c r="D86" s="9">
        <f t="shared" si="24"/>
        <v>14.561584686632317</v>
      </c>
      <c r="E86" s="9">
        <f t="shared" si="24"/>
        <v>-0.22436211327074626</v>
      </c>
      <c r="F86" s="9">
        <f t="shared" si="25"/>
        <v>-0.12660180999378301</v>
      </c>
      <c r="G86" s="10">
        <f t="shared" si="26"/>
        <v>2.1666666599999997</v>
      </c>
      <c r="H86" s="5">
        <f t="shared" si="26"/>
        <v>1</v>
      </c>
      <c r="I86">
        <f t="shared" si="27"/>
        <v>36.272349744469324</v>
      </c>
      <c r="J86">
        <f t="shared" si="28"/>
        <v>35.194181172453291</v>
      </c>
      <c r="K86">
        <f t="shared" si="28"/>
        <v>-8.777981976834873</v>
      </c>
      <c r="L86">
        <f t="shared" si="29"/>
        <v>-5.014809671679104</v>
      </c>
      <c r="M86">
        <f t="shared" si="30"/>
        <v>-30.923227643639255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9.7726595070929463</v>
      </c>
      <c r="C87" s="9">
        <f t="shared" si="23"/>
        <v>0.40800000000000025</v>
      </c>
      <c r="D87" s="9">
        <f t="shared" si="24"/>
        <v>14.772659507092946</v>
      </c>
      <c r="E87" s="9">
        <f t="shared" si="24"/>
        <v>-0.27758662322934102</v>
      </c>
      <c r="F87" s="9">
        <f t="shared" si="25"/>
        <v>-0.17548205144774054</v>
      </c>
      <c r="G87" s="10">
        <f t="shared" si="26"/>
        <v>2.1666666599999997</v>
      </c>
      <c r="H87" s="5">
        <f t="shared" si="26"/>
        <v>1</v>
      </c>
      <c r="I87">
        <f t="shared" si="27"/>
        <v>36.288539556701053</v>
      </c>
      <c r="J87">
        <f t="shared" si="28"/>
        <v>35.164092314423215</v>
      </c>
      <c r="K87">
        <f t="shared" si="28"/>
        <v>-8.9635213426967084</v>
      </c>
      <c r="L87">
        <f t="shared" si="29"/>
        <v>-5.0127587163072285</v>
      </c>
      <c r="M87">
        <f t="shared" si="30"/>
        <v>-30.896220117680127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9.9835538313225918</v>
      </c>
      <c r="C88" s="9">
        <f t="shared" si="23"/>
        <v>0.41400000000000026</v>
      </c>
      <c r="D88" s="9">
        <f t="shared" si="24"/>
        <v>14.983553831322592</v>
      </c>
      <c r="E88" s="9">
        <f t="shared" si="24"/>
        <v>-0.3319238832476395</v>
      </c>
      <c r="F88" s="9">
        <f t="shared" si="25"/>
        <v>-0.22535037103656708</v>
      </c>
      <c r="G88" s="10">
        <f t="shared" si="26"/>
        <v>2.1666666599999997</v>
      </c>
      <c r="H88" s="5">
        <f t="shared" si="26"/>
        <v>1</v>
      </c>
      <c r="I88">
        <f t="shared" si="27"/>
        <v>36.30566636664981</v>
      </c>
      <c r="J88">
        <f t="shared" si="28"/>
        <v>35.134015762125372</v>
      </c>
      <c r="K88">
        <f t="shared" si="28"/>
        <v>-9.1488986634027896</v>
      </c>
      <c r="L88">
        <f t="shared" si="29"/>
        <v>-5.0108350112430076</v>
      </c>
      <c r="M88">
        <f t="shared" si="30"/>
        <v>-30.869178426306945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10.194267730865141</v>
      </c>
      <c r="C89" s="9">
        <f t="shared" si="23"/>
        <v>0.42000000000000026</v>
      </c>
      <c r="D89" s="9">
        <f t="shared" si="24"/>
        <v>15.194267730865141</v>
      </c>
      <c r="E89" s="9">
        <f t="shared" si="24"/>
        <v>-0.38737292043972976</v>
      </c>
      <c r="F89" s="9">
        <f t="shared" si="25"/>
        <v>-0.27620414303737328</v>
      </c>
      <c r="G89" s="10">
        <f t="shared" si="26"/>
        <v>2.1666666599999997</v>
      </c>
      <c r="H89" s="5">
        <f t="shared" si="26"/>
        <v>1</v>
      </c>
      <c r="I89">
        <f t="shared" si="27"/>
        <v>36.323725546829856</v>
      </c>
      <c r="J89">
        <f t="shared" si="28"/>
        <v>35.103950752057912</v>
      </c>
      <c r="K89">
        <f t="shared" si="28"/>
        <v>-9.3341137339606313</v>
      </c>
      <c r="L89">
        <f t="shared" si="29"/>
        <v>-5.0090374797746575</v>
      </c>
      <c r="M89">
        <f t="shared" si="30"/>
        <v>-30.842100754125308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10.404801272702853</v>
      </c>
      <c r="C90" s="9">
        <f t="shared" si="23"/>
        <v>0.42600000000000027</v>
      </c>
      <c r="D90" s="9">
        <f t="shared" si="24"/>
        <v>15.404801272702853</v>
      </c>
      <c r="E90" s="9">
        <f t="shared" si="24"/>
        <v>-0.44393276065706783</v>
      </c>
      <c r="F90" s="9">
        <f t="shared" si="25"/>
        <v>-0.32804074424971141</v>
      </c>
      <c r="G90" s="10">
        <f t="shared" si="26"/>
        <v>2.1666666599999997</v>
      </c>
      <c r="H90" s="5">
        <f t="shared" si="26"/>
        <v>1</v>
      </c>
      <c r="I90">
        <f t="shared" si="27"/>
        <v>36.342712410867613</v>
      </c>
      <c r="J90">
        <f t="shared" si="28"/>
        <v>35.073896527179265</v>
      </c>
      <c r="K90">
        <f t="shared" si="28"/>
        <v>-9.519166338485384</v>
      </c>
      <c r="L90">
        <f t="shared" si="29"/>
        <v>-5.0073650402281844</v>
      </c>
      <c r="M90">
        <f t="shared" si="30"/>
        <v>-30.814985306593705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10.615154519295205</v>
      </c>
      <c r="C91" s="9">
        <f t="shared" si="23"/>
        <v>0.43200000000000027</v>
      </c>
      <c r="D91" s="9">
        <f t="shared" si="24"/>
        <v>15.615154519295205</v>
      </c>
      <c r="E91" s="9">
        <f t="shared" si="24"/>
        <v>-0.50160242842349878</v>
      </c>
      <c r="F91" s="9">
        <f t="shared" si="25"/>
        <v>-0.38085755389138487</v>
      </c>
      <c r="G91" s="10">
        <f t="shared" si="26"/>
        <v>2.1666666599999997</v>
      </c>
      <c r="H91" s="5">
        <f t="shared" si="26"/>
        <v>1</v>
      </c>
      <c r="I91">
        <f t="shared" si="27"/>
        <v>36.362622214611783</v>
      </c>
      <c r="J91">
        <f t="shared" si="28"/>
        <v>35.043852336937896</v>
      </c>
      <c r="K91">
        <f t="shared" si="28"/>
        <v>-9.7040562503249461</v>
      </c>
      <c r="L91">
        <f t="shared" si="29"/>
        <v>-5.0058166061318117</v>
      </c>
      <c r="M91">
        <f t="shared" si="30"/>
        <v>-30.787830310159375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10.825327528617922</v>
      </c>
      <c r="C92" s="9">
        <f t="shared" si="23"/>
        <v>0.43800000000000028</v>
      </c>
      <c r="D92" s="9">
        <f t="shared" si="24"/>
        <v>15.825327528617922</v>
      </c>
      <c r="E92" s="9">
        <f t="shared" si="24"/>
        <v>-0.56038094687103135</v>
      </c>
      <c r="F92" s="9">
        <f t="shared" si="25"/>
        <v>-0.43465195349573282</v>
      </c>
      <c r="G92" s="10">
        <f t="shared" si="26"/>
        <v>2.1666666599999997</v>
      </c>
      <c r="H92" s="5">
        <f t="shared" si="26"/>
        <v>1</v>
      </c>
      <c r="I92">
        <f t="shared" si="27"/>
        <v>36.383450157259858</v>
      </c>
      <c r="J92">
        <f t="shared" si="28"/>
        <v>35.013817437301107</v>
      </c>
      <c r="K92">
        <f t="shared" si="28"/>
        <v>-9.8887832321859026</v>
      </c>
      <c r="L92">
        <f t="shared" si="29"/>
        <v>-5.0043910863823475</v>
      </c>
      <c r="M92">
        <f t="shared" si="30"/>
        <v>-30.760634012388543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11.035320354202174</v>
      </c>
      <c r="C93" s="9">
        <f t="shared" si="23"/>
        <v>0.44400000000000028</v>
      </c>
      <c r="D93" s="9">
        <f t="shared" si="24"/>
        <v>16.035320354202174</v>
      </c>
      <c r="E93" s="9">
        <f t="shared" si="24"/>
        <v>-0.62026733767636977</v>
      </c>
      <c r="F93" s="9">
        <f t="shared" si="25"/>
        <v>-0.48942132681037387</v>
      </c>
      <c r="G93" s="10">
        <f t="shared" si="26"/>
        <v>2.1666666599999997</v>
      </c>
      <c r="H93" s="5">
        <f t="shared" si="26"/>
        <v>1</v>
      </c>
      <c r="I93">
        <f t="shared" si="27"/>
        <v>36.405191382500213</v>
      </c>
      <c r="J93">
        <f t="shared" si="28"/>
        <v>34.983791090782816</v>
      </c>
      <c r="K93">
        <f t="shared" si="28"/>
        <v>-10.073347036260234</v>
      </c>
      <c r="L93">
        <f t="shared" si="29"/>
        <v>-5.0030873854133677</v>
      </c>
      <c r="M93">
        <f t="shared" si="30"/>
        <v>-30.733394682090843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11.245133045173933</v>
      </c>
      <c r="C94" s="9">
        <f t="shared" si="23"/>
        <v>0.45000000000000029</v>
      </c>
      <c r="D94" s="9">
        <f t="shared" si="24"/>
        <v>16.245133045173933</v>
      </c>
      <c r="E94" s="9">
        <f t="shared" si="24"/>
        <v>-0.68126062099820883</v>
      </c>
      <c r="F94" s="9">
        <f t="shared" si="25"/>
        <v>-0.54516305969742607</v>
      </c>
      <c r="G94" s="10">
        <f t="shared" si="26"/>
        <v>2.1666666599999997</v>
      </c>
      <c r="H94" s="5">
        <f t="shared" si="26"/>
        <v>1</v>
      </c>
      <c r="I94">
        <f t="shared" si="27"/>
        <v>36.427840979668844</v>
      </c>
      <c r="J94">
        <f t="shared" si="28"/>
        <v>34.953772566470334</v>
      </c>
      <c r="K94">
        <f t="shared" si="28"/>
        <v>-10.257747404352779</v>
      </c>
      <c r="L94">
        <f t="shared" si="29"/>
        <v>-5.0019044033650717</v>
      </c>
      <c r="M94">
        <f t="shared" si="30"/>
        <v>-30.706110609438003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11.454765646293495</v>
      </c>
      <c r="C95" s="9">
        <f t="shared" si="23"/>
        <v>0.45600000000000029</v>
      </c>
      <c r="D95" s="9">
        <f t="shared" si="24"/>
        <v>16.454765646293495</v>
      </c>
      <c r="E95" s="9">
        <f t="shared" si="24"/>
        <v>-0.74335981541529539</v>
      </c>
      <c r="F95" s="9">
        <f t="shared" si="25"/>
        <v>-0.60187454003518537</v>
      </c>
      <c r="G95" s="10">
        <f t="shared" si="26"/>
        <v>2.1666666599999997</v>
      </c>
      <c r="H95" s="5">
        <f t="shared" si="26"/>
        <v>1</v>
      </c>
      <c r="I95">
        <f t="shared" si="27"/>
        <v>36.451393984919683</v>
      </c>
      <c r="J95">
        <f t="shared" si="28"/>
        <v>34.923761140050146</v>
      </c>
      <c r="K95">
        <f t="shared" si="28"/>
        <v>-10.441984068009408</v>
      </c>
      <c r="L95">
        <f t="shared" si="29"/>
        <v>-5.0008410362556663</v>
      </c>
      <c r="M95">
        <f t="shared" si="30"/>
        <v>-30.678780106076676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11.664218197995144</v>
      </c>
      <c r="C96" s="9">
        <f t="shared" si="23"/>
        <v>0.4620000000000003</v>
      </c>
      <c r="D96" s="9">
        <f t="shared" si="24"/>
        <v>16.664218197995144</v>
      </c>
      <c r="E96" s="9">
        <f t="shared" si="24"/>
        <v>-0.80656393786526126</v>
      </c>
      <c r="F96" s="9">
        <f t="shared" si="25"/>
        <v>-0.65955315762127464</v>
      </c>
      <c r="G96" s="10">
        <f t="shared" si="26"/>
        <v>2.1666666599999997</v>
      </c>
      <c r="H96" s="5">
        <f t="shared" si="26"/>
        <v>1</v>
      </c>
      <c r="I96">
        <f t="shared" si="27"/>
        <v>36.47584538240784</v>
      </c>
      <c r="J96">
        <f t="shared" si="28"/>
        <v>34.893756093832614</v>
      </c>
      <c r="K96">
        <f t="shared" si="28"/>
        <v>-10.626056748645867</v>
      </c>
      <c r="L96">
        <f t="shared" si="29"/>
        <v>-4.9998961761541532</v>
      </c>
      <c r="M96">
        <f t="shared" si="30"/>
        <v>-30.65140150523543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11.87349073642697</v>
      </c>
      <c r="C97" s="9">
        <f t="shared" si="23"/>
        <v>0.4680000000000003</v>
      </c>
      <c r="D97" s="9">
        <f t="shared" si="24"/>
        <v>16.87349073642697</v>
      </c>
      <c r="E97" s="9">
        <f t="shared" si="24"/>
        <v>-0.87087200358423067</v>
      </c>
      <c r="F97" s="9">
        <f t="shared" si="25"/>
        <v>-0.71819630407726576</v>
      </c>
      <c r="G97" s="10">
        <f t="shared" si="26"/>
        <v>2.1666666599999997</v>
      </c>
      <c r="H97" s="5">
        <f t="shared" si="26"/>
        <v>1</v>
      </c>
      <c r="I97">
        <f t="shared" si="27"/>
        <v>36.50119010548449</v>
      </c>
      <c r="J97">
        <f t="shared" si="28"/>
        <v>34.86375671677569</v>
      </c>
      <c r="K97">
        <f t="shared" si="28"/>
        <v>-10.809965157677279</v>
      </c>
      <c r="L97">
        <f t="shared" si="29"/>
        <v>-4.9990687113543704</v>
      </c>
      <c r="M97">
        <f t="shared" si="30"/>
        <v>-30.623973161825884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12.082583293490821</v>
      </c>
      <c r="C98" s="9">
        <f t="shared" si="23"/>
        <v>0.47400000000000031</v>
      </c>
      <c r="D98" s="9">
        <f t="shared" si="24"/>
        <v>17.082583293490821</v>
      </c>
      <c r="E98" s="9">
        <f t="shared" si="24"/>
        <v>-0.93628302604720726</v>
      </c>
      <c r="F98" s="9">
        <f t="shared" si="25"/>
        <v>-0.77780137275475825</v>
      </c>
      <c r="G98" s="10">
        <f t="shared" si="26"/>
        <v>2.1666666599999997</v>
      </c>
      <c r="H98" s="5">
        <f t="shared" si="26"/>
        <v>1</v>
      </c>
      <c r="I98">
        <f t="shared" si="27"/>
        <v>36.527423037902864</v>
      </c>
      <c r="J98">
        <f t="shared" si="28"/>
        <v>34.833762304507566</v>
      </c>
      <c r="K98">
        <f t="shared" si="28"/>
        <v>-10.993708996648234</v>
      </c>
      <c r="L98">
        <f t="shared" si="29"/>
        <v>-4.998357526550179</v>
      </c>
      <c r="M98">
        <f t="shared" si="30"/>
        <v>-30.596493452537899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12.291495896882388</v>
      </c>
      <c r="C99" s="9">
        <f t="shared" si="23"/>
        <v>0.48000000000000032</v>
      </c>
      <c r="D99" s="9">
        <f t="shared" si="24"/>
        <v>17.291495896882388</v>
      </c>
      <c r="E99" s="9">
        <f t="shared" si="24"/>
        <v>-1.0027960169092422</v>
      </c>
      <c r="F99" s="9">
        <f t="shared" si="25"/>
        <v>-0.83836575864293306</v>
      </c>
      <c r="G99" s="10">
        <f t="shared" si="26"/>
        <v>2.1666666599999997</v>
      </c>
      <c r="H99" s="5">
        <f t="shared" si="26"/>
        <v>1</v>
      </c>
      <c r="I99">
        <f t="shared" si="27"/>
        <v>36.554539015034059</v>
      </c>
      <c r="J99">
        <f t="shared" si="28"/>
        <v>34.803772159348263</v>
      </c>
      <c r="K99">
        <f t="shared" si="28"/>
        <v>-11.177287957363461</v>
      </c>
      <c r="L99">
        <f t="shared" si="29"/>
        <v>-4.9977615030116205</v>
      </c>
      <c r="M99">
        <f t="shared" si="30"/>
        <v>-30.568960775928932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12.500228570131423</v>
      </c>
      <c r="C100" s="9">
        <f t="shared" si="23"/>
        <v>0.48600000000000032</v>
      </c>
      <c r="D100" s="9">
        <f t="shared" si="24"/>
        <v>17.500228570131423</v>
      </c>
      <c r="E100" s="9">
        <f t="shared" si="24"/>
        <v>-1.0704099859473897</v>
      </c>
      <c r="F100" s="9">
        <f t="shared" si="25"/>
        <v>-0.89988685827756665</v>
      </c>
      <c r="G100" s="10">
        <f t="shared" si="26"/>
        <v>2.1666666599999997</v>
      </c>
      <c r="H100" s="5">
        <f t="shared" si="26"/>
        <v>1</v>
      </c>
      <c r="I100">
        <f t="shared" si="27"/>
        <v>36.582532825092116</v>
      </c>
      <c r="J100">
        <f t="shared" si="28"/>
        <v>34.773785590330192</v>
      </c>
      <c r="K100">
        <f t="shared" si="28"/>
        <v>-11.360701722019035</v>
      </c>
      <c r="L100">
        <f t="shared" si="29"/>
        <v>-4.9972795187619585</v>
      </c>
      <c r="M100">
        <f t="shared" si="30"/>
        <v>-30.541373552507419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12.708781332642065</v>
      </c>
      <c r="C101" s="9">
        <f t="shared" si="23"/>
        <v>0.49200000000000033</v>
      </c>
      <c r="D101" s="9">
        <f t="shared" ref="D101:E116" si="32">D100+$C$7*(J100+J101)/2</f>
        <v>17.708781332642065</v>
      </c>
      <c r="E101" s="9">
        <f t="shared" si="32"/>
        <v>-1.139123941003449</v>
      </c>
      <c r="F101" s="9">
        <f t="shared" si="25"/>
        <v>-0.96236206965151083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36.611399210367054</v>
      </c>
      <c r="J101">
        <f t="shared" si="28"/>
        <v>34.743801913217624</v>
      </c>
      <c r="K101">
        <f t="shared" si="28"/>
        <v>-11.543949963334081</v>
      </c>
      <c r="L101">
        <f t="shared" si="29"/>
        <v>-4.996910448755429</v>
      </c>
      <c r="M101">
        <f t="shared" si="30"/>
        <v>-30.513730224810281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12.917154199733293</v>
      </c>
      <c r="C102" s="9">
        <f t="shared" si="23"/>
        <v>0.49800000000000033</v>
      </c>
      <c r="D102" s="9">
        <f t="shared" si="32"/>
        <v>17.917154199733293</v>
      </c>
      <c r="E102" s="9">
        <f t="shared" si="32"/>
        <v>-1.2089368879275002</v>
      </c>
      <c r="F102" s="9">
        <f t="shared" si="25"/>
        <v>-1.0257887921266331</v>
      </c>
      <c r="G102" s="10">
        <f t="shared" si="33"/>
        <v>2.1666666599999997</v>
      </c>
      <c r="H102" s="5">
        <f t="shared" si="33"/>
        <v>1</v>
      </c>
      <c r="I102">
        <f t="shared" si="27"/>
        <v>36.641132868465384</v>
      </c>
      <c r="J102">
        <f t="shared" si="28"/>
        <v>34.713820450525091</v>
      </c>
      <c r="K102">
        <f t="shared" si="28"/>
        <v>-11.727032344682943</v>
      </c>
      <c r="L102">
        <f t="shared" si="29"/>
        <v>-4.9966531650556041</v>
      </c>
      <c r="M102">
        <f t="shared" si="30"/>
        <v>-30.486029257474506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13.125347182679473</v>
      </c>
      <c r="C103" s="9">
        <f t="shared" si="23"/>
        <v>0.50400000000000034</v>
      </c>
      <c r="D103" s="9">
        <f t="shared" si="32"/>
        <v>18.125347182679473</v>
      </c>
      <c r="E103" s="9">
        <f t="shared" si="32"/>
        <v>-1.2798478305222325</v>
      </c>
      <c r="F103" s="9">
        <f t="shared" si="25"/>
        <v>-1.090164426347219</v>
      </c>
      <c r="G103" s="10">
        <f t="shared" si="33"/>
        <v>2.1666666599999997</v>
      </c>
      <c r="H103" s="5">
        <f t="shared" si="33"/>
        <v>1</v>
      </c>
      <c r="I103">
        <f t="shared" si="27"/>
        <v>36.671728453556824</v>
      </c>
      <c r="J103">
        <f t="shared" si="28"/>
        <v>34.683840531534756</v>
      </c>
      <c r="K103">
        <f t="shared" si="28"/>
        <v>-11.90994852022779</v>
      </c>
      <c r="L103">
        <f t="shared" si="29"/>
        <v>-4.9965065370142243</v>
      </c>
      <c r="M103">
        <f t="shared" si="30"/>
        <v>-30.458269137302835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13.333360288751017</v>
      </c>
      <c r="C104" s="9">
        <f t="shared" si="23"/>
        <v>0.51000000000000034</v>
      </c>
      <c r="D104" s="9">
        <f t="shared" si="32"/>
        <v>18.333360288751017</v>
      </c>
      <c r="E104" s="9">
        <f t="shared" si="32"/>
        <v>-1.3518557704880707</v>
      </c>
      <c r="F104" s="9">
        <f t="shared" si="25"/>
        <v>-1.1554863741548349</v>
      </c>
      <c r="G104" s="10">
        <f t="shared" si="33"/>
        <v>2.1666666599999997</v>
      </c>
      <c r="H104" s="5">
        <f t="shared" si="33"/>
        <v>1</v>
      </c>
      <c r="I104">
        <f t="shared" si="27"/>
        <v>36.703180577626668</v>
      </c>
      <c r="J104">
        <f t="shared" si="28"/>
        <v>34.653861492312672</v>
      </c>
      <c r="K104">
        <f t="shared" si="28"/>
        <v>-12.092698135051606</v>
      </c>
      <c r="L104">
        <f t="shared" si="29"/>
        <v>-4.9964694314503824</v>
      </c>
      <c r="M104">
        <f t="shared" si="30"/>
        <v>-30.430448373323543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13.541193521255128</v>
      </c>
      <c r="C105" s="9">
        <f t="shared" si="23"/>
        <v>0.51600000000000035</v>
      </c>
      <c r="D105" s="9">
        <f t="shared" si="32"/>
        <v>18.541193521255128</v>
      </c>
      <c r="E105" s="9">
        <f t="shared" si="32"/>
        <v>-1.4249597073691</v>
      </c>
      <c r="F105" s="9">
        <f t="shared" si="25"/>
        <v>-1.2217520385046421</v>
      </c>
      <c r="G105" s="10">
        <f t="shared" si="33"/>
        <v>2.1666666599999997</v>
      </c>
      <c r="H105" s="5">
        <f t="shared" si="33"/>
        <v>1</v>
      </c>
      <c r="I105">
        <f t="shared" si="27"/>
        <v>36.735483811732607</v>
      </c>
      <c r="J105">
        <f t="shared" si="28"/>
        <v>34.623882675723969</v>
      </c>
      <c r="K105">
        <f t="shared" si="28"/>
        <v>-12.275280825291548</v>
      </c>
      <c r="L105">
        <f t="shared" si="29"/>
        <v>-4.9965407128299129</v>
      </c>
      <c r="M105">
        <f t="shared" si="30"/>
        <v>-30.402565496844378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13.748846879576639</v>
      </c>
      <c r="C106" s="9">
        <f t="shared" si="23"/>
        <v>0.52200000000000035</v>
      </c>
      <c r="D106" s="9">
        <f t="shared" si="32"/>
        <v>18.748846879576639</v>
      </c>
      <c r="E106" s="9">
        <f t="shared" si="32"/>
        <v>-1.4991586384997926</v>
      </c>
      <c r="F106" s="9">
        <f t="shared" si="25"/>
        <v>-1.2889588233831679</v>
      </c>
      <c r="G106" s="10">
        <f t="shared" si="33"/>
        <v>2.1666666599999997</v>
      </c>
      <c r="H106" s="5">
        <f t="shared" si="33"/>
        <v>1</v>
      </c>
      <c r="I106">
        <f t="shared" si="27"/>
        <v>36.768632687265423</v>
      </c>
      <c r="J106">
        <f t="shared" si="28"/>
        <v>34.593903431446989</v>
      </c>
      <c r="K106">
        <f t="shared" si="28"/>
        <v>-12.457696218272615</v>
      </c>
      <c r="L106">
        <f t="shared" si="29"/>
        <v>-4.9967192434448968</v>
      </c>
      <c r="M106">
        <f t="shared" si="30"/>
        <v>-30.374619061500635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13.956320359218939</v>
      </c>
      <c r="C107" s="9">
        <f t="shared" si="23"/>
        <v>0.52800000000000036</v>
      </c>
      <c r="D107" s="9">
        <f t="shared" si="32"/>
        <v>18.956320359218939</v>
      </c>
      <c r="E107" s="9">
        <f t="shared" si="32"/>
        <v>-1.5744515589525352</v>
      </c>
      <c r="F107" s="9">
        <f t="shared" si="25"/>
        <v>-1.3571041337275331</v>
      </c>
      <c r="G107" s="10">
        <f t="shared" si="33"/>
        <v>2.1666666599999997</v>
      </c>
      <c r="H107" s="5">
        <f t="shared" si="33"/>
        <v>1</v>
      </c>
      <c r="I107">
        <f t="shared" si="27"/>
        <v>36.802621697212516</v>
      </c>
      <c r="J107">
        <f t="shared" si="28"/>
        <v>34.56392311598632</v>
      </c>
      <c r="K107">
        <f t="shared" si="28"/>
        <v>-12.639943932641618</v>
      </c>
      <c r="L107">
        <f t="shared" si="29"/>
        <v>-4.997003883593135</v>
      </c>
      <c r="M107">
        <f t="shared" si="30"/>
        <v>-30.3466076432974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14.163613951844951</v>
      </c>
      <c r="C108" s="9">
        <f t="shared" si="23"/>
        <v>0.53400000000000036</v>
      </c>
      <c r="D108" s="9">
        <f t="shared" si="32"/>
        <v>19.163613951844951</v>
      </c>
      <c r="E108" s="9">
        <f t="shared" si="32"/>
        <v>-1.6508374614859642</v>
      </c>
      <c r="F108" s="9">
        <f t="shared" si="25"/>
        <v>-1.4261853753461136</v>
      </c>
      <c r="G108" s="10">
        <f t="shared" si="33"/>
        <v>2.1666666599999997</v>
      </c>
      <c r="H108" s="5">
        <f t="shared" si="33"/>
        <v>1</v>
      </c>
      <c r="I108">
        <f t="shared" si="27"/>
        <v>36.837445297423479</v>
      </c>
      <c r="J108">
        <f t="shared" si="28"/>
        <v>34.533941092684763</v>
      </c>
      <c r="K108">
        <f t="shared" si="28"/>
        <v>-12.822023578501403</v>
      </c>
      <c r="L108">
        <f t="shared" si="29"/>
        <v>-4.9973934917574825</v>
      </c>
      <c r="M108">
        <f t="shared" si="30"/>
        <v>-30.318529840646043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14.370727645318208</v>
      </c>
      <c r="C109" s="9">
        <f t="shared" si="23"/>
        <v>0.54000000000000037</v>
      </c>
      <c r="D109" s="9">
        <f t="shared" si="32"/>
        <v>19.370727645318208</v>
      </c>
      <c r="E109" s="9">
        <f t="shared" si="32"/>
        <v>-1.7283153364941042</v>
      </c>
      <c r="F109" s="9">
        <f t="shared" si="25"/>
        <v>-1.496199954840661</v>
      </c>
      <c r="G109" s="10">
        <f t="shared" si="33"/>
        <v>2.1666666599999997</v>
      </c>
      <c r="H109" s="5">
        <f t="shared" si="33"/>
        <v>1</v>
      </c>
      <c r="I109">
        <f t="shared" si="27"/>
        <v>36.873097907876975</v>
      </c>
      <c r="J109">
        <f t="shared" si="28"/>
        <v>34.50395673173422</v>
      </c>
      <c r="K109">
        <f t="shared" si="28"/>
        <v>-13.003934757545279</v>
      </c>
      <c r="L109">
        <f t="shared" si="29"/>
        <v>-4.997886924784936</v>
      </c>
      <c r="M109">
        <f t="shared" si="30"/>
        <v>-30.290384274394917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14.577661423743969</v>
      </c>
      <c r="C110" s="9">
        <f t="shared" si="23"/>
        <v>0.54600000000000037</v>
      </c>
      <c r="D110" s="9">
        <f t="shared" si="32"/>
        <v>19.577661423743969</v>
      </c>
      <c r="E110" s="9">
        <f t="shared" si="32"/>
        <v>-1.8068841719563149</v>
      </c>
      <c r="F110" s="9">
        <f t="shared" si="25"/>
        <v>-1.5671452795298597</v>
      </c>
      <c r="G110" s="10">
        <f t="shared" si="33"/>
        <v>2.1666666599999997</v>
      </c>
      <c r="H110" s="5">
        <f t="shared" si="33"/>
        <v>1</v>
      </c>
      <c r="I110">
        <f t="shared" si="27"/>
        <v>36.909573913947916</v>
      </c>
      <c r="J110">
        <f t="shared" si="28"/>
        <v>34.473969410185511</v>
      </c>
      <c r="K110">
        <f t="shared" si="28"/>
        <v>-13.185677063191649</v>
      </c>
      <c r="L110">
        <f t="shared" si="29"/>
        <v>-4.9984830380653351</v>
      </c>
      <c r="M110">
        <f t="shared" si="30"/>
        <v>-30.262169587854377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14.784415267510397</v>
      </c>
      <c r="C111" s="9">
        <f t="shared" si="23"/>
        <v>0.55200000000000038</v>
      </c>
      <c r="D111" s="9">
        <f t="shared" si="32"/>
        <v>19.784415267510397</v>
      </c>
      <c r="E111" s="9">
        <f t="shared" si="32"/>
        <v>-1.8865429533880462</v>
      </c>
      <c r="F111" s="9">
        <f t="shared" si="25"/>
        <v>-1.6390187573743136</v>
      </c>
      <c r="G111" s="10">
        <f t="shared" si="33"/>
        <v>2.1666666599999997</v>
      </c>
      <c r="H111" s="5">
        <f t="shared" si="33"/>
        <v>1</v>
      </c>
      <c r="I111">
        <f t="shared" si="27"/>
        <v>36.946867667674347</v>
      </c>
      <c r="J111">
        <f t="shared" si="28"/>
        <v>34.44397851195712</v>
      </c>
      <c r="K111">
        <f t="shared" si="28"/>
        <v>-13.367250080718776</v>
      </c>
      <c r="L111">
        <f t="shared" si="29"/>
        <v>-4.9991806857096046</v>
      </c>
      <c r="M111">
        <f t="shared" si="30"/>
        <v>-30.233884446816116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14.990989153329796</v>
      </c>
      <c r="C112" s="9">
        <f t="shared" si="23"/>
        <v>0.55800000000000038</v>
      </c>
      <c r="D112" s="9">
        <f t="shared" si="32"/>
        <v>19.990989153329796</v>
      </c>
      <c r="E112" s="9">
        <f t="shared" si="32"/>
        <v>-1.9672906637924017</v>
      </c>
      <c r="F112" s="9">
        <f t="shared" si="25"/>
        <v>-1.7118177969029831</v>
      </c>
      <c r="G112" s="10">
        <f t="shared" si="33"/>
        <v>2.1666666599999997</v>
      </c>
      <c r="H112" s="5">
        <f t="shared" si="33"/>
        <v>1</v>
      </c>
      <c r="I112">
        <f t="shared" si="27"/>
        <v>36.984973489023076</v>
      </c>
      <c r="J112">
        <f t="shared" si="28"/>
        <v>34.413983427842865</v>
      </c>
      <c r="K112">
        <f t="shared" si="28"/>
        <v>-13.548653387399673</v>
      </c>
      <c r="L112">
        <f t="shared" si="29"/>
        <v>-4.9999787207273814</v>
      </c>
      <c r="M112">
        <f t="shared" si="30"/>
        <v>-30.205527539566912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15.197383054279879</v>
      </c>
      <c r="C113" s="9">
        <f t="shared" si="23"/>
        <v>0.56400000000000039</v>
      </c>
      <c r="D113" s="9">
        <f t="shared" si="32"/>
        <v>20.197383054279879</v>
      </c>
      <c r="E113" s="9">
        <f t="shared" si="32"/>
        <v>-2.0491262836125119</v>
      </c>
      <c r="F113" s="9">
        <f t="shared" si="25"/>
        <v>-1.7855398071410353</v>
      </c>
      <c r="G113" s="10">
        <f t="shared" si="33"/>
        <v>2.1666666599999997</v>
      </c>
      <c r="H113" s="5">
        <f t="shared" si="33"/>
        <v>1</v>
      </c>
      <c r="I113">
        <f t="shared" si="27"/>
        <v>37.023885667153451</v>
      </c>
      <c r="J113">
        <f t="shared" si="28"/>
        <v>34.383983555518498</v>
      </c>
      <c r="K113">
        <f t="shared" si="28"/>
        <v>-13.729886552637074</v>
      </c>
      <c r="L113">
        <f t="shared" si="29"/>
        <v>-5.0008759952039732</v>
      </c>
      <c r="M113">
        <f t="shared" si="30"/>
        <v>-30.177097576896767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15.403596939845077</v>
      </c>
      <c r="C114" s="9">
        <f t="shared" si="23"/>
        <v>0.5700000000000004</v>
      </c>
      <c r="D114" s="9">
        <f t="shared" si="32"/>
        <v>20.403596939845077</v>
      </c>
      <c r="E114" s="9">
        <f t="shared" si="32"/>
        <v>-2.1320487906847183</v>
      </c>
      <c r="F114" s="9">
        <f t="shared" si="25"/>
        <v>-1.8601821975391291</v>
      </c>
      <c r="G114" s="10">
        <f t="shared" si="33"/>
        <v>2.1666666599999997</v>
      </c>
      <c r="H114" s="5">
        <f t="shared" si="33"/>
        <v>1</v>
      </c>
      <c r="I114">
        <f t="shared" si="27"/>
        <v>37.063598461678367</v>
      </c>
      <c r="J114">
        <f t="shared" si="28"/>
        <v>34.353978299547272</v>
      </c>
      <c r="K114">
        <f t="shared" si="28"/>
        <v>-13.910949138098456</v>
      </c>
      <c r="L114">
        <f t="shared" si="29"/>
        <v>-5.0018713604765077</v>
      </c>
      <c r="M114">
        <f t="shared" si="30"/>
        <v>-30.148593292101573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15.609630775957871</v>
      </c>
      <c r="C115" s="9">
        <f t="shared" si="23"/>
        <v>0.5760000000000004</v>
      </c>
      <c r="D115" s="9">
        <f t="shared" si="32"/>
        <v>20.609630775957871</v>
      </c>
      <c r="E115" s="9">
        <f t="shared" si="32"/>
        <v>-2.2160571601925669</v>
      </c>
      <c r="F115" s="9">
        <f t="shared" si="25"/>
        <v>-1.9357423779041181</v>
      </c>
      <c r="G115" s="10">
        <f t="shared" si="33"/>
        <v>2.1666666599999997</v>
      </c>
      <c r="H115" s="5">
        <f t="shared" si="33"/>
        <v>1</v>
      </c>
      <c r="I115">
        <f t="shared" si="27"/>
        <v>37.104106103921886</v>
      </c>
      <c r="J115">
        <f t="shared" si="28"/>
        <v>34.323967071384416</v>
      </c>
      <c r="K115">
        <f t="shared" si="28"/>
        <v>-14.091840697851065</v>
      </c>
      <c r="L115">
        <f t="shared" si="29"/>
        <v>-5.002963667309178</v>
      </c>
      <c r="M115">
        <f t="shared" si="30"/>
        <v>-30.120013440980319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15.815484525040166</v>
      </c>
      <c r="C116" s="9">
        <f t="shared" si="23"/>
        <v>0.58200000000000041</v>
      </c>
      <c r="D116" s="9">
        <f t="shared" si="32"/>
        <v>20.815484525040166</v>
      </c>
      <c r="E116" s="9">
        <f t="shared" si="32"/>
        <v>-2.3011503646216109</v>
      </c>
      <c r="F116" s="9">
        <f t="shared" si="25"/>
        <v>-2.0122177583311633</v>
      </c>
      <c r="G116" s="10">
        <f t="shared" si="33"/>
        <v>2.1666666599999997</v>
      </c>
      <c r="H116" s="5">
        <f t="shared" si="33"/>
        <v>1</v>
      </c>
      <c r="I116">
        <f t="shared" si="27"/>
        <v>37.14540279817269</v>
      </c>
      <c r="J116">
        <f t="shared" si="28"/>
        <v>34.293949289380564</v>
      </c>
      <c r="K116">
        <f t="shared" si="28"/>
        <v>-14.272560778496947</v>
      </c>
      <c r="L116">
        <f t="shared" si="29"/>
        <v>-5.0041517660675021</v>
      </c>
      <c r="M116">
        <f t="shared" si="30"/>
        <v>-30.091356801826912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16.021158146044659</v>
      </c>
      <c r="C117" s="9">
        <f t="shared" si="23"/>
        <v>0.58800000000000041</v>
      </c>
      <c r="D117" s="9">
        <f t="shared" ref="D117:E132" si="34">D116+$C$7*(J116+J117)/2</f>
        <v>21.021158146044659</v>
      </c>
      <c r="E117" s="9">
        <f t="shared" si="34"/>
        <v>-2.3873273737150256</v>
      </c>
      <c r="F117" s="9">
        <f t="shared" si="25"/>
        <v>-2.0896057491372706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37.187482722932693</v>
      </c>
      <c r="J117">
        <f t="shared" si="28"/>
        <v>34.263924378784161</v>
      </c>
      <c r="K117">
        <f t="shared" si="28"/>
        <v>-14.453108919307908</v>
      </c>
      <c r="L117">
        <f t="shared" si="29"/>
        <v>-5.0054345068914863</v>
      </c>
      <c r="M117">
        <f t="shared" si="30"/>
        <v>-30.062622175416671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16.226651594496239</v>
      </c>
      <c r="C118" s="9">
        <f t="shared" si="23"/>
        <v>0.59400000000000042</v>
      </c>
      <c r="D118" s="9">
        <f t="shared" si="34"/>
        <v>21.226651594496239</v>
      </c>
      <c r="E118" s="9">
        <f t="shared" si="34"/>
        <v>-2.4745871544300306</v>
      </c>
      <c r="F118" s="9">
        <f t="shared" si="25"/>
        <v>-2.1679037607962153</v>
      </c>
      <c r="G118" s="10">
        <f t="shared" si="35"/>
        <v>2.1666666599999997</v>
      </c>
      <c r="H118" s="5">
        <f t="shared" si="35"/>
        <v>1</v>
      </c>
      <c r="I118">
        <f t="shared" si="27"/>
        <v>37.230340032160164</v>
      </c>
      <c r="J118">
        <f t="shared" si="28"/>
        <v>34.233891771742812</v>
      </c>
      <c r="K118">
        <f t="shared" si="28"/>
        <v>-14.633484652360409</v>
      </c>
      <c r="L118">
        <f t="shared" si="29"/>
        <v>-5.0068107398676167</v>
      </c>
      <c r="M118">
        <f t="shared" si="30"/>
        <v>-30.033808384987598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16.431964822533377</v>
      </c>
      <c r="C119" s="9">
        <f t="shared" si="23"/>
        <v>0.60000000000000042</v>
      </c>
      <c r="D119" s="9">
        <f t="shared" si="34"/>
        <v>21.431964822533377</v>
      </c>
      <c r="E119" s="9">
        <f t="shared" si="34"/>
        <v>-2.5629286708951229</v>
      </c>
      <c r="F119" s="9">
        <f t="shared" si="25"/>
        <v>-2.2471092038748792</v>
      </c>
      <c r="G119" s="10">
        <f t="shared" si="35"/>
        <v>2.1666666599999997</v>
      </c>
      <c r="H119" s="5">
        <f t="shared" si="35"/>
        <v>1</v>
      </c>
      <c r="I119">
        <f t="shared" si="27"/>
        <v>37.273968856506606</v>
      </c>
      <c r="J119">
        <f t="shared" si="28"/>
        <v>34.203850907303604</v>
      </c>
      <c r="K119">
        <f t="shared" si="28"/>
        <v>-14.813687502670334</v>
      </c>
      <c r="L119">
        <f t="shared" si="29"/>
        <v>-5.0082793151995686</v>
      </c>
      <c r="M119">
        <f t="shared" si="30"/>
        <v>-30.004914276216422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16.637097778949524</v>
      </c>
      <c r="C120" s="9">
        <f t="shared" si="23"/>
        <v>0.60600000000000043</v>
      </c>
      <c r="D120" s="9">
        <f t="shared" si="34"/>
        <v>21.637097778949524</v>
      </c>
      <c r="E120" s="9">
        <f t="shared" si="34"/>
        <v>-2.6523508843681167</v>
      </c>
      <c r="F120" s="9">
        <f t="shared" si="25"/>
        <v>-2.3272194889709787</v>
      </c>
      <c r="G120" s="10">
        <f t="shared" si="35"/>
        <v>2.1666666599999997</v>
      </c>
      <c r="H120" s="5">
        <f t="shared" si="35"/>
        <v>1</v>
      </c>
      <c r="I120">
        <f t="shared" si="27"/>
        <v>37.318363304546843</v>
      </c>
      <c r="J120">
        <f t="shared" si="28"/>
        <v>34.173801231412405</v>
      </c>
      <c r="K120">
        <f t="shared" si="28"/>
        <v>-14.993716988327632</v>
      </c>
      <c r="L120">
        <f t="shared" si="29"/>
        <v>-5.0098390833775657</v>
      </c>
      <c r="M120">
        <f t="shared" si="30"/>
        <v>-29.975938717189599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16.842050409234499</v>
      </c>
      <c r="C121" s="9">
        <f t="shared" si="23"/>
        <v>0.61200000000000043</v>
      </c>
      <c r="D121" s="9">
        <f t="shared" si="34"/>
        <v>21.842050409234499</v>
      </c>
      <c r="E121" s="9">
        <f t="shared" si="34"/>
        <v>-2.7428527531949918</v>
      </c>
      <c r="F121" s="9">
        <f t="shared" si="25"/>
        <v>-2.4082320266521733</v>
      </c>
      <c r="G121" s="10">
        <f t="shared" si="35"/>
        <v>2.1666666599999997</v>
      </c>
      <c r="H121" s="5">
        <f t="shared" si="35"/>
        <v>1</v>
      </c>
      <c r="I121">
        <f t="shared" si="27"/>
        <v>37.363517464001625</v>
      </c>
      <c r="J121">
        <f t="shared" si="28"/>
        <v>34.143742196912136</v>
      </c>
      <c r="K121">
        <f t="shared" si="28"/>
        <v>-15.17357262063077</v>
      </c>
      <c r="L121">
        <f t="shared" si="29"/>
        <v>-5.0114888953463002</v>
      </c>
      <c r="M121">
        <f t="shared" si="30"/>
        <v>-29.946880598369244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17.046822655615856</v>
      </c>
      <c r="C122" s="9">
        <f t="shared" si="23"/>
        <v>0.61800000000000044</v>
      </c>
      <c r="D122" s="9">
        <f t="shared" si="34"/>
        <v>22.046822655615856</v>
      </c>
      <c r="E122" s="9">
        <f t="shared" si="34"/>
        <v>-2.834433232769547</v>
      </c>
      <c r="F122" s="9">
        <f t="shared" si="25"/>
        <v>-2.4901442273965664</v>
      </c>
      <c r="G122" s="10">
        <f t="shared" si="35"/>
        <v>2.1666666599999997</v>
      </c>
      <c r="H122" s="5">
        <f t="shared" si="35"/>
        <v>1</v>
      </c>
      <c r="I122">
        <f t="shared" si="27"/>
        <v>37.409425402952188</v>
      </c>
      <c r="J122">
        <f t="shared" si="28"/>
        <v>34.113673263540058</v>
      </c>
      <c r="K122">
        <f t="shared" si="28"/>
        <v>-15.353253904220985</v>
      </c>
      <c r="L122">
        <f t="shared" si="29"/>
        <v>-5.0132276026713329</v>
      </c>
      <c r="M122">
        <f t="shared" si="30"/>
        <v>-29.917738832554125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17.251414457100246</v>
      </c>
      <c r="C123" s="9">
        <f t="shared" si="23"/>
        <v>0.62400000000000044</v>
      </c>
      <c r="D123" s="9">
        <f t="shared" si="34"/>
        <v>22.251414457100246</v>
      </c>
      <c r="E123" s="9">
        <f t="shared" si="34"/>
        <v>-2.9270912754938587</v>
      </c>
      <c r="F123" s="9">
        <f t="shared" si="25"/>
        <v>-2.5729535015345752</v>
      </c>
      <c r="G123" s="10">
        <f t="shared" si="35"/>
        <v>2.1666666599999997</v>
      </c>
      <c r="H123" s="5">
        <f t="shared" si="35"/>
        <v>1</v>
      </c>
      <c r="I123">
        <f t="shared" si="27"/>
        <v>37.456081171046236</v>
      </c>
      <c r="J123">
        <f t="shared" si="28"/>
        <v>34.083593897924032</v>
      </c>
      <c r="K123">
        <f t="shared" si="28"/>
        <v>-15.53276033721631</v>
      </c>
      <c r="L123">
        <f t="shared" si="29"/>
        <v>-5.0150540577039093</v>
      </c>
      <c r="M123">
        <f t="shared" si="30"/>
        <v>-29.888512354835807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17.455825749514752</v>
      </c>
      <c r="C124" s="9">
        <f t="shared" si="23"/>
        <v>0.63000000000000045</v>
      </c>
      <c r="D124" s="9">
        <f t="shared" si="34"/>
        <v>22.455825749514752</v>
      </c>
      <c r="E124" s="9">
        <f t="shared" si="34"/>
        <v>-3.0208258307395437</v>
      </c>
      <c r="F124" s="9">
        <f t="shared" si="25"/>
        <v>-2.6566572591921735</v>
      </c>
      <c r="G124" s="10">
        <f t="shared" si="35"/>
        <v>2.1666666599999997</v>
      </c>
      <c r="H124" s="5">
        <f t="shared" si="35"/>
        <v>1</v>
      </c>
      <c r="I124">
        <f t="shared" si="27"/>
        <v>37.50347880069458</v>
      </c>
      <c r="J124">
        <f t="shared" si="28"/>
        <v>34.053503573577807</v>
      </c>
      <c r="K124">
        <f t="shared" si="28"/>
        <v>-15.712091411345325</v>
      </c>
      <c r="L124">
        <f t="shared" si="29"/>
        <v>-5.0169671137440863</v>
      </c>
      <c r="M124">
        <f t="shared" si="30"/>
        <v>-29.859200122550018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17.66005646554817</v>
      </c>
      <c r="C125" s="9">
        <f t="shared" si="23"/>
        <v>0.63600000000000045</v>
      </c>
      <c r="D125" s="9">
        <f t="shared" si="34"/>
        <v>22.66005646554817</v>
      </c>
      <c r="E125" s="9">
        <f t="shared" si="34"/>
        <v>-3.1156358448098214</v>
      </c>
      <c r="F125" s="9">
        <f t="shared" si="25"/>
        <v>-2.7412529102354832</v>
      </c>
      <c r="G125" s="10">
        <f t="shared" si="35"/>
        <v>2.1666666599999997</v>
      </c>
      <c r="H125" s="5">
        <f t="shared" si="35"/>
        <v>1</v>
      </c>
      <c r="I125">
        <f t="shared" si="27"/>
        <v>37.551612308258193</v>
      </c>
      <c r="J125">
        <f t="shared" si="28"/>
        <v>34.02340177089534</v>
      </c>
      <c r="K125">
        <f t="shared" si="28"/>
        <v>-15.891246612080625</v>
      </c>
      <c r="L125">
        <f t="shared" si="29"/>
        <v>-5.0189656252021457</v>
      </c>
      <c r="M125">
        <f t="shared" si="30"/>
        <v>-29.82980111522329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17.864106534792288</v>
      </c>
      <c r="C126" s="9">
        <f t="shared" si="23"/>
        <v>0.64200000000000046</v>
      </c>
      <c r="D126" s="9">
        <f t="shared" si="34"/>
        <v>22.864106534792288</v>
      </c>
      <c r="E126" s="9">
        <f t="shared" si="34"/>
        <v>-3.211520260902379</v>
      </c>
      <c r="F126" s="9">
        <f t="shared" si="25"/>
        <v>-2.8267378642167458</v>
      </c>
      <c r="G126" s="10">
        <f t="shared" si="35"/>
        <v>2.1666666599999997</v>
      </c>
      <c r="H126" s="5">
        <f t="shared" si="35"/>
        <v>1</v>
      </c>
      <c r="I126">
        <f t="shared" si="27"/>
        <v>37.600475695224873</v>
      </c>
      <c r="J126">
        <f t="shared" si="28"/>
        <v>33.993287977144128</v>
      </c>
      <c r="K126">
        <f t="shared" si="28"/>
        <v>-16.070225418771965</v>
      </c>
      <c r="L126">
        <f t="shared" si="29"/>
        <v>-5.0210484477581838</v>
      </c>
      <c r="M126">
        <f t="shared" si="30"/>
        <v>-29.800314334515043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18.067975883783092</v>
      </c>
      <c r="C127" s="9">
        <f t="shared" si="23"/>
        <v>0.64800000000000046</v>
      </c>
      <c r="D127" s="9">
        <f t="shared" si="34"/>
        <v>23.067975883783092</v>
      </c>
      <c r="E127" s="9">
        <f t="shared" si="34"/>
        <v>-3.3084780190730321</v>
      </c>
      <c r="F127" s="9">
        <f t="shared" si="25"/>
        <v>-2.913109530321611</v>
      </c>
      <c r="G127" s="10">
        <f t="shared" si="35"/>
        <v>2.1666666599999997</v>
      </c>
      <c r="H127" s="5">
        <f t="shared" si="35"/>
        <v>1</v>
      </c>
      <c r="I127">
        <f t="shared" si="27"/>
        <v>37.650062949375204</v>
      </c>
      <c r="J127">
        <f t="shared" si="28"/>
        <v>33.963161686457582</v>
      </c>
      <c r="K127">
        <f t="shared" si="28"/>
        <v>-16.249027304779055</v>
      </c>
      <c r="L127">
        <f t="shared" si="29"/>
        <v>-5.0232144385198403</v>
      </c>
      <c r="M127">
        <f t="shared" si="30"/>
        <v>-29.770738804155112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18.271664436041945</v>
      </c>
      <c r="C128" s="9">
        <f t="shared" si="23"/>
        <v>0.65400000000000047</v>
      </c>
      <c r="D128" s="9">
        <f t="shared" si="34"/>
        <v>23.271664436041945</v>
      </c>
      <c r="E128" s="9">
        <f t="shared" si="34"/>
        <v>-3.406508056200181</v>
      </c>
      <c r="F128" s="9">
        <f t="shared" si="25"/>
        <v>-3.0003653173178</v>
      </c>
      <c r="G128" s="10">
        <f t="shared" si="35"/>
        <v>2.1666666599999997</v>
      </c>
      <c r="H128" s="5">
        <f t="shared" si="35"/>
        <v>1</v>
      </c>
      <c r="I128">
        <f t="shared" si="27"/>
        <v>37.700368045937267</v>
      </c>
      <c r="J128">
        <f t="shared" si="28"/>
        <v>33.933022399826463</v>
      </c>
      <c r="K128">
        <f t="shared" si="28"/>
        <v>-16.427651737603988</v>
      </c>
      <c r="L128">
        <f t="shared" si="29"/>
        <v>-5.0254624561780927</v>
      </c>
      <c r="M128">
        <f t="shared" si="30"/>
        <v>-29.741073569876882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18.475172112116692</v>
      </c>
      <c r="C129" s="9">
        <f t="shared" si="23"/>
        <v>0.66000000000000048</v>
      </c>
      <c r="D129" s="9">
        <f t="shared" si="34"/>
        <v>23.475172112116692</v>
      </c>
      <c r="E129" s="9">
        <f t="shared" si="34"/>
        <v>-3.5056093059500628</v>
      </c>
      <c r="F129" s="9">
        <f t="shared" si="25"/>
        <v>-3.0885026335050623</v>
      </c>
      <c r="G129" s="10">
        <f t="shared" si="35"/>
        <v>2.1666666599999997</v>
      </c>
      <c r="H129" s="5">
        <f t="shared" si="35"/>
        <v>1</v>
      </c>
      <c r="I129">
        <f t="shared" si="27"/>
        <v>37.751384948729608</v>
      </c>
      <c r="J129">
        <f t="shared" si="28"/>
        <v>33.902869625089394</v>
      </c>
      <c r="K129">
        <f t="shared" si="28"/>
        <v>-16.606098179023249</v>
      </c>
      <c r="L129">
        <f t="shared" si="29"/>
        <v>-5.0277913611610687</v>
      </c>
      <c r="M129">
        <f t="shared" si="30"/>
        <v>-29.711317699346061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18.678498829622725</v>
      </c>
      <c r="C130" s="9">
        <f t="shared" si="23"/>
        <v>0.66600000000000048</v>
      </c>
      <c r="D130" s="9">
        <f t="shared" si="34"/>
        <v>23.678498829622725</v>
      </c>
      <c r="E130" s="9">
        <f t="shared" si="34"/>
        <v>-3.6057806987427905</v>
      </c>
      <c r="F130" s="9">
        <f t="shared" si="25"/>
        <v>-3.1775188866664954</v>
      </c>
      <c r="G130" s="10">
        <f t="shared" si="35"/>
        <v>2.1666666599999997</v>
      </c>
      <c r="H130" s="5">
        <f t="shared" si="35"/>
        <v>1</v>
      </c>
      <c r="I130">
        <f t="shared" si="27"/>
        <v>37.803107611292084</v>
      </c>
      <c r="J130">
        <f t="shared" si="28"/>
        <v>33.872702876922425</v>
      </c>
      <c r="K130">
        <f t="shared" si="28"/>
        <v>-16.784366085219325</v>
      </c>
      <c r="L130">
        <f t="shared" si="29"/>
        <v>-5.0302000157858098</v>
      </c>
      <c r="M130">
        <f t="shared" si="30"/>
        <v>-29.681470282085265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18.881644503283976</v>
      </c>
      <c r="C131" s="9">
        <f t="shared" si="23"/>
        <v>0.67200000000000049</v>
      </c>
      <c r="D131" s="9">
        <f t="shared" si="34"/>
        <v>23.881644503283976</v>
      </c>
      <c r="E131" s="9">
        <f t="shared" si="34"/>
        <v>-3.7070211617191839</v>
      </c>
      <c r="F131" s="9">
        <f t="shared" si="25"/>
        <v>-3.2674114840211592</v>
      </c>
      <c r="G131" s="10">
        <f t="shared" si="35"/>
        <v>2.1666666599999997</v>
      </c>
      <c r="H131" s="5">
        <f t="shared" si="35"/>
        <v>1</v>
      </c>
      <c r="I131">
        <f t="shared" si="27"/>
        <v>37.855529978004149</v>
      </c>
      <c r="J131">
        <f t="shared" si="28"/>
        <v>33.842521676827708</v>
      </c>
      <c r="K131">
        <f t="shared" si="28"/>
        <v>-16.962454906911837</v>
      </c>
      <c r="L131">
        <f t="shared" si="29"/>
        <v>-5.0326872844079382</v>
      </c>
      <c r="M131">
        <f t="shared" si="30"/>
        <v>-29.651530429394402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19.084609044973824</v>
      </c>
      <c r="C132" s="9">
        <f t="shared" si="23"/>
        <v>0.67800000000000049</v>
      </c>
      <c r="D132" s="9">
        <f t="shared" si="34"/>
        <v>24.084609044973824</v>
      </c>
      <c r="E132" s="9">
        <f t="shared" si="34"/>
        <v>-3.809329618708384</v>
      </c>
      <c r="F132" s="9">
        <f t="shared" si="25"/>
        <v>-3.3581778321780043</v>
      </c>
      <c r="G132" s="10">
        <f t="shared" si="35"/>
        <v>2.1666666599999997</v>
      </c>
      <c r="H132" s="5">
        <f t="shared" si="35"/>
        <v>1</v>
      </c>
      <c r="I132">
        <f t="shared" si="27"/>
        <v>37.908645985190155</v>
      </c>
      <c r="J132">
        <f t="shared" si="28"/>
        <v>33.812325553121262</v>
      </c>
      <c r="K132">
        <f t="shared" si="28"/>
        <v>-17.140364089488205</v>
      </c>
      <c r="L132">
        <f t="shared" si="29"/>
        <v>-5.0352520335691864</v>
      </c>
      <c r="M132">
        <f t="shared" si="30"/>
        <v>-29.621497274267053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19.287392363755949</v>
      </c>
      <c r="C133" s="9">
        <f t="shared" si="23"/>
        <v>0.6840000000000005</v>
      </c>
      <c r="D133" s="9">
        <f t="shared" ref="D133:E148" si="36">D132+$C$7*(J132+J133)/2</f>
        <v>24.287392363755949</v>
      </c>
      <c r="E133" s="9">
        <f t="shared" si="36"/>
        <v>-3.9127049901962501</v>
      </c>
      <c r="F133" s="9">
        <f t="shared" si="25"/>
        <v>-3.4498153370911071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37.962449562211326</v>
      </c>
      <c r="J133">
        <f t="shared" si="28"/>
        <v>33.782114040919843</v>
      </c>
      <c r="K133">
        <f t="shared" si="28"/>
        <v>-17.318093073133806</v>
      </c>
      <c r="L133">
        <f t="shared" si="29"/>
        <v>-5.03789313214273</v>
      </c>
      <c r="M133">
        <f t="shared" si="30"/>
        <v>-29.591369971302903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19.489994365925089</v>
      </c>
      <c r="C134" s="9">
        <f t="shared" si="23"/>
        <v>0.6900000000000005</v>
      </c>
      <c r="D134" s="9">
        <f t="shared" si="36"/>
        <v>24.489994365925089</v>
      </c>
      <c r="E134" s="9">
        <f t="shared" si="36"/>
        <v>-4.0171461932945363</v>
      </c>
      <c r="F134" s="9">
        <f t="shared" si="25"/>
        <v>-3.5423214040161914</v>
      </c>
      <c r="G134" s="10">
        <f t="shared" si="37"/>
        <v>2.1666666599999997</v>
      </c>
      <c r="H134" s="5">
        <f t="shared" si="37"/>
        <v>1</v>
      </c>
      <c r="I134">
        <f t="shared" si="27"/>
        <v>38.016934632544022</v>
      </c>
      <c r="J134">
        <f t="shared" si="28"/>
        <v>33.751886682126987</v>
      </c>
      <c r="K134">
        <f t="shared" si="28"/>
        <v>-17.495641292961622</v>
      </c>
      <c r="L134">
        <f t="shared" si="29"/>
        <v>-5.0406094514762971</v>
      </c>
      <c r="M134">
        <f t="shared" si="30"/>
        <v>-29.561147696616292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19.692414955047724</v>
      </c>
      <c r="C135" s="9">
        <f t="shared" si="23"/>
        <v>0.69600000000000051</v>
      </c>
      <c r="D135" s="9">
        <f t="shared" si="36"/>
        <v>24.692414955047724</v>
      </c>
      <c r="E135" s="9">
        <f t="shared" si="36"/>
        <v>-4.1226521417108453</v>
      </c>
      <c r="F135" s="9">
        <f t="shared" si="25"/>
        <v>-3.6356934374684382</v>
      </c>
      <c r="G135" s="10">
        <f t="shared" si="37"/>
        <v>2.1666666599999997</v>
      </c>
      <c r="H135" s="5">
        <f t="shared" si="37"/>
        <v>1</v>
      </c>
      <c r="I135">
        <f t="shared" si="27"/>
        <v>38.072095114843989</v>
      </c>
      <c r="J135">
        <f t="shared" si="28"/>
        <v>33.721643025418132</v>
      </c>
      <c r="K135">
        <f t="shared" si="28"/>
        <v>-17.67300817914132</v>
      </c>
      <c r="L135">
        <f t="shared" si="29"/>
        <v>-5.0433998655329946</v>
      </c>
      <c r="M135">
        <f t="shared" si="30"/>
        <v>-29.530829647741054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19.894654032002652</v>
      </c>
      <c r="C136" s="9">
        <f t="shared" si="23"/>
        <v>0.70200000000000051</v>
      </c>
      <c r="D136" s="9">
        <f t="shared" si="36"/>
        <v>24.894654032002652</v>
      </c>
      <c r="E136" s="9">
        <f t="shared" si="36"/>
        <v>-4.2292217457193528</v>
      </c>
      <c r="F136" s="9">
        <f t="shared" si="25"/>
        <v>-3.7299288411815734</v>
      </c>
      <c r="G136" s="10">
        <f t="shared" si="37"/>
        <v>2.1666666599999997</v>
      </c>
      <c r="H136" s="5">
        <f t="shared" si="37"/>
        <v>1</v>
      </c>
      <c r="I136">
        <f t="shared" si="27"/>
        <v>38.127924923996218</v>
      </c>
      <c r="J136">
        <f t="shared" si="28"/>
        <v>33.691382626224936</v>
      </c>
      <c r="K136">
        <f t="shared" si="28"/>
        <v>-17.850193157027768</v>
      </c>
      <c r="L136">
        <f t="shared" si="29"/>
        <v>-5.0462632510298304</v>
      </c>
      <c r="M136">
        <f t="shared" si="30"/>
        <v>-29.500415043531671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20.096711495021484</v>
      </c>
      <c r="C137" s="9">
        <f t="shared" si="23"/>
        <v>0.70800000000000052</v>
      </c>
      <c r="D137" s="9">
        <f t="shared" si="36"/>
        <v>25.096711495021484</v>
      </c>
      <c r="E137" s="9">
        <f t="shared" si="36"/>
        <v>-4.3368539121323026</v>
      </c>
      <c r="F137" s="9">
        <f t="shared" si="25"/>
        <v>-3.8250250180682137</v>
      </c>
      <c r="G137" s="10">
        <f t="shared" si="37"/>
        <v>2.1666666599999997</v>
      </c>
      <c r="H137" s="5">
        <f t="shared" si="37"/>
        <v>1</v>
      </c>
      <c r="I137">
        <f t="shared" si="27"/>
        <v>38.184417972150221</v>
      </c>
      <c r="J137">
        <f t="shared" si="28"/>
        <v>33.66110504671876</v>
      </c>
      <c r="K137">
        <f t="shared" si="28"/>
        <v>-18.027195647288959</v>
      </c>
      <c r="L137">
        <f t="shared" si="29"/>
        <v>-5.0491984875738973</v>
      </c>
      <c r="M137">
        <f t="shared" si="30"/>
        <v>-29.469903124060895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20.29858723972902</v>
      </c>
      <c r="C138" s="9">
        <f t="shared" si="23"/>
        <v>0.71400000000000052</v>
      </c>
      <c r="D138" s="9">
        <f t="shared" si="36"/>
        <v>25.29858723972902</v>
      </c>
      <c r="E138" s="9">
        <f t="shared" si="36"/>
        <v>-4.4455475442722694</v>
      </c>
      <c r="F138" s="9">
        <f t="shared" si="25"/>
        <v>-3.9209793701814846</v>
      </c>
      <c r="G138" s="10">
        <f t="shared" si="37"/>
        <v>2.1666666599999997</v>
      </c>
      <c r="H138" s="5">
        <f t="shared" si="37"/>
        <v>1</v>
      </c>
      <c r="I138">
        <f t="shared" si="27"/>
        <v>38.241568169740283</v>
      </c>
      <c r="J138">
        <f t="shared" si="28"/>
        <v>33.630809855793316</v>
      </c>
      <c r="K138">
        <f t="shared" si="28"/>
        <v>-18.204015066033325</v>
      </c>
      <c r="L138">
        <f t="shared" si="29"/>
        <v>-5.0522044577961687</v>
      </c>
      <c r="M138">
        <f t="shared" si="30"/>
        <v>-29.439293150513912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20.50028115918354</v>
      </c>
      <c r="C139" s="9">
        <f t="shared" si="23"/>
        <v>0.72000000000000053</v>
      </c>
      <c r="D139" s="9">
        <f t="shared" si="36"/>
        <v>25.50028115918354</v>
      </c>
      <c r="E139" s="9">
        <f t="shared" si="36"/>
        <v>-4.5553015419451786</v>
      </c>
      <c r="F139" s="9">
        <f t="shared" si="25"/>
        <v>-4.0177892986778678</v>
      </c>
      <c r="G139" s="10">
        <f t="shared" si="37"/>
        <v>2.1666666599999997</v>
      </c>
      <c r="H139" s="5">
        <f t="shared" si="37"/>
        <v>1</v>
      </c>
      <c r="I139">
        <f t="shared" si="27"/>
        <v>38.299369426490607</v>
      </c>
      <c r="J139">
        <f t="shared" si="28"/>
        <v>33.600496629046539</v>
      </c>
      <c r="K139">
        <f t="shared" si="28"/>
        <v>-18.380650824936406</v>
      </c>
      <c r="L139">
        <f t="shared" si="29"/>
        <v>-5.0552800474829001</v>
      </c>
      <c r="M139">
        <f t="shared" si="30"/>
        <v>-29.408584405079139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20.701793143916966</v>
      </c>
      <c r="C140" s="9">
        <f t="shared" si="23"/>
        <v>0.72600000000000053</v>
      </c>
      <c r="D140" s="9">
        <f t="shared" si="36"/>
        <v>25.701793143916966</v>
      </c>
      <c r="E140" s="9">
        <f t="shared" si="36"/>
        <v>-4.6661148014140883</v>
      </c>
      <c r="F140" s="9">
        <f t="shared" si="25"/>
        <v>-4.1154522037813202</v>
      </c>
      <c r="G140" s="10">
        <f t="shared" si="37"/>
        <v>2.1666666599999997</v>
      </c>
      <c r="H140" s="5">
        <f t="shared" si="37"/>
        <v>1</v>
      </c>
      <c r="I140">
        <f t="shared" si="27"/>
        <v>38.357815652405009</v>
      </c>
      <c r="J140">
        <f t="shared" si="28"/>
        <v>33.570164948761644</v>
      </c>
      <c r="K140">
        <f t="shared" si="28"/>
        <v>-18.557102331366881</v>
      </c>
      <c r="L140">
        <f t="shared" si="29"/>
        <v>-5.0584241457046009</v>
      </c>
      <c r="M140">
        <f t="shared" si="30"/>
        <v>-29.377776190835782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20.903123081974911</v>
      </c>
      <c r="C141" s="9">
        <f t="shared" si="23"/>
        <v>0.73200000000000054</v>
      </c>
      <c r="D141" s="9">
        <f t="shared" si="36"/>
        <v>25.903123081974911</v>
      </c>
      <c r="E141" s="9">
        <f t="shared" si="36"/>
        <v>-4.7779862153737245</v>
      </c>
      <c r="F141" s="9">
        <f t="shared" si="25"/>
        <v>-4.2139654847485772</v>
      </c>
      <c r="G141" s="10">
        <f t="shared" si="37"/>
        <v>2.1666666599999997</v>
      </c>
      <c r="H141" s="5">
        <f t="shared" si="37"/>
        <v>1</v>
      </c>
      <c r="I141">
        <f t="shared" si="27"/>
        <v>38.416900758740979</v>
      </c>
      <c r="J141">
        <f t="shared" si="28"/>
        <v>33.539814403887419</v>
      </c>
      <c r="K141">
        <f t="shared" si="28"/>
        <v>-18.733368988511895</v>
      </c>
      <c r="L141">
        <f t="shared" si="29"/>
        <v>-5.0616356449425481</v>
      </c>
      <c r="M141">
        <f t="shared" si="30"/>
        <v>-29.346867831638242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21.104270858956628</v>
      </c>
      <c r="C142" s="9">
        <f t="shared" si="23"/>
        <v>0.73800000000000054</v>
      </c>
      <c r="D142" s="9">
        <f t="shared" si="36"/>
        <v>26.104270858956628</v>
      </c>
      <c r="E142" s="9">
        <f t="shared" si="36"/>
        <v>-4.8909146729257653</v>
      </c>
      <c r="F142" s="9">
        <f t="shared" si="25"/>
        <v>-4.3133265398357397</v>
      </c>
      <c r="G142" s="10">
        <f t="shared" si="37"/>
        <v>2.1666666599999997</v>
      </c>
      <c r="H142" s="5">
        <f t="shared" si="37"/>
        <v>1</v>
      </c>
      <c r="I142">
        <f t="shared" si="27"/>
        <v>38.476618658967823</v>
      </c>
      <c r="J142">
        <f t="shared" si="28"/>
        <v>33.509444590017765</v>
      </c>
      <c r="K142">
        <f t="shared" si="28"/>
        <v>-18.909450195501723</v>
      </c>
      <c r="L142">
        <f t="shared" si="29"/>
        <v>-5.0649134412128269</v>
      </c>
      <c r="M142">
        <f t="shared" si="30"/>
        <v>-29.31585867199745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21.305236358054792</v>
      </c>
      <c r="C143" s="9">
        <f t="shared" si="23"/>
        <v>0.74400000000000055</v>
      </c>
      <c r="D143" s="9">
        <f t="shared" si="36"/>
        <v>26.305236358054792</v>
      </c>
      <c r="E143" s="9">
        <f t="shared" si="36"/>
        <v>-5.0048990595548712</v>
      </c>
      <c r="F143" s="9">
        <f t="shared" si="25"/>
        <v>-4.4135327662659982</v>
      </c>
      <c r="G143" s="10">
        <f t="shared" si="37"/>
        <v>2.1666666599999997</v>
      </c>
      <c r="H143" s="5">
        <f t="shared" si="37"/>
        <v>1</v>
      </c>
      <c r="I143">
        <f t="shared" si="27"/>
        <v>38.536963269708899</v>
      </c>
      <c r="J143">
        <f t="shared" si="28"/>
        <v>33.479055109370485</v>
      </c>
      <c r="K143">
        <f t="shared" si="28"/>
        <v>-19.085345347533707</v>
      </c>
      <c r="L143">
        <f t="shared" si="29"/>
        <v>-5.0682564341878837</v>
      </c>
      <c r="M143">
        <f t="shared" si="30"/>
        <v>-29.284748076959261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21.506019460095199</v>
      </c>
      <c r="C144" s="9">
        <f t="shared" si="23"/>
        <v>0.75000000000000056</v>
      </c>
      <c r="D144" s="9">
        <f t="shared" si="36"/>
        <v>26.506019460095199</v>
      </c>
      <c r="E144" s="9">
        <f t="shared" si="36"/>
        <v>-5.119938257105459</v>
      </c>
      <c r="F144" s="9">
        <f t="shared" si="25"/>
        <v>-4.5145815601986321</v>
      </c>
      <c r="G144" s="10">
        <f t="shared" si="37"/>
        <v>2.1666666599999997</v>
      </c>
      <c r="H144" s="5">
        <f t="shared" si="37"/>
        <v>1</v>
      </c>
      <c r="I144">
        <f t="shared" si="27"/>
        <v>38.597928511667519</v>
      </c>
      <c r="J144">
        <f t="shared" si="28"/>
        <v>33.448645570765358</v>
      </c>
      <c r="K144">
        <f t="shared" si="28"/>
        <v>-19.261053835995462</v>
      </c>
      <c r="L144">
        <f t="shared" si="29"/>
        <v>-5.0716635273155672</v>
      </c>
      <c r="M144">
        <f t="shared" si="30"/>
        <v>-29.253535431979987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21.706620043576301</v>
      </c>
      <c r="C145" s="9">
        <f t="shared" si="23"/>
        <v>0.75600000000000056</v>
      </c>
      <c r="D145" s="9">
        <f t="shared" si="36"/>
        <v>26.706620043576301</v>
      </c>
      <c r="E145" s="9">
        <f t="shared" si="36"/>
        <v>-5.2360311437592078</v>
      </c>
      <c r="F145" s="9">
        <f t="shared" si="25"/>
        <v>-4.6164703166991536</v>
      </c>
      <c r="G145" s="10">
        <f t="shared" si="37"/>
        <v>2.1666666599999997</v>
      </c>
      <c r="H145" s="5">
        <f t="shared" si="37"/>
        <v>1</v>
      </c>
      <c r="I145">
        <f t="shared" si="27"/>
        <v>38.65950831053663</v>
      </c>
      <c r="J145">
        <f t="shared" si="28"/>
        <v>33.418215589601466</v>
      </c>
      <c r="K145">
        <f t="shared" si="28"/>
        <v>-19.436575048587343</v>
      </c>
      <c r="L145">
        <f t="shared" si="29"/>
        <v>-5.0751336279356485</v>
      </c>
      <c r="M145">
        <f t="shared" si="30"/>
        <v>-29.222220142799163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21.907037984708605</v>
      </c>
      <c r="C146" s="9">
        <f t="shared" si="23"/>
        <v>0.76200000000000057</v>
      </c>
      <c r="D146" s="9">
        <f t="shared" si="36"/>
        <v>26.907037984708605</v>
      </c>
      <c r="E146" s="9">
        <f t="shared" si="36"/>
        <v>-5.353176594013302</v>
      </c>
      <c r="F146" s="9">
        <f t="shared" si="25"/>
        <v>-4.7191964297106423</v>
      </c>
      <c r="G146" s="10">
        <f t="shared" si="37"/>
        <v>2.1666666599999997</v>
      </c>
      <c r="H146" s="5">
        <f t="shared" si="37"/>
        <v>1</v>
      </c>
      <c r="I146">
        <f t="shared" si="27"/>
        <v>38.721696597891878</v>
      </c>
      <c r="J146">
        <f t="shared" si="28"/>
        <v>33.387764787833852</v>
      </c>
      <c r="K146">
        <f t="shared" si="28"/>
        <v>-19.611908369444137</v>
      </c>
      <c r="L146">
        <f t="shared" si="29"/>
        <v>-5.078665647393807</v>
      </c>
      <c r="M146">
        <f t="shared" si="30"/>
        <v>-29.190801635309679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22.107273157453957</v>
      </c>
      <c r="C147" s="9">
        <f t="shared" si="23"/>
        <v>0.76800000000000057</v>
      </c>
      <c r="D147" s="9">
        <f t="shared" si="36"/>
        <v>27.107273157453957</v>
      </c>
      <c r="E147" s="9">
        <f t="shared" si="36"/>
        <v>-5.4713734786594026</v>
      </c>
      <c r="F147" s="9">
        <f t="shared" si="25"/>
        <v>-4.8227572920262824</v>
      </c>
      <c r="G147" s="10">
        <f t="shared" si="37"/>
        <v>2.1666666599999997</v>
      </c>
      <c r="H147" s="5">
        <f t="shared" si="37"/>
        <v>1</v>
      </c>
      <c r="I147">
        <f t="shared" si="27"/>
        <v>38.784487312068201</v>
      </c>
      <c r="J147">
        <f t="shared" si="28"/>
        <v>33.35729279394949</v>
      </c>
      <c r="K147">
        <f t="shared" si="28"/>
        <v>-19.787053179255995</v>
      </c>
      <c r="L147">
        <f t="shared" si="29"/>
        <v>-5.0822585011530839</v>
      </c>
      <c r="M147">
        <f t="shared" si="30"/>
        <v>-29.159279355425312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22.307325433564632</v>
      </c>
      <c r="C148" s="9">
        <f t="shared" si="23"/>
        <v>0.77400000000000058</v>
      </c>
      <c r="D148" s="9">
        <f t="shared" si="36"/>
        <v>27.307325433564632</v>
      </c>
      <c r="E148" s="9">
        <f t="shared" si="36"/>
        <v>-5.5906206647633363</v>
      </c>
      <c r="F148" s="9">
        <f t="shared" si="25"/>
        <v>-4.9271502952630142</v>
      </c>
      <c r="G148" s="10">
        <f t="shared" si="37"/>
        <v>2.1666666599999997</v>
      </c>
      <c r="H148" s="5">
        <f t="shared" si="37"/>
        <v>1</v>
      </c>
      <c r="I148">
        <f t="shared" si="27"/>
        <v>38.847874399019673</v>
      </c>
      <c r="J148">
        <f t="shared" si="28"/>
        <v>33.32679924294257</v>
      </c>
      <c r="K148">
        <f t="shared" si="28"/>
        <v>-19.962008855388547</v>
      </c>
      <c r="L148">
        <f t="shared" si="29"/>
        <v>-5.0859111089027822</v>
      </c>
      <c r="M148">
        <f t="shared" si="30"/>
        <v>-29.127652768945829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22.507194682622327</v>
      </c>
      <c r="C149" s="9">
        <f t="shared" ref="C149:C212" si="42">C148+_dt</f>
        <v>0.78000000000000058</v>
      </c>
      <c r="D149" s="9">
        <f t="shared" ref="D149:E164" si="43">D148+$C$7*(J148+J149)/2</f>
        <v>27.507194682622327</v>
      </c>
      <c r="E149" s="9">
        <f t="shared" si="43"/>
        <v>-5.7109170156455082</v>
      </c>
      <c r="F149" s="9">
        <f t="shared" ref="F149:F212" si="44">$O$1*D149^2+$O$2*D149+$O$3</f>
        <v>-5.0323728298363815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38.911851813162549</v>
      </c>
      <c r="J149">
        <f t="shared" ref="J149:K212" si="47">J148+L148*$C$7</f>
        <v>33.296283776289151</v>
      </c>
      <c r="K149">
        <f t="shared" si="47"/>
        <v>-20.136774772002223</v>
      </c>
      <c r="L149">
        <f t="shared" ref="L149:L212" si="48">-$C$15*I149*J149</f>
        <v>-5.0896223946648096</v>
      </c>
      <c r="M149">
        <f t="shared" ref="M149:M212" si="49">-$C$6-$C$15*I149*K149</f>
        <v>-29.095921361419684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22.706880772076957</v>
      </c>
      <c r="C150" s="9">
        <f t="shared" si="42"/>
        <v>0.78600000000000059</v>
      </c>
      <c r="D150" s="9">
        <f t="shared" si="43"/>
        <v>27.706880772076957</v>
      </c>
      <c r="E150" s="9">
        <f t="shared" si="43"/>
        <v>-5.8322613908620271</v>
      </c>
      <c r="F150" s="9">
        <f t="shared" si="44"/>
        <v>-5.1384222849364942</v>
      </c>
      <c r="G150" s="10">
        <f t="shared" si="45"/>
        <v>2.1666666599999997</v>
      </c>
      <c r="H150" s="5">
        <f t="shared" si="45"/>
        <v>1</v>
      </c>
      <c r="I150">
        <f t="shared" si="46"/>
        <v>38.976413518201483</v>
      </c>
      <c r="J150">
        <f t="shared" si="47"/>
        <v>33.265746041921162</v>
      </c>
      <c r="K150">
        <f t="shared" si="47"/>
        <v>-20.311350300170741</v>
      </c>
      <c r="L150">
        <f t="shared" si="48"/>
        <v>-5.093391286897484</v>
      </c>
      <c r="M150">
        <f t="shared" si="49"/>
        <v>-29.064084638004481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22.906383567285321</v>
      </c>
      <c r="C151" s="9">
        <f t="shared" si="42"/>
        <v>0.79200000000000059</v>
      </c>
      <c r="D151" s="9">
        <f t="shared" si="43"/>
        <v>27.906383567285321</v>
      </c>
      <c r="E151" s="9">
        <f t="shared" si="43"/>
        <v>-5.9546526461865357</v>
      </c>
      <c r="F151" s="9">
        <f t="shared" si="44"/>
        <v>-5.2452960485051472</v>
      </c>
      <c r="G151" s="10">
        <f t="shared" si="45"/>
        <v>2.1666666599999997</v>
      </c>
      <c r="H151" s="5">
        <f t="shared" si="45"/>
        <v>1</v>
      </c>
      <c r="I151">
        <f t="shared" si="46"/>
        <v>39.041553487938891</v>
      </c>
      <c r="J151">
        <f t="shared" si="47"/>
        <v>33.235185694199778</v>
      </c>
      <c r="K151">
        <f t="shared" si="47"/>
        <v>-20.485734807998767</v>
      </c>
      <c r="L151">
        <f t="shared" si="48"/>
        <v>-5.0972167185967665</v>
      </c>
      <c r="M151">
        <f t="shared" si="49"/>
        <v>-29.032142123325205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23.105702931549583</v>
      </c>
      <c r="C152" s="9">
        <f t="shared" si="42"/>
        <v>0.7980000000000006</v>
      </c>
      <c r="D152" s="9">
        <f t="shared" si="43"/>
        <v>28.105702931549583</v>
      </c>
      <c r="E152" s="9">
        <f t="shared" si="43"/>
        <v>-6.0780896335927483</v>
      </c>
      <c r="F152" s="9">
        <f t="shared" si="44"/>
        <v>-5.3529915072140302</v>
      </c>
      <c r="G152" s="10">
        <f t="shared" si="45"/>
        <v>2.1666666599999997</v>
      </c>
      <c r="H152" s="5">
        <f t="shared" si="45"/>
        <v>1</v>
      </c>
      <c r="I152">
        <f t="shared" si="46"/>
        <v>39.107265707067306</v>
      </c>
      <c r="J152">
        <f t="shared" si="47"/>
        <v>33.204602393888194</v>
      </c>
      <c r="K152">
        <f t="shared" si="47"/>
        <v>-20.659927660738717</v>
      </c>
      <c r="L152">
        <f t="shared" si="48"/>
        <v>-5.1010976273949575</v>
      </c>
      <c r="M152">
        <f t="shared" si="49"/>
        <v>-29.000093361330414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23.304838726155619</v>
      </c>
      <c r="C153" s="9">
        <f t="shared" si="42"/>
        <v>0.8040000000000006</v>
      </c>
      <c r="D153" s="9">
        <f t="shared" si="43"/>
        <v>28.304838726155619</v>
      </c>
      <c r="E153" s="9">
        <f t="shared" si="43"/>
        <v>-6.202571201237685</v>
      </c>
      <c r="F153" s="9">
        <f t="shared" si="44"/>
        <v>-5.4615060464440726</v>
      </c>
      <c r="G153" s="10">
        <f t="shared" si="45"/>
        <v>2.1666666599999997</v>
      </c>
      <c r="H153" s="5">
        <f t="shared" si="45"/>
        <v>1</v>
      </c>
      <c r="I153">
        <f t="shared" si="46"/>
        <v>39.173544171944791</v>
      </c>
      <c r="J153">
        <f t="shared" si="47"/>
        <v>33.173995808123827</v>
      </c>
      <c r="K153">
        <f t="shared" si="47"/>
        <v>-20.833928220906699</v>
      </c>
      <c r="L153">
        <f t="shared" si="48"/>
        <v>-5.1050329556568377</v>
      </c>
      <c r="M153">
        <f t="shared" si="49"/>
        <v>-28.967937915146411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23.503790810411161</v>
      </c>
      <c r="C154" s="9">
        <f t="shared" si="42"/>
        <v>0.81000000000000061</v>
      </c>
      <c r="D154" s="9">
        <f t="shared" si="43"/>
        <v>28.503790810411161</v>
      </c>
      <c r="E154" s="9">
        <f t="shared" si="43"/>
        <v>-6.3280961934455977</v>
      </c>
      <c r="F154" s="9">
        <f t="shared" si="44"/>
        <v>-5.5708370502658937</v>
      </c>
      <c r="G154" s="10">
        <f t="shared" si="45"/>
        <v>2.1666666599999997</v>
      </c>
      <c r="H154" s="5">
        <f t="shared" si="45"/>
        <v>1</v>
      </c>
      <c r="I154">
        <f t="shared" si="46"/>
        <v>39.240382891353441</v>
      </c>
      <c r="J154">
        <f t="shared" si="47"/>
        <v>33.143365610389885</v>
      </c>
      <c r="K154">
        <f t="shared" si="47"/>
        <v>-21.007735848397576</v>
      </c>
      <c r="L154">
        <f t="shared" si="48"/>
        <v>-5.1090216505732675</v>
      </c>
      <c r="M154">
        <f t="shared" si="49"/>
        <v>-28.935675366929495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23.702559041683791</v>
      </c>
      <c r="C155" s="9">
        <f t="shared" si="42"/>
        <v>0.81600000000000061</v>
      </c>
      <c r="D155" s="9">
        <f t="shared" si="43"/>
        <v>28.702559041683791</v>
      </c>
      <c r="E155" s="9">
        <f t="shared" si="43"/>
        <v>-6.4546634506925882</v>
      </c>
      <c r="F155" s="9">
        <f t="shared" si="44"/>
        <v>-5.6809819014213225</v>
      </c>
      <c r="G155" s="10">
        <f t="shared" si="45"/>
        <v>2.1666666599999997</v>
      </c>
      <c r="H155" s="5">
        <f t="shared" si="45"/>
        <v>1</v>
      </c>
      <c r="I155">
        <f t="shared" si="46"/>
        <v>39.307775887240815</v>
      </c>
      <c r="J155">
        <f t="shared" si="47"/>
        <v>33.112711480486446</v>
      </c>
      <c r="K155">
        <f t="shared" si="47"/>
        <v>-21.181349900599152</v>
      </c>
      <c r="L155">
        <f t="shared" si="48"/>
        <v>-5.1130626642522508</v>
      </c>
      <c r="M155">
        <f t="shared" si="49"/>
        <v>-28.903305317716445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23.901143275438752</v>
      </c>
      <c r="C156" s="9">
        <f t="shared" si="42"/>
        <v>0.82200000000000062</v>
      </c>
      <c r="D156" s="9">
        <f t="shared" si="43"/>
        <v>28.901143275438752</v>
      </c>
      <c r="E156" s="9">
        <f t="shared" si="43"/>
        <v>-6.5822718095919024</v>
      </c>
      <c r="F156" s="9">
        <f t="shared" si="44"/>
        <v>-5.7919379813060035</v>
      </c>
      <c r="G156" s="10">
        <f t="shared" si="45"/>
        <v>2.1666666599999997</v>
      </c>
      <c r="H156" s="5">
        <f t="shared" si="45"/>
        <v>1</v>
      </c>
      <c r="I156">
        <f t="shared" si="46"/>
        <v>39.37571719544453</v>
      </c>
      <c r="J156">
        <f t="shared" si="47"/>
        <v>33.08203310450093</v>
      </c>
      <c r="K156">
        <f t="shared" si="47"/>
        <v>-21.354769732505449</v>
      </c>
      <c r="L156">
        <f t="shared" si="48"/>
        <v>-5.1171549538074821</v>
      </c>
      <c r="M156">
        <f t="shared" si="49"/>
        <v>-28.870827387273213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24.099543365276588</v>
      </c>
      <c r="C157" s="9">
        <f t="shared" si="42"/>
        <v>0.82800000000000062</v>
      </c>
      <c r="D157" s="9">
        <f t="shared" si="43"/>
        <v>29.099543365276588</v>
      </c>
      <c r="E157" s="9">
        <f t="shared" si="43"/>
        <v>-6.7109201028799061</v>
      </c>
      <c r="F157" s="9">
        <f t="shared" si="44"/>
        <v>-5.9037026699530912</v>
      </c>
      <c r="G157" s="10">
        <f t="shared" si="45"/>
        <v>2.1666666599999997</v>
      </c>
      <c r="H157" s="5">
        <f t="shared" si="45"/>
        <v>1</v>
      </c>
      <c r="I157">
        <f t="shared" si="46"/>
        <v>39.444200866399839</v>
      </c>
      <c r="J157">
        <f t="shared" si="47"/>
        <v>33.051330174778087</v>
      </c>
      <c r="K157">
        <f t="shared" si="47"/>
        <v>-21.52799469682909</v>
      </c>
      <c r="L157">
        <f t="shared" si="48"/>
        <v>-5.1212974814443628</v>
      </c>
      <c r="M157">
        <f t="shared" si="49"/>
        <v>-28.838241213942045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24.297759162970589</v>
      </c>
      <c r="C158" s="9">
        <f t="shared" si="42"/>
        <v>0.83400000000000063</v>
      </c>
      <c r="D158" s="9">
        <f t="shared" si="43"/>
        <v>29.297759162970589</v>
      </c>
      <c r="E158" s="9">
        <f t="shared" si="43"/>
        <v>-6.8406071594027313</v>
      </c>
      <c r="F158" s="9">
        <f t="shared" si="44"/>
        <v>-6.0162733460179796</v>
      </c>
      <c r="G158" s="10">
        <f t="shared" si="45"/>
        <v>2.1666666599999997</v>
      </c>
      <c r="H158" s="5">
        <f t="shared" si="45"/>
        <v>1</v>
      </c>
      <c r="I158">
        <f t="shared" si="46"/>
        <v>39.513220965830349</v>
      </c>
      <c r="J158">
        <f t="shared" si="47"/>
        <v>33.020602389889419</v>
      </c>
      <c r="K158">
        <f t="shared" si="47"/>
        <v>-21.701024144112743</v>
      </c>
      <c r="L158">
        <f t="shared" si="48"/>
        <v>-5.1254892145435216</v>
      </c>
      <c r="M158">
        <f t="shared" si="49"/>
        <v>-28.805546454486986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24.495790518504062</v>
      </c>
      <c r="C159" s="9">
        <f t="shared" si="42"/>
        <v>0.84000000000000064</v>
      </c>
      <c r="D159" s="9">
        <f t="shared" si="43"/>
        <v>29.495790518504062</v>
      </c>
      <c r="E159" s="9">
        <f t="shared" si="43"/>
        <v>-6.9713318041035883</v>
      </c>
      <c r="F159" s="9">
        <f t="shared" si="44"/>
        <v>-6.129647386764093</v>
      </c>
      <c r="G159" s="10">
        <f t="shared" si="45"/>
        <v>2.1666666599999997</v>
      </c>
      <c r="H159" s="5">
        <f t="shared" si="45"/>
        <v>1</v>
      </c>
      <c r="I159">
        <f t="shared" si="46"/>
        <v>39.582771575421958</v>
      </c>
      <c r="J159">
        <f t="shared" si="47"/>
        <v>32.989849454602158</v>
      </c>
      <c r="K159">
        <f t="shared" si="47"/>
        <v>-21.873857422839666</v>
      </c>
      <c r="L159">
        <f t="shared" si="48"/>
        <v>-5.129729125741858</v>
      </c>
      <c r="M159">
        <f t="shared" si="49"/>
        <v>-28.772742783937979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24.693637280107414</v>
      </c>
      <c r="C160" s="9">
        <f t="shared" si="42"/>
        <v>0.84600000000000064</v>
      </c>
      <c r="D160" s="9">
        <f t="shared" si="43"/>
        <v>29.693637280107414</v>
      </c>
      <c r="E160" s="9">
        <f t="shared" si="43"/>
        <v>-7.1030928580107373</v>
      </c>
      <c r="F160" s="9">
        <f t="shared" si="44"/>
        <v>-6.2438221680497064</v>
      </c>
      <c r="G160" s="10">
        <f t="shared" si="45"/>
        <v>2.1666666599999997</v>
      </c>
      <c r="H160" s="5">
        <f t="shared" si="45"/>
        <v>1</v>
      </c>
      <c r="I160">
        <f t="shared" si="46"/>
        <v>39.652846793479952</v>
      </c>
      <c r="J160">
        <f t="shared" si="47"/>
        <v>32.95907107984771</v>
      </c>
      <c r="K160">
        <f t="shared" si="47"/>
        <v>-22.046493879543295</v>
      </c>
      <c r="L160">
        <f t="shared" si="48"/>
        <v>-5.1340161930110897</v>
      </c>
      <c r="M160">
        <f t="shared" si="49"/>
        <v>-28.739829895433505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24.891299294295024</v>
      </c>
      <c r="C161" s="9">
        <f t="shared" si="42"/>
        <v>0.85200000000000065</v>
      </c>
      <c r="D161" s="9">
        <f t="shared" si="43"/>
        <v>29.891299294295024</v>
      </c>
      <c r="E161" s="9">
        <f t="shared" si="43"/>
        <v>-7.2358891382261152</v>
      </c>
      <c r="F161" s="9">
        <f t="shared" si="44"/>
        <v>-6.3587950643157942</v>
      </c>
      <c r="G161" s="10">
        <f t="shared" si="45"/>
        <v>2.1666666599999997</v>
      </c>
      <c r="H161" s="5">
        <f t="shared" si="45"/>
        <v>1</v>
      </c>
      <c r="I161">
        <f t="shared" si="46"/>
        <v>39.723440735569483</v>
      </c>
      <c r="J161">
        <f t="shared" si="47"/>
        <v>32.928266982689642</v>
      </c>
      <c r="K161">
        <f t="shared" si="47"/>
        <v>-22.218932858915895</v>
      </c>
      <c r="L161">
        <f t="shared" si="48"/>
        <v>-5.1383493997338636</v>
      </c>
      <c r="M161">
        <f t="shared" si="49"/>
        <v>-28.706807500062002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25.088776405901967</v>
      </c>
      <c r="C162" s="9">
        <f t="shared" si="42"/>
        <v>0.85800000000000065</v>
      </c>
      <c r="D162" s="9">
        <f t="shared" si="43"/>
        <v>30.088776405901967</v>
      </c>
      <c r="E162" s="9">
        <f t="shared" si="43"/>
        <v>-7.3697194579146119</v>
      </c>
      <c r="F162" s="9">
        <f t="shared" si="44"/>
        <v>-6.4745634485749068</v>
      </c>
      <c r="G162" s="10">
        <f t="shared" si="45"/>
        <v>2.1666666599999997</v>
      </c>
      <c r="H162" s="5">
        <f t="shared" si="45"/>
        <v>1</v>
      </c>
      <c r="I162">
        <f t="shared" si="46"/>
        <v>39.794547535139365</v>
      </c>
      <c r="J162">
        <f t="shared" si="47"/>
        <v>32.897436886291239</v>
      </c>
      <c r="K162">
        <f t="shared" si="47"/>
        <v>-22.391173703916266</v>
      </c>
      <c r="L162">
        <f t="shared" si="48"/>
        <v>-5.1427277347774183</v>
      </c>
      <c r="M162">
        <f t="shared" si="49"/>
        <v>-28.673675326702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25.286068458120489</v>
      </c>
      <c r="C163" s="9">
        <f t="shared" si="42"/>
        <v>0.86400000000000066</v>
      </c>
      <c r="D163" s="9">
        <f t="shared" si="43"/>
        <v>30.286068458120489</v>
      </c>
      <c r="E163" s="9">
        <f t="shared" si="43"/>
        <v>-7.5045826262939901</v>
      </c>
      <c r="F163" s="9">
        <f t="shared" si="44"/>
        <v>-6.5911246924010278</v>
      </c>
      <c r="G163" s="10">
        <f t="shared" si="45"/>
        <v>2.1666666599999997</v>
      </c>
      <c r="H163" s="5">
        <f t="shared" si="45"/>
        <v>1</v>
      </c>
      <c r="I163">
        <f t="shared" si="46"/>
        <v>39.866161344129402</v>
      </c>
      <c r="J163">
        <f t="shared" si="47"/>
        <v>32.866580519882575</v>
      </c>
      <c r="K163">
        <f t="shared" si="47"/>
        <v>-22.563215755876477</v>
      </c>
      <c r="L163">
        <f t="shared" si="48"/>
        <v>-5.1471501925648262</v>
      </c>
      <c r="M163">
        <f t="shared" si="49"/>
        <v>-28.640433121861129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25.48317529253632</v>
      </c>
      <c r="C164" s="9">
        <f t="shared" si="42"/>
        <v>0.87000000000000066</v>
      </c>
      <c r="D164" s="9">
        <f t="shared" si="43"/>
        <v>30.48317529253632</v>
      </c>
      <c r="E164" s="9">
        <f t="shared" si="43"/>
        <v>-7.6404774486254423</v>
      </c>
      <c r="F164" s="9">
        <f t="shared" si="44"/>
        <v>-6.7084761659204482</v>
      </c>
      <c r="G164" s="10">
        <f t="shared" si="45"/>
        <v>2.1666666599999997</v>
      </c>
      <c r="H164" s="5">
        <f t="shared" si="45"/>
        <v>1</v>
      </c>
      <c r="I164">
        <f t="shared" si="46"/>
        <v>39.938276333561284</v>
      </c>
      <c r="J164">
        <f t="shared" si="47"/>
        <v>32.835697618727188</v>
      </c>
      <c r="K164">
        <f t="shared" si="47"/>
        <v>-22.735058354607645</v>
      </c>
      <c r="L164">
        <f t="shared" si="48"/>
        <v>-5.1516157731438383</v>
      </c>
      <c r="M164">
        <f t="shared" si="49"/>
        <v>-28.607080649514081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25.680096749164765</v>
      </c>
      <c r="C165" s="9">
        <f t="shared" si="42"/>
        <v>0.87600000000000067</v>
      </c>
      <c r="D165" s="9">
        <f t="shared" ref="D165:E180" si="51">D164+$C$7*(J164+J165)/2</f>
        <v>30.680096749164765</v>
      </c>
      <c r="E165" s="9">
        <f t="shared" si="51"/>
        <v>-7.7774027262047793</v>
      </c>
      <c r="F165" s="9">
        <f t="shared" si="44"/>
        <v>-6.8266152378036074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40.010886694113196</v>
      </c>
      <c r="J165">
        <f t="shared" si="47"/>
        <v>32.804787924088323</v>
      </c>
      <c r="K165">
        <f t="shared" si="47"/>
        <v>-22.906700838504729</v>
      </c>
      <c r="L165">
        <f t="shared" si="48"/>
        <v>-5.1561234822533546</v>
      </c>
      <c r="M165">
        <f t="shared" si="49"/>
        <v>-28.573617690939571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25.876832666486614</v>
      </c>
      <c r="C166" s="9">
        <f t="shared" si="42"/>
        <v>0.88200000000000067</v>
      </c>
      <c r="D166" s="9">
        <f t="shared" si="51"/>
        <v>30.876832666486614</v>
      </c>
      <c r="E166" s="9">
        <f t="shared" si="51"/>
        <v>-7.9153572563542447</v>
      </c>
      <c r="F166" s="9">
        <f t="shared" si="44"/>
        <v>-6.9455392752579179</v>
      </c>
      <c r="G166" s="10">
        <f t="shared" si="52"/>
        <v>2.1666666599999997</v>
      </c>
      <c r="H166" s="5">
        <f t="shared" si="52"/>
        <v>1</v>
      </c>
      <c r="I166">
        <f t="shared" si="46"/>
        <v>40.083986636678247</v>
      </c>
      <c r="J166">
        <f t="shared" si="47"/>
        <v>32.7738511831948</v>
      </c>
      <c r="K166">
        <f t="shared" si="47"/>
        <v>-23.078142544650365</v>
      </c>
      <c r="L166">
        <f t="shared" si="48"/>
        <v>-5.160672331387536</v>
      </c>
      <c r="M166">
        <f t="shared" si="49"/>
        <v>-28.54004404455635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26.073382881483816</v>
      </c>
      <c r="C167" s="9">
        <f t="shared" si="42"/>
        <v>0.88800000000000068</v>
      </c>
      <c r="D167" s="9">
        <f t="shared" si="51"/>
        <v>31.073382881483816</v>
      </c>
      <c r="E167" s="9">
        <f t="shared" si="51"/>
        <v>-8.0543398324149482</v>
      </c>
      <c r="F167" s="9">
        <f t="shared" si="44"/>
        <v>-7.065245644021541</v>
      </c>
      <c r="G167" s="10">
        <f t="shared" si="52"/>
        <v>2.1666666599999997</v>
      </c>
      <c r="H167" s="5">
        <f t="shared" si="52"/>
        <v>1</v>
      </c>
      <c r="I167">
        <f t="shared" si="46"/>
        <v>40.157570392906848</v>
      </c>
      <c r="J167">
        <f t="shared" si="47"/>
        <v>32.742887149206474</v>
      </c>
      <c r="K167">
        <f t="shared" si="47"/>
        <v>-23.249382808917705</v>
      </c>
      <c r="L167">
        <f t="shared" si="48"/>
        <v>-5.1652613378575882</v>
      </c>
      <c r="M167">
        <f t="shared" si="49"/>
        <v>-28.506359525758441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26.269747229674973</v>
      </c>
      <c r="C168" s="9">
        <f t="shared" si="42"/>
        <v>0.89400000000000068</v>
      </c>
      <c r="D168" s="9">
        <f t="shared" si="51"/>
        <v>31.269747229674973</v>
      </c>
      <c r="E168" s="9">
        <f t="shared" si="51"/>
        <v>-8.1943492437399179</v>
      </c>
      <c r="F168" s="9">
        <f t="shared" si="44"/>
        <v>-7.1857317083581229</v>
      </c>
      <c r="G168" s="10">
        <f t="shared" si="52"/>
        <v>2.1666666599999997</v>
      </c>
      <c r="H168" s="5">
        <f t="shared" si="52"/>
        <v>1</v>
      </c>
      <c r="I168">
        <f t="shared" si="46"/>
        <v>40.231632215733136</v>
      </c>
      <c r="J168">
        <f t="shared" si="47"/>
        <v>32.711895581179327</v>
      </c>
      <c r="K168">
        <f t="shared" si="47"/>
        <v>-23.420420966072257</v>
      </c>
      <c r="L168">
        <f t="shared" si="48"/>
        <v>-5.1698895248512295</v>
      </c>
      <c r="M168">
        <f t="shared" si="49"/>
        <v>-28.472563966749558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26.465925545150601</v>
      </c>
      <c r="C169" s="9">
        <f t="shared" si="42"/>
        <v>0.90000000000000069</v>
      </c>
      <c r="D169" s="9">
        <f t="shared" si="51"/>
        <v>31.465925545150601</v>
      </c>
      <c r="E169" s="9">
        <f t="shared" si="51"/>
        <v>-8.335384275687753</v>
      </c>
      <c r="F169" s="9">
        <f t="shared" si="44"/>
        <v>-7.3069948310524495</v>
      </c>
      <c r="G169" s="10">
        <f t="shared" si="52"/>
        <v>2.1666666599999997</v>
      </c>
      <c r="H169" s="5">
        <f t="shared" si="52"/>
        <v>1</v>
      </c>
      <c r="I169">
        <f t="shared" si="46"/>
        <v>40.306166379885724</v>
      </c>
      <c r="J169">
        <f t="shared" si="47"/>
        <v>32.680876244030223</v>
      </c>
      <c r="K169">
        <f t="shared" si="47"/>
        <v>-23.591256349872754</v>
      </c>
      <c r="L169">
        <f t="shared" si="48"/>
        <v>-5.1745559214898957</v>
      </c>
      <c r="M169">
        <f t="shared" si="49"/>
        <v>-28.438657216376832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26.661917660608196</v>
      </c>
      <c r="C170" s="9">
        <f t="shared" si="42"/>
        <v>0.90600000000000069</v>
      </c>
      <c r="D170" s="9">
        <f t="shared" si="51"/>
        <v>31.661917660608196</v>
      </c>
      <c r="E170" s="9">
        <f t="shared" si="51"/>
        <v>-8.4774437096168835</v>
      </c>
      <c r="F170" s="9">
        <f t="shared" si="44"/>
        <v>-7.4290323734070629</v>
      </c>
      <c r="G170" s="10">
        <f t="shared" si="52"/>
        <v>2.1666666599999997</v>
      </c>
      <c r="H170" s="5">
        <f t="shared" si="52"/>
        <v>1</v>
      </c>
      <c r="I170">
        <f t="shared" si="46"/>
        <v>40.381167182382733</v>
      </c>
      <c r="J170">
        <f t="shared" si="47"/>
        <v>32.649828908501284</v>
      </c>
      <c r="K170">
        <f t="shared" si="47"/>
        <v>-23.761888293171015</v>
      </c>
      <c r="L170">
        <f t="shared" si="48"/>
        <v>-5.1792595628836668</v>
      </c>
      <c r="M170">
        <f t="shared" si="49"/>
        <v>-28.404639139963916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26.857723407387073</v>
      </c>
      <c r="C171" s="9">
        <f t="shared" si="42"/>
        <v>0.9120000000000007</v>
      </c>
      <c r="D171" s="9">
        <f t="shared" si="51"/>
        <v>31.857723407387073</v>
      </c>
      <c r="E171" s="9">
        <f t="shared" si="51"/>
        <v>-8.6205263228804299</v>
      </c>
      <c r="F171" s="9">
        <f t="shared" si="44"/>
        <v>-7.5518416952397587</v>
      </c>
      <c r="G171" s="10">
        <f t="shared" si="52"/>
        <v>2.1666666599999997</v>
      </c>
      <c r="H171" s="5">
        <f t="shared" si="52"/>
        <v>1</v>
      </c>
      <c r="I171">
        <f t="shared" si="46"/>
        <v>40.456628943011403</v>
      </c>
      <c r="J171">
        <f t="shared" si="47"/>
        <v>32.618753351123985</v>
      </c>
      <c r="K171">
        <f t="shared" si="47"/>
        <v>-23.9323161280108</v>
      </c>
      <c r="L171">
        <f t="shared" si="48"/>
        <v>-5.1839994901839868</v>
      </c>
      <c r="M171">
        <f t="shared" si="49"/>
        <v>-28.370509619143526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27.053342615502991</v>
      </c>
      <c r="C172" s="9">
        <f t="shared" si="42"/>
        <v>0.9180000000000007</v>
      </c>
      <c r="D172" s="9">
        <f t="shared" si="51"/>
        <v>32.053342615502991</v>
      </c>
      <c r="E172" s="9">
        <f t="shared" si="51"/>
        <v>-8.7646308888216389</v>
      </c>
      <c r="F172" s="9">
        <f t="shared" si="44"/>
        <v>-7.6754201548820102</v>
      </c>
      <c r="G172" s="10">
        <f t="shared" si="52"/>
        <v>2.1666666599999997</v>
      </c>
      <c r="H172" s="5">
        <f t="shared" si="52"/>
        <v>1</v>
      </c>
      <c r="I172">
        <f t="shared" si="46"/>
        <v>40.532546004792451</v>
      </c>
      <c r="J172">
        <f t="shared" si="47"/>
        <v>32.587649354182879</v>
      </c>
      <c r="K172">
        <f t="shared" si="47"/>
        <v>-24.102539185725661</v>
      </c>
      <c r="L172">
        <f t="shared" si="48"/>
        <v>-5.1887747506341748</v>
      </c>
      <c r="M172">
        <f t="shared" si="49"/>
        <v>-28.336268551689464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27.248775113682576</v>
      </c>
      <c r="C173" s="9">
        <f t="shared" si="42"/>
        <v>0.92400000000000071</v>
      </c>
      <c r="D173" s="9">
        <f t="shared" si="51"/>
        <v>32.248775113682576</v>
      </c>
      <c r="E173" s="9">
        <f t="shared" si="51"/>
        <v>-8.9097561767699229</v>
      </c>
      <c r="F173" s="9">
        <f t="shared" si="44"/>
        <v>-7.7997651091782956</v>
      </c>
      <c r="G173" s="10">
        <f t="shared" si="52"/>
        <v>2.1666666599999997</v>
      </c>
      <c r="H173" s="5">
        <f t="shared" si="52"/>
        <v>1</v>
      </c>
      <c r="I173">
        <f t="shared" si="46"/>
        <v>40.608912734429239</v>
      </c>
      <c r="J173">
        <f t="shared" si="47"/>
        <v>32.556516705679073</v>
      </c>
      <c r="K173">
        <f t="shared" si="47"/>
        <v>-24.272556797035797</v>
      </c>
      <c r="L173">
        <f t="shared" si="48"/>
        <v>-5.193584397617764</v>
      </c>
      <c r="M173">
        <f t="shared" si="49"/>
        <v>-28.301915851348241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27.444020729397494</v>
      </c>
      <c r="C174" s="9">
        <f t="shared" si="42"/>
        <v>0.93000000000000071</v>
      </c>
      <c r="D174" s="9">
        <f t="shared" si="51"/>
        <v>32.444020729397494</v>
      </c>
      <c r="E174" s="9">
        <f t="shared" si="51"/>
        <v>-9.0559009520374616</v>
      </c>
      <c r="F174" s="9">
        <f t="shared" si="44"/>
        <v>-7.9248739134862767</v>
      </c>
      <c r="G174" s="10">
        <f t="shared" si="52"/>
        <v>2.1666666599999997</v>
      </c>
      <c r="H174" s="5">
        <f t="shared" si="52"/>
        <v>1</v>
      </c>
      <c r="I174">
        <f t="shared" si="46"/>
        <v>40.685723522741988</v>
      </c>
      <c r="J174">
        <f t="shared" si="47"/>
        <v>32.525355199293365</v>
      </c>
      <c r="K174">
        <f t="shared" si="47"/>
        <v>-24.442368292143886</v>
      </c>
      <c r="L174">
        <f t="shared" si="48"/>
        <v>-5.198427490704697</v>
      </c>
      <c r="M174">
        <f t="shared" si="49"/>
        <v>-28.267451447670275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27.639079288898422</v>
      </c>
      <c r="C175" s="9">
        <f t="shared" si="42"/>
        <v>0.93600000000000072</v>
      </c>
      <c r="D175" s="9">
        <f t="shared" si="51"/>
        <v>32.639079288898422</v>
      </c>
      <c r="E175" s="9">
        <f t="shared" si="51"/>
        <v>-9.2030639759163826</v>
      </c>
      <c r="F175" s="9">
        <f t="shared" si="44"/>
        <v>-8.0507439216778778</v>
      </c>
      <c r="G175" s="10">
        <f t="shared" si="52"/>
        <v>2.1666666599999997</v>
      </c>
      <c r="H175" s="5">
        <f t="shared" si="52"/>
        <v>1</v>
      </c>
      <c r="I175">
        <f t="shared" si="46"/>
        <v>40.762972785087285</v>
      </c>
      <c r="J175">
        <f t="shared" si="47"/>
        <v>32.49416463434914</v>
      </c>
      <c r="K175">
        <f t="shared" si="47"/>
        <v>-24.611973000829909</v>
      </c>
      <c r="L175">
        <f t="shared" si="48"/>
        <v>-5.2033030956954178</v>
      </c>
      <c r="M175">
        <f t="shared" si="49"/>
        <v>-28.232875285840827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27.833950617248796</v>
      </c>
      <c r="C176" s="9">
        <f t="shared" si="42"/>
        <v>0.94200000000000073</v>
      </c>
      <c r="D176" s="9">
        <f t="shared" si="51"/>
        <v>32.833950617248796</v>
      </c>
      <c r="E176" s="9">
        <f t="shared" si="51"/>
        <v>-9.3512440056765076</v>
      </c>
      <c r="F176" s="9">
        <f t="shared" si="44"/>
        <v>-8.1773724861412216</v>
      </c>
      <c r="G176" s="10">
        <f t="shared" si="52"/>
        <v>2.1666666599999997</v>
      </c>
      <c r="H176" s="5">
        <f t="shared" si="52"/>
        <v>1</v>
      </c>
      <c r="I176">
        <f t="shared" si="46"/>
        <v>40.84065496176293</v>
      </c>
      <c r="J176">
        <f t="shared" si="47"/>
        <v>32.462944815774968</v>
      </c>
      <c r="K176">
        <f t="shared" si="47"/>
        <v>-24.781370252544953</v>
      </c>
      <c r="L176">
        <f t="shared" si="48"/>
        <v>-5.2082102846628642</v>
      </c>
      <c r="M176">
        <f t="shared" si="49"/>
        <v>-28.198187326510666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28.028634538358318</v>
      </c>
      <c r="C177" s="9">
        <f t="shared" si="42"/>
        <v>0.94800000000000073</v>
      </c>
      <c r="D177" s="9">
        <f t="shared" si="51"/>
        <v>33.028634538358318</v>
      </c>
      <c r="E177" s="9">
        <f t="shared" si="51"/>
        <v>-9.5004397945636541</v>
      </c>
      <c r="F177" s="9">
        <f t="shared" si="44"/>
        <v>-8.3047569577834093</v>
      </c>
      <c r="G177" s="10">
        <f t="shared" si="52"/>
        <v>2.1666666599999997</v>
      </c>
      <c r="H177" s="5">
        <f t="shared" si="52"/>
        <v>1</v>
      </c>
      <c r="I177">
        <f t="shared" si="46"/>
        <v>40.918764518398419</v>
      </c>
      <c r="J177">
        <f t="shared" si="47"/>
        <v>32.431695554066991</v>
      </c>
      <c r="K177">
        <f t="shared" si="47"/>
        <v>-24.950559376504017</v>
      </c>
      <c r="L177">
        <f t="shared" si="48"/>
        <v>-5.2131481359924319</v>
      </c>
      <c r="M177">
        <f t="shared" si="49"/>
        <v>-28.163387545626509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28.223130875016274</v>
      </c>
      <c r="C178" s="9">
        <f t="shared" si="42"/>
        <v>0.95400000000000074</v>
      </c>
      <c r="D178" s="9">
        <f t="shared" si="51"/>
        <v>33.223130875016274</v>
      </c>
      <c r="E178" s="9">
        <f t="shared" si="51"/>
        <v>-9.6506500917985001</v>
      </c>
      <c r="F178" s="9">
        <f t="shared" si="44"/>
        <v>-8.4328946860341567</v>
      </c>
      <c r="G178" s="10">
        <f t="shared" si="52"/>
        <v>2.1666666599999997</v>
      </c>
      <c r="H178" s="5">
        <f t="shared" si="52"/>
        <v>1</v>
      </c>
      <c r="I178">
        <f t="shared" si="46"/>
        <v>40.997295946331228</v>
      </c>
      <c r="J178">
        <f t="shared" si="47"/>
        <v>32.400416665251036</v>
      </c>
      <c r="K178">
        <f t="shared" si="47"/>
        <v>-25.119539701777775</v>
      </c>
      <c r="L178">
        <f t="shared" si="48"/>
        <v>-5.2181157344198956</v>
      </c>
      <c r="M178">
        <f t="shared" si="49"/>
        <v>-28.128475934261374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28.417439448924561</v>
      </c>
      <c r="C179" s="9">
        <f t="shared" si="42"/>
        <v>0.96000000000000074</v>
      </c>
      <c r="D179" s="9">
        <f t="shared" si="51"/>
        <v>33.417439448924561</v>
      </c>
      <c r="E179" s="9">
        <f t="shared" si="51"/>
        <v>-9.801873642575984</v>
      </c>
      <c r="F179" s="9">
        <f t="shared" si="44"/>
        <v>-8.5617830188502193</v>
      </c>
      <c r="G179" s="10">
        <f t="shared" si="52"/>
        <v>2.1666666599999997</v>
      </c>
      <c r="H179" s="5">
        <f t="shared" si="52"/>
        <v>1</v>
      </c>
      <c r="I179">
        <f t="shared" si="46"/>
        <v>41.076243762969078</v>
      </c>
      <c r="J179">
        <f t="shared" si="47"/>
        <v>32.369107970844517</v>
      </c>
      <c r="K179">
        <f t="shared" si="47"/>
        <v>-25.288310557383344</v>
      </c>
      <c r="L179">
        <f t="shared" si="48"/>
        <v>-5.2231121710673598</v>
      </c>
      <c r="M179">
        <f t="shared" si="49"/>
        <v>-28.093452498444798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28.611560080730548</v>
      </c>
      <c r="C180" s="9">
        <f t="shared" si="42"/>
        <v>0.96600000000000075</v>
      </c>
      <c r="D180" s="9">
        <f t="shared" si="51"/>
        <v>33.611560080730548</v>
      </c>
      <c r="E180" s="9">
        <f t="shared" si="51"/>
        <v>-9.9541091880652566</v>
      </c>
      <c r="F180" s="9">
        <f t="shared" si="44"/>
        <v>-8.6914193027206963</v>
      </c>
      <c r="G180" s="10">
        <f t="shared" si="52"/>
        <v>2.1666666599999997</v>
      </c>
      <c r="H180" s="5">
        <f t="shared" si="52"/>
        <v>1</v>
      </c>
      <c r="I180">
        <f t="shared" si="46"/>
        <v>41.155602512138358</v>
      </c>
      <c r="J180">
        <f t="shared" si="47"/>
        <v>32.337769297818113</v>
      </c>
      <c r="K180">
        <f t="shared" si="47"/>
        <v>-25.456871272374013</v>
      </c>
      <c r="L180">
        <f t="shared" si="48"/>
        <v>-5.2281365434772358</v>
      </c>
      <c r="M180">
        <f t="shared" si="49"/>
        <v>-28.05831725899305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28.805492590059671</v>
      </c>
      <c r="C181" s="9">
        <f t="shared" si="42"/>
        <v>0.97200000000000075</v>
      </c>
      <c r="D181" s="9">
        <f t="shared" ref="D181:E196" si="53">D180+$C$7*(J180+J181)/2</f>
        <v>33.805492590059671</v>
      </c>
      <c r="E181" s="9">
        <f t="shared" si="53"/>
        <v>-10.107355465410162</v>
      </c>
      <c r="F181" s="9">
        <f t="shared" si="44"/>
        <v>-8.8218008826730756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41.235366764419005</v>
      </c>
      <c r="J181">
        <f t="shared" si="47"/>
        <v>32.306400478557251</v>
      </c>
      <c r="K181">
        <f t="shared" si="47"/>
        <v>-25.625221175927972</v>
      </c>
      <c r="L181">
        <f t="shared" si="48"/>
        <v>-5.2331879556443042</v>
      </c>
      <c r="M181">
        <f t="shared" si="49"/>
        <v>-28.023070251339359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28.999236795547816</v>
      </c>
      <c r="C182" s="9">
        <f t="shared" si="42"/>
        <v>0.97800000000000076</v>
      </c>
      <c r="D182" s="9">
        <f t="shared" si="53"/>
        <v>33.999236795547816</v>
      </c>
      <c r="E182" s="9">
        <f t="shared" si="53"/>
        <v>-10.261611207730255</v>
      </c>
      <c r="F182" s="9">
        <f t="shared" si="44"/>
        <v>-8.9529251022801493</v>
      </c>
      <c r="G182" s="10">
        <f t="shared" si="54"/>
        <v>2.1666666599999997</v>
      </c>
      <c r="H182" s="5">
        <f t="shared" si="54"/>
        <v>1</v>
      </c>
      <c r="I182">
        <f t="shared" si="46"/>
        <v>41.31553111746593</v>
      </c>
      <c r="J182">
        <f t="shared" si="47"/>
        <v>32.275001350823388</v>
      </c>
      <c r="K182">
        <f t="shared" si="47"/>
        <v>-25.793359597436009</v>
      </c>
      <c r="L182">
        <f t="shared" si="48"/>
        <v>-5.2382655180458855</v>
      </c>
      <c r="M182">
        <f t="shared" si="49"/>
        <v>-27.987711525364197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29.192792514873432</v>
      </c>
      <c r="C183" s="9">
        <f t="shared" si="42"/>
        <v>0.98400000000000076</v>
      </c>
      <c r="D183" s="9">
        <f t="shared" si="53"/>
        <v>34.192792514873432</v>
      </c>
      <c r="E183" s="9">
        <f t="shared" si="53"/>
        <v>-10.416875144122328</v>
      </c>
      <c r="F183" s="9">
        <f t="shared" si="44"/>
        <v>-9.0847893036676197</v>
      </c>
      <c r="G183" s="10">
        <f t="shared" si="54"/>
        <v>2.1666666599999997</v>
      </c>
      <c r="H183" s="5">
        <f t="shared" si="54"/>
        <v>1</v>
      </c>
      <c r="I183">
        <f t="shared" si="46"/>
        <v>41.396090196317282</v>
      </c>
      <c r="J183">
        <f t="shared" si="47"/>
        <v>32.24357175771511</v>
      </c>
      <c r="K183">
        <f t="shared" si="47"/>
        <v>-25.961285866588195</v>
      </c>
      <c r="L183">
        <f t="shared" si="48"/>
        <v>-5.2433683476701436</v>
      </c>
      <c r="M183">
        <f t="shared" si="49"/>
        <v>-27.952241145225685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29.386159564789466</v>
      </c>
      <c r="C184" s="9">
        <f t="shared" si="42"/>
        <v>0.99000000000000077</v>
      </c>
      <c r="D184" s="9">
        <f t="shared" si="53"/>
        <v>34.386159564789466</v>
      </c>
      <c r="E184" s="9">
        <f t="shared" si="53"/>
        <v>-10.57314599966247</v>
      </c>
      <c r="F184" s="9">
        <f t="shared" si="44"/>
        <v>-9.2173908275225855</v>
      </c>
      <c r="G184" s="10">
        <f t="shared" si="54"/>
        <v>2.1666666599999997</v>
      </c>
      <c r="H184" s="5">
        <f t="shared" si="54"/>
        <v>1</v>
      </c>
      <c r="I184">
        <f t="shared" si="46"/>
        <v>41.477038653689689</v>
      </c>
      <c r="J184">
        <f t="shared" si="47"/>
        <v>32.212111547629085</v>
      </c>
      <c r="K184">
        <f t="shared" si="47"/>
        <v>-26.128999313459548</v>
      </c>
      <c r="L184">
        <f t="shared" si="48"/>
        <v>-5.2484955680425616</v>
      </c>
      <c r="M184">
        <f t="shared" si="49"/>
        <v>-27.916659189190177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29.579337761155017</v>
      </c>
      <c r="C185" s="9">
        <f t="shared" si="42"/>
        <v>0.99600000000000077</v>
      </c>
      <c r="D185" s="9">
        <f t="shared" si="53"/>
        <v>34.579337761155017</v>
      </c>
      <c r="E185" s="9">
        <f t="shared" si="53"/>
        <v>-10.730422495408632</v>
      </c>
      <c r="F185" s="9">
        <f t="shared" si="44"/>
        <v>-9.3507270131027003</v>
      </c>
      <c r="G185" s="10">
        <f t="shared" si="54"/>
        <v>2.1666666599999997</v>
      </c>
      <c r="H185" s="5">
        <f t="shared" si="54"/>
        <v>1</v>
      </c>
      <c r="I185">
        <f t="shared" si="46"/>
        <v>41.558371170260827</v>
      </c>
      <c r="J185">
        <f t="shared" si="47"/>
        <v>32.180620574220832</v>
      </c>
      <c r="K185">
        <f t="shared" si="47"/>
        <v>-26.29649926859469</v>
      </c>
      <c r="L185">
        <f t="shared" si="48"/>
        <v>-5.2536463092506427</v>
      </c>
      <c r="M185">
        <f t="shared" si="49"/>
        <v>-27.88096574946303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29.772326918966776</v>
      </c>
      <c r="C186" s="9">
        <f t="shared" si="42"/>
        <v>1.0020000000000007</v>
      </c>
      <c r="D186" s="9">
        <f t="shared" si="53"/>
        <v>34.772326918966776</v>
      </c>
      <c r="E186" s="9">
        <f t="shared" si="53"/>
        <v>-10.888703348403691</v>
      </c>
      <c r="F186" s="9">
        <f t="shared" si="44"/>
        <v>-9.4847951982461502</v>
      </c>
      <c r="G186" s="10">
        <f t="shared" si="54"/>
        <v>2.1666666599999997</v>
      </c>
      <c r="H186" s="5">
        <f t="shared" si="54"/>
        <v>1</v>
      </c>
      <c r="I186">
        <f t="shared" si="46"/>
        <v>41.640082454939275</v>
      </c>
      <c r="J186">
        <f t="shared" si="47"/>
        <v>32.149098696365328</v>
      </c>
      <c r="K186">
        <f t="shared" si="47"/>
        <v>-26.463785063091468</v>
      </c>
      <c r="L186">
        <f t="shared" si="48"/>
        <v>-5.258819707966814</v>
      </c>
      <c r="M186">
        <f t="shared" si="49"/>
        <v>-27.845160932019624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29.965126852390227</v>
      </c>
      <c r="C187" s="9">
        <f t="shared" si="42"/>
        <v>1.0080000000000007</v>
      </c>
      <c r="D187" s="9">
        <f t="shared" si="53"/>
        <v>34.965126852390227</v>
      </c>
      <c r="E187" s="9">
        <f t="shared" si="53"/>
        <v>-11.047987271679016</v>
      </c>
      <c r="F187" s="9">
        <f t="shared" si="44"/>
        <v>-9.6195927193823234</v>
      </c>
      <c r="G187" s="10">
        <f t="shared" si="54"/>
        <v>2.1666666599999997</v>
      </c>
      <c r="H187" s="5">
        <f t="shared" si="54"/>
        <v>1</v>
      </c>
      <c r="I187">
        <f t="shared" si="46"/>
        <v>41.722167245122201</v>
      </c>
      <c r="J187">
        <f t="shared" si="47"/>
        <v>32.117545778117531</v>
      </c>
      <c r="K187">
        <f t="shared" si="47"/>
        <v>-26.630856028683585</v>
      </c>
      <c r="L187">
        <f t="shared" si="48"/>
        <v>-5.2640149074696403</v>
      </c>
      <c r="M187">
        <f t="shared" si="49"/>
        <v>-27.809244856436703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30.157737374790599</v>
      </c>
      <c r="C188" s="9">
        <f t="shared" si="42"/>
        <v>1.0140000000000007</v>
      </c>
      <c r="D188" s="9">
        <f t="shared" si="53"/>
        <v>35.157737374790599</v>
      </c>
      <c r="E188" s="9">
        <f t="shared" si="53"/>
        <v>-11.208272974258534</v>
      </c>
      <c r="F188" s="9">
        <f t="shared" si="44"/>
        <v>-9.7551169115432579</v>
      </c>
      <c r="G188" s="10">
        <f t="shared" si="54"/>
        <v>2.1666666599999997</v>
      </c>
      <c r="H188" s="5">
        <f t="shared" si="54"/>
        <v>1</v>
      </c>
      <c r="I188">
        <f t="shared" si="46"/>
        <v>41.804620306940784</v>
      </c>
      <c r="J188">
        <f t="shared" si="47"/>
        <v>32.085961688672711</v>
      </c>
      <c r="K188">
        <f t="shared" si="47"/>
        <v>-26.797711497822206</v>
      </c>
      <c r="L188">
        <f t="shared" si="48"/>
        <v>-5.269231057663311</v>
      </c>
      <c r="M188">
        <f t="shared" si="49"/>
        <v>-27.773217655724032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30.350158298763596</v>
      </c>
      <c r="C189" s="9">
        <f t="shared" si="42"/>
        <v>1.0200000000000007</v>
      </c>
      <c r="D189" s="9">
        <f t="shared" si="53"/>
        <v>35.350158298763596</v>
      </c>
      <c r="E189" s="9">
        <f t="shared" si="53"/>
        <v>-11.36955916116327</v>
      </c>
      <c r="F189" s="9">
        <f t="shared" si="44"/>
        <v>-9.8913651083757657</v>
      </c>
      <c r="G189" s="10">
        <f t="shared" si="54"/>
        <v>2.1666666599999997</v>
      </c>
      <c r="H189" s="5">
        <f t="shared" si="54"/>
        <v>1</v>
      </c>
      <c r="I189">
        <f t="shared" si="46"/>
        <v>41.887436435493797</v>
      </c>
      <c r="J189">
        <f t="shared" si="47"/>
        <v>32.054346302326728</v>
      </c>
      <c r="K189">
        <f t="shared" si="47"/>
        <v>-26.964350803756549</v>
      </c>
      <c r="L189">
        <f t="shared" si="48"/>
        <v>-5.2744673150954871</v>
      </c>
      <c r="M189">
        <f t="shared" si="49"/>
        <v>-27.737079476156431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30.542389436165884</v>
      </c>
      <c r="C190" s="9">
        <f t="shared" si="42"/>
        <v>1.0260000000000007</v>
      </c>
      <c r="D190" s="9">
        <f t="shared" si="53"/>
        <v>35.542389436165884</v>
      </c>
      <c r="E190" s="9">
        <f t="shared" si="53"/>
        <v>-11.531844533416381</v>
      </c>
      <c r="F190" s="9">
        <f t="shared" si="44"/>
        <v>-10.028334642154302</v>
      </c>
      <c r="G190" s="10">
        <f t="shared" si="54"/>
        <v>2.1666666599999997</v>
      </c>
      <c r="H190" s="5">
        <f t="shared" si="54"/>
        <v>1</v>
      </c>
      <c r="I190">
        <f t="shared" si="46"/>
        <v>41.970610455069554</v>
      </c>
      <c r="J190">
        <f t="shared" si="47"/>
        <v>32.022699498436154</v>
      </c>
      <c r="K190">
        <f t="shared" si="47"/>
        <v>-27.130773280613486</v>
      </c>
      <c r="L190">
        <f t="shared" si="48"/>
        <v>-5.2797228429735137</v>
      </c>
      <c r="M190">
        <f t="shared" si="49"/>
        <v>-27.700830477106223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30.73443059814533</v>
      </c>
      <c r="C191" s="9">
        <f t="shared" si="42"/>
        <v>1.0320000000000007</v>
      </c>
      <c r="D191" s="9">
        <f t="shared" si="53"/>
        <v>35.73443059814533</v>
      </c>
      <c r="E191" s="9">
        <f t="shared" si="53"/>
        <v>-11.69512778804865</v>
      </c>
      <c r="F191" s="9">
        <f t="shared" si="44"/>
        <v>-10.166022843794515</v>
      </c>
      <c r="G191" s="10">
        <f t="shared" si="54"/>
        <v>2.1666666599999997</v>
      </c>
      <c r="H191" s="5">
        <f t="shared" si="54"/>
        <v>1</v>
      </c>
      <c r="I191">
        <f t="shared" si="46"/>
        <v>42.054137219356235</v>
      </c>
      <c r="J191">
        <f t="shared" si="47"/>
        <v>31.991021161378313</v>
      </c>
      <c r="K191">
        <f t="shared" si="47"/>
        <v>-27.296978263476124</v>
      </c>
      <c r="L191">
        <f t="shared" si="48"/>
        <v>-5.2849968111790266</v>
      </c>
      <c r="M191">
        <f t="shared" si="49"/>
        <v>-27.664470830876127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30.926281595170998</v>
      </c>
      <c r="C192" s="9">
        <f t="shared" si="42"/>
        <v>1.0380000000000007</v>
      </c>
      <c r="D192" s="9">
        <f t="shared" si="53"/>
        <v>35.926281595170998</v>
      </c>
      <c r="E192" s="9">
        <f t="shared" si="53"/>
        <v>-11.859407618104463</v>
      </c>
      <c r="F192" s="9">
        <f t="shared" si="44"/>
        <v>-10.304427042867484</v>
      </c>
      <c r="G192" s="10">
        <f t="shared" si="54"/>
        <v>2.1666666599999997</v>
      </c>
      <c r="H192" s="5">
        <f t="shared" si="54"/>
        <v>1</v>
      </c>
      <c r="I192">
        <f t="shared" si="46"/>
        <v>42.13801161164109</v>
      </c>
      <c r="J192">
        <f t="shared" si="47"/>
        <v>31.959311180511239</v>
      </c>
      <c r="K192">
        <f t="shared" si="47"/>
        <v>-27.462965088461381</v>
      </c>
      <c r="L192">
        <f t="shared" si="48"/>
        <v>-5.2902883962810074</v>
      </c>
      <c r="M192">
        <f t="shared" si="49"/>
        <v>-27.628000722532668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31.117942237062934</v>
      </c>
      <c r="C193" s="9">
        <f t="shared" si="42"/>
        <v>1.0440000000000007</v>
      </c>
      <c r="D193" s="9">
        <f t="shared" si="53"/>
        <v>36.117942237062934</v>
      </c>
      <c r="E193" s="9">
        <f t="shared" si="53"/>
        <v>-12.024682712648236</v>
      </c>
      <c r="F193" s="9">
        <f t="shared" si="44"/>
        <v>-10.443544567614657</v>
      </c>
      <c r="G193" s="10">
        <f t="shared" si="54"/>
        <v>2.1666666599999997</v>
      </c>
      <c r="H193" s="5">
        <f t="shared" si="54"/>
        <v>1</v>
      </c>
      <c r="I193">
        <f t="shared" si="46"/>
        <v>42.222228544998593</v>
      </c>
      <c r="J193">
        <f t="shared" si="47"/>
        <v>31.927569450133554</v>
      </c>
      <c r="K193">
        <f t="shared" si="47"/>
        <v>-27.628733092796576</v>
      </c>
      <c r="L193">
        <f t="shared" si="48"/>
        <v>-5.2955967815473093</v>
      </c>
      <c r="M193">
        <f t="shared" si="49"/>
        <v>-27.591420349740055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31.309412333021669</v>
      </c>
      <c r="C194" s="9">
        <f t="shared" si="42"/>
        <v>1.0500000000000007</v>
      </c>
      <c r="D194" s="9">
        <f t="shared" si="53"/>
        <v>36.309412333021669</v>
      </c>
      <c r="E194" s="9">
        <f t="shared" si="53"/>
        <v>-12.190951756771311</v>
      </c>
      <c r="F194" s="9">
        <f t="shared" si="44"/>
        <v>-10.583372744963421</v>
      </c>
      <c r="G194" s="10">
        <f t="shared" si="54"/>
        <v>2.1666666599999997</v>
      </c>
      <c r="H194" s="5">
        <f t="shared" si="54"/>
        <v>1</v>
      </c>
      <c r="I194">
        <f t="shared" si="46"/>
        <v>42.306782962467722</v>
      </c>
      <c r="J194">
        <f t="shared" si="47"/>
        <v>31.895795869444271</v>
      </c>
      <c r="K194">
        <f t="shared" si="47"/>
        <v>-27.794281614895016</v>
      </c>
      <c r="L194">
        <f t="shared" si="48"/>
        <v>-5.3009211569546721</v>
      </c>
      <c r="M194">
        <f t="shared" si="49"/>
        <v>-27.554729922594646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31.500691691657508</v>
      </c>
      <c r="C195" s="9">
        <f t="shared" si="42"/>
        <v>1.0560000000000007</v>
      </c>
      <c r="D195" s="9">
        <f t="shared" si="53"/>
        <v>36.500691691657508</v>
      </c>
      <c r="E195" s="9">
        <f t="shared" si="53"/>
        <v>-12.358213431599287</v>
      </c>
      <c r="F195" s="9">
        <f t="shared" si="44"/>
        <v>-10.723908900543366</v>
      </c>
      <c r="G195" s="10">
        <f t="shared" si="54"/>
        <v>2.1666666599999997</v>
      </c>
      <c r="H195" s="5">
        <f t="shared" si="54"/>
        <v>1</v>
      </c>
      <c r="I195">
        <f t="shared" si="46"/>
        <v>42.3916698372187</v>
      </c>
      <c r="J195">
        <f t="shared" si="47"/>
        <v>31.863990342502543</v>
      </c>
      <c r="K195">
        <f t="shared" si="47"/>
        <v>-27.959609994430583</v>
      </c>
      <c r="L195">
        <f t="shared" si="48"/>
        <v>-5.3062607191972937</v>
      </c>
      <c r="M195">
        <f t="shared" si="49"/>
        <v>-27.517929663460002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31.691780121019576</v>
      </c>
      <c r="C196" s="9">
        <f t="shared" si="42"/>
        <v>1.0620000000000007</v>
      </c>
      <c r="D196" s="9">
        <f t="shared" si="53"/>
        <v>36.691780121019576</v>
      </c>
      <c r="E196" s="9">
        <f t="shared" si="53"/>
        <v>-12.526466414299813</v>
      </c>
      <c r="F196" s="9">
        <f t="shared" si="44"/>
        <v>-10.865150358703179</v>
      </c>
      <c r="G196" s="10">
        <f t="shared" si="54"/>
        <v>2.1666666599999997</v>
      </c>
      <c r="H196" s="5">
        <f t="shared" si="54"/>
        <v>1</v>
      </c>
      <c r="I196">
        <f t="shared" si="46"/>
        <v>42.476884172709333</v>
      </c>
      <c r="J196">
        <f t="shared" si="47"/>
        <v>31.832152778187361</v>
      </c>
      <c r="K196">
        <f t="shared" si="47"/>
        <v>-28.124717572411342</v>
      </c>
      <c r="L196">
        <f t="shared" si="48"/>
        <v>-5.3116146716939507</v>
      </c>
      <c r="M196">
        <f t="shared" si="49"/>
        <v>-27.481019806802539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31.882677428624611</v>
      </c>
      <c r="C197" s="9">
        <f t="shared" si="42"/>
        <v>1.0680000000000007</v>
      </c>
      <c r="D197" s="9">
        <f t="shared" ref="D197:E212" si="55">D196+$C$7*(J196+J197)/2</f>
        <v>36.882677428624611</v>
      </c>
      <c r="E197" s="9">
        <f t="shared" si="55"/>
        <v>-12.695709378090804</v>
      </c>
      <c r="F197" s="9">
        <f t="shared" si="44"/>
        <v>-11.007094442528164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42.562421002831186</v>
      </c>
      <c r="J197">
        <f t="shared" si="47"/>
        <v>31.800283090157198</v>
      </c>
      <c r="K197">
        <f t="shared" si="47"/>
        <v>-28.289603691252157</v>
      </c>
      <c r="L197">
        <f t="shared" si="48"/>
        <v>-5.3169822245937288</v>
      </c>
      <c r="M197">
        <f t="shared" si="49"/>
        <v>-27.444000599027831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32.073383421485509</v>
      </c>
      <c r="C198" s="9">
        <f t="shared" si="42"/>
        <v>1.0740000000000007</v>
      </c>
      <c r="D198" s="9">
        <f t="shared" si="55"/>
        <v>37.073383421485509</v>
      </c>
      <c r="E198" s="9">
        <f t="shared" si="55"/>
        <v>-12.865940992249099</v>
      </c>
      <c r="F198" s="9">
        <f t="shared" si="44"/>
        <v>-11.149738473858417</v>
      </c>
      <c r="G198" s="10">
        <f t="shared" si="56"/>
        <v>2.1666666599999997</v>
      </c>
      <c r="H198" s="5">
        <f t="shared" si="56"/>
        <v>1</v>
      </c>
      <c r="I198">
        <f t="shared" si="46"/>
        <v>42.648275392045846</v>
      </c>
      <c r="J198">
        <f t="shared" si="47"/>
        <v>31.768381196809635</v>
      </c>
      <c r="K198">
        <f t="shared" si="47"/>
        <v>-28.454267694846326</v>
      </c>
      <c r="L198">
        <f t="shared" si="48"/>
        <v>-5.3223625947803859</v>
      </c>
      <c r="M198">
        <f t="shared" si="49"/>
        <v>-27.406872298317584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32.263897906139661</v>
      </c>
      <c r="C199" s="9">
        <f t="shared" si="42"/>
        <v>1.0800000000000007</v>
      </c>
      <c r="D199" s="9">
        <f t="shared" si="55"/>
        <v>37.263897906139661</v>
      </c>
      <c r="E199" s="9">
        <f t="shared" si="55"/>
        <v>-13.037159922119546</v>
      </c>
      <c r="F199" s="9">
        <f t="shared" si="44"/>
        <v>-11.293079773307589</v>
      </c>
      <c r="G199" s="10">
        <f t="shared" si="56"/>
        <v>2.1666666599999997</v>
      </c>
      <c r="H199" s="5">
        <f t="shared" si="56"/>
        <v>1</v>
      </c>
      <c r="I199">
        <f t="shared" si="46"/>
        <v>42.73444243551139</v>
      </c>
      <c r="J199">
        <f t="shared" si="47"/>
        <v>31.736447021240952</v>
      </c>
      <c r="K199">
        <f t="shared" si="47"/>
        <v>-28.618708928636231</v>
      </c>
      <c r="L199">
        <f t="shared" si="48"/>
        <v>-5.3277550058753675</v>
      </c>
      <c r="M199">
        <f t="shared" si="49"/>
        <v>-27.369635174467309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32.454220688677005</v>
      </c>
      <c r="C200" s="9">
        <f t="shared" si="42"/>
        <v>1.0860000000000007</v>
      </c>
      <c r="D200" s="9">
        <f t="shared" si="55"/>
        <v>37.454220688677005</v>
      </c>
      <c r="E200" s="9">
        <f t="shared" si="55"/>
        <v>-13.209364829124503</v>
      </c>
      <c r="F200" s="9">
        <f t="shared" si="44"/>
        <v>-11.437115660282284</v>
      </c>
      <c r="G200" s="10">
        <f t="shared" si="56"/>
        <v>2.1666666599999997</v>
      </c>
      <c r="H200" s="5">
        <f t="shared" si="56"/>
        <v>1</v>
      </c>
      <c r="I200">
        <f t="shared" si="46"/>
        <v>42.820917259199426</v>
      </c>
      <c r="J200">
        <f t="shared" si="47"/>
        <v>31.7044804912057</v>
      </c>
      <c r="K200">
        <f t="shared" si="47"/>
        <v>-28.782926739683035</v>
      </c>
      <c r="L200">
        <f t="shared" si="48"/>
        <v>-5.3331586882395419</v>
      </c>
      <c r="M200">
        <f t="shared" si="49"/>
        <v>-27.332289508724728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32.644351574767853</v>
      </c>
      <c r="C201" s="9">
        <f t="shared" si="42"/>
        <v>1.0920000000000007</v>
      </c>
      <c r="D201" s="9">
        <f t="shared" si="55"/>
        <v>37.644351574767853</v>
      </c>
      <c r="E201" s="9">
        <f t="shared" si="55"/>
        <v>-13.382554370773759</v>
      </c>
      <c r="F201" s="9">
        <f t="shared" si="44"/>
        <v>-11.581843453002016</v>
      </c>
      <c r="G201" s="10">
        <f t="shared" si="56"/>
        <v>2.1666666599999997</v>
      </c>
      <c r="H201" s="5">
        <f t="shared" si="56"/>
        <v>1</v>
      </c>
      <c r="I201">
        <f t="shared" si="46"/>
        <v>42.907695020002748</v>
      </c>
      <c r="J201">
        <f t="shared" si="47"/>
        <v>31.672481539076262</v>
      </c>
      <c r="K201">
        <f t="shared" si="47"/>
        <v>-28.946920476735382</v>
      </c>
      <c r="L201">
        <f t="shared" si="48"/>
        <v>-5.3385728789736309</v>
      </c>
      <c r="M201">
        <f t="shared" si="49"/>
        <v>-27.294835593628921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32.834290369690493</v>
      </c>
      <c r="C202" s="9">
        <f t="shared" si="42"/>
        <v>1.0980000000000008</v>
      </c>
      <c r="D202" s="9">
        <f t="shared" si="55"/>
        <v>37.834290369690493</v>
      </c>
      <c r="E202" s="9">
        <f t="shared" si="55"/>
        <v>-13.556727200674857</v>
      </c>
      <c r="F202" s="9">
        <f t="shared" si="44"/>
        <v>-11.727260468519781</v>
      </c>
      <c r="G202" s="10">
        <f t="shared" si="56"/>
        <v>2.1666666599999997</v>
      </c>
      <c r="H202" s="5">
        <f t="shared" si="56"/>
        <v>1</v>
      </c>
      <c r="I202">
        <f t="shared" si="46"/>
        <v>42.99477090583396</v>
      </c>
      <c r="J202">
        <f t="shared" si="47"/>
        <v>31.640450101802422</v>
      </c>
      <c r="K202">
        <f t="shared" si="47"/>
        <v>-29.110689490297155</v>
      </c>
      <c r="L202">
        <f t="shared" si="48"/>
        <v>-5.3439968219174281</v>
      </c>
      <c r="M202">
        <f t="shared" si="49"/>
        <v>-27.257273732850244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33.024036878358515</v>
      </c>
      <c r="C203" s="9">
        <f t="shared" si="42"/>
        <v>1.1040000000000008</v>
      </c>
      <c r="D203" s="9">
        <f t="shared" si="55"/>
        <v>38.024036878358515</v>
      </c>
      <c r="E203" s="9">
        <f t="shared" si="55"/>
        <v>-13.731881968543831</v>
      </c>
      <c r="F203" s="9">
        <f t="shared" si="44"/>
        <v>-11.873364022743221</v>
      </c>
      <c r="G203" s="10">
        <f t="shared" si="56"/>
        <v>2.1666666599999997</v>
      </c>
      <c r="H203" s="5">
        <f t="shared" si="56"/>
        <v>1</v>
      </c>
      <c r="I203">
        <f t="shared" si="46"/>
        <v>43.082140135715164</v>
      </c>
      <c r="J203">
        <f t="shared" si="47"/>
        <v>31.608386120870918</v>
      </c>
      <c r="K203">
        <f t="shared" si="47"/>
        <v>-29.274233132694256</v>
      </c>
      <c r="L203">
        <f t="shared" si="48"/>
        <v>-5.3494297676477762</v>
      </c>
      <c r="M203">
        <f t="shared" si="49"/>
        <v>-27.219604241031064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33.213590905347921</v>
      </c>
      <c r="C204" s="9">
        <f t="shared" si="42"/>
        <v>1.1100000000000008</v>
      </c>
      <c r="D204" s="9">
        <f t="shared" si="55"/>
        <v>38.213590905347921</v>
      </c>
      <c r="E204" s="9">
        <f t="shared" si="55"/>
        <v>-13.908017320216336</v>
      </c>
      <c r="F204" s="9">
        <f t="shared" si="44"/>
        <v>-12.020151430456291</v>
      </c>
      <c r="G204" s="10">
        <f t="shared" si="56"/>
        <v>2.1666666599999997</v>
      </c>
      <c r="H204" s="5">
        <f t="shared" si="56"/>
        <v>1</v>
      </c>
      <c r="I204">
        <f t="shared" si="46"/>
        <v>43.169797959859054</v>
      </c>
      <c r="J204">
        <f t="shared" si="47"/>
        <v>31.57628954226503</v>
      </c>
      <c r="K204">
        <f t="shared" si="47"/>
        <v>-29.437550758140443</v>
      </c>
      <c r="L204">
        <f t="shared" si="48"/>
        <v>-5.3548709734753954</v>
      </c>
      <c r="M204">
        <f t="shared" si="49"/>
        <v>-27.181827443627263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33.402952254923989</v>
      </c>
      <c r="C205" s="9">
        <f t="shared" si="42"/>
        <v>1.1160000000000008</v>
      </c>
      <c r="D205" s="9">
        <f t="shared" si="55"/>
        <v>38.402952254923989</v>
      </c>
      <c r="E205" s="9">
        <f t="shared" si="55"/>
        <v>-14.085131897659164</v>
      </c>
      <c r="F205" s="9">
        <f t="shared" si="44"/>
        <v>-12.167620005341563</v>
      </c>
      <c r="G205" s="10">
        <f t="shared" si="56"/>
        <v>2.1666666599999997</v>
      </c>
      <c r="H205" s="5">
        <f t="shared" si="56"/>
        <v>1</v>
      </c>
      <c r="I205">
        <f t="shared" si="46"/>
        <v>43.257739659741453</v>
      </c>
      <c r="J205">
        <f t="shared" si="47"/>
        <v>31.544160316424179</v>
      </c>
      <c r="K205">
        <f t="shared" si="47"/>
        <v>-29.600641722802205</v>
      </c>
      <c r="L205">
        <f t="shared" si="48"/>
        <v>-5.360319703440533</v>
      </c>
      <c r="M205">
        <f t="shared" si="49"/>
        <v>-27.143943676750652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33.592120731067872</v>
      </c>
      <c r="C206" s="9">
        <f t="shared" si="42"/>
        <v>1.1220000000000008</v>
      </c>
      <c r="D206" s="9">
        <f t="shared" si="55"/>
        <v>38.592120731067872</v>
      </c>
      <c r="E206" s="9">
        <f t="shared" si="55"/>
        <v>-14.263224338982159</v>
      </c>
      <c r="F206" s="9">
        <f t="shared" si="44"/>
        <v>-12.315767060003008</v>
      </c>
      <c r="G206" s="10">
        <f t="shared" si="56"/>
        <v>2.1666666599999997</v>
      </c>
      <c r="H206" s="5">
        <f t="shared" si="56"/>
        <v>1</v>
      </c>
      <c r="I206">
        <f t="shared" si="46"/>
        <v>43.345960548165657</v>
      </c>
      <c r="J206">
        <f t="shared" si="47"/>
        <v>31.511998398203534</v>
      </c>
      <c r="K206">
        <f t="shared" si="47"/>
        <v>-29.763505384862707</v>
      </c>
      <c r="L206">
        <f t="shared" si="48"/>
        <v>-5.3657752283075038</v>
      </c>
      <c r="M206">
        <f t="shared" si="49"/>
        <v>-27.105953287012166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33.781096137502985</v>
      </c>
      <c r="C207" s="9">
        <f t="shared" si="42"/>
        <v>1.1280000000000008</v>
      </c>
      <c r="D207" s="9">
        <f t="shared" si="55"/>
        <v>38.781096137502985</v>
      </c>
      <c r="E207" s="9">
        <f t="shared" si="55"/>
        <v>-14.442293278450501</v>
      </c>
      <c r="F207" s="9">
        <f t="shared" si="44"/>
        <v>-12.464589905989349</v>
      </c>
      <c r="G207" s="10">
        <f t="shared" si="56"/>
        <v>2.1666666599999997</v>
      </c>
      <c r="H207" s="5">
        <f t="shared" si="56"/>
        <v>1</v>
      </c>
      <c r="I207">
        <f t="shared" si="46"/>
        <v>43.434455969318677</v>
      </c>
      <c r="J207">
        <f t="shared" si="47"/>
        <v>31.479803746833689</v>
      </c>
      <c r="K207">
        <f t="shared" si="47"/>
        <v>-29.926141104584779</v>
      </c>
      <c r="L207">
        <f t="shared" si="48"/>
        <v>-5.3712368255581406</v>
      </c>
      <c r="M207">
        <f t="shared" si="49"/>
        <v>-27.067856631365988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33.969878277721129</v>
      </c>
      <c r="C208" s="9">
        <f t="shared" si="42"/>
        <v>1.1340000000000008</v>
      </c>
      <c r="D208" s="9">
        <f t="shared" si="55"/>
        <v>38.969878277721129</v>
      </c>
      <c r="E208" s="9">
        <f t="shared" si="55"/>
        <v>-14.622337346497375</v>
      </c>
      <c r="F208" s="9">
        <f t="shared" si="44"/>
        <v>-12.614085853817954</v>
      </c>
      <c r="G208" s="10">
        <f t="shared" si="56"/>
        <v>2.1666666599999997</v>
      </c>
      <c r="H208" s="5">
        <f t="shared" si="56"/>
        <v>1</v>
      </c>
      <c r="I208">
        <f t="shared" si="46"/>
        <v>43.523221298819664</v>
      </c>
      <c r="J208">
        <f t="shared" si="47"/>
        <v>31.447576325880341</v>
      </c>
      <c r="K208">
        <f t="shared" si="47"/>
        <v>-30.088548244372976</v>
      </c>
      <c r="L208">
        <f t="shared" si="48"/>
        <v>-5.3767037793841759</v>
      </c>
      <c r="M208">
        <f t="shared" si="49"/>
        <v>-27.029654076954543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34.158466955008379</v>
      </c>
      <c r="C209" s="9">
        <f t="shared" si="42"/>
        <v>1.1400000000000008</v>
      </c>
      <c r="D209" s="9">
        <f t="shared" si="55"/>
        <v>39.158466955008379</v>
      </c>
      <c r="E209" s="9">
        <f t="shared" si="55"/>
        <v>-14.803355169736998</v>
      </c>
      <c r="F209" s="9">
        <f t="shared" si="44"/>
        <v>-12.764252212999196</v>
      </c>
      <c r="G209" s="10">
        <f t="shared" si="56"/>
        <v>2.1666666599999997</v>
      </c>
      <c r="H209" s="5">
        <f t="shared" si="56"/>
        <v>1</v>
      </c>
      <c r="I209">
        <f t="shared" si="46"/>
        <v>43.612251943760612</v>
      </c>
      <c r="J209">
        <f t="shared" si="47"/>
        <v>31.415316103204034</v>
      </c>
      <c r="K209">
        <f t="shared" si="47"/>
        <v>-30.250726168834703</v>
      </c>
      <c r="L209">
        <f t="shared" si="48"/>
        <v>-5.3821753806785866</v>
      </c>
      <c r="M209">
        <f t="shared" si="49"/>
        <v>-26.991346000954415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34.346861972470748</v>
      </c>
      <c r="C210" s="9">
        <f t="shared" si="42"/>
        <v>1.1460000000000008</v>
      </c>
      <c r="D210" s="9">
        <f t="shared" si="55"/>
        <v>39.346861972470748</v>
      </c>
      <c r="E210" s="9">
        <f t="shared" si="55"/>
        <v>-14.985345370978022</v>
      </c>
      <c r="F210" s="9">
        <f t="shared" si="44"/>
        <v>-12.915086292061382</v>
      </c>
      <c r="G210" s="10">
        <f t="shared" si="56"/>
        <v>2.1666666599999997</v>
      </c>
      <c r="H210" s="5">
        <f t="shared" si="56"/>
        <v>1</v>
      </c>
      <c r="I210">
        <f t="shared" si="46"/>
        <v>43.701543342739669</v>
      </c>
      <c r="J210">
        <f t="shared" si="47"/>
        <v>31.383023050919963</v>
      </c>
      <c r="K210">
        <f t="shared" si="47"/>
        <v>-30.412674244840428</v>
      </c>
      <c r="L210">
        <f t="shared" si="48"/>
        <v>-5.3876509270259429</v>
      </c>
      <c r="M210">
        <f t="shared" si="49"/>
        <v>-26.952932790423155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34.53506313305958</v>
      </c>
      <c r="C211" s="9">
        <f t="shared" si="42"/>
        <v>1.1520000000000008</v>
      </c>
      <c r="D211" s="9">
        <f t="shared" si="55"/>
        <v>39.53506313305958</v>
      </c>
      <c r="E211" s="9">
        <f t="shared" si="55"/>
        <v>-15.168306569237293</v>
      </c>
      <c r="F211" s="9">
        <f t="shared" si="44"/>
        <v>-13.066585398576141</v>
      </c>
      <c r="G211" s="10">
        <f t="shared" si="56"/>
        <v>2.1666666599999997</v>
      </c>
      <c r="H211" s="5">
        <f t="shared" si="56"/>
        <v>1</v>
      </c>
      <c r="I211">
        <f t="shared" si="46"/>
        <v>43.791090965887129</v>
      </c>
      <c r="J211">
        <f t="shared" si="47"/>
        <v>31.350697145357806</v>
      </c>
      <c r="K211">
        <f t="shared" si="47"/>
        <v>-30.574391841582965</v>
      </c>
      <c r="L211">
        <f t="shared" si="48"/>
        <v>-5.3931297226917687</v>
      </c>
      <c r="M211">
        <f t="shared" si="49"/>
        <v>-26.914414842147082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34.723070239596716</v>
      </c>
      <c r="C212" s="9">
        <f t="shared" si="42"/>
        <v>1.1580000000000008</v>
      </c>
      <c r="D212" s="9">
        <f t="shared" si="55"/>
        <v>39.723070239596716</v>
      </c>
      <c r="E212" s="9">
        <f t="shared" si="55"/>
        <v>-15.35223737975395</v>
      </c>
      <c r="F212" s="9">
        <f t="shared" si="44"/>
        <v>-13.218746839184316</v>
      </c>
      <c r="G212" s="10">
        <f t="shared" si="56"/>
        <v>2.1666666599999997</v>
      </c>
      <c r="H212" s="5">
        <f t="shared" si="56"/>
        <v>1</v>
      </c>
      <c r="I212">
        <f t="shared" si="46"/>
        <v>43.880890314884347</v>
      </c>
      <c r="J212">
        <f t="shared" si="47"/>
        <v>31.318338367021656</v>
      </c>
      <c r="K212">
        <f t="shared" si="47"/>
        <v>-30.735878330635849</v>
      </c>
      <c r="L212">
        <f t="shared" si="48"/>
        <v>-5.3986110786109567</v>
      </c>
      <c r="M212">
        <f t="shared" si="49"/>
        <v>-26.875792562489991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34.910883094799431</v>
      </c>
      <c r="C213" s="9">
        <f t="shared" ref="C213:C276" si="61">C212+_dt</f>
        <v>1.1640000000000008</v>
      </c>
      <c r="D213" s="9">
        <f t="shared" ref="D213:E228" si="62">D212+$C$7*(J212+J213)/2</f>
        <v>39.910883094799431</v>
      </c>
      <c r="E213" s="9">
        <f t="shared" si="62"/>
        <v>-15.537136414003889</v>
      </c>
      <c r="F213" s="9">
        <f t="shared" ref="F213:F276" si="63">$O$1*D213^2+$O$2*D213+$O$3</f>
        <v>-13.371567919622318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43.97093692297581</v>
      </c>
      <c r="J213">
        <f t="shared" ref="J213:K276" si="66">J212+L212*$C$7</f>
        <v>31.285946700549992</v>
      </c>
      <c r="K213">
        <f t="shared" si="66"/>
        <v>-30.89713308601079</v>
      </c>
      <c r="L213">
        <f t="shared" ref="L213:L276" si="67">-$C$15*I213*J213</f>
        <v>-5.4040943123752578</v>
      </c>
      <c r="M213">
        <f t="shared" ref="M213:M276" si="68">-$C$6-$C$15*I213*K213</f>
        <v>-26.837066367242869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35.098501501305108</v>
      </c>
      <c r="C214" s="9">
        <f t="shared" si="61"/>
        <v>1.1700000000000008</v>
      </c>
      <c r="D214" s="9">
        <f t="shared" si="62"/>
        <v>40.098501501305108</v>
      </c>
      <c r="E214" s="9">
        <f t="shared" si="62"/>
        <v>-15.723002279714564</v>
      </c>
      <c r="F214" s="9">
        <f t="shared" si="63"/>
        <v>-13.525045944748982</v>
      </c>
      <c r="G214" s="10">
        <f t="shared" si="64"/>
        <v>2.1666666599999997</v>
      </c>
      <c r="H214" s="5">
        <f t="shared" si="64"/>
        <v>1</v>
      </c>
      <c r="I214">
        <f t="shared" si="65"/>
        <v>44.061226354974437</v>
      </c>
      <c r="J214">
        <f t="shared" si="66"/>
        <v>31.253522134675741</v>
      </c>
      <c r="K214">
        <f t="shared" si="66"/>
        <v>-31.058155484214247</v>
      </c>
      <c r="L214">
        <f t="shared" si="67"/>
        <v>-5.4095787482198681</v>
      </c>
      <c r="M214">
        <f t="shared" si="68"/>
        <v>-26.798236681474528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35.285925261695695</v>
      </c>
      <c r="C215" s="9">
        <f t="shared" si="61"/>
        <v>1.1760000000000008</v>
      </c>
      <c r="D215" s="9">
        <f t="shared" si="62"/>
        <v>40.285925261695695</v>
      </c>
      <c r="E215" s="9">
        <f t="shared" si="62"/>
        <v>-15.909833580880116</v>
      </c>
      <c r="F215" s="9">
        <f t="shared" si="63"/>
        <v>-13.679178218572854</v>
      </c>
      <c r="G215" s="10">
        <f t="shared" si="64"/>
        <v>2.1666666599999997</v>
      </c>
      <c r="H215" s="5">
        <f t="shared" si="64"/>
        <v>1</v>
      </c>
      <c r="I215">
        <f t="shared" si="65"/>
        <v>44.151754207260417</v>
      </c>
      <c r="J215">
        <f t="shared" si="66"/>
        <v>31.221064662186421</v>
      </c>
      <c r="K215">
        <f t="shared" si="66"/>
        <v>-31.218944904303093</v>
      </c>
      <c r="L215">
        <f t="shared" si="67"/>
        <v>-5.4150637170091533</v>
      </c>
      <c r="M215">
        <f t="shared" si="68"/>
        <v>-26.759303939383319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35.473154178521909</v>
      </c>
      <c r="C216" s="9">
        <f t="shared" si="61"/>
        <v>1.1820000000000008</v>
      </c>
      <c r="D216" s="9">
        <f t="shared" si="62"/>
        <v>40.473154178521909</v>
      </c>
      <c r="E216" s="9">
        <f t="shared" si="62"/>
        <v>-16.097628917776845</v>
      </c>
      <c r="F216" s="9">
        <f t="shared" si="63"/>
        <v>-13.83396204427995</v>
      </c>
      <c r="G216" s="10">
        <f t="shared" si="64"/>
        <v>2.1666666599999997</v>
      </c>
      <c r="H216" s="5">
        <f t="shared" si="64"/>
        <v>1</v>
      </c>
      <c r="I216">
        <f t="shared" si="65"/>
        <v>44.242516107773682</v>
      </c>
      <c r="J216">
        <f t="shared" si="66"/>
        <v>31.188574279884367</v>
      </c>
      <c r="K216">
        <f t="shared" si="66"/>
        <v>-31.379500727939394</v>
      </c>
      <c r="L216">
        <f t="shared" si="67"/>
        <v>-5.4205485562215268</v>
      </c>
      <c r="M216">
        <f t="shared" si="68"/>
        <v>-26.720268584149757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35.6601880543272</v>
      </c>
      <c r="C217" s="9">
        <f t="shared" si="61"/>
        <v>1.1880000000000008</v>
      </c>
      <c r="D217" s="9">
        <f t="shared" si="62"/>
        <v>40.6601880543272</v>
      </c>
      <c r="E217" s="9">
        <f t="shared" si="62"/>
        <v>-16.286386886978995</v>
      </c>
      <c r="F217" s="9">
        <f t="shared" si="63"/>
        <v>-13.989394724261942</v>
      </c>
      <c r="G217" s="10">
        <f t="shared" si="64"/>
        <v>2.1666666599999997</v>
      </c>
      <c r="H217" s="5">
        <f t="shared" si="64"/>
        <v>1</v>
      </c>
      <c r="I217">
        <f t="shared" si="65"/>
        <v>44.333507716000227</v>
      </c>
      <c r="J217">
        <f t="shared" si="66"/>
        <v>31.156050988547037</v>
      </c>
      <c r="K217">
        <f t="shared" si="66"/>
        <v>-31.539822339444292</v>
      </c>
      <c r="L217">
        <f t="shared" si="67"/>
        <v>-5.4260326099334995</v>
      </c>
      <c r="M217">
        <f t="shared" si="68"/>
        <v>-26.681131067790218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35.847026691671502</v>
      </c>
      <c r="C218" s="9">
        <f t="shared" si="61"/>
        <v>1.1940000000000008</v>
      </c>
      <c r="D218" s="9">
        <f t="shared" si="62"/>
        <v>40.847026691671502</v>
      </c>
      <c r="E218" s="9">
        <f t="shared" si="62"/>
        <v>-16.47610608137488</v>
      </c>
      <c r="F218" s="9">
        <f t="shared" si="63"/>
        <v>-14.145473560144804</v>
      </c>
      <c r="G218" s="10">
        <f t="shared" si="64"/>
        <v>2.1666666599999997</v>
      </c>
      <c r="H218" s="5">
        <f t="shared" si="64"/>
        <v>1</v>
      </c>
      <c r="I218">
        <f t="shared" si="65"/>
        <v>44.424724722952476</v>
      </c>
      <c r="J218">
        <f t="shared" si="66"/>
        <v>31.123494792887435</v>
      </c>
      <c r="K218">
        <f t="shared" si="66"/>
        <v>-31.699909125851033</v>
      </c>
      <c r="L218">
        <f t="shared" si="67"/>
        <v>-5.4315152288029447</v>
      </c>
      <c r="M218">
        <f t="shared" si="68"/>
        <v>-26.641891851011643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36.033669893154709</v>
      </c>
      <c r="C219" s="9">
        <f t="shared" si="61"/>
        <v>1.2000000000000008</v>
      </c>
      <c r="D219" s="9">
        <f t="shared" si="62"/>
        <v>41.033669893154709</v>
      </c>
      <c r="E219" s="9">
        <f t="shared" si="62"/>
        <v>-16.666785090183303</v>
      </c>
      <c r="F219" s="9">
        <f t="shared" si="63"/>
        <v>-14.302195852817842</v>
      </c>
      <c r="G219" s="10">
        <f t="shared" si="64"/>
        <v>2.1666666599999997</v>
      </c>
      <c r="H219" s="5">
        <f t="shared" si="64"/>
        <v>1</v>
      </c>
      <c r="I219">
        <f t="shared" si="65"/>
        <v>44.516162851143761</v>
      </c>
      <c r="J219">
        <f t="shared" si="66"/>
        <v>31.090905701514618</v>
      </c>
      <c r="K219">
        <f t="shared" si="66"/>
        <v>-31.859760476957103</v>
      </c>
      <c r="L219">
        <f t="shared" si="67"/>
        <v>-5.4369957700515874</v>
      </c>
      <c r="M219">
        <f t="shared" si="68"/>
        <v>-26.602551403067235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36.220117461439933</v>
      </c>
      <c r="C220" s="9">
        <f t="shared" si="61"/>
        <v>1.2060000000000008</v>
      </c>
      <c r="D220" s="9">
        <f t="shared" si="62"/>
        <v>41.220117461439933</v>
      </c>
      <c r="E220" s="9">
        <f t="shared" si="62"/>
        <v>-16.858422498970302</v>
      </c>
      <c r="F220" s="9">
        <f t="shared" si="63"/>
        <v>-14.459558902463179</v>
      </c>
      <c r="G220" s="10">
        <f t="shared" si="64"/>
        <v>2.1666666599999997</v>
      </c>
      <c r="H220" s="5">
        <f t="shared" si="64"/>
        <v>1</v>
      </c>
      <c r="I220">
        <f t="shared" si="65"/>
        <v>44.607817854557283</v>
      </c>
      <c r="J220">
        <f t="shared" si="66"/>
        <v>31.058283726894309</v>
      </c>
      <c r="K220">
        <f t="shared" si="66"/>
        <v>-32.019375785375509</v>
      </c>
      <c r="L220">
        <f t="shared" si="67"/>
        <v>-5.4424735974467451</v>
      </c>
      <c r="M220">
        <f t="shared" si="68"/>
        <v>-26.56311020161327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36.406369199276547</v>
      </c>
      <c r="C221" s="9">
        <f t="shared" si="61"/>
        <v>1.2120000000000009</v>
      </c>
      <c r="D221" s="9">
        <f t="shared" si="62"/>
        <v>41.406369199276547</v>
      </c>
      <c r="E221" s="9">
        <f t="shared" si="62"/>
        <v>-17.051016889666183</v>
      </c>
      <c r="F221" s="9">
        <f t="shared" si="63"/>
        <v>-14.617560008585626</v>
      </c>
      <c r="G221" s="10">
        <f t="shared" si="64"/>
        <v>2.1666666599999997</v>
      </c>
      <c r="H221" s="5">
        <f t="shared" si="64"/>
        <v>1</v>
      </c>
      <c r="I221">
        <f t="shared" si="65"/>
        <v>44.699685518609471</v>
      </c>
      <c r="J221">
        <f t="shared" si="66"/>
        <v>31.025628885309629</v>
      </c>
      <c r="K221">
        <f t="shared" si="66"/>
        <v>-32.178754446585188</v>
      </c>
      <c r="L221">
        <f t="shared" si="67"/>
        <v>-5.4479480812823526</v>
      </c>
      <c r="M221">
        <f t="shared" si="68"/>
        <v>-26.523568732566879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36.59242490952294</v>
      </c>
      <c r="C222" s="9">
        <f t="shared" si="61"/>
        <v>1.2180000000000009</v>
      </c>
      <c r="D222" s="9">
        <f t="shared" si="62"/>
        <v>41.59242490952294</v>
      </c>
      <c r="E222" s="9">
        <f t="shared" si="62"/>
        <v>-17.24456684058288</v>
      </c>
      <c r="F222" s="9">
        <f t="shared" si="63"/>
        <v>-14.776196470042951</v>
      </c>
      <c r="G222" s="10">
        <f t="shared" si="64"/>
        <v>2.1666666599999997</v>
      </c>
      <c r="H222" s="5">
        <f t="shared" si="64"/>
        <v>1</v>
      </c>
      <c r="I222">
        <f t="shared" si="65"/>
        <v>44.791761660108172</v>
      </c>
      <c r="J222">
        <f t="shared" si="66"/>
        <v>30.992941196821935</v>
      </c>
      <c r="K222">
        <f t="shared" si="66"/>
        <v>-32.337895858980588</v>
      </c>
      <c r="L222">
        <f t="shared" si="67"/>
        <v>-5.4534185983592876</v>
      </c>
      <c r="M222">
        <f t="shared" si="68"/>
        <v>-26.483927489964909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36.778284395169102</v>
      </c>
      <c r="C223" s="9">
        <f t="shared" si="61"/>
        <v>1.2240000000000009</v>
      </c>
      <c r="D223" s="9">
        <f t="shared" si="62"/>
        <v>41.778284395169102</v>
      </c>
      <c r="E223" s="9">
        <f t="shared" si="62"/>
        <v>-17.439070926431583</v>
      </c>
      <c r="F223" s="9">
        <f t="shared" si="63"/>
        <v>-14.935465585076571</v>
      </c>
      <c r="G223" s="10">
        <f t="shared" si="64"/>
        <v>2.1666666599999997</v>
      </c>
      <c r="H223" s="5">
        <f t="shared" si="64"/>
        <v>1</v>
      </c>
      <c r="I223">
        <f t="shared" si="65"/>
        <v>44.884042127205582</v>
      </c>
      <c r="J223">
        <f t="shared" si="66"/>
        <v>30.960220685231779</v>
      </c>
      <c r="K223">
        <f t="shared" si="66"/>
        <v>-32.496799423920379</v>
      </c>
      <c r="L223">
        <f t="shared" si="67"/>
        <v>-5.4588845319650092</v>
      </c>
      <c r="M223">
        <f t="shared" si="68"/>
        <v>-26.444186975823868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36.96394745935892</v>
      </c>
      <c r="C224" s="9">
        <f t="shared" si="61"/>
        <v>1.2300000000000009</v>
      </c>
      <c r="D224" s="9">
        <f t="shared" si="62"/>
        <v>41.96394745935892</v>
      </c>
      <c r="E224" s="9">
        <f t="shared" si="62"/>
        <v>-17.634527718340671</v>
      </c>
      <c r="F224" s="9">
        <f t="shared" si="63"/>
        <v>-15.095364651342553</v>
      </c>
      <c r="G224" s="10">
        <f t="shared" si="64"/>
        <v>2.1666666599999997</v>
      </c>
      <c r="H224" s="5">
        <f t="shared" si="64"/>
        <v>1</v>
      </c>
      <c r="I224">
        <f t="shared" si="65"/>
        <v>44.976522799346299</v>
      </c>
      <c r="J224">
        <f t="shared" si="66"/>
        <v>30.927467378039989</v>
      </c>
      <c r="K224">
        <f t="shared" si="66"/>
        <v>-32.655464545775324</v>
      </c>
      <c r="L224">
        <f t="shared" si="67"/>
        <v>-5.4643452718525589</v>
      </c>
      <c r="M224">
        <f t="shared" si="68"/>
        <v>-26.404347700000876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37.149413905412267</v>
      </c>
      <c r="C225" s="9">
        <f t="shared" si="61"/>
        <v>1.2360000000000009</v>
      </c>
      <c r="D225" s="9">
        <f t="shared" si="62"/>
        <v>42.149413905412267</v>
      </c>
      <c r="E225" s="9">
        <f t="shared" si="62"/>
        <v>-17.830935783873922</v>
      </c>
      <c r="F225" s="9">
        <f t="shared" si="63"/>
        <v>-15.255890965943067</v>
      </c>
      <c r="G225" s="10">
        <f t="shared" si="64"/>
        <v>2.1666666599999997</v>
      </c>
      <c r="H225" s="5">
        <f t="shared" si="64"/>
        <v>1</v>
      </c>
      <c r="I225">
        <f t="shared" si="65"/>
        <v>45.06919958721042</v>
      </c>
      <c r="J225">
        <f t="shared" si="66"/>
        <v>30.894681306408874</v>
      </c>
      <c r="K225">
        <f t="shared" si="66"/>
        <v>-32.813890631975326</v>
      </c>
      <c r="L225">
        <f t="shared" si="67"/>
        <v>-5.4698002142189122</v>
      </c>
      <c r="M225">
        <f t="shared" si="68"/>
        <v>-26.36441018005576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37.334683536846867</v>
      </c>
      <c r="C226" s="9">
        <f t="shared" si="61"/>
        <v>1.2420000000000009</v>
      </c>
      <c r="D226" s="9">
        <f t="shared" si="62"/>
        <v>42.334683536846867</v>
      </c>
      <c r="E226" s="9">
        <f t="shared" si="62"/>
        <v>-18.028293687049015</v>
      </c>
      <c r="F226" s="9">
        <f t="shared" si="63"/>
        <v>-15.417041825458167</v>
      </c>
      <c r="G226" s="10">
        <f t="shared" si="64"/>
        <v>2.1666666599999997</v>
      </c>
      <c r="H226" s="5">
        <f t="shared" si="64"/>
        <v>1</v>
      </c>
      <c r="I226">
        <f t="shared" si="65"/>
        <v>45.16206843265217</v>
      </c>
      <c r="J226">
        <f t="shared" si="66"/>
        <v>30.861862505123561</v>
      </c>
      <c r="K226">
        <f t="shared" si="66"/>
        <v>-32.97207709305566</v>
      </c>
      <c r="L226">
        <f t="shared" si="67"/>
        <v>-5.4752487616827388</v>
      </c>
      <c r="M226">
        <f t="shared" si="68"/>
        <v>-26.324374941114137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37.519756157399897</v>
      </c>
      <c r="C227" s="9">
        <f t="shared" si="61"/>
        <v>1.2480000000000009</v>
      </c>
      <c r="D227" s="9">
        <f t="shared" si="62"/>
        <v>42.519756157399897</v>
      </c>
      <c r="E227" s="9">
        <f t="shared" si="62"/>
        <v>-18.226599988356288</v>
      </c>
      <c r="F227" s="9">
        <f t="shared" si="63"/>
        <v>-15.578814525977901</v>
      </c>
      <c r="G227" s="10">
        <f t="shared" si="64"/>
        <v>2.1666666599999997</v>
      </c>
      <c r="H227" s="5">
        <f t="shared" si="64"/>
        <v>1</v>
      </c>
      <c r="I227">
        <f t="shared" si="65"/>
        <v>45.255125308633772</v>
      </c>
      <c r="J227">
        <f t="shared" si="66"/>
        <v>30.829011012553465</v>
      </c>
      <c r="K227">
        <f t="shared" si="66"/>
        <v>-33.130023342702344</v>
      </c>
      <c r="L227">
        <f t="shared" si="67"/>
        <v>-5.4806903232615545</v>
      </c>
      <c r="M227">
        <f t="shared" si="68"/>
        <v>-26.284242515731648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37.704631571049397</v>
      </c>
      <c r="C228" s="9">
        <f t="shared" si="61"/>
        <v>1.2540000000000009</v>
      </c>
      <c r="D228" s="9">
        <f t="shared" si="62"/>
        <v>42.704631571049397</v>
      </c>
      <c r="E228" s="9">
        <f t="shared" si="62"/>
        <v>-18.425853244777784</v>
      </c>
      <c r="F228" s="9">
        <f t="shared" si="63"/>
        <v>-15.741206363134829</v>
      </c>
      <c r="G228" s="10">
        <f t="shared" si="64"/>
        <v>2.1666666599999997</v>
      </c>
      <c r="H228" s="5">
        <f t="shared" si="64"/>
        <v>1</v>
      </c>
      <c r="I228">
        <f t="shared" si="65"/>
        <v>45.348366219155167</v>
      </c>
      <c r="J228">
        <f t="shared" si="66"/>
        <v>30.796126870613897</v>
      </c>
      <c r="K228">
        <f t="shared" si="66"/>
        <v>-33.287728797796731</v>
      </c>
      <c r="L228">
        <f t="shared" si="67"/>
        <v>-5.4861243143483192</v>
      </c>
      <c r="M228">
        <f t="shared" si="68"/>
        <v>-26.244013443759236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37.889309582035423</v>
      </c>
      <c r="C229" s="9">
        <f t="shared" si="61"/>
        <v>1.2600000000000009</v>
      </c>
      <c r="D229" s="9">
        <f t="shared" ref="D229:E244" si="70">D228+$C$7*(J228+J229)/2</f>
        <v>42.889309582035423</v>
      </c>
      <c r="E229" s="9">
        <f t="shared" si="70"/>
        <v>-18.626052009806553</v>
      </c>
      <c r="F229" s="9">
        <f t="shared" si="63"/>
        <v>-15.904214632136831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45.441787199179338</v>
      </c>
      <c r="J229">
        <f t="shared" si="66"/>
        <v>30.763210124727806</v>
      </c>
      <c r="K229">
        <f t="shared" si="66"/>
        <v>-33.445192878459288</v>
      </c>
      <c r="L229">
        <f t="shared" si="67"/>
        <v>-5.4915501566874774</v>
      </c>
      <c r="M229">
        <f t="shared" si="68"/>
        <v>-26.203688272209497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38.073789994880968</v>
      </c>
      <c r="C230" s="9">
        <f t="shared" si="61"/>
        <v>1.2660000000000009</v>
      </c>
      <c r="D230" s="9">
        <f t="shared" si="70"/>
        <v>43.073789994880968</v>
      </c>
      <c r="E230" s="9">
        <f t="shared" si="70"/>
        <v>-18.827194833466208</v>
      </c>
      <c r="F230" s="9">
        <f t="shared" si="63"/>
        <v>-16.067836627800268</v>
      </c>
      <c r="G230" s="10">
        <f t="shared" si="71"/>
        <v>2.1666666599999997</v>
      </c>
      <c r="H230" s="5">
        <f t="shared" si="71"/>
        <v>1</v>
      </c>
      <c r="I230">
        <f t="shared" si="65"/>
        <v>45.535384314553696</v>
      </c>
      <c r="J230">
        <f t="shared" si="66"/>
        <v>30.730260823787681</v>
      </c>
      <c r="K230">
        <f t="shared" si="66"/>
        <v>-33.602415008092542</v>
      </c>
      <c r="L230">
        <f t="shared" si="67"/>
        <v>-5.4969672783504837</v>
      </c>
      <c r="M230">
        <f t="shared" si="68"/>
        <v>-26.16326755512415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38.258072614412683</v>
      </c>
      <c r="C231" s="9">
        <f t="shared" si="61"/>
        <v>1.2720000000000009</v>
      </c>
      <c r="D231" s="9">
        <f t="shared" si="70"/>
        <v>43.258072614412683</v>
      </c>
      <c r="E231" s="9">
        <f t="shared" si="70"/>
        <v>-19.029280262330754</v>
      </c>
      <c r="F231" s="9">
        <f t="shared" si="63"/>
        <v>-16.232069644583454</v>
      </c>
      <c r="G231" s="10">
        <f t="shared" si="71"/>
        <v>2.1666666599999997</v>
      </c>
      <c r="H231" s="5">
        <f t="shared" si="71"/>
        <v>1</v>
      </c>
      <c r="I231">
        <f t="shared" si="65"/>
        <v>45.629153661927418</v>
      </c>
      <c r="J231">
        <f t="shared" si="66"/>
        <v>30.697279020117577</v>
      </c>
      <c r="K231">
        <f t="shared" si="66"/>
        <v>-33.759394613423289</v>
      </c>
      <c r="L231">
        <f t="shared" si="67"/>
        <v>-5.5023751137107988</v>
      </c>
      <c r="M231">
        <f t="shared" si="68"/>
        <v>-26.122751853442573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38.442157245781338</v>
      </c>
      <c r="C232" s="9">
        <f t="shared" si="61"/>
        <v>1.2780000000000009</v>
      </c>
      <c r="D232" s="9">
        <f t="shared" si="70"/>
        <v>43.442157245781338</v>
      </c>
      <c r="E232" s="9">
        <f t="shared" si="70"/>
        <v>-19.232306839544655</v>
      </c>
      <c r="F232" s="9">
        <f t="shared" si="63"/>
        <v>-16.39691097662045</v>
      </c>
      <c r="G232" s="10">
        <f t="shared" si="71"/>
        <v>2.1666666599999997</v>
      </c>
      <c r="H232" s="5">
        <f t="shared" si="71"/>
        <v>1</v>
      </c>
      <c r="I232">
        <f t="shared" si="65"/>
        <v>45.723091368665024</v>
      </c>
      <c r="J232">
        <f t="shared" si="66"/>
        <v>30.664264769435313</v>
      </c>
      <c r="K232">
        <f t="shared" si="66"/>
        <v>-33.916131124543945</v>
      </c>
      <c r="L232">
        <f t="shared" si="67"/>
        <v>-5.5077731034184145</v>
      </c>
      <c r="M232">
        <f t="shared" si="68"/>
        <v>-26.082141734871431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38.626043694482085</v>
      </c>
      <c r="C233" s="9">
        <f t="shared" si="61"/>
        <v>1.2840000000000009</v>
      </c>
      <c r="D233" s="9">
        <f t="shared" si="70"/>
        <v>43.626043694482085</v>
      </c>
      <c r="E233" s="9">
        <f t="shared" si="70"/>
        <v>-19.436273104843146</v>
      </c>
      <c r="F233" s="9">
        <f t="shared" si="63"/>
        <v>-16.562357917755175</v>
      </c>
      <c r="G233" s="10">
        <f t="shared" si="71"/>
        <v>2.1666666599999997</v>
      </c>
      <c r="H233" s="5">
        <f t="shared" si="71"/>
        <v>1</v>
      </c>
      <c r="I233">
        <f t="shared" si="65"/>
        <v>45.817193592756325</v>
      </c>
      <c r="J233">
        <f t="shared" si="66"/>
        <v>30.631218130814801</v>
      </c>
      <c r="K233">
        <f t="shared" si="66"/>
        <v>-34.072623974953174</v>
      </c>
      <c r="L233">
        <f t="shared" si="67"/>
        <v>-5.5131606943739007</v>
      </c>
      <c r="M233">
        <f t="shared" si="68"/>
        <v>-26.041437773755398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38.809731766374476</v>
      </c>
      <c r="C234" s="9">
        <f t="shared" si="61"/>
        <v>1.2900000000000009</v>
      </c>
      <c r="D234" s="9">
        <f t="shared" si="70"/>
        <v>43.809731766374476</v>
      </c>
      <c r="E234" s="9">
        <f t="shared" si="70"/>
        <v>-19.641177594572792</v>
      </c>
      <c r="F234" s="9">
        <f t="shared" si="63"/>
        <v>-16.728407761575788</v>
      </c>
      <c r="G234" s="10">
        <f t="shared" si="71"/>
        <v>2.1666666599999997</v>
      </c>
      <c r="H234" s="5">
        <f t="shared" si="71"/>
        <v>1</v>
      </c>
      <c r="I234">
        <f t="shared" si="65"/>
        <v>45.911456522722759</v>
      </c>
      <c r="J234">
        <f t="shared" si="66"/>
        <v>30.598139166648558</v>
      </c>
      <c r="K234">
        <f t="shared" si="66"/>
        <v>-34.228872601595704</v>
      </c>
      <c r="L234">
        <f t="shared" si="67"/>
        <v>-5.5185373397019966</v>
      </c>
      <c r="M234">
        <f t="shared" si="68"/>
        <v>-26.000640550948962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38.993221267702253</v>
      </c>
      <c r="C235" s="9">
        <f t="shared" si="61"/>
        <v>1.2960000000000009</v>
      </c>
      <c r="D235" s="9">
        <f t="shared" si="70"/>
        <v>43.993221267702253</v>
      </c>
      <c r="E235" s="9">
        <f t="shared" si="70"/>
        <v>-19.847018841712284</v>
      </c>
      <c r="F235" s="9">
        <f t="shared" si="63"/>
        <v>-16.895057801449376</v>
      </c>
      <c r="G235" s="10">
        <f t="shared" si="71"/>
        <v>2.1666666599999997</v>
      </c>
      <c r="H235" s="5">
        <f t="shared" si="71"/>
        <v>1</v>
      </c>
      <c r="I235">
        <f t="shared" si="65"/>
        <v>46.005876377520366</v>
      </c>
      <c r="J235">
        <f t="shared" si="66"/>
        <v>30.565027942610346</v>
      </c>
      <c r="K235">
        <f t="shared" si="66"/>
        <v>-34.384876444901394</v>
      </c>
      <c r="L235">
        <f t="shared" si="67"/>
        <v>-5.5239024987247696</v>
      </c>
      <c r="M235">
        <f t="shared" si="68"/>
        <v>-25.959750653689344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39.17651200511294</v>
      </c>
      <c r="C236" s="9">
        <f t="shared" si="61"/>
        <v>1.3020000000000009</v>
      </c>
      <c r="D236" s="9">
        <f t="shared" si="70"/>
        <v>44.17651200511294</v>
      </c>
      <c r="E236" s="9">
        <f t="shared" si="70"/>
        <v>-20.053795375893458</v>
      </c>
      <c r="F236" s="9">
        <f t="shared" si="63"/>
        <v>-17.062305330556953</v>
      </c>
      <c r="G236" s="10">
        <f t="shared" si="71"/>
        <v>2.1666666599999997</v>
      </c>
      <c r="H236" s="5">
        <f t="shared" si="71"/>
        <v>1</v>
      </c>
      <c r="I236">
        <f t="shared" si="65"/>
        <v>46.100449406439509</v>
      </c>
      <c r="J236">
        <f t="shared" si="66"/>
        <v>30.531884527617997</v>
      </c>
      <c r="K236">
        <f t="shared" si="66"/>
        <v>-34.540634948823531</v>
      </c>
      <c r="L236">
        <f t="shared" si="67"/>
        <v>-5.5292556369343657</v>
      </c>
      <c r="M236">
        <f t="shared" si="68"/>
        <v>-25.918768675470467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39.35960378567718</v>
      </c>
      <c r="C237" s="9">
        <f t="shared" si="61"/>
        <v>1.3080000000000009</v>
      </c>
      <c r="D237" s="9">
        <f t="shared" si="70"/>
        <v>44.35960378567718</v>
      </c>
      <c r="E237" s="9">
        <f t="shared" si="70"/>
        <v>-20.261505723422559</v>
      </c>
      <c r="F237" s="9">
        <f t="shared" si="63"/>
        <v>-17.230147641928667</v>
      </c>
      <c r="G237" s="10">
        <f t="shared" si="71"/>
        <v>2.1666666599999997</v>
      </c>
      <c r="H237" s="5">
        <f t="shared" si="71"/>
        <v>1</v>
      </c>
      <c r="I237">
        <f t="shared" si="65"/>
        <v>46.195171889001379</v>
      </c>
      <c r="J237">
        <f t="shared" si="66"/>
        <v>30.498708993796392</v>
      </c>
      <c r="K237">
        <f t="shared" si="66"/>
        <v>-34.696147560876355</v>
      </c>
      <c r="L237">
        <f t="shared" si="67"/>
        <v>-5.5345962259653421</v>
      </c>
      <c r="M237">
        <f t="shared" si="68"/>
        <v>-25.877695215918067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39.542496416907888</v>
      </c>
      <c r="C238" s="9">
        <f t="shared" si="61"/>
        <v>1.3140000000000009</v>
      </c>
      <c r="D238" s="9">
        <f t="shared" si="70"/>
        <v>44.542496416907888</v>
      </c>
      <c r="E238" s="9">
        <f t="shared" si="70"/>
        <v>-20.470148407301703</v>
      </c>
      <c r="F238" s="9">
        <f t="shared" si="63"/>
        <v>-17.398582028479353</v>
      </c>
      <c r="G238" s="10">
        <f t="shared" si="71"/>
        <v>2.1666666599999997</v>
      </c>
      <c r="H238" s="5">
        <f t="shared" si="71"/>
        <v>1</v>
      </c>
      <c r="I238">
        <f t="shared" si="65"/>
        <v>46.290040134851488</v>
      </c>
      <c r="J238">
        <f t="shared" si="66"/>
        <v>30.465501416440599</v>
      </c>
      <c r="K238">
        <f t="shared" si="66"/>
        <v>-34.851413732171864</v>
      </c>
      <c r="L238">
        <f t="shared" si="67"/>
        <v>-5.5399237435666224</v>
      </c>
      <c r="M238">
        <f t="shared" si="68"/>
        <v>-25.836530880665862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39.725189706779148</v>
      </c>
      <c r="C239" s="9">
        <f t="shared" si="61"/>
        <v>1.320000000000001</v>
      </c>
      <c r="D239" s="9">
        <f t="shared" si="70"/>
        <v>44.725189706779148</v>
      </c>
      <c r="E239" s="9">
        <f t="shared" si="70"/>
        <v>-20.679721947250588</v>
      </c>
      <c r="F239" s="9">
        <f t="shared" si="63"/>
        <v>-17.567605783044279</v>
      </c>
      <c r="G239" s="10">
        <f t="shared" si="71"/>
        <v>2.1666666599999997</v>
      </c>
      <c r="H239" s="5">
        <f t="shared" si="71"/>
        <v>1</v>
      </c>
      <c r="I239">
        <f t="shared" si="65"/>
        <v>46.385050483650282</v>
      </c>
      <c r="J239">
        <f t="shared" si="66"/>
        <v>30.432261873979201</v>
      </c>
      <c r="K239">
        <f t="shared" si="66"/>
        <v>-35.006432917455861</v>
      </c>
      <c r="L239">
        <f t="shared" si="67"/>
        <v>-5.5452376735731015</v>
      </c>
      <c r="M239">
        <f t="shared" si="68"/>
        <v>-25.795276281232802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39.907683463744895</v>
      </c>
      <c r="C240" s="9">
        <f t="shared" si="61"/>
        <v>1.326000000000001</v>
      </c>
      <c r="D240" s="9">
        <f t="shared" si="70"/>
        <v>44.907683463744895</v>
      </c>
      <c r="E240" s="9">
        <f t="shared" si="70"/>
        <v>-20.890224859728384</v>
      </c>
      <c r="F240" s="9">
        <f t="shared" si="63"/>
        <v>-17.737216198415197</v>
      </c>
      <c r="G240" s="10">
        <f t="shared" si="71"/>
        <v>2.1666666599999997</v>
      </c>
      <c r="H240" s="5">
        <f t="shared" si="71"/>
        <v>1</v>
      </c>
      <c r="I240">
        <f t="shared" si="65"/>
        <v>46.480199304960884</v>
      </c>
      <c r="J240">
        <f t="shared" si="66"/>
        <v>30.398990447937763</v>
      </c>
      <c r="K240">
        <f t="shared" si="66"/>
        <v>-35.161204575143259</v>
      </c>
      <c r="L240">
        <f t="shared" si="67"/>
        <v>-5.550537505876866</v>
      </c>
      <c r="M240">
        <f t="shared" si="68"/>
        <v>-25.753932034901453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40.089977496757413</v>
      </c>
      <c r="C241" s="9">
        <f t="shared" si="61"/>
        <v>1.332000000000001</v>
      </c>
      <c r="D241" s="9">
        <f t="shared" si="70"/>
        <v>45.089977496757413</v>
      </c>
      <c r="E241" s="9">
        <f t="shared" si="70"/>
        <v>-21.101655657955874</v>
      </c>
      <c r="F241" s="9">
        <f t="shared" si="63"/>
        <v>-17.907410567376598</v>
      </c>
      <c r="G241" s="10">
        <f t="shared" si="71"/>
        <v>2.1666666599999997</v>
      </c>
      <c r="H241" s="5">
        <f t="shared" si="71"/>
        <v>1</v>
      </c>
      <c r="I241">
        <f t="shared" si="65"/>
        <v>46.575482998134227</v>
      </c>
      <c r="J241">
        <f t="shared" si="66"/>
        <v>30.365687222902501</v>
      </c>
      <c r="K241">
        <f t="shared" si="66"/>
        <v>-35.315728167352667</v>
      </c>
      <c r="L241">
        <f t="shared" si="67"/>
        <v>-5.5558227363981105</v>
      </c>
      <c r="M241">
        <f t="shared" si="68"/>
        <v>-25.712498764597409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40.272071615285576</v>
      </c>
      <c r="C242" s="9">
        <f t="shared" si="61"/>
        <v>1.338000000000001</v>
      </c>
      <c r="D242" s="9">
        <f t="shared" si="70"/>
        <v>45.272071615285576</v>
      </c>
      <c r="E242" s="9">
        <f t="shared" si="70"/>
        <v>-21.314012851937754</v>
      </c>
      <c r="F242" s="9">
        <f t="shared" si="63"/>
        <v>-18.078186182742247</v>
      </c>
      <c r="G242" s="10">
        <f t="shared" si="71"/>
        <v>2.1666666599999997</v>
      </c>
      <c r="H242" s="5">
        <f t="shared" si="71"/>
        <v>1</v>
      </c>
      <c r="I242">
        <f t="shared" si="65"/>
        <v>46.670897992191549</v>
      </c>
      <c r="J242">
        <f t="shared" si="66"/>
        <v>30.332352286484113</v>
      </c>
      <c r="K242">
        <f t="shared" si="66"/>
        <v>-35.470003159940248</v>
      </c>
      <c r="L242">
        <f t="shared" si="67"/>
        <v>-5.5610928670557138</v>
      </c>
      <c r="M242">
        <f t="shared" si="68"/>
        <v>-25.670977098769836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40.45396562933287</v>
      </c>
      <c r="C243" s="9">
        <f t="shared" si="61"/>
        <v>1.344000000000001</v>
      </c>
      <c r="D243" s="9">
        <f t="shared" si="70"/>
        <v>45.45396562933287</v>
      </c>
      <c r="E243" s="9">
        <f t="shared" si="70"/>
        <v>-21.527294948485174</v>
      </c>
      <c r="F243" s="9">
        <f t="shared" si="63"/>
        <v>-18.249540337391885</v>
      </c>
      <c r="G243" s="10">
        <f t="shared" si="71"/>
        <v>2.1666666599999997</v>
      </c>
      <c r="H243" s="5">
        <f t="shared" si="71"/>
        <v>1</v>
      </c>
      <c r="I243">
        <f t="shared" si="65"/>
        <v>46.766440745704443</v>
      </c>
      <c r="J243">
        <f t="shared" si="66"/>
        <v>30.298985729281778</v>
      </c>
      <c r="K243">
        <f t="shared" si="66"/>
        <v>-35.624029022532866</v>
      </c>
      <c r="L243">
        <f t="shared" si="67"/>
        <v>-5.5663474057375124</v>
      </c>
      <c r="M243">
        <f t="shared" si="68"/>
        <v>-25.629367671273059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40.63565934945526</v>
      </c>
      <c r="C244" s="9">
        <f t="shared" si="61"/>
        <v>1.350000000000001</v>
      </c>
      <c r="D244" s="9">
        <f t="shared" si="70"/>
        <v>45.63565934945526</v>
      </c>
      <c r="E244" s="9">
        <f t="shared" si="70"/>
        <v>-21.741500451238455</v>
      </c>
      <c r="F244" s="9">
        <f t="shared" si="63"/>
        <v>-18.421470324308231</v>
      </c>
      <c r="G244" s="10">
        <f t="shared" si="71"/>
        <v>2.1666666599999997</v>
      </c>
      <c r="H244" s="5">
        <f t="shared" si="71"/>
        <v>1</v>
      </c>
      <c r="I244">
        <f t="shared" si="65"/>
        <v>46.862107746672557</v>
      </c>
      <c r="J244">
        <f t="shared" si="66"/>
        <v>30.265587644847354</v>
      </c>
      <c r="K244">
        <f t="shared" si="66"/>
        <v>-35.777805228560503</v>
      </c>
      <c r="L244">
        <f t="shared" si="67"/>
        <v>-5.5715858662702891</v>
      </c>
      <c r="M244">
        <f t="shared" si="68"/>
        <v>-25.587671121249286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40.817152586778754</v>
      </c>
      <c r="C245" s="9">
        <f t="shared" si="61"/>
        <v>1.356000000000001</v>
      </c>
      <c r="D245" s="9">
        <f t="shared" ref="D245:E260" si="72">D244+$C$7*(J244+J245)/2</f>
        <v>45.817152586778754</v>
      </c>
      <c r="E245" s="9">
        <f t="shared" si="72"/>
        <v>-21.956627860690002</v>
      </c>
      <c r="F245" s="9">
        <f t="shared" si="63"/>
        <v>-18.593973436614164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46.957895512399006</v>
      </c>
      <c r="J245">
        <f t="shared" si="66"/>
        <v>30.232158129649733</v>
      </c>
      <c r="K245">
        <f t="shared" si="66"/>
        <v>-35.931331255288001</v>
      </c>
      <c r="L245">
        <f t="shared" si="67"/>
        <v>-5.5768077683894735</v>
      </c>
      <c r="M245">
        <f t="shared" si="68"/>
        <v>-25.545888093012326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40.998445153016824</v>
      </c>
      <c r="C246" s="9">
        <f t="shared" si="61"/>
        <v>1.362000000000001</v>
      </c>
      <c r="D246" s="9">
        <f t="shared" si="72"/>
        <v>45.998445153016824</v>
      </c>
      <c r="E246" s="9">
        <f t="shared" si="72"/>
        <v>-22.172675674207404</v>
      </c>
      <c r="F246" s="9">
        <f t="shared" si="63"/>
        <v>-18.767046967610085</v>
      </c>
      <c r="G246" s="10">
        <f t="shared" si="73"/>
        <v>2.1666666599999997</v>
      </c>
      <c r="H246" s="5">
        <f t="shared" si="73"/>
        <v>1</v>
      </c>
      <c r="I246">
        <f t="shared" si="65"/>
        <v>47.053800589363647</v>
      </c>
      <c r="J246">
        <f t="shared" si="66"/>
        <v>30.198697283039397</v>
      </c>
      <c r="K246">
        <f t="shared" si="66"/>
        <v>-36.084606583846075</v>
      </c>
      <c r="L246">
        <f t="shared" si="67"/>
        <v>-5.582012637708587</v>
      </c>
      <c r="M246">
        <f t="shared" si="68"/>
        <v>-25.504019235932468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41.17953686048758</v>
      </c>
      <c r="C247" s="9">
        <f t="shared" si="61"/>
        <v>1.368000000000001</v>
      </c>
      <c r="D247" s="9">
        <f t="shared" si="72"/>
        <v>46.17953686048758</v>
      </c>
      <c r="E247" s="9">
        <f t="shared" si="72"/>
        <v>-22.389642386056728</v>
      </c>
      <c r="F247" s="9">
        <f t="shared" si="63"/>
        <v>-18.940688210811508</v>
      </c>
      <c r="G247" s="10">
        <f t="shared" si="73"/>
        <v>2.1666666599999997</v>
      </c>
      <c r="H247" s="5">
        <f t="shared" si="73"/>
        <v>1</v>
      </c>
      <c r="I247">
        <f t="shared" si="65"/>
        <v>47.149819553094275</v>
      </c>
      <c r="J247">
        <f t="shared" si="66"/>
        <v>30.165205207213145</v>
      </c>
      <c r="K247">
        <f t="shared" si="66"/>
        <v>-36.237630699261672</v>
      </c>
      <c r="L247">
        <f t="shared" si="67"/>
        <v>-5.587200005688433</v>
      </c>
      <c r="M247">
        <f t="shared" si="68"/>
        <v>-25.462065204322364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41.360427522130756</v>
      </c>
      <c r="C248" s="9">
        <f t="shared" si="61"/>
        <v>1.374000000000001</v>
      </c>
      <c r="D248" s="9">
        <f t="shared" si="72"/>
        <v>46.360427522130756</v>
      </c>
      <c r="E248" s="9">
        <f t="shared" si="72"/>
        <v>-22.607526487425975</v>
      </c>
      <c r="F248" s="9">
        <f t="shared" si="63"/>
        <v>-19.114894459986907</v>
      </c>
      <c r="G248" s="10">
        <f t="shared" si="73"/>
        <v>2.1666666599999997</v>
      </c>
      <c r="H248" s="5">
        <f t="shared" si="73"/>
        <v>1</v>
      </c>
      <c r="I248">
        <f t="shared" si="65"/>
        <v>47.245949008035872</v>
      </c>
      <c r="J248">
        <f t="shared" si="66"/>
        <v>30.131682007179013</v>
      </c>
      <c r="K248">
        <f t="shared" si="66"/>
        <v>-36.390403090487609</v>
      </c>
      <c r="L248">
        <f t="shared" si="67"/>
        <v>-5.5923694096060492</v>
      </c>
      <c r="M248">
        <f t="shared" si="68"/>
        <v>-25.420026657324026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41.541116951524458</v>
      </c>
      <c r="C249" s="9">
        <f t="shared" si="61"/>
        <v>1.380000000000001</v>
      </c>
      <c r="D249" s="9">
        <f t="shared" si="72"/>
        <v>46.541116951524458</v>
      </c>
      <c r="E249" s="9">
        <f t="shared" si="72"/>
        <v>-22.826326466448734</v>
      </c>
      <c r="F249" s="9">
        <f t="shared" si="63"/>
        <v>-19.289663009195628</v>
      </c>
      <c r="G249" s="10">
        <f t="shared" si="73"/>
        <v>2.1666666599999997</v>
      </c>
      <c r="H249" s="5">
        <f t="shared" si="73"/>
        <v>1</v>
      </c>
      <c r="I249">
        <f t="shared" si="65"/>
        <v>47.342185587417966</v>
      </c>
      <c r="J249">
        <f t="shared" si="66"/>
        <v>30.098127790721378</v>
      </c>
      <c r="K249">
        <f t="shared" si="66"/>
        <v>-36.542923250431556</v>
      </c>
      <c r="L249">
        <f t="shared" si="67"/>
        <v>-5.5975203925234389</v>
      </c>
      <c r="M249">
        <f t="shared" si="68"/>
        <v>-25.377904258796853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41.721604962901722</v>
      </c>
      <c r="C250" s="9">
        <f t="shared" si="61"/>
        <v>1.386000000000001</v>
      </c>
      <c r="D250" s="9">
        <f t="shared" si="72"/>
        <v>46.721604962901722</v>
      </c>
      <c r="E250" s="9">
        <f t="shared" si="72"/>
        <v>-23.046040808227982</v>
      </c>
      <c r="F250" s="9">
        <f t="shared" si="63"/>
        <v>-19.464991152826077</v>
      </c>
      <c r="G250" s="10">
        <f t="shared" si="73"/>
        <v>2.1666666599999997</v>
      </c>
      <c r="H250" s="5">
        <f t="shared" si="73"/>
        <v>1</v>
      </c>
      <c r="I250">
        <f t="shared" si="65"/>
        <v>47.438525953120234</v>
      </c>
      <c r="J250">
        <f t="shared" si="66"/>
        <v>30.064542668366236</v>
      </c>
      <c r="K250">
        <f t="shared" si="66"/>
        <v>-36.695190675984335</v>
      </c>
      <c r="L250">
        <f t="shared" si="67"/>
        <v>-5.6026525032560839</v>
      </c>
      <c r="M250">
        <f t="shared" si="68"/>
        <v>-25.33569867720675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41.901891371166862</v>
      </c>
      <c r="C251" s="9">
        <f t="shared" si="61"/>
        <v>1.392000000000001</v>
      </c>
      <c r="D251" s="9">
        <f t="shared" si="72"/>
        <v>46.901891371166862</v>
      </c>
      <c r="E251" s="9">
        <f t="shared" si="72"/>
        <v>-23.266667994860079</v>
      </c>
      <c r="F251" s="9">
        <f t="shared" si="63"/>
        <v>-19.640876185634021</v>
      </c>
      <c r="G251" s="10">
        <f t="shared" si="73"/>
        <v>2.1666666599999997</v>
      </c>
      <c r="H251" s="5">
        <f t="shared" si="73"/>
        <v>1</v>
      </c>
      <c r="I251">
        <f t="shared" si="65"/>
        <v>47.534966795536356</v>
      </c>
      <c r="J251">
        <f t="shared" si="66"/>
        <v>30.030926753346701</v>
      </c>
      <c r="K251">
        <f t="shared" si="66"/>
        <v>-36.847204868047577</v>
      </c>
      <c r="L251">
        <f t="shared" si="67"/>
        <v>-5.6077652963412588</v>
      </c>
      <c r="M251">
        <f t="shared" si="68"/>
        <v>-25.293410585516259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42.081975991911605</v>
      </c>
      <c r="C252" s="9">
        <f t="shared" si="61"/>
        <v>1.398000000000001</v>
      </c>
      <c r="D252" s="9">
        <f t="shared" si="72"/>
        <v>47.081975991911605</v>
      </c>
      <c r="E252" s="9">
        <f t="shared" si="72"/>
        <v>-23.488206505458905</v>
      </c>
      <c r="F252" s="9">
        <f t="shared" si="63"/>
        <v>-19.817315402781151</v>
      </c>
      <c r="G252" s="10">
        <f t="shared" si="73"/>
        <v>2.1666666599999997</v>
      </c>
      <c r="H252" s="5">
        <f t="shared" si="73"/>
        <v>1</v>
      </c>
      <c r="I252">
        <f t="shared" si="65"/>
        <v>47.631504833436331</v>
      </c>
      <c r="J252">
        <f t="shared" si="66"/>
        <v>29.997280161568654</v>
      </c>
      <c r="K252">
        <f t="shared" si="66"/>
        <v>-36.998965331560676</v>
      </c>
      <c r="L252">
        <f t="shared" si="67"/>
        <v>-5.6128583320061569</v>
      </c>
      <c r="M252">
        <f t="shared" si="68"/>
        <v>-25.251040661075802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42.26185864143104</v>
      </c>
      <c r="C253" s="9">
        <f t="shared" si="61"/>
        <v>1.404000000000001</v>
      </c>
      <c r="D253" s="9">
        <f t="shared" si="72"/>
        <v>47.26185864143104</v>
      </c>
      <c r="E253" s="9">
        <f t="shared" si="72"/>
        <v>-23.710654816180167</v>
      </c>
      <c r="F253" s="9">
        <f t="shared" si="63"/>
        <v>-19.994306099873693</v>
      </c>
      <c r="G253" s="10">
        <f t="shared" si="73"/>
        <v>2.1666666599999997</v>
      </c>
      <c r="H253" s="5">
        <f t="shared" si="73"/>
        <v>1</v>
      </c>
      <c r="I253">
        <f t="shared" si="65"/>
        <v>47.728136813827255</v>
      </c>
      <c r="J253">
        <f t="shared" si="66"/>
        <v>29.963603011576616</v>
      </c>
      <c r="K253">
        <f t="shared" si="66"/>
        <v>-37.150471575527128</v>
      </c>
      <c r="L253">
        <f t="shared" si="67"/>
        <v>-5.6179311761358459</v>
      </c>
      <c r="M253">
        <f t="shared" si="68"/>
        <v>-25.208589585515917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42.44153913673933</v>
      </c>
      <c r="C254" s="9">
        <f t="shared" si="61"/>
        <v>1.410000000000001</v>
      </c>
      <c r="D254" s="9">
        <f t="shared" si="72"/>
        <v>47.44153913673933</v>
      </c>
      <c r="E254" s="9">
        <f t="shared" si="72"/>
        <v>-23.934011400245868</v>
      </c>
      <c r="F254" s="9">
        <f t="shared" si="63"/>
        <v>-20.171845573001232</v>
      </c>
      <c r="G254" s="10">
        <f t="shared" si="73"/>
        <v>2.1666666599999997</v>
      </c>
      <c r="H254" s="5">
        <f t="shared" si="73"/>
        <v>1</v>
      </c>
      <c r="I254">
        <f t="shared" si="65"/>
        <v>47.824859511812583</v>
      </c>
      <c r="J254">
        <f t="shared" si="66"/>
        <v>29.929895424519803</v>
      </c>
      <c r="K254">
        <f t="shared" si="66"/>
        <v>-37.301723113040225</v>
      </c>
      <c r="L254">
        <f t="shared" si="67"/>
        <v>-5.6229834002410355</v>
      </c>
      <c r="M254">
        <f t="shared" si="68"/>
        <v>-25.166058044640572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42.621017295585247</v>
      </c>
      <c r="C255" s="9">
        <f t="shared" si="61"/>
        <v>1.416000000000001</v>
      </c>
      <c r="D255" s="9">
        <f t="shared" si="72"/>
        <v>47.621017295585247</v>
      </c>
      <c r="E255" s="9">
        <f t="shared" si="72"/>
        <v>-24.158274727968912</v>
      </c>
      <c r="F255" s="9">
        <f t="shared" si="63"/>
        <v>-20.349931118775689</v>
      </c>
      <c r="G255" s="10">
        <f t="shared" si="73"/>
        <v>2.1666666599999997</v>
      </c>
      <c r="H255" s="5">
        <f t="shared" si="73"/>
        <v>1</v>
      </c>
      <c r="I255">
        <f t="shared" si="65"/>
        <v>47.921669730450155</v>
      </c>
      <c r="J255">
        <f t="shared" si="66"/>
        <v>29.896157524118355</v>
      </c>
      <c r="K255">
        <f t="shared" si="66"/>
        <v>-37.452719461308071</v>
      </c>
      <c r="L255">
        <f t="shared" si="67"/>
        <v>-5.6280145814257159</v>
      </c>
      <c r="M255">
        <f t="shared" si="68"/>
        <v>-25.123446728321497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42.800292936467493</v>
      </c>
      <c r="C256" s="9">
        <f t="shared" si="61"/>
        <v>1.422000000000001</v>
      </c>
      <c r="D256" s="9">
        <f t="shared" si="72"/>
        <v>47.800292936467493</v>
      </c>
      <c r="E256" s="9">
        <f t="shared" si="72"/>
        <v>-24.383443266777871</v>
      </c>
      <c r="F256" s="9">
        <f t="shared" si="63"/>
        <v>-20.528560034370436</v>
      </c>
      <c r="G256" s="10">
        <f t="shared" si="73"/>
        <v>2.1666666599999997</v>
      </c>
      <c r="H256" s="5">
        <f t="shared" si="73"/>
        <v>1</v>
      </c>
      <c r="I256">
        <f t="shared" si="65"/>
        <v>48.018564300608837</v>
      </c>
      <c r="J256">
        <f t="shared" si="66"/>
        <v>29.862389436629801</v>
      </c>
      <c r="K256">
        <f t="shared" si="66"/>
        <v>-37.603460141677999</v>
      </c>
      <c r="L256">
        <f t="shared" si="67"/>
        <v>-5.6330243023546345</v>
      </c>
      <c r="M256">
        <f t="shared" si="68"/>
        <v>-25.080756330393577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42.97936587864983</v>
      </c>
      <c r="C257" s="9">
        <f t="shared" si="61"/>
        <v>1.428000000000001</v>
      </c>
      <c r="D257" s="9">
        <f t="shared" si="72"/>
        <v>47.97936587864983</v>
      </c>
      <c r="E257" s="9">
        <f t="shared" si="72"/>
        <v>-24.609515481241885</v>
      </c>
      <c r="F257" s="9">
        <f t="shared" si="63"/>
        <v>-20.707729617559515</v>
      </c>
      <c r="G257" s="10">
        <f t="shared" si="73"/>
        <v>2.1666666599999997</v>
      </c>
      <c r="H257" s="5">
        <f t="shared" si="73"/>
        <v>1</v>
      </c>
      <c r="I257">
        <f t="shared" si="65"/>
        <v>48.11554008082399</v>
      </c>
      <c r="J257">
        <f t="shared" si="66"/>
        <v>29.828591290815673</v>
      </c>
      <c r="K257">
        <f t="shared" si="66"/>
        <v>-37.753944679660364</v>
      </c>
      <c r="L257">
        <f t="shared" si="67"/>
        <v>-5.6380121512206394</v>
      </c>
      <c r="M257">
        <f t="shared" si="68"/>
        <v>-25.037987548551232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43.158235942175999</v>
      </c>
      <c r="C258" s="9">
        <f t="shared" si="61"/>
        <v>1.4340000000000011</v>
      </c>
      <c r="D258" s="9">
        <f t="shared" si="72"/>
        <v>48.158235942175999</v>
      </c>
      <c r="E258" s="9">
        <f t="shared" si="72"/>
        <v>-24.836489833095722</v>
      </c>
      <c r="F258" s="9">
        <f t="shared" si="63"/>
        <v>-20.887437166757042</v>
      </c>
      <c r="G258" s="10">
        <f t="shared" si="73"/>
        <v>2.1666666599999997</v>
      </c>
      <c r="H258" s="5">
        <f t="shared" si="73"/>
        <v>1</v>
      </c>
      <c r="I258">
        <f t="shared" si="65"/>
        <v>48.212593957151832</v>
      </c>
      <c r="J258">
        <f t="shared" si="66"/>
        <v>29.794763217908351</v>
      </c>
      <c r="K258">
        <f t="shared" si="66"/>
        <v>-37.904172604951668</v>
      </c>
      <c r="L258">
        <f t="shared" si="67"/>
        <v>-5.6429777217119002</v>
      </c>
      <c r="M258">
        <f t="shared" si="68"/>
        <v>-24.995141084245862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43.336902947884461</v>
      </c>
      <c r="C259" s="9">
        <f t="shared" si="61"/>
        <v>1.4400000000000011</v>
      </c>
      <c r="D259" s="9">
        <f t="shared" si="72"/>
        <v>48.336902947884461</v>
      </c>
      <c r="E259" s="9">
        <f t="shared" si="72"/>
        <v>-25.064364781264949</v>
      </c>
      <c r="F259" s="9">
        <f t="shared" si="63"/>
        <v>-21.067679981056685</v>
      </c>
      <c r="G259" s="10">
        <f t="shared" si="73"/>
        <v>2.1666666599999997</v>
      </c>
      <c r="H259" s="5">
        <f t="shared" si="73"/>
        <v>1</v>
      </c>
      <c r="I259">
        <f t="shared" si="65"/>
        <v>48.309722843022676</v>
      </c>
      <c r="J259">
        <f t="shared" si="66"/>
        <v>29.760905351578078</v>
      </c>
      <c r="K259">
        <f t="shared" si="66"/>
        <v>-38.054143451457143</v>
      </c>
      <c r="L259">
        <f t="shared" si="67"/>
        <v>-5.6479206129790169</v>
      </c>
      <c r="M259">
        <f t="shared" si="68"/>
        <v>-24.952217642584294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43.515366717422893</v>
      </c>
      <c r="C260" s="9">
        <f t="shared" si="61"/>
        <v>1.4460000000000011</v>
      </c>
      <c r="D260" s="9">
        <f t="shared" si="72"/>
        <v>48.515366717422893</v>
      </c>
      <c r="E260" s="9">
        <f t="shared" si="72"/>
        <v>-25.293138781891258</v>
      </c>
      <c r="F260" s="9">
        <f t="shared" si="63"/>
        <v>-21.248455360271276</v>
      </c>
      <c r="G260" s="10">
        <f t="shared" si="73"/>
        <v>2.1666666599999997</v>
      </c>
      <c r="H260" s="5">
        <f t="shared" si="73"/>
        <v>1</v>
      </c>
      <c r="I260">
        <f t="shared" si="65"/>
        <v>48.406923679093268</v>
      </c>
      <c r="J260">
        <f t="shared" si="66"/>
        <v>29.727017827900205</v>
      </c>
      <c r="K260">
        <f t="shared" si="66"/>
        <v>-38.20385675731265</v>
      </c>
      <c r="L260">
        <f t="shared" si="67"/>
        <v>-5.6528404296020165</v>
      </c>
      <c r="M260">
        <f t="shared" si="68"/>
        <v>-24.909217932228231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43.693627073262562</v>
      </c>
      <c r="C261" s="9">
        <f t="shared" si="61"/>
        <v>1.4520000000000011</v>
      </c>
      <c r="D261" s="9">
        <f t="shared" ref="D261:E276" si="74">D260+$C$7*(J260+J261)/2</f>
        <v>48.693627073262562</v>
      </c>
      <c r="E261" s="9">
        <f t="shared" si="74"/>
        <v>-25.522810288357913</v>
      </c>
      <c r="F261" s="9">
        <f t="shared" si="63"/>
        <v>-21.429760604972557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48.504193433098038</v>
      </c>
      <c r="J261">
        <f t="shared" si="66"/>
        <v>29.693100785322592</v>
      </c>
      <c r="K261">
        <f t="shared" si="66"/>
        <v>-38.353312064906021</v>
      </c>
      <c r="L261">
        <f t="shared" si="67"/>
        <v>-5.6577367815572455</v>
      </c>
      <c r="M261">
        <f t="shared" si="68"/>
        <v>-24.866142665294745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43.871683838712428</v>
      </c>
      <c r="C262" s="9">
        <f t="shared" si="61"/>
        <v>1.4580000000000011</v>
      </c>
      <c r="D262" s="9">
        <f t="shared" si="74"/>
        <v>48.871683838712428</v>
      </c>
      <c r="E262" s="9">
        <f t="shared" si="74"/>
        <v>-25.753377751315323</v>
      </c>
      <c r="F262" s="9">
        <f t="shared" si="63"/>
        <v>-21.611593016530993</v>
      </c>
      <c r="G262" s="10">
        <f t="shared" si="75"/>
        <v>2.1666666599999997</v>
      </c>
      <c r="H262" s="5">
        <f t="shared" si="75"/>
        <v>1</v>
      </c>
      <c r="I262">
        <f t="shared" si="65"/>
        <v>48.601529099699704</v>
      </c>
      <c r="J262">
        <f t="shared" si="66"/>
        <v>29.659154364633249</v>
      </c>
      <c r="K262">
        <f t="shared" si="66"/>
        <v>-38.502508920897789</v>
      </c>
      <c r="L262">
        <f t="shared" si="67"/>
        <v>-5.6626092841842013</v>
      </c>
      <c r="M262">
        <f t="shared" si="68"/>
        <v>-24.822992557257731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44.049536837933111</v>
      </c>
      <c r="C263" s="9">
        <f t="shared" si="61"/>
        <v>1.4640000000000011</v>
      </c>
      <c r="D263" s="9">
        <f t="shared" si="74"/>
        <v>49.049536837933111</v>
      </c>
      <c r="E263" s="9">
        <f t="shared" si="74"/>
        <v>-25.98483961870674</v>
      </c>
      <c r="F263" s="9">
        <f t="shared" si="63"/>
        <v>-21.793949897155699</v>
      </c>
      <c r="G263" s="10">
        <f t="shared" si="75"/>
        <v>2.1666666599999997</v>
      </c>
      <c r="H263" s="5">
        <f t="shared" si="75"/>
        <v>1</v>
      </c>
      <c r="I263">
        <f t="shared" si="65"/>
        <v>48.698927700338899</v>
      </c>
      <c r="J263">
        <f t="shared" si="66"/>
        <v>29.625178708928143</v>
      </c>
      <c r="K263">
        <f t="shared" si="66"/>
        <v>-38.651446876241337</v>
      </c>
      <c r="L263">
        <f t="shared" si="67"/>
        <v>-5.6674575581522477</v>
      </c>
      <c r="M263">
        <f t="shared" si="68"/>
        <v>-24.779768326850387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44.227185895950633</v>
      </c>
      <c r="C264" s="9">
        <f t="shared" si="61"/>
        <v>1.4700000000000011</v>
      </c>
      <c r="D264" s="9">
        <f t="shared" si="74"/>
        <v>49.227185895950633</v>
      </c>
      <c r="E264" s="9">
        <f t="shared" si="74"/>
        <v>-26.217194335794073</v>
      </c>
      <c r="F264" s="9">
        <f t="shared" si="63"/>
        <v>-21.976828549934478</v>
      </c>
      <c r="G264" s="10">
        <f t="shared" si="75"/>
        <v>2.1666666599999997</v>
      </c>
      <c r="H264" s="5">
        <f t="shared" si="75"/>
        <v>1</v>
      </c>
      <c r="I264">
        <f t="shared" si="65"/>
        <v>48.796386283083152</v>
      </c>
      <c r="J264">
        <f t="shared" si="66"/>
        <v>29.59117396357923</v>
      </c>
      <c r="K264">
        <f t="shared" si="66"/>
        <v>-38.80012548620244</v>
      </c>
      <c r="L264">
        <f t="shared" si="67"/>
        <v>-5.672281229427286</v>
      </c>
      <c r="M264">
        <f t="shared" si="68"/>
        <v>-24.736470695968674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44.404630838669981</v>
      </c>
      <c r="C265" s="9">
        <f t="shared" si="61"/>
        <v>1.4760000000000011</v>
      </c>
      <c r="D265" s="9">
        <f t="shared" si="74"/>
        <v>49.404630838669981</v>
      </c>
      <c r="E265" s="9">
        <f t="shared" si="74"/>
        <v>-26.450440345183814</v>
      </c>
      <c r="F265" s="9">
        <f t="shared" si="63"/>
        <v>-22.160226278873939</v>
      </c>
      <c r="G265" s="10">
        <f t="shared" si="75"/>
        <v>2.1666666599999997</v>
      </c>
      <c r="H265" s="5">
        <f t="shared" si="75"/>
        <v>1</v>
      </c>
      <c r="I265">
        <f t="shared" si="65"/>
        <v>48.893901922475159</v>
      </c>
      <c r="J265">
        <f t="shared" si="66"/>
        <v>29.557140276202666</v>
      </c>
      <c r="K265">
        <f t="shared" si="66"/>
        <v>-38.948544310378253</v>
      </c>
      <c r="L265">
        <f t="shared" si="67"/>
        <v>-5.6770799292383485</v>
      </c>
      <c r="M265">
        <f t="shared" si="68"/>
        <v>-24.693100389575768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44.581871492888467</v>
      </c>
      <c r="C266" s="9">
        <f t="shared" si="61"/>
        <v>1.4820000000000011</v>
      </c>
      <c r="D266" s="9">
        <f t="shared" si="74"/>
        <v>49.581871492888467</v>
      </c>
      <c r="E266" s="9">
        <f t="shared" si="74"/>
        <v>-26.684576086853095</v>
      </c>
      <c r="F266" s="9">
        <f t="shared" si="63"/>
        <v>-22.344140388939643</v>
      </c>
      <c r="G266" s="10">
        <f t="shared" si="75"/>
        <v>2.1666666599999997</v>
      </c>
      <c r="H266" s="5">
        <f t="shared" si="75"/>
        <v>1</v>
      </c>
      <c r="I266">
        <f t="shared" si="65"/>
        <v>48.991471719380478</v>
      </c>
      <c r="J266">
        <f t="shared" si="66"/>
        <v>29.523077796627238</v>
      </c>
      <c r="K266">
        <f t="shared" si="66"/>
        <v>-39.096702912715706</v>
      </c>
      <c r="L266">
        <f t="shared" si="67"/>
        <v>-5.6818532940441449</v>
      </c>
      <c r="M266">
        <f t="shared" si="68"/>
        <v>-24.649658135607496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44.758907686308937</v>
      </c>
      <c r="C267" s="9">
        <f t="shared" si="61"/>
        <v>1.4880000000000011</v>
      </c>
      <c r="D267" s="9">
        <f t="shared" si="74"/>
        <v>49.758907686308937</v>
      </c>
      <c r="E267" s="9">
        <f t="shared" si="74"/>
        <v>-26.91959999817583</v>
      </c>
      <c r="F267" s="9">
        <f t="shared" si="63"/>
        <v>-22.528568186096454</v>
      </c>
      <c r="G267" s="10">
        <f t="shared" si="75"/>
        <v>2.1666666599999997</v>
      </c>
      <c r="H267" s="5">
        <f t="shared" si="75"/>
        <v>1</v>
      </c>
      <c r="I267">
        <f t="shared" si="65"/>
        <v>49.089092800834607</v>
      </c>
      <c r="J267">
        <f t="shared" si="66"/>
        <v>29.488986676862972</v>
      </c>
      <c r="K267">
        <f t="shared" si="66"/>
        <v>-39.244600861529349</v>
      </c>
      <c r="L267">
        <f t="shared" si="67"/>
        <v>-5.6866009654995535</v>
      </c>
      <c r="M267">
        <f t="shared" si="68"/>
        <v>-24.606144664878734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44.935739247552739</v>
      </c>
      <c r="C268" s="9">
        <f t="shared" si="61"/>
        <v>1.4940000000000011</v>
      </c>
      <c r="D268" s="9">
        <f t="shared" si="74"/>
        <v>49.935739247552739</v>
      </c>
      <c r="E268" s="9">
        <f t="shared" si="74"/>
        <v>-27.155510513948975</v>
      </c>
      <c r="F268" s="9">
        <f t="shared" si="63"/>
        <v>-22.713506977348796</v>
      </c>
      <c r="G268" s="10">
        <f t="shared" si="75"/>
        <v>2.1666666599999997</v>
      </c>
      <c r="H268" s="5">
        <f t="shared" si="75"/>
        <v>1</v>
      </c>
      <c r="I268">
        <f t="shared" si="65"/>
        <v>49.18676231988961</v>
      </c>
      <c r="J268">
        <f t="shared" si="66"/>
        <v>29.454867071069973</v>
      </c>
      <c r="K268">
        <f t="shared" si="66"/>
        <v>-39.392237729518619</v>
      </c>
      <c r="L268">
        <f t="shared" si="67"/>
        <v>-5.6913225904220761</v>
      </c>
      <c r="M268">
        <f t="shared" si="68"/>
        <v>-24.562560710990773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45.112366006172529</v>
      </c>
      <c r="C269" s="9">
        <f t="shared" si="61"/>
        <v>1.5000000000000011</v>
      </c>
      <c r="D269" s="9">
        <f t="shared" si="74"/>
        <v>50.112366006172529</v>
      </c>
      <c r="E269" s="9">
        <f t="shared" si="74"/>
        <v>-27.392306066418886</v>
      </c>
      <c r="F269" s="9">
        <f t="shared" si="63"/>
        <v>-22.898954070781109</v>
      </c>
      <c r="G269" s="10">
        <f t="shared" si="75"/>
        <v>2.1666666599999997</v>
      </c>
      <c r="H269" s="5">
        <f t="shared" si="75"/>
        <v>1</v>
      </c>
      <c r="I269">
        <f t="shared" si="65"/>
        <v>49.284477455460262</v>
      </c>
      <c r="J269">
        <f t="shared" si="66"/>
        <v>29.420719135527442</v>
      </c>
      <c r="K269">
        <f t="shared" si="66"/>
        <v>-39.539613093784567</v>
      </c>
      <c r="L269">
        <f t="shared" si="67"/>
        <v>-5.696017820758259</v>
      </c>
      <c r="M269">
        <f t="shared" si="68"/>
        <v>-24.518907010239676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45.28878779266492</v>
      </c>
      <c r="C270" s="9">
        <f t="shared" si="61"/>
        <v>1.5060000000000011</v>
      </c>
      <c r="D270" s="9">
        <f t="shared" si="74"/>
        <v>50.28878779266492</v>
      </c>
      <c r="E270" s="9">
        <f t="shared" si="74"/>
        <v>-27.629985085307776</v>
      </c>
      <c r="F270" s="9">
        <f t="shared" si="63"/>
        <v>-23.084906775598306</v>
      </c>
      <c r="G270" s="10">
        <f t="shared" si="75"/>
        <v>2.1666666599999997</v>
      </c>
      <c r="H270" s="5">
        <f t="shared" si="75"/>
        <v>1</v>
      </c>
      <c r="I270">
        <f t="shared" si="65"/>
        <v>49.382235412169756</v>
      </c>
      <c r="J270">
        <f t="shared" si="66"/>
        <v>29.386543028602894</v>
      </c>
      <c r="K270">
        <f t="shared" si="66"/>
        <v>-39.686726535846006</v>
      </c>
      <c r="L270">
        <f t="shared" si="67"/>
        <v>-5.7006863135500794</v>
      </c>
      <c r="M270">
        <f t="shared" si="68"/>
        <v>-24.475184301525577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45.465004438482893</v>
      </c>
      <c r="C271" s="9">
        <f t="shared" si="61"/>
        <v>1.5120000000000011</v>
      </c>
      <c r="D271" s="9">
        <f t="shared" si="74"/>
        <v>50.465004438482893</v>
      </c>
      <c r="E271" s="9">
        <f t="shared" si="74"/>
        <v>-27.868545997840279</v>
      </c>
      <c r="F271" s="9">
        <f t="shared" si="63"/>
        <v>-23.271362402166282</v>
      </c>
      <c r="G271" s="10">
        <f t="shared" si="75"/>
        <v>2.1666666599999997</v>
      </c>
      <c r="H271" s="5">
        <f t="shared" si="75"/>
        <v>1</v>
      </c>
      <c r="I271">
        <f t="shared" si="65"/>
        <v>49.48003342019517</v>
      </c>
      <c r="J271">
        <f t="shared" si="66"/>
        <v>29.352338910721592</v>
      </c>
      <c r="K271">
        <f t="shared" si="66"/>
        <v>-39.833577641655161</v>
      </c>
      <c r="L271">
        <f t="shared" si="67"/>
        <v>-5.7053277309013302</v>
      </c>
      <c r="M271">
        <f t="shared" si="68"/>
        <v>-24.431393326262892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45.641015776048064</v>
      </c>
      <c r="C272" s="9">
        <f t="shared" si="61"/>
        <v>1.5180000000000011</v>
      </c>
      <c r="D272" s="9">
        <f t="shared" si="74"/>
        <v>50.641015776048064</v>
      </c>
      <c r="E272" s="9">
        <f t="shared" si="74"/>
        <v>-28.107987228770082</v>
      </c>
      <c r="F272" s="9">
        <f t="shared" si="63"/>
        <v>-23.458318262052483</v>
      </c>
      <c r="G272" s="10">
        <f t="shared" si="75"/>
        <v>2.1666666599999997</v>
      </c>
      <c r="H272" s="5">
        <f t="shared" si="75"/>
        <v>1</v>
      </c>
      <c r="I272">
        <f t="shared" si="65"/>
        <v>49.577868735112489</v>
      </c>
      <c r="J272">
        <f t="shared" si="66"/>
        <v>29.318106944336183</v>
      </c>
      <c r="K272">
        <f t="shared" si="66"/>
        <v>-39.980166001612737</v>
      </c>
      <c r="L272">
        <f t="shared" si="67"/>
        <v>-5.7099417399439645</v>
      </c>
      <c r="M272">
        <f t="shared" si="68"/>
        <v>-24.387534828291557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45.816821638762761</v>
      </c>
      <c r="C273" s="9">
        <f t="shared" si="61"/>
        <v>1.5240000000000011</v>
      </c>
      <c r="D273" s="9">
        <f t="shared" si="74"/>
        <v>50.816821638762761</v>
      </c>
      <c r="E273" s="9">
        <f t="shared" si="74"/>
        <v>-28.348307200406666</v>
      </c>
      <c r="F273" s="9">
        <f t="shared" si="63"/>
        <v>-23.645771668066523</v>
      </c>
      <c r="G273" s="10">
        <f t="shared" si="75"/>
        <v>2.1666666599999997</v>
      </c>
      <c r="H273" s="5">
        <f t="shared" si="75"/>
        <v>1</v>
      </c>
      <c r="I273">
        <f t="shared" si="65"/>
        <v>49.675738637741503</v>
      </c>
      <c r="J273">
        <f t="shared" si="66"/>
        <v>29.283847293896518</v>
      </c>
      <c r="K273">
        <f t="shared" si="66"/>
        <v>-40.126491210582486</v>
      </c>
      <c r="L273">
        <f t="shared" si="67"/>
        <v>-5.7145280128044647</v>
      </c>
      <c r="M273">
        <f t="shared" si="68"/>
        <v>-24.343609553789115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45.99242186102191</v>
      </c>
      <c r="C274" s="9">
        <f t="shared" si="61"/>
        <v>1.5300000000000011</v>
      </c>
      <c r="D274" s="9">
        <f t="shared" si="74"/>
        <v>50.99242186102191</v>
      </c>
      <c r="E274" s="9">
        <f t="shared" si="74"/>
        <v>-28.589504332642129</v>
      </c>
      <c r="F274" s="9">
        <f t="shared" si="63"/>
        <v>-23.833719934300838</v>
      </c>
      <c r="G274" s="10">
        <f t="shared" si="75"/>
        <v>2.1666666599999997</v>
      </c>
      <c r="H274" s="5">
        <f t="shared" si="75"/>
        <v>1</v>
      </c>
      <c r="I274">
        <f t="shared" si="65"/>
        <v>49.77364043399038</v>
      </c>
      <c r="J274">
        <f t="shared" si="66"/>
        <v>29.249560125819691</v>
      </c>
      <c r="K274">
        <f t="shared" si="66"/>
        <v>-40.272552867905219</v>
      </c>
      <c r="L274">
        <f t="shared" si="67"/>
        <v>-5.719086226570175</v>
      </c>
      <c r="M274">
        <f t="shared" si="68"/>
        <v>-24.299618251183823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46.167816278224748</v>
      </c>
      <c r="C275" s="9">
        <f t="shared" si="61"/>
        <v>1.5360000000000011</v>
      </c>
      <c r="D275" s="9">
        <f t="shared" si="74"/>
        <v>51.167816278224748</v>
      </c>
      <c r="E275" s="9">
        <f t="shared" si="74"/>
        <v>-28.831577042978083</v>
      </c>
      <c r="F275" s="9">
        <f t="shared" si="63"/>
        <v>-24.022160376171371</v>
      </c>
      <c r="G275" s="10">
        <f t="shared" si="75"/>
        <v>2.1666666599999997</v>
      </c>
      <c r="H275" s="5">
        <f t="shared" si="75"/>
        <v>1</v>
      </c>
      <c r="I275">
        <f t="shared" si="65"/>
        <v>49.87157145470016</v>
      </c>
      <c r="J275">
        <f t="shared" si="66"/>
        <v>29.215245608460272</v>
      </c>
      <c r="K275">
        <f t="shared" si="66"/>
        <v>-40.418350577412319</v>
      </c>
      <c r="L275">
        <f t="shared" si="67"/>
        <v>-5.7236160632556716</v>
      </c>
      <c r="M275">
        <f t="shared" si="68"/>
        <v>-24.255561671068609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46.343004726786369</v>
      </c>
      <c r="C276" s="9">
        <f t="shared" si="61"/>
        <v>1.5420000000000011</v>
      </c>
      <c r="D276" s="9">
        <f t="shared" si="74"/>
        <v>51.343004726786369</v>
      </c>
      <c r="E276" s="9">
        <f t="shared" si="74"/>
        <v>-29.074523746552636</v>
      </c>
      <c r="F276" s="9">
        <f t="shared" si="63"/>
        <v>-24.211090310458253</v>
      </c>
      <c r="G276" s="10">
        <f t="shared" si="75"/>
        <v>2.1666666599999997</v>
      </c>
      <c r="H276" s="5">
        <f t="shared" si="75"/>
        <v>1</v>
      </c>
      <c r="I276">
        <f t="shared" si="65"/>
        <v>49.969529055489069</v>
      </c>
      <c r="J276">
        <f t="shared" si="66"/>
        <v>29.180903912080737</v>
      </c>
      <c r="K276">
        <f t="shared" si="66"/>
        <v>-40.563883947438732</v>
      </c>
      <c r="L276">
        <f t="shared" si="67"/>
        <v>-5.7281172097691195</v>
      </c>
      <c r="M276">
        <f t="shared" si="68"/>
        <v>-24.211440566115996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46.517987044149081</v>
      </c>
      <c r="C277" s="9">
        <f t="shared" ref="C277:C289" si="80">C276+_dt</f>
        <v>1.5480000000000012</v>
      </c>
      <c r="D277" s="9">
        <f t="shared" ref="D277:E289" si="81">D276+$C$7*(J276+J277)/2</f>
        <v>51.517987044149081</v>
      </c>
      <c r="E277" s="9">
        <f t="shared" si="81"/>
        <v>-29.318342856167458</v>
      </c>
      <c r="F277" s="9">
        <f t="shared" ref="F277:F289" si="82">$O$1*D277^2+$O$2*D277+$O$3</f>
        <v>-24.400507055346594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50.067510616596778</v>
      </c>
      <c r="J277">
        <f t="shared" ref="J277:K289" si="85">J276+L276*$C$7</f>
        <v>29.146535208822122</v>
      </c>
      <c r="K277">
        <f t="shared" si="85"/>
        <v>-40.70915259083543</v>
      </c>
      <c r="L277">
        <f t="shared" ref="L277:L289" si="86">-$C$15*I277*J277</f>
        <v>-5.7325893578786546</v>
      </c>
      <c r="M277">
        <f t="shared" ref="M277:M289" si="87">-$C$6-$C$15*I277*K277</f>
        <v>-24.167255690993933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46.692763068793575</v>
      </c>
      <c r="C278" s="9">
        <f t="shared" si="80"/>
        <v>1.5540000000000012</v>
      </c>
      <c r="D278" s="9">
        <f t="shared" si="81"/>
        <v>51.692763068793575</v>
      </c>
      <c r="E278" s="9">
        <f t="shared" si="81"/>
        <v>-29.563032782314909</v>
      </c>
      <c r="F278" s="9">
        <f t="shared" si="82"/>
        <v>-24.590407930467183</v>
      </c>
      <c r="G278" s="10">
        <f t="shared" si="83"/>
        <v>2.1666666599999997</v>
      </c>
      <c r="H278" s="5">
        <f t="shared" si="83"/>
        <v>1</v>
      </c>
      <c r="I278">
        <f t="shared" si="84"/>
        <v>50.165513542728569</v>
      </c>
      <c r="J278">
        <f t="shared" si="85"/>
        <v>29.11213967267485</v>
      </c>
      <c r="K278">
        <f t="shared" si="85"/>
        <v>-40.854156124981394</v>
      </c>
      <c r="L278">
        <f t="shared" si="86"/>
        <v>-5.7370322041787878</v>
      </c>
      <c r="M278">
        <f t="shared" si="87"/>
        <v>-24.123007802282533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46.867332640249948</v>
      </c>
      <c r="C279" s="9">
        <f t="shared" si="80"/>
        <v>1.5600000000000012</v>
      </c>
      <c r="D279" s="9">
        <f t="shared" si="81"/>
        <v>51.867332640249948</v>
      </c>
      <c r="E279" s="9">
        <f t="shared" si="81"/>
        <v>-29.808591933205239</v>
      </c>
      <c r="F279" s="9">
        <f t="shared" si="82"/>
        <v>-24.78079025693728</v>
      </c>
      <c r="G279" s="10">
        <f t="shared" si="83"/>
        <v>2.1666666599999997</v>
      </c>
      <c r="H279" s="5">
        <f t="shared" si="83"/>
        <v>1</v>
      </c>
      <c r="I279">
        <f t="shared" si="84"/>
        <v>50.263535262899609</v>
      </c>
      <c r="J279">
        <f t="shared" si="85"/>
        <v>29.077717479449777</v>
      </c>
      <c r="K279">
        <f t="shared" si="85"/>
        <v>-40.998894171795087</v>
      </c>
      <c r="L279">
        <f t="shared" si="86"/>
        <v>-5.7414454500568333</v>
      </c>
      <c r="M279">
        <f t="shared" si="87"/>
        <v>-24.078697658391697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47.041695599108543</v>
      </c>
      <c r="C280" s="9">
        <f t="shared" si="80"/>
        <v>1.5660000000000012</v>
      </c>
      <c r="D280" s="9">
        <f t="shared" si="81"/>
        <v>52.041695599108543</v>
      </c>
      <c r="E280" s="9">
        <f t="shared" si="81"/>
        <v>-30.05501871479386</v>
      </c>
      <c r="F280" s="9">
        <f t="shared" si="82"/>
        <v>-24.971651357401381</v>
      </c>
      <c r="G280" s="10">
        <f t="shared" si="83"/>
        <v>2.1666666599999997</v>
      </c>
      <c r="H280" s="5">
        <f t="shared" si="83"/>
        <v>1</v>
      </c>
      <c r="I280">
        <f t="shared" si="84"/>
        <v>50.361573230279092</v>
      </c>
      <c r="J280">
        <f t="shared" si="85"/>
        <v>29.043268806749438</v>
      </c>
      <c r="K280">
        <f t="shared" si="85"/>
        <v>-41.143366357745435</v>
      </c>
      <c r="L280">
        <f t="shared" si="86"/>
        <v>-5.745828801659365</v>
      </c>
      <c r="M280">
        <f t="shared" si="87"/>
        <v>-24.03432601947965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47.215851787030608</v>
      </c>
      <c r="C281" s="9">
        <f t="shared" si="80"/>
        <v>1.5720000000000012</v>
      </c>
      <c r="D281" s="9">
        <f t="shared" si="81"/>
        <v>52.215851787030608</v>
      </c>
      <c r="E281" s="9">
        <f t="shared" si="81"/>
        <v>-30.302311530808684</v>
      </c>
      <c r="F281" s="9">
        <f t="shared" si="82"/>
        <v>-25.162988556072008</v>
      </c>
      <c r="G281" s="10">
        <f t="shared" si="83"/>
        <v>2.1666666599999997</v>
      </c>
      <c r="H281" s="5">
        <f t="shared" si="83"/>
        <v>1</v>
      </c>
      <c r="I281">
        <f t="shared" si="84"/>
        <v>50.459624922034592</v>
      </c>
      <c r="J281">
        <f t="shared" si="85"/>
        <v>29.008793833939482</v>
      </c>
      <c r="K281">
        <f t="shared" si="85"/>
        <v>-41.287572313862313</v>
      </c>
      <c r="L281">
        <f t="shared" si="86"/>
        <v>-5.7501819698587138</v>
      </c>
      <c r="M281">
        <f t="shared" si="87"/>
        <v>-23.989893647372384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47.389801046758791</v>
      </c>
      <c r="C282" s="9">
        <f t="shared" si="80"/>
        <v>1.5780000000000012</v>
      </c>
      <c r="D282" s="9">
        <f t="shared" si="81"/>
        <v>52.389801046758791</v>
      </c>
      <c r="E282" s="9">
        <f t="shared" si="81"/>
        <v>-30.550468782777511</v>
      </c>
      <c r="F282" s="9">
        <f t="shared" si="82"/>
        <v>-25.354799178770492</v>
      </c>
      <c r="G282" s="10">
        <f t="shared" si="83"/>
        <v>2.1666666599999997</v>
      </c>
      <c r="H282" s="5">
        <f t="shared" si="83"/>
        <v>1</v>
      </c>
      <c r="I282">
        <f t="shared" si="84"/>
        <v>50.557687839176445</v>
      </c>
      <c r="J282">
        <f t="shared" si="85"/>
        <v>28.97429274212033</v>
      </c>
      <c r="K282">
        <f t="shared" si="85"/>
        <v>-41.431511675746549</v>
      </c>
      <c r="L282">
        <f t="shared" si="86"/>
        <v>-5.7545046702195046</v>
      </c>
      <c r="M282">
        <f t="shared" si="87"/>
        <v>-23.945401305483941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47.56354322212745</v>
      </c>
      <c r="C283" s="9">
        <f t="shared" si="80"/>
        <v>1.5840000000000012</v>
      </c>
      <c r="D283" s="9">
        <f t="shared" si="81"/>
        <v>52.56354322212745</v>
      </c>
      <c r="E283" s="9">
        <f t="shared" si="81"/>
        <v>-30.799488870055487</v>
      </c>
      <c r="F283" s="9">
        <f t="shared" si="82"/>
        <v>-25.547080552967685</v>
      </c>
      <c r="G283" s="10">
        <f t="shared" si="83"/>
        <v>2.1666666599999997</v>
      </c>
      <c r="H283" s="5">
        <f t="shared" si="83"/>
        <v>1</v>
      </c>
      <c r="I283">
        <f t="shared" si="84"/>
        <v>50.655759506402219</v>
      </c>
      <c r="J283">
        <f t="shared" si="85"/>
        <v>28.939765714099014</v>
      </c>
      <c r="K283">
        <f t="shared" si="85"/>
        <v>-41.575184083579451</v>
      </c>
      <c r="L283">
        <f t="shared" si="86"/>
        <v>-5.758796622965229</v>
      </c>
      <c r="M283">
        <f t="shared" si="87"/>
        <v>-23.900849758737618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47.737078158072833</v>
      </c>
      <c r="C284" s="9">
        <f t="shared" si="80"/>
        <v>1.5900000000000012</v>
      </c>
      <c r="D284" s="9">
        <f t="shared" si="81"/>
        <v>52.737078158072833</v>
      </c>
      <c r="E284" s="9">
        <f t="shared" si="81"/>
        <v>-31.04937018985262</v>
      </c>
      <c r="F284" s="9">
        <f t="shared" si="82"/>
        <v>-25.739830007824821</v>
      </c>
      <c r="G284" s="10">
        <f t="shared" si="83"/>
        <v>2.1666666599999997</v>
      </c>
      <c r="H284" s="5">
        <f t="shared" si="83"/>
        <v>1</v>
      </c>
      <c r="I284">
        <f t="shared" si="84"/>
        <v>50.753837471941516</v>
      </c>
      <c r="J284">
        <f t="shared" si="85"/>
        <v>28.905212934361224</v>
      </c>
      <c r="K284">
        <f t="shared" si="85"/>
        <v>-41.718589182131879</v>
      </c>
      <c r="L284">
        <f t="shared" si="86"/>
        <v>-5.763057552944888</v>
      </c>
      <c r="M284">
        <f t="shared" si="87"/>
        <v>-23.856239773487999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47.910405700643047</v>
      </c>
      <c r="C285" s="9">
        <f t="shared" si="80"/>
        <v>1.5960000000000012</v>
      </c>
      <c r="D285" s="9">
        <f t="shared" si="81"/>
        <v>52.910405700643047</v>
      </c>
      <c r="E285" s="9">
        <f t="shared" si="81"/>
        <v>-31.300111137261336</v>
      </c>
      <c r="F285" s="9">
        <f t="shared" si="82"/>
        <v>-25.933044874234156</v>
      </c>
      <c r="G285" s="10">
        <f t="shared" si="83"/>
        <v>2.1666666599999997</v>
      </c>
      <c r="H285" s="5">
        <f t="shared" si="83"/>
        <v>1</v>
      </c>
      <c r="I285">
        <f t="shared" si="84"/>
        <v>50.851919307400742</v>
      </c>
      <c r="J285">
        <f t="shared" si="85"/>
        <v>28.870634589043554</v>
      </c>
      <c r="K285">
        <f t="shared" si="85"/>
        <v>-41.861726620772806</v>
      </c>
      <c r="L285">
        <f t="shared" si="86"/>
        <v>-5.7672871895996582</v>
      </c>
      <c r="M285">
        <f t="shared" si="87"/>
        <v>-23.811572117443916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48.083525697007893</v>
      </c>
      <c r="C286" s="9">
        <f t="shared" si="80"/>
        <v>1.6020000000000012</v>
      </c>
      <c r="D286" s="9">
        <f t="shared" si="81"/>
        <v>53.083525697007893</v>
      </c>
      <c r="E286" s="9">
        <f t="shared" si="81"/>
        <v>-31.551710105284087</v>
      </c>
      <c r="F286" s="9">
        <f t="shared" si="82"/>
        <v>-26.126722484859783</v>
      </c>
      <c r="G286" s="10">
        <f t="shared" si="83"/>
        <v>2.1666666599999997</v>
      </c>
      <c r="H286" s="5">
        <f t="shared" si="83"/>
        <v>1</v>
      </c>
      <c r="I286">
        <f t="shared" si="84"/>
        <v>50.950002607608333</v>
      </c>
      <c r="J286">
        <f t="shared" si="85"/>
        <v>28.836030865905958</v>
      </c>
      <c r="K286">
        <f t="shared" si="85"/>
        <v>-42.004596053477471</v>
      </c>
      <c r="L286">
        <f t="shared" si="86"/>
        <v>-5.7714852669296501</v>
      </c>
      <c r="M286">
        <f t="shared" si="87"/>
        <v>-23.766847559592179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48.256437995468524</v>
      </c>
      <c r="C287" s="9">
        <f t="shared" si="80"/>
        <v>1.6080000000000012</v>
      </c>
      <c r="D287" s="9">
        <f t="shared" si="81"/>
        <v>53.256437995468524</v>
      </c>
      <c r="E287" s="9">
        <f t="shared" si="81"/>
        <v>-31.804165484861024</v>
      </c>
      <c r="F287" s="9">
        <f t="shared" si="82"/>
        <v>-26.320860174178272</v>
      </c>
      <c r="G287" s="10">
        <f t="shared" si="83"/>
        <v>2.1666666599999997</v>
      </c>
      <c r="H287" s="5">
        <f t="shared" si="83"/>
        <v>1</v>
      </c>
      <c r="I287">
        <f t="shared" si="84"/>
        <v>51.04808499046004</v>
      </c>
      <c r="J287">
        <f t="shared" si="85"/>
        <v>28.801401954304378</v>
      </c>
      <c r="K287">
        <f t="shared" si="85"/>
        <v>-42.147197138835025</v>
      </c>
      <c r="L287">
        <f t="shared" si="86"/>
        <v>-5.7756515234606969</v>
      </c>
      <c r="M287">
        <f t="shared" si="87"/>
        <v>-23.722066870122255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48.42914244546693</v>
      </c>
      <c r="C288" s="9">
        <f t="shared" si="80"/>
        <v>1.6140000000000012</v>
      </c>
      <c r="D288" s="9">
        <f t="shared" si="81"/>
        <v>53.42914244546693</v>
      </c>
      <c r="E288" s="9">
        <f t="shared" si="81"/>
        <v>-32.057475664897694</v>
      </c>
      <c r="F288" s="9">
        <f t="shared" si="82"/>
        <v>-26.515455278519376</v>
      </c>
      <c r="G288" s="10">
        <f t="shared" si="83"/>
        <v>2.1666666599999997</v>
      </c>
      <c r="H288" s="5">
        <f t="shared" si="83"/>
        <v>1</v>
      </c>
      <c r="I288">
        <f t="shared" si="84"/>
        <v>51.146164096764608</v>
      </c>
      <c r="J288">
        <f t="shared" si="85"/>
        <v>28.766748045163613</v>
      </c>
      <c r="K288">
        <f t="shared" si="85"/>
        <v>-42.28952954005576</v>
      </c>
      <c r="L288">
        <f t="shared" si="86"/>
        <v>-5.7797857022112211</v>
      </c>
      <c r="M288">
        <f t="shared" si="87"/>
        <v>-23.677230820351728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48.601638897595272</v>
      </c>
      <c r="C289" s="9">
        <f t="shared" si="80"/>
        <v>1.6200000000000012</v>
      </c>
      <c r="D289" s="9">
        <f t="shared" si="81"/>
        <v>53.601638897595272</v>
      </c>
      <c r="E289" s="9">
        <f t="shared" si="81"/>
        <v>-32.311639032292796</v>
      </c>
      <c r="F289" s="9">
        <f t="shared" si="82"/>
        <v>-26.710505136106647</v>
      </c>
      <c r="G289" s="10">
        <f t="shared" si="83"/>
        <v>2.1666666599999997</v>
      </c>
      <c r="H289" s="5">
        <f t="shared" si="83"/>
        <v>1</v>
      </c>
      <c r="I289">
        <f t="shared" si="84"/>
        <v>51.244237590089767</v>
      </c>
      <c r="J289">
        <f t="shared" si="85"/>
        <v>28.732069330950345</v>
      </c>
      <c r="K289">
        <f t="shared" si="85"/>
        <v>-42.43159292497787</v>
      </c>
      <c r="L289">
        <f t="shared" si="86"/>
        <v>-5.7838875506591823</v>
      </c>
      <c r="M289">
        <f t="shared" si="87"/>
        <v>-23.632340182652612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311" priority="16" stopIfTrue="1" operator="greaterThan">
      <formula>$G$19</formula>
    </cfRule>
    <cfRule type="cellIs" dxfId="310" priority="17" stopIfTrue="1" operator="lessThan">
      <formula>$H$19</formula>
    </cfRule>
    <cfRule type="cellIs" dxfId="309" priority="18" stopIfTrue="1" operator="between">
      <formula>$H$19</formula>
      <formula>$G$19</formula>
    </cfRule>
  </conditionalFormatting>
  <conditionalFormatting sqref="E19:E20">
    <cfRule type="cellIs" dxfId="308" priority="13" stopIfTrue="1" operator="lessThan">
      <formula>$H$19</formula>
    </cfRule>
    <cfRule type="cellIs" dxfId="307" priority="14" stopIfTrue="1" operator="greaterThan">
      <formula>$G$19</formula>
    </cfRule>
    <cfRule type="cellIs" dxfId="306" priority="15" stopIfTrue="1" operator="between">
      <formula>$H$19</formula>
      <formula>$G$19</formula>
    </cfRule>
  </conditionalFormatting>
  <conditionalFormatting sqref="F19">
    <cfRule type="cellIs" dxfId="305" priority="10" stopIfTrue="1" operator="lessThan">
      <formula>$H$19</formula>
    </cfRule>
    <cfRule type="cellIs" dxfId="304" priority="11" stopIfTrue="1" operator="greaterThan">
      <formula>$G$19</formula>
    </cfRule>
    <cfRule type="cellIs" dxfId="303" priority="12" stopIfTrue="1" operator="between">
      <formula>$H$19</formula>
      <formula>$G$19</formula>
    </cfRule>
  </conditionalFormatting>
  <conditionalFormatting sqref="F20">
    <cfRule type="cellIs" dxfId="302" priority="7" stopIfTrue="1" operator="lessThan">
      <formula>$H$19</formula>
    </cfRule>
    <cfRule type="cellIs" dxfId="301" priority="8" stopIfTrue="1" operator="greaterThan">
      <formula>$G$19</formula>
    </cfRule>
    <cfRule type="cellIs" dxfId="300" priority="9" stopIfTrue="1" operator="between">
      <formula>$H$19</formula>
      <formula>$G$19</formula>
    </cfRule>
  </conditionalFormatting>
  <conditionalFormatting sqref="E21:E289">
    <cfRule type="cellIs" dxfId="299" priority="4" stopIfTrue="1" operator="lessThan">
      <formula>$H$19</formula>
    </cfRule>
    <cfRule type="cellIs" dxfId="298" priority="5" stopIfTrue="1" operator="greaterThan">
      <formula>$G$19</formula>
    </cfRule>
    <cfRule type="cellIs" dxfId="297" priority="6" stopIfTrue="1" operator="between">
      <formula>$H$19</formula>
      <formula>$G$19</formula>
    </cfRule>
  </conditionalFormatting>
  <conditionalFormatting sqref="F21:F289">
    <cfRule type="cellIs" dxfId="296" priority="1" stopIfTrue="1" operator="lessThan">
      <formula>$H$19</formula>
    </cfRule>
    <cfRule type="cellIs" dxfId="295" priority="2" stopIfTrue="1" operator="greaterThan">
      <formula>$G$19</formula>
    </cfRule>
    <cfRule type="cellIs" dxfId="29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46"/>
  <sheetViews>
    <sheetView topLeftCell="B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SummaryChart!G15</f>
        <v>50</v>
      </c>
      <c r="D1" s="1" t="s">
        <v>17</v>
      </c>
      <c r="G1" t="s">
        <v>27</v>
      </c>
      <c r="H1" s="6" t="s">
        <v>22</v>
      </c>
      <c r="O1" s="28">
        <f>-(C6/2)/(COS(C2/180*PI())*C1)^2</f>
        <v>-6.4794220802970679E-3</v>
      </c>
      <c r="P1" s="5" t="s">
        <v>10</v>
      </c>
    </row>
    <row r="2" spans="2:22" ht="22.5" x14ac:dyDescent="0.3">
      <c r="C2" s="24">
        <f>SummaryChart!H15</f>
        <v>4.760243246492494</v>
      </c>
      <c r="D2" s="1" t="s">
        <v>18</v>
      </c>
      <c r="G2" s="9" t="s">
        <v>23</v>
      </c>
      <c r="O2" s="28">
        <f>TAN(C2/180*PI())</f>
        <v>8.3273607684089493E-2</v>
      </c>
      <c r="P2" s="5" t="s">
        <v>12</v>
      </c>
    </row>
    <row r="3" spans="2:22" ht="22.5" x14ac:dyDescent="0.3">
      <c r="C3" s="24">
        <f>SummaryChart!J15/12</f>
        <v>0.73582197545950512</v>
      </c>
      <c r="D3" s="1" t="s">
        <v>19</v>
      </c>
      <c r="G3" s="9" t="s">
        <v>28</v>
      </c>
      <c r="O3" s="28">
        <f>C3</f>
        <v>0.73582197545950512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SummaryChart!B15</f>
        <v>6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7.2946383764183054E-3</v>
      </c>
      <c r="C12" s="14"/>
      <c r="D12" s="15">
        <f ca="1">CELL("contents",INDIRECT("D"&amp;C13-1))</f>
        <v>5.7102794382155375</v>
      </c>
      <c r="E12" s="15">
        <f ca="1">CELL("contents",INDIRECT("E"&amp;C13-1))</f>
        <v>0.99672932168670536</v>
      </c>
      <c r="F12">
        <f ca="1">D13-D12</f>
        <v>0.29701520016088079</v>
      </c>
      <c r="G12">
        <f ca="1">D13-D11</f>
        <v>7.2946383764183054E-3</v>
      </c>
      <c r="H12" s="27">
        <f ca="1">G12/F12</f>
        <v>2.455981502787434E-2</v>
      </c>
      <c r="I12">
        <f ca="1">D13-D12</f>
        <v>0.29701520016088079</v>
      </c>
      <c r="J12">
        <f ca="1">E13-E12</f>
        <v>1.6408320304551749E-3</v>
      </c>
      <c r="K12">
        <f ca="1">ATAN(J12/I12)*180/PI()</f>
        <v>0.31652182719444361</v>
      </c>
      <c r="N12" s="26">
        <f ca="1">E13-E12</f>
        <v>1.6408320304551749E-3</v>
      </c>
      <c r="O12" s="26">
        <f ca="1">N12+E13-H12*N12</f>
        <v>0.99997068721645577</v>
      </c>
      <c r="P12">
        <f ca="1">IF(AND(G12&gt;0,G12&lt;F12),1,0)</f>
        <v>1</v>
      </c>
      <c r="Q12" s="26">
        <f ca="1">IF(P12=1,O12,O13)</f>
        <v>0.99997068721645577</v>
      </c>
    </row>
    <row r="13" spans="2:22" x14ac:dyDescent="0.2">
      <c r="B13" t="str">
        <f ca="1">CELL("address",INDEX(B20:B290,MATCH(MIN(B20:B290),B20:B290,0)))</f>
        <v>$B$39</v>
      </c>
      <c r="C13">
        <f ca="1">CELL("row",INDEX(A20:A289,MATCH(MIN(A20:A289),A20:A289,0)))</f>
        <v>39</v>
      </c>
      <c r="D13" s="15">
        <f ca="1">CELL("contents",INDIRECT("D"&amp;C13))</f>
        <v>6.0072946383764183</v>
      </c>
      <c r="E13" s="15">
        <f ca="1">CELL("contents",INDIRECT("E"&amp;C13))</f>
        <v>0.99837015371716054</v>
      </c>
      <c r="F13">
        <f ca="1">D14-D13</f>
        <v>0.29666864456882536</v>
      </c>
      <c r="G13">
        <f ca="1">D14-D11</f>
        <v>0.30396328294524366</v>
      </c>
      <c r="H13" s="27">
        <f ca="1">G13/F13</f>
        <v>1.024588504750882</v>
      </c>
      <c r="N13" s="26">
        <f ca="1">E14-E13</f>
        <v>4.4172256130403653E-4</v>
      </c>
      <c r="O13" s="26">
        <f ca="1">E13+H13*N13</f>
        <v>0.99882273757576179</v>
      </c>
      <c r="P13">
        <f ca="1">IF(G13&lt;F13,1,0)</f>
        <v>0</v>
      </c>
    </row>
    <row r="14" spans="2:22" x14ac:dyDescent="0.2">
      <c r="D14" s="15">
        <f ca="1">CELL("contents",INDIRECT("D"&amp;C13+1))</f>
        <v>6.3039632829452437</v>
      </c>
      <c r="E14" s="15">
        <f ca="1">CELL("contents",INDIRECT("E"&amp;C13+1))</f>
        <v>0.99881187627846457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0.73582197545950512</v>
      </c>
      <c r="F19" s="9">
        <f>$O$1*D19^2+$O$2*D19+$O$3</f>
        <v>0.73582197545950512</v>
      </c>
      <c r="G19" s="18">
        <f>H19+G17</f>
        <v>2.1666666599999997</v>
      </c>
      <c r="H19" s="17">
        <v>1</v>
      </c>
      <c r="I19">
        <f>C1</f>
        <v>50</v>
      </c>
      <c r="J19">
        <f>C1*COS(C2/180*PI())</f>
        <v>49.827534112744956</v>
      </c>
      <c r="K19">
        <f>C1*SIN(C2/180*PI())</f>
        <v>4.1493185275703084</v>
      </c>
      <c r="L19">
        <f>-C15*I19*J19</f>
        <v>-9.7869483992763122</v>
      </c>
      <c r="M19">
        <f>-C6-C15*I19*K19</f>
        <v>-32.988994501425765</v>
      </c>
      <c r="N19" s="16">
        <f>MAX(E19:E289)</f>
        <v>0.99881187627846457</v>
      </c>
      <c r="O19" s="19">
        <f>INDEX(C19:C289,MATCH(N19,E19:E289,0),1)</f>
        <v>0.12600000000000003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5.696234128087224</v>
      </c>
      <c r="B20">
        <f>ABS(D20-$D$11)</f>
        <v>5.696234128087224</v>
      </c>
      <c r="C20" s="9">
        <f>C19+_dt</f>
        <v>6.0000000000000001E-3</v>
      </c>
      <c r="D20" s="9">
        <f>D19+$C$7*(J19+J20)/2</f>
        <v>0.30376587191277571</v>
      </c>
      <c r="E20" s="9">
        <f>E19+$C$7*(K19+K20)/2</f>
        <v>0.760519058234985</v>
      </c>
      <c r="F20" s="9">
        <f>$O$1*D20^2+$O$2*D20+$O$3</f>
        <v>0.7605197752237729</v>
      </c>
      <c r="G20" s="10">
        <f>G19</f>
        <v>2.1666666599999997</v>
      </c>
      <c r="H20" s="5">
        <f>H19</f>
        <v>1</v>
      </c>
      <c r="I20">
        <f>SQRT(J20^2+K20^2)</f>
        <v>49.924189070194167</v>
      </c>
      <c r="J20">
        <f>J19+L19*$C$7</f>
        <v>49.76783372750937</v>
      </c>
      <c r="K20">
        <f>K19+M19*$C$7</f>
        <v>3.9480856611116111</v>
      </c>
      <c r="L20">
        <f>-$C$15*I20*J20</f>
        <v>-9.7604008865304728</v>
      </c>
      <c r="M20">
        <f>-$C$6-$C$15*I20*K20</f>
        <v>-32.948293271388899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5.3928319346079112</v>
      </c>
      <c r="B21">
        <f t="shared" ref="B21:B84" si="3">ABS(D21-$D$11)</f>
        <v>5.3928319346079112</v>
      </c>
      <c r="C21" s="9">
        <f t="shared" ref="C21:C84" si="4">C20+_dt</f>
        <v>1.2E-2</v>
      </c>
      <c r="D21" s="9">
        <f t="shared" ref="D21:E36" si="5">D20+$C$7*(J20+J21)/2</f>
        <v>0.60716806539208901</v>
      </c>
      <c r="E21" s="9">
        <f t="shared" si="5"/>
        <v>0.78398937777145161</v>
      </c>
      <c r="F21" s="9">
        <f t="shared" ref="F21:F84" si="6">$O$1*D21^2+$O$2*D21+$O$3</f>
        <v>0.78399439196072507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49.849326838960934</v>
      </c>
      <c r="J21">
        <f t="shared" ref="J21:K84" si="9">J20+L20*$C$7</f>
        <v>49.708295282101531</v>
      </c>
      <c r="K21">
        <f t="shared" si="9"/>
        <v>3.7471010721561386</v>
      </c>
      <c r="L21">
        <f t="shared" ref="L21:L84" si="10">-$C$15*I21*J21</f>
        <v>-9.7341058966595231</v>
      </c>
      <c r="M21">
        <f t="shared" ref="M21:M84" si="11">-$C$6-$C$15*I21*K21</f>
        <v>-32.907774482404903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5.0897924364272988</v>
      </c>
      <c r="B22">
        <f t="shared" si="3"/>
        <v>5.0897924364272988</v>
      </c>
      <c r="C22" s="9">
        <f t="shared" si="4"/>
        <v>1.8000000000000002E-2</v>
      </c>
      <c r="D22" s="9">
        <f t="shared" si="5"/>
        <v>0.91020756357270094</v>
      </c>
      <c r="E22" s="9">
        <f t="shared" si="5"/>
        <v>0.80623444516735887</v>
      </c>
      <c r="F22" s="9">
        <f t="shared" si="6"/>
        <v>0.8062501856122718</v>
      </c>
      <c r="G22" s="10">
        <f t="shared" si="7"/>
        <v>2.1666666599999997</v>
      </c>
      <c r="H22" s="5">
        <f t="shared" si="7"/>
        <v>1</v>
      </c>
      <c r="I22">
        <f t="shared" si="8"/>
        <v>49.775412382448515</v>
      </c>
      <c r="J22">
        <f t="shared" si="9"/>
        <v>49.648917236131908</v>
      </c>
      <c r="K22">
        <f t="shared" si="9"/>
        <v>3.5463636478134686</v>
      </c>
      <c r="L22">
        <f t="shared" si="10"/>
        <v>-9.7080621397438129</v>
      </c>
      <c r="M22">
        <f t="shared" si="11"/>
        <v>-32.867435437863818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4.7871146597830041</v>
      </c>
      <c r="B23">
        <f t="shared" si="3"/>
        <v>4.7871146597830041</v>
      </c>
      <c r="C23" s="9">
        <f t="shared" si="4"/>
        <v>2.4E-2</v>
      </c>
      <c r="D23" s="9">
        <f t="shared" si="5"/>
        <v>1.2128853402169957</v>
      </c>
      <c r="E23" s="9">
        <f t="shared" si="5"/>
        <v>0.82725576478269958</v>
      </c>
      <c r="F23" s="9">
        <f t="shared" si="6"/>
        <v>0.82729149492053866</v>
      </c>
      <c r="G23" s="10">
        <f t="shared" si="7"/>
        <v>2.1666666599999997</v>
      </c>
      <c r="H23" s="5">
        <f t="shared" si="7"/>
        <v>1</v>
      </c>
      <c r="I23">
        <f t="shared" si="8"/>
        <v>49.70244475661427</v>
      </c>
      <c r="J23">
        <f t="shared" si="9"/>
        <v>49.589698057079474</v>
      </c>
      <c r="K23">
        <f t="shared" si="9"/>
        <v>3.3458722916424994</v>
      </c>
      <c r="L23">
        <f t="shared" si="10"/>
        <v>-9.6822683297135939</v>
      </c>
      <c r="M23">
        <f t="shared" si="11"/>
        <v>-32.827273453840107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4.4847976402370939</v>
      </c>
      <c r="B24">
        <f t="shared" si="3"/>
        <v>4.4847976402370939</v>
      </c>
      <c r="C24" s="9">
        <f t="shared" si="4"/>
        <v>0.03</v>
      </c>
      <c r="D24" s="9">
        <f t="shared" si="5"/>
        <v>1.5152023597629061</v>
      </c>
      <c r="E24" s="9">
        <f t="shared" si="5"/>
        <v>0.84705483433911011</v>
      </c>
      <c r="F24" s="9">
        <f t="shared" si="6"/>
        <v>0.84712263766065199</v>
      </c>
      <c r="G24" s="10">
        <f t="shared" si="7"/>
        <v>2.1666666599999997</v>
      </c>
      <c r="H24" s="5">
        <f t="shared" si="7"/>
        <v>1</v>
      </c>
      <c r="I24">
        <f t="shared" si="8"/>
        <v>49.630422996742709</v>
      </c>
      <c r="J24">
        <f t="shared" si="9"/>
        <v>49.530636220268221</v>
      </c>
      <c r="K24">
        <f t="shared" si="9"/>
        <v>3.1456259235740749</v>
      </c>
      <c r="L24">
        <f t="shared" si="10"/>
        <v>-9.6567231841998229</v>
      </c>
      <c r="M24">
        <f t="shared" si="11"/>
        <v>-32.787285859077407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4.1828404226283</v>
      </c>
      <c r="B25">
        <f t="shared" si="3"/>
        <v>4.1828404226283</v>
      </c>
      <c r="C25" s="9">
        <f t="shared" si="4"/>
        <v>3.5999999999999997E-2</v>
      </c>
      <c r="D25" s="9">
        <f t="shared" si="5"/>
        <v>1.8171595773717002</v>
      </c>
      <c r="E25" s="9">
        <f t="shared" si="5"/>
        <v>0.86563314501950384</v>
      </c>
      <c r="F25" s="9">
        <f t="shared" si="6"/>
        <v>0.8657479108716104</v>
      </c>
      <c r="G25" s="10">
        <f t="shared" si="7"/>
        <v>2.1666666599999997</v>
      </c>
      <c r="H25" s="5">
        <f t="shared" si="7"/>
        <v>1</v>
      </c>
      <c r="I25">
        <f t="shared" si="8"/>
        <v>49.559346116970261</v>
      </c>
      <c r="J25">
        <f t="shared" si="9"/>
        <v>49.471730208844605</v>
      </c>
      <c r="K25">
        <f t="shared" si="9"/>
        <v>2.9456234798337029</v>
      </c>
      <c r="L25">
        <f t="shared" si="10"/>
        <v>-9.631425424387551</v>
      </c>
      <c r="M25">
        <f t="shared" si="11"/>
        <v>-32.74746999497647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3.8812420610243685</v>
      </c>
      <c r="B26">
        <f t="shared" si="3"/>
        <v>3.8812420610243685</v>
      </c>
      <c r="C26" s="9">
        <f t="shared" si="4"/>
        <v>4.1999999999999996E-2</v>
      </c>
      <c r="D26" s="9">
        <f t="shared" si="5"/>
        <v>2.1187579389756315</v>
      </c>
      <c r="E26" s="9">
        <f t="shared" si="5"/>
        <v>0.88299218156723291</v>
      </c>
      <c r="F26" s="9">
        <f t="shared" si="6"/>
        <v>0.88317159108525511</v>
      </c>
      <c r="G26" s="10">
        <f t="shared" si="7"/>
        <v>2.1666666599999997</v>
      </c>
      <c r="H26" s="5">
        <f t="shared" si="7"/>
        <v>1</v>
      </c>
      <c r="I26">
        <f t="shared" si="8"/>
        <v>49.489213109816838</v>
      </c>
      <c r="J26">
        <f t="shared" si="9"/>
        <v>49.412978513755839</v>
      </c>
      <c r="K26">
        <f t="shared" si="9"/>
        <v>2.7458639128643463</v>
      </c>
      <c r="L26">
        <f t="shared" si="10"/>
        <v>-9.6063737748718445</v>
      </c>
      <c r="M26">
        <f t="shared" si="11"/>
        <v>-32.707823215586245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3.5800016186745394</v>
      </c>
      <c r="B27">
        <f t="shared" si="3"/>
        <v>3.5800016186745394</v>
      </c>
      <c r="C27" s="9">
        <f t="shared" si="4"/>
        <v>4.7999999999999994E-2</v>
      </c>
      <c r="D27" s="9">
        <f t="shared" si="5"/>
        <v>2.4199983813254606</v>
      </c>
      <c r="E27" s="9">
        <f t="shared" si="5"/>
        <v>0.89913342238477945</v>
      </c>
      <c r="F27" s="9">
        <f t="shared" si="6"/>
        <v>0.89939793455335004</v>
      </c>
      <c r="G27" s="10">
        <f t="shared" si="7"/>
        <v>2.1666666599999997</v>
      </c>
      <c r="H27" s="5">
        <f t="shared" si="7"/>
        <v>1</v>
      </c>
      <c r="I27">
        <f t="shared" si="8"/>
        <v>49.42002294572459</v>
      </c>
      <c r="J27">
        <f t="shared" si="9"/>
        <v>49.354379633729117</v>
      </c>
      <c r="K27">
        <f t="shared" si="9"/>
        <v>2.54634619124927</v>
      </c>
      <c r="L27">
        <f t="shared" si="10"/>
        <v>-9.5815669635163268</v>
      </c>
      <c r="M27">
        <f t="shared" si="11"/>
        <v>-32.668342887598079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3.2791181679621477</v>
      </c>
      <c r="B28">
        <f t="shared" si="3"/>
        <v>3.2791181679621477</v>
      </c>
      <c r="C28" s="9">
        <f t="shared" si="4"/>
        <v>5.3999999999999992E-2</v>
      </c>
      <c r="D28" s="9">
        <f t="shared" si="5"/>
        <v>2.7208818320378523</v>
      </c>
      <c r="E28" s="9">
        <f t="shared" si="5"/>
        <v>0.91405833963197625</v>
      </c>
      <c r="F28" s="9">
        <f t="shared" si="6"/>
        <v>0.9144311774727879</v>
      </c>
      <c r="G28" s="10">
        <f t="shared" si="7"/>
        <v>2.1666666599999997</v>
      </c>
      <c r="H28" s="5">
        <f t="shared" si="7"/>
        <v>1</v>
      </c>
      <c r="I28">
        <f t="shared" si="8"/>
        <v>49.351774572603922</v>
      </c>
      <c r="J28">
        <f t="shared" si="9"/>
        <v>49.29593207525167</v>
      </c>
      <c r="K28">
        <f t="shared" si="9"/>
        <v>2.3470692996349216</v>
      </c>
      <c r="L28">
        <f t="shared" si="10"/>
        <v>-9.5570037213143078</v>
      </c>
      <c r="M28">
        <f t="shared" si="11"/>
        <v>-32.629026390342958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2.9785907903573476</v>
      </c>
      <c r="B29">
        <f t="shared" si="3"/>
        <v>2.9785907903573476</v>
      </c>
      <c r="C29" s="9">
        <f t="shared" si="4"/>
        <v>5.9999999999999991E-2</v>
      </c>
      <c r="D29" s="9">
        <f t="shared" si="5"/>
        <v>3.0214092096426524</v>
      </c>
      <c r="E29" s="9">
        <f t="shared" si="5"/>
        <v>0.92776839932375699</v>
      </c>
      <c r="F29" s="9">
        <f t="shared" si="6"/>
        <v>0.92827553620892989</v>
      </c>
      <c r="G29" s="10">
        <f t="shared" si="7"/>
        <v>2.1666666599999997</v>
      </c>
      <c r="H29" s="5">
        <f t="shared" si="7"/>
        <v>1</v>
      </c>
      <c r="I29">
        <f t="shared" si="8"/>
        <v>49.28446691538695</v>
      </c>
      <c r="J29">
        <f t="shared" si="9"/>
        <v>49.237634352551652</v>
      </c>
      <c r="K29">
        <f t="shared" si="9"/>
        <v>2.1480322386538298</v>
      </c>
      <c r="L29">
        <f t="shared" si="10"/>
        <v>-9.5326827822525395</v>
      </c>
      <c r="M29">
        <f t="shared" si="11"/>
        <v>-32.589871115791688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2.6784185763699462</v>
      </c>
      <c r="B30">
        <f t="shared" si="3"/>
        <v>2.6784185763699462</v>
      </c>
      <c r="C30" s="9">
        <f t="shared" si="4"/>
        <v>6.5999999999999989E-2</v>
      </c>
      <c r="D30" s="9">
        <f t="shared" si="5"/>
        <v>3.3215814236300538</v>
      </c>
      <c r="E30" s="9">
        <f t="shared" si="5"/>
        <v>0.94026506142743604</v>
      </c>
      <c r="F30" s="9">
        <f t="shared" si="6"/>
        <v>0.94093520751709525</v>
      </c>
      <c r="G30" s="10">
        <f t="shared" si="7"/>
        <v>2.1666666599999997</v>
      </c>
      <c r="H30" s="5">
        <f t="shared" si="7"/>
        <v>1</v>
      </c>
      <c r="I30">
        <f t="shared" si="8"/>
        <v>49.218098875588652</v>
      </c>
      <c r="J30">
        <f t="shared" si="9"/>
        <v>49.179484987579912</v>
      </c>
      <c r="K30">
        <f t="shared" si="9"/>
        <v>1.9492340248475004</v>
      </c>
      <c r="L30">
        <f t="shared" si="10"/>
        <v>-9.5086028831776073</v>
      </c>
      <c r="M30">
        <f t="shared" si="11"/>
        <v>-32.55087446855805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2.3786006255023504</v>
      </c>
      <c r="B31">
        <f t="shared" si="3"/>
        <v>2.3786006255023504</v>
      </c>
      <c r="C31" s="9">
        <f t="shared" si="4"/>
        <v>7.1999999999999995E-2</v>
      </c>
      <c r="D31" s="9">
        <f t="shared" si="5"/>
        <v>3.6213993744976496</v>
      </c>
      <c r="E31" s="9">
        <f t="shared" si="5"/>
        <v>0.95154977995951828</v>
      </c>
      <c r="F31" s="9">
        <f t="shared" si="6"/>
        <v>0.95241436876220764</v>
      </c>
      <c r="G31" s="10">
        <f t="shared" si="7"/>
        <v>2.1666666599999997</v>
      </c>
      <c r="H31" s="5">
        <f t="shared" si="7"/>
        <v>1</v>
      </c>
      <c r="I31">
        <f t="shared" si="8"/>
        <v>49.152669330875845</v>
      </c>
      <c r="J31">
        <f t="shared" si="9"/>
        <v>49.121482509992525</v>
      </c>
      <c r="K31">
        <f t="shared" si="9"/>
        <v>1.7506736905892963</v>
      </c>
      <c r="L31">
        <f t="shared" si="10"/>
        <v>-9.4847627636649676</v>
      </c>
      <c r="M31">
        <f t="shared" si="11"/>
        <v>-32.512033865904833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2.0791360462026138</v>
      </c>
      <c r="B32">
        <f t="shared" si="3"/>
        <v>2.0791360462026138</v>
      </c>
      <c r="C32" s="9">
        <f t="shared" si="4"/>
        <v>7.8E-2</v>
      </c>
      <c r="D32" s="9">
        <f t="shared" si="5"/>
        <v>3.9208639537973862</v>
      </c>
      <c r="E32" s="9">
        <f t="shared" si="5"/>
        <v>0.96162400308203788</v>
      </c>
      <c r="F32" s="9">
        <f t="shared" si="6"/>
        <v>0.96271717813661506</v>
      </c>
      <c r="G32" s="10">
        <f t="shared" si="7"/>
        <v>2.1666666599999997</v>
      </c>
      <c r="H32" s="5">
        <f t="shared" si="7"/>
        <v>1</v>
      </c>
      <c r="I32">
        <f t="shared" si="8"/>
        <v>49.088177134644155</v>
      </c>
      <c r="J32">
        <f t="shared" si="9"/>
        <v>49.063625457134165</v>
      </c>
      <c r="K32">
        <f t="shared" si="9"/>
        <v>1.5523502840072769</v>
      </c>
      <c r="L32">
        <f t="shared" si="10"/>
        <v>-9.4611611658906583</v>
      </c>
      <c r="M32">
        <f t="shared" si="11"/>
        <v>-32.473346737752607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1.7800239558175868</v>
      </c>
      <c r="B33">
        <f t="shared" si="3"/>
        <v>1.7800239558175868</v>
      </c>
      <c r="C33" s="9">
        <f t="shared" si="4"/>
        <v>8.4000000000000005E-2</v>
      </c>
      <c r="D33" s="9">
        <f t="shared" si="5"/>
        <v>4.2199760441824132</v>
      </c>
      <c r="E33" s="9">
        <f t="shared" si="5"/>
        <v>0.97048917319842642</v>
      </c>
      <c r="F33" s="9">
        <f t="shared" si="6"/>
        <v>0.97184777487608942</v>
      </c>
      <c r="G33" s="10">
        <f t="shared" si="7"/>
        <v>2.1666666599999997</v>
      </c>
      <c r="H33" s="5">
        <f t="shared" si="7"/>
        <v>1</v>
      </c>
      <c r="I33">
        <f t="shared" si="8"/>
        <v>49.024621115603182</v>
      </c>
      <c r="J33">
        <f t="shared" si="9"/>
        <v>49.00591237402223</v>
      </c>
      <c r="K33">
        <f t="shared" si="9"/>
        <v>1.354262868906986</v>
      </c>
      <c r="L33">
        <f t="shared" si="10"/>
        <v>-9.4377968345056704</v>
      </c>
      <c r="M33">
        <f t="shared" si="11"/>
        <v>-32.434810526691351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1.4812634805461569</v>
      </c>
      <c r="B34">
        <f t="shared" si="3"/>
        <v>1.4812634805461569</v>
      </c>
      <c r="C34" s="9">
        <f t="shared" si="4"/>
        <v>9.0000000000000011E-2</v>
      </c>
      <c r="D34" s="9">
        <f t="shared" si="5"/>
        <v>4.5187365194538431</v>
      </c>
      <c r="E34" s="9">
        <f t="shared" si="5"/>
        <v>0.97814672704890993</v>
      </c>
      <c r="F34" s="9">
        <f t="shared" si="6"/>
        <v>0.97981027947402044</v>
      </c>
      <c r="G34" s="10">
        <f t="shared" si="7"/>
        <v>2.1666666599999997</v>
      </c>
      <c r="H34" s="5">
        <f t="shared" si="7"/>
        <v>1</v>
      </c>
      <c r="I34">
        <f t="shared" si="8"/>
        <v>48.96200007737005</v>
      </c>
      <c r="J34">
        <f t="shared" si="9"/>
        <v>48.948341813331744</v>
      </c>
      <c r="K34">
        <f t="shared" si="9"/>
        <v>1.1564105246941687</v>
      </c>
      <c r="L34">
        <f t="shared" si="10"/>
        <v>-9.4146685165130339</v>
      </c>
      <c r="M34">
        <f t="shared" si="11"/>
        <v>-32.396422687994658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1.1828537553925829</v>
      </c>
      <c r="B35">
        <f t="shared" si="3"/>
        <v>1.1828537553925829</v>
      </c>
      <c r="C35" s="9">
        <f t="shared" si="4"/>
        <v>9.6000000000000016E-2</v>
      </c>
      <c r="D35" s="9">
        <f t="shared" si="5"/>
        <v>4.8171462446074171</v>
      </c>
      <c r="E35" s="9">
        <f t="shared" si="5"/>
        <v>0.98459809580543423</v>
      </c>
      <c r="F35" s="9">
        <f t="shared" si="6"/>
        <v>0.9866087938938124</v>
      </c>
      <c r="G35" s="10">
        <f t="shared" si="7"/>
        <v>2.1666666599999997</v>
      </c>
      <c r="H35" s="5">
        <f t="shared" si="7"/>
        <v>1</v>
      </c>
      <c r="I35">
        <f t="shared" si="8"/>
        <v>48.900312798071447</v>
      </c>
      <c r="J35">
        <f t="shared" si="9"/>
        <v>48.890912335381017</v>
      </c>
      <c r="K35">
        <f t="shared" si="9"/>
        <v>0.95879234629740129</v>
      </c>
      <c r="L35">
        <f t="shared" si="10"/>
        <v>-9.3917749611475809</v>
      </c>
      <c r="M35">
        <f t="shared" si="11"/>
        <v>-32.358180689636654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0.88479392411991054</v>
      </c>
      <c r="B36">
        <f t="shared" si="3"/>
        <v>0.88479392411991054</v>
      </c>
      <c r="C36" s="9">
        <f t="shared" si="4"/>
        <v>0.10200000000000002</v>
      </c>
      <c r="D36" s="9">
        <f t="shared" si="5"/>
        <v>5.1152060758800895</v>
      </c>
      <c r="E36" s="9">
        <f t="shared" si="5"/>
        <v>0.98984470516611767</v>
      </c>
      <c r="F36" s="9">
        <f t="shared" si="6"/>
        <v>0.99224740177949444</v>
      </c>
      <c r="G36" s="10">
        <f t="shared" si="7"/>
        <v>2.1666666599999997</v>
      </c>
      <c r="H36" s="5">
        <f t="shared" si="7"/>
        <v>1</v>
      </c>
      <c r="I36">
        <f t="shared" si="8"/>
        <v>48.839558029954439</v>
      </c>
      <c r="J36">
        <f t="shared" si="9"/>
        <v>48.833622508118019</v>
      </c>
      <c r="K36">
        <f t="shared" si="9"/>
        <v>0.76140744409061767</v>
      </c>
      <c r="L36">
        <f t="shared" si="10"/>
        <v>-9.3691149197584558</v>
      </c>
      <c r="M36">
        <f t="shared" si="11"/>
        <v>-32.320082012311467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0.58708313920347255</v>
      </c>
      <c r="B37">
        <f t="shared" si="3"/>
        <v>0.58708313920347255</v>
      </c>
      <c r="C37" s="9">
        <f t="shared" si="4"/>
        <v>0.10800000000000003</v>
      </c>
      <c r="D37" s="9">
        <f t="shared" ref="D37:E52" si="13">D36+$C$7*(J36+J37)/2</f>
        <v>5.4129168607965275</v>
      </c>
      <c r="E37" s="9">
        <f t="shared" si="13"/>
        <v>0.99388797544923135</v>
      </c>
      <c r="F37" s="9">
        <f t="shared" si="6"/>
        <v>0.99673016866455755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48.779734499006082</v>
      </c>
      <c r="J37">
        <f t="shared" si="9"/>
        <v>48.776470907107495</v>
      </c>
      <c r="K37">
        <f t="shared" si="9"/>
        <v>0.56425494381551777</v>
      </c>
      <c r="L37">
        <f t="shared" si="10"/>
        <v>-9.3466871456943252</v>
      </c>
      <c r="M37">
        <f t="shared" si="11"/>
        <v>-32.28212414945515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0.28972056178446248</v>
      </c>
      <c r="B38">
        <f t="shared" si="3"/>
        <v>0.28972056178446248</v>
      </c>
      <c r="C38" s="9">
        <f t="shared" si="4"/>
        <v>0.11400000000000003</v>
      </c>
      <c r="D38" s="9">
        <f t="shared" si="13"/>
        <v>5.7102794382155375</v>
      </c>
      <c r="E38" s="9">
        <f t="shared" si="13"/>
        <v>0.99672932168670536</v>
      </c>
      <c r="F38" s="9">
        <f t="shared" si="6"/>
        <v>1.0000611421790222</v>
      </c>
      <c r="G38" s="10">
        <f t="shared" si="14"/>
        <v>2.1666666599999997</v>
      </c>
      <c r="H38" s="5">
        <f t="shared" si="14"/>
        <v>1</v>
      </c>
      <c r="I38">
        <f t="shared" si="8"/>
        <v>48.72084090458209</v>
      </c>
      <c r="J38">
        <f t="shared" si="9"/>
        <v>48.71945611551876</v>
      </c>
      <c r="K38">
        <f t="shared" si="9"/>
        <v>0.36733398650384136</v>
      </c>
      <c r="L38">
        <f t="shared" si="10"/>
        <v>-9.3244903941913453</v>
      </c>
      <c r="M38">
        <f t="shared" si="11"/>
        <v>-32.244304607270116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7.2946383764183054E-3</v>
      </c>
      <c r="B39">
        <f t="shared" si="3"/>
        <v>7.2946383764183054E-3</v>
      </c>
      <c r="C39" s="9">
        <f t="shared" si="4"/>
        <v>0.12000000000000004</v>
      </c>
      <c r="D39" s="9">
        <f t="shared" si="13"/>
        <v>6.0072946383764183</v>
      </c>
      <c r="E39" s="9">
        <f t="shared" si="13"/>
        <v>0.99837015371716054</v>
      </c>
      <c r="F39" s="9">
        <f t="shared" si="6"/>
        <v>1.0022443522547537</v>
      </c>
      <c r="G39" s="10">
        <f t="shared" si="14"/>
        <v>2.1666666599999997</v>
      </c>
      <c r="H39" s="5">
        <f t="shared" si="14"/>
        <v>1</v>
      </c>
      <c r="I39">
        <f t="shared" si="8"/>
        <v>48.662875919044723</v>
      </c>
      <c r="J39">
        <f t="shared" si="9"/>
        <v>48.662576724114196</v>
      </c>
      <c r="K39">
        <f t="shared" si="9"/>
        <v>0.17064372839949363</v>
      </c>
      <c r="L39">
        <f t="shared" si="10"/>
        <v>-9.3025234222638673</v>
      </c>
      <c r="M39">
        <f t="shared" si="11"/>
        <v>-32.206620904751887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100</v>
      </c>
      <c r="B40">
        <f t="shared" si="3"/>
        <v>0.30396328294524366</v>
      </c>
      <c r="C40" s="9">
        <f t="shared" si="4"/>
        <v>0.12600000000000003</v>
      </c>
      <c r="D40" s="9">
        <f t="shared" si="13"/>
        <v>6.3039632829452437</v>
      </c>
      <c r="E40" s="9">
        <f t="shared" si="13"/>
        <v>0.99881187627846457</v>
      </c>
      <c r="F40" s="9">
        <f t="shared" si="6"/>
        <v>1.0032838113290294</v>
      </c>
      <c r="G40" s="10">
        <f t="shared" si="14"/>
        <v>2.1666666599999997</v>
      </c>
      <c r="H40" s="5">
        <f t="shared" si="14"/>
        <v>1</v>
      </c>
      <c r="I40">
        <f t="shared" si="8"/>
        <v>48.605838187409987</v>
      </c>
      <c r="J40">
        <f t="shared" si="9"/>
        <v>48.605831331238385</v>
      </c>
      <c r="K40">
        <f t="shared" si="9"/>
        <v>-2.5816659119492907E-2</v>
      </c>
      <c r="L40">
        <f t="shared" si="10"/>
        <v>-9.2807849885979206</v>
      </c>
      <c r="M40">
        <f t="shared" si="11"/>
        <v>-32.169070573718223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100</v>
      </c>
      <c r="B41">
        <f t="shared" si="3"/>
        <v>0.60028618506108522</v>
      </c>
      <c r="C41" s="9">
        <f t="shared" si="4"/>
        <v>0.13200000000000003</v>
      </c>
      <c r="D41" s="9">
        <f t="shared" si="13"/>
        <v>6.6002861850610852</v>
      </c>
      <c r="E41" s="9">
        <f t="shared" si="13"/>
        <v>0.99805588909981169</v>
      </c>
      <c r="F41" s="9">
        <f t="shared" si="6"/>
        <v>1.0031835145463697</v>
      </c>
      <c r="G41" s="10">
        <f t="shared" si="14"/>
        <v>2.1666666599999997</v>
      </c>
      <c r="H41" s="5">
        <f t="shared" si="14"/>
        <v>1</v>
      </c>
      <c r="I41">
        <f t="shared" si="8"/>
        <v>48.54972632700435</v>
      </c>
      <c r="J41">
        <f t="shared" si="9"/>
        <v>48.549218542807935</v>
      </c>
      <c r="K41">
        <f t="shared" si="9"/>
        <v>-0.22204798961917407</v>
      </c>
      <c r="L41">
        <f t="shared" si="10"/>
        <v>-9.2592738534474446</v>
      </c>
      <c r="M41">
        <f t="shared" si="11"/>
        <v>-32.131651158840413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100</v>
      </c>
      <c r="B42">
        <f t="shared" si="3"/>
        <v>0.89626414938217014</v>
      </c>
      <c r="C42" s="9">
        <f t="shared" si="4"/>
        <v>0.13800000000000004</v>
      </c>
      <c r="D42" s="9">
        <f t="shared" si="13"/>
        <v>6.8962641493821701</v>
      </c>
      <c r="E42" s="9">
        <f t="shared" si="13"/>
        <v>0.99610358699332446</v>
      </c>
      <c r="F42" s="9">
        <f t="shared" si="6"/>
        <v>1.0019474399586419</v>
      </c>
      <c r="G42" s="10">
        <f t="shared" si="14"/>
        <v>2.1666666599999997</v>
      </c>
      <c r="H42" s="5">
        <f t="shared" si="14"/>
        <v>1</v>
      </c>
      <c r="I42">
        <f t="shared" si="8"/>
        <v>48.49453892713111</v>
      </c>
      <c r="J42">
        <f t="shared" si="9"/>
        <v>48.492736972301905</v>
      </c>
      <c r="K42">
        <f t="shared" si="9"/>
        <v>-0.41805106168810058</v>
      </c>
      <c r="L42">
        <f t="shared" si="10"/>
        <v>-9.2379887785333104</v>
      </c>
      <c r="M42">
        <f t="shared" si="11"/>
        <v>-32.094360217676837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100</v>
      </c>
      <c r="B43">
        <f t="shared" si="3"/>
        <v>1.1918979721319873</v>
      </c>
      <c r="C43" s="9">
        <f t="shared" si="4"/>
        <v>0.14400000000000004</v>
      </c>
      <c r="D43" s="9">
        <f t="shared" si="13"/>
        <v>7.1918979721319873</v>
      </c>
      <c r="E43" s="9">
        <f t="shared" si="13"/>
        <v>0.99295635994517717</v>
      </c>
      <c r="F43" s="9">
        <f t="shared" si="6"/>
        <v>0.99957954872344512</v>
      </c>
      <c r="G43" s="10">
        <f t="shared" si="14"/>
        <v>2.1666666599999997</v>
      </c>
      <c r="H43" s="5">
        <f t="shared" si="14"/>
        <v>1</v>
      </c>
      <c r="I43">
        <f t="shared" si="8"/>
        <v>48.440274548746515</v>
      </c>
      <c r="J43">
        <f t="shared" si="9"/>
        <v>48.436385240752855</v>
      </c>
      <c r="K43">
        <f t="shared" si="9"/>
        <v>-0.61382665901592925</v>
      </c>
      <c r="L43">
        <f t="shared" si="10"/>
        <v>-9.2169285269451127</v>
      </c>
      <c r="M43">
        <f t="shared" si="11"/>
        <v>-32.057195320708551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100</v>
      </c>
      <c r="B44">
        <f t="shared" si="3"/>
        <v>1.487188441145336</v>
      </c>
      <c r="C44" s="9">
        <f t="shared" si="4"/>
        <v>0.15000000000000005</v>
      </c>
      <c r="D44" s="9">
        <f t="shared" si="13"/>
        <v>7.487188441145336</v>
      </c>
      <c r="E44" s="9">
        <f t="shared" si="13"/>
        <v>0.98861559320623826</v>
      </c>
      <c r="F44" s="9">
        <f t="shared" si="6"/>
        <v>0.99608378530078689</v>
      </c>
      <c r="G44" s="10">
        <f t="shared" si="14"/>
        <v>2.1666666599999997</v>
      </c>
      <c r="H44" s="5">
        <f t="shared" si="14"/>
        <v>1</v>
      </c>
      <c r="I44">
        <f t="shared" si="8"/>
        <v>48.386931724145882</v>
      </c>
      <c r="J44">
        <f t="shared" si="9"/>
        <v>48.380161976738492</v>
      </c>
      <c r="K44">
        <f t="shared" si="9"/>
        <v>-0.8093755504722514</v>
      </c>
      <c r="L44">
        <f t="shared" si="10"/>
        <v>-9.1960918630457815</v>
      </c>
      <c r="M44">
        <f t="shared" si="11"/>
        <v>-32.020154051376991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1.7821363359143287</v>
      </c>
      <c r="C45" s="9">
        <f t="shared" si="4"/>
        <v>0.15600000000000006</v>
      </c>
      <c r="D45" s="9">
        <f t="shared" si="13"/>
        <v>7.7821363359143287</v>
      </c>
      <c r="E45" s="9">
        <f t="shared" si="13"/>
        <v>0.98308266738223171</v>
      </c>
      <c r="F45" s="9">
        <f t="shared" si="6"/>
        <v>0.99146407764805711</v>
      </c>
      <c r="G45" s="10">
        <f t="shared" si="14"/>
        <v>2.1666666599999997</v>
      </c>
      <c r="H45" s="5">
        <f t="shared" si="14"/>
        <v>1</v>
      </c>
      <c r="I45">
        <f t="shared" si="8"/>
        <v>48.334508956659725</v>
      </c>
      <c r="J45">
        <f t="shared" si="9"/>
        <v>48.32406581637391</v>
      </c>
      <c r="K45">
        <f t="shared" si="9"/>
        <v>-1.004698490185651</v>
      </c>
      <c r="L45">
        <f t="shared" si="10"/>
        <v>-9.1754775523789593</v>
      </c>
      <c r="M45">
        <f t="shared" si="11"/>
        <v>-31.983234006123634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2.0767424276343469</v>
      </c>
      <c r="C46" s="9">
        <f t="shared" si="4"/>
        <v>0.16200000000000006</v>
      </c>
      <c r="D46" s="9">
        <f t="shared" si="13"/>
        <v>8.0767424276343469</v>
      </c>
      <c r="E46" s="9">
        <f t="shared" si="13"/>
        <v>0.97635895852341525</v>
      </c>
      <c r="F46" s="9">
        <f t="shared" si="6"/>
        <v>0.98572433741331211</v>
      </c>
      <c r="G46" s="10">
        <f t="shared" si="14"/>
        <v>2.1666666599999997</v>
      </c>
      <c r="H46" s="5">
        <f t="shared" si="14"/>
        <v>1</v>
      </c>
      <c r="I46">
        <f t="shared" si="8"/>
        <v>48.283004720360125</v>
      </c>
      <c r="J46">
        <f t="shared" si="9"/>
        <v>48.2680954033044</v>
      </c>
      <c r="K46">
        <f t="shared" si="9"/>
        <v>-1.1997962176230053</v>
      </c>
      <c r="L46">
        <f t="shared" si="10"/>
        <v>-9.155084361579215</v>
      </c>
      <c r="M46">
        <f t="shared" si="11"/>
        <v>-31.94643279443153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100</v>
      </c>
      <c r="B47">
        <f t="shared" si="3"/>
        <v>2.3710074792499558</v>
      </c>
      <c r="C47" s="9">
        <f t="shared" si="4"/>
        <v>0.16800000000000007</v>
      </c>
      <c r="D47" s="9">
        <f t="shared" si="13"/>
        <v>8.3710074792499558</v>
      </c>
      <c r="E47" s="9">
        <f t="shared" si="13"/>
        <v>0.9684458382137745</v>
      </c>
      <c r="F47" s="9">
        <f t="shared" si="6"/>
        <v>0.97886846012687234</v>
      </c>
      <c r="G47" s="10">
        <f t="shared" si="14"/>
        <v>2.1666666599999997</v>
      </c>
      <c r="H47" s="5">
        <f t="shared" si="14"/>
        <v>1</v>
      </c>
      <c r="I47">
        <f t="shared" si="8"/>
        <v>48.232417459777395</v>
      </c>
      <c r="J47">
        <f t="shared" si="9"/>
        <v>48.212249388698766</v>
      </c>
      <c r="K47">
        <f t="shared" si="9"/>
        <v>-1.3946694576690377</v>
      </c>
      <c r="L47">
        <f t="shared" si="10"/>
        <v>-9.1349110582850201</v>
      </c>
      <c r="M47">
        <f t="shared" si="11"/>
        <v>-31.909748038868734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2.6649322455007791</v>
      </c>
      <c r="C48" s="9">
        <f t="shared" si="4"/>
        <v>0.17400000000000007</v>
      </c>
      <c r="D48" s="9">
        <f t="shared" si="13"/>
        <v>8.6649322455007791</v>
      </c>
      <c r="E48" s="9">
        <f t="shared" si="13"/>
        <v>0.9593446736597302</v>
      </c>
      <c r="F48" s="9">
        <f t="shared" si="6"/>
        <v>0.97090032539124671</v>
      </c>
      <c r="G48" s="10">
        <f t="shared" si="14"/>
        <v>2.1666666599999997</v>
      </c>
      <c r="H48" s="5">
        <f t="shared" si="14"/>
        <v>1</v>
      </c>
      <c r="I48">
        <f t="shared" si="8"/>
        <v>48.182745589627224</v>
      </c>
      <c r="J48">
        <f t="shared" si="9"/>
        <v>48.156526431243229</v>
      </c>
      <c r="K48">
        <f t="shared" si="9"/>
        <v>-1.5893189207061371</v>
      </c>
      <c r="L48">
        <f t="shared" si="10"/>
        <v>-9.1149564110546031</v>
      </c>
      <c r="M48">
        <f t="shared" si="11"/>
        <v>-31.873177375133473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2.9585174729673351</v>
      </c>
      <c r="C49" s="9">
        <f t="shared" si="4"/>
        <v>0.18000000000000008</v>
      </c>
      <c r="D49" s="9">
        <f t="shared" si="13"/>
        <v>8.9585174729673351</v>
      </c>
      <c r="E49" s="9">
        <f t="shared" si="13"/>
        <v>0.94905682777835843</v>
      </c>
      <c r="F49" s="9">
        <f t="shared" si="6"/>
        <v>0.96182379706938737</v>
      </c>
      <c r="G49" s="10">
        <f t="shared" si="14"/>
        <v>2.1666666599999997</v>
      </c>
      <c r="H49" s="5">
        <f t="shared" si="14"/>
        <v>1</v>
      </c>
      <c r="I49">
        <f t="shared" si="8"/>
        <v>48.133987494548357</v>
      </c>
      <c r="J49">
        <f t="shared" si="9"/>
        <v>48.100925197135794</v>
      </c>
      <c r="K49">
        <f t="shared" si="9"/>
        <v>-1.7837453026944514</v>
      </c>
      <c r="L49">
        <f t="shared" si="10"/>
        <v>-9.0952191892845438</v>
      </c>
      <c r="M49">
        <f t="shared" si="11"/>
        <v>-31.836718452101024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3.2517639001168472</v>
      </c>
      <c r="C50" s="9">
        <f t="shared" si="4"/>
        <v>0.18600000000000008</v>
      </c>
      <c r="D50" s="9">
        <f t="shared" si="13"/>
        <v>9.2517639001168472</v>
      </c>
      <c r="E50" s="9">
        <f t="shared" si="13"/>
        <v>0.93758365928512089</v>
      </c>
      <c r="F50" s="9">
        <f t="shared" si="6"/>
        <v>0.95164272347128676</v>
      </c>
      <c r="G50" s="10">
        <f t="shared" si="14"/>
        <v>2.1666666599999997</v>
      </c>
      <c r="H50" s="5">
        <f t="shared" si="14"/>
        <v>1</v>
      </c>
      <c r="I50">
        <f t="shared" si="8"/>
        <v>48.086141528850952</v>
      </c>
      <c r="J50">
        <f t="shared" si="9"/>
        <v>48.045444360081156</v>
      </c>
      <c r="K50">
        <f t="shared" si="9"/>
        <v>-1.9779492852522678</v>
      </c>
      <c r="L50">
        <f t="shared" si="10"/>
        <v>-9.0756981631312303</v>
      </c>
      <c r="M50">
        <f t="shared" si="11"/>
        <v>-31.800368931872224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3.544672257349017</v>
      </c>
      <c r="C51" s="9">
        <f t="shared" si="4"/>
        <v>0.19200000000000009</v>
      </c>
      <c r="D51" s="9">
        <f t="shared" si="13"/>
        <v>9.544672257349017</v>
      </c>
      <c r="E51" s="9">
        <f t="shared" si="13"/>
        <v>0.92492652278110454</v>
      </c>
      <c r="F51" s="9">
        <f t="shared" si="6"/>
        <v>0.94036093753892092</v>
      </c>
      <c r="G51" s="10">
        <f t="shared" si="14"/>
        <v>2.1666666599999997</v>
      </c>
      <c r="H51" s="5">
        <f t="shared" si="14"/>
        <v>1</v>
      </c>
      <c r="I51">
        <f t="shared" si="8"/>
        <v>48.03920601627577</v>
      </c>
      <c r="J51">
        <f t="shared" si="9"/>
        <v>47.990082601286055</v>
      </c>
      <c r="K51">
        <f t="shared" si="9"/>
        <v>-2.1719315357366882</v>
      </c>
      <c r="L51">
        <f t="shared" si="10"/>
        <v>-9.0563921034351349</v>
      </c>
      <c r="M51">
        <f t="shared" si="11"/>
        <v>-31.764126489823536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3.837243267041778</v>
      </c>
      <c r="C52" s="9">
        <f t="shared" si="4"/>
        <v>0.19800000000000009</v>
      </c>
      <c r="D52" s="9">
        <f t="shared" si="13"/>
        <v>9.837243267041778</v>
      </c>
      <c r="E52" s="9">
        <f t="shared" si="13"/>
        <v>0.91108676883976758</v>
      </c>
      <c r="F52" s="9">
        <f t="shared" si="6"/>
        <v>0.92798225702954884</v>
      </c>
      <c r="G52" s="10">
        <f t="shared" si="14"/>
        <v>2.1666666599999997</v>
      </c>
      <c r="H52" s="5">
        <f t="shared" si="14"/>
        <v>1</v>
      </c>
      <c r="I52">
        <f t="shared" si="8"/>
        <v>47.993179249764189</v>
      </c>
      <c r="J52">
        <f t="shared" si="9"/>
        <v>47.934838609455099</v>
      </c>
      <c r="K52">
        <f t="shared" si="9"/>
        <v>-2.3656927073246119</v>
      </c>
      <c r="L52">
        <f t="shared" si="10"/>
        <v>-9.0372997816478726</v>
      </c>
      <c r="M52">
        <f t="shared" si="11"/>
        <v>-31.727988814658623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4.1294776435970171</v>
      </c>
      <c r="C53" s="9">
        <f t="shared" si="4"/>
        <v>0.2040000000000001</v>
      </c>
      <c r="D53" s="9">
        <f t="shared" ref="D53:E68" si="15">D52+$C$7*(J52+J53)/2</f>
        <v>10.129477643597017</v>
      </c>
      <c r="E53" s="9">
        <f t="shared" si="15"/>
        <v>0.89606574409319073</v>
      </c>
      <c r="F53" s="9">
        <f t="shared" si="6"/>
        <v>0.91451048469737606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47.948059491239256</v>
      </c>
      <c r="J53">
        <f t="shared" si="9"/>
        <v>47.879711080787047</v>
      </c>
      <c r="K53">
        <f t="shared" si="9"/>
        <v>-2.5592334390940294</v>
      </c>
      <c r="L53">
        <f t="shared" si="10"/>
        <v>-9.0184199697621121</v>
      </c>
      <c r="M53">
        <f t="shared" si="11"/>
        <v>-31.691953608461308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4.4213760934862805</v>
      </c>
      <c r="C54" s="9">
        <f t="shared" si="4"/>
        <v>0.2100000000000001</v>
      </c>
      <c r="D54" s="9">
        <f t="shared" si="15"/>
        <v>10.42137609348628</v>
      </c>
      <c r="E54" s="9">
        <f t="shared" si="15"/>
        <v>0.87986479131783168</v>
      </c>
      <c r="F54" s="9">
        <f t="shared" si="6"/>
        <v>0.89994940847358729</v>
      </c>
      <c r="G54" s="10">
        <f t="shared" si="16"/>
        <v>2.1666666599999997</v>
      </c>
      <c r="H54" s="5">
        <f t="shared" si="16"/>
        <v>1</v>
      </c>
      <c r="I54">
        <f t="shared" si="8"/>
        <v>47.90384497139776</v>
      </c>
      <c r="J54">
        <f t="shared" si="9"/>
        <v>47.824698718971497</v>
      </c>
      <c r="K54">
        <f t="shared" si="9"/>
        <v>-2.7525543561056436</v>
      </c>
      <c r="L54">
        <f t="shared" si="10"/>
        <v>-8.9997514402442675</v>
      </c>
      <c r="M54">
        <f t="shared" si="11"/>
        <v>-31.656018586749916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4.7129393152964614</v>
      </c>
      <c r="C55" s="9">
        <f t="shared" si="4"/>
        <v>0.21600000000000011</v>
      </c>
      <c r="D55" s="9">
        <f t="shared" si="15"/>
        <v>10.712939315296461</v>
      </c>
      <c r="E55" s="9">
        <f t="shared" si="15"/>
        <v>0.86248524951978078</v>
      </c>
      <c r="F55" s="9">
        <f t="shared" si="6"/>
        <v>0.88430280164475739</v>
      </c>
      <c r="G55" s="10">
        <f t="shared" si="16"/>
        <v>2.1666666599999997</v>
      </c>
      <c r="H55" s="5">
        <f t="shared" si="16"/>
        <v>1</v>
      </c>
      <c r="I55">
        <f t="shared" si="8"/>
        <v>47.860533889513491</v>
      </c>
      <c r="J55">
        <f t="shared" si="9"/>
        <v>47.769800235186004</v>
      </c>
      <c r="K55">
        <f t="shared" si="9"/>
        <v>-2.945656069484818</v>
      </c>
      <c r="L55">
        <f t="shared" si="10"/>
        <v>-8.9812929659700309</v>
      </c>
      <c r="M55">
        <f t="shared" si="11"/>
        <v>-31.620181478532867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5.0041679997754649</v>
      </c>
      <c r="C56" s="9">
        <f t="shared" si="4"/>
        <v>0.22200000000000011</v>
      </c>
      <c r="D56" s="9">
        <f t="shared" si="15"/>
        <v>11.004167999775465</v>
      </c>
      <c r="E56" s="9">
        <f t="shared" si="15"/>
        <v>0.84392845401951533</v>
      </c>
      <c r="F56" s="9">
        <f t="shared" si="6"/>
        <v>0.86757442302964616</v>
      </c>
      <c r="G56" s="10">
        <f t="shared" si="16"/>
        <v>2.1666666599999997</v>
      </c>
      <c r="H56" s="5">
        <f t="shared" si="16"/>
        <v>1</v>
      </c>
      <c r="I56">
        <f t="shared" si="8"/>
        <v>47.818124413251788</v>
      </c>
      <c r="J56">
        <f t="shared" si="9"/>
        <v>47.71501434809359</v>
      </c>
      <c r="K56">
        <f t="shared" si="9"/>
        <v>-3.1385391765038686</v>
      </c>
      <c r="L56">
        <f t="shared" si="10"/>
        <v>-8.9630433201626953</v>
      </c>
      <c r="M56">
        <f t="shared" si="11"/>
        <v>-31.584440026365499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5.2950628298778639</v>
      </c>
      <c r="C57" s="9">
        <f t="shared" si="4"/>
        <v>0.22800000000000012</v>
      </c>
      <c r="D57" s="9">
        <f t="shared" si="15"/>
        <v>11.295062829877864</v>
      </c>
      <c r="E57" s="9">
        <f t="shared" si="15"/>
        <v>0.82419573653615119</v>
      </c>
      <c r="F57" s="9">
        <f t="shared" si="6"/>
        <v>0.84976801715438643</v>
      </c>
      <c r="G57" s="10">
        <f t="shared" si="16"/>
        <v>2.1666666599999997</v>
      </c>
      <c r="H57" s="5">
        <f t="shared" si="16"/>
        <v>1</v>
      </c>
      <c r="I57">
        <f t="shared" si="8"/>
        <v>47.776614678495271</v>
      </c>
      <c r="J57">
        <f t="shared" si="9"/>
        <v>47.660339783840598</v>
      </c>
      <c r="K57">
        <f t="shared" si="9"/>
        <v>-3.3312042606646983</v>
      </c>
      <c r="L57">
        <f t="shared" si="10"/>
        <v>-8.945001276334267</v>
      </c>
      <c r="M57">
        <f t="shared" si="11"/>
        <v>-31.548791986407977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5.5856244808105462</v>
      </c>
      <c r="C58" s="9">
        <f t="shared" si="4"/>
        <v>0.23400000000000012</v>
      </c>
      <c r="D58" s="9">
        <f t="shared" si="15"/>
        <v>11.585624480810546</v>
      </c>
      <c r="E58" s="9">
        <f t="shared" si="15"/>
        <v>0.80328842527118938</v>
      </c>
      <c r="F58" s="9">
        <f t="shared" si="6"/>
        <v>0.83088731442606922</v>
      </c>
      <c r="G58" s="10">
        <f t="shared" si="16"/>
        <v>2.1666666599999997</v>
      </c>
      <c r="H58" s="5">
        <f t="shared" si="16"/>
        <v>1</v>
      </c>
      <c r="I58">
        <f t="shared" si="8"/>
        <v>47.736002789181065</v>
      </c>
      <c r="J58">
        <f t="shared" si="9"/>
        <v>47.605775276054956</v>
      </c>
      <c r="K58">
        <f t="shared" si="9"/>
        <v>-3.5236518917817872</v>
      </c>
      <c r="L58">
        <f t="shared" si="10"/>
        <v>-8.9271656082293962</v>
      </c>
      <c r="M58">
        <f t="shared" si="11"/>
        <v>-31.513235128484318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5.87585362007834</v>
      </c>
      <c r="C59" s="9">
        <f t="shared" si="4"/>
        <v>0.24000000000000013</v>
      </c>
      <c r="D59" s="9">
        <f t="shared" si="15"/>
        <v>11.87585362007834</v>
      </c>
      <c r="E59" s="9">
        <f t="shared" si="15"/>
        <v>0.781207844991755</v>
      </c>
      <c r="F59" s="9">
        <f t="shared" si="6"/>
        <v>0.81093603130473424</v>
      </c>
      <c r="G59" s="10">
        <f t="shared" si="16"/>
        <v>2.1666666599999997</v>
      </c>
      <c r="H59" s="5">
        <f t="shared" si="16"/>
        <v>1</v>
      </c>
      <c r="I59">
        <f t="shared" si="8"/>
        <v>47.69628681714947</v>
      </c>
      <c r="J59">
        <f t="shared" si="9"/>
        <v>47.551319565844757</v>
      </c>
      <c r="K59">
        <f t="shared" si="9"/>
        <v>-3.7158826260655413</v>
      </c>
      <c r="L59">
        <f t="shared" si="10"/>
        <v>-8.9095350897720955</v>
      </c>
      <c r="M59">
        <f t="shared" si="11"/>
        <v>-31.47776723614237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6.1657509075296471</v>
      </c>
      <c r="C60" s="9">
        <f t="shared" si="4"/>
        <v>0.24600000000000014</v>
      </c>
      <c r="D60" s="9">
        <f t="shared" si="15"/>
        <v>12.165750907529647</v>
      </c>
      <c r="E60" s="9">
        <f t="shared" si="15"/>
        <v>0.75795531711332675</v>
      </c>
      <c r="F60" s="9">
        <f t="shared" si="6"/>
        <v>0.78991787047377204</v>
      </c>
      <c r="G60" s="10">
        <f t="shared" si="16"/>
        <v>2.1666666599999997</v>
      </c>
      <c r="H60" s="5">
        <f t="shared" si="16"/>
        <v>1</v>
      </c>
      <c r="I60">
        <f t="shared" si="8"/>
        <v>47.657464802004</v>
      </c>
      <c r="J60">
        <f t="shared" si="9"/>
        <v>47.496971401797147</v>
      </c>
      <c r="K60">
        <f t="shared" si="9"/>
        <v>-3.9078970062060097</v>
      </c>
      <c r="L60">
        <f t="shared" si="10"/>
        <v>-8.8921084950152025</v>
      </c>
      <c r="M60">
        <f t="shared" si="11"/>
        <v>-31.442386106714707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6.4553169954020593</v>
      </c>
      <c r="C61" s="9">
        <f t="shared" si="4"/>
        <v>0.25200000000000011</v>
      </c>
      <c r="D61" s="9">
        <f t="shared" si="15"/>
        <v>12.455316995402059</v>
      </c>
      <c r="E61" s="9">
        <f t="shared" si="15"/>
        <v>0.73353215978195463</v>
      </c>
      <c r="F61" s="9">
        <f t="shared" si="6"/>
        <v>0.767836521008746</v>
      </c>
      <c r="G61" s="10">
        <f t="shared" si="16"/>
        <v>2.1666666599999997</v>
      </c>
      <c r="H61" s="5">
        <f t="shared" si="16"/>
        <v>1</v>
      </c>
      <c r="I61">
        <f t="shared" si="8"/>
        <v>47.619534750983121</v>
      </c>
      <c r="J61">
        <f t="shared" si="9"/>
        <v>47.442729539977556</v>
      </c>
      <c r="K61">
        <f t="shared" si="9"/>
        <v>-4.0996955614569695</v>
      </c>
      <c r="L61">
        <f t="shared" si="10"/>
        <v>-8.8748845980926561</v>
      </c>
      <c r="M61">
        <f t="shared" si="11"/>
        <v>-31.407089551380384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6.7445525283679757</v>
      </c>
      <c r="C62" s="9">
        <f t="shared" si="4"/>
        <v>0.25800000000000012</v>
      </c>
      <c r="D62" s="9">
        <f t="shared" si="15"/>
        <v>12.744552528367976</v>
      </c>
      <c r="E62" s="9">
        <f t="shared" si="15"/>
        <v>0.70793968795596374</v>
      </c>
      <c r="F62" s="9">
        <f t="shared" si="6"/>
        <v>0.74469565854463593</v>
      </c>
      <c r="G62" s="10">
        <f t="shared" si="16"/>
        <v>2.1666666599999997</v>
      </c>
      <c r="H62" s="5">
        <f t="shared" si="16"/>
        <v>1</v>
      </c>
      <c r="I62">
        <f t="shared" si="8"/>
        <v>47.582494638843471</v>
      </c>
      <c r="J62">
        <f t="shared" si="9"/>
        <v>47.388592743929188</v>
      </c>
      <c r="K62">
        <f t="shared" si="9"/>
        <v>-4.2912788077203894</v>
      </c>
      <c r="L62">
        <f t="shared" si="10"/>
        <v>-8.8578621731745066</v>
      </c>
      <c r="M62">
        <f t="shared" si="11"/>
        <v>-31.371875395227445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7.0334581435802122</v>
      </c>
      <c r="C63" s="9">
        <f t="shared" si="4"/>
        <v>0.26400000000000012</v>
      </c>
      <c r="D63" s="9">
        <f t="shared" si="15"/>
        <v>13.033458143580212</v>
      </c>
      <c r="E63" s="9">
        <f t="shared" si="15"/>
        <v>0.68117921348714117</v>
      </c>
      <c r="F63" s="9">
        <f t="shared" si="6"/>
        <v>0.72049894544151794</v>
      </c>
      <c r="G63" s="10">
        <f t="shared" si="16"/>
        <v>2.1666666599999997</v>
      </c>
      <c r="H63" s="5">
        <f t="shared" si="16"/>
        <v>1</v>
      </c>
      <c r="I63">
        <f t="shared" si="8"/>
        <v>47.546342407754793</v>
      </c>
      <c r="J63">
        <f t="shared" si="9"/>
        <v>47.33455978467282</v>
      </c>
      <c r="K63">
        <f t="shared" si="9"/>
        <v>-4.4826472476312764</v>
      </c>
      <c r="L63">
        <f t="shared" si="10"/>
        <v>-8.8410399944246851</v>
      </c>
      <c r="M63">
        <f t="shared" si="11"/>
        <v>-31.336741477316142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7.3220344707176199</v>
      </c>
      <c r="C64" s="9">
        <f t="shared" si="4"/>
        <v>0.27000000000000013</v>
      </c>
      <c r="D64" s="9">
        <f t="shared" si="15"/>
        <v>13.32203447071762</v>
      </c>
      <c r="E64" s="9">
        <f t="shared" si="15"/>
        <v>0.6532520452014049</v>
      </c>
      <c r="F64" s="9">
        <f t="shared" si="6"/>
        <v>0.69525003094867455</v>
      </c>
      <c r="G64" s="10">
        <f t="shared" si="16"/>
        <v>2.1666666599999997</v>
      </c>
      <c r="H64" s="5">
        <f t="shared" si="16"/>
        <v>1</v>
      </c>
      <c r="I64">
        <f t="shared" si="8"/>
        <v>47.511075967206395</v>
      </c>
      <c r="J64">
        <f t="shared" si="9"/>
        <v>47.280629440706832</v>
      </c>
      <c r="K64">
        <f t="shared" si="9"/>
        <v>-4.6738013706429049</v>
      </c>
      <c r="L64">
        <f t="shared" si="10"/>
        <v>-8.8244168359615021</v>
      </c>
      <c r="M64">
        <f t="shared" si="11"/>
        <v>-31.301685650742794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7.610282132030699</v>
      </c>
      <c r="C65" s="9">
        <f t="shared" si="4"/>
        <v>0.27600000000000013</v>
      </c>
      <c r="D65" s="9">
        <f t="shared" si="15"/>
        <v>13.610282132030699</v>
      </c>
      <c r="E65" s="9">
        <f t="shared" si="15"/>
        <v>0.62415948897895113</v>
      </c>
      <c r="F65" s="9">
        <f t="shared" si="6"/>
        <v>0.66895255136715359</v>
      </c>
      <c r="G65" s="10">
        <f t="shared" si="16"/>
        <v>2.1666666599999997</v>
      </c>
      <c r="H65" s="5">
        <f t="shared" si="16"/>
        <v>1</v>
      </c>
      <c r="I65">
        <f t="shared" si="8"/>
        <v>47.476693193925428</v>
      </c>
      <c r="J65">
        <f t="shared" si="9"/>
        <v>47.226800498007464</v>
      </c>
      <c r="K65">
        <f t="shared" si="9"/>
        <v>-4.8647416531124357</v>
      </c>
      <c r="L65">
        <f t="shared" si="10"/>
        <v>-8.8079914718208592</v>
      </c>
      <c r="M65">
        <f t="shared" si="11"/>
        <v>-31.266705782704168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7.8982017423872115</v>
      </c>
      <c r="C66" s="9">
        <f t="shared" si="4"/>
        <v>0.28200000000000014</v>
      </c>
      <c r="D66" s="9">
        <f t="shared" si="15"/>
        <v>13.898201742387212</v>
      </c>
      <c r="E66" s="9">
        <f t="shared" si="15"/>
        <v>0.59390284783387803</v>
      </c>
      <c r="F66" s="9">
        <f t="shared" si="6"/>
        <v>0.64161013021077562</v>
      </c>
      <c r="G66" s="10">
        <f t="shared" si="16"/>
        <v>2.1666666599999997</v>
      </c>
      <c r="H66" s="5">
        <f t="shared" si="16"/>
        <v>1</v>
      </c>
      <c r="I66">
        <f t="shared" si="8"/>
        <v>47.443191931806794</v>
      </c>
      <c r="J66">
        <f t="shared" si="9"/>
        <v>47.173071750029358</v>
      </c>
      <c r="K66">
        <f t="shared" si="9"/>
        <v>-5.0554685583869308</v>
      </c>
      <c r="L66">
        <f t="shared" si="10"/>
        <v>-8.7917626759221967</v>
      </c>
      <c r="M66">
        <f t="shared" si="11"/>
        <v>-31.231799754562374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8.1857939093178054</v>
      </c>
      <c r="C67" s="9">
        <f t="shared" si="4"/>
        <v>0.28800000000000014</v>
      </c>
      <c r="D67" s="9">
        <f t="shared" si="15"/>
        <v>14.185793909317805</v>
      </c>
      <c r="E67" s="9">
        <f t="shared" si="15"/>
        <v>0.56248342199328416</v>
      </c>
      <c r="F67" s="9">
        <f t="shared" si="6"/>
        <v>0.61322637836559435</v>
      </c>
      <c r="G67" s="10">
        <f t="shared" si="16"/>
        <v>2.1666666599999997</v>
      </c>
      <c r="H67" s="5">
        <f t="shared" si="16"/>
        <v>1</v>
      </c>
      <c r="I67">
        <f t="shared" si="8"/>
        <v>47.410569991854707</v>
      </c>
      <c r="J67">
        <f t="shared" si="9"/>
        <v>47.119441997706232</v>
      </c>
      <c r="K67">
        <f t="shared" si="9"/>
        <v>-5.2459825368897617</v>
      </c>
      <c r="L67">
        <f t="shared" si="10"/>
        <v>-8.7757292220370946</v>
      </c>
      <c r="M67">
        <f t="shared" si="11"/>
        <v>-31.196965461910164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8.4730592330616368</v>
      </c>
      <c r="C68" s="9">
        <f t="shared" si="4"/>
        <v>0.29400000000000015</v>
      </c>
      <c r="D68" s="9">
        <f t="shared" si="15"/>
        <v>14.473059233061637</v>
      </c>
      <c r="E68" s="9">
        <f t="shared" si="15"/>
        <v>0.52990250897583779</v>
      </c>
      <c r="F68" s="9">
        <f t="shared" si="6"/>
        <v>0.58380489424782145</v>
      </c>
      <c r="G68" s="10">
        <f t="shared" si="16"/>
        <v>2.1666666599999997</v>
      </c>
      <c r="H68" s="5">
        <f t="shared" si="16"/>
        <v>1</v>
      </c>
      <c r="I68">
        <f t="shared" si="8"/>
        <v>47.378825152136123</v>
      </c>
      <c r="J68">
        <f t="shared" si="9"/>
        <v>47.065910049451809</v>
      </c>
      <c r="K68">
        <f t="shared" si="9"/>
        <v>-5.4362840262074137</v>
      </c>
      <c r="L68">
        <f t="shared" si="10"/>
        <v>-8.7598898837605805</v>
      </c>
      <c r="M68">
        <f t="shared" si="11"/>
        <v>-31.162200814636574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8.7599983066120046</v>
      </c>
      <c r="C69" s="9">
        <f t="shared" si="4"/>
        <v>0.30000000000000016</v>
      </c>
      <c r="D69" s="9">
        <f t="shared" ref="D69:E84" si="17">D68+$C$7*(J68+J69)/2</f>
        <v>14.759998306612005</v>
      </c>
      <c r="E69" s="9">
        <f t="shared" si="17"/>
        <v>0.49616140366981626</v>
      </c>
      <c r="F69" s="9">
        <f t="shared" si="6"/>
        <v>0.55334926396021633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47.34795515774568</v>
      </c>
      <c r="J69">
        <f t="shared" si="9"/>
        <v>47.012474721160871</v>
      </c>
      <c r="K69">
        <f t="shared" si="9"/>
        <v>-5.626373451176697</v>
      </c>
      <c r="L69">
        <f t="shared" si="10"/>
        <v>-8.744243434485071</v>
      </c>
      <c r="M69">
        <f t="shared" si="11"/>
        <v>-31.12750373699285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9.046611715761987</v>
      </c>
      <c r="C70" s="9">
        <f t="shared" si="4"/>
        <v>0.30600000000000016</v>
      </c>
      <c r="D70" s="9">
        <f t="shared" si="17"/>
        <v>15.046611715761987</v>
      </c>
      <c r="E70" s="9">
        <f t="shared" si="17"/>
        <v>0.46126139841061164</v>
      </c>
      <c r="F70" s="9">
        <f t="shared" si="6"/>
        <v>0.52186306144694938</v>
      </c>
      <c r="G70" s="10">
        <f t="shared" si="18"/>
        <v>2.1666666599999997</v>
      </c>
      <c r="H70" s="5">
        <f t="shared" si="18"/>
        <v>1</v>
      </c>
      <c r="I70">
        <f t="shared" si="8"/>
        <v>47.317957720782488</v>
      </c>
      <c r="J70">
        <f t="shared" si="9"/>
        <v>46.959134836210509</v>
      </c>
      <c r="K70">
        <f t="shared" si="9"/>
        <v>-5.8162512239723529</v>
      </c>
      <c r="L70">
        <f t="shared" si="10"/>
        <v>-8.7287886473769589</v>
      </c>
      <c r="M70">
        <f t="shared" si="11"/>
        <v>-31.092872167658548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9.3329000391500863</v>
      </c>
      <c r="C71" s="9">
        <f t="shared" si="4"/>
        <v>0.31200000000000017</v>
      </c>
      <c r="D71" s="9">
        <f t="shared" si="17"/>
        <v>15.332900039150086</v>
      </c>
      <c r="E71" s="9">
        <f t="shared" si="17"/>
        <v>0.42520378305770101</v>
      </c>
      <c r="F71" s="9">
        <f t="shared" si="6"/>
        <v>0.48934984864694553</v>
      </c>
      <c r="G71" s="10">
        <f t="shared" si="18"/>
        <v>2.1666666599999997</v>
      </c>
      <c r="H71" s="5">
        <f t="shared" si="18"/>
        <v>1</v>
      </c>
      <c r="I71">
        <f t="shared" si="8"/>
        <v>47.28883052033855</v>
      </c>
      <c r="J71">
        <f t="shared" si="9"/>
        <v>46.905889225461507</v>
      </c>
      <c r="K71">
        <f t="shared" si="9"/>
        <v>-6.0059177441950702</v>
      </c>
      <c r="L71">
        <f t="shared" si="10"/>
        <v>-8.7135242953558159</v>
      </c>
      <c r="M71">
        <f t="shared" si="11"/>
        <v>-31.058304059807803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9.618863848305887</v>
      </c>
      <c r="C72" s="9">
        <f t="shared" si="4"/>
        <v>0.31800000000000017</v>
      </c>
      <c r="D72" s="9">
        <f t="shared" si="17"/>
        <v>15.618863848305887</v>
      </c>
      <c r="E72" s="9">
        <f t="shared" si="17"/>
        <v>0.38798984507107837</v>
      </c>
      <c r="F72" s="9">
        <f t="shared" si="6"/>
        <v>0.45581317564570922</v>
      </c>
      <c r="G72" s="10">
        <f t="shared" si="18"/>
        <v>2.1666666599999997</v>
      </c>
      <c r="H72" s="5">
        <f t="shared" si="18"/>
        <v>1</v>
      </c>
      <c r="I72">
        <f t="shared" si="8"/>
        <v>47.260571202498838</v>
      </c>
      <c r="J72">
        <f t="shared" si="9"/>
        <v>46.852736727259838</v>
      </c>
      <c r="K72">
        <f t="shared" si="9"/>
        <v>-6.195373398959898</v>
      </c>
      <c r="L72">
        <f t="shared" si="10"/>
        <v>-8.6984491510761952</v>
      </c>
      <c r="M72">
        <f t="shared" si="11"/>
        <v>-31.023797381175633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9.9045037076957172</v>
      </c>
      <c r="C73" s="9">
        <f t="shared" si="4"/>
        <v>0.32400000000000018</v>
      </c>
      <c r="D73" s="9">
        <f t="shared" si="17"/>
        <v>15.904503707695717</v>
      </c>
      <c r="E73" s="9">
        <f t="shared" si="17"/>
        <v>0.34962086958714622</v>
      </c>
      <c r="F73" s="9">
        <f t="shared" si="6"/>
        <v>0.42125658082564221</v>
      </c>
      <c r="G73" s="10">
        <f t="shared" si="18"/>
        <v>2.1666666599999997</v>
      </c>
      <c r="H73" s="5">
        <f t="shared" si="18"/>
        <v>1</v>
      </c>
      <c r="I73">
        <f t="shared" si="8"/>
        <v>47.233177380352998</v>
      </c>
      <c r="J73">
        <f t="shared" si="9"/>
        <v>46.799676187438273</v>
      </c>
      <c r="K73">
        <f t="shared" si="9"/>
        <v>-6.3846185629850698</v>
      </c>
      <c r="L73">
        <f t="shared" si="10"/>
        <v>-8.6835619869119878</v>
      </c>
      <c r="M73">
        <f t="shared" si="11"/>
        <v>-30.989350114124271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10.189820174768325</v>
      </c>
      <c r="C74" s="9">
        <f t="shared" si="4"/>
        <v>0.33000000000000018</v>
      </c>
      <c r="D74" s="9">
        <f t="shared" si="17"/>
        <v>16.189820174768325</v>
      </c>
      <c r="E74" s="9">
        <f t="shared" si="17"/>
        <v>0.31009813949406401</v>
      </c>
      <c r="F74" s="9">
        <f t="shared" si="6"/>
        <v>0.38568359101485361</v>
      </c>
      <c r="G74" s="10">
        <f t="shared" si="18"/>
        <v>2.1666666599999997</v>
      </c>
      <c r="H74" s="5">
        <f t="shared" si="18"/>
        <v>1</v>
      </c>
      <c r="I74">
        <f t="shared" si="8"/>
        <v>47.206646634018689</v>
      </c>
      <c r="J74">
        <f t="shared" si="9"/>
        <v>46.746706459318112</v>
      </c>
      <c r="K74">
        <f t="shared" si="9"/>
        <v>-6.5736535986812275</v>
      </c>
      <c r="L74">
        <f t="shared" si="10"/>
        <v>-8.6688615749433566</v>
      </c>
      <c r="M74">
        <f t="shared" si="11"/>
        <v>-30.954960255709381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10.474813800000565</v>
      </c>
      <c r="C75" s="9">
        <f t="shared" si="4"/>
        <v>0.33600000000000019</v>
      </c>
      <c r="D75" s="9">
        <f t="shared" si="17"/>
        <v>16.474813800000565</v>
      </c>
      <c r="E75" s="9">
        <f t="shared" si="17"/>
        <v>0.26942293550655105</v>
      </c>
      <c r="F75" s="9">
        <f t="shared" si="6"/>
        <v>0.34909772163447406</v>
      </c>
      <c r="G75" s="10">
        <f t="shared" si="18"/>
        <v>2.1666666599999997</v>
      </c>
      <c r="H75" s="5">
        <f t="shared" si="18"/>
        <v>1</v>
      </c>
      <c r="I75">
        <f t="shared" si="8"/>
        <v>47.180976510676437</v>
      </c>
      <c r="J75">
        <f t="shared" si="9"/>
        <v>46.693826403710958</v>
      </c>
      <c r="K75">
        <f t="shared" si="9"/>
        <v>-6.7624788562410547</v>
      </c>
      <c r="L75">
        <f t="shared" si="10"/>
        <v>-8.6543466869461714</v>
      </c>
      <c r="M75">
        <f t="shared" si="11"/>
        <v>-30.920625817746174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10.75948512694309</v>
      </c>
      <c r="C76" s="9">
        <f t="shared" si="4"/>
        <v>0.34200000000000019</v>
      </c>
      <c r="D76" s="9">
        <f t="shared" si="17"/>
        <v>16.75948512694309</v>
      </c>
      <c r="E76" s="9">
        <f t="shared" si="17"/>
        <v>0.22759653624014145</v>
      </c>
      <c r="F76" s="9">
        <f t="shared" si="6"/>
        <v>0.31150247684447441</v>
      </c>
      <c r="G76" s="10">
        <f t="shared" si="18"/>
        <v>2.1666666599999997</v>
      </c>
      <c r="H76" s="5">
        <f t="shared" si="18"/>
        <v>1</v>
      </c>
      <c r="I76">
        <f t="shared" si="8"/>
        <v>47.156164524616024</v>
      </c>
      <c r="J76">
        <f t="shared" si="9"/>
        <v>46.641034888920586</v>
      </c>
      <c r="K76">
        <f t="shared" si="9"/>
        <v>-6.9510946737293065</v>
      </c>
      <c r="L76">
        <f t="shared" si="10"/>
        <v>-8.6400160943839559</v>
      </c>
      <c r="M76">
        <f t="shared" si="11"/>
        <v>-30.886344826875309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11.043834692266071</v>
      </c>
      <c r="C77" s="9">
        <f t="shared" si="4"/>
        <v>0.3480000000000002</v>
      </c>
      <c r="D77" s="9">
        <f t="shared" si="17"/>
        <v>17.043834692266071</v>
      </c>
      <c r="E77" s="9">
        <f t="shared" si="17"/>
        <v>0.18462021828488867</v>
      </c>
      <c r="F77" s="9">
        <f t="shared" si="6"/>
        <v>0.27290134968799695</v>
      </c>
      <c r="G77" s="10">
        <f t="shared" si="18"/>
        <v>2.1666666599999997</v>
      </c>
      <c r="H77" s="5">
        <f t="shared" si="18"/>
        <v>1</v>
      </c>
      <c r="I77">
        <f t="shared" si="8"/>
        <v>47.132208157294336</v>
      </c>
      <c r="J77">
        <f t="shared" si="9"/>
        <v>46.588330790744841</v>
      </c>
      <c r="K77">
        <f t="shared" si="9"/>
        <v>-7.1395013771732456</v>
      </c>
      <c r="L77">
        <f t="shared" si="10"/>
        <v>-8.6258685684023</v>
      </c>
      <c r="M77">
        <f t="shared" si="11"/>
        <v>-30.852115324628503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11.327863025804898</v>
      </c>
      <c r="C78" s="9">
        <f t="shared" si="4"/>
        <v>0.3540000000000002</v>
      </c>
      <c r="D78" s="9">
        <f t="shared" si="17"/>
        <v>17.327863025804898</v>
      </c>
      <c r="E78" s="9">
        <f t="shared" si="17"/>
        <v>0.14049525627851717</v>
      </c>
      <c r="F78" s="9">
        <f t="shared" si="6"/>
        <v>0.2332978222342027</v>
      </c>
      <c r="G78" s="10">
        <f t="shared" si="18"/>
        <v>2.1666666599999997</v>
      </c>
      <c r="H78" s="5">
        <f t="shared" si="18"/>
        <v>1</v>
      </c>
      <c r="I78">
        <f t="shared" si="8"/>
        <v>47.109104857404546</v>
      </c>
      <c r="J78">
        <f t="shared" si="9"/>
        <v>46.535712992477585</v>
      </c>
      <c r="K78">
        <f t="shared" si="9"/>
        <v>-7.3276992806534791</v>
      </c>
      <c r="L78">
        <f t="shared" si="10"/>
        <v>-8.6119028798257276</v>
      </c>
      <c r="M78">
        <f t="shared" si="11"/>
        <v>-30.817935367493831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11.611570650605934</v>
      </c>
      <c r="C79" s="9">
        <f t="shared" si="4"/>
        <v>0.36000000000000021</v>
      </c>
      <c r="D79" s="9">
        <f t="shared" si="17"/>
        <v>17.611570650605934</v>
      </c>
      <c r="E79" s="9">
        <f t="shared" si="17"/>
        <v>9.5222922979018715E-2</v>
      </c>
      <c r="F79" s="9">
        <f t="shared" si="6"/>
        <v>0.19269536571964319</v>
      </c>
      <c r="G79" s="10">
        <f t="shared" si="18"/>
        <v>2.1666666599999997</v>
      </c>
      <c r="H79" s="5">
        <f t="shared" si="18"/>
        <v>1</v>
      </c>
      <c r="I79">
        <f t="shared" si="8"/>
        <v>47.086852040956728</v>
      </c>
      <c r="J79">
        <f t="shared" si="9"/>
        <v>46.483180384910646</v>
      </c>
      <c r="K79">
        <f t="shared" si="9"/>
        <v>-7.5156886863951913</v>
      </c>
      <c r="L79">
        <f t="shared" si="10"/>
        <v>-8.5981177991569666</v>
      </c>
      <c r="M79">
        <f t="shared" si="11"/>
        <v>-30.783803026980607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11.894958082972234</v>
      </c>
      <c r="C80" s="9">
        <f t="shared" si="4"/>
        <v>0.36600000000000021</v>
      </c>
      <c r="D80" s="9">
        <f t="shared" si="17"/>
        <v>17.894958082972234</v>
      </c>
      <c r="E80" s="9">
        <f t="shared" si="17"/>
        <v>4.880448933669107E-2</v>
      </c>
      <c r="F80" s="9">
        <f t="shared" si="6"/>
        <v>0.151097440688159</v>
      </c>
      <c r="G80" s="10">
        <f t="shared" si="18"/>
        <v>2.1666666599999997</v>
      </c>
      <c r="H80" s="5">
        <f t="shared" si="18"/>
        <v>1</v>
      </c>
      <c r="I80">
        <f t="shared" si="8"/>
        <v>47.065447091369599</v>
      </c>
      <c r="J80">
        <f t="shared" si="9"/>
        <v>46.43073186633579</v>
      </c>
      <c r="K80">
        <f t="shared" si="9"/>
        <v>-7.7034698848597731</v>
      </c>
      <c r="L80">
        <f t="shared" si="10"/>
        <v>-8.5845120965786137</v>
      </c>
      <c r="M80">
        <f t="shared" si="11"/>
        <v>-30.749716389683808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12.178025832509327</v>
      </c>
      <c r="C81" s="9">
        <f t="shared" si="4"/>
        <v>0.37200000000000022</v>
      </c>
      <c r="D81" s="9">
        <f t="shared" si="17"/>
        <v>18.178025832509327</v>
      </c>
      <c r="E81" s="9">
        <f t="shared" si="17"/>
        <v>1.2412245656163792E-3</v>
      </c>
      <c r="F81" s="9">
        <f t="shared" si="6"/>
        <v>0.10850749712930952</v>
      </c>
      <c r="G81" s="10">
        <f t="shared" si="18"/>
        <v>2.1666666599999997</v>
      </c>
      <c r="H81" s="5">
        <f t="shared" si="18"/>
        <v>1</v>
      </c>
      <c r="I81">
        <f t="shared" si="8"/>
        <v>47.044887359573544</v>
      </c>
      <c r="J81">
        <f t="shared" si="9"/>
        <v>46.378366342546663</v>
      </c>
      <c r="K81">
        <f t="shared" si="9"/>
        <v>-7.8910431548368445</v>
      </c>
      <c r="L81">
        <f t="shared" si="10"/>
        <v>-8.5710845419571697</v>
      </c>
      <c r="M81">
        <f t="shared" si="11"/>
        <v>-30.715673557347962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12.460774402170959</v>
      </c>
      <c r="C82" s="9">
        <f t="shared" si="4"/>
        <v>0.37800000000000022</v>
      </c>
      <c r="D82" s="9">
        <f t="shared" si="17"/>
        <v>18.460774402170959</v>
      </c>
      <c r="E82" s="9">
        <f t="shared" si="17"/>
        <v>-4.7465603785422833E-2</v>
      </c>
      <c r="F82" s="9">
        <f t="shared" si="6"/>
        <v>6.4928974615346857E-2</v>
      </c>
      <c r="G82" s="10">
        <f t="shared" si="18"/>
        <v>2.1666666599999997</v>
      </c>
      <c r="H82" s="5">
        <f t="shared" si="18"/>
        <v>1</v>
      </c>
      <c r="I82">
        <f t="shared" si="8"/>
        <v>47.025170164124617</v>
      </c>
      <c r="J82">
        <f t="shared" si="9"/>
        <v>46.326082726840724</v>
      </c>
      <c r="K82">
        <f t="shared" si="9"/>
        <v>-8.0784087635366664</v>
      </c>
      <c r="L82">
        <f t="shared" si="10"/>
        <v>-8.5578339048493568</v>
      </c>
      <c r="M82">
        <f t="shared" si="11"/>
        <v>-30.681672646930469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12.743204288304888</v>
      </c>
      <c r="C83" s="9">
        <f t="shared" si="4"/>
        <v>0.38400000000000023</v>
      </c>
      <c r="D83" s="9">
        <f t="shared" si="17"/>
        <v>18.743204288304888</v>
      </c>
      <c r="E83" s="9">
        <f t="shared" si="17"/>
        <v>-9.7314729762592644E-2</v>
      </c>
      <c r="F83" s="9">
        <f t="shared" si="6"/>
        <v>2.0365302436726185E-2</v>
      </c>
      <c r="G83" s="10">
        <f t="shared" si="18"/>
        <v>2.1666666599999997</v>
      </c>
      <c r="H83" s="5">
        <f t="shared" si="18"/>
        <v>1</v>
      </c>
      <c r="I83">
        <f t="shared" si="8"/>
        <v>47.00629279132967</v>
      </c>
      <c r="J83">
        <f t="shared" si="9"/>
        <v>46.273879940021146</v>
      </c>
      <c r="K83">
        <f t="shared" si="9"/>
        <v>-8.2655669666829414</v>
      </c>
      <c r="L83">
        <f t="shared" si="10"/>
        <v>-8.544758954510792</v>
      </c>
      <c r="M83">
        <f t="shared" si="11"/>
        <v>-30.647711790664243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13.025315980698668</v>
      </c>
      <c r="C84" s="9">
        <f t="shared" si="4"/>
        <v>0.39000000000000024</v>
      </c>
      <c r="D84" s="9">
        <f t="shared" si="17"/>
        <v>19.025315980698668</v>
      </c>
      <c r="E84" s="9">
        <f t="shared" si="17"/>
        <v>-0.14830488893722391</v>
      </c>
      <c r="F84" s="9">
        <f t="shared" si="6"/>
        <v>-2.5180100263829552E-2</v>
      </c>
      <c r="G84" s="10">
        <f t="shared" si="18"/>
        <v>2.1666666599999997</v>
      </c>
      <c r="H84" s="5">
        <f t="shared" si="18"/>
        <v>1</v>
      </c>
      <c r="I84">
        <f t="shared" si="8"/>
        <v>46.988252495382206</v>
      </c>
      <c r="J84">
        <f t="shared" si="9"/>
        <v>46.221756910398632</v>
      </c>
      <c r="K84">
        <f t="shared" si="9"/>
        <v>-8.4525180086059937</v>
      </c>
      <c r="L84">
        <f t="shared" si="10"/>
        <v>-8.5318584599068643</v>
      </c>
      <c r="M84">
        <f t="shared" si="11"/>
        <v>-30.61378913611966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13.307109962625454</v>
      </c>
      <c r="C85" s="9">
        <f t="shared" ref="C85:C148" si="23">C84+_dt</f>
        <v>0.39600000000000024</v>
      </c>
      <c r="D85" s="9">
        <f t="shared" ref="D85:E100" si="24">D84+$C$7*(J84+J85)/2</f>
        <v>19.307109962625454</v>
      </c>
      <c r="E85" s="9">
        <f t="shared" si="24"/>
        <v>-0.20043481833659799</v>
      </c>
      <c r="F85" s="9">
        <f t="shared" ref="F85:F148" si="25">$O$1*D85^2+$O$2*D85+$O$3</f>
        <v>-7.1703824358713697E-2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46.971046498509196</v>
      </c>
      <c r="J85">
        <f t="shared" ref="J85:K148" si="28">J84+L84*$C$7</f>
        <v>46.169712573793198</v>
      </c>
      <c r="K85">
        <f t="shared" si="28"/>
        <v>-8.6392621223363228</v>
      </c>
      <c r="L85">
        <f t="shared" ref="L85:L148" si="29">-$C$15*I85*J85</f>
        <v>-8.5191311897258615</v>
      </c>
      <c r="M85">
        <f t="shared" ref="M85:M148" si="30">-$C$6-$C$15*I85*K85</f>
        <v>-30.579902846265739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13.588586710889807</v>
      </c>
      <c r="C86" s="9">
        <f t="shared" si="23"/>
        <v>0.40200000000000025</v>
      </c>
      <c r="D86" s="9">
        <f t="shared" si="24"/>
        <v>19.588586710889807</v>
      </c>
      <c r="E86" s="9">
        <f t="shared" si="24"/>
        <v>-0.25370325637530433</v>
      </c>
      <c r="F86" s="9">
        <f t="shared" si="25"/>
        <v>-0.11920247060425793</v>
      </c>
      <c r="G86" s="10">
        <f t="shared" si="26"/>
        <v>2.1666666599999997</v>
      </c>
      <c r="H86" s="5">
        <f t="shared" si="26"/>
        <v>1</v>
      </c>
      <c r="I86">
        <f t="shared" si="27"/>
        <v>46.95467199112845</v>
      </c>
      <c r="J86">
        <f t="shared" si="28"/>
        <v>46.117745873535874</v>
      </c>
      <c r="K86">
        <f t="shared" si="28"/>
        <v>-8.8257995296985445</v>
      </c>
      <c r="L86">
        <f t="shared" si="29"/>
        <v>-8.5065759123943021</v>
      </c>
      <c r="M86">
        <f t="shared" si="30"/>
        <v>-30.546051099530498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13.869746695873527</v>
      </c>
      <c r="C87" s="9">
        <f t="shared" si="23"/>
        <v>0.40800000000000025</v>
      </c>
      <c r="D87" s="9">
        <f t="shared" si="24"/>
        <v>19.869746695873527</v>
      </c>
      <c r="E87" s="9">
        <f t="shared" si="24"/>
        <v>-0.30810894278717221</v>
      </c>
      <c r="F87" s="9">
        <f t="shared" si="25"/>
        <v>-0.1676726495109947</v>
      </c>
      <c r="G87" s="10">
        <f t="shared" si="26"/>
        <v>2.1666666599999997</v>
      </c>
      <c r="H87" s="5">
        <f t="shared" si="26"/>
        <v>1</v>
      </c>
      <c r="I87">
        <f t="shared" si="27"/>
        <v>46.939126132016597</v>
      </c>
      <c r="J87">
        <f t="shared" si="28"/>
        <v>46.065855760470271</v>
      </c>
      <c r="K87">
        <f t="shared" si="28"/>
        <v>-9.0121304414056809</v>
      </c>
      <c r="L87">
        <f t="shared" si="29"/>
        <v>-8.4941913960943811</v>
      </c>
      <c r="M87">
        <f t="shared" si="30"/>
        <v>-30.512232089860412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14.15059038158147</v>
      </c>
      <c r="C88" s="9">
        <f t="shared" si="23"/>
        <v>0.41400000000000026</v>
      </c>
      <c r="D88" s="9">
        <f t="shared" si="24"/>
        <v>20.15059038158147</v>
      </c>
      <c r="E88" s="9">
        <f t="shared" si="24"/>
        <v>-0.36365061855777869</v>
      </c>
      <c r="F88" s="9">
        <f t="shared" si="25"/>
        <v>-0.217110981215341</v>
      </c>
      <c r="G88" s="10">
        <f t="shared" si="26"/>
        <v>2.1666666599999997</v>
      </c>
      <c r="H88" s="5">
        <f t="shared" si="26"/>
        <v>1</v>
      </c>
      <c r="I88">
        <f t="shared" si="27"/>
        <v>46.924406048487526</v>
      </c>
      <c r="J88">
        <f t="shared" si="28"/>
        <v>46.014041192954096</v>
      </c>
      <c r="K88">
        <f t="shared" si="28"/>
        <v>-9.1982550571538297</v>
      </c>
      <c r="L88">
        <f t="shared" si="29"/>
        <v>-8.4819764087835754</v>
      </c>
      <c r="M88">
        <f t="shared" si="30"/>
        <v>-30.478444026778945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14.431118225687403</v>
      </c>
      <c r="C89" s="9">
        <f t="shared" si="23"/>
        <v>0.42000000000000026</v>
      </c>
      <c r="D89" s="9">
        <f t="shared" si="24"/>
        <v>20.431118225687403</v>
      </c>
      <c r="E89" s="9">
        <f t="shared" si="24"/>
        <v>-0.42032702585753529</v>
      </c>
      <c r="F89" s="9">
        <f t="shared" si="25"/>
        <v>-0.26751409535271942</v>
      </c>
      <c r="G89" s="10">
        <f t="shared" si="26"/>
        <v>2.1666666599999997</v>
      </c>
      <c r="H89" s="5">
        <f t="shared" si="26"/>
        <v>1</v>
      </c>
      <c r="I89">
        <f t="shared" si="27"/>
        <v>46.910508836581108</v>
      </c>
      <c r="J89">
        <f t="shared" si="28"/>
        <v>45.962301136860518</v>
      </c>
      <c r="K89">
        <f t="shared" si="28"/>
        <v>-9.3841735657171821</v>
      </c>
      <c r="L89">
        <f t="shared" si="29"/>
        <v>-8.4699297182163171</v>
      </c>
      <c r="M89">
        <f t="shared" si="30"/>
        <v>-30.444685135444089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14.711330679579845</v>
      </c>
      <c r="C90" s="9">
        <f t="shared" si="23"/>
        <v>0.42600000000000027</v>
      </c>
      <c r="D90" s="9">
        <f t="shared" si="24"/>
        <v>20.711330679579845</v>
      </c>
      <c r="E90" s="9">
        <f t="shared" si="24"/>
        <v>-0.47813690797535502</v>
      </c>
      <c r="F90" s="9">
        <f t="shared" si="25"/>
        <v>-0.31887863093208646</v>
      </c>
      <c r="G90" s="10">
        <f t="shared" si="26"/>
        <v>2.1666666599999997</v>
      </c>
      <c r="H90" s="5">
        <f t="shared" si="26"/>
        <v>1</v>
      </c>
      <c r="I90">
        <f t="shared" si="27"/>
        <v>46.897431561262152</v>
      </c>
      <c r="J90">
        <f t="shared" si="28"/>
        <v>45.9106345655794</v>
      </c>
      <c r="K90">
        <f t="shared" si="28"/>
        <v>-9.569886145043391</v>
      </c>
      <c r="L90">
        <f t="shared" si="29"/>
        <v>-8.4580500919676957</v>
      </c>
      <c r="M90">
        <f t="shared" si="30"/>
        <v>-30.410953656704852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14.99122818840792</v>
      </c>
      <c r="C91" s="9">
        <f t="shared" si="23"/>
        <v>0.43200000000000027</v>
      </c>
      <c r="D91" s="9">
        <f t="shared" si="24"/>
        <v>20.99122818840792</v>
      </c>
      <c r="E91" s="9">
        <f t="shared" si="24"/>
        <v>-0.53707900925290275</v>
      </c>
      <c r="F91" s="9">
        <f t="shared" si="25"/>
        <v>-0.37120123621188494</v>
      </c>
      <c r="G91" s="10">
        <f t="shared" si="26"/>
        <v>2.1666666599999997</v>
      </c>
      <c r="H91" s="5">
        <f t="shared" si="26"/>
        <v>1</v>
      </c>
      <c r="I91">
        <f t="shared" si="27"/>
        <v>46.885171256629306</v>
      </c>
      <c r="J91">
        <f t="shared" si="28"/>
        <v>45.859040460018399</v>
      </c>
      <c r="K91">
        <f t="shared" si="28"/>
        <v>-9.7553929623492905</v>
      </c>
      <c r="L91">
        <f t="shared" si="29"/>
        <v>-8.4463362974591796</v>
      </c>
      <c r="M91">
        <f t="shared" si="30"/>
        <v>-30.377247847156642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15.270811191127219</v>
      </c>
      <c r="C92" s="9">
        <f t="shared" si="23"/>
        <v>0.43800000000000028</v>
      </c>
      <c r="D92" s="9">
        <f t="shared" si="24"/>
        <v>21.270811191127219</v>
      </c>
      <c r="E92" s="9">
        <f t="shared" si="24"/>
        <v>-0.5971520750194298</v>
      </c>
      <c r="F92" s="9">
        <f t="shared" si="25"/>
        <v>-0.42447856857739918</v>
      </c>
      <c r="G92" s="10">
        <f t="shared" si="26"/>
        <v>2.1666666599999997</v>
      </c>
      <c r="H92" s="5">
        <f t="shared" si="26"/>
        <v>1</v>
      </c>
      <c r="I92">
        <f t="shared" si="27"/>
        <v>46.873724926133981</v>
      </c>
      <c r="J92">
        <f t="shared" si="28"/>
        <v>45.807517808603897</v>
      </c>
      <c r="K92">
        <f t="shared" si="28"/>
        <v>-9.9406941742169455</v>
      </c>
      <c r="L92">
        <f t="shared" si="29"/>
        <v>-8.4347871019863003</v>
      </c>
      <c r="M92">
        <f t="shared" si="30"/>
        <v>-30.343565979195525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15.550080120545669</v>
      </c>
      <c r="C93" s="9">
        <f t="shared" si="23"/>
        <v>0.44400000000000028</v>
      </c>
      <c r="D93" s="9">
        <f t="shared" si="24"/>
        <v>21.550080120545669</v>
      </c>
      <c r="E93" s="9">
        <f t="shared" si="24"/>
        <v>-0.65835485152719608</v>
      </c>
      <c r="F93" s="9">
        <f t="shared" si="25"/>
        <v>-0.4787072944195202</v>
      </c>
      <c r="G93" s="10">
        <f t="shared" si="26"/>
        <v>2.1666666599999997</v>
      </c>
      <c r="H93" s="5">
        <f t="shared" si="26"/>
        <v>1</v>
      </c>
      <c r="I93">
        <f t="shared" si="27"/>
        <v>46.863089542808979</v>
      </c>
      <c r="J93">
        <f t="shared" si="28"/>
        <v>45.756065607281784</v>
      </c>
      <c r="K93">
        <f t="shared" si="28"/>
        <v>-10.125789926690038</v>
      </c>
      <c r="L93">
        <f t="shared" si="29"/>
        <v>-8.423401272748265</v>
      </c>
      <c r="M93">
        <f t="shared" si="30"/>
        <v>-30.309906341071237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15.82903540336941</v>
      </c>
      <c r="C94" s="9">
        <f t="shared" si="23"/>
        <v>0.45000000000000029</v>
      </c>
      <c r="D94" s="9">
        <f t="shared" si="24"/>
        <v>21.82903540336941</v>
      </c>
      <c r="E94" s="9">
        <f t="shared" si="24"/>
        <v>-0.72068608588748095</v>
      </c>
      <c r="F94" s="9">
        <f t="shared" si="25"/>
        <v>-0.53388408901490625</v>
      </c>
      <c r="G94" s="10">
        <f t="shared" si="26"/>
        <v>2.1666666599999997</v>
      </c>
      <c r="H94" s="5">
        <f t="shared" si="26"/>
        <v>1</v>
      </c>
      <c r="I94">
        <f t="shared" si="27"/>
        <v>46.853262049506696</v>
      </c>
      <c r="J94">
        <f t="shared" si="28"/>
        <v>45.704682859518016</v>
      </c>
      <c r="K94">
        <f t="shared" si="28"/>
        <v>-10.310680355370572</v>
      </c>
      <c r="L94">
        <f t="shared" si="29"/>
        <v>-8.4121775768794347</v>
      </c>
      <c r="M94">
        <f t="shared" si="30"/>
        <v>-30.276267236939006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16.107677460248652</v>
      </c>
      <c r="C95" s="9">
        <f t="shared" si="23"/>
        <v>0.45600000000000029</v>
      </c>
      <c r="D95" s="9">
        <f t="shared" si="24"/>
        <v>22.107677460248652</v>
      </c>
      <c r="E95" s="9">
        <f t="shared" si="24"/>
        <v>-0.78414452600718465</v>
      </c>
      <c r="F95" s="9">
        <f t="shared" si="25"/>
        <v>-0.59000563640753534</v>
      </c>
      <c r="G95" s="10">
        <f t="shared" si="26"/>
        <v>2.1666666599999997</v>
      </c>
      <c r="H95" s="5">
        <f t="shared" si="26"/>
        <v>1</v>
      </c>
      <c r="I95">
        <f t="shared" si="27"/>
        <v>46.844239359146833</v>
      </c>
      <c r="J95">
        <f t="shared" si="28"/>
        <v>45.653368576299052</v>
      </c>
      <c r="K95">
        <f t="shared" si="28"/>
        <v>-10.4953655855159</v>
      </c>
      <c r="L95">
        <f t="shared" si="29"/>
        <v>-8.4011147814826703</v>
      </c>
      <c r="M95">
        <f t="shared" si="30"/>
        <v>-30.242646986910028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16.386006705823569</v>
      </c>
      <c r="C96" s="9">
        <f t="shared" si="23"/>
        <v>0.4620000000000003</v>
      </c>
      <c r="D96" s="9">
        <f t="shared" si="24"/>
        <v>22.386006705823569</v>
      </c>
      <c r="E96" s="9">
        <f t="shared" si="24"/>
        <v>-0.84872892052602311</v>
      </c>
      <c r="F96" s="9">
        <f t="shared" si="25"/>
        <v>-0.64706862929164999</v>
      </c>
      <c r="G96" s="10">
        <f t="shared" si="26"/>
        <v>2.1666666599999997</v>
      </c>
      <c r="H96" s="5">
        <f t="shared" si="26"/>
        <v>1</v>
      </c>
      <c r="I96">
        <f t="shared" si="27"/>
        <v>46.836018354973319</v>
      </c>
      <c r="J96">
        <f t="shared" si="28"/>
        <v>45.602121776132009</v>
      </c>
      <c r="K96">
        <f t="shared" si="28"/>
        <v>-10.679845732136052</v>
      </c>
      <c r="L96">
        <f t="shared" si="29"/>
        <v>-8.3902116536644655</v>
      </c>
      <c r="M96">
        <f t="shared" si="30"/>
        <v>-30.209043927100641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16.664023548770157</v>
      </c>
      <c r="C97" s="9">
        <f t="shared" si="23"/>
        <v>0.4680000000000003</v>
      </c>
      <c r="D97" s="9">
        <f t="shared" si="24"/>
        <v>22.664023548770157</v>
      </c>
      <c r="E97" s="9">
        <f t="shared" si="24"/>
        <v>-0.91443801875431674</v>
      </c>
      <c r="F97" s="9">
        <f t="shared" si="25"/>
        <v>-0.70506976889608419</v>
      </c>
      <c r="G97" s="10">
        <f t="shared" si="26"/>
        <v>2.1666666599999997</v>
      </c>
      <c r="H97" s="5">
        <f t="shared" si="26"/>
        <v>1</v>
      </c>
      <c r="I97">
        <f t="shared" si="27"/>
        <v>46.828595890820431</v>
      </c>
      <c r="J97">
        <f t="shared" si="28"/>
        <v>45.550941485044653</v>
      </c>
      <c r="K97">
        <f t="shared" si="28"/>
        <v>-10.864120900091365</v>
      </c>
      <c r="L97">
        <f t="shared" si="29"/>
        <v>-8.3794669605718344</v>
      </c>
      <c r="M97">
        <f t="shared" si="30"/>
        <v>-30.175456409680084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16.941728391846127</v>
      </c>
      <c r="C98" s="9">
        <f t="shared" si="23"/>
        <v>0.47400000000000031</v>
      </c>
      <c r="D98" s="9">
        <f t="shared" si="24"/>
        <v>22.941728391846127</v>
      </c>
      <c r="E98" s="9">
        <f t="shared" si="24"/>
        <v>-0.98127057061137613</v>
      </c>
      <c r="F98" s="9">
        <f t="shared" si="25"/>
        <v>-0.76400576486996796</v>
      </c>
      <c r="G98" s="10">
        <f t="shared" si="26"/>
        <v>2.1666666599999997</v>
      </c>
      <c r="H98" s="5">
        <f t="shared" si="26"/>
        <v>1</v>
      </c>
      <c r="I98">
        <f t="shared" si="27"/>
        <v>46.821968791387796</v>
      </c>
      <c r="J98">
        <f t="shared" si="28"/>
        <v>45.499826736585163</v>
      </c>
      <c r="K98">
        <f t="shared" si="28"/>
        <v>-11.048191184190413</v>
      </c>
      <c r="L98">
        <f t="shared" si="29"/>
        <v>-8.3688794694309241</v>
      </c>
      <c r="M98">
        <f t="shared" si="30"/>
        <v>-30.14188280291684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17.219121631936769</v>
      </c>
      <c r="C99" s="9">
        <f t="shared" si="23"/>
        <v>0.48000000000000032</v>
      </c>
      <c r="D99" s="9">
        <f t="shared" si="24"/>
        <v>23.219121631936769</v>
      </c>
      <c r="E99" s="9">
        <f t="shared" si="24"/>
        <v>-1.049225326564486</v>
      </c>
      <c r="F99" s="9">
        <f t="shared" si="25"/>
        <v>-0.82387333516980099</v>
      </c>
      <c r="G99" s="10">
        <f t="shared" si="26"/>
        <v>2.1666666599999997</v>
      </c>
      <c r="H99" s="5">
        <f t="shared" si="26"/>
        <v>1</v>
      </c>
      <c r="I99">
        <f t="shared" si="27"/>
        <v>46.816133852524224</v>
      </c>
      <c r="J99">
        <f t="shared" si="28"/>
        <v>45.448776571821632</v>
      </c>
      <c r="K99">
        <f t="shared" si="28"/>
        <v>-11.232056669288205</v>
      </c>
      <c r="L99">
        <f t="shared" si="29"/>
        <v>-8.3584479475872975</v>
      </c>
      <c r="M99">
        <f t="shared" si="30"/>
        <v>-30.108321491223514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17.496203660100818</v>
      </c>
      <c r="C100" s="9">
        <f t="shared" si="23"/>
        <v>0.48600000000000032</v>
      </c>
      <c r="D100" s="9">
        <f t="shared" si="24"/>
        <v>23.496203660100818</v>
      </c>
      <c r="E100" s="9">
        <f t="shared" si="24"/>
        <v>-1.1183010375684883</v>
      </c>
      <c r="F100" s="9">
        <f t="shared" si="25"/>
        <v>-0.88466920594789988</v>
      </c>
      <c r="G100" s="10">
        <f t="shared" si="26"/>
        <v>2.1666666599999997</v>
      </c>
      <c r="H100" s="5">
        <f t="shared" si="26"/>
        <v>1</v>
      </c>
      <c r="I100">
        <f t="shared" si="27"/>
        <v>46.811087841520084</v>
      </c>
      <c r="J100">
        <f t="shared" si="28"/>
        <v>45.397790039341352</v>
      </c>
      <c r="K100">
        <f t="shared" si="28"/>
        <v>-11.415717430384669</v>
      </c>
      <c r="L100">
        <f t="shared" si="29"/>
        <v>-8.3481711625478336</v>
      </c>
      <c r="M100">
        <f t="shared" si="30"/>
        <v>-30.074770875200194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17.772974861616319</v>
      </c>
      <c r="C101" s="9">
        <f t="shared" si="23"/>
        <v>0.49200000000000033</v>
      </c>
      <c r="D101" s="9">
        <f t="shared" ref="D101:E116" si="32">D100+$C$7*(J100+J101)/2</f>
        <v>23.772974861616319</v>
      </c>
      <c r="E101" s="9">
        <f t="shared" si="32"/>
        <v>-1.1884964550059678</v>
      </c>
      <c r="F101" s="9">
        <f t="shared" si="25"/>
        <v>-0.94639011144220075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46.806827497408122</v>
      </c>
      <c r="J101">
        <f t="shared" si="28"/>
        <v>45.34686619524981</v>
      </c>
      <c r="K101">
        <f t="shared" si="28"/>
        <v>-11.599173532723391</v>
      </c>
      <c r="L101">
        <f t="shared" si="29"/>
        <v>-8.3380478820242274</v>
      </c>
      <c r="M101">
        <f t="shared" si="30"/>
        <v>-30.041229371676256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18.049435616026496</v>
      </c>
      <c r="C102" s="9">
        <f t="shared" si="23"/>
        <v>0.49800000000000033</v>
      </c>
      <c r="D102" s="9">
        <f t="shared" si="32"/>
        <v>24.049435616026496</v>
      </c>
      <c r="E102" s="9">
        <f t="shared" si="32"/>
        <v>-1.2598103306280406</v>
      </c>
      <c r="F102" s="9">
        <f t="shared" si="25"/>
        <v>-1.0090327938674228</v>
      </c>
      <c r="G102" s="10">
        <f t="shared" si="33"/>
        <v>2.1666666599999997</v>
      </c>
      <c r="H102" s="5">
        <f t="shared" si="33"/>
        <v>1</v>
      </c>
      <c r="I102">
        <f t="shared" si="27"/>
        <v>46.803349531272517</v>
      </c>
      <c r="J102">
        <f t="shared" si="28"/>
        <v>45.296004103169459</v>
      </c>
      <c r="K102">
        <f t="shared" si="28"/>
        <v>-11.782425031890616</v>
      </c>
      <c r="L102">
        <f t="shared" si="29"/>
        <v>-8.3280768739780182</v>
      </c>
      <c r="M102">
        <f t="shared" si="30"/>
        <v>-30.007695413750593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18.325586297185591</v>
      </c>
      <c r="C103" s="9">
        <f t="shared" si="23"/>
        <v>0.50400000000000034</v>
      </c>
      <c r="D103" s="9">
        <f t="shared" si="32"/>
        <v>24.325586297185591</v>
      </c>
      <c r="E103" s="9">
        <f t="shared" si="32"/>
        <v>-1.3322414164957461</v>
      </c>
      <c r="F103" s="9">
        <f t="shared" si="25"/>
        <v>-1.0725940033075818</v>
      </c>
      <c r="G103" s="10">
        <f t="shared" si="33"/>
        <v>2.1666666599999997</v>
      </c>
      <c r="H103" s="5">
        <f t="shared" si="33"/>
        <v>1</v>
      </c>
      <c r="I103">
        <f t="shared" si="27"/>
        <v>46.800650626565961</v>
      </c>
      <c r="J103">
        <f t="shared" si="28"/>
        <v>45.245202834238192</v>
      </c>
      <c r="K103">
        <f t="shared" si="28"/>
        <v>-11.965471973914495</v>
      </c>
      <c r="L103">
        <f t="shared" si="29"/>
        <v>-8.3182569066671181</v>
      </c>
      <c r="M103">
        <f t="shared" si="30"/>
        <v>-29.974167450830215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18.601427273304697</v>
      </c>
      <c r="C104" s="9">
        <f t="shared" si="23"/>
        <v>0.51000000000000034</v>
      </c>
      <c r="D104" s="9">
        <f t="shared" si="32"/>
        <v>24.601427273304697</v>
      </c>
      <c r="E104" s="9">
        <f t="shared" si="32"/>
        <v>-1.4057884649220473</v>
      </c>
      <c r="F104" s="9">
        <f t="shared" si="25"/>
        <v>-1.1370704976098449</v>
      </c>
      <c r="G104" s="10">
        <f t="shared" si="33"/>
        <v>2.1666666599999997</v>
      </c>
      <c r="H104" s="5">
        <f t="shared" si="33"/>
        <v>1</v>
      </c>
      <c r="I104">
        <f t="shared" si="27"/>
        <v>46.798727439434593</v>
      </c>
      <c r="J104">
        <f t="shared" si="28"/>
        <v>45.194461467107523</v>
      </c>
      <c r="K104">
        <f t="shared" si="28"/>
        <v>-12.14831439536456</v>
      </c>
      <c r="L104">
        <f t="shared" si="29"/>
        <v>-8.3085867486937772</v>
      </c>
      <c r="M104">
        <f t="shared" si="30"/>
        <v>-29.940643948667194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18.876958906997594</v>
      </c>
      <c r="C105" s="9">
        <f t="shared" si="23"/>
        <v>0.51600000000000035</v>
      </c>
      <c r="D105" s="9">
        <f t="shared" si="32"/>
        <v>24.876958906997594</v>
      </c>
      <c r="E105" s="9">
        <f t="shared" si="32"/>
        <v>-1.4804502284144361</v>
      </c>
      <c r="F105" s="9">
        <f t="shared" si="25"/>
        <v>-1.2024590422797306</v>
      </c>
      <c r="G105" s="10">
        <f t="shared" si="33"/>
        <v>2.1666666599999997</v>
      </c>
      <c r="H105" s="5">
        <f t="shared" si="33"/>
        <v>1</v>
      </c>
      <c r="I105">
        <f t="shared" si="27"/>
        <v>46.797576599050572</v>
      </c>
      <c r="J105">
        <f t="shared" si="28"/>
        <v>45.143779087940494</v>
      </c>
      <c r="K105">
        <f t="shared" si="28"/>
        <v>-12.330952323451429</v>
      </c>
      <c r="L105">
        <f t="shared" si="29"/>
        <v>-8.299065169053975</v>
      </c>
      <c r="M105">
        <f t="shared" si="30"/>
        <v>-29.907123389393902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19.15218155532656</v>
      </c>
      <c r="C106" s="9">
        <f t="shared" si="23"/>
        <v>0.52200000000000035</v>
      </c>
      <c r="D106" s="9">
        <f t="shared" si="32"/>
        <v>25.15218155532656</v>
      </c>
      <c r="E106" s="9">
        <f t="shared" si="32"/>
        <v>-1.5562254596181495</v>
      </c>
      <c r="F106" s="9">
        <f t="shared" si="25"/>
        <v>-1.2687564103776419</v>
      </c>
      <c r="G106" s="10">
        <f t="shared" si="33"/>
        <v>2.1666666599999997</v>
      </c>
      <c r="H106" s="5">
        <f t="shared" si="33"/>
        <v>1</v>
      </c>
      <c r="I106">
        <f t="shared" si="27"/>
        <v>46.797194707952109</v>
      </c>
      <c r="J106">
        <f t="shared" si="28"/>
        <v>45.093154790409265</v>
      </c>
      <c r="K106">
        <f t="shared" si="28"/>
        <v>-12.513385776126732</v>
      </c>
      <c r="L106">
        <f t="shared" si="29"/>
        <v>-8.2896909371881353</v>
      </c>
      <c r="M106">
        <f t="shared" si="30"/>
        <v>-29.873604271556552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19.42709556984817</v>
      </c>
      <c r="C107" s="9">
        <f t="shared" si="23"/>
        <v>0.52800000000000036</v>
      </c>
      <c r="D107" s="9">
        <f t="shared" si="32"/>
        <v>25.42709556984817</v>
      </c>
      <c r="E107" s="9">
        <f t="shared" si="32"/>
        <v>-1.6331129112599949</v>
      </c>
      <c r="F107" s="9">
        <f t="shared" si="25"/>
        <v>-1.3359593824167262</v>
      </c>
      <c r="G107" s="10">
        <f t="shared" si="33"/>
        <v>2.1666666599999997</v>
      </c>
      <c r="H107" s="5">
        <f t="shared" si="33"/>
        <v>1</v>
      </c>
      <c r="I107">
        <f t="shared" si="27"/>
        <v>46.797578342390786</v>
      </c>
      <c r="J107">
        <f t="shared" si="28"/>
        <v>45.042587675692417</v>
      </c>
      <c r="K107">
        <f t="shared" si="28"/>
        <v>-12.695614762183228</v>
      </c>
      <c r="L107">
        <f t="shared" si="29"/>
        <v>-8.2804628230331936</v>
      </c>
      <c r="M107">
        <f t="shared" si="30"/>
        <v>-29.840085110146958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19.701701296659071</v>
      </c>
      <c r="C108" s="9">
        <f t="shared" si="23"/>
        <v>0.53400000000000036</v>
      </c>
      <c r="D108" s="9">
        <f t="shared" si="32"/>
        <v>25.701701296659071</v>
      </c>
      <c r="E108" s="9">
        <f t="shared" si="32"/>
        <v>-1.711111336092787</v>
      </c>
      <c r="F108" s="9">
        <f t="shared" si="25"/>
        <v>-1.4040647462620583</v>
      </c>
      <c r="G108" s="10">
        <f t="shared" si="33"/>
        <v>2.1666666599999997</v>
      </c>
      <c r="H108" s="5">
        <f t="shared" si="33"/>
        <v>1</v>
      </c>
      <c r="I108">
        <f t="shared" si="27"/>
        <v>46.798724052685877</v>
      </c>
      <c r="J108">
        <f t="shared" si="28"/>
        <v>44.992076852471918</v>
      </c>
      <c r="K108">
        <f t="shared" si="28"/>
        <v>-12.877639281355124</v>
      </c>
      <c r="L108">
        <f t="shared" si="29"/>
        <v>-8.2713795970758959</v>
      </c>
      <c r="M108">
        <f t="shared" si="30"/>
        <v>-29.806564436632542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19.975999076441745</v>
      </c>
      <c r="C109" s="9">
        <f t="shared" si="23"/>
        <v>0.54000000000000037</v>
      </c>
      <c r="D109" s="9">
        <f t="shared" si="32"/>
        <v>25.975999076441745</v>
      </c>
      <c r="E109" s="9">
        <f t="shared" si="32"/>
        <v>-1.7902194868403969</v>
      </c>
      <c r="F109" s="9">
        <f t="shared" si="25"/>
        <v>-1.4730692970311479</v>
      </c>
      <c r="G109" s="10">
        <f t="shared" si="33"/>
        <v>2.1666666599999997</v>
      </c>
      <c r="H109" s="5">
        <f t="shared" si="33"/>
        <v>1</v>
      </c>
      <c r="I109">
        <f t="shared" si="27"/>
        <v>46.800628363585545</v>
      </c>
      <c r="J109">
        <f t="shared" si="28"/>
        <v>44.941621436929758</v>
      </c>
      <c r="K109">
        <f t="shared" si="28"/>
        <v>-13.059459324418583</v>
      </c>
      <c r="L109">
        <f t="shared" si="29"/>
        <v>-8.262440030407328</v>
      </c>
      <c r="M109">
        <f t="shared" si="30"/>
        <v>-29.773040798984489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20.24998924451025</v>
      </c>
      <c r="C110" s="9">
        <f t="shared" si="23"/>
        <v>0.54600000000000037</v>
      </c>
      <c r="D110" s="9">
        <f t="shared" si="32"/>
        <v>26.24998924451025</v>
      </c>
      <c r="E110" s="9">
        <f t="shared" si="32"/>
        <v>-1.8704361161434153</v>
      </c>
      <c r="F110" s="9">
        <f t="shared" si="25"/>
        <v>-1.5429698369957436</v>
      </c>
      <c r="G110" s="10">
        <f t="shared" si="33"/>
        <v>2.1666666599999997</v>
      </c>
      <c r="H110" s="5">
        <f t="shared" si="33"/>
        <v>1</v>
      </c>
      <c r="I110">
        <f t="shared" si="27"/>
        <v>46.803287774634647</v>
      </c>
      <c r="J110">
        <f t="shared" si="28"/>
        <v>44.891220552744272</v>
      </c>
      <c r="K110">
        <f t="shared" si="28"/>
        <v>-13.241074873292389</v>
      </c>
      <c r="L110">
        <f t="shared" si="29"/>
        <v>-8.253642894778622</v>
      </c>
      <c r="M110">
        <f t="shared" si="30"/>
        <v>-29.739512761704123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20.523672130855932</v>
      </c>
      <c r="C111" s="9">
        <f t="shared" si="23"/>
        <v>0.55200000000000038</v>
      </c>
      <c r="D111" s="9">
        <f t="shared" si="32"/>
        <v>26.523672130855932</v>
      </c>
      <c r="E111" s="9">
        <f t="shared" si="32"/>
        <v>-1.9517599765054303</v>
      </c>
      <c r="F111" s="9">
        <f t="shared" si="25"/>
        <v>-1.613763175484964</v>
      </c>
      <c r="G111" s="10">
        <f t="shared" si="33"/>
        <v>2.1666666599999997</v>
      </c>
      <c r="H111" s="5">
        <f t="shared" si="33"/>
        <v>1</v>
      </c>
      <c r="I111">
        <f t="shared" si="27"/>
        <v>46.806698760549004</v>
      </c>
      <c r="J111">
        <f t="shared" si="28"/>
        <v>44.840873331086122</v>
      </c>
      <c r="K111">
        <f t="shared" si="28"/>
        <v>-13.422485901138783</v>
      </c>
      <c r="L111">
        <f t="shared" si="29"/>
        <v>-8.2449869626577854</v>
      </c>
      <c r="M111">
        <f t="shared" si="30"/>
        <v>-29.705978905847356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20.797048060193116</v>
      </c>
      <c r="C112" s="9">
        <f t="shared" si="23"/>
        <v>0.55800000000000038</v>
      </c>
      <c r="D112" s="9">
        <f t="shared" si="32"/>
        <v>26.797048060193116</v>
      </c>
      <c r="E112" s="9">
        <f t="shared" si="32"/>
        <v>-2.03418982023992</v>
      </c>
      <c r="F112" s="9">
        <f t="shared" si="25"/>
        <v>-1.6854461287897053</v>
      </c>
      <c r="G112" s="10">
        <f t="shared" si="33"/>
        <v>2.1666666599999997</v>
      </c>
      <c r="H112" s="5">
        <f t="shared" si="33"/>
        <v>1</v>
      </c>
      <c r="I112">
        <f t="shared" si="27"/>
        <v>46.810857771595884</v>
      </c>
      <c r="J112">
        <f t="shared" si="28"/>
        <v>44.79057891061391</v>
      </c>
      <c r="K112">
        <f t="shared" si="28"/>
        <v>-13.603692372464453</v>
      </c>
      <c r="L112">
        <f t="shared" si="29"/>
        <v>-8.2364710072876068</v>
      </c>
      <c r="M112">
        <f t="shared" si="30"/>
        <v>-29.672437829047311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21.070117352004772</v>
      </c>
      <c r="C113" s="9">
        <f t="shared" si="23"/>
        <v>0.56400000000000039</v>
      </c>
      <c r="D113" s="9">
        <f t="shared" si="32"/>
        <v>27.070117352004772</v>
      </c>
      <c r="E113" s="9">
        <f t="shared" si="32"/>
        <v>-2.1177243994177628</v>
      </c>
      <c r="F113" s="9">
        <f t="shared" si="25"/>
        <v>-1.7580155200683674</v>
      </c>
      <c r="G113" s="10">
        <f t="shared" si="33"/>
        <v>2.1666666599999997</v>
      </c>
      <c r="H113" s="5">
        <f t="shared" si="33"/>
        <v>1</v>
      </c>
      <c r="I113">
        <f t="shared" si="27"/>
        <v>46.815761233980432</v>
      </c>
      <c r="J113">
        <f t="shared" si="28"/>
        <v>44.740336437469452</v>
      </c>
      <c r="K113">
        <f t="shared" si="28"/>
        <v>-13.784694243221642</v>
      </c>
      <c r="L113">
        <f t="shared" si="29"/>
        <v>-8.228093802744592</v>
      </c>
      <c r="M113">
        <f t="shared" si="30"/>
        <v>-29.638888145535002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21.342880320588137</v>
      </c>
      <c r="C114" s="9">
        <f t="shared" si="23"/>
        <v>0.5700000000000004</v>
      </c>
      <c r="D114" s="9">
        <f t="shared" si="32"/>
        <v>27.342880320588137</v>
      </c>
      <c r="E114" s="9">
        <f t="shared" si="32"/>
        <v>-2.2023624658153627</v>
      </c>
      <c r="F114" s="9">
        <f t="shared" si="25"/>
        <v>-1.8314681792538496</v>
      </c>
      <c r="G114" s="10">
        <f t="shared" si="33"/>
        <v>2.1666666599999997</v>
      </c>
      <c r="H114" s="5">
        <f t="shared" si="33"/>
        <v>1</v>
      </c>
      <c r="I114">
        <f t="shared" si="27"/>
        <v>46.821405550237941</v>
      </c>
      <c r="J114">
        <f t="shared" si="28"/>
        <v>44.690145065272709</v>
      </c>
      <c r="K114">
        <f t="shared" si="28"/>
        <v>-13.965491460909405</v>
      </c>
      <c r="L114">
        <f t="shared" si="29"/>
        <v>-8.219854123998898</v>
      </c>
      <c r="M114">
        <f t="shared" si="30"/>
        <v>-29.605328486158115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21.615337275100323</v>
      </c>
      <c r="C115" s="9">
        <f t="shared" si="23"/>
        <v>0.5760000000000004</v>
      </c>
      <c r="D115" s="9">
        <f t="shared" si="32"/>
        <v>27.615337275100323</v>
      </c>
      <c r="E115" s="9">
        <f t="shared" si="32"/>
        <v>-2.2881027708633952</v>
      </c>
      <c r="F115" s="9">
        <f t="shared" si="25"/>
        <v>-1.9058009429618372</v>
      </c>
      <c r="G115" s="10">
        <f t="shared" si="33"/>
        <v>2.1666666599999997</v>
      </c>
      <c r="H115" s="5">
        <f t="shared" si="33"/>
        <v>1</v>
      </c>
      <c r="I115">
        <f t="shared" si="27"/>
        <v>46.827787099631713</v>
      </c>
      <c r="J115">
        <f t="shared" si="28"/>
        <v>44.640003955116313</v>
      </c>
      <c r="K115">
        <f t="shared" si="28"/>
        <v>-14.14608396467497</v>
      </c>
      <c r="L115">
        <f t="shared" si="29"/>
        <v>-8.2117507469751914</v>
      </c>
      <c r="M115">
        <f t="shared" si="30"/>
        <v>-29.571757498397812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21.887488519603885</v>
      </c>
      <c r="C116" s="9">
        <f t="shared" si="23"/>
        <v>0.58200000000000041</v>
      </c>
      <c r="D116" s="9">
        <f t="shared" si="32"/>
        <v>27.887488519603885</v>
      </c>
      <c r="E116" s="9">
        <f t="shared" si="32"/>
        <v>-2.37494406559617</v>
      </c>
      <c r="F116" s="9">
        <f t="shared" si="25"/>
        <v>-1.9810106544003667</v>
      </c>
      <c r="G116" s="10">
        <f t="shared" si="33"/>
        <v>2.1666666599999997</v>
      </c>
      <c r="H116" s="5">
        <f t="shared" si="33"/>
        <v>1</v>
      </c>
      <c r="I116">
        <f t="shared" si="27"/>
        <v>46.834902238556218</v>
      </c>
      <c r="J116">
        <f t="shared" si="28"/>
        <v>44.589912275559762</v>
      </c>
      <c r="K116">
        <f t="shared" si="28"/>
        <v>-14.326471685415196</v>
      </c>
      <c r="L116">
        <f t="shared" si="29"/>
        <v>-8.2037824486144189</v>
      </c>
      <c r="M116">
        <f t="shared" si="30"/>
        <v>-29.538173846383618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22.159334353112342</v>
      </c>
      <c r="C117" s="9">
        <f t="shared" si="23"/>
        <v>0.58800000000000041</v>
      </c>
      <c r="D117" s="9">
        <f t="shared" ref="D117:E132" si="34">D116+$C$7*(J116+J117)/2</f>
        <v>28.159334353112342</v>
      </c>
      <c r="E117" s="9">
        <f t="shared" si="34"/>
        <v>-2.4628851006016146</v>
      </c>
      <c r="F117" s="9">
        <f t="shared" si="25"/>
        <v>-2.057094163280659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46.842747300945433</v>
      </c>
      <c r="J117">
        <f t="shared" si="28"/>
        <v>44.539869202623215</v>
      </c>
      <c r="K117">
        <f t="shared" si="28"/>
        <v>-14.506654545878137</v>
      </c>
      <c r="L117">
        <f t="shared" si="29"/>
        <v>-8.1959480069364048</v>
      </c>
      <c r="M117">
        <f t="shared" si="30"/>
        <v>-29.504576210906286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22.430875069635675</v>
      </c>
      <c r="C118" s="9">
        <f t="shared" si="23"/>
        <v>0.59400000000000042</v>
      </c>
      <c r="D118" s="9">
        <f t="shared" si="34"/>
        <v>28.430875069635675</v>
      </c>
      <c r="E118" s="9">
        <f t="shared" si="34"/>
        <v>-2.5519246259718753</v>
      </c>
      <c r="F118" s="9">
        <f t="shared" si="25"/>
        <v>-2.1340483257292133</v>
      </c>
      <c r="G118" s="10">
        <f t="shared" si="35"/>
        <v>2.1666666599999997</v>
      </c>
      <c r="H118" s="5">
        <f t="shared" si="35"/>
        <v>1</v>
      </c>
      <c r="I118">
        <f t="shared" si="27"/>
        <v>46.851318598686071</v>
      </c>
      <c r="J118">
        <f t="shared" si="28"/>
        <v>44.489873919780905</v>
      </c>
      <c r="K118">
        <f t="shared" si="28"/>
        <v>-14.686632460764665</v>
      </c>
      <c r="L118">
        <f t="shared" si="29"/>
        <v>-8.1882462011032562</v>
      </c>
      <c r="M118">
        <f t="shared" si="30"/>
        <v>-29.47096328942871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22.702110958225767</v>
      </c>
      <c r="C119" s="9">
        <f t="shared" si="23"/>
        <v>0.60000000000000042</v>
      </c>
      <c r="D119" s="9">
        <f t="shared" si="34"/>
        <v>28.702110958225767</v>
      </c>
      <c r="E119" s="9">
        <f t="shared" si="34"/>
        <v>-2.6420613912545394</v>
      </c>
      <c r="F119" s="9">
        <f t="shared" si="25"/>
        <v>-2.2118700042011663</v>
      </c>
      <c r="G119" s="10">
        <f t="shared" si="35"/>
        <v>2.1666666599999997</v>
      </c>
      <c r="H119" s="5">
        <f t="shared" si="35"/>
        <v>1</v>
      </c>
      <c r="I119">
        <f t="shared" si="27"/>
        <v>46.860612422035544</v>
      </c>
      <c r="J119">
        <f t="shared" si="28"/>
        <v>44.439925617954174</v>
      </c>
      <c r="K119">
        <f t="shared" si="28"/>
        <v>-14.86640533683018</v>
      </c>
      <c r="L119">
        <f t="shared" si="29"/>
        <v>-8.1806758114835372</v>
      </c>
      <c r="M119">
        <f t="shared" si="30"/>
        <v>-29.437333796094791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22.973042303021813</v>
      </c>
      <c r="C120" s="9">
        <f t="shared" si="23"/>
        <v>0.60600000000000043</v>
      </c>
      <c r="D120" s="9">
        <f t="shared" si="34"/>
        <v>28.973042303021813</v>
      </c>
      <c r="E120" s="9">
        <f t="shared" si="34"/>
        <v>-2.7332941454044799</v>
      </c>
      <c r="F120" s="9">
        <f t="shared" si="25"/>
        <v>-2.2905560673949039</v>
      </c>
      <c r="G120" s="10">
        <f t="shared" si="35"/>
        <v>2.1666666599999997</v>
      </c>
      <c r="H120" s="5">
        <f t="shared" si="35"/>
        <v>1</v>
      </c>
      <c r="I120">
        <f t="shared" si="27"/>
        <v>46.870625040044416</v>
      </c>
      <c r="J120">
        <f t="shared" si="28"/>
        <v>44.390023495504124</v>
      </c>
      <c r="K120">
        <f t="shared" si="28"/>
        <v>-15.045973072986358</v>
      </c>
      <c r="L120">
        <f t="shared" si="29"/>
        <v>-8.1732356197171345</v>
      </c>
      <c r="M120">
        <f t="shared" si="30"/>
        <v>-29.403686461736342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23.243669383295682</v>
      </c>
      <c r="C121" s="9">
        <f t="shared" si="23"/>
        <v>0.61200000000000043</v>
      </c>
      <c r="D121" s="9">
        <f t="shared" si="34"/>
        <v>29.243669383295682</v>
      </c>
      <c r="E121" s="9">
        <f t="shared" si="34"/>
        <v>-2.8256216367363174</v>
      </c>
      <c r="F121" s="9">
        <f t="shared" si="25"/>
        <v>-2.3701033901679098</v>
      </c>
      <c r="G121" s="10">
        <f t="shared" si="35"/>
        <v>2.1666666599999997</v>
      </c>
      <c r="H121" s="5">
        <f t="shared" si="35"/>
        <v>1</v>
      </c>
      <c r="I121">
        <f t="shared" si="27"/>
        <v>46.881352700983044</v>
      </c>
      <c r="J121">
        <f t="shared" si="28"/>
        <v>44.340166758223852</v>
      </c>
      <c r="K121">
        <f t="shared" si="28"/>
        <v>-15.22533556040295</v>
      </c>
      <c r="L121">
        <f t="shared" si="29"/>
        <v>-8.1659244087807945</v>
      </c>
      <c r="M121">
        <f t="shared" si="30"/>
        <v>-29.370020033877903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23.513992473497222</v>
      </c>
      <c r="C122" s="9">
        <f t="shared" si="23"/>
        <v>0.61800000000000044</v>
      </c>
      <c r="D122" s="9">
        <f t="shared" si="34"/>
        <v>29.513992473497222</v>
      </c>
      <c r="E122" s="9">
        <f t="shared" si="34"/>
        <v>-2.9190426128775058</v>
      </c>
      <c r="F122" s="9">
        <f t="shared" si="25"/>
        <v>-2.4505088534538646</v>
      </c>
      <c r="G122" s="10">
        <f t="shared" si="35"/>
        <v>2.1666666599999997</v>
      </c>
      <c r="H122" s="5">
        <f t="shared" si="35"/>
        <v>1</v>
      </c>
      <c r="I122">
        <f t="shared" si="27"/>
        <v>46.892791632772351</v>
      </c>
      <c r="J122">
        <f t="shared" si="28"/>
        <v>44.290354619330287</v>
      </c>
      <c r="K122">
        <f t="shared" si="28"/>
        <v>-15.404492682609606</v>
      </c>
      <c r="L122">
        <f t="shared" si="29"/>
        <v>-8.1587409630542744</v>
      </c>
      <c r="M122">
        <f t="shared" si="30"/>
        <v>-29.336333276739584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23.78401184329952</v>
      </c>
      <c r="C123" s="9">
        <f t="shared" si="23"/>
        <v>0.62400000000000044</v>
      </c>
      <c r="D123" s="9">
        <f t="shared" si="34"/>
        <v>29.78401184329952</v>
      </c>
      <c r="E123" s="9">
        <f t="shared" si="34"/>
        <v>-3.0135558207220381</v>
      </c>
      <c r="F123" s="9">
        <f t="shared" si="25"/>
        <v>-2.5317693441809759</v>
      </c>
      <c r="G123" s="10">
        <f t="shared" si="35"/>
        <v>2.1666666599999997</v>
      </c>
      <c r="H123" s="5">
        <f t="shared" si="35"/>
        <v>1</v>
      </c>
      <c r="I123">
        <f t="shared" si="27"/>
        <v>46.904938043418397</v>
      </c>
      <c r="J123">
        <f t="shared" si="28"/>
        <v>44.240586299455657</v>
      </c>
      <c r="K123">
        <f t="shared" si="28"/>
        <v>-15.583444315597717</v>
      </c>
      <c r="L123">
        <f t="shared" si="29"/>
        <v>-8.1516840683870857</v>
      </c>
      <c r="M123">
        <f t="shared" si="30"/>
        <v>-29.302624971237819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24.053727757644108</v>
      </c>
      <c r="C124" s="9">
        <f t="shared" si="23"/>
        <v>0.63000000000000045</v>
      </c>
      <c r="D124" s="9">
        <f t="shared" si="34"/>
        <v>30.053727757644108</v>
      </c>
      <c r="E124" s="9">
        <f t="shared" si="34"/>
        <v>-3.1091600063847742</v>
      </c>
      <c r="F124" s="9">
        <f t="shared" si="25"/>
        <v>-2.6138817551915308</v>
      </c>
      <c r="G124" s="10">
        <f t="shared" si="35"/>
        <v>2.1666666599999997</v>
      </c>
      <c r="H124" s="5">
        <f t="shared" si="35"/>
        <v>1</v>
      </c>
      <c r="I124">
        <f t="shared" si="27"/>
        <v>46.917788121450513</v>
      </c>
      <c r="J124">
        <f t="shared" si="28"/>
        <v>44.190861026638494</v>
      </c>
      <c r="K124">
        <f t="shared" si="28"/>
        <v>-15.762190327922267</v>
      </c>
      <c r="L124">
        <f t="shared" si="29"/>
        <v>-8.1447525121657307</v>
      </c>
      <c r="M124">
        <f t="shared" si="30"/>
        <v>-29.268893914984105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24.323140476786115</v>
      </c>
      <c r="C125" s="9">
        <f t="shared" si="23"/>
        <v>0.63600000000000045</v>
      </c>
      <c r="D125" s="9">
        <f t="shared" si="34"/>
        <v>30.323140476786115</v>
      </c>
      <c r="E125" s="9">
        <f t="shared" si="34"/>
        <v>-3.2058539151563883</v>
      </c>
      <c r="F125" s="9">
        <f t="shared" si="25"/>
        <v>-2.6968429851626738</v>
      </c>
      <c r="G125" s="10">
        <f t="shared" si="35"/>
        <v>2.1666666599999997</v>
      </c>
      <c r="H125" s="5">
        <f t="shared" si="35"/>
        <v>1</v>
      </c>
      <c r="I125">
        <f t="shared" si="27"/>
        <v>46.931338036362902</v>
      </c>
      <c r="J125">
        <f t="shared" si="28"/>
        <v>44.14117803631428</v>
      </c>
      <c r="K125">
        <f t="shared" si="28"/>
        <v>-15.94073058080367</v>
      </c>
      <c r="L125">
        <f t="shared" si="29"/>
        <v>-8.1379450833814726</v>
      </c>
      <c r="M125">
        <f t="shared" si="30"/>
        <v>-29.235138922281656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24.592250256339355</v>
      </c>
      <c r="C126" s="9">
        <f t="shared" si="23"/>
        <v>0.64200000000000046</v>
      </c>
      <c r="D126" s="9">
        <f t="shared" si="34"/>
        <v>30.592250256339355</v>
      </c>
      <c r="E126" s="9">
        <f t="shared" si="34"/>
        <v>-3.3036362914589397</v>
      </c>
      <c r="F126" s="9">
        <f t="shared" si="25"/>
        <v>-2.7806499385283971</v>
      </c>
      <c r="G126" s="10">
        <f t="shared" si="35"/>
        <v>2.1666666599999997</v>
      </c>
      <c r="H126" s="5">
        <f t="shared" si="35"/>
        <v>1</v>
      </c>
      <c r="I126">
        <f t="shared" si="27"/>
        <v>46.945583939059325</v>
      </c>
      <c r="J126">
        <f t="shared" si="28"/>
        <v>44.091536571305653</v>
      </c>
      <c r="K126">
        <f t="shared" si="28"/>
        <v>-16.119064928229587</v>
      </c>
      <c r="L126">
        <f t="shared" si="29"/>
        <v>-8.1312605726984994</v>
      </c>
      <c r="M126">
        <f t="shared" si="30"/>
        <v>-29.201358824120035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24.861057347321363</v>
      </c>
      <c r="C127" s="9">
        <f t="shared" si="23"/>
        <v>0.64800000000000046</v>
      </c>
      <c r="D127" s="9">
        <f t="shared" si="34"/>
        <v>30.861057347321363</v>
      </c>
      <c r="E127" s="9">
        <f t="shared" si="34"/>
        <v>-3.4025058788020628</v>
      </c>
      <c r="F127" s="9">
        <f t="shared" si="25"/>
        <v>-2.8652995254027451</v>
      </c>
      <c r="G127" s="10">
        <f t="shared" si="35"/>
        <v>2.1666666599999997</v>
      </c>
      <c r="H127" s="5">
        <f t="shared" si="35"/>
        <v>1</v>
      </c>
      <c r="I127">
        <f t="shared" si="27"/>
        <v>46.960521962300803</v>
      </c>
      <c r="J127">
        <f t="shared" si="28"/>
        <v>44.041935881812194</v>
      </c>
      <c r="K127">
        <f t="shared" si="28"/>
        <v>-16.297193217056719</v>
      </c>
      <c r="L127">
        <f t="shared" si="29"/>
        <v>-8.1246977725225129</v>
      </c>
      <c r="M127">
        <f t="shared" si="30"/>
        <v>-29.16755246816772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25.129561996198362</v>
      </c>
      <c r="C128" s="9">
        <f t="shared" si="23"/>
        <v>0.65400000000000047</v>
      </c>
      <c r="D128" s="9">
        <f t="shared" si="34"/>
        <v>31.129561996198362</v>
      </c>
      <c r="E128" s="9">
        <f t="shared" si="34"/>
        <v>-3.5024614197397792</v>
      </c>
      <c r="F128" s="9">
        <f t="shared" si="25"/>
        <v>-2.9507886615042107</v>
      </c>
      <c r="G128" s="10">
        <f t="shared" si="35"/>
        <v>2.1666666599999997</v>
      </c>
      <c r="H128" s="5">
        <f t="shared" si="35"/>
        <v>1</v>
      </c>
      <c r="I128">
        <f t="shared" si="27"/>
        <v>46.976148221156016</v>
      </c>
      <c r="J128">
        <f t="shared" si="28"/>
        <v>43.992375225399805</v>
      </c>
      <c r="K128">
        <f t="shared" si="28"/>
        <v>-16.475115287112544</v>
      </c>
      <c r="L128">
        <f t="shared" si="29"/>
        <v>-8.1182554770696722</v>
      </c>
      <c r="M128">
        <f t="shared" si="30"/>
        <v>-29.133718718762584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25.39776444493015</v>
      </c>
      <c r="C129" s="9">
        <f t="shared" si="23"/>
        <v>0.66000000000000048</v>
      </c>
      <c r="D129" s="9">
        <f t="shared" si="34"/>
        <v>31.39776444493015</v>
      </c>
      <c r="E129" s="9">
        <f t="shared" si="34"/>
        <v>-3.6035016558279285</v>
      </c>
      <c r="F129" s="9">
        <f t="shared" si="25"/>
        <v>-3.037114268081329</v>
      </c>
      <c r="G129" s="10">
        <f t="shared" si="35"/>
        <v>2.1666666599999997</v>
      </c>
      <c r="H129" s="5">
        <f t="shared" si="35"/>
        <v>1</v>
      </c>
      <c r="I129">
        <f t="shared" si="27"/>
        <v>46.992458813454299</v>
      </c>
      <c r="J129">
        <f t="shared" si="28"/>
        <v>43.94285386698968</v>
      </c>
      <c r="K129">
        <f t="shared" si="28"/>
        <v>-16.652830971296996</v>
      </c>
      <c r="L129">
        <f t="shared" si="29"/>
        <v>-8.111932482435849</v>
      </c>
      <c r="M129">
        <f t="shared" si="30"/>
        <v>-29.099856456900348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25.665664931014952</v>
      </c>
      <c r="C130" s="9">
        <f t="shared" si="23"/>
        <v>0.66600000000000048</v>
      </c>
      <c r="D130" s="9">
        <f t="shared" si="34"/>
        <v>31.665664931014952</v>
      </c>
      <c r="E130" s="9">
        <f t="shared" si="34"/>
        <v>-3.7056253275822209</v>
      </c>
      <c r="F130" s="9">
        <f t="shared" si="25"/>
        <v>-3.1242732718394635</v>
      </c>
      <c r="G130" s="10">
        <f t="shared" si="35"/>
        <v>2.1666666599999997</v>
      </c>
      <c r="H130" s="5">
        <f t="shared" si="35"/>
        <v>1</v>
      </c>
      <c r="I130">
        <f t="shared" si="27"/>
        <v>47.009449820240803</v>
      </c>
      <c r="J130">
        <f t="shared" si="28"/>
        <v>43.893371078846819</v>
      </c>
      <c r="K130">
        <f t="shared" si="28"/>
        <v>-16.83034009568409</v>
      </c>
      <c r="L130">
        <f t="shared" si="29"/>
        <v>-8.1057275866661271</v>
      </c>
      <c r="M130">
        <f t="shared" si="30"/>
        <v>-29.065964580220989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25.933263687534168</v>
      </c>
      <c r="C131" s="9">
        <f t="shared" si="23"/>
        <v>0.67200000000000049</v>
      </c>
      <c r="D131" s="9">
        <f t="shared" si="34"/>
        <v>31.933263687534168</v>
      </c>
      <c r="E131" s="9">
        <f t="shared" si="34"/>
        <v>-3.808831174436909</v>
      </c>
      <c r="F131" s="9">
        <f t="shared" si="25"/>
        <v>-3.2122626048687737</v>
      </c>
      <c r="G131" s="10">
        <f t="shared" si="35"/>
        <v>2.1666666599999997</v>
      </c>
      <c r="H131" s="5">
        <f t="shared" si="35"/>
        <v>1</v>
      </c>
      <c r="I131">
        <f t="shared" si="27"/>
        <v>47.02711730623394</v>
      </c>
      <c r="J131">
        <f t="shared" si="28"/>
        <v>43.843926140568158</v>
      </c>
      <c r="K131">
        <f t="shared" si="28"/>
        <v>-17.007642479623438</v>
      </c>
      <c r="L131">
        <f t="shared" si="29"/>
        <v>-8.0996395898245854</v>
      </c>
      <c r="M131">
        <f t="shared" si="30"/>
        <v>-29.032042002993045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26.200560943197068</v>
      </c>
      <c r="C132" s="9">
        <f t="shared" si="23"/>
        <v>0.67800000000000049</v>
      </c>
      <c r="D132" s="9">
        <f t="shared" si="34"/>
        <v>32.200560943197068</v>
      </c>
      <c r="E132" s="9">
        <f t="shared" si="34"/>
        <v>-3.9131179347040779</v>
      </c>
      <c r="F132" s="9">
        <f t="shared" si="25"/>
        <v>-3.3010792045733512</v>
      </c>
      <c r="G132" s="10">
        <f t="shared" si="35"/>
        <v>2.1666666599999997</v>
      </c>
      <c r="H132" s="5">
        <f t="shared" si="35"/>
        <v>1</v>
      </c>
      <c r="I132">
        <f t="shared" si="27"/>
        <v>47.045457320284548</v>
      </c>
      <c r="J132">
        <f t="shared" si="28"/>
        <v>43.79451833907023</v>
      </c>
      <c r="K132">
        <f t="shared" si="28"/>
        <v>-17.184737935841696</v>
      </c>
      <c r="L132">
        <f t="shared" si="29"/>
        <v>-8.0936672940642094</v>
      </c>
      <c r="M132">
        <f t="shared" si="30"/>
        <v>-28.998087656095926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26.467556922385391</v>
      </c>
      <c r="C133" s="9">
        <f t="shared" si="23"/>
        <v>0.6840000000000005</v>
      </c>
      <c r="D133" s="9">
        <f t="shared" ref="D133:E148" si="36">D132+$C$7*(J132+J133)/2</f>
        <v>32.467556922385391</v>
      </c>
      <c r="E133" s="9">
        <f t="shared" si="36"/>
        <v>-4.0184843455335537</v>
      </c>
      <c r="F133" s="9">
        <f t="shared" si="25"/>
        <v>-3.3907200136015265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47.064465895836868</v>
      </c>
      <c r="J133">
        <f t="shared" si="28"/>
        <v>43.745146968576435</v>
      </c>
      <c r="K133">
        <f t="shared" si="28"/>
        <v>-17.36162627054388</v>
      </c>
      <c r="L133">
        <f t="shared" si="29"/>
        <v>-8.0878095036969935</v>
      </c>
      <c r="M133">
        <f t="shared" si="30"/>
        <v>-28.964100487000152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26.734251845197889</v>
      </c>
      <c r="C134" s="9">
        <f t="shared" si="23"/>
        <v>0.6900000000000005</v>
      </c>
      <c r="D134" s="9">
        <f t="shared" si="36"/>
        <v>32.734251845197889</v>
      </c>
      <c r="E134" s="9">
        <f t="shared" si="36"/>
        <v>-4.124929142873432</v>
      </c>
      <c r="F134" s="9">
        <f t="shared" si="25"/>
        <v>-3.4811819797773382</v>
      </c>
      <c r="G134" s="10">
        <f t="shared" si="37"/>
        <v>2.1666666599999997</v>
      </c>
      <c r="H134" s="5">
        <f t="shared" si="37"/>
        <v>1</v>
      </c>
      <c r="I134">
        <f t="shared" si="27"/>
        <v>47.084139051390871</v>
      </c>
      <c r="J134">
        <f t="shared" si="28"/>
        <v>43.695811330603881</v>
      </c>
      <c r="K134">
        <f t="shared" si="28"/>
        <v>-17.53830728351458</v>
      </c>
      <c r="L134">
        <f t="shared" si="29"/>
        <v>-8.0820650252641268</v>
      </c>
      <c r="M134">
        <f t="shared" si="30"/>
        <v>-28.930079459745567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27.00064592749478</v>
      </c>
      <c r="C135" s="9">
        <f t="shared" si="23"/>
        <v>0.69600000000000051</v>
      </c>
      <c r="D135" s="9">
        <f t="shared" si="36"/>
        <v>33.00064592749478</v>
      </c>
      <c r="E135" s="9">
        <f t="shared" si="36"/>
        <v>-4.2324510614312194</v>
      </c>
      <c r="F135" s="9">
        <f t="shared" si="25"/>
        <v>-3.572462056033165</v>
      </c>
      <c r="G135" s="10">
        <f t="shared" si="37"/>
        <v>2.1666666599999997</v>
      </c>
      <c r="H135" s="5">
        <f t="shared" si="37"/>
        <v>1</v>
      </c>
      <c r="I135">
        <f t="shared" si="27"/>
        <v>47.104472790965985</v>
      </c>
      <c r="J135">
        <f t="shared" si="28"/>
        <v>43.646510733949768</v>
      </c>
      <c r="K135">
        <f t="shared" si="28"/>
        <v>-17.714780768219029</v>
      </c>
      <c r="L135">
        <f t="shared" si="29"/>
        <v>-8.0764326676062694</v>
      </c>
      <c r="M135">
        <f t="shared" si="30"/>
        <v>-28.896023554917509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27.266739380942091</v>
      </c>
      <c r="C136" s="9">
        <f t="shared" si="23"/>
        <v>0.70200000000000051</v>
      </c>
      <c r="D136" s="9">
        <f t="shared" si="36"/>
        <v>33.266739380942091</v>
      </c>
      <c r="E136" s="9">
        <f t="shared" si="36"/>
        <v>-4.3410488346355951</v>
      </c>
      <c r="F136" s="9">
        <f t="shared" si="25"/>
        <v>-3.6645572003434741</v>
      </c>
      <c r="G136" s="10">
        <f t="shared" si="37"/>
        <v>2.1666666599999997</v>
      </c>
      <c r="H136" s="5">
        <f t="shared" si="37"/>
        <v>1</v>
      </c>
      <c r="I136">
        <f t="shared" si="27"/>
        <v>47.125463104565767</v>
      </c>
      <c r="J136">
        <f t="shared" si="28"/>
        <v>43.597244494677369</v>
      </c>
      <c r="K136">
        <f t="shared" si="28"/>
        <v>-17.891046511904026</v>
      </c>
      <c r="L136">
        <f t="shared" si="29"/>
        <v>-8.0709112419338265</v>
      </c>
      <c r="M136">
        <f t="shared" si="30"/>
        <v>-28.861931769620988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27.532532413055968</v>
      </c>
      <c r="C137" s="9">
        <f t="shared" si="23"/>
        <v>0.70800000000000052</v>
      </c>
      <c r="D137" s="9">
        <f t="shared" si="36"/>
        <v>33.532532413055968</v>
      </c>
      <c r="E137" s="9">
        <f t="shared" si="36"/>
        <v>-4.4507211945987839</v>
      </c>
      <c r="F137" s="9">
        <f t="shared" si="25"/>
        <v>-3.757464375659755</v>
      </c>
      <c r="G137" s="10">
        <f t="shared" si="37"/>
        <v>2.1666666599999997</v>
      </c>
      <c r="H137" s="5">
        <f t="shared" si="37"/>
        <v>1</v>
      </c>
      <c r="I137">
        <f t="shared" si="27"/>
        <v>47.147105968643508</v>
      </c>
      <c r="J137">
        <f t="shared" si="28"/>
        <v>43.548011936101574</v>
      </c>
      <c r="K137">
        <f t="shared" si="28"/>
        <v>-18.067104295698716</v>
      </c>
      <c r="L137">
        <f t="shared" si="29"/>
        <v>-8.0654995618972496</v>
      </c>
      <c r="M137">
        <f t="shared" si="30"/>
        <v>-28.827803117452831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27.798025227246839</v>
      </c>
      <c r="C138" s="9">
        <f t="shared" si="23"/>
        <v>0.71400000000000052</v>
      </c>
      <c r="D138" s="9">
        <f t="shared" si="36"/>
        <v>33.798025227246839</v>
      </c>
      <c r="E138" s="9">
        <f t="shared" si="36"/>
        <v>-4.5614668720795466</v>
      </c>
      <c r="F138" s="9">
        <f t="shared" si="25"/>
        <v>-3.8511805498465495</v>
      </c>
      <c r="G138" s="10">
        <f t="shared" si="37"/>
        <v>2.1666666599999997</v>
      </c>
      <c r="H138" s="5">
        <f t="shared" si="37"/>
        <v>1</v>
      </c>
      <c r="I138">
        <f t="shared" si="27"/>
        <v>47.169397346568488</v>
      </c>
      <c r="J138">
        <f t="shared" si="28"/>
        <v>43.498812388773999</v>
      </c>
      <c r="K138">
        <f t="shared" si="28"/>
        <v>-18.242953894715178</v>
      </c>
      <c r="L138">
        <f t="shared" si="29"/>
        <v>-8.0601964436572651</v>
      </c>
      <c r="M138">
        <f t="shared" si="30"/>
        <v>-28.793636628471845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28.063218022863524</v>
      </c>
      <c r="C139" s="9">
        <f t="shared" si="23"/>
        <v>0.72000000000000053</v>
      </c>
      <c r="D139" s="9">
        <f t="shared" si="36"/>
        <v>34.063218022863524</v>
      </c>
      <c r="E139" s="9">
        <f t="shared" si="36"/>
        <v>-4.6732845964467815</v>
      </c>
      <c r="F139" s="9">
        <f t="shared" si="25"/>
        <v>-3.9457026956186181</v>
      </c>
      <c r="G139" s="10">
        <f t="shared" si="37"/>
        <v>2.1666666599999997</v>
      </c>
      <c r="H139" s="5">
        <f t="shared" si="37"/>
        <v>1</v>
      </c>
      <c r="I139">
        <f t="shared" si="27"/>
        <v>47.192333189092714</v>
      </c>
      <c r="J139">
        <f t="shared" si="28"/>
        <v>43.449645190467692</v>
      </c>
      <c r="K139">
        <f t="shared" si="28"/>
        <v>-18.418595078148858</v>
      </c>
      <c r="L139">
        <f t="shared" si="29"/>
        <v>-8.0550007059550381</v>
      </c>
      <c r="M139">
        <f t="shared" si="30"/>
        <v>-28.75943134916697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28.328110995237239</v>
      </c>
      <c r="C140" s="9">
        <f t="shared" si="23"/>
        <v>0.72600000000000053</v>
      </c>
      <c r="D140" s="9">
        <f t="shared" si="36"/>
        <v>34.328110995237239</v>
      </c>
      <c r="E140" s="9">
        <f t="shared" si="36"/>
        <v>-4.7861730956437407</v>
      </c>
      <c r="F140" s="9">
        <f t="shared" si="25"/>
        <v>-4.0410277904792391</v>
      </c>
      <c r="G140" s="10">
        <f t="shared" si="37"/>
        <v>2.1666666599999997</v>
      </c>
      <c r="H140" s="5">
        <f t="shared" si="37"/>
        <v>1</v>
      </c>
      <c r="I140">
        <f t="shared" si="27"/>
        <v>47.21590943481791</v>
      </c>
      <c r="J140">
        <f t="shared" si="28"/>
        <v>43.400509686161364</v>
      </c>
      <c r="K140">
        <f t="shared" si="28"/>
        <v>-18.594027609378777</v>
      </c>
      <c r="L140">
        <f t="shared" si="29"/>
        <v>-8.0499111701822113</v>
      </c>
      <c r="M140">
        <f t="shared" si="30"/>
        <v>-28.725186342423495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28.5927043357255</v>
      </c>
      <c r="C141" s="9">
        <f t="shared" si="23"/>
        <v>0.73200000000000054</v>
      </c>
      <c r="D141" s="9">
        <f t="shared" si="36"/>
        <v>34.5927043357255</v>
      </c>
      <c r="E141" s="9">
        <f t="shared" si="36"/>
        <v>-4.9001310961528519</v>
      </c>
      <c r="F141" s="9">
        <f t="shared" si="25"/>
        <v>-4.1371528166596017</v>
      </c>
      <c r="G141" s="10">
        <f t="shared" si="37"/>
        <v>2.1666666599999997</v>
      </c>
      <c r="H141" s="5">
        <f t="shared" si="37"/>
        <v>1</v>
      </c>
      <c r="I141">
        <f t="shared" si="27"/>
        <v>47.240122010662617</v>
      </c>
      <c r="J141">
        <f t="shared" si="28"/>
        <v>43.351405228023253</v>
      </c>
      <c r="K141">
        <f t="shared" si="28"/>
        <v>-18.769251246067562</v>
      </c>
      <c r="L141">
        <f t="shared" si="29"/>
        <v>-8.0449266604507823</v>
      </c>
      <c r="M141">
        <f t="shared" si="30"/>
        <v>-28.690900687487282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28.856998231755924</v>
      </c>
      <c r="C142" s="9">
        <f t="shared" si="23"/>
        <v>0.73800000000000054</v>
      </c>
      <c r="D142" s="9">
        <f t="shared" si="36"/>
        <v>34.856998231755924</v>
      </c>
      <c r="E142" s="9">
        <f t="shared" si="36"/>
        <v>-5.015157322961155</v>
      </c>
      <c r="F142" s="9">
        <f t="shared" si="25"/>
        <v>-4.234074761059305</v>
      </c>
      <c r="G142" s="10">
        <f t="shared" si="37"/>
        <v>2.1666666599999997</v>
      </c>
      <c r="H142" s="5">
        <f t="shared" si="37"/>
        <v>1</v>
      </c>
      <c r="I142">
        <f t="shared" si="27"/>
        <v>47.264966832329193</v>
      </c>
      <c r="J142">
        <f t="shared" si="28"/>
        <v>43.302331175394507</v>
      </c>
      <c r="K142">
        <f t="shared" si="28"/>
        <v>-18.944265740261233</v>
      </c>
      <c r="L142">
        <f t="shared" si="29"/>
        <v>-8.0400460036628107</v>
      </c>
      <c r="M142">
        <f t="shared" si="30"/>
        <v>-28.656573479927065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29.120992866869933</v>
      </c>
      <c r="C143" s="9">
        <f t="shared" si="23"/>
        <v>0.74400000000000055</v>
      </c>
      <c r="D143" s="9">
        <f t="shared" si="36"/>
        <v>35.120992866869933</v>
      </c>
      <c r="E143" s="9">
        <f t="shared" si="36"/>
        <v>-5.1312504995263426</v>
      </c>
      <c r="F143" s="9">
        <f t="shared" si="25"/>
        <v>-4.3317906151879715</v>
      </c>
      <c r="G143" s="10">
        <f t="shared" si="37"/>
        <v>2.1666666599999997</v>
      </c>
      <c r="H143" s="5">
        <f t="shared" si="37"/>
        <v>1</v>
      </c>
      <c r="I143">
        <f t="shared" si="27"/>
        <v>47.2904398047705</v>
      </c>
      <c r="J143">
        <f t="shared" si="28"/>
        <v>43.253286894772167</v>
      </c>
      <c r="K143">
        <f t="shared" si="28"/>
        <v>-19.119070838488788</v>
      </c>
      <c r="L143">
        <f t="shared" si="29"/>
        <v>-8.0352680295798837</v>
      </c>
      <c r="M143">
        <f t="shared" si="30"/>
        <v>-28.622203831594813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29.384688420766352</v>
      </c>
      <c r="C144" s="9">
        <f t="shared" si="23"/>
        <v>0.75000000000000056</v>
      </c>
      <c r="D144" s="9">
        <f t="shared" si="36"/>
        <v>35.384688420766352</v>
      </c>
      <c r="E144" s="9">
        <f t="shared" si="36"/>
        <v>-5.2484093477434106</v>
      </c>
      <c r="F144" s="9">
        <f t="shared" si="25"/>
        <v>-4.4302973751079229</v>
      </c>
      <c r="G144" s="10">
        <f t="shared" si="37"/>
        <v>2.1666666599999997</v>
      </c>
      <c r="H144" s="5">
        <f t="shared" si="37"/>
        <v>1</v>
      </c>
      <c r="I144">
        <f t="shared" si="27"/>
        <v>47.316536822656168</v>
      </c>
      <c r="J144">
        <f t="shared" si="28"/>
        <v>43.20427175979173</v>
      </c>
      <c r="K144">
        <f t="shared" si="28"/>
        <v>-19.293666281861515</v>
      </c>
      <c r="L144">
        <f t="shared" si="29"/>
        <v>-8.0305915708923319</v>
      </c>
      <c r="M144">
        <f t="shared" si="30"/>
        <v>-28.587790870584193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29.648085069344909</v>
      </c>
      <c r="C145" s="9">
        <f t="shared" si="23"/>
        <v>0.75600000000000056</v>
      </c>
      <c r="D145" s="9">
        <f t="shared" si="36"/>
        <v>35.648085069344909</v>
      </c>
      <c r="E145" s="9">
        <f t="shared" si="36"/>
        <v>-5.366632587911913</v>
      </c>
      <c r="F145" s="9">
        <f t="shared" si="25"/>
        <v>-4.5295920413779687</v>
      </c>
      <c r="G145" s="10">
        <f t="shared" si="37"/>
        <v>2.1666666599999997</v>
      </c>
      <c r="H145" s="5">
        <f t="shared" si="37"/>
        <v>1</v>
      </c>
      <c r="I145">
        <f t="shared" si="27"/>
        <v>47.343253770838189</v>
      </c>
      <c r="J145">
        <f t="shared" si="28"/>
        <v>43.155285151209284</v>
      </c>
      <c r="K145">
        <f t="shared" si="28"/>
        <v>-19.468051806172078</v>
      </c>
      <c r="L145">
        <f t="shared" si="29"/>
        <v>-8.0260154632881715</v>
      </c>
      <c r="M145">
        <f t="shared" si="30"/>
        <v>-28.55333374118711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29.911182984749594</v>
      </c>
      <c r="C146" s="9">
        <f t="shared" si="23"/>
        <v>0.76200000000000057</v>
      </c>
      <c r="D146" s="9">
        <f t="shared" si="36"/>
        <v>35.911182984749594</v>
      </c>
      <c r="E146" s="9">
        <f t="shared" si="36"/>
        <v>-5.4859189387038176</v>
      </c>
      <c r="F146" s="9">
        <f t="shared" si="25"/>
        <v>-4.6296716189982448</v>
      </c>
      <c r="G146" s="10">
        <f t="shared" si="37"/>
        <v>2.1666666599999997</v>
      </c>
      <c r="H146" s="5">
        <f t="shared" si="37"/>
        <v>1</v>
      </c>
      <c r="I146">
        <f t="shared" si="27"/>
        <v>47.370586524815685</v>
      </c>
      <c r="J146">
        <f t="shared" si="28"/>
        <v>43.106326456883224</v>
      </c>
      <c r="K146">
        <f t="shared" si="28"/>
        <v>-19.64222714199332</v>
      </c>
      <c r="L146">
        <f t="shared" si="29"/>
        <v>-8.0215385455217074</v>
      </c>
      <c r="M146">
        <f t="shared" si="30"/>
        <v>-28.518831603848422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30.173982335411942</v>
      </c>
      <c r="C147" s="9">
        <f t="shared" si="23"/>
        <v>0.76800000000000057</v>
      </c>
      <c r="D147" s="9">
        <f t="shared" si="36"/>
        <v>36.173982335411942</v>
      </c>
      <c r="E147" s="9">
        <f t="shared" si="36"/>
        <v>-5.6062671171319662</v>
      </c>
      <c r="F147" s="9">
        <f t="shared" si="25"/>
        <v>-4.7305331173561278</v>
      </c>
      <c r="G147" s="10">
        <f t="shared" si="37"/>
        <v>2.1666666599999997</v>
      </c>
      <c r="H147" s="5">
        <f t="shared" si="37"/>
        <v>1</v>
      </c>
      <c r="I147">
        <f t="shared" si="27"/>
        <v>47.398530951198708</v>
      </c>
      <c r="J147">
        <f t="shared" si="28"/>
        <v>43.057395071755543</v>
      </c>
      <c r="K147">
        <f t="shared" si="28"/>
        <v>-19.816192014776796</v>
      </c>
      <c r="L147">
        <f t="shared" si="29"/>
        <v>-8.0171596594817913</v>
      </c>
      <c r="M147">
        <f t="shared" si="30"/>
        <v>-28.48428363511875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30.436483286094187</v>
      </c>
      <c r="C148" s="9">
        <f t="shared" si="23"/>
        <v>0.77400000000000058</v>
      </c>
      <c r="D148" s="9">
        <f t="shared" si="36"/>
        <v>36.436483286094187</v>
      </c>
      <c r="E148" s="9">
        <f t="shared" si="36"/>
        <v>-5.7276758385191364</v>
      </c>
      <c r="F148" s="9">
        <f t="shared" si="25"/>
        <v>-4.8321735501732217</v>
      </c>
      <c r="G148" s="10">
        <f t="shared" si="37"/>
        <v>2.1666666599999997</v>
      </c>
      <c r="H148" s="5">
        <f t="shared" si="37"/>
        <v>1</v>
      </c>
      <c r="I148">
        <f t="shared" si="27"/>
        <v>47.427082908170831</v>
      </c>
      <c r="J148">
        <f t="shared" si="28"/>
        <v>43.008490397832702</v>
      </c>
      <c r="K148">
        <f t="shared" si="28"/>
        <v>-19.98994614495102</v>
      </c>
      <c r="L148">
        <f t="shared" si="29"/>
        <v>-8.0128776502596928</v>
      </c>
      <c r="M148">
        <f t="shared" si="30"/>
        <v>-28.449689027605473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30.698685997932287</v>
      </c>
      <c r="C149" s="9">
        <f t="shared" ref="C149:C212" si="42">C148+_dt</f>
        <v>0.78000000000000058</v>
      </c>
      <c r="D149" s="9">
        <f t="shared" ref="D149:E164" si="43">D148+$C$7*(J148+J149)/2</f>
        <v>36.698685997932287</v>
      </c>
      <c r="E149" s="9">
        <f t="shared" si="43"/>
        <v>-5.8501438164676962</v>
      </c>
      <c r="F149" s="9">
        <f t="shared" ref="F149:F212" si="44">$O$1*D149^2+$O$2*D149+$O$3</f>
        <v>-4.9345899354533778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47.456238245950473</v>
      </c>
      <c r="J149">
        <f t="shared" ref="J149:K212" si="47">J148+L148*$C$7</f>
        <v>42.959611844166119</v>
      </c>
      <c r="K149">
        <f t="shared" si="47"/>
        <v>-20.163489248019413</v>
      </c>
      <c r="L149">
        <f t="shared" ref="L149:L212" si="48">-$C$15*I149*J149</f>
        <v>-8.0086913662165848</v>
      </c>
      <c r="M149">
        <f t="shared" ref="M149:M212" si="49">-$C$6-$C$15*I149*K149</f>
        <v>-28.415046989921922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30.960590628478833</v>
      </c>
      <c r="C150" s="9">
        <f t="shared" si="42"/>
        <v>0.78600000000000059</v>
      </c>
      <c r="D150" s="9">
        <f t="shared" si="43"/>
        <v>36.960590628478833</v>
      </c>
      <c r="E150" s="9">
        <f t="shared" si="43"/>
        <v>-5.9736697628298625</v>
      </c>
      <c r="F150" s="9">
        <f t="shared" si="44"/>
        <v>-5.0377792954317666</v>
      </c>
      <c r="G150" s="10">
        <f t="shared" si="45"/>
        <v>2.1666666599999997</v>
      </c>
      <c r="H150" s="5">
        <f t="shared" si="45"/>
        <v>1</v>
      </c>
      <c r="I150">
        <f t="shared" si="46"/>
        <v>47.485992807250675</v>
      </c>
      <c r="J150">
        <f t="shared" si="47"/>
        <v>42.9107588268322</v>
      </c>
      <c r="K150">
        <f t="shared" si="47"/>
        <v>-20.336821034657937</v>
      </c>
      <c r="L150">
        <f t="shared" si="48"/>
        <v>-8.0045996590505446</v>
      </c>
      <c r="M150">
        <f t="shared" si="49"/>
        <v>-28.38035674663476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31.222197331745853</v>
      </c>
      <c r="C151" s="9">
        <f t="shared" si="42"/>
        <v>0.79200000000000059</v>
      </c>
      <c r="D151" s="9">
        <f t="shared" si="43"/>
        <v>37.222197331745853</v>
      </c>
      <c r="E151" s="9">
        <f t="shared" si="43"/>
        <v>-6.0982523876785475</v>
      </c>
      <c r="F151" s="9">
        <f t="shared" si="44"/>
        <v>-5.1417386565249963</v>
      </c>
      <c r="G151" s="10">
        <f t="shared" si="45"/>
        <v>2.1666666599999997</v>
      </c>
      <c r="H151" s="5">
        <f t="shared" si="45"/>
        <v>1</v>
      </c>
      <c r="I151">
        <f t="shared" si="46"/>
        <v>47.516342427737278</v>
      </c>
      <c r="J151">
        <f t="shared" si="47"/>
        <v>42.861930768911989</v>
      </c>
      <c r="K151">
        <f t="shared" si="47"/>
        <v>-20.509941210812411</v>
      </c>
      <c r="L151">
        <f t="shared" si="48"/>
        <v>-8.0006013838631365</v>
      </c>
      <c r="M151">
        <f t="shared" si="49"/>
        <v>-28.345617538209591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31.483506258247466</v>
      </c>
      <c r="C152" s="9">
        <f t="shared" si="42"/>
        <v>0.7980000000000006</v>
      </c>
      <c r="D152" s="9">
        <f t="shared" si="43"/>
        <v>37.483506258247466</v>
      </c>
      <c r="E152" s="9">
        <f t="shared" si="43"/>
        <v>-6.2238903992788019</v>
      </c>
      <c r="F152" s="9">
        <f t="shared" si="44"/>
        <v>-5.2464650492822482</v>
      </c>
      <c r="G152" s="10">
        <f t="shared" si="45"/>
        <v>2.1666666599999997</v>
      </c>
      <c r="H152" s="5">
        <f t="shared" si="45"/>
        <v>1</v>
      </c>
      <c r="I152">
        <f t="shared" si="46"/>
        <v>47.547282936485239</v>
      </c>
      <c r="J152">
        <f t="shared" si="47"/>
        <v>42.813127100470425</v>
      </c>
      <c r="K152">
        <f t="shared" si="47"/>
        <v>-20.682849477795489</v>
      </c>
      <c r="L152">
        <f t="shared" si="48"/>
        <v>-7.9966953992254624</v>
      </c>
      <c r="M152">
        <f t="shared" si="49"/>
        <v>-28.31082862095484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31.744517555042435</v>
      </c>
      <c r="C153" s="9">
        <f t="shared" si="42"/>
        <v>0.8040000000000006</v>
      </c>
      <c r="D153" s="9">
        <f t="shared" si="43"/>
        <v>37.744517555042435</v>
      </c>
      <c r="E153" s="9">
        <f t="shared" si="43"/>
        <v>-6.3505825040598474</v>
      </c>
      <c r="F153" s="9">
        <f t="shared" si="44"/>
        <v>-5.3519555083374453</v>
      </c>
      <c r="G153" s="10">
        <f t="shared" si="45"/>
        <v>2.1666666599999997</v>
      </c>
      <c r="H153" s="5">
        <f t="shared" si="45"/>
        <v>1</v>
      </c>
      <c r="I153">
        <f t="shared" si="46"/>
        <v>47.578810156433043</v>
      </c>
      <c r="J153">
        <f t="shared" si="47"/>
        <v>42.764347258535146</v>
      </c>
      <c r="K153">
        <f t="shared" si="47"/>
        <v>-20.855545532383314</v>
      </c>
      <c r="L153">
        <f t="shared" si="48"/>
        <v>-7.9928805672437102</v>
      </c>
      <c r="M153">
        <f t="shared" si="49"/>
        <v>-28.275989266963897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32.005231365776545</v>
      </c>
      <c r="C154" s="9">
        <f t="shared" si="42"/>
        <v>0.81000000000000061</v>
      </c>
      <c r="D154" s="9">
        <f t="shared" si="43"/>
        <v>38.005231365776545</v>
      </c>
      <c r="E154" s="9">
        <f t="shared" si="43"/>
        <v>-6.478327406587697</v>
      </c>
      <c r="F154" s="9">
        <f t="shared" si="44"/>
        <v>-5.4582070723624163</v>
      </c>
      <c r="G154" s="10">
        <f t="shared" si="45"/>
        <v>2.1666666599999997</v>
      </c>
      <c r="H154" s="5">
        <f t="shared" si="45"/>
        <v>1</v>
      </c>
      <c r="I154">
        <f t="shared" si="46"/>
        <v>47.610919904834986</v>
      </c>
      <c r="J154">
        <f t="shared" si="47"/>
        <v>42.715590687074958</v>
      </c>
      <c r="K154">
        <f t="shared" si="47"/>
        <v>-21.028029066911792</v>
      </c>
      <c r="L154">
        <f t="shared" si="48"/>
        <v>-7.9891557536241491</v>
      </c>
      <c r="M154">
        <f t="shared" si="49"/>
        <v>-28.241098764055554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32.265647830724909</v>
      </c>
      <c r="C155" s="9">
        <f t="shared" si="42"/>
        <v>0.81600000000000061</v>
      </c>
      <c r="D155" s="9">
        <f t="shared" si="43"/>
        <v>38.265647830724909</v>
      </c>
      <c r="E155" s="9">
        <f t="shared" si="43"/>
        <v>-6.607123809538364</v>
      </c>
      <c r="F155" s="9">
        <f t="shared" si="44"/>
        <v>-5.5652167840210929</v>
      </c>
      <c r="G155" s="10">
        <f t="shared" si="45"/>
        <v>2.1666666599999997</v>
      </c>
      <c r="H155" s="5">
        <f t="shared" si="45"/>
        <v>1</v>
      </c>
      <c r="I155">
        <f t="shared" si="46"/>
        <v>47.643607993711186</v>
      </c>
      <c r="J155">
        <f t="shared" si="47"/>
        <v>42.66685683697785</v>
      </c>
      <c r="K155">
        <f t="shared" si="47"/>
        <v>-21.200299769372531</v>
      </c>
      <c r="L155">
        <f t="shared" si="48"/>
        <v>-7.9855198277375505</v>
      </c>
      <c r="M155">
        <f t="shared" si="49"/>
        <v>-28.206156415712773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32.52576708683408</v>
      </c>
      <c r="C156" s="9">
        <f t="shared" si="42"/>
        <v>0.82200000000000062</v>
      </c>
      <c r="D156" s="9">
        <f t="shared" si="43"/>
        <v>38.52576708683408</v>
      </c>
      <c r="E156" s="9">
        <f t="shared" si="43"/>
        <v>-6.7369704136716511</v>
      </c>
      <c r="F156" s="9">
        <f t="shared" si="44"/>
        <v>-5.672981689924681</v>
      </c>
      <c r="G156" s="10">
        <f t="shared" si="45"/>
        <v>2.1666666599999997</v>
      </c>
      <c r="H156" s="5">
        <f t="shared" si="45"/>
        <v>1</v>
      </c>
      <c r="I156">
        <f t="shared" si="46"/>
        <v>47.676870230295251</v>
      </c>
      <c r="J156">
        <f t="shared" si="47"/>
        <v>42.618145166028654</v>
      </c>
      <c r="K156">
        <f t="shared" si="47"/>
        <v>-21.372357323508378</v>
      </c>
      <c r="L156">
        <f t="shared" si="48"/>
        <v>-7.9819716626830237</v>
      </c>
      <c r="M156">
        <f t="shared" si="49"/>
        <v>-28.171161541019817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32.785589267764067</v>
      </c>
      <c r="C157" s="9">
        <f t="shared" si="42"/>
        <v>0.82800000000000062</v>
      </c>
      <c r="D157" s="9">
        <f t="shared" si="43"/>
        <v>38.785589267764067</v>
      </c>
      <c r="E157" s="9">
        <f t="shared" si="43"/>
        <v>-6.8678659178055232</v>
      </c>
      <c r="F157" s="9">
        <f t="shared" si="44"/>
        <v>-5.781498840587842</v>
      </c>
      <c r="G157" s="10">
        <f t="shared" si="45"/>
        <v>2.1666666599999997</v>
      </c>
      <c r="H157" s="5">
        <f t="shared" si="45"/>
        <v>1</v>
      </c>
      <c r="I157">
        <f t="shared" si="46"/>
        <v>47.710702417479368</v>
      </c>
      <c r="J157">
        <f t="shared" si="47"/>
        <v>42.569455138886291</v>
      </c>
      <c r="K157">
        <f t="shared" si="47"/>
        <v>-21.544201408908599</v>
      </c>
      <c r="L157">
        <f t="shared" si="48"/>
        <v>-7.9785101353512182</v>
      </c>
      <c r="M157">
        <f t="shared" si="49"/>
        <v>-28.136113474597732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33.045114503930208</v>
      </c>
      <c r="C158" s="9">
        <f t="shared" si="42"/>
        <v>0.83400000000000063</v>
      </c>
      <c r="D158" s="9">
        <f t="shared" si="43"/>
        <v>39.045114503930208</v>
      </c>
      <c r="E158" s="9">
        <f t="shared" si="43"/>
        <v>-6.9998090187910602</v>
      </c>
      <c r="F158" s="9">
        <f t="shared" si="44"/>
        <v>-5.8907652903858505</v>
      </c>
      <c r="G158" s="10">
        <f t="shared" si="45"/>
        <v>2.1666666599999997</v>
      </c>
      <c r="H158" s="5">
        <f t="shared" si="45"/>
        <v>1</v>
      </c>
      <c r="I158">
        <f t="shared" si="46"/>
        <v>47.745100354256756</v>
      </c>
      <c r="J158">
        <f t="shared" si="47"/>
        <v>42.520786227060647</v>
      </c>
      <c r="K158">
        <f t="shared" si="47"/>
        <v>-21.715831701103646</v>
      </c>
      <c r="L158">
        <f t="shared" si="48"/>
        <v>-7.9751341264868971</v>
      </c>
      <c r="M158">
        <f t="shared" si="49"/>
        <v>-28.101011566538251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33.304342922544855</v>
      </c>
      <c r="C159" s="9">
        <f t="shared" si="42"/>
        <v>0.84000000000000064</v>
      </c>
      <c r="D159" s="9">
        <f t="shared" si="43"/>
        <v>39.304342922544855</v>
      </c>
      <c r="E159" s="9">
        <f t="shared" si="43"/>
        <v>-7.1327984114879879</v>
      </c>
      <c r="F159" s="9">
        <f t="shared" si="44"/>
        <v>-6.0007780975127094</v>
      </c>
      <c r="G159" s="10">
        <f t="shared" si="45"/>
        <v>2.1666666599999997</v>
      </c>
      <c r="H159" s="5">
        <f t="shared" si="45"/>
        <v>1</v>
      </c>
      <c r="I159">
        <f t="shared" si="46"/>
        <v>47.780059836161328</v>
      </c>
      <c r="J159">
        <f t="shared" si="47"/>
        <v>42.472137908889074</v>
      </c>
      <c r="K159">
        <f t="shared" si="47"/>
        <v>-21.887247871659529</v>
      </c>
      <c r="L159">
        <f t="shared" si="48"/>
        <v>-7.971842520750835</v>
      </c>
      <c r="M159">
        <f t="shared" si="49"/>
        <v>-28.065855182336112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33.563274647658979</v>
      </c>
      <c r="C160" s="9">
        <f t="shared" si="42"/>
        <v>0.84600000000000064</v>
      </c>
      <c r="D160" s="9">
        <f t="shared" si="43"/>
        <v>39.563274647658979</v>
      </c>
      <c r="E160" s="9">
        <f t="shared" si="43"/>
        <v>-7.2668327887407784</v>
      </c>
      <c r="F160" s="9">
        <f t="shared" si="44"/>
        <v>-6.1115343239402709</v>
      </c>
      <c r="G160" s="10">
        <f t="shared" si="45"/>
        <v>2.1666666599999997</v>
      </c>
      <c r="H160" s="5">
        <f t="shared" si="45"/>
        <v>1</v>
      </c>
      <c r="I160">
        <f t="shared" si="46"/>
        <v>47.81557665570444</v>
      </c>
      <c r="J160">
        <f t="shared" si="47"/>
        <v>42.423509669512491</v>
      </c>
      <c r="K160">
        <f t="shared" si="47"/>
        <v>-22.058449588271777</v>
      </c>
      <c r="L160">
        <f t="shared" si="48"/>
        <v>-7.9686342067810543</v>
      </c>
      <c r="M160">
        <f t="shared" si="49"/>
        <v>-28.030643702819841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33.821909800203585</v>
      </c>
      <c r="C161" s="9">
        <f t="shared" si="42"/>
        <v>0.85200000000000065</v>
      </c>
      <c r="D161" s="9">
        <f t="shared" si="43"/>
        <v>39.821909800203585</v>
      </c>
      <c r="E161" s="9">
        <f t="shared" si="43"/>
        <v>-7.4019108413553276</v>
      </c>
      <c r="F161" s="9">
        <f t="shared" si="44"/>
        <v>-6.223031035378277</v>
      </c>
      <c r="G161" s="10">
        <f t="shared" si="45"/>
        <v>2.1666666599999997</v>
      </c>
      <c r="H161" s="5">
        <f t="shared" si="45"/>
        <v>1</v>
      </c>
      <c r="I161">
        <f t="shared" si="46"/>
        <v>47.85164660280855</v>
      </c>
      <c r="J161">
        <f t="shared" si="47"/>
        <v>42.374901000851125</v>
      </c>
      <c r="K161">
        <f t="shared" si="47"/>
        <v>-22.229436514858978</v>
      </c>
      <c r="L161">
        <f t="shared" si="48"/>
        <v>-7.9655080772533235</v>
      </c>
      <c r="M161">
        <f t="shared" si="49"/>
        <v>-27.995376524081021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34.080248498030997</v>
      </c>
      <c r="C162" s="9">
        <f t="shared" si="42"/>
        <v>0.85800000000000065</v>
      </c>
      <c r="D162" s="9">
        <f t="shared" si="43"/>
        <v>40.080248498030997</v>
      </c>
      <c r="E162" s="9">
        <f t="shared" si="43"/>
        <v>-7.5380312580761979</v>
      </c>
      <c r="F162" s="9">
        <f t="shared" si="44"/>
        <v>-6.3352653012353777</v>
      </c>
      <c r="G162" s="10">
        <f t="shared" si="45"/>
        <v>2.1666666599999997</v>
      </c>
      <c r="H162" s="5">
        <f t="shared" si="45"/>
        <v>1</v>
      </c>
      <c r="I162">
        <f t="shared" si="46"/>
        <v>47.888265465237801</v>
      </c>
      <c r="J162">
        <f t="shared" si="47"/>
        <v>42.326311401579879</v>
      </c>
      <c r="K162">
        <f t="shared" si="47"/>
        <v>-22.400208311655874</v>
      </c>
      <c r="L162">
        <f t="shared" si="48"/>
        <v>-7.9624630289409621</v>
      </c>
      <c r="M162">
        <f t="shared" si="49"/>
        <v>-27.960053057402057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34.338290855955982</v>
      </c>
      <c r="C163" s="9">
        <f t="shared" si="42"/>
        <v>0.86400000000000066</v>
      </c>
      <c r="D163" s="9">
        <f t="shared" si="43"/>
        <v>40.338290855955982</v>
      </c>
      <c r="E163" s="9">
        <f t="shared" si="43"/>
        <v>-7.6751927255644317</v>
      </c>
      <c r="F163" s="9">
        <f t="shared" si="44"/>
        <v>-6.4482341945810857</v>
      </c>
      <c r="G163" s="10">
        <f t="shared" si="45"/>
        <v>2.1666666599999997</v>
      </c>
      <c r="H163" s="5">
        <f t="shared" si="45"/>
        <v>1</v>
      </c>
      <c r="I163">
        <f t="shared" si="46"/>
        <v>47.925429029025246</v>
      </c>
      <c r="J163">
        <f t="shared" si="47"/>
        <v>42.277740377103342</v>
      </c>
      <c r="K163">
        <f t="shared" si="47"/>
        <v>-22.570764635306027</v>
      </c>
      <c r="L163">
        <f t="shared" si="48"/>
        <v>-7.9594979627738915</v>
      </c>
      <c r="M163">
        <f t="shared" si="49"/>
        <v>-27.9246727291825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34.596036985796715</v>
      </c>
      <c r="C164" s="9">
        <f t="shared" si="42"/>
        <v>0.87000000000000066</v>
      </c>
      <c r="D164" s="9">
        <f t="shared" si="43"/>
        <v>40.596036985796715</v>
      </c>
      <c r="E164" s="9">
        <f t="shared" si="43"/>
        <v>-7.8133939283759251</v>
      </c>
      <c r="F164" s="9">
        <f t="shared" si="44"/>
        <v>-6.5619347921086497</v>
      </c>
      <c r="G164" s="10">
        <f t="shared" si="45"/>
        <v>2.1666666599999997</v>
      </c>
      <c r="H164" s="5">
        <f t="shared" si="45"/>
        <v>1</v>
      </c>
      <c r="I164">
        <f t="shared" si="46"/>
        <v>47.963133078896711</v>
      </c>
      <c r="J164">
        <f t="shared" si="47"/>
        <v>42.229187439530421</v>
      </c>
      <c r="K164">
        <f t="shared" si="47"/>
        <v>-22.74110513895404</v>
      </c>
      <c r="L164">
        <f t="shared" si="48"/>
        <v>-7.9566117838969106</v>
      </c>
      <c r="M164">
        <f t="shared" si="49"/>
        <v>-27.889234980863929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34.853486996415612</v>
      </c>
      <c r="C165" s="9">
        <f t="shared" si="42"/>
        <v>0.87600000000000067</v>
      </c>
      <c r="D165" s="9">
        <f t="shared" ref="D165:E180" si="51">D164+$C$7*(J164+J165)/2</f>
        <v>40.853486996415612</v>
      </c>
      <c r="E165" s="9">
        <f t="shared" si="51"/>
        <v>-7.9526335489403639</v>
      </c>
      <c r="F165" s="9">
        <f t="shared" si="44"/>
        <v>-6.6763641740988859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48.001373398691229</v>
      </c>
      <c r="J165">
        <f t="shared" si="47"/>
        <v>42.180652107648648</v>
      </c>
      <c r="K165">
        <f t="shared" si="47"/>
        <v>-22.911229472337311</v>
      </c>
      <c r="L165">
        <f t="shared" si="48"/>
        <v>-7.9538034017272388</v>
      </c>
      <c r="M165">
        <f t="shared" si="49"/>
        <v>-27.853739268853417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35.110640993759979</v>
      </c>
      <c r="C166" s="9">
        <f t="shared" si="42"/>
        <v>0.88200000000000067</v>
      </c>
      <c r="D166" s="9">
        <f t="shared" si="51"/>
        <v>41.110640993759979</v>
      </c>
      <c r="E166" s="9">
        <f t="shared" si="51"/>
        <v>-8.0929102675407183</v>
      </c>
      <c r="F166" s="9">
        <f t="shared" si="44"/>
        <v>-6.7915194243849104</v>
      </c>
      <c r="G166" s="10">
        <f t="shared" si="52"/>
        <v>2.1666666599999997</v>
      </c>
      <c r="H166" s="5">
        <f t="shared" si="52"/>
        <v>1</v>
      </c>
      <c r="I166">
        <f t="shared" si="46"/>
        <v>48.040145771777802</v>
      </c>
      <c r="J166">
        <f t="shared" si="47"/>
        <v>42.132133906898112</v>
      </c>
      <c r="K166">
        <f t="shared" si="47"/>
        <v>-23.081137281877318</v>
      </c>
      <c r="L166">
        <f t="shared" si="48"/>
        <v>-7.9510717300112157</v>
      </c>
      <c r="M166">
        <f t="shared" si="49"/>
        <v>-27.81818506444565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35.367499080902519</v>
      </c>
      <c r="C167" s="9">
        <f t="shared" si="42"/>
        <v>0.88800000000000068</v>
      </c>
      <c r="D167" s="9">
        <f t="shared" si="51"/>
        <v>41.367499080902519</v>
      </c>
      <c r="E167" s="9">
        <f t="shared" si="51"/>
        <v>-8.2342227622932942</v>
      </c>
      <c r="F167" s="9">
        <f t="shared" si="44"/>
        <v>-6.907397630317778</v>
      </c>
      <c r="G167" s="10">
        <f t="shared" si="52"/>
        <v>2.1666666599999997</v>
      </c>
      <c r="H167" s="5">
        <f t="shared" si="52"/>
        <v>1</v>
      </c>
      <c r="I167">
        <f t="shared" si="46"/>
        <v>48.079445981468467</v>
      </c>
      <c r="J167">
        <f t="shared" si="47"/>
        <v>42.083632369345047</v>
      </c>
      <c r="K167">
        <f t="shared" si="47"/>
        <v>-23.250828210770436</v>
      </c>
      <c r="L167">
        <f t="shared" si="48"/>
        <v>-7.9484156868802209</v>
      </c>
      <c r="M167">
        <f t="shared" si="49"/>
        <v>-27.78257185374369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35.624061358081669</v>
      </c>
      <c r="C168" s="9">
        <f t="shared" si="42"/>
        <v>0.89400000000000068</v>
      </c>
      <c r="D168" s="9">
        <f t="shared" si="51"/>
        <v>41.624061358081669</v>
      </c>
      <c r="E168" s="9">
        <f t="shared" si="51"/>
        <v>-8.3765697091283329</v>
      </c>
      <c r="F168" s="9">
        <f t="shared" si="44"/>
        <v>-7.0239958827330353</v>
      </c>
      <c r="G168" s="10">
        <f t="shared" si="52"/>
        <v>2.1666666599999997</v>
      </c>
      <c r="H168" s="5">
        <f t="shared" si="52"/>
        <v>1</v>
      </c>
      <c r="I168">
        <f t="shared" si="46"/>
        <v>48.119269811427628</v>
      </c>
      <c r="J168">
        <f t="shared" si="47"/>
        <v>42.035147033655079</v>
      </c>
      <c r="K168">
        <f t="shared" si="47"/>
        <v>-23.420301899078272</v>
      </c>
      <c r="L168">
        <f t="shared" si="48"/>
        <v>-7.9458341949057614</v>
      </c>
      <c r="M168">
        <f t="shared" si="49"/>
        <v>-27.746899137578417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35.88032792274177</v>
      </c>
      <c r="C169" s="9">
        <f t="shared" si="42"/>
        <v>0.90000000000000069</v>
      </c>
      <c r="D169" s="9">
        <f t="shared" si="51"/>
        <v>41.88032792274177</v>
      </c>
      <c r="E169" s="9">
        <f t="shared" si="51"/>
        <v>-8.5199497817711656</v>
      </c>
      <c r="F169" s="9">
        <f t="shared" si="44"/>
        <v>-7.1413112759181638</v>
      </c>
      <c r="G169" s="10">
        <f t="shared" si="52"/>
        <v>2.1666666599999997</v>
      </c>
      <c r="H169" s="5">
        <f t="shared" si="52"/>
        <v>1</v>
      </c>
      <c r="I169">
        <f t="shared" si="46"/>
        <v>48.159613046077467</v>
      </c>
      <c r="J169">
        <f t="shared" si="47"/>
        <v>41.986677445066157</v>
      </c>
      <c r="K169">
        <f t="shared" si="47"/>
        <v>-23.5895579838175</v>
      </c>
      <c r="L169">
        <f t="shared" si="48"/>
        <v>-7.9433261811537328</v>
      </c>
      <c r="M169">
        <f t="shared" si="49"/>
        <v>-27.711166431426676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36.136298869573075</v>
      </c>
      <c r="C170" s="9">
        <f t="shared" si="42"/>
        <v>0.90600000000000069</v>
      </c>
      <c r="D170" s="9">
        <f t="shared" si="51"/>
        <v>42.136298869573075</v>
      </c>
      <c r="E170" s="9">
        <f t="shared" si="51"/>
        <v>-8.6643616517239082</v>
      </c>
      <c r="F170" s="9">
        <f t="shared" si="44"/>
        <v>-7.2593409075809152</v>
      </c>
      <c r="G170" s="10">
        <f t="shared" si="52"/>
        <v>2.1666666599999997</v>
      </c>
      <c r="H170" s="5">
        <f t="shared" si="52"/>
        <v>1</v>
      </c>
      <c r="I170">
        <f t="shared" si="46"/>
        <v>48.200471470999368</v>
      </c>
      <c r="J170">
        <f t="shared" si="47"/>
        <v>41.938223155361122</v>
      </c>
      <c r="K170">
        <f t="shared" si="47"/>
        <v>-23.758596099049203</v>
      </c>
      <c r="L170">
        <f t="shared" si="48"/>
        <v>-7.94089057723781</v>
      </c>
      <c r="M170">
        <f t="shared" si="49"/>
        <v>-27.675373265328215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36.391974290551588</v>
      </c>
      <c r="C171" s="9">
        <f t="shared" si="42"/>
        <v>0.9120000000000007</v>
      </c>
      <c r="D171" s="9">
        <f t="shared" si="51"/>
        <v>42.391974290551588</v>
      </c>
      <c r="E171" s="9">
        <f t="shared" si="51"/>
        <v>-8.8098039882477099</v>
      </c>
      <c r="F171" s="9">
        <f t="shared" si="44"/>
        <v>-7.3780818788185076</v>
      </c>
      <c r="G171" s="10">
        <f t="shared" si="52"/>
        <v>2.1666666599999997</v>
      </c>
      <c r="H171" s="5">
        <f t="shared" si="52"/>
        <v>1</v>
      </c>
      <c r="I171">
        <f t="shared" si="46"/>
        <v>48.24184087333132</v>
      </c>
      <c r="J171">
        <f t="shared" si="47"/>
        <v>41.889783722839972</v>
      </c>
      <c r="K171">
        <f t="shared" si="47"/>
        <v>-23.927415875967707</v>
      </c>
      <c r="L171">
        <f t="shared" si="48"/>
        <v>-7.9385263193719942</v>
      </c>
      <c r="M171">
        <f t="shared" si="49"/>
        <v>-27.639519183801333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36.647354274978738</v>
      </c>
      <c r="C172" s="9">
        <f t="shared" si="42"/>
        <v>0.9180000000000007</v>
      </c>
      <c r="D172" s="9">
        <f t="shared" si="51"/>
        <v>42.647354274978738</v>
      </c>
      <c r="E172" s="9">
        <f t="shared" si="51"/>
        <v>-8.9562754583455284</v>
      </c>
      <c r="F172" s="9">
        <f t="shared" si="44"/>
        <v>-7.4975312940877306</v>
      </c>
      <c r="G172" s="10">
        <f t="shared" si="52"/>
        <v>2.1666666599999997</v>
      </c>
      <c r="H172" s="5">
        <f t="shared" si="52"/>
        <v>1</v>
      </c>
      <c r="I172">
        <f t="shared" si="46"/>
        <v>48.283717042161165</v>
      </c>
      <c r="J172">
        <f t="shared" si="47"/>
        <v>41.8413587122918</v>
      </c>
      <c r="K172">
        <f t="shared" si="47"/>
        <v>-24.096016942988896</v>
      </c>
      <c r="L172">
        <f t="shared" si="48"/>
        <v>-7.9362323484222754</v>
      </c>
      <c r="M172">
        <f t="shared" si="49"/>
        <v>-27.603603745757393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36.902438909520875</v>
      </c>
      <c r="C173" s="9">
        <f t="shared" si="42"/>
        <v>0.92400000000000071</v>
      </c>
      <c r="D173" s="9">
        <f t="shared" si="51"/>
        <v>42.902438909520875</v>
      </c>
      <c r="E173" s="9">
        <f t="shared" si="51"/>
        <v>-9.103774726745451</v>
      </c>
      <c r="F173" s="9">
        <f t="shared" si="44"/>
        <v>-7.6176862611758587</v>
      </c>
      <c r="G173" s="10">
        <f t="shared" si="52"/>
        <v>2.1666666599999997</v>
      </c>
      <c r="H173" s="5">
        <f t="shared" si="52"/>
        <v>1</v>
      </c>
      <c r="I173">
        <f t="shared" si="46"/>
        <v>48.326095768915664</v>
      </c>
      <c r="J173">
        <f t="shared" si="47"/>
        <v>41.792947694966422</v>
      </c>
      <c r="K173">
        <f t="shared" si="47"/>
        <v>-24.264398925838016</v>
      </c>
      <c r="L173">
        <f t="shared" si="48"/>
        <v>-7.9340076099574182</v>
      </c>
      <c r="M173">
        <f t="shared" si="49"/>
        <v>-27.567626524414116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37.157228278248589</v>
      </c>
      <c r="C174" s="9">
        <f t="shared" si="42"/>
        <v>0.93000000000000071</v>
      </c>
      <c r="D174" s="9">
        <f t="shared" si="51"/>
        <v>43.157228278248589</v>
      </c>
      <c r="E174" s="9">
        <f t="shared" si="51"/>
        <v>-9.2523004558845496</v>
      </c>
      <c r="F174" s="9">
        <f t="shared" si="44"/>
        <v>-7.7385438911724727</v>
      </c>
      <c r="G174" s="10">
        <f t="shared" si="52"/>
        <v>2.1666666599999997</v>
      </c>
      <c r="H174" s="5">
        <f t="shared" si="52"/>
        <v>1</v>
      </c>
      <c r="I174">
        <f t="shared" si="46"/>
        <v>48.368972847745177</v>
      </c>
      <c r="J174">
        <f t="shared" si="47"/>
        <v>41.744550248545679</v>
      </c>
      <c r="K174">
        <f t="shared" si="47"/>
        <v>-24.432561447636942</v>
      </c>
      <c r="L174">
        <f t="shared" si="48"/>
        <v>-7.9318510542988294</v>
      </c>
      <c r="M174">
        <f t="shared" si="49"/>
        <v>-27.531587107207805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37.411722462675854</v>
      </c>
      <c r="C175" s="9">
        <f t="shared" si="42"/>
        <v>0.93600000000000072</v>
      </c>
      <c r="D175" s="9">
        <f t="shared" si="51"/>
        <v>43.411722462675854</v>
      </c>
      <c r="E175" s="9">
        <f t="shared" si="51"/>
        <v>-9.4018513058932651</v>
      </c>
      <c r="F175" s="9">
        <f t="shared" si="44"/>
        <v>-7.8601012984420855</v>
      </c>
      <c r="G175" s="10">
        <f t="shared" si="52"/>
        <v>2.1666666599999997</v>
      </c>
      <c r="H175" s="5">
        <f t="shared" si="52"/>
        <v>1</v>
      </c>
      <c r="I175">
        <f t="shared" si="46"/>
        <v>48.412344075904123</v>
      </c>
      <c r="J175">
        <f t="shared" si="47"/>
        <v>41.696165957114452</v>
      </c>
      <c r="K175">
        <f t="shared" si="47"/>
        <v>-24.600504128990909</v>
      </c>
      <c r="L175">
        <f t="shared" si="48"/>
        <v>-7.9297616365695509</v>
      </c>
      <c r="M175">
        <f t="shared" si="49"/>
        <v>-27.495485095704396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37.665921541799001</v>
      </c>
      <c r="C176" s="9">
        <f t="shared" si="42"/>
        <v>0.94200000000000073</v>
      </c>
      <c r="D176" s="9">
        <f t="shared" si="51"/>
        <v>43.665921541799001</v>
      </c>
      <c r="E176" s="9">
        <f t="shared" si="51"/>
        <v>-9.5524259345803149</v>
      </c>
      <c r="F176" s="9">
        <f t="shared" si="44"/>
        <v>-7.9823556005976251</v>
      </c>
      <c r="G176" s="10">
        <f t="shared" si="52"/>
        <v>2.1666666599999997</v>
      </c>
      <c r="H176" s="5">
        <f t="shared" si="52"/>
        <v>1</v>
      </c>
      <c r="I176">
        <f t="shared" si="46"/>
        <v>48.456205254126914</v>
      </c>
      <c r="J176">
        <f t="shared" si="47"/>
        <v>41.647794411131379</v>
      </c>
      <c r="K176">
        <f t="shared" si="47"/>
        <v>-24.768226588074707</v>
      </c>
      <c r="L176">
        <f t="shared" si="48"/>
        <v>-7.9277383167423121</v>
      </c>
      <c r="M176">
        <f t="shared" si="49"/>
        <v>-27.459320105509484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37.919825592135517</v>
      </c>
      <c r="C177" s="9">
        <f t="shared" si="42"/>
        <v>0.94800000000000073</v>
      </c>
      <c r="D177" s="9">
        <f t="shared" si="51"/>
        <v>43.919825592135517</v>
      </c>
      <c r="E177" s="9">
        <f t="shared" si="51"/>
        <v>-9.704022997418134</v>
      </c>
      <c r="F177" s="9">
        <f t="shared" si="44"/>
        <v>-8.1053039184747604</v>
      </c>
      <c r="G177" s="10">
        <f t="shared" si="52"/>
        <v>2.1666666599999997</v>
      </c>
      <c r="H177" s="5">
        <f t="shared" si="52"/>
        <v>1</v>
      </c>
      <c r="I177">
        <f t="shared" si="46"/>
        <v>48.500552186999442</v>
      </c>
      <c r="J177">
        <f t="shared" si="47"/>
        <v>41.599435207399253</v>
      </c>
      <c r="K177">
        <f t="shared" si="47"/>
        <v>-24.935728440718314</v>
      </c>
      <c r="L177">
        <f t="shared" si="48"/>
        <v>-7.9257800596866739</v>
      </c>
      <c r="M177">
        <f t="shared" si="49"/>
        <v>-27.423091766177297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38.173434687762644</v>
      </c>
      <c r="C178" s="9">
        <f t="shared" si="42"/>
        <v>0.95400000000000074</v>
      </c>
      <c r="D178" s="9">
        <f t="shared" si="51"/>
        <v>44.173434687762644</v>
      </c>
      <c r="E178" s="9">
        <f t="shared" si="51"/>
        <v>-9.8566411475288263</v>
      </c>
      <c r="F178" s="9">
        <f t="shared" si="44"/>
        <v>-8.2289433761070168</v>
      </c>
      <c r="G178" s="10">
        <f t="shared" si="52"/>
        <v>2.1666666599999997</v>
      </c>
      <c r="H178" s="5">
        <f t="shared" si="52"/>
        <v>1</v>
      </c>
      <c r="I178">
        <f t="shared" si="46"/>
        <v>48.545380683326023</v>
      </c>
      <c r="J178">
        <f t="shared" si="47"/>
        <v>41.551087949035164</v>
      </c>
      <c r="K178">
        <f t="shared" si="47"/>
        <v>-25.103009300491998</v>
      </c>
      <c r="L178">
        <f t="shared" si="48"/>
        <v>-7.923885835215235</v>
      </c>
      <c r="M178">
        <f t="shared" si="49"/>
        <v>-27.386799721118646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38.426748900355797</v>
      </c>
      <c r="C179" s="9">
        <f t="shared" si="42"/>
        <v>0.96000000000000074</v>
      </c>
      <c r="D179" s="9">
        <f t="shared" si="51"/>
        <v>44.426748900355797</v>
      </c>
      <c r="E179" s="9">
        <f t="shared" si="51"/>
        <v>-10.010279035670639</v>
      </c>
      <c r="F179" s="9">
        <f t="shared" si="44"/>
        <v>-8.3532711007017255</v>
      </c>
      <c r="G179" s="10">
        <f t="shared" si="52"/>
        <v>2.1666666599999997</v>
      </c>
      <c r="H179" s="5">
        <f t="shared" si="52"/>
        <v>1</v>
      </c>
      <c r="I179">
        <f t="shared" si="46"/>
        <v>48.59068655649169</v>
      </c>
      <c r="J179">
        <f t="shared" si="47"/>
        <v>41.502752245440348</v>
      </c>
      <c r="K179">
        <f t="shared" si="47"/>
        <v>-25.270068778790822</v>
      </c>
      <c r="L179">
        <f t="shared" si="48"/>
        <v>-7.9220546181288984</v>
      </c>
      <c r="M179">
        <f t="shared" si="49"/>
        <v>-27.350443627507897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38.679768299226815</v>
      </c>
      <c r="C180" s="9">
        <f t="shared" si="42"/>
        <v>0.96600000000000075</v>
      </c>
      <c r="D180" s="9">
        <f t="shared" si="51"/>
        <v>44.679768299226815</v>
      </c>
      <c r="E180" s="9">
        <f t="shared" si="51"/>
        <v>-10.164935310224953</v>
      </c>
      <c r="F180" s="9">
        <f t="shared" si="44"/>
        <v>-8.4782842226167681</v>
      </c>
      <c r="G180" s="10">
        <f t="shared" si="52"/>
        <v>2.1666666599999997</v>
      </c>
      <c r="H180" s="5">
        <f t="shared" si="52"/>
        <v>1</v>
      </c>
      <c r="I180">
        <f t="shared" si="46"/>
        <v>48.636465624819962</v>
      </c>
      <c r="J180">
        <f t="shared" si="47"/>
        <v>41.454427712269762</v>
      </c>
      <c r="K180">
        <f t="shared" si="47"/>
        <v>-25.436906484918619</v>
      </c>
      <c r="L180">
        <f t="shared" si="48"/>
        <v>-7.9202853882612132</v>
      </c>
      <c r="M180">
        <f t="shared" si="49"/>
        <v>-27.314023156189005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38.932492951362015</v>
      </c>
      <c r="C181" s="9">
        <f t="shared" si="42"/>
        <v>0.97200000000000075</v>
      </c>
      <c r="D181" s="9">
        <f t="shared" ref="D181:E196" si="53">D180+$C$7*(J180+J181)/2</f>
        <v>44.932492951362015</v>
      </c>
      <c r="E181" s="9">
        <f t="shared" si="53"/>
        <v>-10.320608617183778</v>
      </c>
      <c r="F181" s="9">
        <f t="shared" si="44"/>
        <v>-8.6039798753381369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48.682713711925736</v>
      </c>
      <c r="J181">
        <f t="shared" si="47"/>
        <v>41.406113971401368</v>
      </c>
      <c r="K181">
        <f t="shared" si="47"/>
        <v>-25.603522026171373</v>
      </c>
      <c r="L181">
        <f t="shared" si="48"/>
        <v>-7.9185771305217347</v>
      </c>
      <c r="M181">
        <f t="shared" si="49"/>
        <v>-27.277537991580608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39.18492292146005</v>
      </c>
      <c r="C182" s="9">
        <f t="shared" si="42"/>
        <v>0.97800000000000076</v>
      </c>
      <c r="D182" s="9">
        <f t="shared" si="53"/>
        <v>45.18492292146005</v>
      </c>
      <c r="E182" s="9">
        <f t="shared" si="53"/>
        <v>-10.477297600137756</v>
      </c>
      <c r="F182" s="9">
        <f t="shared" si="44"/>
        <v>-8.7303551954582534</v>
      </c>
      <c r="G182" s="10">
        <f t="shared" si="54"/>
        <v>2.1666666599999997</v>
      </c>
      <c r="H182" s="5">
        <f t="shared" si="54"/>
        <v>1</v>
      </c>
      <c r="I182">
        <f t="shared" si="46"/>
        <v>48.729426647063555</v>
      </c>
      <c r="J182">
        <f t="shared" si="47"/>
        <v>41.357810650905186</v>
      </c>
      <c r="K182">
        <f t="shared" si="47"/>
        <v>-25.769915007920016</v>
      </c>
      <c r="L182">
        <f t="shared" si="48"/>
        <v>-7.9169288349384548</v>
      </c>
      <c r="M182">
        <f t="shared" si="49"/>
        <v>-27.240987831580249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39.437058271969597</v>
      </c>
      <c r="C183" s="9">
        <f t="shared" si="42"/>
        <v>0.98400000000000076</v>
      </c>
      <c r="D183" s="9">
        <f t="shared" si="53"/>
        <v>45.437058271969597</v>
      </c>
      <c r="E183" s="9">
        <f t="shared" si="53"/>
        <v>-10.635000900264675</v>
      </c>
      <c r="F183" s="9">
        <f t="shared" si="44"/>
        <v>-8.8574073226551011</v>
      </c>
      <c r="G183" s="10">
        <f t="shared" si="54"/>
        <v>2.1666666599999997</v>
      </c>
      <c r="H183" s="5">
        <f t="shared" si="54"/>
        <v>1</v>
      </c>
      <c r="I183">
        <f t="shared" si="46"/>
        <v>48.776600265471046</v>
      </c>
      <c r="J183">
        <f t="shared" si="47"/>
        <v>41.309517385012064</v>
      </c>
      <c r="K183">
        <f t="shared" si="47"/>
        <v>-25.936085033692656</v>
      </c>
      <c r="L183">
        <f t="shared" si="48"/>
        <v>-7.9153394966992625</v>
      </c>
      <c r="M183">
        <f t="shared" si="49"/>
        <v>-27.204372387467721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39.688899063126833</v>
      </c>
      <c r="C184" s="9">
        <f t="shared" si="42"/>
        <v>0.99000000000000077</v>
      </c>
      <c r="D184" s="9">
        <f t="shared" si="53"/>
        <v>45.688899063126833</v>
      </c>
      <c r="E184" s="9">
        <f t="shared" si="53"/>
        <v>-10.793717156318468</v>
      </c>
      <c r="F184" s="9">
        <f t="shared" si="44"/>
        <v>-8.9851333996720921</v>
      </c>
      <c r="G184" s="10">
        <f t="shared" si="54"/>
        <v>2.1666666599999997</v>
      </c>
      <c r="H184" s="5">
        <f t="shared" si="54"/>
        <v>1</v>
      </c>
      <c r="I184">
        <f t="shared" si="46"/>
        <v>48.824230408707521</v>
      </c>
      <c r="J184">
        <f t="shared" si="47"/>
        <v>41.261233814082196</v>
      </c>
      <c r="K184">
        <f t="shared" si="47"/>
        <v>-26.102031705256209</v>
      </c>
      <c r="L184">
        <f t="shared" si="48"/>
        <v>-7.9138081161924383</v>
      </c>
      <c r="M184">
        <f t="shared" si="49"/>
        <v>-27.1676913838076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39.940445352992732</v>
      </c>
      <c r="C185" s="9">
        <f t="shared" si="42"/>
        <v>0.99600000000000077</v>
      </c>
      <c r="D185" s="9">
        <f t="shared" si="53"/>
        <v>45.940445352992732</v>
      </c>
      <c r="E185" s="9">
        <f t="shared" si="53"/>
        <v>-10.953445004618727</v>
      </c>
      <c r="F185" s="9">
        <f t="shared" si="44"/>
        <v>-9.113530572298739</v>
      </c>
      <c r="G185" s="10">
        <f t="shared" si="54"/>
        <v>2.1666666599999997</v>
      </c>
      <c r="H185" s="5">
        <f t="shared" si="54"/>
        <v>1</v>
      </c>
      <c r="I185">
        <f t="shared" si="46"/>
        <v>48.872312924987753</v>
      </c>
      <c r="J185">
        <f t="shared" si="47"/>
        <v>41.212959584573426</v>
      </c>
      <c r="K185">
        <f t="shared" si="47"/>
        <v>-26.267754622697435</v>
      </c>
      <c r="L185">
        <f t="shared" si="48"/>
        <v>-7.9123336990462025</v>
      </c>
      <c r="M185">
        <f t="shared" si="49"/>
        <v>-27.130944558350944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40.191697197490157</v>
      </c>
      <c r="C186" s="9">
        <f t="shared" si="42"/>
        <v>1.0020000000000007</v>
      </c>
      <c r="D186" s="9">
        <f t="shared" si="53"/>
        <v>46.191697197490157</v>
      </c>
      <c r="E186" s="9">
        <f t="shared" si="53"/>
        <v>-11.114183079040689</v>
      </c>
      <c r="F186" s="9">
        <f t="shared" si="44"/>
        <v>-9.2425959893520471</v>
      </c>
      <c r="G186" s="10">
        <f t="shared" si="54"/>
        <v>2.1666666599999997</v>
      </c>
      <c r="H186" s="5">
        <f t="shared" si="54"/>
        <v>1</v>
      </c>
      <c r="I186">
        <f t="shared" si="46"/>
        <v>48.920843669510781</v>
      </c>
      <c r="J186">
        <f t="shared" si="47"/>
        <v>41.164694349009245</v>
      </c>
      <c r="K186">
        <f t="shared" si="47"/>
        <v>-26.433253384503377</v>
      </c>
      <c r="L186">
        <f t="shared" si="48"/>
        <v>-7.91091525616726</v>
      </c>
      <c r="M186">
        <f t="shared" si="49"/>
        <v>-27.094131661936281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40.442654650440772</v>
      </c>
      <c r="C187" s="9">
        <f t="shared" si="42"/>
        <v>1.0080000000000007</v>
      </c>
      <c r="D187" s="9">
        <f t="shared" si="53"/>
        <v>46.442654650440772</v>
      </c>
      <c r="E187" s="9">
        <f t="shared" si="53"/>
        <v>-11.27593001100573</v>
      </c>
      <c r="F187" s="9">
        <f t="shared" si="44"/>
        <v>-9.372326802658673</v>
      </c>
      <c r="G187" s="10">
        <f t="shared" si="54"/>
        <v>2.1666666599999997</v>
      </c>
      <c r="H187" s="5">
        <f t="shared" si="54"/>
        <v>1</v>
      </c>
      <c r="I187">
        <f t="shared" si="46"/>
        <v>48.969818504783859</v>
      </c>
      <c r="J187">
        <f t="shared" si="47"/>
        <v>41.116437765946628</v>
      </c>
      <c r="K187">
        <f t="shared" si="47"/>
        <v>-26.59852758764119</v>
      </c>
      <c r="L187">
        <f t="shared" si="48"/>
        <v>-7.9095518037784007</v>
      </c>
      <c r="M187">
        <f t="shared" si="49"/>
        <v>-27.057252458389783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40.69331776360174</v>
      </c>
      <c r="C188" s="9">
        <f t="shared" si="42"/>
        <v>1.0140000000000007</v>
      </c>
      <c r="D188" s="9">
        <f t="shared" si="53"/>
        <v>46.69331776360174</v>
      </c>
      <c r="E188" s="9">
        <f t="shared" si="53"/>
        <v>-11.43868442947233</v>
      </c>
      <c r="F188" s="9">
        <f t="shared" si="44"/>
        <v>-9.5027201670378219</v>
      </c>
      <c r="G188" s="10">
        <f t="shared" si="54"/>
        <v>2.1666666599999997</v>
      </c>
      <c r="H188" s="5">
        <f t="shared" si="54"/>
        <v>1</v>
      </c>
      <c r="I188">
        <f t="shared" si="46"/>
        <v>49.019233300941416</v>
      </c>
      <c r="J188">
        <f t="shared" si="47"/>
        <v>41.068189499943578</v>
      </c>
      <c r="K188">
        <f t="shared" si="47"/>
        <v>-26.763576827637369</v>
      </c>
      <c r="L188">
        <f t="shared" si="48"/>
        <v>-7.9082423634551144</v>
      </c>
      <c r="M188">
        <f t="shared" si="49"/>
        <v>-27.020306724424792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40.943686586702228</v>
      </c>
      <c r="C189" s="9">
        <f t="shared" si="42"/>
        <v>1.0200000000000007</v>
      </c>
      <c r="D189" s="9">
        <f t="shared" si="53"/>
        <v>46.943686586702228</v>
      </c>
      <c r="E189" s="9">
        <f t="shared" si="53"/>
        <v>-11.602444960927526</v>
      </c>
      <c r="F189" s="9">
        <f t="shared" si="44"/>
        <v>-9.6337732402848566</v>
      </c>
      <c r="G189" s="10">
        <f t="shared" si="54"/>
        <v>2.1666666599999997</v>
      </c>
      <c r="H189" s="5">
        <f t="shared" si="54"/>
        <v>1</v>
      </c>
      <c r="I189">
        <f t="shared" si="46"/>
        <v>49.069083936059059</v>
      </c>
      <c r="J189">
        <f t="shared" si="47"/>
        <v>41.019949221526502</v>
      </c>
      <c r="K189">
        <f t="shared" si="47"/>
        <v>-26.928400698656361</v>
      </c>
      <c r="L189">
        <f t="shared" si="48"/>
        <v>-7.9069859621612464</v>
      </c>
      <c r="M189">
        <f t="shared" si="49"/>
        <v>-26.983294249540631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41.193761167479714</v>
      </c>
      <c r="C190" s="9">
        <f t="shared" si="42"/>
        <v>1.0260000000000007</v>
      </c>
      <c r="D190" s="9">
        <f t="shared" si="53"/>
        <v>47.193761167479714</v>
      </c>
      <c r="E190" s="9">
        <f t="shared" si="53"/>
        <v>-11.767210229378843</v>
      </c>
      <c r="F190" s="9">
        <f t="shared" si="44"/>
        <v>-9.7654831831556663</v>
      </c>
      <c r="G190" s="10">
        <f t="shared" si="54"/>
        <v>2.1666666599999997</v>
      </c>
      <c r="H190" s="5">
        <f t="shared" si="54"/>
        <v>1</v>
      </c>
      <c r="I190">
        <f t="shared" si="46"/>
        <v>49.119366296462545</v>
      </c>
      <c r="J190">
        <f t="shared" si="47"/>
        <v>40.971716607157319</v>
      </c>
      <c r="K190">
        <f t="shared" si="47"/>
        <v>-27.092998793578559</v>
      </c>
      <c r="L190">
        <f t="shared" si="48"/>
        <v>-7.9057816322836523</v>
      </c>
      <c r="M190">
        <f t="shared" si="49"/>
        <v>-26.946214835920749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41.443541551716102</v>
      </c>
      <c r="C191" s="9">
        <f t="shared" si="42"/>
        <v>1.0320000000000007</v>
      </c>
      <c r="D191" s="9">
        <f t="shared" si="53"/>
        <v>47.443541551716102</v>
      </c>
      <c r="E191" s="9">
        <f t="shared" si="53"/>
        <v>-11.932978856346695</v>
      </c>
      <c r="F191" s="9">
        <f t="shared" si="44"/>
        <v>-9.8978471593517092</v>
      </c>
      <c r="G191" s="10">
        <f t="shared" si="54"/>
        <v>2.1666666599999997</v>
      </c>
      <c r="H191" s="5">
        <f t="shared" si="54"/>
        <v>1</v>
      </c>
      <c r="I191">
        <f t="shared" si="46"/>
        <v>49.170076277031754</v>
      </c>
      <c r="J191">
        <f t="shared" si="47"/>
        <v>40.923491339200389</v>
      </c>
      <c r="K191">
        <f t="shared" si="47"/>
        <v>-27.257370704077676</v>
      </c>
      <c r="L191">
        <f t="shared" si="48"/>
        <v>-7.9046284116658905</v>
      </c>
      <c r="M191">
        <f t="shared" si="49"/>
        <v>-26.90906829833029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41.693027783273628</v>
      </c>
      <c r="C192" s="9">
        <f t="shared" si="42"/>
        <v>1.0380000000000007</v>
      </c>
      <c r="D192" s="9">
        <f t="shared" si="53"/>
        <v>47.693027783273628</v>
      </c>
      <c r="E192" s="9">
        <f t="shared" si="53"/>
        <v>-12.099749460857259</v>
      </c>
      <c r="F192" s="9">
        <f t="shared" si="44"/>
        <v>-10.030862335505791</v>
      </c>
      <c r="G192" s="10">
        <f t="shared" si="54"/>
        <v>2.1666666599999997</v>
      </c>
      <c r="H192" s="5">
        <f t="shared" si="54"/>
        <v>1</v>
      </c>
      <c r="I192">
        <f t="shared" si="46"/>
        <v>49.221209781499688</v>
      </c>
      <c r="J192">
        <f t="shared" si="47"/>
        <v>40.875273105889228</v>
      </c>
      <c r="K192">
        <f t="shared" si="47"/>
        <v>-27.421516020697492</v>
      </c>
      <c r="L192">
        <f t="shared" si="48"/>
        <v>-7.9035253436409612</v>
      </c>
      <c r="M192">
        <f t="shared" si="49"/>
        <v>-26.871854464013019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41.942219904130532</v>
      </c>
      <c r="C193" s="9">
        <f t="shared" si="42"/>
        <v>1.0440000000000007</v>
      </c>
      <c r="D193" s="9">
        <f t="shared" si="53"/>
        <v>47.942219904130532</v>
      </c>
      <c r="E193" s="9">
        <f t="shared" si="53"/>
        <v>-12.267520659435817</v>
      </c>
      <c r="F193" s="9">
        <f t="shared" si="44"/>
        <v>-10.164525881168524</v>
      </c>
      <c r="G193" s="10">
        <f t="shared" si="54"/>
        <v>2.1666666599999997</v>
      </c>
      <c r="H193" s="5">
        <f t="shared" si="54"/>
        <v>1</v>
      </c>
      <c r="I193">
        <f t="shared" si="46"/>
        <v>49.272762722746286</v>
      </c>
      <c r="J193">
        <f t="shared" si="47"/>
        <v>40.827061601293018</v>
      </c>
      <c r="K193">
        <f t="shared" si="47"/>
        <v>-27.585434332927971</v>
      </c>
      <c r="L193">
        <f t="shared" si="48"/>
        <v>-7.9024714770630302</v>
      </c>
      <c r="M193">
        <f t="shared" si="49"/>
        <v>-26.834573172587699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42.19111795441659</v>
      </c>
      <c r="C194" s="9">
        <f t="shared" si="42"/>
        <v>1.0500000000000007</v>
      </c>
      <c r="D194" s="9">
        <f t="shared" si="53"/>
        <v>48.19111795441659</v>
      </c>
      <c r="E194" s="9">
        <f t="shared" si="53"/>
        <v>-12.436291066100553</v>
      </c>
      <c r="F194" s="9">
        <f t="shared" si="44"/>
        <v>-10.298834968795493</v>
      </c>
      <c r="G194" s="10">
        <f t="shared" si="54"/>
        <v>2.1666666599999997</v>
      </c>
      <c r="H194" s="5">
        <f t="shared" si="54"/>
        <v>1</v>
      </c>
      <c r="I194">
        <f t="shared" si="46"/>
        <v>49.324731023087352</v>
      </c>
      <c r="J194">
        <f t="shared" si="47"/>
        <v>40.778856525282933</v>
      </c>
      <c r="K194">
        <f t="shared" si="47"/>
        <v>-27.749125229280757</v>
      </c>
      <c r="L194">
        <f t="shared" si="48"/>
        <v>-7.9014658663382162</v>
      </c>
      <c r="M194">
        <f t="shared" si="49"/>
        <v>-26.797224275943933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42.439721972448375</v>
      </c>
      <c r="C195" s="9">
        <f t="shared" si="42"/>
        <v>1.0560000000000007</v>
      </c>
      <c r="D195" s="9">
        <f t="shared" si="53"/>
        <v>48.439721972448375</v>
      </c>
      <c r="E195" s="9">
        <f t="shared" si="53"/>
        <v>-12.60605929235682</v>
      </c>
      <c r="F195" s="9">
        <f t="shared" si="44"/>
        <v>-10.433786773735072</v>
      </c>
      <c r="G195" s="10">
        <f t="shared" si="54"/>
        <v>2.1666666599999997</v>
      </c>
      <c r="H195" s="5">
        <f t="shared" si="54"/>
        <v>1</v>
      </c>
      <c r="I195">
        <f t="shared" si="46"/>
        <v>49.377110614558319</v>
      </c>
      <c r="J195">
        <f t="shared" si="47"/>
        <v>40.730657583498271</v>
      </c>
      <c r="K195">
        <f t="shared" si="47"/>
        <v>-27.912588297364014</v>
      </c>
      <c r="L195">
        <f t="shared" si="48"/>
        <v>-7.9005075714543862</v>
      </c>
      <c r="M195">
        <f t="shared" si="49"/>
        <v>-26.759807638137495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42.688031994764344</v>
      </c>
      <c r="C196" s="9">
        <f t="shared" si="42"/>
        <v>1.0620000000000007</v>
      </c>
      <c r="D196" s="9">
        <f t="shared" si="53"/>
        <v>48.688031994764344</v>
      </c>
      <c r="E196" s="9">
        <f t="shared" si="53"/>
        <v>-12.776823947191847</v>
      </c>
      <c r="F196" s="9">
        <f t="shared" si="44"/>
        <v>-10.569378474216965</v>
      </c>
      <c r="G196" s="10">
        <f t="shared" si="54"/>
        <v>2.1666666599999997</v>
      </c>
      <c r="H196" s="5">
        <f t="shared" si="54"/>
        <v>1</v>
      </c>
      <c r="I196">
        <f t="shared" si="46"/>
        <v>49.429897439192949</v>
      </c>
      <c r="J196">
        <f t="shared" si="47"/>
        <v>40.682464487312402</v>
      </c>
      <c r="K196">
        <f t="shared" si="47"/>
        <v>-28.075823123956653</v>
      </c>
      <c r="L196">
        <f t="shared" si="48"/>
        <v>-7.8995956580099929</v>
      </c>
      <c r="M196">
        <f t="shared" si="49"/>
        <v>-26.722323135285148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42.936048056159734</v>
      </c>
      <c r="C197" s="9">
        <f t="shared" si="42"/>
        <v>1.0680000000000007</v>
      </c>
      <c r="D197" s="9">
        <f t="shared" ref="D197:E212" si="55">D196+$C$7*(J196+J197)/2</f>
        <v>48.936048056159734</v>
      </c>
      <c r="E197" s="9">
        <f t="shared" si="55"/>
        <v>-12.948583637069914</v>
      </c>
      <c r="F197" s="9">
        <f t="shared" si="44"/>
        <v>-10.705607251341357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49.483087449297038</v>
      </c>
      <c r="J197">
        <f t="shared" si="47"/>
        <v>40.63427695379854</v>
      </c>
      <c r="K197">
        <f t="shared" si="47"/>
        <v>-28.238829295081892</v>
      </c>
      <c r="L197">
        <f t="shared" si="48"/>
        <v>-7.8987291972419413</v>
      </c>
      <c r="M197">
        <f t="shared" si="49"/>
        <v>-26.684770655459065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43.183770189721187</v>
      </c>
      <c r="C198" s="9">
        <f t="shared" si="42"/>
        <v>1.0740000000000007</v>
      </c>
      <c r="D198" s="9">
        <f t="shared" si="55"/>
        <v>49.183770189721187</v>
      </c>
      <c r="E198" s="9">
        <f t="shared" si="55"/>
        <v>-13.121336965927959</v>
      </c>
      <c r="F198" s="9">
        <f t="shared" si="44"/>
        <v>-10.842470289068761</v>
      </c>
      <c r="G198" s="10">
        <f t="shared" si="56"/>
        <v>2.1666666599999997</v>
      </c>
      <c r="H198" s="5">
        <f t="shared" si="56"/>
        <v>1</v>
      </c>
      <c r="I198">
        <f t="shared" si="46"/>
        <v>49.536676607717006</v>
      </c>
      <c r="J198">
        <f t="shared" si="47"/>
        <v>40.586094705695366</v>
      </c>
      <c r="K198">
        <f t="shared" si="47"/>
        <v>-28.401606396080194</v>
      </c>
      <c r="L198">
        <f t="shared" si="48"/>
        <v>-7.8979072660525009</v>
      </c>
      <c r="M198">
        <f t="shared" si="49"/>
        <v>-26.647150098580745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43.431198426861243</v>
      </c>
      <c r="C199" s="9">
        <f t="shared" si="42"/>
        <v>1.0800000000000007</v>
      </c>
      <c r="D199" s="9">
        <f t="shared" si="55"/>
        <v>49.431198426861243</v>
      </c>
      <c r="E199" s="9">
        <f t="shared" si="55"/>
        <v>-13.295082535171632</v>
      </c>
      <c r="F199" s="9">
        <f t="shared" si="44"/>
        <v>-10.979964774210499</v>
      </c>
      <c r="G199" s="10">
        <f t="shared" si="56"/>
        <v>2.1666666599999997</v>
      </c>
      <c r="H199" s="5">
        <f t="shared" si="56"/>
        <v>1</v>
      </c>
      <c r="I199">
        <f t="shared" si="46"/>
        <v>49.590660888103379</v>
      </c>
      <c r="J199">
        <f t="shared" si="47"/>
        <v>40.537917471372445</v>
      </c>
      <c r="K199">
        <f t="shared" si="47"/>
        <v>-28.564154011681538</v>
      </c>
      <c r="L199">
        <f t="shared" si="48"/>
        <v>-7.8971289470352399</v>
      </c>
      <c r="M199">
        <f t="shared" si="49"/>
        <v>-26.609461376314602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43.678332797352553</v>
      </c>
      <c r="C200" s="9">
        <f t="shared" si="42"/>
        <v>1.0860000000000007</v>
      </c>
      <c r="D200" s="9">
        <f t="shared" si="55"/>
        <v>49.678332797352553</v>
      </c>
      <c r="E200" s="9">
        <f t="shared" si="55"/>
        <v>-13.469818943671797</v>
      </c>
      <c r="F200" s="9">
        <f t="shared" si="44"/>
        <v>-11.118087896419834</v>
      </c>
      <c r="G200" s="10">
        <f t="shared" si="56"/>
        <v>2.1666666599999997</v>
      </c>
      <c r="H200" s="5">
        <f t="shared" si="56"/>
        <v>1</v>
      </c>
      <c r="I200">
        <f t="shared" si="46"/>
        <v>49.645036275169339</v>
      </c>
      <c r="J200">
        <f t="shared" si="47"/>
        <v>40.489744984795529</v>
      </c>
      <c r="K200">
        <f t="shared" si="47"/>
        <v>-28.726471726077058</v>
      </c>
      <c r="L200">
        <f t="shared" si="48"/>
        <v>-7.8963933285000287</v>
      </c>
      <c r="M200">
        <f t="shared" si="49"/>
        <v>-26.571704411961115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43.925173329361932</v>
      </c>
      <c r="C201" s="9">
        <f t="shared" si="42"/>
        <v>1.0920000000000007</v>
      </c>
      <c r="D201" s="9">
        <f t="shared" si="55"/>
        <v>49.925173329361932</v>
      </c>
      <c r="E201" s="9">
        <f t="shared" si="55"/>
        <v>-13.645544787761452</v>
      </c>
      <c r="F201" s="9">
        <f t="shared" si="44"/>
        <v>-11.256836848183719</v>
      </c>
      <c r="G201" s="10">
        <f t="shared" si="56"/>
        <v>2.1666666599999997</v>
      </c>
      <c r="H201" s="5">
        <f t="shared" si="56"/>
        <v>1</v>
      </c>
      <c r="I201">
        <f t="shared" si="46"/>
        <v>49.699798764944113</v>
      </c>
      <c r="J201">
        <f t="shared" si="47"/>
        <v>40.441576985491679</v>
      </c>
      <c r="K201">
        <f t="shared" si="47"/>
        <v>-28.888559122990021</v>
      </c>
      <c r="L201">
        <f t="shared" si="48"/>
        <v>-7.8956995044970766</v>
      </c>
      <c r="M201">
        <f t="shared" si="49"/>
        <v>-26.533879140349658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44.171720049484151</v>
      </c>
      <c r="C202" s="9">
        <f t="shared" si="42"/>
        <v>1.0980000000000008</v>
      </c>
      <c r="D202" s="9">
        <f t="shared" si="55"/>
        <v>50.171720049484151</v>
      </c>
      <c r="E202" s="9">
        <f t="shared" si="55"/>
        <v>-13.822258661233096</v>
      </c>
      <c r="F202" s="9">
        <f t="shared" si="44"/>
        <v>-11.396208824815178</v>
      </c>
      <c r="G202" s="10">
        <f t="shared" si="56"/>
        <v>2.1666666599999997</v>
      </c>
      <c r="H202" s="5">
        <f t="shared" si="56"/>
        <v>1</v>
      </c>
      <c r="I202">
        <f t="shared" si="46"/>
        <v>49.754944365021359</v>
      </c>
      <c r="J202">
        <f t="shared" si="47"/>
        <v>40.393413218514247</v>
      </c>
      <c r="K202">
        <f t="shared" si="47"/>
        <v>-29.050415785746154</v>
      </c>
      <c r="L202">
        <f t="shared" si="48"/>
        <v>-7.895046574840026</v>
      </c>
      <c r="M202">
        <f t="shared" si="49"/>
        <v>-26.495985507731007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44.417972982775559</v>
      </c>
      <c r="C203" s="9">
        <f t="shared" si="42"/>
        <v>1.1040000000000008</v>
      </c>
      <c r="D203" s="9">
        <f t="shared" si="55"/>
        <v>50.417972982775559</v>
      </c>
      <c r="E203" s="9">
        <f t="shared" si="55"/>
        <v>-13.999959155336519</v>
      </c>
      <c r="F203" s="9">
        <f t="shared" si="44"/>
        <v>-11.536201024446317</v>
      </c>
      <c r="G203" s="10">
        <f t="shared" si="56"/>
        <v>2.1666666599999997</v>
      </c>
      <c r="H203" s="5">
        <f t="shared" si="56"/>
        <v>1</v>
      </c>
      <c r="I203">
        <f t="shared" si="46"/>
        <v>49.810469094802542</v>
      </c>
      <c r="J203">
        <f t="shared" si="47"/>
        <v>40.345253434407724</v>
      </c>
      <c r="K203">
        <f t="shared" si="47"/>
        <v>-29.212041297343312</v>
      </c>
      <c r="L203">
        <f t="shared" si="48"/>
        <v>-7.8944336451281005</v>
      </c>
      <c r="M203">
        <f t="shared" si="49"/>
        <v>-26.458023471669534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44.663932152787481</v>
      </c>
      <c r="C204" s="9">
        <f t="shared" si="42"/>
        <v>1.1100000000000008</v>
      </c>
      <c r="D204" s="9">
        <f t="shared" si="55"/>
        <v>50.663932152787481</v>
      </c>
      <c r="E204" s="9">
        <f t="shared" si="55"/>
        <v>-14.178644858777004</v>
      </c>
      <c r="F204" s="9">
        <f t="shared" si="44"/>
        <v>-11.676810648021949</v>
      </c>
      <c r="G204" s="10">
        <f t="shared" si="56"/>
        <v>2.1666666599999997</v>
      </c>
      <c r="H204" s="5">
        <f t="shared" si="56"/>
        <v>1</v>
      </c>
      <c r="I204">
        <f t="shared" si="46"/>
        <v>49.866368985735264</v>
      </c>
      <c r="J204">
        <f t="shared" si="47"/>
        <v>40.297097389172443</v>
      </c>
      <c r="K204">
        <f t="shared" si="47"/>
        <v>-29.373435240520497</v>
      </c>
      <c r="L204">
        <f t="shared" si="48"/>
        <v>-7.8938598267673301</v>
      </c>
      <c r="M204">
        <f t="shared" si="49"/>
        <v>-26.41999300093514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44.909597581599357</v>
      </c>
      <c r="C205" s="9">
        <f t="shared" si="42"/>
        <v>1.1160000000000008</v>
      </c>
      <c r="D205" s="9">
        <f t="shared" si="55"/>
        <v>50.909597581599357</v>
      </c>
      <c r="E205" s="9">
        <f t="shared" si="55"/>
        <v>-14.358314357713962</v>
      </c>
      <c r="F205" s="9">
        <f t="shared" si="44"/>
        <v>-11.818034899293751</v>
      </c>
      <c r="G205" s="10">
        <f t="shared" si="56"/>
        <v>2.1666666599999997</v>
      </c>
      <c r="H205" s="5">
        <f t="shared" si="56"/>
        <v>1</v>
      </c>
      <c r="I205">
        <f t="shared" si="46"/>
        <v>49.922640081546618</v>
      </c>
      <c r="J205">
        <f t="shared" si="47"/>
        <v>40.248944844229165</v>
      </c>
      <c r="K205">
        <f t="shared" si="47"/>
        <v>-29.534597197826201</v>
      </c>
      <c r="L205">
        <f t="shared" si="48"/>
        <v>-7.8933242369908285</v>
      </c>
      <c r="M205">
        <f t="shared" si="49"/>
        <v>-26.381894075394918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45.154969289851728</v>
      </c>
      <c r="C206" s="9">
        <f t="shared" si="42"/>
        <v>1.1220000000000008</v>
      </c>
      <c r="D206" s="9">
        <f t="shared" si="55"/>
        <v>51.154969289851728</v>
      </c>
      <c r="E206" s="9">
        <f t="shared" si="55"/>
        <v>-14.538966235759974</v>
      </c>
      <c r="F206" s="9">
        <f t="shared" si="44"/>
        <v>-11.959870984815147</v>
      </c>
      <c r="G206" s="10">
        <f t="shared" si="56"/>
        <v>2.1666666599999997</v>
      </c>
      <c r="H206" s="5">
        <f t="shared" si="56"/>
        <v>1</v>
      </c>
      <c r="I206">
        <f t="shared" si="46"/>
        <v>49.979278438471539</v>
      </c>
      <c r="J206">
        <f t="shared" si="47"/>
        <v>40.200795566383519</v>
      </c>
      <c r="K206">
        <f t="shared" si="47"/>
        <v>-29.69552675168611</v>
      </c>
      <c r="L206">
        <f t="shared" si="48"/>
        <v>-7.8928259988781582</v>
      </c>
      <c r="M206">
        <f t="shared" si="49"/>
        <v>-26.343726685904613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45.400047296778958</v>
      </c>
      <c r="C207" s="9">
        <f t="shared" si="42"/>
        <v>1.1280000000000008</v>
      </c>
      <c r="D207" s="9">
        <f t="shared" si="55"/>
        <v>51.400047296778958</v>
      </c>
      <c r="E207" s="9">
        <f t="shared" si="55"/>
        <v>-14.720599073980249</v>
      </c>
      <c r="F207" s="9">
        <f t="shared" si="44"/>
        <v>-12.102316113936627</v>
      </c>
      <c r="G207" s="10">
        <f t="shared" si="56"/>
        <v>2.1666666599999997</v>
      </c>
      <c r="H207" s="5">
        <f t="shared" si="56"/>
        <v>1</v>
      </c>
      <c r="I207">
        <f t="shared" si="46"/>
        <v>50.036280125476253</v>
      </c>
      <c r="J207">
        <f t="shared" si="47"/>
        <v>40.152649327790364</v>
      </c>
      <c r="K207">
        <f t="shared" si="47"/>
        <v>-29.856223484470128</v>
      </c>
      <c r="L207">
        <f t="shared" si="48"/>
        <v>-7.8923642413737793</v>
      </c>
      <c r="M207">
        <f t="shared" si="49"/>
        <v>-26.305490834199873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45.644831620241767</v>
      </c>
      <c r="C208" s="9">
        <f t="shared" si="42"/>
        <v>1.1340000000000008</v>
      </c>
      <c r="D208" s="9">
        <f t="shared" si="55"/>
        <v>51.644831620241767</v>
      </c>
      <c r="E208" s="9">
        <f t="shared" si="55"/>
        <v>-14.903211450892488</v>
      </c>
      <c r="F208" s="9">
        <f t="shared" si="44"/>
        <v>-12.245367498801773</v>
      </c>
      <c r="G208" s="10">
        <f t="shared" si="56"/>
        <v>2.1666666599999997</v>
      </c>
      <c r="H208" s="5">
        <f t="shared" si="56"/>
        <v>1</v>
      </c>
      <c r="I208">
        <f t="shared" si="46"/>
        <v>50.093641224476677</v>
      </c>
      <c r="J208">
        <f t="shared" si="47"/>
        <v>40.104505905917982</v>
      </c>
      <c r="K208">
        <f t="shared" si="47"/>
        <v>-30.016686978558749</v>
      </c>
      <c r="L208">
        <f t="shared" si="48"/>
        <v>-7.891938099304566</v>
      </c>
      <c r="M208">
        <f t="shared" si="49"/>
        <v>-26.267186532787314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45.889322276759529</v>
      </c>
      <c r="C209" s="9">
        <f t="shared" si="42"/>
        <v>1.1400000000000008</v>
      </c>
      <c r="D209" s="9">
        <f t="shared" si="55"/>
        <v>51.889322276759529</v>
      </c>
      <c r="E209" s="9">
        <f t="shared" si="55"/>
        <v>-15.086801942467138</v>
      </c>
      <c r="F209" s="9">
        <f t="shared" si="44"/>
        <v>-12.389022354343744</v>
      </c>
      <c r="G209" s="10">
        <f t="shared" si="56"/>
        <v>2.1666666599999997</v>
      </c>
      <c r="H209" s="5">
        <f t="shared" si="56"/>
        <v>1</v>
      </c>
      <c r="I209">
        <f t="shared" si="46"/>
        <v>50.151357830552016</v>
      </c>
      <c r="J209">
        <f t="shared" si="47"/>
        <v>40.056365083512226</v>
      </c>
      <c r="K209">
        <f t="shared" si="47"/>
        <v>-30.176916816408752</v>
      </c>
      <c r="L209">
        <f t="shared" si="48"/>
        <v>-7.8915467133964512</v>
      </c>
      <c r="M209">
        <f t="shared" si="49"/>
        <v>-26.22881380483544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46.133519281542348</v>
      </c>
      <c r="C210" s="9">
        <f t="shared" si="42"/>
        <v>1.1460000000000008</v>
      </c>
      <c r="D210" s="9">
        <f t="shared" si="55"/>
        <v>52.133519281542348</v>
      </c>
      <c r="E210" s="9">
        <f t="shared" si="55"/>
        <v>-15.271369122128071</v>
      </c>
      <c r="F210" s="9">
        <f t="shared" si="44"/>
        <v>-12.533277898282426</v>
      </c>
      <c r="G210" s="10">
        <f t="shared" si="56"/>
        <v>2.1666666599999997</v>
      </c>
      <c r="H210" s="5">
        <f t="shared" si="56"/>
        <v>1</v>
      </c>
      <c r="I210">
        <f t="shared" si="46"/>
        <v>50.209426052153404</v>
      </c>
      <c r="J210">
        <f t="shared" si="47"/>
        <v>40.008226648560509</v>
      </c>
      <c r="K210">
        <f t="shared" si="47"/>
        <v>-30.33691258061825</v>
      </c>
      <c r="L210">
        <f t="shared" si="48"/>
        <v>-7.8911892302901352</v>
      </c>
      <c r="M210">
        <f t="shared" si="49"/>
        <v>-26.19037268406543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46.377422648522938</v>
      </c>
      <c r="C211" s="9">
        <f t="shared" si="42"/>
        <v>1.1520000000000008</v>
      </c>
      <c r="D211" s="9">
        <f t="shared" si="55"/>
        <v>52.377422648522938</v>
      </c>
      <c r="E211" s="9">
        <f t="shared" si="55"/>
        <v>-15.45691156075363</v>
      </c>
      <c r="F211" s="9">
        <f t="shared" si="44"/>
        <v>-12.678131351122051</v>
      </c>
      <c r="G211" s="10">
        <f t="shared" si="56"/>
        <v>2.1666666599999997</v>
      </c>
      <c r="H211" s="5">
        <f t="shared" si="56"/>
        <v>1</v>
      </c>
      <c r="I211">
        <f t="shared" si="46"/>
        <v>50.267842011307692</v>
      </c>
      <c r="J211">
        <f t="shared" si="47"/>
        <v>39.960090394255737</v>
      </c>
      <c r="K211">
        <f t="shared" si="47"/>
        <v>-30.496673853991048</v>
      </c>
      <c r="L211">
        <f t="shared" si="48"/>
        <v>-7.8908648025559414</v>
      </c>
      <c r="M211">
        <f t="shared" si="49"/>
        <v>-26.151863214641807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46.621032390388244</v>
      </c>
      <c r="C212" s="9">
        <f t="shared" si="42"/>
        <v>1.1580000000000008</v>
      </c>
      <c r="D212" s="9">
        <f t="shared" si="55"/>
        <v>52.621032390388244</v>
      </c>
      <c r="E212" s="9">
        <f t="shared" si="55"/>
        <v>-15.643427826678083</v>
      </c>
      <c r="F212" s="9">
        <f t="shared" si="44"/>
        <v>-12.823579936149425</v>
      </c>
      <c r="G212" s="10">
        <f t="shared" si="56"/>
        <v>2.1666666599999997</v>
      </c>
      <c r="H212" s="5">
        <f t="shared" si="56"/>
        <v>1</v>
      </c>
      <c r="I212">
        <f t="shared" si="46"/>
        <v>50.326601843816412</v>
      </c>
      <c r="J212">
        <f t="shared" si="47"/>
        <v>39.911956118960148</v>
      </c>
      <c r="K212">
        <f t="shared" si="47"/>
        <v>-30.656200219600365</v>
      </c>
      <c r="L212">
        <f t="shared" si="48"/>
        <v>-7.8905725887077596</v>
      </c>
      <c r="M212">
        <f t="shared" si="49"/>
        <v>-26.113285451063035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46.864348518610889</v>
      </c>
      <c r="C213" s="9">
        <f t="shared" ref="C213:C276" si="61">C212+_dt</f>
        <v>1.1640000000000008</v>
      </c>
      <c r="D213" s="9">
        <f t="shared" ref="D213:E228" si="62">D212+$C$7*(J212+J213)/2</f>
        <v>52.864348518610889</v>
      </c>
      <c r="E213" s="9">
        <f t="shared" si="62"/>
        <v>-15.830916485693463</v>
      </c>
      <c r="F213" s="9">
        <f t="shared" ref="F213:F276" si="63">$O$1*D213^2+$O$2*D213+$O$3</f>
        <v>-12.969620879432632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50.385701699449903</v>
      </c>
      <c r="J213">
        <f t="shared" ref="J213:K276" si="66">J212+L212*$C$7</f>
        <v>39.86382362616903</v>
      </c>
      <c r="K213">
        <f t="shared" si="66"/>
        <v>-30.81549126085185</v>
      </c>
      <c r="L213">
        <f t="shared" ref="L213:L276" si="67">-$C$15*I213*J213</f>
        <v>-7.8903117532161247</v>
      </c>
      <c r="M213">
        <f t="shared" ref="M213:M276" si="68">-$C$6-$C$15*I213*K213</f>
        <v>-26.07463945805204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47.107371043480349</v>
      </c>
      <c r="C214" s="9">
        <f t="shared" si="61"/>
        <v>1.1700000000000008</v>
      </c>
      <c r="D214" s="9">
        <f t="shared" si="62"/>
        <v>53.107371043480349</v>
      </c>
      <c r="E214" s="9">
        <f t="shared" si="62"/>
        <v>-16.019376101051776</v>
      </c>
      <c r="F214" s="9">
        <f t="shared" si="63"/>
        <v>-13.116251409820347</v>
      </c>
      <c r="G214" s="10">
        <f t="shared" si="64"/>
        <v>2.1666666599999997</v>
      </c>
      <c r="H214" s="5">
        <f t="shared" si="64"/>
        <v>1</v>
      </c>
      <c r="I214">
        <f t="shared" si="65"/>
        <v>50.445137742136694</v>
      </c>
      <c r="J214">
        <f t="shared" si="66"/>
        <v>39.81569272447441</v>
      </c>
      <c r="K214">
        <f t="shared" si="66"/>
        <v>-30.974546561545967</v>
      </c>
      <c r="L214">
        <f t="shared" si="67"/>
        <v>-7.8900814665204351</v>
      </c>
      <c r="M214">
        <f t="shared" si="68"/>
        <v>-26.035925310446693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47.350099974133961</v>
      </c>
      <c r="C215" s="9">
        <f t="shared" si="61"/>
        <v>1.1760000000000008</v>
      </c>
      <c r="D215" s="9">
        <f t="shared" si="62"/>
        <v>53.350099974133961</v>
      </c>
      <c r="E215" s="9">
        <f t="shared" si="62"/>
        <v>-16.208805233467608</v>
      </c>
      <c r="F215" s="9">
        <f t="shared" si="63"/>
        <v>-13.263468758941592</v>
      </c>
      <c r="G215" s="10">
        <f t="shared" si="64"/>
        <v>2.1666666599999997</v>
      </c>
      <c r="H215" s="5">
        <f t="shared" si="64"/>
        <v>1</v>
      </c>
      <c r="I215">
        <f t="shared" si="65"/>
        <v>50.504906150148116</v>
      </c>
      <c r="J215">
        <f t="shared" si="66"/>
        <v>39.767563227528633</v>
      </c>
      <c r="K215">
        <f t="shared" si="66"/>
        <v>-31.133365705939692</v>
      </c>
      <c r="L215">
        <f t="shared" si="67"/>
        <v>-7.8898809050402958</v>
      </c>
      <c r="M215">
        <f t="shared" si="68"/>
        <v>-25.997143093090262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47.59253531858765</v>
      </c>
      <c r="C216" s="9">
        <f t="shared" si="61"/>
        <v>1.1820000000000008</v>
      </c>
      <c r="D216" s="9">
        <f t="shared" si="62"/>
        <v>53.59253531858765</v>
      </c>
      <c r="E216" s="9">
        <f t="shared" si="62"/>
        <v>-16.399202441121087</v>
      </c>
      <c r="F216" s="9">
        <f t="shared" si="63"/>
        <v>-13.411270161206065</v>
      </c>
      <c r="G216" s="10">
        <f t="shared" si="64"/>
        <v>2.1666666599999997</v>
      </c>
      <c r="H216" s="5">
        <f t="shared" si="64"/>
        <v>1</v>
      </c>
      <c r="I216">
        <f t="shared" si="65"/>
        <v>50.565003116278255</v>
      </c>
      <c r="J216">
        <f t="shared" si="66"/>
        <v>39.719434954007887</v>
      </c>
      <c r="K216">
        <f t="shared" si="66"/>
        <v>-31.291948278807542</v>
      </c>
      <c r="L216">
        <f t="shared" si="67"/>
        <v>-7.8897092511860345</v>
      </c>
      <c r="M216">
        <f t="shared" si="68"/>
        <v>-25.958292900721869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47.834677083766479</v>
      </c>
      <c r="C217" s="9">
        <f t="shared" si="61"/>
        <v>1.1880000000000008</v>
      </c>
      <c r="D217" s="9">
        <f t="shared" si="62"/>
        <v>53.834677083766479</v>
      </c>
      <c r="E217" s="9">
        <f t="shared" si="62"/>
        <v>-16.590566279661232</v>
      </c>
      <c r="F217" s="9">
        <f t="shared" si="63"/>
        <v>-13.559652853804959</v>
      </c>
      <c r="G217" s="10">
        <f t="shared" si="64"/>
        <v>2.1666666599999997</v>
      </c>
      <c r="H217" s="5">
        <f t="shared" si="64"/>
        <v>1</v>
      </c>
      <c r="I217">
        <f t="shared" si="65"/>
        <v>50.625424848019129</v>
      </c>
      <c r="J217">
        <f t="shared" si="66"/>
        <v>39.671307727575652</v>
      </c>
      <c r="K217">
        <f t="shared" si="66"/>
        <v>-31.450293865501944</v>
      </c>
      <c r="L217">
        <f t="shared" si="67"/>
        <v>-7.889565693368346</v>
      </c>
      <c r="M217">
        <f t="shared" si="68"/>
        <v>-25.919374837866972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48.076525275534962</v>
      </c>
      <c r="C218" s="9">
        <f t="shared" si="61"/>
        <v>1.1940000000000008</v>
      </c>
      <c r="D218" s="9">
        <f t="shared" si="62"/>
        <v>54.076525275534962</v>
      </c>
      <c r="E218" s="9">
        <f t="shared" si="62"/>
        <v>-16.782895302209653</v>
      </c>
      <c r="F218" s="9">
        <f t="shared" si="63"/>
        <v>-13.708614076712269</v>
      </c>
      <c r="G218" s="10">
        <f t="shared" si="64"/>
        <v>2.1666666599999997</v>
      </c>
      <c r="H218" s="5">
        <f t="shared" si="64"/>
        <v>1</v>
      </c>
      <c r="I218">
        <f t="shared" si="65"/>
        <v>50.686167567731331</v>
      </c>
      <c r="J218">
        <f t="shared" si="66"/>
        <v>39.623181376846105</v>
      </c>
      <c r="K218">
        <f t="shared" si="66"/>
        <v>-31.608402052012934</v>
      </c>
      <c r="L218">
        <f t="shared" si="67"/>
        <v>-7.8894494260071291</v>
      </c>
      <c r="M218">
        <f t="shared" si="68"/>
        <v>-25.880389018727868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48.318079898727156</v>
      </c>
      <c r="C219" s="9">
        <f t="shared" si="61"/>
        <v>1.2000000000000008</v>
      </c>
      <c r="D219" s="9">
        <f t="shared" si="62"/>
        <v>54.318079898727156</v>
      </c>
      <c r="E219" s="9">
        <f t="shared" si="62"/>
        <v>-16.976188059364624</v>
      </c>
      <c r="F219" s="9">
        <f t="shared" si="63"/>
        <v>-13.858151072686614</v>
      </c>
      <c r="G219" s="10">
        <f t="shared" si="64"/>
        <v>2.1666666599999997</v>
      </c>
      <c r="H219" s="5">
        <f t="shared" si="64"/>
        <v>1</v>
      </c>
      <c r="I219">
        <f t="shared" si="65"/>
        <v>50.747227512809999</v>
      </c>
      <c r="J219">
        <f t="shared" si="66"/>
        <v>39.575055735347462</v>
      </c>
      <c r="K219">
        <f t="shared" si="66"/>
        <v>-31.766272425027175</v>
      </c>
      <c r="L219">
        <f t="shared" si="67"/>
        <v>-7.8893596495394815</v>
      </c>
      <c r="M219">
        <f t="shared" si="68"/>
        <v>-25.841335567074275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48.559340957176495</v>
      </c>
      <c r="C220" s="9">
        <f t="shared" si="61"/>
        <v>1.2060000000000008</v>
      </c>
      <c r="D220" s="9">
        <f t="shared" si="62"/>
        <v>54.559340957176495</v>
      </c>
      <c r="E220" s="9">
        <f t="shared" si="62"/>
        <v>-17.170443099205514</v>
      </c>
      <c r="F220" s="9">
        <f t="shared" si="63"/>
        <v>-14.008261087273514</v>
      </c>
      <c r="G220" s="10">
        <f t="shared" si="64"/>
        <v>2.1666666599999997</v>
      </c>
      <c r="H220" s="5">
        <f t="shared" si="64"/>
        <v>1</v>
      </c>
      <c r="I220">
        <f t="shared" si="65"/>
        <v>50.808600935846258</v>
      </c>
      <c r="J220">
        <f t="shared" si="66"/>
        <v>39.526930641485272</v>
      </c>
      <c r="K220">
        <f t="shared" si="66"/>
        <v>-31.923904571986327</v>
      </c>
      <c r="L220">
        <f t="shared" si="67"/>
        <v>-7.8892955704268921</v>
      </c>
      <c r="M220">
        <f t="shared" si="68"/>
        <v>-25.802214616133959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48.800308453745465</v>
      </c>
      <c r="C221" s="9">
        <f t="shared" si="61"/>
        <v>1.2120000000000009</v>
      </c>
      <c r="D221" s="9">
        <f t="shared" si="62"/>
        <v>54.800308453745465</v>
      </c>
      <c r="E221" s="9">
        <f t="shared" si="62"/>
        <v>-17.365658967297563</v>
      </c>
      <c r="F221" s="9">
        <f t="shared" si="63"/>
        <v>-14.158941368808186</v>
      </c>
      <c r="G221" s="10">
        <f t="shared" si="64"/>
        <v>2.1666666599999997</v>
      </c>
      <c r="H221" s="5">
        <f t="shared" si="64"/>
        <v>1</v>
      </c>
      <c r="I221">
        <f t="shared" si="65"/>
        <v>50.870284104784119</v>
      </c>
      <c r="J221">
        <f t="shared" si="66"/>
        <v>39.478805938505666</v>
      </c>
      <c r="K221">
        <f t="shared" si="66"/>
        <v>-32.081298081144745</v>
      </c>
      <c r="L221">
        <f t="shared" si="67"/>
        <v>-7.8892564011616173</v>
      </c>
      <c r="M221">
        <f t="shared" si="68"/>
        <v>-25.763026308483504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49.040982390355005</v>
      </c>
      <c r="C222" s="9">
        <f t="shared" si="61"/>
        <v>1.2180000000000009</v>
      </c>
      <c r="D222" s="9">
        <f t="shared" si="62"/>
        <v>55.040982390355005</v>
      </c>
      <c r="E222" s="9">
        <f t="shared" si="62"/>
        <v>-17.561834206697014</v>
      </c>
      <c r="F222" s="9">
        <f t="shared" si="63"/>
        <v>-14.310189168418777</v>
      </c>
      <c r="G222" s="10">
        <f t="shared" si="64"/>
        <v>2.1666666599999997</v>
      </c>
      <c r="H222" s="5">
        <f t="shared" si="64"/>
        <v>1</v>
      </c>
      <c r="I222">
        <f t="shared" si="65"/>
        <v>50.932273303072925</v>
      </c>
      <c r="J222">
        <f t="shared" si="66"/>
        <v>39.430681474458581</v>
      </c>
      <c r="K222">
        <f t="shared" si="66"/>
        <v>-32.238452541626494</v>
      </c>
      <c r="L222">
        <f t="shared" si="67"/>
        <v>-7.8892413602722735</v>
      </c>
      <c r="M222">
        <f t="shared" si="68"/>
        <v>-25.723770795939132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49.281362768013693</v>
      </c>
      <c r="C223" s="9">
        <f t="shared" si="61"/>
        <v>1.2240000000000009</v>
      </c>
      <c r="D223" s="9">
        <f t="shared" si="62"/>
        <v>55.281362768013693</v>
      </c>
      <c r="E223" s="9">
        <f t="shared" si="62"/>
        <v>-17.758967357956596</v>
      </c>
      <c r="F223" s="9">
        <f t="shared" si="63"/>
        <v>-14.462001740030075</v>
      </c>
      <c r="G223" s="10">
        <f t="shared" si="64"/>
        <v>2.1666666599999997</v>
      </c>
      <c r="H223" s="5">
        <f t="shared" si="64"/>
        <v>1</v>
      </c>
      <c r="I223">
        <f t="shared" si="65"/>
        <v>50.994564829815289</v>
      </c>
      <c r="J223">
        <f t="shared" si="66"/>
        <v>39.382557102160916</v>
      </c>
      <c r="K223">
        <f t="shared" si="66"/>
        <v>-32.395367543481726</v>
      </c>
      <c r="L223">
        <f t="shared" si="67"/>
        <v>-7.889249672328619</v>
      </c>
      <c r="M223">
        <f t="shared" si="68"/>
        <v>-25.684448239447736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49.521449586846721</v>
      </c>
      <c r="C224" s="9">
        <f t="shared" si="61"/>
        <v>1.2300000000000009</v>
      </c>
      <c r="D224" s="9">
        <f t="shared" si="62"/>
        <v>55.521449586846721</v>
      </c>
      <c r="E224" s="9">
        <f t="shared" si="62"/>
        <v>-17.957056959131329</v>
      </c>
      <c r="F224" s="9">
        <f t="shared" si="63"/>
        <v>-14.614376340367663</v>
      </c>
      <c r="G224" s="10">
        <f t="shared" si="64"/>
        <v>2.1666666599999997</v>
      </c>
      <c r="H224" s="5">
        <f t="shared" si="64"/>
        <v>1</v>
      </c>
      <c r="I224">
        <f t="shared" si="65"/>
        <v>51.057154999910708</v>
      </c>
      <c r="J224">
        <f t="shared" si="66"/>
        <v>39.334432679159711</v>
      </c>
      <c r="K224">
        <f t="shared" si="66"/>
        <v>-32.552042677742357</v>
      </c>
      <c r="L224">
        <f t="shared" si="67"/>
        <v>-7.8892805679455877</v>
      </c>
      <c r="M224">
        <f t="shared" si="68"/>
        <v>-25.645058808977986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49.761242846124631</v>
      </c>
      <c r="C225" s="9">
        <f t="shared" si="61"/>
        <v>1.2360000000000009</v>
      </c>
      <c r="D225" s="9">
        <f t="shared" si="62"/>
        <v>55.761242846124631</v>
      </c>
      <c r="E225" s="9">
        <f t="shared" si="62"/>
        <v>-18.156101545784697</v>
      </c>
      <c r="F225" s="9">
        <f t="shared" si="63"/>
        <v>-14.767310228962547</v>
      </c>
      <c r="G225" s="10">
        <f t="shared" si="64"/>
        <v>2.1666666599999997</v>
      </c>
      <c r="H225" s="5">
        <f t="shared" si="64"/>
        <v>1</v>
      </c>
      <c r="I225">
        <f t="shared" si="65"/>
        <v>51.120040144194768</v>
      </c>
      <c r="J225">
        <f t="shared" si="66"/>
        <v>39.286308067695245</v>
      </c>
      <c r="K225">
        <f t="shared" si="66"/>
        <v>-32.708477536477119</v>
      </c>
      <c r="L225">
        <f t="shared" si="67"/>
        <v>-7.8893332837865344</v>
      </c>
      <c r="M225">
        <f t="shared" si="68"/>
        <v>-25.605602683411639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50.000742544291825</v>
      </c>
      <c r="C226" s="9">
        <f t="shared" si="61"/>
        <v>1.2420000000000009</v>
      </c>
      <c r="D226" s="9">
        <f t="shared" si="62"/>
        <v>56.000742544291825</v>
      </c>
      <c r="E226" s="9">
        <f t="shared" si="62"/>
        <v>-18.356099650995134</v>
      </c>
      <c r="F226" s="9">
        <f t="shared" si="63"/>
        <v>-14.920800668156183</v>
      </c>
      <c r="G226" s="10">
        <f t="shared" si="64"/>
        <v>2.1666666599999997</v>
      </c>
      <c r="H226" s="5">
        <f t="shared" si="64"/>
        <v>1</v>
      </c>
      <c r="I226">
        <f t="shared" si="65"/>
        <v>51.183216609574053</v>
      </c>
      <c r="J226">
        <f t="shared" si="66"/>
        <v>39.238183134664148</v>
      </c>
      <c r="K226">
        <f t="shared" si="66"/>
        <v>-32.864671712845933</v>
      </c>
      <c r="L226">
        <f t="shared" si="67"/>
        <v>-7.8894070625657227</v>
      </c>
      <c r="M226">
        <f t="shared" si="68"/>
        <v>-25.566080050435037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50.239948678994878</v>
      </c>
      <c r="C227" s="9">
        <f t="shared" si="61"/>
        <v>1.2480000000000009</v>
      </c>
      <c r="D227" s="9">
        <f t="shared" si="62"/>
        <v>56.239948678994878</v>
      </c>
      <c r="E227" s="9">
        <f t="shared" si="62"/>
        <v>-18.557049805362833</v>
      </c>
      <c r="F227" s="9">
        <f t="shared" si="63"/>
        <v>-15.074844923105989</v>
      </c>
      <c r="G227" s="10">
        <f t="shared" si="64"/>
        <v>2.1666666599999997</v>
      </c>
      <c r="H227" s="5">
        <f t="shared" si="64"/>
        <v>1</v>
      </c>
      <c r="I227">
        <f t="shared" si="65"/>
        <v>51.246680759156789</v>
      </c>
      <c r="J227">
        <f t="shared" si="66"/>
        <v>39.190057751582493</v>
      </c>
      <c r="K227">
        <f t="shared" si="66"/>
        <v>-33.020624801153588</v>
      </c>
      <c r="L227">
        <f t="shared" si="67"/>
        <v>-7.889501153050082</v>
      </c>
      <c r="M227">
        <f t="shared" si="68"/>
        <v>-25.526491106430797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50.478861247110579</v>
      </c>
      <c r="C228" s="9">
        <f t="shared" si="61"/>
        <v>1.2540000000000009</v>
      </c>
      <c r="D228" s="9">
        <f t="shared" si="62"/>
        <v>56.478861247110579</v>
      </c>
      <c r="E228" s="9">
        <f t="shared" si="62"/>
        <v>-18.758950537016904</v>
      </c>
      <c r="F228" s="9">
        <f t="shared" si="63"/>
        <v>-15.229440261791254</v>
      </c>
      <c r="G228" s="10">
        <f t="shared" si="64"/>
        <v>2.1666666599999997</v>
      </c>
      <c r="H228" s="5">
        <f t="shared" si="64"/>
        <v>1</v>
      </c>
      <c r="I228">
        <f t="shared" si="65"/>
        <v>51.310428972379249</v>
      </c>
      <c r="J228">
        <f t="shared" si="66"/>
        <v>39.141931794548888</v>
      </c>
      <c r="K228">
        <f t="shared" si="66"/>
        <v>-33.176336396902812</v>
      </c>
      <c r="L228">
        <f t="shared" si="67"/>
        <v>-7.8896148100602055</v>
      </c>
      <c r="M228">
        <f t="shared" si="68"/>
        <v>-25.486836056369697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50.717480244773789</v>
      </c>
      <c r="C229" s="9">
        <f t="shared" si="61"/>
        <v>1.2600000000000009</v>
      </c>
      <c r="D229" s="9">
        <f t="shared" ref="D229:E244" si="70">D228+$C$7*(J228+J229)/2</f>
        <v>56.717480244773789</v>
      </c>
      <c r="E229" s="9">
        <f t="shared" si="70"/>
        <v>-18.961800371622839</v>
      </c>
      <c r="F229" s="9">
        <f t="shared" si="63"/>
        <v>-15.384583955019448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51.374457645128011</v>
      </c>
      <c r="J229">
        <f t="shared" si="66"/>
        <v>39.093805144207522</v>
      </c>
      <c r="K229">
        <f t="shared" si="66"/>
        <v>-33.33180609684667</v>
      </c>
      <c r="L229">
        <f t="shared" si="67"/>
        <v>-7.8897472944706317</v>
      </c>
      <c r="M229">
        <f t="shared" si="68"/>
        <v>-25.447115113702839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50.955805667405038</v>
      </c>
      <c r="C230" s="9">
        <f t="shared" si="61"/>
        <v>1.2660000000000009</v>
      </c>
      <c r="D230" s="9">
        <f t="shared" si="70"/>
        <v>56.955805667405038</v>
      </c>
      <c r="E230" s="9">
        <f t="shared" si="70"/>
        <v>-19.165597832390294</v>
      </c>
      <c r="F230" s="9">
        <f t="shared" si="63"/>
        <v>-15.540273276432984</v>
      </c>
      <c r="G230" s="10">
        <f t="shared" si="71"/>
        <v>2.1666666599999997</v>
      </c>
      <c r="H230" s="5">
        <f t="shared" si="71"/>
        <v>1</v>
      </c>
      <c r="I230">
        <f t="shared" si="65"/>
        <v>51.438763189858037</v>
      </c>
      <c r="J230">
        <f t="shared" si="66"/>
        <v>39.045677685711254</v>
      </c>
      <c r="K230">
        <f t="shared" si="66"/>
        <v>-33.487033499040258</v>
      </c>
      <c r="L230">
        <f t="shared" si="67"/>
        <v>-7.8898978732094083</v>
      </c>
      <c r="M230">
        <f t="shared" si="68"/>
        <v>-25.407328500254017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51.193837509737946</v>
      </c>
      <c r="C231" s="9">
        <f t="shared" si="61"/>
        <v>1.2720000000000009</v>
      </c>
      <c r="D231" s="9">
        <f t="shared" si="70"/>
        <v>57.193837509737946</v>
      </c>
      <c r="E231" s="9">
        <f t="shared" si="70"/>
        <v>-19.370341440081187</v>
      </c>
      <c r="F231" s="9">
        <f t="shared" si="63"/>
        <v>-15.696505502516384</v>
      </c>
      <c r="G231" s="10">
        <f t="shared" si="71"/>
        <v>2.1666666599999997</v>
      </c>
      <c r="H231" s="5">
        <f t="shared" si="71"/>
        <v>1</v>
      </c>
      <c r="I231">
        <f t="shared" si="65"/>
        <v>51.503342035706737</v>
      </c>
      <c r="J231">
        <f t="shared" si="66"/>
        <v>38.997549308684675</v>
      </c>
      <c r="K231">
        <f t="shared" si="66"/>
        <v>-33.642018202891805</v>
      </c>
      <c r="L231">
        <f t="shared" si="67"/>
        <v>-7.8900658192569386</v>
      </c>
      <c r="M231">
        <f t="shared" si="68"/>
        <v>-25.367476446112374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51.431575765846354</v>
      </c>
      <c r="C232" s="9">
        <f t="shared" si="61"/>
        <v>1.2780000000000009</v>
      </c>
      <c r="D232" s="9">
        <f t="shared" si="70"/>
        <v>57.431575765846354</v>
      </c>
      <c r="E232" s="9">
        <f t="shared" si="70"/>
        <v>-19.576029713018109</v>
      </c>
      <c r="F232" s="9">
        <f t="shared" si="63"/>
        <v>-15.853277912603794</v>
      </c>
      <c r="G232" s="10">
        <f t="shared" si="71"/>
        <v>2.1666666599999997</v>
      </c>
      <c r="H232" s="5">
        <f t="shared" si="71"/>
        <v>1</v>
      </c>
      <c r="I232">
        <f t="shared" si="65"/>
        <v>51.568190628603915</v>
      </c>
      <c r="J232">
        <f t="shared" si="66"/>
        <v>38.949419907187206</v>
      </c>
      <c r="K232">
        <f t="shared" si="66"/>
        <v>-33.796759809213093</v>
      </c>
      <c r="L232">
        <f t="shared" si="67"/>
        <v>-7.890250411644149</v>
      </c>
      <c r="M232">
        <f t="shared" si="68"/>
        <v>-25.327559189525303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51.66902042917129</v>
      </c>
      <c r="C233" s="9">
        <f t="shared" si="61"/>
        <v>1.2840000000000009</v>
      </c>
      <c r="D233" s="9">
        <f t="shared" si="70"/>
        <v>57.66902042917129</v>
      </c>
      <c r="E233" s="9">
        <f t="shared" si="70"/>
        <v>-19.782661167093028</v>
      </c>
      <c r="F233" s="9">
        <f t="shared" si="63"/>
        <v>-16.010587788886941</v>
      </c>
      <c r="G233" s="10">
        <f t="shared" si="71"/>
        <v>2.1666666599999997</v>
      </c>
      <c r="H233" s="5">
        <f t="shared" si="71"/>
        <v>1</v>
      </c>
      <c r="I233">
        <f t="shared" si="65"/>
        <v>51.633305431377806</v>
      </c>
      <c r="J233">
        <f t="shared" si="66"/>
        <v>38.901289379676179</v>
      </c>
      <c r="K233">
        <f t="shared" si="66"/>
        <v>-33.9512579202692</v>
      </c>
      <c r="L233">
        <f t="shared" si="67"/>
        <v>-7.8904509354499481</v>
      </c>
      <c r="M233">
        <f t="shared" si="68"/>
        <v>-25.287576976791698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51.906171492547664</v>
      </c>
      <c r="C234" s="9">
        <f t="shared" si="61"/>
        <v>1.2900000000000009</v>
      </c>
      <c r="D234" s="9">
        <f t="shared" si="70"/>
        <v>57.906171492547664</v>
      </c>
      <c r="E234" s="9">
        <f t="shared" si="70"/>
        <v>-19.990234315776323</v>
      </c>
      <c r="F234" s="9">
        <f t="shared" si="63"/>
        <v>-16.168432416423453</v>
      </c>
      <c r="G234" s="10">
        <f t="shared" si="71"/>
        <v>2.1666666599999997</v>
      </c>
      <c r="H234" s="5">
        <f t="shared" si="71"/>
        <v>1</v>
      </c>
      <c r="I234">
        <f t="shared" si="65"/>
        <v>51.698682923857106</v>
      </c>
      <c r="J234">
        <f t="shared" si="66"/>
        <v>38.853157628969932</v>
      </c>
      <c r="K234">
        <f t="shared" si="66"/>
        <v>-34.105512139827631</v>
      </c>
      <c r="L234">
        <f t="shared" si="67"/>
        <v>-7.8906666817980202</v>
      </c>
      <c r="M234">
        <f t="shared" si="68"/>
        <v>-25.247530062155452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52.143028948230764</v>
      </c>
      <c r="C235" s="9">
        <f t="shared" si="61"/>
        <v>1.2960000000000009</v>
      </c>
      <c r="D235" s="9">
        <f t="shared" si="70"/>
        <v>58.143028948230764</v>
      </c>
      <c r="E235" s="9">
        <f t="shared" si="70"/>
        <v>-20.198747670126078</v>
      </c>
      <c r="F235" s="9">
        <f t="shared" si="63"/>
        <v>-16.326809083145566</v>
      </c>
      <c r="G235" s="10">
        <f t="shared" si="71"/>
        <v>2.1666666599999997</v>
      </c>
      <c r="H235" s="5">
        <f t="shared" si="71"/>
        <v>1</v>
      </c>
      <c r="I235">
        <f t="shared" si="65"/>
        <v>51.764319602969181</v>
      </c>
      <c r="J235">
        <f t="shared" si="66"/>
        <v>38.805024562210967</v>
      </c>
      <c r="K235">
        <f t="shared" si="66"/>
        <v>-34.259522073206782</v>
      </c>
      <c r="L235">
        <f t="shared" si="67"/>
        <v>-7.8908969478529594</v>
      </c>
      <c r="M235">
        <f t="shared" si="68"/>
        <v>-25.20741870769929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52.379592787922533</v>
      </c>
      <c r="C236" s="9">
        <f t="shared" si="61"/>
        <v>1.3020000000000009</v>
      </c>
      <c r="D236" s="9">
        <f t="shared" si="70"/>
        <v>58.379592787922533</v>
      </c>
      <c r="E236" s="9">
        <f t="shared" si="70"/>
        <v>-20.408199738797695</v>
      </c>
      <c r="F236" s="9">
        <f t="shared" si="63"/>
        <v>-16.485715079869177</v>
      </c>
      <c r="G236" s="10">
        <f t="shared" si="71"/>
        <v>2.1666666599999997</v>
      </c>
      <c r="H236" s="5">
        <f t="shared" si="71"/>
        <v>1</v>
      </c>
      <c r="I236">
        <f t="shared" si="65"/>
        <v>51.830211982834356</v>
      </c>
      <c r="J236">
        <f t="shared" si="66"/>
        <v>38.756890090829067</v>
      </c>
      <c r="K236">
        <f t="shared" si="66"/>
        <v>-34.413287327323751</v>
      </c>
      <c r="L236">
        <f t="shared" si="67"/>
        <v>-7.8911410368157249</v>
      </c>
      <c r="M236">
        <f t="shared" si="68"/>
        <v>-25.167243183238959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52.615863002797603</v>
      </c>
      <c r="C237" s="9">
        <f t="shared" si="61"/>
        <v>1.3080000000000009</v>
      </c>
      <c r="D237" s="9">
        <f t="shared" si="70"/>
        <v>58.615863002797603</v>
      </c>
      <c r="E237" s="9">
        <f t="shared" si="70"/>
        <v>-20.618589028053794</v>
      </c>
      <c r="F237" s="9">
        <f t="shared" si="63"/>
        <v>-16.645147700303315</v>
      </c>
      <c r="G237" s="10">
        <f t="shared" si="71"/>
        <v>2.1666666599999997</v>
      </c>
      <c r="H237" s="5">
        <f t="shared" si="71"/>
        <v>1</v>
      </c>
      <c r="I237">
        <f t="shared" si="65"/>
        <v>51.896356594856485</v>
      </c>
      <c r="J237">
        <f t="shared" si="66"/>
        <v>38.708754130504488</v>
      </c>
      <c r="K237">
        <f t="shared" si="66"/>
        <v>-34.566807510741505</v>
      </c>
      <c r="L237">
        <f t="shared" si="67"/>
        <v>-7.8913982579184747</v>
      </c>
      <c r="M237">
        <f t="shared" si="68"/>
        <v>-25.127003766217737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52.851839583529092</v>
      </c>
      <c r="C238" s="9">
        <f t="shared" si="61"/>
        <v>1.3140000000000009</v>
      </c>
      <c r="D238" s="9">
        <f t="shared" si="70"/>
        <v>58.851839583529092</v>
      </c>
      <c r="E238" s="9">
        <f t="shared" si="70"/>
        <v>-20.829914041774387</v>
      </c>
      <c r="F238" s="9">
        <f t="shared" si="63"/>
        <v>-16.805104241059887</v>
      </c>
      <c r="G238" s="10">
        <f t="shared" si="71"/>
        <v>2.1666666599999997</v>
      </c>
      <c r="H238" s="5">
        <f t="shared" si="71"/>
        <v>1</v>
      </c>
      <c r="I238">
        <f t="shared" si="65"/>
        <v>51.962749987809751</v>
      </c>
      <c r="J238">
        <f t="shared" si="66"/>
        <v>38.660616601131188</v>
      </c>
      <c r="K238">
        <f t="shared" si="66"/>
        <v>-34.720082233715431</v>
      </c>
      <c r="L238">
        <f t="shared" si="67"/>
        <v>-7.8916679264187595</v>
      </c>
      <c r="M238">
        <f t="shared" si="68"/>
        <v>-25.086700741601291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53.087522520314224</v>
      </c>
      <c r="C239" s="9">
        <f t="shared" si="61"/>
        <v>1.320000000000001</v>
      </c>
      <c r="D239" s="9">
        <f t="shared" si="70"/>
        <v>59.087522520314224</v>
      </c>
      <c r="E239" s="9">
        <f t="shared" si="70"/>
        <v>-21.042173281467349</v>
      </c>
      <c r="F239" s="9">
        <f t="shared" si="63"/>
        <v>-16.965582001663861</v>
      </c>
      <c r="G239" s="10">
        <f t="shared" si="71"/>
        <v>2.1666666599999997</v>
      </c>
      <c r="H239" s="5">
        <f t="shared" si="71"/>
        <v>1</v>
      </c>
      <c r="I239">
        <f t="shared" si="65"/>
        <v>52.029388727921777</v>
      </c>
      <c r="J239">
        <f t="shared" si="66"/>
        <v>38.612477426780032</v>
      </c>
      <c r="K239">
        <f t="shared" si="66"/>
        <v>-34.8731111082392</v>
      </c>
      <c r="L239">
        <f t="shared" si="67"/>
        <v>-7.8919493635930715</v>
      </c>
      <c r="M239">
        <f t="shared" si="68"/>
        <v>-25.046334401772942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53.322911802899675</v>
      </c>
      <c r="C240" s="9">
        <f t="shared" si="61"/>
        <v>1.326000000000001</v>
      </c>
      <c r="D240" s="9">
        <f t="shared" si="70"/>
        <v>59.322911802899675</v>
      </c>
      <c r="E240" s="9">
        <f t="shared" si="70"/>
        <v>-21.255365246279155</v>
      </c>
      <c r="F240" s="9">
        <f t="shared" si="63"/>
        <v>-17.126578284563717</v>
      </c>
      <c r="G240" s="10">
        <f t="shared" si="71"/>
        <v>2.1666666599999997</v>
      </c>
      <c r="H240" s="5">
        <f t="shared" si="71"/>
        <v>1</v>
      </c>
      <c r="I240">
        <f t="shared" si="65"/>
        <v>52.096269398953076</v>
      </c>
      <c r="J240">
        <f t="shared" si="66"/>
        <v>38.564336535662115</v>
      </c>
      <c r="K240">
        <f t="shared" si="66"/>
        <v>-35.025893748090013</v>
      </c>
      <c r="L240">
        <f t="shared" si="67"/>
        <v>-7.892241896729808</v>
      </c>
      <c r="M240">
        <f t="shared" si="68"/>
        <v>-25.005905046429277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53.558007420606728</v>
      </c>
      <c r="C241" s="9">
        <f t="shared" si="61"/>
        <v>1.332000000000001</v>
      </c>
      <c r="D241" s="9">
        <f t="shared" si="70"/>
        <v>59.558007420606728</v>
      </c>
      <c r="E241" s="9">
        <f t="shared" si="70"/>
        <v>-21.469488433005893</v>
      </c>
      <c r="F241" s="9">
        <f t="shared" si="63"/>
        <v>-17.288090395142291</v>
      </c>
      <c r="G241" s="10">
        <f t="shared" si="71"/>
        <v>2.1666666599999997</v>
      </c>
      <c r="H241" s="5">
        <f t="shared" si="71"/>
        <v>1</v>
      </c>
      <c r="I241">
        <f t="shared" si="65"/>
        <v>52.163388602272953</v>
      </c>
      <c r="J241">
        <f t="shared" si="66"/>
        <v>38.516193860092059</v>
      </c>
      <c r="K241">
        <f t="shared" si="66"/>
        <v>-35.178429768873229</v>
      </c>
      <c r="L241">
        <f t="shared" si="67"/>
        <v>-7.8925448591216085</v>
      </c>
      <c r="M241">
        <f t="shared" si="68"/>
        <v>-24.965412982476163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53.792809362356188</v>
      </c>
      <c r="C242" s="9">
        <f t="shared" si="61"/>
        <v>1.338000000000001</v>
      </c>
      <c r="D242" s="9">
        <f t="shared" si="70"/>
        <v>59.792809362356188</v>
      </c>
      <c r="E242" s="9">
        <f t="shared" si="70"/>
        <v>-21.684541336104559</v>
      </c>
      <c r="F242" s="9">
        <f t="shared" si="63"/>
        <v>-17.450115641727926</v>
      </c>
      <c r="G242" s="10">
        <f t="shared" si="71"/>
        <v>2.1666666599999997</v>
      </c>
      <c r="H242" s="5">
        <f t="shared" si="71"/>
        <v>1</v>
      </c>
      <c r="I242">
        <f t="shared" si="65"/>
        <v>52.230742956931827</v>
      </c>
      <c r="J242">
        <f t="shared" si="66"/>
        <v>38.468049336451415</v>
      </c>
      <c r="K242">
        <f t="shared" si="66"/>
        <v>-35.330718788066335</v>
      </c>
      <c r="L242">
        <f t="shared" si="67"/>
        <v>-7.8928575900571101</v>
      </c>
      <c r="M242">
        <f t="shared" si="68"/>
        <v>-24.924858523925174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54.027317616693075</v>
      </c>
      <c r="C243" s="9">
        <f t="shared" si="61"/>
        <v>1.344000000000001</v>
      </c>
      <c r="D243" s="9">
        <f t="shared" si="70"/>
        <v>60.027317616693075</v>
      </c>
      <c r="E243" s="9">
        <f t="shared" si="70"/>
        <v>-21.900522447704603</v>
      </c>
      <c r="F243" s="9">
        <f t="shared" si="63"/>
        <v>-17.612651335605936</v>
      </c>
      <c r="G243" s="10">
        <f t="shared" si="71"/>
        <v>2.1666666599999997</v>
      </c>
      <c r="H243" s="5">
        <f t="shared" si="71"/>
        <v>1</v>
      </c>
      <c r="I243">
        <f t="shared" si="65"/>
        <v>52.298329099730111</v>
      </c>
      <c r="J243">
        <f t="shared" si="66"/>
        <v>38.419902905152064</v>
      </c>
      <c r="K243">
        <f t="shared" si="66"/>
        <v>-35.482760425062281</v>
      </c>
      <c r="L243">
        <f t="shared" si="67"/>
        <v>-7.8931794348121178</v>
      </c>
      <c r="M243">
        <f t="shared" si="68"/>
        <v>-24.884241991790418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54.261532171811119</v>
      </c>
      <c r="C244" s="9">
        <f t="shared" si="61"/>
        <v>1.350000000000001</v>
      </c>
      <c r="D244" s="9">
        <f t="shared" si="70"/>
        <v>60.261532171811119</v>
      </c>
      <c r="E244" s="9">
        <f t="shared" si="70"/>
        <v>-22.117430257619741</v>
      </c>
      <c r="F244" s="9">
        <f t="shared" si="63"/>
        <v>-17.775694791030414</v>
      </c>
      <c r="G244" s="10">
        <f t="shared" si="71"/>
        <v>2.1666666599999997</v>
      </c>
      <c r="H244" s="5">
        <f t="shared" si="71"/>
        <v>1</v>
      </c>
      <c r="I244">
        <f t="shared" si="65"/>
        <v>52.366143685283625</v>
      </c>
      <c r="J244">
        <f t="shared" si="66"/>
        <v>38.371754510599708</v>
      </c>
      <c r="K244">
        <f t="shared" si="66"/>
        <v>-35.634554301212205</v>
      </c>
      <c r="L244">
        <f t="shared" si="67"/>
        <v>-7.8935097446402001</v>
      </c>
      <c r="M244">
        <f t="shared" si="68"/>
        <v>-24.843563713985805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54.495453015576977</v>
      </c>
      <c r="C245" s="9">
        <f t="shared" si="61"/>
        <v>1.356000000000001</v>
      </c>
      <c r="D245" s="9">
        <f t="shared" ref="D245:E260" si="72">D244+$C$7*(J244+J245)/2</f>
        <v>60.495453015576977</v>
      </c>
      <c r="E245" s="9">
        <f t="shared" si="72"/>
        <v>-22.335263253360033</v>
      </c>
      <c r="F245" s="9">
        <f t="shared" si="63"/>
        <v>-17.939243325236315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52.434183386085593</v>
      </c>
      <c r="J245">
        <f t="shared" si="66"/>
        <v>38.3236041011574</v>
      </c>
      <c r="K245">
        <f t="shared" si="66"/>
        <v>-35.78610003986752</v>
      </c>
      <c r="L245">
        <f t="shared" si="67"/>
        <v>-7.8938478767627176</v>
      </c>
      <c r="M245">
        <f t="shared" si="68"/>
        <v>-24.802824025222748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54.729080135554291</v>
      </c>
      <c r="C246" s="9">
        <f t="shared" si="61"/>
        <v>1.362000000000001</v>
      </c>
      <c r="D246" s="9">
        <f t="shared" si="72"/>
        <v>60.729080135554291</v>
      </c>
      <c r="E246" s="9">
        <f t="shared" si="72"/>
        <v>-22.554019920144214</v>
      </c>
      <c r="F246" s="9">
        <f t="shared" si="63"/>
        <v>-18.103294258451889</v>
      </c>
      <c r="G246" s="10">
        <f t="shared" si="73"/>
        <v>2.1666666599999997</v>
      </c>
      <c r="H246" s="5">
        <f t="shared" si="73"/>
        <v>1</v>
      </c>
      <c r="I246">
        <f t="shared" si="65"/>
        <v>52.502444892565386</v>
      </c>
      <c r="J246">
        <f t="shared" si="66"/>
        <v>38.275451629109149</v>
      </c>
      <c r="K246">
        <f t="shared" si="66"/>
        <v>-35.937397266421378</v>
      </c>
      <c r="L246">
        <f t="shared" si="67"/>
        <v>-7.8941931943583112</v>
      </c>
      <c r="M246">
        <f t="shared" si="68"/>
        <v>-24.76202326690828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54.962413519027479</v>
      </c>
      <c r="C247" s="9">
        <f t="shared" si="61"/>
        <v>1.368000000000001</v>
      </c>
      <c r="D247" s="9">
        <f t="shared" si="72"/>
        <v>60.962413519027479</v>
      </c>
      <c r="E247" s="9">
        <f t="shared" si="72"/>
        <v>-22.773698740912266</v>
      </c>
      <c r="F247" s="9">
        <f t="shared" si="63"/>
        <v>-18.267844913911368</v>
      </c>
      <c r="G247" s="10">
        <f t="shared" si="73"/>
        <v>2.1666666599999997</v>
      </c>
      <c r="H247" s="5">
        <f t="shared" si="73"/>
        <v>1</v>
      </c>
      <c r="I247">
        <f t="shared" si="65"/>
        <v>52.570924913143905</v>
      </c>
      <c r="J247">
        <f t="shared" si="66"/>
        <v>38.227297050623562</v>
      </c>
      <c r="K247">
        <f t="shared" si="66"/>
        <v>-36.088445608349517</v>
      </c>
      <c r="L247">
        <f t="shared" si="67"/>
        <v>-7.8945450665518369</v>
      </c>
      <c r="M247">
        <f t="shared" si="68"/>
        <v>-24.721161787043673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55.195453153025319</v>
      </c>
      <c r="C248" s="9">
        <f t="shared" si="61"/>
        <v>1.374000000000001</v>
      </c>
      <c r="D248" s="9">
        <f t="shared" si="72"/>
        <v>61.195453153025319</v>
      </c>
      <c r="E248" s="9">
        <f t="shared" si="72"/>
        <v>-22.994298196338246</v>
      </c>
      <c r="F248" s="9">
        <f t="shared" si="63"/>
        <v>-18.432892617867971</v>
      </c>
      <c r="G248" s="10">
        <f t="shared" si="73"/>
        <v>2.1666666599999997</v>
      </c>
      <c r="H248" s="5">
        <f t="shared" si="73"/>
        <v>1</v>
      </c>
      <c r="I248">
        <f t="shared" si="65"/>
        <v>52.639620174285795</v>
      </c>
      <c r="J248">
        <f t="shared" si="66"/>
        <v>38.179140325717597</v>
      </c>
      <c r="K248">
        <f t="shared" si="66"/>
        <v>-36.239244695250484</v>
      </c>
      <c r="L248">
        <f t="shared" si="67"/>
        <v>-7.8949028684027791</v>
      </c>
      <c r="M248">
        <f t="shared" si="68"/>
        <v>-24.680239940123489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55.42819902434433</v>
      </c>
      <c r="C249" s="9">
        <f t="shared" si="61"/>
        <v>1.380000000000001</v>
      </c>
      <c r="D249" s="9">
        <f t="shared" si="72"/>
        <v>61.42819902434433</v>
      </c>
      <c r="E249" s="9">
        <f t="shared" si="72"/>
        <v>-23.21581676484336</v>
      </c>
      <c r="F249" s="9">
        <f t="shared" si="63"/>
        <v>-18.598434699607168</v>
      </c>
      <c r="G249" s="10">
        <f t="shared" si="73"/>
        <v>2.1666666599999997</v>
      </c>
      <c r="H249" s="5">
        <f t="shared" si="73"/>
        <v>1</v>
      </c>
      <c r="I249">
        <f t="shared" si="65"/>
        <v>52.7085274205484</v>
      </c>
      <c r="J249">
        <f t="shared" si="66"/>
        <v>38.130981418220337</v>
      </c>
      <c r="K249">
        <f t="shared" si="66"/>
        <v>-36.389794158885238</v>
      </c>
      <c r="L249">
        <f t="shared" si="67"/>
        <v>-7.8952659808931278</v>
      </c>
      <c r="M249">
        <f t="shared" si="68"/>
        <v>-24.639258087035113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55.660651119571902</v>
      </c>
      <c r="C250" s="9">
        <f t="shared" si="61"/>
        <v>1.386000000000001</v>
      </c>
      <c r="D250" s="9">
        <f t="shared" si="72"/>
        <v>61.660651119571902</v>
      </c>
      <c r="E250" s="9">
        <f t="shared" si="72"/>
        <v>-23.438252922609269</v>
      </c>
      <c r="F250" s="9">
        <f t="shared" si="63"/>
        <v>-18.764468491460288</v>
      </c>
      <c r="G250" s="10">
        <f t="shared" si="73"/>
        <v>2.1666666599999997</v>
      </c>
      <c r="H250" s="5">
        <f t="shared" si="73"/>
        <v>1</v>
      </c>
      <c r="I250">
        <f t="shared" si="65"/>
        <v>52.777643414627683</v>
      </c>
      <c r="J250">
        <f t="shared" si="66"/>
        <v>38.082820295736887</v>
      </c>
      <c r="K250">
        <f t="shared" si="66"/>
        <v>-36.540093633216152</v>
      </c>
      <c r="L250">
        <f t="shared" si="67"/>
        <v>-7.8956337909147694</v>
      </c>
      <c r="M250">
        <f t="shared" si="68"/>
        <v>-24.598216594958764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55.89280942510922</v>
      </c>
      <c r="C251" s="9">
        <f t="shared" si="61"/>
        <v>1.392000000000001</v>
      </c>
      <c r="D251" s="9">
        <f t="shared" si="72"/>
        <v>61.89280942510922</v>
      </c>
      <c r="E251" s="9">
        <f t="shared" si="72"/>
        <v>-23.661605143591636</v>
      </c>
      <c r="F251" s="9">
        <f t="shared" si="63"/>
        <v>-18.930991328818294</v>
      </c>
      <c r="G251" s="10">
        <f t="shared" si="73"/>
        <v>2.1666666599999997</v>
      </c>
      <c r="H251" s="5">
        <f t="shared" si="73"/>
        <v>1</v>
      </c>
      <c r="I251">
        <f t="shared" si="65"/>
        <v>52.846964937400983</v>
      </c>
      <c r="J251">
        <f t="shared" si="66"/>
        <v>38.034656929612311</v>
      </c>
      <c r="K251">
        <f t="shared" si="66"/>
        <v>-36.690142754445404</v>
      </c>
      <c r="L251">
        <f t="shared" si="67"/>
        <v>-7.8960056912563443</v>
      </c>
      <c r="M251">
        <f t="shared" si="68"/>
        <v>-24.557115837268007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56.124673927193967</v>
      </c>
      <c r="C252" s="9">
        <f t="shared" si="61"/>
        <v>1.398000000000001</v>
      </c>
      <c r="D252" s="9">
        <f t="shared" si="72"/>
        <v>62.124673927193967</v>
      </c>
      <c r="E252" s="9">
        <f t="shared" si="72"/>
        <v>-23.885871899533907</v>
      </c>
      <c r="F252" s="9">
        <f t="shared" si="63"/>
        <v>-19.098000550145919</v>
      </c>
      <c r="G252" s="10">
        <f t="shared" si="73"/>
        <v>2.1666666599999997</v>
      </c>
      <c r="H252" s="5">
        <f t="shared" si="73"/>
        <v>1</v>
      </c>
      <c r="I252">
        <f t="shared" si="65"/>
        <v>52.916488787966749</v>
      </c>
      <c r="J252">
        <f t="shared" si="66"/>
        <v>37.98649129489565</v>
      </c>
      <c r="K252">
        <f t="shared" si="66"/>
        <v>-36.839941161052735</v>
      </c>
      <c r="L252">
        <f t="shared" si="67"/>
        <v>-7.8963810805896344</v>
      </c>
      <c r="M252">
        <f t="shared" si="68"/>
        <v>-24.515956193430757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56.356244611922826</v>
      </c>
      <c r="C253" s="9">
        <f t="shared" si="61"/>
        <v>1.404000000000001</v>
      </c>
      <c r="D253" s="9">
        <f t="shared" si="72"/>
        <v>62.356244611922826</v>
      </c>
      <c r="E253" s="9">
        <f t="shared" si="72"/>
        <v>-24.111051659981307</v>
      </c>
      <c r="F253" s="9">
        <f t="shared" si="63"/>
        <v>-19.265493496996033</v>
      </c>
      <c r="G253" s="10">
        <f t="shared" si="73"/>
        <v>2.1666666599999997</v>
      </c>
      <c r="H253" s="5">
        <f t="shared" si="73"/>
        <v>1</v>
      </c>
      <c r="I253">
        <f t="shared" si="65"/>
        <v>52.986211783681398</v>
      </c>
      <c r="J253">
        <f t="shared" si="66"/>
        <v>37.938323370304055</v>
      </c>
      <c r="K253">
        <f t="shared" si="66"/>
        <v>-36.98948849383266</v>
      </c>
      <c r="L253">
        <f t="shared" si="67"/>
        <v>-7.8967593634554687</v>
      </c>
      <c r="M253">
        <f t="shared" si="68"/>
        <v>-24.474738048910769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56.587521465273724</v>
      </c>
      <c r="C254" s="9">
        <f t="shared" si="61"/>
        <v>1.410000000000001</v>
      </c>
      <c r="D254" s="9">
        <f t="shared" si="72"/>
        <v>62.587521465273724</v>
      </c>
      <c r="E254" s="9">
        <f t="shared" si="72"/>
        <v>-24.337142892295088</v>
      </c>
      <c r="F254" s="9">
        <f t="shared" si="63"/>
        <v>-19.433467514024237</v>
      </c>
      <c r="G254" s="10">
        <f t="shared" si="73"/>
        <v>2.1666666599999997</v>
      </c>
      <c r="H254" s="5">
        <f t="shared" si="73"/>
        <v>1</v>
      </c>
      <c r="I254">
        <f t="shared" si="65"/>
        <v>53.056130760193113</v>
      </c>
      <c r="J254">
        <f t="shared" si="66"/>
        <v>37.890153138186975</v>
      </c>
      <c r="K254">
        <f t="shared" si="66"/>
        <v>-37.138784395931019</v>
      </c>
      <c r="L254">
        <f t="shared" si="67"/>
        <v>-7.897139950249155</v>
      </c>
      <c r="M254">
        <f t="shared" si="68"/>
        <v>-24.433461795069679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56.818504473127888</v>
      </c>
      <c r="C255" s="9">
        <f t="shared" si="61"/>
        <v>1.416000000000001</v>
      </c>
      <c r="D255" s="9">
        <f t="shared" si="72"/>
        <v>62.818504473127888</v>
      </c>
      <c r="E255" s="9">
        <f t="shared" si="72"/>
        <v>-24.564144061666966</v>
      </c>
      <c r="F255" s="9">
        <f t="shared" si="63"/>
        <v>-19.601919949003726</v>
      </c>
      <c r="G255" s="10">
        <f t="shared" si="73"/>
        <v>2.1666666599999997</v>
      </c>
      <c r="H255" s="5">
        <f t="shared" si="73"/>
        <v>1</v>
      </c>
      <c r="I255">
        <f t="shared" si="65"/>
        <v>53.126242571472808</v>
      </c>
      <c r="J255">
        <f t="shared" si="66"/>
        <v>37.841980584490457</v>
      </c>
      <c r="K255">
        <f t="shared" si="66"/>
        <v>-37.287828512880942</v>
      </c>
      <c r="L255">
        <f t="shared" si="67"/>
        <v>-7.8975222572054378</v>
      </c>
      <c r="M255">
        <f t="shared" si="68"/>
        <v>-24.392127829069548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57.049193621291685</v>
      </c>
      <c r="C256" s="9">
        <f t="shared" si="61"/>
        <v>1.422000000000001</v>
      </c>
      <c r="D256" s="9">
        <f t="shared" si="72"/>
        <v>63.049193621291685</v>
      </c>
      <c r="E256" s="9">
        <f t="shared" si="72"/>
        <v>-24.7920536311338</v>
      </c>
      <c r="F256" s="9">
        <f t="shared" si="63"/>
        <v>-19.770848152840436</v>
      </c>
      <c r="G256" s="10">
        <f t="shared" si="73"/>
        <v>2.1666666599999997</v>
      </c>
      <c r="H256" s="5">
        <f t="shared" si="73"/>
        <v>1</v>
      </c>
      <c r="I256">
        <f t="shared" si="65"/>
        <v>53.196544089842313</v>
      </c>
      <c r="J256">
        <f t="shared" si="66"/>
        <v>37.793805698721506</v>
      </c>
      <c r="K256">
        <f t="shared" si="66"/>
        <v>-37.436620492638269</v>
      </c>
      <c r="L256">
        <f t="shared" si="67"/>
        <v>-7.8979057063830238</v>
      </c>
      <c r="M256">
        <f t="shared" si="68"/>
        <v>-24.350736553775917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57.279588895518216</v>
      </c>
      <c r="C257" s="9">
        <f t="shared" si="61"/>
        <v>1.428000000000001</v>
      </c>
      <c r="D257" s="9">
        <f t="shared" si="72"/>
        <v>63.279588895518216</v>
      </c>
      <c r="E257" s="9">
        <f t="shared" si="72"/>
        <v>-25.020870061592476</v>
      </c>
      <c r="F257" s="9">
        <f t="shared" si="63"/>
        <v>-19.940249479588328</v>
      </c>
      <c r="G257" s="10">
        <f t="shared" si="73"/>
        <v>2.1666666599999997</v>
      </c>
      <c r="H257" s="5">
        <f t="shared" si="73"/>
        <v>1</v>
      </c>
      <c r="I257">
        <f t="shared" si="65"/>
        <v>53.267032205999726</v>
      </c>
      <c r="J257">
        <f t="shared" si="66"/>
        <v>37.745628473912568</v>
      </c>
      <c r="K257">
        <f t="shared" si="66"/>
        <v>-37.585159985616301</v>
      </c>
      <c r="L257">
        <f t="shared" si="67"/>
        <v>-7.8982897256486568</v>
      </c>
      <c r="M257">
        <f t="shared" si="68"/>
        <v>-24.309288377661417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57.509690281528741</v>
      </c>
      <c r="C258" s="9">
        <f t="shared" si="61"/>
        <v>1.4340000000000011</v>
      </c>
      <c r="D258" s="9">
        <f t="shared" si="72"/>
        <v>63.509690281528741</v>
      </c>
      <c r="E258" s="9">
        <f t="shared" si="72"/>
        <v>-25.250591811815003</v>
      </c>
      <c r="F258" s="9">
        <f t="shared" si="63"/>
        <v>-20.110121286465013</v>
      </c>
      <c r="G258" s="10">
        <f t="shared" si="73"/>
        <v>2.1666666599999997</v>
      </c>
      <c r="H258" s="5">
        <f t="shared" si="73"/>
        <v>1</v>
      </c>
      <c r="I258">
        <f t="shared" si="65"/>
        <v>53.33770382904202</v>
      </c>
      <c r="J258">
        <f t="shared" si="66"/>
        <v>37.697448906586111</v>
      </c>
      <c r="K258">
        <f t="shared" si="66"/>
        <v>-37.733446644720033</v>
      </c>
      <c r="L258">
        <f t="shared" si="67"/>
        <v>-7.8986737486607534</v>
      </c>
      <c r="M258">
        <f t="shared" si="68"/>
        <v>-24.267783714709935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57.739497765033825</v>
      </c>
      <c r="C259" s="9">
        <f t="shared" si="61"/>
        <v>1.4400000000000011</v>
      </c>
      <c r="D259" s="9">
        <f t="shared" si="72"/>
        <v>63.739497765033825</v>
      </c>
      <c r="E259" s="9">
        <f t="shared" si="72"/>
        <v>-25.481217338463807</v>
      </c>
      <c r="F259" s="9">
        <f t="shared" si="63"/>
        <v>-20.280460933867527</v>
      </c>
      <c r="G259" s="10">
        <f t="shared" si="73"/>
        <v>2.1666666599999997</v>
      </c>
      <c r="H259" s="5">
        <f t="shared" si="73"/>
        <v>1</v>
      </c>
      <c r="I259">
        <f t="shared" si="65"/>
        <v>53.408555886485061</v>
      </c>
      <c r="J259">
        <f t="shared" si="66"/>
        <v>37.649266996719277</v>
      </c>
      <c r="K259">
        <f t="shared" si="66"/>
        <v>-37.881480125379767</v>
      </c>
      <c r="L259">
        <f t="shared" si="67"/>
        <v>-7.8990572148526317</v>
      </c>
      <c r="M259">
        <f t="shared" si="68"/>
        <v>-24.226222984321261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57.969011331754331</v>
      </c>
      <c r="C260" s="9">
        <f t="shared" si="61"/>
        <v>1.4460000000000011</v>
      </c>
      <c r="D260" s="9">
        <f t="shared" si="72"/>
        <v>63.969011331754331</v>
      </c>
      <c r="E260" s="9">
        <f t="shared" si="72"/>
        <v>-25.712745096107248</v>
      </c>
      <c r="F260" s="9">
        <f t="shared" si="63"/>
        <v>-20.451265785388355</v>
      </c>
      <c r="G260" s="10">
        <f t="shared" si="73"/>
        <v>2.1666666599999997</v>
      </c>
      <c r="H260" s="5">
        <f t="shared" si="73"/>
        <v>1</v>
      </c>
      <c r="I260">
        <f t="shared" si="65"/>
        <v>53.479585324280862</v>
      </c>
      <c r="J260">
        <f t="shared" si="66"/>
        <v>37.601082747708674</v>
      </c>
      <c r="K260">
        <f t="shared" si="66"/>
        <v>-38.029260085584127</v>
      </c>
      <c r="L260">
        <f t="shared" si="67"/>
        <v>-7.8994395694153061</v>
      </c>
      <c r="M260">
        <f t="shared" si="68"/>
        <v>-24.184606611216385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58.198230967442171</v>
      </c>
      <c r="C261" s="9">
        <f t="shared" si="61"/>
        <v>1.4520000000000011</v>
      </c>
      <c r="D261" s="9">
        <f t="shared" ref="D261:E276" si="74">D260+$C$7*(J260+J261)/2</f>
        <v>64.198230967442171</v>
      </c>
      <c r="E261" s="9">
        <f t="shared" si="74"/>
        <v>-25.945173537235313</v>
      </c>
      <c r="F261" s="9">
        <f t="shared" si="63"/>
        <v>-20.622533207831669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53.55078910683239</v>
      </c>
      <c r="J261">
        <f t="shared" si="66"/>
        <v>37.552896166335238</v>
      </c>
      <c r="K261">
        <f t="shared" si="66"/>
        <v>-38.176786185912547</v>
      </c>
      <c r="L261">
        <f t="shared" si="67"/>
        <v>-7.8998202632799011</v>
      </c>
      <c r="M261">
        <f t="shared" si="68"/>
        <v>-24.142935025343263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58.427156657900824</v>
      </c>
      <c r="C262" s="9">
        <f t="shared" si="61"/>
        <v>1.4580000000000011</v>
      </c>
      <c r="D262" s="9">
        <f t="shared" si="74"/>
        <v>64.427156657900824</v>
      </c>
      <c r="E262" s="9">
        <f t="shared" si="74"/>
        <v>-26.178501112275526</v>
      </c>
      <c r="F262" s="9">
        <f t="shared" si="63"/>
        <v>-20.794260571229753</v>
      </c>
      <c r="G262" s="10">
        <f t="shared" si="75"/>
        <v>2.1666666599999997</v>
      </c>
      <c r="H262" s="5">
        <f t="shared" si="75"/>
        <v>1</v>
      </c>
      <c r="I262">
        <f t="shared" si="65"/>
        <v>53.622164217005746</v>
      </c>
      <c r="J262">
        <f t="shared" si="66"/>
        <v>37.504707262729234</v>
      </c>
      <c r="K262">
        <f t="shared" si="66"/>
        <v>-38.324058089567139</v>
      </c>
      <c r="L262">
        <f t="shared" si="67"/>
        <v>-7.9001987530996525</v>
      </c>
      <c r="M262">
        <f t="shared" si="68"/>
        <v>-24.101208661783208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58.655788389005664</v>
      </c>
      <c r="C263" s="9">
        <f t="shared" si="61"/>
        <v>1.4640000000000011</v>
      </c>
      <c r="D263" s="9">
        <f t="shared" si="74"/>
        <v>64.655788389005664</v>
      </c>
      <c r="E263" s="9">
        <f t="shared" si="74"/>
        <v>-26.412726269609038</v>
      </c>
      <c r="F263" s="9">
        <f t="shared" si="63"/>
        <v>-20.966445248859667</v>
      </c>
      <c r="G263" s="10">
        <f t="shared" si="75"/>
        <v>2.1666666599999997</v>
      </c>
      <c r="H263" s="5">
        <f t="shared" si="75"/>
        <v>1</v>
      </c>
      <c r="I263">
        <f t="shared" si="65"/>
        <v>53.693707656139857</v>
      </c>
      <c r="J263">
        <f t="shared" si="66"/>
        <v>37.456516050335324</v>
      </c>
      <c r="K263">
        <f t="shared" si="66"/>
        <v>-38.471075462404016</v>
      </c>
      <c r="L263">
        <f t="shared" si="67"/>
        <v>-7.9005745012315263</v>
      </c>
      <c r="M263">
        <f t="shared" si="68"/>
        <v>-24.059427960657807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58.884126146724114</v>
      </c>
      <c r="C264" s="9">
        <f t="shared" si="61"/>
        <v>1.4700000000000011</v>
      </c>
      <c r="D264" s="9">
        <f t="shared" si="74"/>
        <v>64.884126146724114</v>
      </c>
      <c r="E264" s="9">
        <f t="shared" si="74"/>
        <v>-26.647847455586909</v>
      </c>
      <c r="F264" s="9">
        <f t="shared" si="63"/>
        <v>-21.139084617260092</v>
      </c>
      <c r="G264" s="10">
        <f t="shared" si="75"/>
        <v>2.1666666599999997</v>
      </c>
      <c r="H264" s="5">
        <f t="shared" si="75"/>
        <v>1</v>
      </c>
      <c r="I264">
        <f t="shared" si="65"/>
        <v>53.765416444053812</v>
      </c>
      <c r="J264">
        <f t="shared" si="66"/>
        <v>37.408322545877809</v>
      </c>
      <c r="K264">
        <f t="shared" si="66"/>
        <v>-38.617837972964026</v>
      </c>
      <c r="L264">
        <f t="shared" si="67"/>
        <v>-7.9009469757174697</v>
      </c>
      <c r="M264">
        <f t="shared" si="68"/>
        <v>-24.017593367036458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59.112169917135489</v>
      </c>
      <c r="C265" s="9">
        <f t="shared" si="61"/>
        <v>1.4760000000000011</v>
      </c>
      <c r="D265" s="9">
        <f t="shared" si="74"/>
        <v>65.112169917135489</v>
      </c>
      <c r="E265" s="9">
        <f t="shared" si="74"/>
        <v>-26.883863114546582</v>
      </c>
      <c r="F265" s="9">
        <f t="shared" si="63"/>
        <v>-21.312176056248322</v>
      </c>
      <c r="G265" s="10">
        <f t="shared" si="75"/>
        <v>2.1666666599999997</v>
      </c>
      <c r="H265" s="5">
        <f t="shared" si="75"/>
        <v>1</v>
      </c>
      <c r="I265">
        <f t="shared" si="65"/>
        <v>53.837287619051715</v>
      </c>
      <c r="J265">
        <f t="shared" si="66"/>
        <v>37.36012676932593</v>
      </c>
      <c r="K265">
        <f t="shared" si="66"/>
        <v>-38.764345292502945</v>
      </c>
      <c r="L265">
        <f t="shared" si="67"/>
        <v>-7.901315650265289</v>
      </c>
      <c r="M265">
        <f t="shared" si="68"/>
        <v>-23.975705330844427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59.339919686450699</v>
      </c>
      <c r="C266" s="9">
        <f t="shared" si="61"/>
        <v>1.4820000000000011</v>
      </c>
      <c r="D266" s="9">
        <f t="shared" si="74"/>
        <v>65.339919686450699</v>
      </c>
      <c r="E266" s="9">
        <f t="shared" si="74"/>
        <v>-27.12077168882853</v>
      </c>
      <c r="F266" s="9">
        <f t="shared" si="63"/>
        <v>-21.485716948937533</v>
      </c>
      <c r="G266" s="10">
        <f t="shared" si="75"/>
        <v>2.1666666599999997</v>
      </c>
      <c r="H266" s="5">
        <f t="shared" si="75"/>
        <v>1</v>
      </c>
      <c r="I266">
        <f t="shared" si="65"/>
        <v>53.909318237925241</v>
      </c>
      <c r="J266">
        <f t="shared" si="66"/>
        <v>37.311928743859312</v>
      </c>
      <c r="K266">
        <f t="shared" si="66"/>
        <v>-38.910597095021096</v>
      </c>
      <c r="L266">
        <f t="shared" si="67"/>
        <v>-7.9016800042291697</v>
      </c>
      <c r="M266">
        <f t="shared" si="68"/>
        <v>-23.933764306771558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59.567375441031757</v>
      </c>
      <c r="C267" s="9">
        <f t="shared" si="61"/>
        <v>1.4880000000000011</v>
      </c>
      <c r="D267" s="9">
        <f t="shared" si="74"/>
        <v>65.567375441031757</v>
      </c>
      <c r="E267" s="9">
        <f t="shared" si="74"/>
        <v>-27.358571618793086</v>
      </c>
      <c r="F267" s="9">
        <f t="shared" si="63"/>
        <v>-21.659704681754132</v>
      </c>
      <c r="G267" s="10">
        <f t="shared" si="75"/>
        <v>2.1666666599999997</v>
      </c>
      <c r="H267" s="5">
        <f t="shared" si="75"/>
        <v>1</v>
      </c>
      <c r="I267">
        <f t="shared" si="65"/>
        <v>53.981505375953859</v>
      </c>
      <c r="J267">
        <f t="shared" si="66"/>
        <v>37.263728495833512</v>
      </c>
      <c r="K267">
        <f t="shared" si="66"/>
        <v>-39.056593057292403</v>
      </c>
      <c r="L267">
        <f t="shared" si="67"/>
        <v>-7.9020395225898366</v>
      </c>
      <c r="M267">
        <f t="shared" si="68"/>
        <v>-23.891770754181504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59.794537167411022</v>
      </c>
      <c r="C268" s="9">
        <f t="shared" si="61"/>
        <v>1.4940000000000011</v>
      </c>
      <c r="D268" s="9">
        <f t="shared" si="74"/>
        <v>65.794537167411022</v>
      </c>
      <c r="E268" s="9">
        <f t="shared" si="74"/>
        <v>-27.597261342837452</v>
      </c>
      <c r="F268" s="9">
        <f t="shared" si="63"/>
        <v>-21.834136644455381</v>
      </c>
      <c r="G268" s="10">
        <f t="shared" si="75"/>
        <v>2.1666666599999997</v>
      </c>
      <c r="H268" s="5">
        <f t="shared" si="75"/>
        <v>1</v>
      </c>
      <c r="I268">
        <f t="shared" si="65"/>
        <v>54.053846126902862</v>
      </c>
      <c r="J268">
        <f t="shared" si="66"/>
        <v>37.215526054745716</v>
      </c>
      <c r="K268">
        <f t="shared" si="66"/>
        <v>-39.202332858892909</v>
      </c>
      <c r="L268">
        <f t="shared" si="67"/>
        <v>-7.9023936959344034</v>
      </c>
      <c r="M268">
        <f t="shared" si="68"/>
        <v>-23.849725137021601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60.021404852310255</v>
      </c>
      <c r="C269" s="9">
        <f t="shared" si="61"/>
        <v>1.5000000000000011</v>
      </c>
      <c r="D269" s="9">
        <f t="shared" si="74"/>
        <v>66.021404852310255</v>
      </c>
      <c r="E269" s="9">
        <f t="shared" si="74"/>
        <v>-27.836839297412872</v>
      </c>
      <c r="F269" s="9">
        <f t="shared" si="63"/>
        <v>-22.009010230147087</v>
      </c>
      <c r="G269" s="10">
        <f t="shared" si="75"/>
        <v>2.1666666599999997</v>
      </c>
      <c r="H269" s="5">
        <f t="shared" si="75"/>
        <v>1</v>
      </c>
      <c r="I269">
        <f t="shared" si="65"/>
        <v>54.126337603019117</v>
      </c>
      <c r="J269">
        <f t="shared" si="66"/>
        <v>37.167321453200515</v>
      </c>
      <c r="K269">
        <f t="shared" si="66"/>
        <v>-39.34781618222874</v>
      </c>
      <c r="L269">
        <f t="shared" si="67"/>
        <v>-7.9027420204358503</v>
      </c>
      <c r="M269">
        <f t="shared" si="68"/>
        <v>-23.807627923733307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60.247978482659491</v>
      </c>
      <c r="C270" s="9">
        <f t="shared" si="61"/>
        <v>1.5060000000000011</v>
      </c>
      <c r="D270" s="9">
        <f t="shared" si="74"/>
        <v>66.247978482659491</v>
      </c>
      <c r="E270" s="9">
        <f t="shared" si="74"/>
        <v>-28.077303917041988</v>
      </c>
      <c r="F270" s="9">
        <f t="shared" si="63"/>
        <v>-22.184322835301558</v>
      </c>
      <c r="G270" s="10">
        <f t="shared" si="75"/>
        <v>2.1666666599999997</v>
      </c>
      <c r="H270" s="5">
        <f t="shared" si="75"/>
        <v>1</v>
      </c>
      <c r="I270">
        <f t="shared" si="65"/>
        <v>54.198976935024689</v>
      </c>
      <c r="J270">
        <f t="shared" si="66"/>
        <v>37.119114726875857</v>
      </c>
      <c r="K270">
        <f t="shared" si="66"/>
        <v>-39.493042712563515</v>
      </c>
      <c r="L270">
        <f t="shared" si="67"/>
        <v>-7.9030839978322112</v>
      </c>
      <c r="M270">
        <f t="shared" si="68"/>
        <v>-23.765479587163256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60.474258045615656</v>
      </c>
      <c r="C271" s="9">
        <f t="shared" si="61"/>
        <v>1.5120000000000011</v>
      </c>
      <c r="D271" s="9">
        <f t="shared" si="74"/>
        <v>66.474258045615656</v>
      </c>
      <c r="E271" s="9">
        <f t="shared" si="74"/>
        <v>-28.318653634336343</v>
      </c>
      <c r="F271" s="9">
        <f t="shared" si="63"/>
        <v>-22.36007185977564</v>
      </c>
      <c r="G271" s="10">
        <f t="shared" si="75"/>
        <v>2.1666666599999997</v>
      </c>
      <c r="H271" s="5">
        <f t="shared" si="75"/>
        <v>1</v>
      </c>
      <c r="I271">
        <f t="shared" si="65"/>
        <v>54.271761272108364</v>
      </c>
      <c r="J271">
        <f t="shared" si="66"/>
        <v>37.070905914489082</v>
      </c>
      <c r="K271">
        <f t="shared" si="66"/>
        <v>-39.638012138045212</v>
      </c>
      <c r="L271">
        <f t="shared" si="67"/>
        <v>-7.9034191354054251</v>
      </c>
      <c r="M271">
        <f t="shared" si="68"/>
        <v>-23.723280604474901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60.700243528581026</v>
      </c>
      <c r="C272" s="9">
        <f t="shared" si="61"/>
        <v>1.5180000000000011</v>
      </c>
      <c r="D272" s="9">
        <f t="shared" si="74"/>
        <v>66.700243528581026</v>
      </c>
      <c r="E272" s="9">
        <f t="shared" si="74"/>
        <v>-28.560886880014063</v>
      </c>
      <c r="F272" s="9">
        <f t="shared" si="63"/>
        <v>-22.536254706828945</v>
      </c>
      <c r="G272" s="10">
        <f t="shared" si="75"/>
        <v>2.1666666599999997</v>
      </c>
      <c r="H272" s="5">
        <f t="shared" si="75"/>
        <v>1</v>
      </c>
      <c r="I272">
        <f t="shared" si="65"/>
        <v>54.344687781915049</v>
      </c>
      <c r="J272">
        <f t="shared" si="66"/>
        <v>37.022695057763109</v>
      </c>
      <c r="K272">
        <f t="shared" si="66"/>
        <v>-39.782724149732509</v>
      </c>
      <c r="L272">
        <f t="shared" si="67"/>
        <v>-7.9037469459598961</v>
      </c>
      <c r="M272">
        <f t="shared" si="68"/>
        <v>-23.681031457060783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60.925934919221447</v>
      </c>
      <c r="C273" s="9">
        <f t="shared" si="61"/>
        <v>1.5240000000000011</v>
      </c>
      <c r="D273" s="9">
        <f t="shared" si="74"/>
        <v>66.925934919221447</v>
      </c>
      <c r="E273" s="9">
        <f t="shared" si="74"/>
        <v>-28.804002082917691</v>
      </c>
      <c r="F273" s="9">
        <f t="shared" si="63"/>
        <v>-22.712868783142216</v>
      </c>
      <c r="G273" s="10">
        <f t="shared" si="75"/>
        <v>2.1666666599999997</v>
      </c>
      <c r="H273" s="5">
        <f t="shared" si="75"/>
        <v>1</v>
      </c>
      <c r="I273">
        <f t="shared" si="65"/>
        <v>54.417753650533214</v>
      </c>
      <c r="J273">
        <f t="shared" si="66"/>
        <v>36.974482201392753</v>
      </c>
      <c r="K273">
        <f t="shared" si="66"/>
        <v>-39.927178441620583</v>
      </c>
      <c r="L273">
        <f t="shared" si="67"/>
        <v>-7.9040669478007413</v>
      </c>
      <c r="M273">
        <f t="shared" si="68"/>
        <v>-23.638732630455387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61.15133220548438</v>
      </c>
      <c r="C274" s="9">
        <f t="shared" si="61"/>
        <v>1.5300000000000011</v>
      </c>
      <c r="D274" s="9">
        <f t="shared" si="74"/>
        <v>67.15133220548438</v>
      </c>
      <c r="E274" s="9">
        <f t="shared" si="74"/>
        <v>-29.047997670032167</v>
      </c>
      <c r="F274" s="9">
        <f t="shared" si="63"/>
        <v>-22.889911498835872</v>
      </c>
      <c r="G274" s="10">
        <f t="shared" si="75"/>
        <v>2.1666666599999997</v>
      </c>
      <c r="H274" s="5">
        <f t="shared" si="75"/>
        <v>1</v>
      </c>
      <c r="I274">
        <f t="shared" si="65"/>
        <v>54.490956082480245</v>
      </c>
      <c r="J274">
        <f t="shared" si="66"/>
        <v>36.926267393011166</v>
      </c>
      <c r="K274">
        <f t="shared" si="66"/>
        <v>-40.071374710666362</v>
      </c>
      <c r="L274">
        <f t="shared" si="67"/>
        <v>-7.9043786647117535</v>
      </c>
      <c r="M274">
        <f t="shared" si="68"/>
        <v>-23.596384614248642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61.376435375616694</v>
      </c>
      <c r="C275" s="9">
        <f t="shared" si="61"/>
        <v>1.5360000000000011</v>
      </c>
      <c r="D275" s="9">
        <f t="shared" si="74"/>
        <v>67.376435375616694</v>
      </c>
      <c r="E275" s="9">
        <f t="shared" si="74"/>
        <v>-29.29287206650298</v>
      </c>
      <c r="F275" s="9">
        <f t="shared" si="63"/>
        <v>-23.067380267488634</v>
      </c>
      <c r="G275" s="10">
        <f t="shared" si="75"/>
        <v>2.1666666599999997</v>
      </c>
      <c r="H275" s="5">
        <f t="shared" si="75"/>
        <v>1</v>
      </c>
      <c r="I275">
        <f t="shared" si="65"/>
        <v>54.564292300685992</v>
      </c>
      <c r="J275">
        <f t="shared" si="66"/>
        <v>36.878050683156424</v>
      </c>
      <c r="K275">
        <f t="shared" si="66"/>
        <v>-40.215312656813282</v>
      </c>
      <c r="L275">
        <f t="shared" si="67"/>
        <v>-7.9046816259330948</v>
      </c>
      <c r="M275">
        <f t="shared" si="68"/>
        <v>-23.553987901999971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61.601244418182304</v>
      </c>
      <c r="C276" s="9">
        <f t="shared" si="61"/>
        <v>1.5420000000000011</v>
      </c>
      <c r="D276" s="9">
        <f t="shared" si="74"/>
        <v>67.601244418182304</v>
      </c>
      <c r="E276" s="9">
        <f t="shared" si="74"/>
        <v>-29.538623695654458</v>
      </c>
      <c r="F276" s="9">
        <f t="shared" si="63"/>
        <v>-23.245272506156294</v>
      </c>
      <c r="G276" s="10">
        <f t="shared" si="75"/>
        <v>2.1666666599999997</v>
      </c>
      <c r="H276" s="5">
        <f t="shared" si="75"/>
        <v>1</v>
      </c>
      <c r="I276">
        <f t="shared" si="65"/>
        <v>54.63775954647425</v>
      </c>
      <c r="J276">
        <f t="shared" si="66"/>
        <v>36.829832125238234</v>
      </c>
      <c r="K276">
        <f t="shared" si="66"/>
        <v>-40.358991983015478</v>
      </c>
      <c r="L276">
        <f t="shared" si="67"/>
        <v>-7.9049753661386903</v>
      </c>
      <c r="M276">
        <f t="shared" si="68"/>
        <v>-23.511542991153057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61.825759322079577</v>
      </c>
      <c r="C277" s="9">
        <f t="shared" ref="C277:C289" si="80">C276+_dt</f>
        <v>1.5480000000000012</v>
      </c>
      <c r="D277" s="9">
        <f t="shared" ref="D277:E289" si="81">D276+$C$7*(J276+J277)/2</f>
        <v>67.825759322079577</v>
      </c>
      <c r="E277" s="9">
        <f t="shared" si="81"/>
        <v>-29.785250979008204</v>
      </c>
      <c r="F277" s="9">
        <f t="shared" ref="F277:F289" si="82">$O$1*D277^2+$O$2*D277+$O$3</f>
        <v>-23.42358563539069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54.711355079542543</v>
      </c>
      <c r="J277">
        <f t="shared" ref="J277:K289" si="85">J276+L276*$C$7</f>
        <v>36.781611775504786</v>
      </c>
      <c r="K277">
        <f t="shared" si="85"/>
        <v>-40.502412395261516</v>
      </c>
      <c r="L277">
        <f t="shared" ref="L277:L289" si="86">-$C$15*I277*J277</f>
        <v>-7.9052594254133748</v>
      </c>
      <c r="M277">
        <f t="shared" ref="M277:M289" si="87">-$C$6-$C$15*I277*K277</f>
        <v>-23.469050382951131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62.049980076558541</v>
      </c>
      <c r="C278" s="9">
        <f t="shared" si="80"/>
        <v>1.5540000000000012</v>
      </c>
      <c r="D278" s="9">
        <f t="shared" si="81"/>
        <v>68.049980076558541</v>
      </c>
      <c r="E278" s="9">
        <f t="shared" si="81"/>
        <v>-30.032752336301673</v>
      </c>
      <c r="F278" s="9">
        <f t="shared" si="82"/>
        <v>-23.602317079258682</v>
      </c>
      <c r="G278" s="10">
        <f t="shared" si="83"/>
        <v>2.1666666599999997</v>
      </c>
      <c r="H278" s="5">
        <f t="shared" si="83"/>
        <v>1</v>
      </c>
      <c r="I278">
        <f t="shared" si="84"/>
        <v>54.785076177939992</v>
      </c>
      <c r="J278">
        <f t="shared" si="85"/>
        <v>36.733389693009762</v>
      </c>
      <c r="K278">
        <f t="shared" si="85"/>
        <v>-40.645573602597516</v>
      </c>
      <c r="L278">
        <f t="shared" si="86"/>
        <v>-7.9055333492297821</v>
      </c>
      <c r="M278">
        <f t="shared" si="87"/>
        <v>-23.426510582352943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62.273906671237938</v>
      </c>
      <c r="C279" s="9">
        <f t="shared" si="80"/>
        <v>1.5600000000000012</v>
      </c>
      <c r="D279" s="9">
        <f t="shared" si="81"/>
        <v>68.273906671237938</v>
      </c>
      <c r="E279" s="9">
        <f t="shared" si="81"/>
        <v>-30.281126185506903</v>
      </c>
      <c r="F279" s="9">
        <f t="shared" si="82"/>
        <v>-23.781464265361386</v>
      </c>
      <c r="G279" s="10">
        <f t="shared" si="83"/>
        <v>2.1666666599999997</v>
      </c>
      <c r="H279" s="5">
        <f t="shared" si="83"/>
        <v>1</v>
      </c>
      <c r="I279">
        <f t="shared" si="84"/>
        <v>54.858920138043409</v>
      </c>
      <c r="J279">
        <f t="shared" si="85"/>
        <v>36.685165939579463</v>
      </c>
      <c r="K279">
        <f t="shared" si="85"/>
        <v>-40.788475317149867</v>
      </c>
      <c r="L279">
        <f t="shared" si="86"/>
        <v>-7.9057966884249673</v>
      </c>
      <c r="M279">
        <f t="shared" si="87"/>
        <v>-23.383924097949347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62.497539096121983</v>
      </c>
      <c r="C280" s="9">
        <f t="shared" si="80"/>
        <v>1.5660000000000012</v>
      </c>
      <c r="D280" s="9">
        <f t="shared" si="81"/>
        <v>68.497539096121983</v>
      </c>
      <c r="E280" s="9">
        <f t="shared" si="81"/>
        <v>-30.530370942849359</v>
      </c>
      <c r="F280" s="9">
        <f t="shared" si="82"/>
        <v>-23.961024624853376</v>
      </c>
      <c r="G280" s="10">
        <f t="shared" si="83"/>
        <v>2.1666666599999997</v>
      </c>
      <c r="H280" s="5">
        <f t="shared" si="83"/>
        <v>1</v>
      </c>
      <c r="I280">
        <f t="shared" si="84"/>
        <v>54.93288427453173</v>
      </c>
      <c r="J280">
        <f t="shared" si="85"/>
        <v>36.636940579780074</v>
      </c>
      <c r="K280">
        <f t="shared" si="85"/>
        <v>-40.93111725414736</v>
      </c>
      <c r="L280">
        <f t="shared" si="86"/>
        <v>-7.9060489991768064</v>
      </c>
      <c r="M280">
        <f t="shared" si="87"/>
        <v>-23.341291441880465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62.720877341617012</v>
      </c>
      <c r="C281" s="9">
        <f t="shared" si="80"/>
        <v>1.5720000000000012</v>
      </c>
      <c r="D281" s="9">
        <f t="shared" si="81"/>
        <v>68.720877341617012</v>
      </c>
      <c r="E281" s="9">
        <f t="shared" si="81"/>
        <v>-30.780485022826934</v>
      </c>
      <c r="F281" s="9">
        <f t="shared" si="82"/>
        <v>-24.140995592462115</v>
      </c>
      <c r="G281" s="10">
        <f t="shared" si="83"/>
        <v>2.1666666599999997</v>
      </c>
      <c r="H281" s="5">
        <f t="shared" si="83"/>
        <v>1</v>
      </c>
      <c r="I281">
        <f t="shared" si="84"/>
        <v>55.006965920358638</v>
      </c>
      <c r="J281">
        <f t="shared" si="85"/>
        <v>36.588713680885093</v>
      </c>
      <c r="K281">
        <f t="shared" si="85"/>
        <v>-41.073499131942832</v>
      </c>
      <c r="L281">
        <f t="shared" si="86"/>
        <v>-7.9062898429801374</v>
      </c>
      <c r="M281">
        <f t="shared" si="87"/>
        <v>-23.29861312975358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62.943921398547886</v>
      </c>
      <c r="C282" s="9">
        <f t="shared" si="80"/>
        <v>1.5780000000000012</v>
      </c>
      <c r="D282" s="9">
        <f t="shared" si="81"/>
        <v>68.943921398547886</v>
      </c>
      <c r="E282" s="9">
        <f t="shared" si="81"/>
        <v>-31.031466838229065</v>
      </c>
      <c r="F282" s="9">
        <f t="shared" si="82"/>
        <v>-24.321374606507455</v>
      </c>
      <c r="G282" s="10">
        <f t="shared" si="83"/>
        <v>2.1666666599999997</v>
      </c>
      <c r="H282" s="5">
        <f t="shared" si="83"/>
        <v>1</v>
      </c>
      <c r="I282">
        <f t="shared" si="84"/>
        <v>55.081162426723637</v>
      </c>
      <c r="J282">
        <f t="shared" si="85"/>
        <v>36.540485312842911</v>
      </c>
      <c r="K282">
        <f t="shared" si="85"/>
        <v>-41.215620672034326</v>
      </c>
      <c r="L282">
        <f t="shared" si="86"/>
        <v>-7.9065187866226987</v>
      </c>
      <c r="M282">
        <f t="shared" si="87"/>
        <v>-23.25588968056153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63.166671258174205</v>
      </c>
      <c r="C283" s="9">
        <f t="shared" si="80"/>
        <v>1.5840000000000012</v>
      </c>
      <c r="D283" s="9">
        <f t="shared" si="81"/>
        <v>69.166671258174205</v>
      </c>
      <c r="E283" s="9">
        <f t="shared" si="81"/>
        <v>-31.283314800155981</v>
      </c>
      <c r="F283" s="9">
        <f t="shared" si="82"/>
        <v>-24.50215910892118</v>
      </c>
      <c r="G283" s="10">
        <f t="shared" si="83"/>
        <v>2.1666666599999997</v>
      </c>
      <c r="H283" s="5">
        <f t="shared" si="83"/>
        <v>1</v>
      </c>
      <c r="I283">
        <f t="shared" si="84"/>
        <v>55.155471163041469</v>
      </c>
      <c r="J283">
        <f t="shared" si="85"/>
        <v>36.492255548244515</v>
      </c>
      <c r="K283">
        <f t="shared" si="85"/>
        <v>-41.357481599085752</v>
      </c>
      <c r="L283">
        <f t="shared" si="86"/>
        <v>-7.9067354021608258</v>
      </c>
      <c r="M283">
        <f t="shared" si="87"/>
        <v>-23.213121616601828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63.389126912206336</v>
      </c>
      <c r="C284" s="9">
        <f t="shared" si="80"/>
        <v>1.5900000000000012</v>
      </c>
      <c r="D284" s="9">
        <f t="shared" si="81"/>
        <v>69.389126912206336</v>
      </c>
      <c r="E284" s="9">
        <f t="shared" si="81"/>
        <v>-31.53602731803808</v>
      </c>
      <c r="F284" s="9">
        <f t="shared" si="82"/>
        <v>-24.683346545266737</v>
      </c>
      <c r="G284" s="10">
        <f t="shared" si="83"/>
        <v>2.1666666599999997</v>
      </c>
      <c r="H284" s="5">
        <f t="shared" si="83"/>
        <v>1</v>
      </c>
      <c r="I284">
        <f t="shared" si="84"/>
        <v>55.229889516909914</v>
      </c>
      <c r="J284">
        <f t="shared" si="85"/>
        <v>36.444024462291331</v>
      </c>
      <c r="K284">
        <f t="shared" si="85"/>
        <v>-41.499081640947026</v>
      </c>
      <c r="L284">
        <f t="shared" si="86"/>
        <v>-7.9069392668949403</v>
      </c>
      <c r="M284">
        <f t="shared" si="87"/>
        <v>-23.170309463396389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63.611288352821248</v>
      </c>
      <c r="C285" s="9">
        <f t="shared" si="80"/>
        <v>1.5960000000000012</v>
      </c>
      <c r="D285" s="9">
        <f t="shared" si="81"/>
        <v>69.611288352821248</v>
      </c>
      <c r="E285" s="9">
        <f t="shared" si="81"/>
        <v>-31.789602799655423</v>
      </c>
      <c r="F285" s="9">
        <f t="shared" si="82"/>
        <v>-24.864934364759012</v>
      </c>
      <c r="G285" s="10">
        <f t="shared" si="83"/>
        <v>2.1666666599999997</v>
      </c>
      <c r="H285" s="5">
        <f t="shared" si="83"/>
        <v>1</v>
      </c>
      <c r="I285">
        <f t="shared" si="84"/>
        <v>55.304414894076103</v>
      </c>
      <c r="J285">
        <f t="shared" si="85"/>
        <v>36.395792132763269</v>
      </c>
      <c r="K285">
        <f t="shared" si="85"/>
        <v>-41.640420528673744</v>
      </c>
      <c r="L285">
        <f t="shared" si="86"/>
        <v>-7.907129963344838</v>
      </c>
      <c r="M285">
        <f t="shared" si="87"/>
        <v>-23.12745374961186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63.833155572678137</v>
      </c>
      <c r="C286" s="9">
        <f t="shared" si="80"/>
        <v>1.6020000000000012</v>
      </c>
      <c r="D286" s="9">
        <f t="shared" si="81"/>
        <v>69.833155572678137</v>
      </c>
      <c r="E286" s="9">
        <f t="shared" si="81"/>
        <v>-32.044039651157341</v>
      </c>
      <c r="F286" s="9">
        <f t="shared" si="82"/>
        <v>-25.046920020284201</v>
      </c>
      <c r="G286" s="10">
        <f t="shared" si="83"/>
        <v>2.1666666599999997</v>
      </c>
      <c r="H286" s="5">
        <f t="shared" si="83"/>
        <v>1</v>
      </c>
      <c r="I286">
        <f t="shared" si="84"/>
        <v>55.379044718401317</v>
      </c>
      <c r="J286">
        <f t="shared" si="85"/>
        <v>36.347558639986865</v>
      </c>
      <c r="K286">
        <f t="shared" si="85"/>
        <v>-41.781497996546378</v>
      </c>
      <c r="L286">
        <f t="shared" si="86"/>
        <v>-7.9073070792247693</v>
      </c>
      <c r="M286">
        <f t="shared" si="87"/>
        <v>-23.084555006980626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64.054728564933853</v>
      </c>
      <c r="C287" s="9">
        <f t="shared" si="80"/>
        <v>1.6080000000000012</v>
      </c>
      <c r="D287" s="9">
        <f t="shared" si="81"/>
        <v>70.054728564933853</v>
      </c>
      <c r="E287" s="9">
        <f t="shared" si="81"/>
        <v>-32.299336277082176</v>
      </c>
      <c r="F287" s="9">
        <f t="shared" si="82"/>
        <v>-25.229300968419722</v>
      </c>
      <c r="G287" s="10">
        <f t="shared" si="83"/>
        <v>2.1666666599999997</v>
      </c>
      <c r="H287" s="5">
        <f t="shared" si="83"/>
        <v>1</v>
      </c>
      <c r="I287">
        <f t="shared" si="84"/>
        <v>55.453776431824295</v>
      </c>
      <c r="J287">
        <f t="shared" si="85"/>
        <v>36.299324066803592</v>
      </c>
      <c r="K287">
        <f t="shared" si="85"/>
        <v>-41.922313782088956</v>
      </c>
      <c r="L287">
        <f t="shared" si="86"/>
        <v>-7.9074702074183296</v>
      </c>
      <c r="M287">
        <f t="shared" si="87"/>
        <v>-23.041613770222412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64.276007323258142</v>
      </c>
      <c r="C288" s="9">
        <f t="shared" si="80"/>
        <v>1.6140000000000012</v>
      </c>
      <c r="D288" s="9">
        <f t="shared" si="81"/>
        <v>70.276007323258142</v>
      </c>
      <c r="E288" s="9">
        <f t="shared" si="81"/>
        <v>-32.555491080377116</v>
      </c>
      <c r="F288" s="9">
        <f t="shared" si="82"/>
        <v>-25.412074669454274</v>
      </c>
      <c r="G288" s="10">
        <f t="shared" si="83"/>
        <v>2.1666666599999997</v>
      </c>
      <c r="H288" s="5">
        <f t="shared" si="83"/>
        <v>1</v>
      </c>
      <c r="I288">
        <f t="shared" si="84"/>
        <v>55.528607494323161</v>
      </c>
      <c r="J288">
        <f t="shared" si="85"/>
        <v>36.251088498538337</v>
      </c>
      <c r="K288">
        <f t="shared" si="85"/>
        <v>-42.062867626087311</v>
      </c>
      <c r="L288">
        <f t="shared" si="86"/>
        <v>-7.9076189459531658</v>
      </c>
      <c r="M288">
        <f t="shared" si="87"/>
        <v>-22.998630576966555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64.49699184184874</v>
      </c>
      <c r="C289" s="9">
        <f t="shared" si="80"/>
        <v>1.6200000000000012</v>
      </c>
      <c r="D289" s="9">
        <f t="shared" si="81"/>
        <v>70.49699184184874</v>
      </c>
      <c r="E289" s="9">
        <f t="shared" si="81"/>
        <v>-32.812502462418131</v>
      </c>
      <c r="F289" s="9">
        <f t="shared" si="82"/>
        <v>-25.595238587407987</v>
      </c>
      <c r="G289" s="10">
        <f t="shared" si="83"/>
        <v>2.1666666599999997</v>
      </c>
      <c r="H289" s="5">
        <f t="shared" si="83"/>
        <v>1</v>
      </c>
      <c r="I289">
        <f t="shared" si="84"/>
        <v>55.603535383875887</v>
      </c>
      <c r="J289">
        <f t="shared" si="85"/>
        <v>36.202852022968024</v>
      </c>
      <c r="K289">
        <f t="shared" si="85"/>
        <v>-42.203159272606804</v>
      </c>
      <c r="L289">
        <f t="shared" si="86"/>
        <v>-7.907752897975497</v>
      </c>
      <c r="M289">
        <f t="shared" si="87"/>
        <v>-22.955605967674877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93" priority="16" stopIfTrue="1" operator="greaterThan">
      <formula>$G$19</formula>
    </cfRule>
    <cfRule type="cellIs" dxfId="292" priority="17" stopIfTrue="1" operator="lessThan">
      <formula>$H$19</formula>
    </cfRule>
    <cfRule type="cellIs" dxfId="291" priority="18" stopIfTrue="1" operator="between">
      <formula>$H$19</formula>
      <formula>$G$19</formula>
    </cfRule>
  </conditionalFormatting>
  <conditionalFormatting sqref="E19:E20">
    <cfRule type="cellIs" dxfId="290" priority="13" stopIfTrue="1" operator="lessThan">
      <formula>$H$19</formula>
    </cfRule>
    <cfRule type="cellIs" dxfId="289" priority="14" stopIfTrue="1" operator="greaterThan">
      <formula>$G$19</formula>
    </cfRule>
    <cfRule type="cellIs" dxfId="288" priority="15" stopIfTrue="1" operator="between">
      <formula>$H$19</formula>
      <formula>$G$19</formula>
    </cfRule>
  </conditionalFormatting>
  <conditionalFormatting sqref="F19">
    <cfRule type="cellIs" dxfId="287" priority="10" stopIfTrue="1" operator="lessThan">
      <formula>$H$19</formula>
    </cfRule>
    <cfRule type="cellIs" dxfId="286" priority="11" stopIfTrue="1" operator="greaterThan">
      <formula>$G$19</formula>
    </cfRule>
    <cfRule type="cellIs" dxfId="285" priority="12" stopIfTrue="1" operator="between">
      <formula>$H$19</formula>
      <formula>$G$19</formula>
    </cfRule>
  </conditionalFormatting>
  <conditionalFormatting sqref="F20">
    <cfRule type="cellIs" dxfId="284" priority="7" stopIfTrue="1" operator="lessThan">
      <formula>$H$19</formula>
    </cfRule>
    <cfRule type="cellIs" dxfId="283" priority="8" stopIfTrue="1" operator="greaterThan">
      <formula>$G$19</formula>
    </cfRule>
    <cfRule type="cellIs" dxfId="282" priority="9" stopIfTrue="1" operator="between">
      <formula>$H$19</formula>
      <formula>$G$19</formula>
    </cfRule>
  </conditionalFormatting>
  <conditionalFormatting sqref="E21:E289">
    <cfRule type="cellIs" dxfId="281" priority="4" stopIfTrue="1" operator="lessThan">
      <formula>$H$19</formula>
    </cfRule>
    <cfRule type="cellIs" dxfId="280" priority="5" stopIfTrue="1" operator="greaterThan">
      <formula>$G$19</formula>
    </cfRule>
    <cfRule type="cellIs" dxfId="279" priority="6" stopIfTrue="1" operator="between">
      <formula>$H$19</formula>
      <formula>$G$19</formula>
    </cfRule>
  </conditionalFormatting>
  <conditionalFormatting sqref="F21:F289">
    <cfRule type="cellIs" dxfId="278" priority="1" stopIfTrue="1" operator="lessThan">
      <formula>$H$19</formula>
    </cfRule>
    <cfRule type="cellIs" dxfId="277" priority="2" stopIfTrue="1" operator="greaterThan">
      <formula>$G$19</formula>
    </cfRule>
    <cfRule type="cellIs" dxfId="27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46"/>
  <sheetViews>
    <sheetView topLeftCell="B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SummaryChart!G16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-4.1375829242104797E-3</v>
      </c>
      <c r="P1" s="5" t="s">
        <v>10</v>
      </c>
    </row>
    <row r="2" spans="2:22" ht="22.5" x14ac:dyDescent="0.3">
      <c r="C2" s="24">
        <f>SummaryChart!H16</f>
        <v>3.9173214392454847</v>
      </c>
      <c r="D2" s="1" t="s">
        <v>18</v>
      </c>
      <c r="G2" s="9" t="s">
        <v>23</v>
      </c>
      <c r="O2" s="28">
        <f>TAN(C2/180*PI())</f>
        <v>6.8476888149788986E-2</v>
      </c>
      <c r="P2" s="5" t="s">
        <v>12</v>
      </c>
    </row>
    <row r="3" spans="2:22" ht="22.5" x14ac:dyDescent="0.3">
      <c r="C3" s="24">
        <f>SummaryChart!J16/12</f>
        <v>0.72359741968220292</v>
      </c>
      <c r="D3" s="1" t="s">
        <v>19</v>
      </c>
      <c r="G3" s="9" t="s">
        <v>28</v>
      </c>
      <c r="O3" s="28">
        <f>C3</f>
        <v>0.72359741968220292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SummaryChart!B16</f>
        <v>7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1.0648718347154862E-2</v>
      </c>
      <c r="C12" s="14"/>
      <c r="D12" s="15">
        <f ca="1">CELL("contents",INDIRECT("D"&amp;C13-1))</f>
        <v>6.6464510315984304</v>
      </c>
      <c r="E12" s="15">
        <f ca="1">CELL("contents",INDIRECT("E"&amp;C13-1))</f>
        <v>0.99257982164319891</v>
      </c>
      <c r="F12">
        <f ca="1">D13-D12</f>
        <v>0.36419768674872444</v>
      </c>
      <c r="G12">
        <f ca="1">D13-D11</f>
        <v>1.0648718347154862E-2</v>
      </c>
      <c r="H12" s="27">
        <f ca="1">G12/F12</f>
        <v>2.9238841251899187E-2</v>
      </c>
      <c r="I12">
        <f ca="1">D13-D12</f>
        <v>0.36419768674872444</v>
      </c>
      <c r="J12">
        <f ca="1">E13-E12</f>
        <v>3.7802227273455724E-3</v>
      </c>
      <c r="K12">
        <f ca="1">ATAN(J12/I12)*180/PI()</f>
        <v>0.59468535380134335</v>
      </c>
      <c r="N12" s="26">
        <f ca="1">E13-E12</f>
        <v>3.7802227273455724E-3</v>
      </c>
      <c r="O12" s="26">
        <f ca="1">N12+E13-H12*N12</f>
        <v>1.0000297377656684</v>
      </c>
      <c r="P12">
        <f ca="1">IF(AND(G12&gt;0,G12&lt;F12),1,0)</f>
        <v>1</v>
      </c>
      <c r="Q12" s="26">
        <f ca="1">IF(P12=1,O12,O13)</f>
        <v>1.0000297377656684</v>
      </c>
    </row>
    <row r="13" spans="2:22" x14ac:dyDescent="0.2">
      <c r="B13" t="str">
        <f ca="1">CELL("address",INDEX(B20:B290,MATCH(MIN(B20:B290),B20:B290,0)))</f>
        <v>$B$38</v>
      </c>
      <c r="C13">
        <f ca="1">CELL("row",INDEX(A20:A289,MATCH(MIN(A20:A289),A20:A289,0)))</f>
        <v>38</v>
      </c>
      <c r="D13" s="15">
        <f ca="1">CELL("contents",INDIRECT("D"&amp;C13))</f>
        <v>7.0106487183471549</v>
      </c>
      <c r="E13" s="15">
        <f ca="1">CELL("contents",INDIRECT("E"&amp;C13))</f>
        <v>0.99636004437054448</v>
      </c>
      <c r="F13">
        <f ca="1">D14-D13</f>
        <v>0.36367660431107751</v>
      </c>
      <c r="G13">
        <f ca="1">D14-D11</f>
        <v>0.37432532265823237</v>
      </c>
      <c r="H13" s="27">
        <f ca="1">G13/F13</f>
        <v>1.0292807351941899</v>
      </c>
      <c r="N13" s="26">
        <f ca="1">E14-E13</f>
        <v>2.616549497454046E-3</v>
      </c>
      <c r="O13" s="26">
        <f ca="1">E13+H13*N13</f>
        <v>0.99905320836095601</v>
      </c>
      <c r="P13">
        <f ca="1">IF(G13&lt;F13,1,0)</f>
        <v>0</v>
      </c>
    </row>
    <row r="14" spans="2:22" x14ac:dyDescent="0.2">
      <c r="D14" s="15">
        <f ca="1">CELL("contents",INDIRECT("D"&amp;C13+1))</f>
        <v>7.3743253226582324</v>
      </c>
      <c r="E14" s="15">
        <f ca="1">CELL("contents",INDIRECT("E"&amp;C13+1))</f>
        <v>0.99897659386799853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8.1001212904935809</v>
      </c>
      <c r="P15" s="10">
        <f>Q19</f>
        <v>7.7374823491018807</v>
      </c>
      <c r="Q15" s="10">
        <f>Q19</f>
        <v>7.7374823491018807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0.72359741968220292</v>
      </c>
      <c r="F19" s="9">
        <f>$O$1*D19^2+$O$2*D19+$O$3</f>
        <v>0.72359741968220292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62.353979445229456</v>
      </c>
      <c r="K19">
        <f>C1*SIN(C2/180*PI())</f>
        <v>4.2698064761652184</v>
      </c>
      <c r="L19">
        <f>-C15*I19*J19</f>
        <v>-15.30918572899799</v>
      </c>
      <c r="M19">
        <f>-C6-C15*I19*K19</f>
        <v>-33.222325398828943</v>
      </c>
      <c r="N19" s="16">
        <f>MAX(E19:E289)</f>
        <v>1.0007253475568441</v>
      </c>
      <c r="O19" s="19">
        <f>INDEX(C19:C289,MATCH(N19,E19:E289,0),1)</f>
        <v>0.13200000000000003</v>
      </c>
      <c r="P19" s="19">
        <f>COUNTIF(E19:E289,"&gt;"&amp;H19)*_dt</f>
        <v>1.2E-2</v>
      </c>
      <c r="Q19" s="21">
        <f>INDEX(D19:D289,MATCH(T17,T19:T289,0),1)</f>
        <v>7.7374823491018807</v>
      </c>
      <c r="R19" s="21">
        <f>INDEX(D19:D289,MATCH(T17,U19:U289,0),1)</f>
        <v>8.1001212904935809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0.36263894139170016</v>
      </c>
    </row>
    <row r="20" spans="1:22" x14ac:dyDescent="0.2">
      <c r="A20">
        <f>B20</f>
        <v>6.6261516886717455</v>
      </c>
      <c r="B20">
        <f>ABS(D20-$D$11)</f>
        <v>6.6261516886717455</v>
      </c>
      <c r="C20" s="9">
        <f>C19+_dt</f>
        <v>6.0000000000000001E-3</v>
      </c>
      <c r="D20" s="9">
        <f>D19+$C$7*(J19+J20)/2</f>
        <v>0.3738483113282548</v>
      </c>
      <c r="E20" s="9">
        <f>E19+$C$7*(K19+K20)/2</f>
        <v>0.74861825668201532</v>
      </c>
      <c r="F20" s="9">
        <f>$O$1*D20^2+$O$2*D20+$O$3</f>
        <v>0.74861910950079957</v>
      </c>
      <c r="G20" s="10">
        <f>G19</f>
        <v>2.1666666599999997</v>
      </c>
      <c r="H20" s="5">
        <f>H19</f>
        <v>1</v>
      </c>
      <c r="I20">
        <f>SQRT(J20^2+K20^2)</f>
        <v>62.395038847312932</v>
      </c>
      <c r="J20">
        <f>J19+L19*$C$7</f>
        <v>62.262124330855471</v>
      </c>
      <c r="K20">
        <f>K19+M19*$C$7</f>
        <v>4.0704725237722448</v>
      </c>
      <c r="L20">
        <f>-$C$15*I20*J20</f>
        <v>-15.26096136464964</v>
      </c>
      <c r="M20">
        <f>-$C$6-$C$15*I20*K20</f>
        <v>-33.171706464223085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6.2528536399911765</v>
      </c>
      <c r="B21">
        <f t="shared" ref="B21:B84" si="3">ABS(D21-$D$11)</f>
        <v>6.2528536399911765</v>
      </c>
      <c r="C21" s="9">
        <f t="shared" ref="C21:C84" si="4">C20+_dt</f>
        <v>1.2E-2</v>
      </c>
      <c r="D21" s="9">
        <f t="shared" ref="D21:E36" si="5">D20+$C$7*(J20+J21)/2</f>
        <v>0.74714636000882395</v>
      </c>
      <c r="E21" s="9">
        <f t="shared" si="5"/>
        <v>0.77244400110829281</v>
      </c>
      <c r="F21" s="9">
        <f t="shared" ref="F21:F84" si="6">$O$1*D21^2+$O$2*D21+$O$3</f>
        <v>0.77244996407791122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62.290981830117779</v>
      </c>
      <c r="J21">
        <f t="shared" ref="J21:K84" si="9">J20+L20*$C$7</f>
        <v>62.170558562667573</v>
      </c>
      <c r="K21">
        <f t="shared" si="9"/>
        <v>3.8714422849869061</v>
      </c>
      <c r="L21">
        <f t="shared" ref="L21:L84" si="10">-$C$15*I21*J21</f>
        <v>-15.213104363692583</v>
      </c>
      <c r="M21">
        <f t="shared" ref="M21:M84" si="11">-$C$6-$C$15*I21*K21</f>
        <v>-33.121339977010997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5.8801041244937169</v>
      </c>
      <c r="B22">
        <f t="shared" si="3"/>
        <v>5.8801041244937169</v>
      </c>
      <c r="C22" s="9">
        <f t="shared" si="4"/>
        <v>1.8000000000000002E-2</v>
      </c>
      <c r="D22" s="9">
        <f t="shared" si="5"/>
        <v>1.1198958755062829</v>
      </c>
      <c r="E22" s="9">
        <f t="shared" si="5"/>
        <v>0.79507647069862808</v>
      </c>
      <c r="F22" s="9">
        <f t="shared" si="6"/>
        <v>0.79509518526881662</v>
      </c>
      <c r="G22" s="10">
        <f t="shared" si="7"/>
        <v>2.1666666599999997</v>
      </c>
      <c r="H22" s="5">
        <f t="shared" si="7"/>
        <v>1</v>
      </c>
      <c r="I22">
        <f t="shared" si="8"/>
        <v>62.18782700303062</v>
      </c>
      <c r="J22">
        <f t="shared" si="9"/>
        <v>62.07927993648542</v>
      </c>
      <c r="K22">
        <f t="shared" si="9"/>
        <v>3.67271424512484</v>
      </c>
      <c r="L22">
        <f t="shared" si="10"/>
        <v>-15.165612382759258</v>
      </c>
      <c r="M22">
        <f t="shared" si="11"/>
        <v>-33.071223045937202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5.5079014258976944</v>
      </c>
      <c r="B23">
        <f t="shared" si="3"/>
        <v>5.5079014258976944</v>
      </c>
      <c r="C23" s="9">
        <f t="shared" si="4"/>
        <v>2.4E-2</v>
      </c>
      <c r="D23" s="9">
        <f t="shared" si="5"/>
        <v>1.4920985741023056</v>
      </c>
      <c r="E23" s="9">
        <f t="shared" si="5"/>
        <v>0.81651747415455023</v>
      </c>
      <c r="F23" s="9">
        <f t="shared" si="6"/>
        <v>0.81655994536483112</v>
      </c>
      <c r="G23" s="10">
        <f t="shared" si="7"/>
        <v>2.1666666599999997</v>
      </c>
      <c r="H23" s="5">
        <f t="shared" si="7"/>
        <v>1</v>
      </c>
      <c r="I23">
        <f t="shared" si="8"/>
        <v>62.085572424148403</v>
      </c>
      <c r="J23">
        <f t="shared" si="9"/>
        <v>61.988286262188865</v>
      </c>
      <c r="K23">
        <f t="shared" si="9"/>
        <v>3.4742869068492168</v>
      </c>
      <c r="L23">
        <f t="shared" si="10"/>
        <v>-15.118483095247932</v>
      </c>
      <c r="M23">
        <f t="shared" si="11"/>
        <v>-33.021352798996162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5.136243841020276</v>
      </c>
      <c r="B24">
        <f t="shared" si="3"/>
        <v>5.136243841020276</v>
      </c>
      <c r="C24" s="9">
        <f t="shared" si="4"/>
        <v>0.03</v>
      </c>
      <c r="D24" s="9">
        <f t="shared" si="5"/>
        <v>1.8637561589797245</v>
      </c>
      <c r="E24" s="9">
        <f t="shared" si="5"/>
        <v>0.83676881124526359</v>
      </c>
      <c r="F24" s="9">
        <f t="shared" si="6"/>
        <v>0.83684938737886871</v>
      </c>
      <c r="G24" s="10">
        <f t="shared" si="7"/>
        <v>2.1666666599999997</v>
      </c>
      <c r="H24" s="5">
        <f t="shared" si="7"/>
        <v>1</v>
      </c>
      <c r="I24">
        <f t="shared" si="8"/>
        <v>61.984216154698203</v>
      </c>
      <c r="J24">
        <f t="shared" si="9"/>
        <v>61.897575363617378</v>
      </c>
      <c r="K24">
        <f t="shared" si="9"/>
        <v>3.27615879005524</v>
      </c>
      <c r="L24">
        <f t="shared" si="10"/>
        <v>-15.071714191078822</v>
      </c>
      <c r="M24">
        <f t="shared" si="11"/>
        <v>-32.971726383274884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4.7651296796940112</v>
      </c>
      <c r="B25">
        <f t="shared" si="3"/>
        <v>4.7651296796940112</v>
      </c>
      <c r="C25" s="9">
        <f t="shared" si="4"/>
        <v>3.5999999999999997E-2</v>
      </c>
      <c r="D25" s="9">
        <f t="shared" si="5"/>
        <v>2.2348703203059892</v>
      </c>
      <c r="E25" s="9">
        <f t="shared" si="5"/>
        <v>0.85583227291069608</v>
      </c>
      <c r="F25" s="9">
        <f t="shared" si="6"/>
        <v>0.85596862532828832</v>
      </c>
      <c r="G25" s="10">
        <f t="shared" si="7"/>
        <v>2.1666666599999997</v>
      </c>
      <c r="H25" s="5">
        <f t="shared" si="7"/>
        <v>1</v>
      </c>
      <c r="I25">
        <f t="shared" si="8"/>
        <v>61.883756258689608</v>
      </c>
      <c r="J25">
        <f t="shared" si="9"/>
        <v>61.807145078470903</v>
      </c>
      <c r="K25">
        <f t="shared" si="9"/>
        <v>3.0783284317555908</v>
      </c>
      <c r="L25">
        <f t="shared" si="10"/>
        <v>-15.025303376453483</v>
      </c>
      <c r="M25">
        <f t="shared" si="11"/>
        <v>-32.922340964798927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4.3945572646839617</v>
      </c>
      <c r="B26">
        <f t="shared" si="3"/>
        <v>4.3945572646839617</v>
      </c>
      <c r="C26" s="9">
        <f t="shared" si="4"/>
        <v>4.1999999999999996E-2</v>
      </c>
      <c r="D26" s="9">
        <f t="shared" si="5"/>
        <v>2.6054427353160383</v>
      </c>
      <c r="E26" s="9">
        <f t="shared" si="5"/>
        <v>0.8737096413638632</v>
      </c>
      <c r="F26" s="9">
        <f t="shared" si="6"/>
        <v>0.87392274451505214</v>
      </c>
      <c r="G26" s="10">
        <f t="shared" si="7"/>
        <v>2.1666666599999997</v>
      </c>
      <c r="H26" s="5">
        <f t="shared" si="7"/>
        <v>1</v>
      </c>
      <c r="I26">
        <f t="shared" si="8"/>
        <v>61.784190802570414</v>
      </c>
      <c r="J26">
        <f t="shared" si="9"/>
        <v>61.716993258212185</v>
      </c>
      <c r="K26">
        <f t="shared" si="9"/>
        <v>2.880794385966797</v>
      </c>
      <c r="L26">
        <f t="shared" si="10"/>
        <v>-14.97924837361742</v>
      </c>
      <c r="M26">
        <f t="shared" si="11"/>
        <v>-32.873193728381729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4.0245249316054137</v>
      </c>
      <c r="B27">
        <f t="shared" si="3"/>
        <v>4.0245249316054137</v>
      </c>
      <c r="C27" s="9">
        <f t="shared" si="4"/>
        <v>4.7999999999999994E-2</v>
      </c>
      <c r="D27" s="9">
        <f t="shared" si="5"/>
        <v>2.9754750683945863</v>
      </c>
      <c r="E27" s="9">
        <f t="shared" si="5"/>
        <v>0.89040269019255314</v>
      </c>
      <c r="F27" s="9">
        <f t="shared" si="6"/>
        <v>0.89071680180322366</v>
      </c>
      <c r="G27" s="10">
        <f t="shared" si="7"/>
        <v>2.1666666599999997</v>
      </c>
      <c r="H27" s="5">
        <f t="shared" si="7"/>
        <v>1</v>
      </c>
      <c r="I27">
        <f t="shared" si="8"/>
        <v>61.685517854885475</v>
      </c>
      <c r="J27">
        <f t="shared" si="9"/>
        <v>61.627117767970482</v>
      </c>
      <c r="K27">
        <f t="shared" si="9"/>
        <v>2.6835552235965068</v>
      </c>
      <c r="L27">
        <f t="shared" si="10"/>
        <v>-14.933546920625872</v>
      </c>
      <c r="M27">
        <f t="shared" si="11"/>
        <v>-32.824281877477276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3.6550310288421621</v>
      </c>
      <c r="B28">
        <f t="shared" si="3"/>
        <v>3.6550310288421621</v>
      </c>
      <c r="C28" s="9">
        <f t="shared" si="4"/>
        <v>5.3999999999999992E-2</v>
      </c>
      <c r="D28" s="9">
        <f t="shared" si="5"/>
        <v>3.3449689711578379</v>
      </c>
      <c r="E28" s="9">
        <f t="shared" si="5"/>
        <v>0.90591318446033764</v>
      </c>
      <c r="F28" s="9">
        <f t="shared" si="6"/>
        <v>0.90635582589383124</v>
      </c>
      <c r="G28" s="10">
        <f t="shared" si="7"/>
        <v>2.1666666599999997</v>
      </c>
      <c r="H28" s="5">
        <f t="shared" si="7"/>
        <v>1</v>
      </c>
      <c r="I28">
        <f t="shared" si="8"/>
        <v>61.587735485938964</v>
      </c>
      <c r="J28">
        <f t="shared" si="9"/>
        <v>61.537516486446727</v>
      </c>
      <c r="K28">
        <f t="shared" si="9"/>
        <v>2.4866095323316433</v>
      </c>
      <c r="L28">
        <f t="shared" si="10"/>
        <v>-14.88819677111281</v>
      </c>
      <c r="M28">
        <f t="shared" si="11"/>
        <v>-32.77560263403597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3.2860739174653619</v>
      </c>
      <c r="B29">
        <f t="shared" si="3"/>
        <v>3.2860739174653619</v>
      </c>
      <c r="C29" s="9">
        <f t="shared" si="4"/>
        <v>5.9999999999999991E-2</v>
      </c>
      <c r="D29" s="9">
        <f t="shared" si="5"/>
        <v>3.7139260825346381</v>
      </c>
      <c r="E29" s="9">
        <f t="shared" si="5"/>
        <v>0.92024288080691485</v>
      </c>
      <c r="F29" s="9">
        <f t="shared" si="6"/>
        <v>0.920844817597126</v>
      </c>
      <c r="G29" s="10">
        <f t="shared" si="7"/>
        <v>2.1666666599999997</v>
      </c>
      <c r="H29" s="5">
        <f t="shared" si="7"/>
        <v>1</v>
      </c>
      <c r="I29">
        <f t="shared" si="8"/>
        <v>61.490841767459834</v>
      </c>
      <c r="J29">
        <f t="shared" si="9"/>
        <v>61.448187305820049</v>
      </c>
      <c r="K29">
        <f t="shared" si="9"/>
        <v>2.2899559165274272</v>
      </c>
      <c r="L29">
        <f t="shared" si="10"/>
        <v>-14.84319569406302</v>
      </c>
      <c r="M29">
        <f t="shared" si="11"/>
        <v>-32.727153238363705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2.9176519711529352</v>
      </c>
      <c r="B30">
        <f t="shared" si="3"/>
        <v>2.9176519711529352</v>
      </c>
      <c r="C30" s="9">
        <f t="shared" si="4"/>
        <v>6.5999999999999989E-2</v>
      </c>
      <c r="D30" s="9">
        <f t="shared" si="5"/>
        <v>4.0823480288470648</v>
      </c>
      <c r="E30" s="9">
        <f t="shared" si="5"/>
        <v>0.93339352754778893</v>
      </c>
      <c r="F30" s="9">
        <f t="shared" si="6"/>
        <v>0.93418875010225666</v>
      </c>
      <c r="G30" s="10">
        <f t="shared" si="7"/>
        <v>2.1666666599999997</v>
      </c>
      <c r="H30" s="5">
        <f t="shared" si="7"/>
        <v>1</v>
      </c>
      <c r="I30">
        <f t="shared" si="8"/>
        <v>61.394834772270812</v>
      </c>
      <c r="J30">
        <f t="shared" si="9"/>
        <v>61.359128131655673</v>
      </c>
      <c r="K30">
        <f t="shared" si="9"/>
        <v>2.0935929970972449</v>
      </c>
      <c r="L30">
        <f t="shared" si="10"/>
        <v>-14.798541473587372</v>
      </c>
      <c r="M30">
        <f t="shared" si="11"/>
        <v>-32.678930948984132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2.5497635761095259</v>
      </c>
      <c r="B31">
        <f t="shared" si="3"/>
        <v>2.5497635761095259</v>
      </c>
      <c r="C31" s="9">
        <f t="shared" si="4"/>
        <v>7.1999999999999995E-2</v>
      </c>
      <c r="D31" s="9">
        <f t="shared" si="5"/>
        <v>4.4502364238904741</v>
      </c>
      <c r="E31" s="9">
        <f t="shared" si="5"/>
        <v>0.94536686477329068</v>
      </c>
      <c r="F31" s="9">
        <f t="shared" si="6"/>
        <v>0.94639256924439075</v>
      </c>
      <c r="G31" s="10">
        <f t="shared" si="7"/>
        <v>2.1666666599999997</v>
      </c>
      <c r="H31" s="5">
        <f t="shared" si="7"/>
        <v>1</v>
      </c>
      <c r="I31">
        <f t="shared" si="8"/>
        <v>61.29971257396064</v>
      </c>
      <c r="J31">
        <f t="shared" si="9"/>
        <v>61.270336882814149</v>
      </c>
      <c r="K31">
        <f t="shared" si="9"/>
        <v>1.89751941140334</v>
      </c>
      <c r="L31">
        <f t="shared" si="10"/>
        <v>-14.754231908701112</v>
      </c>
      <c r="M31">
        <f t="shared" si="11"/>
        <v>-32.630933042503962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2.1824071309869977</v>
      </c>
      <c r="B32">
        <f t="shared" si="3"/>
        <v>2.1824071309869977</v>
      </c>
      <c r="C32" s="9">
        <f t="shared" si="4"/>
        <v>7.8E-2</v>
      </c>
      <c r="D32" s="9">
        <f t="shared" si="5"/>
        <v>4.8175928690130023</v>
      </c>
      <c r="E32" s="9">
        <f t="shared" si="5"/>
        <v>0.95616462444694561</v>
      </c>
      <c r="F32" s="9">
        <f t="shared" si="6"/>
        <v>0.95746119376930428</v>
      </c>
      <c r="G32" s="10">
        <f t="shared" si="7"/>
        <v>2.1666666599999997</v>
      </c>
      <c r="H32" s="5">
        <f t="shared" si="7"/>
        <v>1</v>
      </c>
      <c r="I32">
        <f t="shared" si="8"/>
        <v>61.205473246559905</v>
      </c>
      <c r="J32">
        <f t="shared" si="9"/>
        <v>61.181811491361941</v>
      </c>
      <c r="K32">
        <f t="shared" si="9"/>
        <v>1.7017338131483162</v>
      </c>
      <c r="L32">
        <f t="shared" si="10"/>
        <v>-14.710264813105271</v>
      </c>
      <c r="M32">
        <f t="shared" si="11"/>
        <v>-32.58315681348143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1.8155810468054616</v>
      </c>
      <c r="B33">
        <f t="shared" si="3"/>
        <v>1.8155810468054616</v>
      </c>
      <c r="C33" s="9">
        <f t="shared" si="4"/>
        <v>8.4000000000000005E-2</v>
      </c>
      <c r="D33" s="9">
        <f t="shared" si="5"/>
        <v>5.1844189531945384</v>
      </c>
      <c r="E33" s="9">
        <f t="shared" si="5"/>
        <v>0.9657885305031928</v>
      </c>
      <c r="F33" s="9">
        <f t="shared" si="6"/>
        <v>0.96739951559546766</v>
      </c>
      <c r="G33" s="10">
        <f t="shared" si="7"/>
        <v>2.1666666599999997</v>
      </c>
      <c r="H33" s="5">
        <f t="shared" si="7"/>
        <v>1</v>
      </c>
      <c r="I33">
        <f t="shared" si="8"/>
        <v>61.112114864220281</v>
      </c>
      <c r="J33">
        <f t="shared" si="9"/>
        <v>61.093549902483311</v>
      </c>
      <c r="K33">
        <f t="shared" si="9"/>
        <v>1.5062348722674277</v>
      </c>
      <c r="L33">
        <f t="shared" si="10"/>
        <v>-14.666638014971108</v>
      </c>
      <c r="M33">
        <f t="shared" si="11"/>
        <v>-32.535599574297692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1.4492837468748316</v>
      </c>
      <c r="B34">
        <f t="shared" si="3"/>
        <v>1.4492837468748316</v>
      </c>
      <c r="C34" s="9">
        <f t="shared" si="4"/>
        <v>9.0000000000000011E-2</v>
      </c>
      <c r="D34" s="9">
        <f t="shared" si="5"/>
        <v>5.5507162531251684</v>
      </c>
      <c r="E34" s="9">
        <f t="shared" si="5"/>
        <v>0.97424029894445996</v>
      </c>
      <c r="F34" s="9">
        <f t="shared" si="6"/>
        <v>0.97621240007364962</v>
      </c>
      <c r="G34" s="10">
        <f t="shared" si="7"/>
        <v>2.1666666599999997</v>
      </c>
      <c r="H34" s="5">
        <f t="shared" si="7"/>
        <v>1</v>
      </c>
      <c r="I34">
        <f t="shared" si="8"/>
        <v>61.019635500897294</v>
      </c>
      <c r="J34">
        <f t="shared" si="9"/>
        <v>61.005550074393483</v>
      </c>
      <c r="K34">
        <f t="shared" si="9"/>
        <v>1.3110212748216417</v>
      </c>
      <c r="L34">
        <f t="shared" si="10"/>
        <v>-14.623349356727537</v>
      </c>
      <c r="M34">
        <f t="shared" si="11"/>
        <v>-32.488258655031231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1.0835136667168914</v>
      </c>
      <c r="B35">
        <f t="shared" si="3"/>
        <v>1.0835136667168914</v>
      </c>
      <c r="C35" s="9">
        <f t="shared" si="4"/>
        <v>9.6000000000000016E-2</v>
      </c>
      <c r="D35" s="9">
        <f t="shared" si="5"/>
        <v>5.9164863332831086</v>
      </c>
      <c r="E35" s="9">
        <f t="shared" si="5"/>
        <v>0.98152163793759928</v>
      </c>
      <c r="F35" s="9">
        <f t="shared" si="6"/>
        <v>0.98390468624406613</v>
      </c>
      <c r="G35" s="10">
        <f t="shared" si="7"/>
        <v>2.1666666599999997</v>
      </c>
      <c r="H35" s="5">
        <f t="shared" si="7"/>
        <v>1</v>
      </c>
      <c r="I35">
        <f t="shared" si="8"/>
        <v>60.928033230036746</v>
      </c>
      <c r="J35">
        <f t="shared" si="9"/>
        <v>60.917809978253118</v>
      </c>
      <c r="K35">
        <f t="shared" si="9"/>
        <v>1.1160917228914542</v>
      </c>
      <c r="L35">
        <f t="shared" si="10"/>
        <v>-14.580396694851611</v>
      </c>
      <c r="M35">
        <f t="shared" si="11"/>
        <v>-32.441131403335199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0.71826925398787989</v>
      </c>
      <c r="B36">
        <f t="shared" si="3"/>
        <v>0.71826925398787989</v>
      </c>
      <c r="C36" s="9">
        <f t="shared" si="4"/>
        <v>0.10200000000000002</v>
      </c>
      <c r="D36" s="9">
        <f t="shared" si="5"/>
        <v>6.2817307460121201</v>
      </c>
      <c r="E36" s="9">
        <f t="shared" si="5"/>
        <v>0.98763424790968801</v>
      </c>
      <c r="F36" s="9">
        <f t="shared" si="6"/>
        <v>0.99048118709109623</v>
      </c>
      <c r="G36" s="10">
        <f t="shared" si="7"/>
        <v>2.1666666599999997</v>
      </c>
      <c r="H36" s="5">
        <f t="shared" si="7"/>
        <v>1</v>
      </c>
      <c r="I36">
        <f t="shared" si="8"/>
        <v>60.837306124264614</v>
      </c>
      <c r="J36">
        <f t="shared" si="9"/>
        <v>60.830327598084011</v>
      </c>
      <c r="K36">
        <f t="shared" si="9"/>
        <v>0.92144493447144304</v>
      </c>
      <c r="L36">
        <f t="shared" si="10"/>
        <v>-14.537777899661918</v>
      </c>
      <c r="M36">
        <f t="shared" si="11"/>
        <v>-32.394215184317638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0.35354896840156957</v>
      </c>
      <c r="B37">
        <f t="shared" si="3"/>
        <v>0.35354896840156957</v>
      </c>
      <c r="C37" s="9">
        <f t="shared" si="4"/>
        <v>0.10800000000000003</v>
      </c>
      <c r="D37" s="9">
        <f t="shared" ref="D37:E52" si="13">D36+$C$7*(J36+J37)/2</f>
        <v>6.6464510315984304</v>
      </c>
      <c r="E37" s="9">
        <f t="shared" si="13"/>
        <v>0.99257982164319891</v>
      </c>
      <c r="F37" s="9">
        <f t="shared" si="6"/>
        <v>0.99594668979558887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60.747452255080688</v>
      </c>
      <c r="J37">
        <f t="shared" si="9"/>
        <v>60.74310093068604</v>
      </c>
      <c r="K37">
        <f t="shared" si="9"/>
        <v>0.72707964336553721</v>
      </c>
      <c r="L37">
        <f t="shared" si="10"/>
        <v>-14.495490855114959</v>
      </c>
      <c r="M37">
        <f t="shared" si="11"/>
        <v>-32.347507380424517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1.0648718347154862E-2</v>
      </c>
      <c r="B38">
        <f t="shared" si="3"/>
        <v>1.0648718347154862E-2</v>
      </c>
      <c r="C38" s="9">
        <f t="shared" si="4"/>
        <v>0.11400000000000003</v>
      </c>
      <c r="D38" s="9">
        <f t="shared" si="13"/>
        <v>7.0106487183471549</v>
      </c>
      <c r="E38" s="9">
        <f t="shared" si="13"/>
        <v>0.99636004437054448</v>
      </c>
      <c r="F38" s="9">
        <f t="shared" si="6"/>
        <v>1.0003059559847849</v>
      </c>
      <c r="G38" s="10">
        <f t="shared" si="14"/>
        <v>2.1666666599999997</v>
      </c>
      <c r="H38" s="5">
        <f t="shared" si="14"/>
        <v>1</v>
      </c>
      <c r="I38">
        <f t="shared" si="8"/>
        <v>60.658469692555904</v>
      </c>
      <c r="J38">
        <f t="shared" si="9"/>
        <v>60.656127985555351</v>
      </c>
      <c r="K38">
        <f t="shared" si="9"/>
        <v>0.53299459908299007</v>
      </c>
      <c r="L38">
        <f t="shared" si="10"/>
        <v>-14.453533458604451</v>
      </c>
      <c r="M38">
        <f t="shared" si="11"/>
        <v>-32.301005391325603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100</v>
      </c>
      <c r="B39">
        <f t="shared" si="3"/>
        <v>0.37432532265823237</v>
      </c>
      <c r="C39" s="9">
        <f t="shared" si="4"/>
        <v>0.12000000000000004</v>
      </c>
      <c r="D39" s="9">
        <f t="shared" si="13"/>
        <v>7.3743253226582324</v>
      </c>
      <c r="E39" s="9">
        <f t="shared" si="13"/>
        <v>0.99897659386799853</v>
      </c>
      <c r="F39" s="9">
        <f t="shared" si="6"/>
        <v>1.0035637219798748</v>
      </c>
      <c r="G39" s="10">
        <f t="shared" si="14"/>
        <v>2.1666666599999997</v>
      </c>
      <c r="H39" s="5">
        <f t="shared" si="14"/>
        <v>1</v>
      </c>
      <c r="I39">
        <f t="shared" si="8"/>
        <v>60.570356505033317</v>
      </c>
      <c r="J39">
        <f t="shared" si="9"/>
        <v>60.569406784803725</v>
      </c>
      <c r="K39">
        <f t="shared" si="9"/>
        <v>0.33918856673503645</v>
      </c>
      <c r="L39">
        <f t="shared" si="10"/>
        <v>-14.411903620763523</v>
      </c>
      <c r="M39">
        <f t="shared" si="11"/>
        <v>-32.254706633803067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100</v>
      </c>
      <c r="B40">
        <f t="shared" si="3"/>
        <v>0.73748234910188071</v>
      </c>
      <c r="C40" s="9">
        <f t="shared" si="4"/>
        <v>0.12600000000000003</v>
      </c>
      <c r="D40" s="9">
        <f t="shared" si="13"/>
        <v>7.7374823491018807</v>
      </c>
      <c r="E40" s="9">
        <f t="shared" si="13"/>
        <v>1.0004311405490003</v>
      </c>
      <c r="F40" s="9">
        <f t="shared" si="6"/>
        <v>1.0057246990412176</v>
      </c>
      <c r="G40" s="10">
        <f t="shared" si="14"/>
        <v>2.1666666599999997</v>
      </c>
      <c r="H40" s="5">
        <f t="shared" si="14"/>
        <v>1</v>
      </c>
      <c r="I40">
        <f t="shared" si="8"/>
        <v>60.483110758832929</v>
      </c>
      <c r="J40">
        <f t="shared" si="9"/>
        <v>60.482935363079143</v>
      </c>
      <c r="K40">
        <f t="shared" si="9"/>
        <v>0.14566032693221803</v>
      </c>
      <c r="L40">
        <f t="shared" si="10"/>
        <v>-14.37059926526981</v>
      </c>
      <c r="M40">
        <f t="shared" si="11"/>
        <v>-32.208608541642789</v>
      </c>
      <c r="S40">
        <f t="shared" si="0"/>
        <v>1</v>
      </c>
      <c r="T40" t="b">
        <f t="shared" si="1"/>
        <v>1</v>
      </c>
      <c r="U40" t="b">
        <f t="shared" si="2"/>
        <v>0</v>
      </c>
    </row>
    <row r="41" spans="1:21" x14ac:dyDescent="0.2">
      <c r="A41">
        <f t="shared" si="12"/>
        <v>100</v>
      </c>
      <c r="B41">
        <f t="shared" si="3"/>
        <v>1.1001212904935809</v>
      </c>
      <c r="C41" s="9">
        <f t="shared" si="4"/>
        <v>0.13200000000000003</v>
      </c>
      <c r="D41" s="9">
        <f t="shared" si="13"/>
        <v>8.1001212904935809</v>
      </c>
      <c r="E41" s="9">
        <f t="shared" si="13"/>
        <v>1.0007253475568441</v>
      </c>
      <c r="F41" s="9">
        <f t="shared" si="6"/>
        <v>1.0067935736112403</v>
      </c>
      <c r="G41" s="10">
        <f t="shared" si="14"/>
        <v>2.1666666599999997</v>
      </c>
      <c r="H41" s="5">
        <f t="shared" si="14"/>
        <v>1</v>
      </c>
      <c r="I41">
        <f t="shared" si="8"/>
        <v>60.396730517960293</v>
      </c>
      <c r="J41">
        <f t="shared" si="9"/>
        <v>60.396711767487524</v>
      </c>
      <c r="K41">
        <f t="shared" si="9"/>
        <v>-4.7591324317638711E-2</v>
      </c>
      <c r="L41">
        <f t="shared" si="10"/>
        <v>-14.329618328653396</v>
      </c>
      <c r="M41">
        <f t="shared" si="11"/>
        <v>-32.162708565528327</v>
      </c>
      <c r="S41">
        <f t="shared" si="0"/>
        <v>1</v>
      </c>
      <c r="T41" t="b">
        <f t="shared" si="1"/>
        <v>0</v>
      </c>
      <c r="U41" t="b">
        <f t="shared" si="2"/>
        <v>1</v>
      </c>
    </row>
    <row r="42" spans="1:21" x14ac:dyDescent="0.2">
      <c r="A42">
        <f t="shared" si="12"/>
        <v>100</v>
      </c>
      <c r="B42">
        <f t="shared" si="3"/>
        <v>1.46224362796859</v>
      </c>
      <c r="C42" s="9">
        <f t="shared" si="4"/>
        <v>0.13800000000000004</v>
      </c>
      <c r="D42" s="9">
        <f t="shared" si="13"/>
        <v>8.46224362796859</v>
      </c>
      <c r="E42" s="9">
        <f t="shared" si="13"/>
        <v>0.99986087085675868</v>
      </c>
      <c r="F42" s="9">
        <f t="shared" si="6"/>
        <v>1.0067750075550426</v>
      </c>
      <c r="G42" s="10">
        <f t="shared" si="14"/>
        <v>2.1666666599999997</v>
      </c>
      <c r="H42" s="5">
        <f t="shared" si="14"/>
        <v>1</v>
      </c>
      <c r="I42">
        <f t="shared" si="8"/>
        <v>60.311213843818926</v>
      </c>
      <c r="J42">
        <f t="shared" si="9"/>
        <v>60.310734057515603</v>
      </c>
      <c r="K42">
        <f t="shared" si="9"/>
        <v>-0.24056757571080867</v>
      </c>
      <c r="L42">
        <f t="shared" si="10"/>
        <v>-14.288958760107604</v>
      </c>
      <c r="M42">
        <f t="shared" si="11"/>
        <v>-32.117004172937563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100</v>
      </c>
      <c r="B43">
        <f t="shared" si="3"/>
        <v>1.8238508310560011</v>
      </c>
      <c r="C43" s="9">
        <f t="shared" si="4"/>
        <v>0.14400000000000004</v>
      </c>
      <c r="D43" s="9">
        <f t="shared" si="13"/>
        <v>8.8238508310560011</v>
      </c>
      <c r="E43" s="9">
        <f t="shared" si="13"/>
        <v>0.99783935932738099</v>
      </c>
      <c r="F43" s="9">
        <f t="shared" si="6"/>
        <v>1.005673638398725</v>
      </c>
      <c r="G43" s="10">
        <f t="shared" si="14"/>
        <v>2.1666666599999997</v>
      </c>
      <c r="H43" s="5">
        <f t="shared" si="14"/>
        <v>1</v>
      </c>
      <c r="I43">
        <f t="shared" si="8"/>
        <v>60.22655879492666</v>
      </c>
      <c r="J43">
        <f t="shared" si="9"/>
        <v>60.22500030495496</v>
      </c>
      <c r="K43">
        <f t="shared" si="9"/>
        <v>-0.43326960074843401</v>
      </c>
      <c r="L43">
        <f t="shared" si="10"/>
        <v>-14.248618521302609</v>
      </c>
      <c r="M43">
        <f t="shared" si="11"/>
        <v>-32.071492848041821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100</v>
      </c>
      <c r="B44">
        <f t="shared" si="3"/>
        <v>2.1849443577523466</v>
      </c>
      <c r="C44" s="9">
        <f t="shared" si="4"/>
        <v>0.15000000000000005</v>
      </c>
      <c r="D44" s="9">
        <f t="shared" si="13"/>
        <v>9.1849443577523466</v>
      </c>
      <c r="E44" s="9">
        <f t="shared" si="13"/>
        <v>0.99466245485162563</v>
      </c>
      <c r="F44" s="9">
        <f t="shared" si="6"/>
        <v>1.0034940795654654</v>
      </c>
      <c r="G44" s="10">
        <f t="shared" si="14"/>
        <v>2.1666666599999997</v>
      </c>
      <c r="H44" s="5">
        <f t="shared" si="14"/>
        <v>1</v>
      </c>
      <c r="I44">
        <f t="shared" si="8"/>
        <v>60.14276342663586</v>
      </c>
      <c r="J44">
        <f t="shared" si="9"/>
        <v>60.139508593827145</v>
      </c>
      <c r="K44">
        <f t="shared" si="9"/>
        <v>-0.62569855783668493</v>
      </c>
      <c r="L44">
        <f t="shared" si="10"/>
        <v>-14.208595586201831</v>
      </c>
      <c r="M44">
        <f t="shared" si="11"/>
        <v>-32.02617209160762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2.5455256545947584</v>
      </c>
      <c r="C45" s="9">
        <f t="shared" si="4"/>
        <v>0.15600000000000006</v>
      </c>
      <c r="D45" s="9">
        <f t="shared" si="13"/>
        <v>9.5455256545947584</v>
      </c>
      <c r="E45" s="9">
        <f t="shared" si="13"/>
        <v>0.99033179240695657</v>
      </c>
      <c r="F45" s="9">
        <f t="shared" si="6"/>
        <v>1.0002409206093619</v>
      </c>
      <c r="G45" s="10">
        <f t="shared" si="14"/>
        <v>2.1666666599999997</v>
      </c>
      <c r="H45" s="5">
        <f t="shared" si="14"/>
        <v>1</v>
      </c>
      <c r="I45">
        <f t="shared" si="8"/>
        <v>60.059825790857658</v>
      </c>
      <c r="J45">
        <f t="shared" si="9"/>
        <v>60.054257020309933</v>
      </c>
      <c r="K45">
        <f t="shared" si="9"/>
        <v>-0.81785559038633071</v>
      </c>
      <c r="L45">
        <f t="shared" si="10"/>
        <v>-14.168887940881145</v>
      </c>
      <c r="M45">
        <f t="shared" si="11"/>
        <v>-31.981039420900867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2.905596156733683</v>
      </c>
      <c r="C46" s="9">
        <f t="shared" si="4"/>
        <v>0.16200000000000006</v>
      </c>
      <c r="D46" s="9">
        <f t="shared" si="13"/>
        <v>9.905596156733683</v>
      </c>
      <c r="E46" s="9">
        <f t="shared" si="13"/>
        <v>0.98484900015506238</v>
      </c>
      <c r="F46" s="9">
        <f t="shared" si="6"/>
        <v>0.99591872744706345</v>
      </c>
      <c r="G46" s="10">
        <f t="shared" si="14"/>
        <v>2.1666666599999997</v>
      </c>
      <c r="H46" s="5">
        <f t="shared" si="14"/>
        <v>1</v>
      </c>
      <c r="I46">
        <f t="shared" si="8"/>
        <v>59.977743935790166</v>
      </c>
      <c r="J46">
        <f t="shared" si="9"/>
        <v>59.969243692664648</v>
      </c>
      <c r="K46">
        <f t="shared" si="9"/>
        <v>-1.009741826911736</v>
      </c>
      <c r="L46">
        <f t="shared" si="10"/>
        <v>-14.12949358335082</v>
      </c>
      <c r="M46">
        <f t="shared" si="11"/>
        <v>-31.936092369593524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100</v>
      </c>
      <c r="B47">
        <f t="shared" si="3"/>
        <v>3.2651572880051702</v>
      </c>
      <c r="C47" s="9">
        <f t="shared" si="4"/>
        <v>0.16800000000000007</v>
      </c>
      <c r="D47" s="9">
        <f t="shared" si="13"/>
        <v>10.26515728800517</v>
      </c>
      <c r="E47" s="9">
        <f t="shared" si="13"/>
        <v>0.97821569953093923</v>
      </c>
      <c r="F47" s="9">
        <f t="shared" si="6"/>
        <v>0.99053204258721161</v>
      </c>
      <c r="G47" s="10">
        <f t="shared" si="14"/>
        <v>2.1666666599999997</v>
      </c>
      <c r="H47" s="5">
        <f t="shared" si="14"/>
        <v>1</v>
      </c>
      <c r="I47">
        <f t="shared" si="8"/>
        <v>59.896515905650659</v>
      </c>
      <c r="J47">
        <f t="shared" si="9"/>
        <v>59.884466731164544</v>
      </c>
      <c r="K47">
        <f t="shared" si="9"/>
        <v>-1.2013583811292972</v>
      </c>
      <c r="L47">
        <f t="shared" si="10"/>
        <v>-14.090410523380189</v>
      </c>
      <c r="M47">
        <f t="shared" si="11"/>
        <v>-31.891328487672649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3.6242104610027361</v>
      </c>
      <c r="C48" s="9">
        <f t="shared" si="4"/>
        <v>0.17400000000000007</v>
      </c>
      <c r="D48" s="9">
        <f t="shared" si="13"/>
        <v>10.624210461002736</v>
      </c>
      <c r="E48" s="9">
        <f t="shared" si="13"/>
        <v>0.97043350533138539</v>
      </c>
      <c r="F48" s="9">
        <f t="shared" si="6"/>
        <v>0.98408538535770695</v>
      </c>
      <c r="G48" s="10">
        <f t="shared" si="14"/>
        <v>2.1666666599999997</v>
      </c>
      <c r="H48" s="5">
        <f t="shared" si="14"/>
        <v>1</v>
      </c>
      <c r="I48">
        <f t="shared" si="8"/>
        <v>59.81613974041197</v>
      </c>
      <c r="J48">
        <f t="shared" si="9"/>
        <v>59.799924268024263</v>
      </c>
      <c r="K48">
        <f t="shared" si="9"/>
        <v>-1.3927063520553331</v>
      </c>
      <c r="L48">
        <f t="shared" si="10"/>
        <v>-14.05163678232509</v>
      </c>
      <c r="M48">
        <f t="shared" si="11"/>
        <v>-31.846745341351834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3.9827570771488006</v>
      </c>
      <c r="C49" s="9">
        <f t="shared" si="4"/>
        <v>0.18000000000000008</v>
      </c>
      <c r="D49" s="9">
        <f t="shared" si="13"/>
        <v>10.982757077148801</v>
      </c>
      <c r="E49" s="9">
        <f t="shared" si="13"/>
        <v>0.96150402580290906</v>
      </c>
      <c r="F49" s="9">
        <f t="shared" si="6"/>
        <v>0.97658325213082686</v>
      </c>
      <c r="G49" s="10">
        <f t="shared" si="14"/>
        <v>2.1666666599999997</v>
      </c>
      <c r="H49" s="5">
        <f t="shared" si="14"/>
        <v>1</v>
      </c>
      <c r="I49">
        <f t="shared" si="8"/>
        <v>59.736613475542853</v>
      </c>
      <c r="J49">
        <f t="shared" si="9"/>
        <v>59.71561444733031</v>
      </c>
      <c r="K49">
        <f t="shared" si="9"/>
        <v>-1.5837868241034441</v>
      </c>
      <c r="L49">
        <f t="shared" si="10"/>
        <v>-14.013170392957933</v>
      </c>
      <c r="M49">
        <f t="shared" si="11"/>
        <v>-31.802340512984951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4.3407985267657097</v>
      </c>
      <c r="C50" s="9">
        <f t="shared" si="4"/>
        <v>0.18600000000000008</v>
      </c>
      <c r="D50" s="9">
        <f t="shared" si="13"/>
        <v>11.34079852676571</v>
      </c>
      <c r="E50" s="9">
        <f t="shared" si="13"/>
        <v>0.95142886272905469</v>
      </c>
      <c r="F50" s="9">
        <f t="shared" si="6"/>
        <v>0.96803011654620974</v>
      </c>
      <c r="G50" s="10">
        <f t="shared" si="14"/>
        <v>2.1666666599999997</v>
      </c>
      <c r="H50" s="5">
        <f t="shared" si="14"/>
        <v>1</v>
      </c>
      <c r="I50">
        <f t="shared" si="8"/>
        <v>59.657935141752588</v>
      </c>
      <c r="J50">
        <f t="shared" si="9"/>
        <v>59.631535424972562</v>
      </c>
      <c r="K50">
        <f t="shared" si="9"/>
        <v>-1.7746008671813538</v>
      </c>
      <c r="L50">
        <f t="shared" si="10"/>
        <v>-13.975009399300523</v>
      </c>
      <c r="M50">
        <f t="shared" si="11"/>
        <v>-31.758111600982179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4.6983361891463584</v>
      </c>
      <c r="C51" s="9">
        <f t="shared" si="4"/>
        <v>0.19200000000000009</v>
      </c>
      <c r="D51" s="9">
        <f t="shared" si="13"/>
        <v>11.698336189146358</v>
      </c>
      <c r="E51" s="9">
        <f t="shared" si="13"/>
        <v>0.94020961151714888</v>
      </c>
      <c r="F51" s="9">
        <f t="shared" si="6"/>
        <v>0.95843042973172698</v>
      </c>
      <c r="G51" s="10">
        <f t="shared" si="14"/>
        <v>2.1666666599999997</v>
      </c>
      <c r="H51" s="5">
        <f t="shared" si="14"/>
        <v>1</v>
      </c>
      <c r="I51">
        <f t="shared" si="8"/>
        <v>59.580102764739713</v>
      </c>
      <c r="J51">
        <f t="shared" si="9"/>
        <v>59.547685368576758</v>
      </c>
      <c r="K51">
        <f t="shared" si="9"/>
        <v>-1.9651495367872469</v>
      </c>
      <c r="L51">
        <f t="shared" si="10"/>
        <v>-13.937151856459488</v>
      </c>
      <c r="M51">
        <f t="shared" si="11"/>
        <v>-31.714056219728267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5.055371432624403</v>
      </c>
      <c r="C52" s="9">
        <f t="shared" si="4"/>
        <v>0.19800000000000009</v>
      </c>
      <c r="D52" s="9">
        <f t="shared" si="13"/>
        <v>12.055371432624403</v>
      </c>
      <c r="E52" s="9">
        <f t="shared" si="13"/>
        <v>0.92784786128447028</v>
      </c>
      <c r="F52" s="9">
        <f t="shared" si="6"/>
        <v>0.94778862052226032</v>
      </c>
      <c r="G52" s="10">
        <f t="shared" si="14"/>
        <v>2.1666666599999997</v>
      </c>
      <c r="H52" s="5">
        <f t="shared" si="14"/>
        <v>1</v>
      </c>
      <c r="I52">
        <f t="shared" si="8"/>
        <v>59.503114364945048</v>
      </c>
      <c r="J52">
        <f t="shared" si="9"/>
        <v>59.464062457438004</v>
      </c>
      <c r="K52">
        <f t="shared" si="9"/>
        <v>-2.1554338741056167</v>
      </c>
      <c r="L52">
        <f t="shared" si="10"/>
        <v>-13.899595830464394</v>
      </c>
      <c r="M52">
        <f t="shared" si="11"/>
        <v>-31.67017199950299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5.4119056146440823</v>
      </c>
      <c r="C53" s="9">
        <f t="shared" si="4"/>
        <v>0.2040000000000001</v>
      </c>
      <c r="D53" s="9">
        <f t="shared" ref="D53:E68" si="15">D52+$C$7*(J52+J53)/2</f>
        <v>12.411905614644082</v>
      </c>
      <c r="E53" s="9">
        <f t="shared" si="15"/>
        <v>0.91434519494384547</v>
      </c>
      <c r="F53" s="9">
        <f t="shared" si="6"/>
        <v>0.93610909567640388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59.42696795730884</v>
      </c>
      <c r="J53">
        <f t="shared" si="9"/>
        <v>59.380664882455221</v>
      </c>
      <c r="K53">
        <f t="shared" si="9"/>
        <v>-2.3454549061026349</v>
      </c>
      <c r="L53">
        <f t="shared" si="10"/>
        <v>-13.862339398108439</v>
      </c>
      <c r="M53">
        <f t="shared" si="11"/>
        <v>-31.626456586403769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5.7679400818296482</v>
      </c>
      <c r="C54" s="9">
        <f t="shared" si="4"/>
        <v>0.2100000000000001</v>
      </c>
      <c r="D54" s="9">
        <f t="shared" si="15"/>
        <v>12.767940081829648</v>
      </c>
      <c r="E54" s="9">
        <f t="shared" si="15"/>
        <v>0.89970318928867443</v>
      </c>
      <c r="F54" s="9">
        <f t="shared" si="6"/>
        <v>0.92339624009111054</v>
      </c>
      <c r="G54" s="10">
        <f t="shared" si="16"/>
        <v>2.1666666599999997</v>
      </c>
      <c r="H54" s="5">
        <f t="shared" si="16"/>
        <v>1</v>
      </c>
      <c r="I54">
        <f t="shared" si="8"/>
        <v>59.351661551032358</v>
      </c>
      <c r="J54">
        <f t="shared" si="9"/>
        <v>59.297490846066573</v>
      </c>
      <c r="K54">
        <f t="shared" si="9"/>
        <v>-2.5352136456210577</v>
      </c>
      <c r="L54">
        <f t="shared" si="10"/>
        <v>-13.8253806467918</v>
      </c>
      <c r="M54">
        <f t="shared" si="11"/>
        <v>-31.582907642270381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6.1234761700544063</v>
      </c>
      <c r="C55" s="9">
        <f t="shared" si="4"/>
        <v>0.21600000000000011</v>
      </c>
      <c r="D55" s="9">
        <f t="shared" si="15"/>
        <v>13.123476170054406</v>
      </c>
      <c r="E55" s="9">
        <f t="shared" si="15"/>
        <v>0.88392341507738725</v>
      </c>
      <c r="F55" s="9">
        <f t="shared" si="6"/>
        <v>0.9096544170142975</v>
      </c>
      <c r="G55" s="10">
        <f t="shared" si="16"/>
        <v>2.1666666599999997</v>
      </c>
      <c r="H55" s="5">
        <f t="shared" si="16"/>
        <v>1</v>
      </c>
      <c r="I55">
        <f t="shared" si="8"/>
        <v>59.277193149343681</v>
      </c>
      <c r="J55">
        <f t="shared" si="9"/>
        <v>59.214538562185822</v>
      </c>
      <c r="K55">
        <f t="shared" si="9"/>
        <v>-2.7247110914746799</v>
      </c>
      <c r="L55">
        <f t="shared" si="10"/>
        <v>-13.788717674367541</v>
      </c>
      <c r="M55">
        <f t="shared" si="11"/>
        <v>-31.539522844611771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6.4785152045093817</v>
      </c>
      <c r="C56" s="9">
        <f t="shared" si="4"/>
        <v>0.22200000000000011</v>
      </c>
      <c r="D56" s="9">
        <f t="shared" si="15"/>
        <v>13.478515204509382</v>
      </c>
      <c r="E56" s="9">
        <f t="shared" si="15"/>
        <v>0.86700743711733619</v>
      </c>
      <c r="F56" s="9">
        <f t="shared" si="6"/>
        <v>0.89488796825543315</v>
      </c>
      <c r="G56" s="10">
        <f t="shared" si="16"/>
        <v>2.1666666599999997</v>
      </c>
      <c r="H56" s="5">
        <f t="shared" si="16"/>
        <v>1</v>
      </c>
      <c r="I56">
        <f t="shared" si="8"/>
        <v>59.203560749267922</v>
      </c>
      <c r="J56">
        <f t="shared" si="9"/>
        <v>59.131806256139619</v>
      </c>
      <c r="K56">
        <f t="shared" si="9"/>
        <v>-2.9139482285423504</v>
      </c>
      <c r="L56">
        <f t="shared" si="10"/>
        <v>-13.752348588990102</v>
      </c>
      <c r="M56">
        <f t="shared" si="11"/>
        <v>-31.496299886534857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6.8330584997716173</v>
      </c>
      <c r="C57" s="9">
        <f t="shared" si="4"/>
        <v>0.22800000000000012</v>
      </c>
      <c r="D57" s="9">
        <f t="shared" si="15"/>
        <v>13.833058499771617</v>
      </c>
      <c r="E57" s="9">
        <f t="shared" si="15"/>
        <v>0.84895681434812442</v>
      </c>
      <c r="F57" s="9">
        <f t="shared" si="6"/>
        <v>0.87910121439411881</v>
      </c>
      <c r="G57" s="10">
        <f t="shared" si="16"/>
        <v>2.1666666599999997</v>
      </c>
      <c r="H57" s="5">
        <f t="shared" si="16"/>
        <v>1</v>
      </c>
      <c r="I57">
        <f t="shared" si="8"/>
        <v>59.130762341401812</v>
      </c>
      <c r="J57">
        <f t="shared" si="9"/>
        <v>59.049292164605681</v>
      </c>
      <c r="K57">
        <f t="shared" si="9"/>
        <v>-3.1029260278615594</v>
      </c>
      <c r="L57">
        <f t="shared" si="10"/>
        <v>-13.716271508966329</v>
      </c>
      <c r="M57">
        <f t="shared" si="11"/>
        <v>-31.453236476675354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7.1871073598720905</v>
      </c>
      <c r="C58" s="9">
        <f t="shared" si="4"/>
        <v>0.23400000000000012</v>
      </c>
      <c r="D58" s="9">
        <f t="shared" si="15"/>
        <v>14.18710735987209</v>
      </c>
      <c r="E58" s="9">
        <f t="shared" si="15"/>
        <v>0.82977309992437487</v>
      </c>
      <c r="F58" s="9">
        <f t="shared" si="6"/>
        <v>0.86229845498668711</v>
      </c>
      <c r="G58" s="10">
        <f t="shared" si="16"/>
        <v>2.1666666599999997</v>
      </c>
      <c r="H58" s="5">
        <f t="shared" si="16"/>
        <v>1</v>
      </c>
      <c r="I58">
        <f t="shared" si="8"/>
        <v>59.058795909692648</v>
      </c>
      <c r="J58">
        <f t="shared" si="9"/>
        <v>58.966994535551883</v>
      </c>
      <c r="K58">
        <f t="shared" si="9"/>
        <v>-3.2916454467216116</v>
      </c>
      <c r="L58">
        <f t="shared" si="10"/>
        <v>-13.680484562609044</v>
      </c>
      <c r="M58">
        <f t="shared" si="11"/>
        <v>-31.410330339130521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7.5406630783632753</v>
      </c>
      <c r="C59" s="9">
        <f t="shared" si="4"/>
        <v>0.24000000000000013</v>
      </c>
      <c r="D59" s="9">
        <f t="shared" si="15"/>
        <v>14.540663078363275</v>
      </c>
      <c r="E59" s="9">
        <f t="shared" si="15"/>
        <v>0.80945784129794085</v>
      </c>
      <c r="F59" s="9">
        <f t="shared" si="6"/>
        <v>0.8444839687708291</v>
      </c>
      <c r="G59" s="10">
        <f t="shared" si="16"/>
        <v>2.1666666599999997</v>
      </c>
      <c r="H59" s="5">
        <f t="shared" si="16"/>
        <v>1</v>
      </c>
      <c r="I59">
        <f t="shared" si="8"/>
        <v>58.987659431221793</v>
      </c>
      <c r="J59">
        <f t="shared" si="9"/>
        <v>58.884911628176226</v>
      </c>
      <c r="K59">
        <f t="shared" si="9"/>
        <v>-3.4801074287563947</v>
      </c>
      <c r="L59">
        <f t="shared" si="10"/>
        <v>-13.64498588809313</v>
      </c>
      <c r="M59">
        <f t="shared" si="11"/>
        <v>-31.367579213393824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7.8937269383863473</v>
      </c>
      <c r="C60" s="9">
        <f t="shared" si="4"/>
        <v>0.24600000000000014</v>
      </c>
      <c r="D60" s="9">
        <f t="shared" si="15"/>
        <v>14.893726938386347</v>
      </c>
      <c r="E60" s="9">
        <f t="shared" si="15"/>
        <v>0.78801258029956134</v>
      </c>
      <c r="F60" s="9">
        <f t="shared" si="6"/>
        <v>0.82566201386827209</v>
      </c>
      <c r="G60" s="10">
        <f t="shared" si="16"/>
        <v>2.1666666599999997</v>
      </c>
      <c r="H60" s="5">
        <f t="shared" si="16"/>
        <v>1</v>
      </c>
      <c r="I60">
        <f t="shared" si="8"/>
        <v>58.917350875992589</v>
      </c>
      <c r="J60">
        <f t="shared" si="9"/>
        <v>58.803041712847666</v>
      </c>
      <c r="K60">
        <f t="shared" si="9"/>
        <v>-3.6683129040367577</v>
      </c>
      <c r="L60">
        <f t="shared" si="10"/>
        <v>-13.609773633314125</v>
      </c>
      <c r="M60">
        <f t="shared" si="11"/>
        <v>-31.324980854291461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8.2463002127380332</v>
      </c>
      <c r="C61" s="9">
        <f t="shared" si="4"/>
        <v>0.25200000000000011</v>
      </c>
      <c r="D61" s="9">
        <f t="shared" si="15"/>
        <v>15.246300212738033</v>
      </c>
      <c r="E61" s="9">
        <f t="shared" si="15"/>
        <v>0.76543885321996352</v>
      </c>
      <c r="F61" s="9">
        <f t="shared" si="6"/>
        <v>0.80583682798552181</v>
      </c>
      <c r="G61" s="10">
        <f t="shared" si="16"/>
        <v>2.1666666599999997</v>
      </c>
      <c r="H61" s="5">
        <f t="shared" si="16"/>
        <v>1</v>
      </c>
      <c r="I61">
        <f t="shared" si="8"/>
        <v>58.847868206722801</v>
      </c>
      <c r="J61">
        <f t="shared" si="9"/>
        <v>58.721383071047782</v>
      </c>
      <c r="K61">
        <f t="shared" si="9"/>
        <v>-3.8562627891625065</v>
      </c>
      <c r="L61">
        <f t="shared" si="10"/>
        <v>-13.574845955749275</v>
      </c>
      <c r="M61">
        <f t="shared" si="11"/>
        <v>-31.282533031920718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8.5983841639371157</v>
      </c>
      <c r="C62" s="9">
        <f t="shared" si="4"/>
        <v>0.25800000000000012</v>
      </c>
      <c r="D62" s="9">
        <f t="shared" si="15"/>
        <v>15.598384163937116</v>
      </c>
      <c r="E62" s="9">
        <f t="shared" si="15"/>
        <v>0.74173819089041393</v>
      </c>
      <c r="F62" s="9">
        <f t="shared" si="6"/>
        <v>0.78501262861268473</v>
      </c>
      <c r="G62" s="10">
        <f t="shared" si="16"/>
        <v>2.1666666599999997</v>
      </c>
      <c r="H62" s="5">
        <f t="shared" si="16"/>
        <v>1</v>
      </c>
      <c r="I62">
        <f t="shared" si="8"/>
        <v>58.779209378641553</v>
      </c>
      <c r="J62">
        <f t="shared" si="9"/>
        <v>58.639933995313285</v>
      </c>
      <c r="K62">
        <f t="shared" si="9"/>
        <v>-4.0439579873540312</v>
      </c>
      <c r="L62">
        <f t="shared" si="10"/>
        <v>-13.54020102232105</v>
      </c>
      <c r="M62">
        <f t="shared" si="11"/>
        <v>-31.240233531590082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8.9499800442905943</v>
      </c>
      <c r="C63" s="9">
        <f t="shared" si="4"/>
        <v>0.26400000000000012</v>
      </c>
      <c r="D63" s="9">
        <f t="shared" si="15"/>
        <v>15.949980044290594</v>
      </c>
      <c r="E63" s="9">
        <f t="shared" si="15"/>
        <v>0.7169121187627211</v>
      </c>
      <c r="F63" s="9">
        <f t="shared" si="6"/>
        <v>0.76319361322039103</v>
      </c>
      <c r="G63" s="10">
        <f t="shared" si="16"/>
        <v>2.1666666599999997</v>
      </c>
      <c r="H63" s="5">
        <f t="shared" si="16"/>
        <v>1</v>
      </c>
      <c r="I63">
        <f t="shared" si="8"/>
        <v>58.711372339290911</v>
      </c>
      <c r="J63">
        <f t="shared" si="9"/>
        <v>58.558692789179361</v>
      </c>
      <c r="K63">
        <f t="shared" si="9"/>
        <v>-4.2313993885435721</v>
      </c>
      <c r="L63">
        <f t="shared" si="10"/>
        <v>-13.505837009263136</v>
      </c>
      <c r="M63">
        <f t="shared" si="11"/>
        <v>-31.198080153761129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9.3010890959595045</v>
      </c>
      <c r="C64" s="9">
        <f t="shared" si="4"/>
        <v>0.27000000000000013</v>
      </c>
      <c r="D64" s="9">
        <f t="shared" si="15"/>
        <v>16.301089095959505</v>
      </c>
      <c r="E64" s="9">
        <f t="shared" si="15"/>
        <v>0.69096215698869201</v>
      </c>
      <c r="F64" s="9">
        <f t="shared" si="6"/>
        <v>0.74038395945483015</v>
      </c>
      <c r="G64" s="10">
        <f t="shared" si="16"/>
        <v>2.1666666599999997</v>
      </c>
      <c r="H64" s="5">
        <f t="shared" si="16"/>
        <v>1</v>
      </c>
      <c r="I64">
        <f t="shared" si="8"/>
        <v>58.644355028331972</v>
      </c>
      <c r="J64">
        <f t="shared" si="9"/>
        <v>58.47765776712378</v>
      </c>
      <c r="K64">
        <f t="shared" si="9"/>
        <v>-4.4185878694661387</v>
      </c>
      <c r="L64">
        <f t="shared" si="10"/>
        <v>-13.471752101988807</v>
      </c>
      <c r="M64">
        <f t="shared" si="11"/>
        <v>-31.156070713992097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9.6517125510244099</v>
      </c>
      <c r="C65" s="9">
        <f t="shared" si="4"/>
        <v>0.27600000000000013</v>
      </c>
      <c r="D65" s="9">
        <f t="shared" si="15"/>
        <v>16.65171255102441</v>
      </c>
      <c r="E65" s="9">
        <f t="shared" si="15"/>
        <v>0.66388982049904333</v>
      </c>
      <c r="F65" s="9">
        <f t="shared" si="6"/>
        <v>0.71658782533091558</v>
      </c>
      <c r="G65" s="10">
        <f t="shared" si="16"/>
        <v>2.1666666599999997</v>
      </c>
      <c r="H65" s="5">
        <f t="shared" si="16"/>
        <v>1</v>
      </c>
      <c r="I65">
        <f t="shared" si="8"/>
        <v>58.578155377355642</v>
      </c>
      <c r="J65">
        <f t="shared" si="9"/>
        <v>58.396827254511848</v>
      </c>
      <c r="K65">
        <f t="shared" si="9"/>
        <v>-4.6055242937500909</v>
      </c>
      <c r="L65">
        <f t="shared" si="10"/>
        <v>-13.437944494961751</v>
      </c>
      <c r="M65">
        <f t="shared" si="11"/>
        <v>-31.114203042883123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10.001851631550572</v>
      </c>
      <c r="C66" s="9">
        <f t="shared" si="4"/>
        <v>0.28200000000000014</v>
      </c>
      <c r="D66" s="9">
        <f t="shared" si="15"/>
        <v>17.001851631550572</v>
      </c>
      <c r="E66" s="9">
        <f t="shared" si="15"/>
        <v>0.63569661908177089</v>
      </c>
      <c r="F66" s="9">
        <f t="shared" si="6"/>
        <v>0.69180934942359429</v>
      </c>
      <c r="G66" s="10">
        <f t="shared" si="16"/>
        <v>2.1666666599999997</v>
      </c>
      <c r="H66" s="5">
        <f t="shared" si="16"/>
        <v>1</v>
      </c>
      <c r="I66">
        <f t="shared" si="8"/>
        <v>58.512771309697996</v>
      </c>
      <c r="J66">
        <f t="shared" si="9"/>
        <v>58.31619958754208</v>
      </c>
      <c r="K66">
        <f t="shared" si="9"/>
        <v>-4.79220951200739</v>
      </c>
      <c r="L66">
        <f t="shared" si="10"/>
        <v>-13.404412391569247</v>
      </c>
      <c r="M66">
        <f t="shared" si="11"/>
        <v>-31.072474986023085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10.351507549652776</v>
      </c>
      <c r="C67" s="9">
        <f t="shared" si="4"/>
        <v>0.28800000000000014</v>
      </c>
      <c r="D67" s="9">
        <f t="shared" si="15"/>
        <v>17.351507549652776</v>
      </c>
      <c r="E67" s="9">
        <f t="shared" si="15"/>
        <v>0.60638405745997814</v>
      </c>
      <c r="F67" s="9">
        <f t="shared" si="6"/>
        <v>0.66605265105732137</v>
      </c>
      <c r="G67" s="10">
        <f t="shared" si="16"/>
        <v>2.1666666599999997</v>
      </c>
      <c r="H67" s="5">
        <f t="shared" si="16"/>
        <v>1</v>
      </c>
      <c r="I67">
        <f t="shared" si="8"/>
        <v>58.448200740260312</v>
      </c>
      <c r="J67">
        <f t="shared" si="9"/>
        <v>58.235773113192664</v>
      </c>
      <c r="K67">
        <f t="shared" si="9"/>
        <v>-4.9786443619235285</v>
      </c>
      <c r="L67">
        <f t="shared" si="10"/>
        <v>-13.371154003997741</v>
      </c>
      <c r="M67">
        <f t="shared" si="11"/>
        <v>-31.030884403938067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10.70068150755986</v>
      </c>
      <c r="C68" s="9">
        <f t="shared" si="4"/>
        <v>0.29400000000000015</v>
      </c>
      <c r="D68" s="9">
        <f t="shared" si="15"/>
        <v>17.70068150755986</v>
      </c>
      <c r="E68" s="9">
        <f t="shared" si="15"/>
        <v>0.57595363536916611</v>
      </c>
      <c r="F68" s="9">
        <f t="shared" si="6"/>
        <v>0.63932183049370461</v>
      </c>
      <c r="G68" s="10">
        <f t="shared" si="16"/>
        <v>2.1666666599999997</v>
      </c>
      <c r="H68" s="5">
        <f t="shared" si="16"/>
        <v>1</v>
      </c>
      <c r="I68">
        <f t="shared" si="8"/>
        <v>58.384441575333838</v>
      </c>
      <c r="J68">
        <f t="shared" si="9"/>
        <v>58.155546189168675</v>
      </c>
      <c r="K68">
        <f t="shared" si="9"/>
        <v>-5.1648296683471573</v>
      </c>
      <c r="L68">
        <f t="shared" si="10"/>
        <v>-13.338167553110772</v>
      </c>
      <c r="M68">
        <f t="shared" si="11"/>
        <v>-30.989429172041334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11.049374697678918</v>
      </c>
      <c r="C69" s="9">
        <f t="shared" si="4"/>
        <v>0.30000000000000016</v>
      </c>
      <c r="D69" s="9">
        <f t="shared" ref="D69:E84" si="17">D68+$C$7*(J68+J69)/2</f>
        <v>18.049374697678918</v>
      </c>
      <c r="E69" s="9">
        <f t="shared" si="17"/>
        <v>0.54440684763398639</v>
      </c>
      <c r="F69" s="9">
        <f t="shared" si="6"/>
        <v>0.61162096911734454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58.321491712429186</v>
      </c>
      <c r="J69">
        <f t="shared" si="9"/>
        <v>58.07551718385001</v>
      </c>
      <c r="K69">
        <f t="shared" si="9"/>
        <v>-5.3507662433794057</v>
      </c>
      <c r="L69">
        <f t="shared" si="10"/>
        <v>-13.305451268329227</v>
      </c>
      <c r="M69">
        <f t="shared" si="11"/>
        <v>-30.948107180584799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11.397588302659187</v>
      </c>
      <c r="C70" s="9">
        <f t="shared" si="4"/>
        <v>0.30600000000000016</v>
      </c>
      <c r="D70" s="9">
        <f t="shared" si="17"/>
        <v>18.397588302659187</v>
      </c>
      <c r="E70" s="9">
        <f t="shared" si="17"/>
        <v>0.51174518424445947</v>
      </c>
      <c r="F70" s="9">
        <f t="shared" si="6"/>
        <v>0.58295412961987891</v>
      </c>
      <c r="G70" s="10">
        <f t="shared" si="18"/>
        <v>2.1666666599999997</v>
      </c>
      <c r="H70" s="5">
        <f t="shared" si="18"/>
        <v>1</v>
      </c>
      <c r="I70">
        <f t="shared" si="8"/>
        <v>58.259349040110536</v>
      </c>
      <c r="J70">
        <f t="shared" si="9"/>
        <v>57.995684476240037</v>
      </c>
      <c r="K70">
        <f t="shared" si="9"/>
        <v>-5.5364548864629146</v>
      </c>
      <c r="L70">
        <f t="shared" si="10"/>
        <v>-13.273003387513929</v>
      </c>
      <c r="M70">
        <f t="shared" si="11"/>
        <v>-30.906916334611996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11.745323495455651</v>
      </c>
      <c r="C71" s="9">
        <f t="shared" si="4"/>
        <v>0.31200000000000017</v>
      </c>
      <c r="D71" s="9">
        <f t="shared" si="17"/>
        <v>18.745323495455651</v>
      </c>
      <c r="E71" s="9">
        <f t="shared" si="17"/>
        <v>0.47797013043165898</v>
      </c>
      <c r="F71" s="9">
        <f t="shared" si="6"/>
        <v>0.55332535618224721</v>
      </c>
      <c r="G71" s="10">
        <f t="shared" si="18"/>
        <v>2.1666666599999997</v>
      </c>
      <c r="H71" s="5">
        <f t="shared" si="18"/>
        <v>1</v>
      </c>
      <c r="I71">
        <f t="shared" si="8"/>
        <v>58.198011437834509</v>
      </c>
      <c r="J71">
        <f t="shared" si="9"/>
        <v>57.916046455914952</v>
      </c>
      <c r="K71">
        <f t="shared" si="9"/>
        <v>-5.721896384470587</v>
      </c>
      <c r="L71">
        <f t="shared" si="10"/>
        <v>-13.240822156850514</v>
      </c>
      <c r="M71">
        <f t="shared" si="11"/>
        <v>-30.865854553912435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12.092581439392315</v>
      </c>
      <c r="C72" s="9">
        <f t="shared" si="4"/>
        <v>0.31800000000000017</v>
      </c>
      <c r="D72" s="9">
        <f t="shared" si="17"/>
        <v>19.092581439392315</v>
      </c>
      <c r="E72" s="9">
        <f t="shared" si="17"/>
        <v>0.44308316674286502</v>
      </c>
      <c r="F72" s="9">
        <f t="shared" si="6"/>
        <v>0.5227386746551913</v>
      </c>
      <c r="G72" s="10">
        <f t="shared" si="18"/>
        <v>2.1666666599999997</v>
      </c>
      <c r="H72" s="5">
        <f t="shared" si="18"/>
        <v>1</v>
      </c>
      <c r="I72">
        <f t="shared" si="8"/>
        <v>58.137476775793864</v>
      </c>
      <c r="J72">
        <f t="shared" si="9"/>
        <v>57.836601522973851</v>
      </c>
      <c r="K72">
        <f t="shared" si="9"/>
        <v>-5.9070915117940617</v>
      </c>
      <c r="L72">
        <f t="shared" si="10"/>
        <v>-13.208905830736603</v>
      </c>
      <c r="M72">
        <f t="shared" si="11"/>
        <v>-30.824919772977363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12.439363288225206</v>
      </c>
      <c r="C73" s="9">
        <f t="shared" si="4"/>
        <v>0.32400000000000018</v>
      </c>
      <c r="D73" s="9">
        <f t="shared" si="17"/>
        <v>19.439363288225206</v>
      </c>
      <c r="E73" s="9">
        <f t="shared" si="17"/>
        <v>0.40708576911618705</v>
      </c>
      <c r="F73" s="9">
        <f t="shared" si="6"/>
        <v>0.49119809273800341</v>
      </c>
      <c r="G73" s="10">
        <f t="shared" si="18"/>
        <v>2.1666666599999997</v>
      </c>
      <c r="H73" s="5">
        <f t="shared" si="18"/>
        <v>1</v>
      </c>
      <c r="I73">
        <f t="shared" si="8"/>
        <v>58.077742914765906</v>
      </c>
      <c r="J73">
        <f t="shared" si="9"/>
        <v>57.757348087989428</v>
      </c>
      <c r="K73">
        <f t="shared" si="9"/>
        <v>-6.0920410304319255</v>
      </c>
      <c r="L73">
        <f t="shared" si="10"/>
        <v>-13.177252671671225</v>
      </c>
      <c r="M73">
        <f t="shared" si="11"/>
        <v>-30.784109940956878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12.785670186205053</v>
      </c>
      <c r="C74" s="9">
        <f t="shared" si="4"/>
        <v>0.33000000000000018</v>
      </c>
      <c r="D74" s="9">
        <f t="shared" si="17"/>
        <v>19.785670186205053</v>
      </c>
      <c r="E74" s="9">
        <f t="shared" si="17"/>
        <v>0.36997940895465825</v>
      </c>
      <c r="F74" s="9">
        <f t="shared" si="6"/>
        <v>0.45870760015554046</v>
      </c>
      <c r="G74" s="10">
        <f t="shared" si="18"/>
        <v>2.1666666599999997</v>
      </c>
      <c r="H74" s="5">
        <f t="shared" si="18"/>
        <v>1</v>
      </c>
      <c r="I74">
        <f t="shared" si="8"/>
        <v>58.01880770596582</v>
      </c>
      <c r="J74">
        <f t="shared" si="9"/>
        <v>57.678284571959402</v>
      </c>
      <c r="K74">
        <f t="shared" si="9"/>
        <v>-6.276745690077667</v>
      </c>
      <c r="L74">
        <f t="shared" si="10"/>
        <v>-13.145860950146522</v>
      </c>
      <c r="M74">
        <f t="shared" si="11"/>
        <v>-30.743423021618316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13.131503268139706</v>
      </c>
      <c r="C75" s="9">
        <f t="shared" si="4"/>
        <v>0.33600000000000019</v>
      </c>
      <c r="D75" s="9">
        <f t="shared" si="17"/>
        <v>20.131503268139706</v>
      </c>
      <c r="E75" s="9">
        <f t="shared" si="17"/>
        <v>0.33176555319980311</v>
      </c>
      <c r="F75" s="9">
        <f t="shared" si="6"/>
        <v>0.42527116883351257</v>
      </c>
      <c r="G75" s="10">
        <f t="shared" si="18"/>
        <v>2.1666666599999997</v>
      </c>
      <c r="H75" s="5">
        <f t="shared" si="18"/>
        <v>1</v>
      </c>
      <c r="I75">
        <f t="shared" si="8"/>
        <v>57.960668990904587</v>
      </c>
      <c r="J75">
        <f t="shared" si="9"/>
        <v>57.599409406258523</v>
      </c>
      <c r="K75">
        <f t="shared" si="9"/>
        <v>-6.4612062282073772</v>
      </c>
      <c r="L75">
        <f t="shared" si="10"/>
        <v>-13.114728944541628</v>
      </c>
      <c r="M75">
        <f t="shared" si="11"/>
        <v>-30.702856993305964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13.476863659456257</v>
      </c>
      <c r="C76" s="9">
        <f t="shared" si="4"/>
        <v>0.34200000000000019</v>
      </c>
      <c r="D76" s="9">
        <f t="shared" si="17"/>
        <v>20.476863659456257</v>
      </c>
      <c r="E76" s="9">
        <f t="shared" si="17"/>
        <v>0.29244566440467934</v>
      </c>
      <c r="F76" s="9">
        <f t="shared" si="6"/>
        <v>0.39089275307206328</v>
      </c>
      <c r="G76" s="10">
        <f t="shared" si="18"/>
        <v>2.1666666599999997</v>
      </c>
      <c r="H76" s="5">
        <f t="shared" si="18"/>
        <v>1</v>
      </c>
      <c r="I76">
        <f t="shared" si="8"/>
        <v>57.903324601251981</v>
      </c>
      <c r="J76">
        <f t="shared" si="9"/>
        <v>57.520721032591275</v>
      </c>
      <c r="K76">
        <f t="shared" si="9"/>
        <v>-6.6454233701672134</v>
      </c>
      <c r="L76">
        <f t="shared" si="10"/>
        <v>-13.083854941018824</v>
      </c>
      <c r="M76">
        <f t="shared" si="11"/>
        <v>-30.662409848901934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13.821752476262866</v>
      </c>
      <c r="C77" s="9">
        <f t="shared" si="4"/>
        <v>0.3480000000000002</v>
      </c>
      <c r="D77" s="9">
        <f t="shared" si="17"/>
        <v>20.821752476262866</v>
      </c>
      <c r="E77" s="9">
        <f t="shared" si="17"/>
        <v>0.25202120080639584</v>
      </c>
      <c r="F77" s="9">
        <f t="shared" si="6"/>
        <v>0.35557628971765565</v>
      </c>
      <c r="G77" s="10">
        <f t="shared" si="18"/>
        <v>2.1666666599999997</v>
      </c>
      <c r="H77" s="5">
        <f t="shared" si="18"/>
        <v>1</v>
      </c>
      <c r="I77">
        <f t="shared" si="8"/>
        <v>57.846772358704186</v>
      </c>
      <c r="J77">
        <f t="shared" si="9"/>
        <v>57.44221790294516</v>
      </c>
      <c r="K77">
        <f t="shared" si="9"/>
        <v>-6.8293978292606248</v>
      </c>
      <c r="L77">
        <f t="shared" si="10"/>
        <v>-13.053237233421825</v>
      </c>
      <c r="M77">
        <f t="shared" si="11"/>
        <v>-30.622079595788303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14.166170825410337</v>
      </c>
      <c r="C78" s="9">
        <f t="shared" si="4"/>
        <v>0.3540000000000002</v>
      </c>
      <c r="D78" s="9">
        <f t="shared" si="17"/>
        <v>21.166170825410337</v>
      </c>
      <c r="E78" s="9">
        <f t="shared" si="17"/>
        <v>0.2104936163981079</v>
      </c>
      <c r="F78" s="9">
        <f t="shared" si="6"/>
        <v>0.31932569833327384</v>
      </c>
      <c r="G78" s="10">
        <f t="shared" si="18"/>
        <v>2.1666666599999997</v>
      </c>
      <c r="H78" s="5">
        <f t="shared" si="18"/>
        <v>1</v>
      </c>
      <c r="I78">
        <f t="shared" si="8"/>
        <v>57.791010074856409</v>
      </c>
      <c r="J78">
        <f t="shared" si="9"/>
        <v>57.363898479544631</v>
      </c>
      <c r="K78">
        <f t="shared" si="9"/>
        <v>-7.0131303068353548</v>
      </c>
      <c r="L78">
        <f t="shared" si="10"/>
        <v>-13.022874123176306</v>
      </c>
      <c r="M78">
        <f t="shared" si="11"/>
        <v>-30.581864255810345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14.510119804553387</v>
      </c>
      <c r="C79" s="9">
        <f t="shared" si="4"/>
        <v>0.36000000000000021</v>
      </c>
      <c r="D79" s="9">
        <f t="shared" si="17"/>
        <v>21.510119804553387</v>
      </c>
      <c r="E79" s="9">
        <f t="shared" si="17"/>
        <v>0.16786436100049118</v>
      </c>
      <c r="F79" s="9">
        <f t="shared" si="6"/>
        <v>0.2821448813669597</v>
      </c>
      <c r="G79" s="10">
        <f t="shared" si="18"/>
        <v>2.1666666599999997</v>
      </c>
      <c r="H79" s="5">
        <f t="shared" si="18"/>
        <v>1</v>
      </c>
      <c r="I79">
        <f t="shared" si="8"/>
        <v>57.736035551080207</v>
      </c>
      <c r="J79">
        <f t="shared" si="9"/>
        <v>57.28576123480557</v>
      </c>
      <c r="K79">
        <f t="shared" si="9"/>
        <v>-7.196621492370217</v>
      </c>
      <c r="L79">
        <f t="shared" si="10"/>
        <v>-12.992763919192521</v>
      </c>
      <c r="M79">
        <f t="shared" si="11"/>
        <v>-30.541761865240918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14.853600502211673</v>
      </c>
      <c r="C80" s="9">
        <f t="shared" si="4"/>
        <v>0.36600000000000021</v>
      </c>
      <c r="D80" s="9">
        <f t="shared" si="17"/>
        <v>21.853600502211673</v>
      </c>
      <c r="E80" s="9">
        <f t="shared" si="17"/>
        <v>0.12413488033269554</v>
      </c>
      <c r="F80" s="9">
        <f t="shared" si="6"/>
        <v>0.24403772431868787</v>
      </c>
      <c r="G80" s="10">
        <f t="shared" si="18"/>
        <v>2.1666666599999997</v>
      </c>
      <c r="H80" s="5">
        <f t="shared" si="18"/>
        <v>1</v>
      </c>
      <c r="I80">
        <f t="shared" si="8"/>
        <v>57.681846578405789</v>
      </c>
      <c r="J80">
        <f t="shared" si="9"/>
        <v>57.207804651290417</v>
      </c>
      <c r="K80">
        <f t="shared" si="9"/>
        <v>-7.3798720635616624</v>
      </c>
      <c r="L80">
        <f t="shared" si="10"/>
        <v>-12.96290493777011</v>
      </c>
      <c r="M80">
        <f t="shared" si="11"/>
        <v>-30.501770474745925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15.196613997830536</v>
      </c>
      <c r="C81" s="9">
        <f t="shared" si="4"/>
        <v>0.37200000000000022</v>
      </c>
      <c r="D81" s="9">
        <f t="shared" si="17"/>
        <v>22.196613997830536</v>
      </c>
      <c r="E81" s="9">
        <f t="shared" si="17"/>
        <v>7.930661608278014E-2</v>
      </c>
      <c r="F81" s="9">
        <f t="shared" si="6"/>
        <v>0.20500809590560232</v>
      </c>
      <c r="G81" s="10">
        <f t="shared" si="18"/>
        <v>2.1666666599999997</v>
      </c>
      <c r="H81" s="5">
        <f t="shared" si="18"/>
        <v>1</v>
      </c>
      <c r="I81">
        <f t="shared" si="8"/>
        <v>57.628440937409096</v>
      </c>
      <c r="J81">
        <f t="shared" si="9"/>
        <v>57.130027221663795</v>
      </c>
      <c r="K81">
        <f t="shared" si="9"/>
        <v>-7.5628826864101377</v>
      </c>
      <c r="L81">
        <f t="shared" si="10"/>
        <v>-12.933295502505</v>
      </c>
      <c r="M81">
        <f t="shared" si="11"/>
        <v>-30.461888149350813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15.539161361841472</v>
      </c>
      <c r="C82" s="9">
        <f t="shared" si="4"/>
        <v>0.37800000000000022</v>
      </c>
      <c r="D82" s="9">
        <f t="shared" si="17"/>
        <v>22.539161361841472</v>
      </c>
      <c r="E82" s="9">
        <f t="shared" si="17"/>
        <v>3.3381005977630995E-2</v>
      </c>
      <c r="F82" s="9">
        <f t="shared" si="6"/>
        <v>0.16505984822562214</v>
      </c>
      <c r="G82" s="10">
        <f t="shared" si="18"/>
        <v>2.1666666599999997</v>
      </c>
      <c r="H82" s="5">
        <f t="shared" si="18"/>
        <v>1</v>
      </c>
      <c r="I82">
        <f t="shared" si="8"/>
        <v>57.575816398103818</v>
      </c>
      <c r="J82">
        <f t="shared" si="9"/>
        <v>57.052427448648764</v>
      </c>
      <c r="K82">
        <f t="shared" si="9"/>
        <v>-7.7456540153062425</v>
      </c>
      <c r="L82">
        <f t="shared" si="10"/>
        <v>-12.903933944198419</v>
      </c>
      <c r="M82">
        <f t="shared" si="11"/>
        <v>-30.422112968408072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15.881243655722368</v>
      </c>
      <c r="C83" s="9">
        <f t="shared" si="4"/>
        <v>0.38400000000000023</v>
      </c>
      <c r="D83" s="9">
        <f t="shared" si="17"/>
        <v>22.881243655722368</v>
      </c>
      <c r="E83" s="9">
        <f t="shared" si="17"/>
        <v>-1.3640516147637803E-2</v>
      </c>
      <c r="F83" s="9">
        <f t="shared" si="6"/>
        <v>0.12419681691942885</v>
      </c>
      <c r="G83" s="10">
        <f t="shared" si="18"/>
        <v>2.1666666599999997</v>
      </c>
      <c r="H83" s="5">
        <f t="shared" si="18"/>
        <v>1</v>
      </c>
      <c r="I83">
        <f t="shared" si="8"/>
        <v>57.523970719838232</v>
      </c>
      <c r="J83">
        <f t="shared" si="9"/>
        <v>56.975003844983576</v>
      </c>
      <c r="K83">
        <f t="shared" si="9"/>
        <v>-7.9281866931166913</v>
      </c>
      <c r="L83">
        <f t="shared" si="10"/>
        <v>-12.874818600767988</v>
      </c>
      <c r="M83">
        <f t="shared" si="11"/>
        <v>-30.382443025565724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16.222861932057455</v>
      </c>
      <c r="C84" s="9">
        <f t="shared" si="4"/>
        <v>0.39000000000000024</v>
      </c>
      <c r="D84" s="9">
        <f t="shared" si="17"/>
        <v>23.222861932057455</v>
      </c>
      <c r="E84" s="9">
        <f t="shared" si="17"/>
        <v>-6.175652028079813E-2</v>
      </c>
      <c r="F84" s="9">
        <f t="shared" si="6"/>
        <v>8.242282133084633E-2</v>
      </c>
      <c r="G84" s="10">
        <f t="shared" si="18"/>
        <v>2.1666666599999997</v>
      </c>
      <c r="H84" s="5">
        <f t="shared" si="18"/>
        <v>1</v>
      </c>
      <c r="I84">
        <f t="shared" si="8"/>
        <v>57.472901651196899</v>
      </c>
      <c r="J84">
        <f t="shared" si="9"/>
        <v>56.89775493337897</v>
      </c>
      <c r="K84">
        <f t="shared" si="9"/>
        <v>-8.1104813512700851</v>
      </c>
      <c r="L84">
        <f t="shared" si="10"/>
        <v>-12.845947817160869</v>
      </c>
      <c r="M84">
        <f t="shared" si="11"/>
        <v>-30.342876428736719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16.564017234597021</v>
      </c>
      <c r="C85" s="9">
        <f t="shared" ref="C85:C148" si="23">C84+_dt</f>
        <v>0.39600000000000024</v>
      </c>
      <c r="D85" s="9">
        <f t="shared" ref="D85:E100" si="24">D84+$C$7*(J84+J85)/2</f>
        <v>23.564017234597021</v>
      </c>
      <c r="E85" s="9">
        <f t="shared" si="24"/>
        <v>-0.11096558016413591</v>
      </c>
      <c r="F85" s="9">
        <f t="shared" ref="F85:F148" si="25">$O$1*D85^2+$O$2*D85+$O$3</f>
        <v>3.9741664665634668E-2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57.422606929907296</v>
      </c>
      <c r="J85">
        <f t="shared" ref="J85:K148" si="28">J84+L84*$C$7</f>
        <v>56.820679246476004</v>
      </c>
      <c r="K85">
        <f t="shared" si="28"/>
        <v>-8.2925386098425058</v>
      </c>
      <c r="L85">
        <f t="shared" ref="L85:L148" si="29">-$C$15*I85*J85</f>
        <v>-12.817319945268975</v>
      </c>
      <c r="M85">
        <f t="shared" ref="M85:M148" si="30">-$C$6-$C$15*I85*K85</f>
        <v>-30.303411300069254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16.904710598316861</v>
      </c>
      <c r="C86" s="9">
        <f t="shared" si="23"/>
        <v>0.40200000000000025</v>
      </c>
      <c r="D86" s="9">
        <f t="shared" si="24"/>
        <v>23.904710598316861</v>
      </c>
      <c r="E86" s="9">
        <f t="shared" si="24"/>
        <v>-0.16126627322659218</v>
      </c>
      <c r="F86" s="9">
        <f t="shared" si="25"/>
        <v>-3.8428658513046665E-3</v>
      </c>
      <c r="G86" s="10">
        <f t="shared" si="26"/>
        <v>2.1666666599999997</v>
      </c>
      <c r="H86" s="5">
        <f t="shared" si="26"/>
        <v>1</v>
      </c>
      <c r="I86">
        <f t="shared" si="27"/>
        <v>57.373084282751293</v>
      </c>
      <c r="J86">
        <f t="shared" si="28"/>
        <v>56.743775326804389</v>
      </c>
      <c r="K86">
        <f t="shared" si="28"/>
        <v>-8.4743590776429212</v>
      </c>
      <c r="L86">
        <f t="shared" si="29"/>
        <v>-12.788933343846196</v>
      </c>
      <c r="M86">
        <f t="shared" si="30"/>
        <v>-30.264045775917943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17.244943049477499</v>
      </c>
      <c r="C87" s="9">
        <f t="shared" si="23"/>
        <v>0.40800000000000025</v>
      </c>
      <c r="D87" s="9">
        <f t="shared" si="24"/>
        <v>24.244943049477499</v>
      </c>
      <c r="E87" s="9">
        <f t="shared" si="24"/>
        <v>-0.21265718051641624</v>
      </c>
      <c r="F87" s="9">
        <f t="shared" si="25"/>
        <v>-4.8326998820287126E-2</v>
      </c>
      <c r="G87" s="10">
        <f t="shared" si="26"/>
        <v>2.1666666599999997</v>
      </c>
      <c r="H87" s="5">
        <f t="shared" si="26"/>
        <v>1</v>
      </c>
      <c r="I87">
        <f t="shared" si="27"/>
        <v>57.324331425481446</v>
      </c>
      <c r="J87">
        <f t="shared" si="28"/>
        <v>56.66704172674131</v>
      </c>
      <c r="K87">
        <f t="shared" si="28"/>
        <v>-8.6559433522984293</v>
      </c>
      <c r="L87">
        <f t="shared" si="29"/>
        <v>-12.760786378427625</v>
      </c>
      <c r="M87">
        <f t="shared" si="30"/>
        <v>-30.2247780068158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17.584715605683133</v>
      </c>
      <c r="C88" s="9">
        <f t="shared" si="23"/>
        <v>0.41400000000000026</v>
      </c>
      <c r="D88" s="9">
        <f t="shared" si="24"/>
        <v>24.584715605683133</v>
      </c>
      <c r="E88" s="9">
        <f t="shared" si="24"/>
        <v>-0.26513688663432949</v>
      </c>
      <c r="F88" s="9">
        <f t="shared" si="25"/>
        <v>-9.3706978512760775E-2</v>
      </c>
      <c r="G88" s="10">
        <f t="shared" si="26"/>
        <v>2.1666666599999997</v>
      </c>
      <c r="H88" s="5">
        <f t="shared" si="26"/>
        <v>1</v>
      </c>
      <c r="I88">
        <f t="shared" si="27"/>
        <v>57.276346062742242</v>
      </c>
      <c r="J88">
        <f t="shared" si="28"/>
        <v>56.590477008470742</v>
      </c>
      <c r="K88">
        <f t="shared" si="28"/>
        <v>-8.8372920203393246</v>
      </c>
      <c r="L88">
        <f t="shared" si="29"/>
        <v>-12.732877421250789</v>
      </c>
      <c r="M88">
        <f t="shared" si="30"/>
        <v>-30.185606157447033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17.924029275940374</v>
      </c>
      <c r="C89" s="9">
        <f t="shared" si="23"/>
        <v>0.42000000000000026</v>
      </c>
      <c r="D89" s="9">
        <f t="shared" si="24"/>
        <v>24.924029275940374</v>
      </c>
      <c r="E89" s="9">
        <f t="shared" si="24"/>
        <v>-0.31870397966719949</v>
      </c>
      <c r="F89" s="9">
        <f t="shared" si="25"/>
        <v>-0.13997906471876986</v>
      </c>
      <c r="G89" s="10">
        <f t="shared" si="26"/>
        <v>2.1666666599999997</v>
      </c>
      <c r="H89" s="5">
        <f t="shared" si="26"/>
        <v>1</v>
      </c>
      <c r="I89">
        <f t="shared" si="27"/>
        <v>57.229125887996119</v>
      </c>
      <c r="J89">
        <f t="shared" si="28"/>
        <v>56.514079743943235</v>
      </c>
      <c r="K89">
        <f t="shared" si="28"/>
        <v>-9.0184056572840063</v>
      </c>
      <c r="L89">
        <f t="shared" si="29"/>
        <v>-12.70520485117882</v>
      </c>
      <c r="M89">
        <f t="shared" si="30"/>
        <v>-30.146528406620597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18.262885060716712</v>
      </c>
      <c r="C90" s="9">
        <f t="shared" si="23"/>
        <v>0.42600000000000027</v>
      </c>
      <c r="D90" s="9">
        <f t="shared" si="24"/>
        <v>25.262885060716712</v>
      </c>
      <c r="E90" s="9">
        <f t="shared" si="24"/>
        <v>-0.37335705112222273</v>
      </c>
      <c r="F90" s="9">
        <f t="shared" si="25"/>
        <v>-0.18713953259594562</v>
      </c>
      <c r="G90" s="10">
        <f t="shared" si="26"/>
        <v>2.1666666599999997</v>
      </c>
      <c r="H90" s="5">
        <f t="shared" si="26"/>
        <v>1</v>
      </c>
      <c r="I90">
        <f t="shared" si="27"/>
        <v>57.182668583454394</v>
      </c>
      <c r="J90">
        <f t="shared" si="28"/>
        <v>56.437848514836162</v>
      </c>
      <c r="K90">
        <f t="shared" si="28"/>
        <v>-9.19928482772373</v>
      </c>
      <c r="L90">
        <f t="shared" si="29"/>
        <v>-12.677767053625606</v>
      </c>
      <c r="M90">
        <f t="shared" si="30"/>
        <v>-30.107542947244426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18.601283951998763</v>
      </c>
      <c r="C91" s="9">
        <f t="shared" si="23"/>
        <v>0.43200000000000027</v>
      </c>
      <c r="D91" s="9">
        <f t="shared" si="24"/>
        <v>25.601283951998763</v>
      </c>
      <c r="E91" s="9">
        <f t="shared" si="24"/>
        <v>-0.42909469586161553</v>
      </c>
      <c r="F91" s="9">
        <f t="shared" si="25"/>
        <v>-0.23518467252002895</v>
      </c>
      <c r="G91" s="10">
        <f t="shared" si="26"/>
        <v>2.1666666599999997</v>
      </c>
      <c r="H91" s="5">
        <f t="shared" si="26"/>
        <v>1</v>
      </c>
      <c r="I91">
        <f t="shared" si="27"/>
        <v>57.136971820013031</v>
      </c>
      <c r="J91">
        <f t="shared" si="28"/>
        <v>56.361781912514409</v>
      </c>
      <c r="K91">
        <f t="shared" si="28"/>
        <v>-9.3799300854071959</v>
      </c>
      <c r="L91">
        <f t="shared" si="29"/>
        <v>-12.650562420482846</v>
      </c>
      <c r="M91">
        <f t="shared" si="30"/>
        <v>-30.068647986300419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18.93922693335028</v>
      </c>
      <c r="C92" s="9">
        <f t="shared" si="23"/>
        <v>0.43800000000000028</v>
      </c>
      <c r="D92" s="9">
        <f t="shared" si="24"/>
        <v>25.93922693335028</v>
      </c>
      <c r="E92" s="9">
        <f t="shared" si="24"/>
        <v>-0.48591551203781214</v>
      </c>
      <c r="F92" s="9">
        <f t="shared" si="25"/>
        <v>-0.28411078993689121</v>
      </c>
      <c r="G92" s="10">
        <f t="shared" si="26"/>
        <v>2.1666666599999997</v>
      </c>
      <c r="H92" s="5">
        <f t="shared" si="26"/>
        <v>1</v>
      </c>
      <c r="I92">
        <f t="shared" si="27"/>
        <v>57.092033257193194</v>
      </c>
      <c r="J92">
        <f t="shared" si="28"/>
        <v>56.285878537991515</v>
      </c>
      <c r="K92">
        <f t="shared" si="28"/>
        <v>-9.5603419733249986</v>
      </c>
      <c r="L92">
        <f t="shared" si="29"/>
        <v>-12.62358935004902</v>
      </c>
      <c r="M92">
        <f t="shared" si="30"/>
        <v>-30.029841744820022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19.276714979969928</v>
      </c>
      <c r="C93" s="9">
        <f t="shared" si="23"/>
        <v>0.44400000000000028</v>
      </c>
      <c r="D93" s="9">
        <f t="shared" si="24"/>
        <v>26.276714979969928</v>
      </c>
      <c r="E93" s="9">
        <f t="shared" si="24"/>
        <v>-0.54381810102916894</v>
      </c>
      <c r="F93" s="9">
        <f t="shared" si="25"/>
        <v>-0.33391420521606341</v>
      </c>
      <c r="G93" s="10">
        <f t="shared" si="26"/>
        <v>2.1666666599999997</v>
      </c>
      <c r="H93" s="5">
        <f t="shared" si="26"/>
        <v>1</v>
      </c>
      <c r="I93">
        <f t="shared" si="27"/>
        <v>57.047850543086646</v>
      </c>
      <c r="J93">
        <f t="shared" si="28"/>
        <v>56.210137001891219</v>
      </c>
      <c r="K93">
        <f t="shared" si="28"/>
        <v>-9.740521023793919</v>
      </c>
      <c r="L93">
        <f t="shared" si="29"/>
        <v>-12.596846246960251</v>
      </c>
      <c r="M93">
        <f t="shared" si="30"/>
        <v>-29.991122457860445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19.61374905874883</v>
      </c>
      <c r="C94" s="9">
        <f t="shared" si="23"/>
        <v>0.45000000000000029</v>
      </c>
      <c r="D94" s="9">
        <f t="shared" si="24"/>
        <v>26.61374905874883</v>
      </c>
      <c r="E94" s="9">
        <f t="shared" si="24"/>
        <v>-0.60280106737617389</v>
      </c>
      <c r="F94" s="9">
        <f t="shared" si="25"/>
        <v>-0.3845912535057513</v>
      </c>
      <c r="G94" s="10">
        <f t="shared" si="26"/>
        <v>2.1666666599999997</v>
      </c>
      <c r="H94" s="5">
        <f t="shared" si="26"/>
        <v>1</v>
      </c>
      <c r="I94">
        <f t="shared" si="27"/>
        <v>57.004421314306015</v>
      </c>
      <c r="J94">
        <f t="shared" si="28"/>
        <v>56.134555924409455</v>
      </c>
      <c r="K94">
        <f t="shared" si="28"/>
        <v>-9.920467758541081</v>
      </c>
      <c r="L94">
        <f t="shared" si="29"/>
        <v>-12.570331522123041</v>
      </c>
      <c r="M94">
        <f t="shared" si="30"/>
        <v>-29.952488374481494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19.950330128327888</v>
      </c>
      <c r="C95" s="9">
        <f t="shared" si="23"/>
        <v>0.45600000000000029</v>
      </c>
      <c r="D95" s="9">
        <f t="shared" si="24"/>
        <v>26.950330128327888</v>
      </c>
      <c r="E95" s="9">
        <f t="shared" si="24"/>
        <v>-0.662863018718161</v>
      </c>
      <c r="F95" s="9">
        <f t="shared" si="25"/>
        <v>-0.43613828458932435</v>
      </c>
      <c r="G95" s="10">
        <f t="shared" si="26"/>
        <v>2.1666666599999997</v>
      </c>
      <c r="H95" s="5">
        <f t="shared" si="26"/>
        <v>1</v>
      </c>
      <c r="I95">
        <f t="shared" si="27"/>
        <v>56.961743195939725</v>
      </c>
      <c r="J95">
        <f t="shared" si="28"/>
        <v>56.059133935276719</v>
      </c>
      <c r="K95">
        <f t="shared" si="28"/>
        <v>-10.100182688787969</v>
      </c>
      <c r="L95">
        <f t="shared" si="29"/>
        <v>-12.544043592648835</v>
      </c>
      <c r="M95">
        <f t="shared" si="30"/>
        <v>-29.913937757722906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20.286459139154882</v>
      </c>
      <c r="C96" s="9">
        <f t="shared" si="23"/>
        <v>0.4620000000000003</v>
      </c>
      <c r="D96" s="9">
        <f t="shared" si="24"/>
        <v>27.286459139154882</v>
      </c>
      <c r="E96" s="9">
        <f t="shared" si="24"/>
        <v>-0.72400256573052779</v>
      </c>
      <c r="F96" s="9">
        <f t="shared" si="25"/>
        <v>-0.48855166274327588</v>
      </c>
      <c r="G96" s="10">
        <f t="shared" si="26"/>
        <v>2.1666666599999997</v>
      </c>
      <c r="H96" s="5">
        <f t="shared" si="26"/>
        <v>1</v>
      </c>
      <c r="I96">
        <f t="shared" si="27"/>
        <v>56.919813801511836</v>
      </c>
      <c r="J96">
        <f t="shared" si="28"/>
        <v>55.983869673720825</v>
      </c>
      <c r="K96">
        <f t="shared" si="28"/>
        <v>-10.279666315334307</v>
      </c>
      <c r="L96">
        <f t="shared" si="29"/>
        <v>-12.517980881790429</v>
      </c>
      <c r="M96">
        <f t="shared" si="30"/>
        <v>-29.87546888458224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20.622137033541335</v>
      </c>
      <c r="C97" s="9">
        <f t="shared" si="23"/>
        <v>0.4680000000000003</v>
      </c>
      <c r="D97" s="9">
        <f t="shared" si="24"/>
        <v>27.622137033541335</v>
      </c>
      <c r="E97" s="9">
        <f t="shared" si="24"/>
        <v>-0.78621832206245612</v>
      </c>
      <c r="F97" s="9">
        <f t="shared" si="25"/>
        <v>-0.54182776659663212</v>
      </c>
      <c r="G97" s="10">
        <f t="shared" si="26"/>
        <v>2.1666666599999997</v>
      </c>
      <c r="H97" s="5">
        <f t="shared" si="26"/>
        <v>1</v>
      </c>
      <c r="I97">
        <f t="shared" si="27"/>
        <v>56.878630732946526</v>
      </c>
      <c r="J97">
        <f t="shared" si="28"/>
        <v>55.908761788430084</v>
      </c>
      <c r="K97">
        <f t="shared" si="28"/>
        <v>-10.458919128641801</v>
      </c>
      <c r="L97">
        <f t="shared" si="29"/>
        <v>-12.492141818880182</v>
      </c>
      <c r="M97">
        <f t="shared" si="30"/>
        <v>-29.837080045993254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20.957364745719175</v>
      </c>
      <c r="C98" s="9">
        <f t="shared" si="23"/>
        <v>0.47400000000000031</v>
      </c>
      <c r="D98" s="9">
        <f t="shared" si="24"/>
        <v>27.957364745719175</v>
      </c>
      <c r="E98" s="9">
        <f t="shared" si="24"/>
        <v>-0.84950890427513481</v>
      </c>
      <c r="F98" s="9">
        <f t="shared" si="25"/>
        <v>-0.59596298899181355</v>
      </c>
      <c r="G98" s="10">
        <f t="shared" si="26"/>
        <v>2.1666666599999997</v>
      </c>
      <c r="H98" s="5">
        <f t="shared" si="26"/>
        <v>1</v>
      </c>
      <c r="I98">
        <f t="shared" si="27"/>
        <v>56.838191580537419</v>
      </c>
      <c r="J98">
        <f t="shared" si="28"/>
        <v>55.8338089375168</v>
      </c>
      <c r="K98">
        <f t="shared" si="28"/>
        <v>-10.63794160891776</v>
      </c>
      <c r="L98">
        <f t="shared" si="29"/>
        <v>-12.466524839270011</v>
      </c>
      <c r="M98">
        <f t="shared" si="30"/>
        <v>-29.79876954680471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21.292143201897169</v>
      </c>
      <c r="C99" s="9">
        <f t="shared" si="23"/>
        <v>0.48000000000000032</v>
      </c>
      <c r="D99" s="9">
        <f t="shared" si="24"/>
        <v>28.292143201897169</v>
      </c>
      <c r="E99" s="9">
        <f t="shared" si="24"/>
        <v>-0.9138729317804839</v>
      </c>
      <c r="F99" s="9">
        <f t="shared" si="25"/>
        <v>-0.65095373684692348</v>
      </c>
      <c r="G99" s="10">
        <f t="shared" si="26"/>
        <v>2.1666666599999997</v>
      </c>
      <c r="H99" s="5">
        <f t="shared" si="26"/>
        <v>1</v>
      </c>
      <c r="I99">
        <f t="shared" si="27"/>
        <v>56.798493922921551</v>
      </c>
      <c r="J99">
        <f t="shared" si="28"/>
        <v>55.75900978848118</v>
      </c>
      <c r="K99">
        <f t="shared" si="28"/>
        <v>-10.816734226198589</v>
      </c>
      <c r="L99">
        <f t="shared" si="29"/>
        <v>-12.441128384273158</v>
      </c>
      <c r="M99">
        <f t="shared" si="30"/>
        <v>-29.760535705759636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21.626473320317139</v>
      </c>
      <c r="C100" s="9">
        <f t="shared" si="23"/>
        <v>0.48600000000000032</v>
      </c>
      <c r="D100" s="9">
        <f t="shared" si="24"/>
        <v>28.626473320317139</v>
      </c>
      <c r="E100" s="9">
        <f t="shared" si="24"/>
        <v>-0.97930902678037912</v>
      </c>
      <c r="F100" s="9">
        <f t="shared" si="25"/>
        <v>-0.70679643101946621</v>
      </c>
      <c r="G100" s="10">
        <f t="shared" si="26"/>
        <v>2.1666666599999997</v>
      </c>
      <c r="H100" s="5">
        <f t="shared" si="26"/>
        <v>1</v>
      </c>
      <c r="I100">
        <f t="shared" si="27"/>
        <v>56.759535327058053</v>
      </c>
      <c r="J100">
        <f t="shared" si="28"/>
        <v>55.684363018175539</v>
      </c>
      <c r="K100">
        <f t="shared" si="28"/>
        <v>-10.995297440433147</v>
      </c>
      <c r="L100">
        <f t="shared" si="29"/>
        <v>-12.415950901107685</v>
      </c>
      <c r="M100">
        <f t="shared" si="30"/>
        <v>-29.722376855474966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21.960356011309973</v>
      </c>
      <c r="C101" s="9">
        <f t="shared" si="23"/>
        <v>0.49200000000000033</v>
      </c>
      <c r="D101" s="9">
        <f t="shared" ref="D101:E116" si="32">D100+$C$7*(J100+J101)/2</f>
        <v>28.960356011309973</v>
      </c>
      <c r="E101" s="9">
        <f t="shared" si="32"/>
        <v>-1.0458158142063765</v>
      </c>
      <c r="F101" s="9">
        <f t="shared" si="25"/>
        <v>-0.76348750617147176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56.721313348211559</v>
      </c>
      <c r="J101">
        <f t="shared" si="28"/>
        <v>55.609867312768891</v>
      </c>
      <c r="K101">
        <f t="shared" si="28"/>
        <v>-11.173631701565997</v>
      </c>
      <c r="L101">
        <f t="shared" si="29"/>
        <v>-12.390990842841724</v>
      </c>
      <c r="M101">
        <f t="shared" si="30"/>
        <v>-29.684291342421538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22.293792177351413</v>
      </c>
      <c r="C102" s="9">
        <f t="shared" si="23"/>
        <v>0.49800000000000033</v>
      </c>
      <c r="D102" s="9">
        <f t="shared" si="32"/>
        <v>29.293792177351413</v>
      </c>
      <c r="E102" s="9">
        <f t="shared" si="32"/>
        <v>-1.1133919216599359</v>
      </c>
      <c r="F102" s="9">
        <f t="shared" si="25"/>
        <v>-0.82102341063602824</v>
      </c>
      <c r="G102" s="10">
        <f t="shared" si="33"/>
        <v>2.1666666599999997</v>
      </c>
      <c r="H102" s="5">
        <f t="shared" si="33"/>
        <v>1</v>
      </c>
      <c r="I102">
        <f t="shared" si="27"/>
        <v>56.683825529940158</v>
      </c>
      <c r="J102">
        <f t="shared" si="28"/>
        <v>55.535521367711844</v>
      </c>
      <c r="K102">
        <f t="shared" si="28"/>
        <v>-11.351737449620526</v>
      </c>
      <c r="L102">
        <f t="shared" si="29"/>
        <v>-12.366246668340395</v>
      </c>
      <c r="M102">
        <f t="shared" si="30"/>
        <v>-29.646277526904424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22.626782713117656</v>
      </c>
      <c r="C103" s="9">
        <f t="shared" si="23"/>
        <v>0.50400000000000034</v>
      </c>
      <c r="D103" s="9">
        <f t="shared" si="32"/>
        <v>29.626782713117656</v>
      </c>
      <c r="E103" s="9">
        <f t="shared" si="32"/>
        <v>-1.1820359793531434</v>
      </c>
      <c r="F103" s="9">
        <f t="shared" si="25"/>
        <v>-0.87940060628520922</v>
      </c>
      <c r="G103" s="10">
        <f t="shared" si="33"/>
        <v>2.1666666599999997</v>
      </c>
      <c r="H103" s="5">
        <f t="shared" si="33"/>
        <v>1</v>
      </c>
      <c r="I103">
        <f t="shared" si="27"/>
        <v>56.647069404088072</v>
      </c>
      <c r="J103">
        <f t="shared" si="28"/>
        <v>55.461323887701802</v>
      </c>
      <c r="K103">
        <f t="shared" si="28"/>
        <v>-11.529615114781953</v>
      </c>
      <c r="L103">
        <f t="shared" si="29"/>
        <v>-12.341716842214423</v>
      </c>
      <c r="M103">
        <f t="shared" si="30"/>
        <v>-29.608333783043584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22.959328505540707</v>
      </c>
      <c r="C104" s="9">
        <f t="shared" si="23"/>
        <v>0.51000000000000034</v>
      </c>
      <c r="D104" s="9">
        <f t="shared" si="32"/>
        <v>29.959328505540707</v>
      </c>
      <c r="E104" s="9">
        <f t="shared" si="32"/>
        <v>-1.2517466200499299</v>
      </c>
      <c r="F104" s="9">
        <f t="shared" si="25"/>
        <v>-0.93861556839937477</v>
      </c>
      <c r="G104" s="10">
        <f t="shared" si="33"/>
        <v>2.1666666599999997</v>
      </c>
      <c r="H104" s="5">
        <f t="shared" si="33"/>
        <v>1</v>
      </c>
      <c r="I104">
        <f t="shared" si="27"/>
        <v>56.611042490782857</v>
      </c>
      <c r="J104">
        <f t="shared" si="28"/>
        <v>55.387273586648519</v>
      </c>
      <c r="K104">
        <f t="shared" si="28"/>
        <v>-11.707265117480214</v>
      </c>
      <c r="L104">
        <f t="shared" si="29"/>
        <v>-12.317399834770422</v>
      </c>
      <c r="M104">
        <f t="shared" si="30"/>
        <v>-29.57045849875475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23.291430433863571</v>
      </c>
      <c r="C105" s="9">
        <f t="shared" si="23"/>
        <v>0.51600000000000035</v>
      </c>
      <c r="D105" s="9">
        <f t="shared" si="32"/>
        <v>30.291430433863571</v>
      </c>
      <c r="E105" s="9">
        <f t="shared" si="32"/>
        <v>-1.3225224790077887</v>
      </c>
      <c r="F105" s="9">
        <f t="shared" si="25"/>
        <v>-0.99866478553785509</v>
      </c>
      <c r="G105" s="10">
        <f t="shared" si="33"/>
        <v>2.1666666599999997</v>
      </c>
      <c r="H105" s="5">
        <f t="shared" si="33"/>
        <v>1</v>
      </c>
      <c r="I105">
        <f t="shared" si="27"/>
        <v>56.575742298437177</v>
      </c>
      <c r="J105">
        <f t="shared" si="28"/>
        <v>55.313369187639893</v>
      </c>
      <c r="K105">
        <f t="shared" si="28"/>
        <v>-11.884687868472742</v>
      </c>
      <c r="L105">
        <f t="shared" si="29"/>
        <v>-12.29329412196279</v>
      </c>
      <c r="M105">
        <f t="shared" si="30"/>
        <v>-29.53265007573059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23.623089369695215</v>
      </c>
      <c r="C106" s="9">
        <f t="shared" si="23"/>
        <v>0.52200000000000035</v>
      </c>
      <c r="D106" s="9">
        <f t="shared" si="32"/>
        <v>30.623089369695215</v>
      </c>
      <c r="E106" s="9">
        <f t="shared" si="32"/>
        <v>-1.3943621939199884</v>
      </c>
      <c r="F106" s="9">
        <f t="shared" si="25"/>
        <v>-1.0595447594109926</v>
      </c>
      <c r="G106" s="10">
        <f t="shared" si="33"/>
        <v>2.1666666599999997</v>
      </c>
      <c r="H106" s="5">
        <f t="shared" si="33"/>
        <v>1</v>
      </c>
      <c r="I106">
        <f t="shared" si="27"/>
        <v>56.541166323755178</v>
      </c>
      <c r="J106">
        <f t="shared" si="28"/>
        <v>55.239609422908117</v>
      </c>
      <c r="K106">
        <f t="shared" si="28"/>
        <v>-12.061883768927126</v>
      </c>
      <c r="L106">
        <f t="shared" si="29"/>
        <v>-12.269398185347267</v>
      </c>
      <c r="M106">
        <f t="shared" si="30"/>
        <v>-29.494906929422076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23.954306177065327</v>
      </c>
      <c r="C107" s="9">
        <f t="shared" si="23"/>
        <v>0.52800000000000036</v>
      </c>
      <c r="D107" s="9">
        <f t="shared" si="32"/>
        <v>30.954306177065327</v>
      </c>
      <c r="E107" s="9">
        <f t="shared" si="32"/>
        <v>-1.4672644048582808</v>
      </c>
      <c r="F107" s="9">
        <f t="shared" si="25"/>
        <v>-1.1212520047535337</v>
      </c>
      <c r="G107" s="10">
        <f t="shared" si="33"/>
        <v>2.1666666599999997</v>
      </c>
      <c r="H107" s="5">
        <f t="shared" si="33"/>
        <v>1</v>
      </c>
      <c r="I107">
        <f t="shared" si="27"/>
        <v>56.507312051743256</v>
      </c>
      <c r="J107">
        <f t="shared" si="28"/>
        <v>55.165993033796035</v>
      </c>
      <c r="K107">
        <f t="shared" si="28"/>
        <v>-12.23885321050366</v>
      </c>
      <c r="L107">
        <f t="shared" si="29"/>
        <v>-12.24571051203603</v>
      </c>
      <c r="M107">
        <f t="shared" si="30"/>
        <v>-29.45722748902001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24.285081712478885</v>
      </c>
      <c r="C108" s="9">
        <f t="shared" si="23"/>
        <v>0.53400000000000036</v>
      </c>
      <c r="D108" s="9">
        <f t="shared" si="32"/>
        <v>31.285081712478885</v>
      </c>
      <c r="E108" s="9">
        <f t="shared" si="32"/>
        <v>-1.541227754216105</v>
      </c>
      <c r="F108" s="9">
        <f t="shared" si="25"/>
        <v>-1.1837830491993717</v>
      </c>
      <c r="G108" s="10">
        <f t="shared" si="33"/>
        <v>2.1666666599999997</v>
      </c>
      <c r="H108" s="5">
        <f t="shared" si="33"/>
        <v>1</v>
      </c>
      <c r="I108">
        <f t="shared" si="27"/>
        <v>56.474176955725333</v>
      </c>
      <c r="J108">
        <f t="shared" si="28"/>
        <v>55.092518770723821</v>
      </c>
      <c r="K108">
        <f t="shared" si="28"/>
        <v>-12.41559657543778</v>
      </c>
      <c r="L108">
        <f t="shared" si="29"/>
        <v>-12.222229594654413</v>
      </c>
      <c r="M108">
        <f t="shared" si="30"/>
        <v>-29.419610197436761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24.615416824970524</v>
      </c>
      <c r="C109" s="9">
        <f t="shared" si="23"/>
        <v>0.54000000000000037</v>
      </c>
      <c r="D109" s="9">
        <f t="shared" si="32"/>
        <v>31.615416824970524</v>
      </c>
      <c r="E109" s="9">
        <f t="shared" si="32"/>
        <v>-1.6162508866522856</v>
      </c>
      <c r="F109" s="9">
        <f t="shared" si="25"/>
        <v>-1.2471344331576155</v>
      </c>
      <c r="G109" s="10">
        <f t="shared" si="33"/>
        <v>2.1666666599999997</v>
      </c>
      <c r="H109" s="5">
        <f t="shared" si="33"/>
        <v>1</v>
      </c>
      <c r="I109">
        <f t="shared" si="27"/>
        <v>56.441758497362635</v>
      </c>
      <c r="J109">
        <f t="shared" si="28"/>
        <v>55.019185393155894</v>
      </c>
      <c r="K109">
        <f t="shared" si="28"/>
        <v>-12.5921142366224</v>
      </c>
      <c r="L109">
        <f t="shared" si="29"/>
        <v>-12.198953931299137</v>
      </c>
      <c r="M109">
        <f t="shared" si="30"/>
        <v>-29.382053511288063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24.945312356158695</v>
      </c>
      <c r="C110" s="9">
        <f t="shared" si="23"/>
        <v>0.54600000000000037</v>
      </c>
      <c r="D110" s="9">
        <f t="shared" si="32"/>
        <v>31.945312356158695</v>
      </c>
      <c r="E110" s="9">
        <f t="shared" si="32"/>
        <v>-1.6923324490352232</v>
      </c>
      <c r="F110" s="9">
        <f t="shared" si="25"/>
        <v>-1.3113027096899885</v>
      </c>
      <c r="G110" s="10">
        <f t="shared" si="33"/>
        <v>2.1666666599999997</v>
      </c>
      <c r="H110" s="5">
        <f t="shared" si="33"/>
        <v>1</v>
      </c>
      <c r="I110">
        <f t="shared" si="27"/>
        <v>56.410054126677736</v>
      </c>
      <c r="J110">
        <f t="shared" si="28"/>
        <v>54.945991669568102</v>
      </c>
      <c r="K110">
        <f t="shared" si="28"/>
        <v>-12.768406557690129</v>
      </c>
      <c r="L110">
        <f t="shared" si="29"/>
        <v>-12.17588202549811</v>
      </c>
      <c r="M110">
        <f t="shared" si="30"/>
        <v>-29.34455590087499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25.274769140299647</v>
      </c>
      <c r="C111" s="9">
        <f t="shared" si="23"/>
        <v>0.55200000000000038</v>
      </c>
      <c r="D111" s="9">
        <f t="shared" si="32"/>
        <v>32.274769140299647</v>
      </c>
      <c r="E111" s="9">
        <f t="shared" si="32"/>
        <v>-1.7694710903875797</v>
      </c>
      <c r="F111" s="9">
        <f t="shared" si="25"/>
        <v>-1.3762844443895386</v>
      </c>
      <c r="G111" s="10">
        <f t="shared" si="33"/>
        <v>2.1666666599999997</v>
      </c>
      <c r="H111" s="5">
        <f t="shared" si="33"/>
        <v>1</v>
      </c>
      <c r="I111">
        <f t="shared" si="27"/>
        <v>56.379061282083043</v>
      </c>
      <c r="J111">
        <f t="shared" si="28"/>
        <v>54.872936377415115</v>
      </c>
      <c r="K111">
        <f t="shared" si="28"/>
        <v>-12.944473893095379</v>
      </c>
      <c r="L111">
        <f t="shared" si="29"/>
        <v>-12.153012386171694</v>
      </c>
      <c r="M111">
        <f t="shared" si="30"/>
        <v>-29.307115850165939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25.603788004341183</v>
      </c>
      <c r="C112" s="9">
        <f t="shared" si="23"/>
        <v>0.55800000000000038</v>
      </c>
      <c r="D112" s="9">
        <f t="shared" si="32"/>
        <v>32.603788004341183</v>
      </c>
      <c r="E112" s="9">
        <f t="shared" si="32"/>
        <v>-1.847665461831455</v>
      </c>
      <c r="F112" s="9">
        <f t="shared" si="25"/>
        <v>-1.4420762152606499</v>
      </c>
      <c r="G112" s="10">
        <f t="shared" si="33"/>
        <v>2.1666666599999997</v>
      </c>
      <c r="H112" s="5">
        <f t="shared" si="33"/>
        <v>1</v>
      </c>
      <c r="I112">
        <f t="shared" si="27"/>
        <v>56.348777390413595</v>
      </c>
      <c r="J112">
        <f t="shared" si="28"/>
        <v>54.800018303098085</v>
      </c>
      <c r="K112">
        <f t="shared" si="28"/>
        <v>-13.120316588196374</v>
      </c>
      <c r="L112">
        <f t="shared" si="29"/>
        <v>-12.130343527595484</v>
      </c>
      <c r="M112">
        <f t="shared" si="30"/>
        <v>-29.269731856778705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25.932369767976276</v>
      </c>
      <c r="C113" s="9">
        <f t="shared" si="23"/>
        <v>0.56400000000000039</v>
      </c>
      <c r="D113" s="9">
        <f t="shared" si="32"/>
        <v>32.932369767976276</v>
      </c>
      <c r="E113" s="9">
        <f t="shared" si="32"/>
        <v>-1.9269142165340551</v>
      </c>
      <c r="F113" s="9">
        <f t="shared" si="25"/>
        <v>-1.5086746126003665</v>
      </c>
      <c r="G113" s="10">
        <f t="shared" si="33"/>
        <v>2.1666666599999997</v>
      </c>
      <c r="H113" s="5">
        <f t="shared" si="33"/>
        <v>1</v>
      </c>
      <c r="I113">
        <f t="shared" si="27"/>
        <v>56.319199866964105</v>
      </c>
      <c r="J113">
        <f t="shared" si="28"/>
        <v>54.727236241932509</v>
      </c>
      <c r="K113">
        <f t="shared" si="28"/>
        <v>-13.295934979337046</v>
      </c>
      <c r="L113">
        <f t="shared" si="29"/>
        <v>-12.107873969364537</v>
      </c>
      <c r="M113">
        <f t="shared" si="30"/>
        <v>-29.232402431962573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26.260515243696425</v>
      </c>
      <c r="C114" s="9">
        <f t="shared" si="23"/>
        <v>0.5700000000000004</v>
      </c>
      <c r="D114" s="9">
        <f t="shared" si="32"/>
        <v>33.260515243696425</v>
      </c>
      <c r="E114" s="9">
        <f t="shared" si="32"/>
        <v>-2.0072160096538529</v>
      </c>
      <c r="F114" s="9">
        <f t="shared" si="25"/>
        <v>-1.5760762388809746</v>
      </c>
      <c r="G114" s="10">
        <f t="shared" si="33"/>
        <v>2.1666666599999997</v>
      </c>
      <c r="H114" s="5">
        <f t="shared" si="33"/>
        <v>1</v>
      </c>
      <c r="I114">
        <f t="shared" si="27"/>
        <v>56.290326115530263</v>
      </c>
      <c r="J114">
        <f t="shared" si="28"/>
        <v>54.654588998116324</v>
      </c>
      <c r="K114">
        <f t="shared" si="28"/>
        <v>-13.471329393928821</v>
      </c>
      <c r="L114">
        <f t="shared" si="29"/>
        <v>-12.085602236359058</v>
      </c>
      <c r="M114">
        <f t="shared" si="30"/>
        <v>-29.195126100580374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26.58822523684487</v>
      </c>
      <c r="C115" s="9">
        <f t="shared" si="23"/>
        <v>0.5760000000000004</v>
      </c>
      <c r="D115" s="9">
        <f t="shared" si="32"/>
        <v>33.58822523684487</v>
      </c>
      <c r="E115" s="9">
        <f t="shared" si="32"/>
        <v>-2.0885694982872365</v>
      </c>
      <c r="F115" s="9">
        <f t="shared" si="25"/>
        <v>-1.6442777086338927</v>
      </c>
      <c r="G115" s="10">
        <f t="shared" si="33"/>
        <v>2.1666666599999997</v>
      </c>
      <c r="H115" s="5">
        <f t="shared" si="33"/>
        <v>1</v>
      </c>
      <c r="I115">
        <f t="shared" si="27"/>
        <v>56.262153528454206</v>
      </c>
      <c r="J115">
        <f t="shared" si="28"/>
        <v>54.582075384698172</v>
      </c>
      <c r="K115">
        <f t="shared" si="28"/>
        <v>-13.646500150532303</v>
      </c>
      <c r="L115">
        <f t="shared" si="29"/>
        <v>-12.063526858711471</v>
      </c>
      <c r="M115">
        <f t="shared" si="30"/>
        <v>-29.157901401090577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26.915500545669602</v>
      </c>
      <c r="C116" s="9">
        <f t="shared" si="23"/>
        <v>0.58200000000000041</v>
      </c>
      <c r="D116" s="9">
        <f t="shared" si="32"/>
        <v>33.915500545669602</v>
      </c>
      <c r="E116" s="9">
        <f t="shared" si="32"/>
        <v>-2.17097334141565</v>
      </c>
      <c r="F116" s="9">
        <f t="shared" si="25"/>
        <v>-1.7132756483348084</v>
      </c>
      <c r="G116" s="10">
        <f t="shared" si="33"/>
        <v>2.1666666599999997</v>
      </c>
      <c r="H116" s="5">
        <f t="shared" si="33"/>
        <v>1</v>
      </c>
      <c r="I116">
        <f t="shared" si="27"/>
        <v>56.234679486674146</v>
      </c>
      <c r="J116">
        <f t="shared" si="28"/>
        <v>54.5096942235459</v>
      </c>
      <c r="K116">
        <f t="shared" si="28"/>
        <v>-13.821447558938846</v>
      </c>
      <c r="L116">
        <f t="shared" si="29"/>
        <v>-12.041646371774911</v>
      </c>
      <c r="M116">
        <f t="shared" si="30"/>
        <v>-29.120726885529269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27.242341961376184</v>
      </c>
      <c r="C117" s="9">
        <f t="shared" si="23"/>
        <v>0.58800000000000041</v>
      </c>
      <c r="D117" s="9">
        <f t="shared" ref="D117:E132" si="34">D116+$C$7*(J116+J117)/2</f>
        <v>34.242341961376184</v>
      </c>
      <c r="E117" s="9">
        <f t="shared" si="34"/>
        <v>-2.2544261998532225</v>
      </c>
      <c r="F117" s="9">
        <f t="shared" si="25"/>
        <v>-1.7830666962900841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56.207901359778113</v>
      </c>
      <c r="J117">
        <f t="shared" si="28"/>
        <v>54.437444345315249</v>
      </c>
      <c r="K117">
        <f t="shared" si="28"/>
        <v>-13.996171920252023</v>
      </c>
      <c r="L117">
        <f t="shared" si="29"/>
        <v>-12.019959316093091</v>
      </c>
      <c r="M117">
        <f t="shared" si="30"/>
        <v>-29.083601119492091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27.568750268180388</v>
      </c>
      <c r="C118" s="9">
        <f t="shared" si="23"/>
        <v>0.59400000000000042</v>
      </c>
      <c r="D118" s="9">
        <f t="shared" si="34"/>
        <v>34.568750268180388</v>
      </c>
      <c r="E118" s="9">
        <f t="shared" si="34"/>
        <v>-2.3389267361948853</v>
      </c>
      <c r="F118" s="9">
        <f t="shared" si="25"/>
        <v>-1.8536475025244132</v>
      </c>
      <c r="G118" s="10">
        <f t="shared" si="35"/>
        <v>2.1666666599999997</v>
      </c>
      <c r="H118" s="5">
        <f t="shared" si="35"/>
        <v>1</v>
      </c>
      <c r="I118">
        <f t="shared" si="27"/>
        <v>56.181816506061743</v>
      </c>
      <c r="J118">
        <f t="shared" si="28"/>
        <v>54.365324589418691</v>
      </c>
      <c r="K118">
        <f t="shared" si="28"/>
        <v>-14.170673526968976</v>
      </c>
      <c r="L118">
        <f t="shared" si="29"/>
        <v>-11.9984642373715</v>
      </c>
      <c r="M118">
        <f t="shared" si="30"/>
        <v>-29.04652268211607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27.89472624336063</v>
      </c>
      <c r="C119" s="9">
        <f t="shared" si="23"/>
        <v>0.60000000000000042</v>
      </c>
      <c r="D119" s="9">
        <f t="shared" si="34"/>
        <v>34.89472624336063</v>
      </c>
      <c r="E119" s="9">
        <f t="shared" si="34"/>
        <v>-2.4244736147649775</v>
      </c>
      <c r="F119" s="9">
        <f t="shared" si="25"/>
        <v>-1.9250147286697126</v>
      </c>
      <c r="G119" s="10">
        <f t="shared" si="35"/>
        <v>2.1666666599999997</v>
      </c>
      <c r="H119" s="5">
        <f t="shared" si="35"/>
        <v>1</v>
      </c>
      <c r="I119">
        <f t="shared" si="27"/>
        <v>56.156422272590056</v>
      </c>
      <c r="J119">
        <f t="shared" si="28"/>
        <v>54.293333803994464</v>
      </c>
      <c r="K119">
        <f t="shared" si="28"/>
        <v>-14.344952663061672</v>
      </c>
      <c r="L119">
        <f t="shared" si="29"/>
        <v>-11.977159686449941</v>
      </c>
      <c r="M119">
        <f t="shared" si="30"/>
        <v>-29.009490166061337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28.220270657310238</v>
      </c>
      <c r="C120" s="9">
        <f t="shared" si="23"/>
        <v>0.60600000000000043</v>
      </c>
      <c r="D120" s="9">
        <f t="shared" si="34"/>
        <v>35.220270657310238</v>
      </c>
      <c r="E120" s="9">
        <f t="shared" si="34"/>
        <v>-2.5110655015663368</v>
      </c>
      <c r="F120" s="9">
        <f t="shared" si="25"/>
        <v>-1.9971650478552485</v>
      </c>
      <c r="G120" s="10">
        <f t="shared" si="35"/>
        <v>2.1666666599999997</v>
      </c>
      <c r="H120" s="5">
        <f t="shared" si="35"/>
        <v>1</v>
      </c>
      <c r="I120">
        <f t="shared" si="27"/>
        <v>56.131715995263185</v>
      </c>
      <c r="J120">
        <f t="shared" si="28"/>
        <v>54.221470845875764</v>
      </c>
      <c r="K120">
        <f t="shared" si="28"/>
        <v>-14.51900960405804</v>
      </c>
      <c r="L120">
        <f t="shared" si="29"/>
        <v>-11.956044219276363</v>
      </c>
      <c r="M120">
        <f t="shared" si="30"/>
        <v>-28.972502177492665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28.545384273589548</v>
      </c>
      <c r="C121" s="9">
        <f t="shared" si="23"/>
        <v>0.61200000000000043</v>
      </c>
      <c r="D121" s="9">
        <f t="shared" si="34"/>
        <v>35.545384273589548</v>
      </c>
      <c r="E121" s="9">
        <f t="shared" si="34"/>
        <v>-2.5987010642298798</v>
      </c>
      <c r="F121" s="9">
        <f t="shared" si="25"/>
        <v>-2.0700951445990015</v>
      </c>
      <c r="G121" s="10">
        <f t="shared" si="35"/>
        <v>2.1666666599999997</v>
      </c>
      <c r="H121" s="5">
        <f t="shared" si="35"/>
        <v>1</v>
      </c>
      <c r="I121">
        <f t="shared" si="27"/>
        <v>56.107694998886089</v>
      </c>
      <c r="J121">
        <f t="shared" si="28"/>
        <v>54.149734580560107</v>
      </c>
      <c r="K121">
        <f t="shared" si="28"/>
        <v>-14.692844617122995</v>
      </c>
      <c r="L121">
        <f t="shared" si="29"/>
        <v>-11.935116396881995</v>
      </c>
      <c r="M121">
        <f t="shared" si="30"/>
        <v>-28.935557336060903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28.870067848977762</v>
      </c>
      <c r="C122" s="9">
        <f t="shared" si="23"/>
        <v>0.61800000000000044</v>
      </c>
      <c r="D122" s="9">
        <f t="shared" si="34"/>
        <v>35.870067848977762</v>
      </c>
      <c r="E122" s="9">
        <f t="shared" si="34"/>
        <v>-2.6873789719646668</v>
      </c>
      <c r="F122" s="9">
        <f t="shared" si="25"/>
        <v>-2.1438017147002131</v>
      </c>
      <c r="G122" s="10">
        <f t="shared" si="35"/>
        <v>2.1666666599999997</v>
      </c>
      <c r="H122" s="5">
        <f t="shared" si="35"/>
        <v>1</v>
      </c>
      <c r="I122">
        <f t="shared" si="27"/>
        <v>56.084356597242007</v>
      </c>
      <c r="J122">
        <f t="shared" si="28"/>
        <v>54.078123882178815</v>
      </c>
      <c r="K122">
        <f t="shared" si="28"/>
        <v>-14.866457961139361</v>
      </c>
      <c r="L122">
        <f t="shared" si="29"/>
        <v>-11.914374785357712</v>
      </c>
      <c r="M122">
        <f t="shared" si="30"/>
        <v>-28.898654274884159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29.1943221335247</v>
      </c>
      <c r="C123" s="9">
        <f t="shared" si="23"/>
        <v>0.62400000000000044</v>
      </c>
      <c r="D123" s="9">
        <f t="shared" si="34"/>
        <v>36.1943221335247</v>
      </c>
      <c r="E123" s="9">
        <f t="shared" si="34"/>
        <v>-2.7770978955084509</v>
      </c>
      <c r="F123" s="9">
        <f t="shared" si="25"/>
        <v>-2.2182814651331788</v>
      </c>
      <c r="G123" s="10">
        <f t="shared" si="35"/>
        <v>2.1666666599999997</v>
      </c>
      <c r="H123" s="5">
        <f t="shared" si="35"/>
        <v>1</v>
      </c>
      <c r="I123">
        <f t="shared" si="27"/>
        <v>56.061698093169767</v>
      </c>
      <c r="J123">
        <f t="shared" si="28"/>
        <v>54.006637633466667</v>
      </c>
      <c r="K123">
        <f t="shared" si="28"/>
        <v>-15.039849886788666</v>
      </c>
      <c r="L123">
        <f t="shared" si="29"/>
        <v>-11.893817955831649</v>
      </c>
      <c r="M123">
        <f t="shared" si="30"/>
        <v>-28.861791640528811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29.518147870602299</v>
      </c>
      <c r="C124" s="9">
        <f t="shared" si="23"/>
        <v>0.63000000000000045</v>
      </c>
      <c r="D124" s="9">
        <f t="shared" si="34"/>
        <v>36.518147870602299</v>
      </c>
      <c r="E124" s="9">
        <f t="shared" si="34"/>
        <v>-2.8678565070787125</v>
      </c>
      <c r="F124" s="9">
        <f t="shared" si="25"/>
        <v>-2.2935311139422105</v>
      </c>
      <c r="G124" s="10">
        <f t="shared" si="35"/>
        <v>2.1666666599999997</v>
      </c>
      <c r="H124" s="5">
        <f t="shared" si="35"/>
        <v>1</v>
      </c>
      <c r="I124">
        <f t="shared" si="27"/>
        <v>56.039716778644916</v>
      </c>
      <c r="J124">
        <f t="shared" si="28"/>
        <v>53.935274725731681</v>
      </c>
      <c r="K124">
        <f t="shared" si="28"/>
        <v>-15.213020636631839</v>
      </c>
      <c r="L124">
        <f t="shared" si="29"/>
        <v>-11.873444484448038</v>
      </c>
      <c r="M124">
        <f t="shared" si="30"/>
        <v>-28.824968092990275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29.84154579695597</v>
      </c>
      <c r="C125" s="9">
        <f t="shared" si="23"/>
        <v>0.63600000000000045</v>
      </c>
      <c r="D125" s="9">
        <f t="shared" si="34"/>
        <v>36.84154579695597</v>
      </c>
      <c r="E125" s="9">
        <f t="shared" si="34"/>
        <v>-2.9596534803241772</v>
      </c>
      <c r="F125" s="9">
        <f t="shared" si="25"/>
        <v>-2.3695473901377957</v>
      </c>
      <c r="G125" s="10">
        <f t="shared" si="35"/>
        <v>2.1666666599999997</v>
      </c>
      <c r="H125" s="5">
        <f t="shared" si="35"/>
        <v>1</v>
      </c>
      <c r="I125">
        <f t="shared" si="27"/>
        <v>56.01840993486438</v>
      </c>
      <c r="J125">
        <f t="shared" si="28"/>
        <v>53.864034058824991</v>
      </c>
      <c r="K125">
        <f t="shared" si="28"/>
        <v>-15.385970445189781</v>
      </c>
      <c r="L125">
        <f t="shared" si="29"/>
        <v>-11.853252952347212</v>
      </c>
      <c r="M125">
        <f t="shared" si="30"/>
        <v>-28.788182305673541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30.164516642755778</v>
      </c>
      <c r="C126" s="9">
        <f t="shared" si="23"/>
        <v>0.64200000000000046</v>
      </c>
      <c r="D126" s="9">
        <f t="shared" si="34"/>
        <v>37.164516642755778</v>
      </c>
      <c r="E126" s="9">
        <f t="shared" si="34"/>
        <v>-3.052487490276818</v>
      </c>
      <c r="F126" s="9">
        <f t="shared" si="25"/>
        <v>-2.4463270335939442</v>
      </c>
      <c r="G126" s="10">
        <f t="shared" si="35"/>
        <v>2.1666666599999997</v>
      </c>
      <c r="H126" s="5">
        <f t="shared" si="35"/>
        <v>1</v>
      </c>
      <c r="I126">
        <f t="shared" si="27"/>
        <v>55.997774832334912</v>
      </c>
      <c r="J126">
        <f t="shared" si="28"/>
        <v>53.79291454111091</v>
      </c>
      <c r="K126">
        <f t="shared" si="28"/>
        <v>-15.558699539023822</v>
      </c>
      <c r="L126">
        <f t="shared" si="29"/>
        <v>-11.833241945646789</v>
      </c>
      <c r="M126">
        <f t="shared" si="30"/>
        <v>-28.7514329653734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30.487061131647422</v>
      </c>
      <c r="C127" s="9">
        <f t="shared" si="23"/>
        <v>0.64800000000000046</v>
      </c>
      <c r="D127" s="9">
        <f t="shared" si="34"/>
        <v>37.487061131647422</v>
      </c>
      <c r="E127" s="9">
        <f t="shared" si="34"/>
        <v>-3.1463572133043378</v>
      </c>
      <c r="F127" s="9">
        <f t="shared" si="25"/>
        <v>-2.5238667949467022</v>
      </c>
      <c r="G127" s="10">
        <f t="shared" si="35"/>
        <v>2.1666666599999997</v>
      </c>
      <c r="H127" s="5">
        <f t="shared" si="35"/>
        <v>1</v>
      </c>
      <c r="I127">
        <f t="shared" si="27"/>
        <v>55.97780873096508</v>
      </c>
      <c r="J127">
        <f t="shared" si="28"/>
        <v>53.721915089437033</v>
      </c>
      <c r="K127">
        <f t="shared" si="28"/>
        <v>-15.731208136816063</v>
      </c>
      <c r="L127">
        <f t="shared" si="29"/>
        <v>-11.813410055424004</v>
      </c>
      <c r="M127">
        <f t="shared" si="30"/>
        <v>-28.714718772254432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30.809179980803044</v>
      </c>
      <c r="C128" s="9">
        <f t="shared" si="23"/>
        <v>0.65400000000000047</v>
      </c>
      <c r="D128" s="9">
        <f t="shared" si="34"/>
        <v>37.809179980803044</v>
      </c>
      <c r="E128" s="9">
        <f t="shared" si="34"/>
        <v>-3.241261327063135</v>
      </c>
      <c r="F128" s="9">
        <f t="shared" si="25"/>
        <v>-2.6021634354938263</v>
      </c>
      <c r="G128" s="10">
        <f t="shared" si="35"/>
        <v>2.1666666599999997</v>
      </c>
      <c r="H128" s="5">
        <f t="shared" si="35"/>
        <v>1</v>
      </c>
      <c r="I128">
        <f t="shared" si="27"/>
        <v>55.958508880160707</v>
      </c>
      <c r="J128">
        <f t="shared" si="28"/>
        <v>53.651034629104487</v>
      </c>
      <c r="K128">
        <f t="shared" si="28"/>
        <v>-15.903496449449589</v>
      </c>
      <c r="L128">
        <f t="shared" si="29"/>
        <v>-11.793755877699146</v>
      </c>
      <c r="M128">
        <f t="shared" si="30"/>
        <v>-28.678038439830658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31.130873900971871</v>
      </c>
      <c r="C129" s="9">
        <f t="shared" si="23"/>
        <v>0.66000000000000048</v>
      </c>
      <c r="D129" s="9">
        <f t="shared" si="34"/>
        <v>38.130873900971871</v>
      </c>
      <c r="E129" s="9">
        <f t="shared" si="34"/>
        <v>-3.3371985104517496</v>
      </c>
      <c r="F129" s="9">
        <f t="shared" si="25"/>
        <v>-2.6812137270956242</v>
      </c>
      <c r="G129" s="10">
        <f t="shared" si="35"/>
        <v>2.1666666599999997</v>
      </c>
      <c r="H129" s="5">
        <f t="shared" si="35"/>
        <v>1</v>
      </c>
      <c r="I129">
        <f t="shared" si="27"/>
        <v>55.939872518923906</v>
      </c>
      <c r="J129">
        <f t="shared" si="28"/>
        <v>53.580272093838289</v>
      </c>
      <c r="K129">
        <f t="shared" si="28"/>
        <v>-16.075564680088572</v>
      </c>
      <c r="L129">
        <f t="shared" si="29"/>
        <v>-11.774278013420108</v>
      </c>
      <c r="M129">
        <f t="shared" si="30"/>
        <v>-28.641390694944853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31.452143596530661</v>
      </c>
      <c r="C130" s="9">
        <f t="shared" si="23"/>
        <v>0.66600000000000048</v>
      </c>
      <c r="D130" s="9">
        <f t="shared" si="34"/>
        <v>38.452143596530661</v>
      </c>
      <c r="E130" s="9">
        <f t="shared" si="34"/>
        <v>-3.4341674435647902</v>
      </c>
      <c r="F130" s="9">
        <f t="shared" si="25"/>
        <v>-2.7610144520769317</v>
      </c>
      <c r="G130" s="10">
        <f t="shared" si="35"/>
        <v>2.1666666599999997</v>
      </c>
      <c r="H130" s="5">
        <f t="shared" si="35"/>
        <v>1</v>
      </c>
      <c r="I130">
        <f t="shared" si="27"/>
        <v>55.921896875955397</v>
      </c>
      <c r="J130">
        <f t="shared" si="28"/>
        <v>53.509626425757766</v>
      </c>
      <c r="K130">
        <f t="shared" si="28"/>
        <v>-16.24741302425824</v>
      </c>
      <c r="L130">
        <f t="shared" si="29"/>
        <v>-11.754975068447999</v>
      </c>
      <c r="M130">
        <f t="shared" si="30"/>
        <v>-28.60477427774757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31.772989765533978</v>
      </c>
      <c r="C131" s="9">
        <f t="shared" si="23"/>
        <v>0.67200000000000049</v>
      </c>
      <c r="D131" s="9">
        <f t="shared" si="34"/>
        <v>38.772989765533978</v>
      </c>
      <c r="E131" s="9">
        <f t="shared" si="34"/>
        <v>-3.5321668076473389</v>
      </c>
      <c r="F131" s="9">
        <f t="shared" si="25"/>
        <v>-2.8415624031302356</v>
      </c>
      <c r="G131" s="10">
        <f t="shared" si="35"/>
        <v>2.1666666599999997</v>
      </c>
      <c r="H131" s="5">
        <f t="shared" si="35"/>
        <v>1</v>
      </c>
      <c r="I131">
        <f t="shared" si="27"/>
        <v>55.904579169760289</v>
      </c>
      <c r="J131">
        <f t="shared" si="28"/>
        <v>53.439096575347079</v>
      </c>
      <c r="K131">
        <f t="shared" si="28"/>
        <v>-16.419041669924724</v>
      </c>
      <c r="L131">
        <f t="shared" si="29"/>
        <v>-11.735845653543828</v>
      </c>
      <c r="M131">
        <f t="shared" si="30"/>
        <v>-28.568187941675742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32.093413099764298</v>
      </c>
      <c r="C132" s="9">
        <f t="shared" si="23"/>
        <v>0.67800000000000049</v>
      </c>
      <c r="D132" s="9">
        <f t="shared" si="34"/>
        <v>39.093413099764298</v>
      </c>
      <c r="E132" s="9">
        <f t="shared" si="34"/>
        <v>-3.6311952850498375</v>
      </c>
      <c r="F132" s="9">
        <f t="shared" si="25"/>
        <v>-2.9228543832199216</v>
      </c>
      <c r="G132" s="10">
        <f t="shared" si="35"/>
        <v>2.1666666599999997</v>
      </c>
      <c r="H132" s="5">
        <f t="shared" si="35"/>
        <v>1</v>
      </c>
      <c r="I132">
        <f t="shared" si="27"/>
        <v>55.887916608757031</v>
      </c>
      <c r="J132">
        <f t="shared" si="28"/>
        <v>53.368681501425819</v>
      </c>
      <c r="K132">
        <f t="shared" si="28"/>
        <v>-16.590450797574778</v>
      </c>
      <c r="L132">
        <f t="shared" si="29"/>
        <v>-11.716888384356174</v>
      </c>
      <c r="M132">
        <f t="shared" si="30"/>
        <v>-28.531630453430946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32.413414284781936</v>
      </c>
      <c r="C133" s="9">
        <f t="shared" si="23"/>
        <v>0.6840000000000005</v>
      </c>
      <c r="D133" s="9">
        <f t="shared" ref="D133:E148" si="36">D132+$C$7*(J132+J133)/2</f>
        <v>39.413414284781936</v>
      </c>
      <c r="E133" s="9">
        <f t="shared" si="36"/>
        <v>-3.7312515591834479</v>
      </c>
      <c r="F133" s="9">
        <f t="shared" si="25"/>
        <v>-3.0048872054876568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55.871906391389658</v>
      </c>
      <c r="J133">
        <f t="shared" si="28"/>
        <v>53.298380171119682</v>
      </c>
      <c r="K133">
        <f t="shared" si="28"/>
        <v>-16.761640580295364</v>
      </c>
      <c r="L133">
        <f t="shared" si="29"/>
        <v>-11.698101881409915</v>
      </c>
      <c r="M133">
        <f t="shared" si="30"/>
        <v>-28.495100592957275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32.732993999974788</v>
      </c>
      <c r="C134" s="9">
        <f t="shared" si="23"/>
        <v>0.6900000000000005</v>
      </c>
      <c r="D134" s="9">
        <f t="shared" si="36"/>
        <v>39.732993999974788</v>
      </c>
      <c r="E134" s="9">
        <f t="shared" si="36"/>
        <v>-3.8323343144758932</v>
      </c>
      <c r="F134" s="9">
        <f t="shared" si="25"/>
        <v>-3.087657693158874</v>
      </c>
      <c r="G134" s="10">
        <f t="shared" si="37"/>
        <v>2.1666666599999997</v>
      </c>
      <c r="H134" s="5">
        <f t="shared" si="37"/>
        <v>1</v>
      </c>
      <c r="I134">
        <f t="shared" si="27"/>
        <v>55.856545706243196</v>
      </c>
      <c r="J134">
        <f t="shared" si="28"/>
        <v>53.228191559831224</v>
      </c>
      <c r="K134">
        <f t="shared" si="28"/>
        <v>-16.932611183853108</v>
      </c>
      <c r="L134">
        <f t="shared" si="29"/>
        <v>-11.679484770095893</v>
      </c>
      <c r="M134">
        <f t="shared" si="30"/>
        <v>-28.458597153418772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33.052152918607916</v>
      </c>
      <c r="C135" s="9">
        <f t="shared" si="23"/>
        <v>0.69600000000000051</v>
      </c>
      <c r="D135" s="9">
        <f t="shared" si="36"/>
        <v>40.052152918607916</v>
      </c>
      <c r="E135" s="9">
        <f t="shared" si="36"/>
        <v>-3.9344422363277736</v>
      </c>
      <c r="F135" s="9">
        <f t="shared" si="25"/>
        <v>-3.1711626794503709</v>
      </c>
      <c r="G135" s="10">
        <f t="shared" si="37"/>
        <v>2.1666666599999997</v>
      </c>
      <c r="H135" s="5">
        <f t="shared" si="37"/>
        <v>1</v>
      </c>
      <c r="I135">
        <f t="shared" si="27"/>
        <v>55.84183173216217</v>
      </c>
      <c r="J135">
        <f t="shared" si="28"/>
        <v>53.158114651210646</v>
      </c>
      <c r="K135">
        <f t="shared" si="28"/>
        <v>-17.103362766773621</v>
      </c>
      <c r="L135">
        <f t="shared" si="29"/>
        <v>-11.661035680661579</v>
      </c>
      <c r="M135">
        <f t="shared" si="30"/>
        <v>-28.422118941176485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33.370891707872929</v>
      </c>
      <c r="C136" s="9">
        <f t="shared" si="23"/>
        <v>0.70200000000000051</v>
      </c>
      <c r="D136" s="9">
        <f t="shared" si="36"/>
        <v>40.370891707872929</v>
      </c>
      <c r="E136" s="9">
        <f t="shared" si="36"/>
        <v>-4.0375740110693563</v>
      </c>
      <c r="F136" s="9">
        <f t="shared" si="25"/>
        <v>-3.2553990074790025</v>
      </c>
      <c r="G136" s="10">
        <f t="shared" si="37"/>
        <v>2.1666666599999997</v>
      </c>
      <c r="H136" s="5">
        <f t="shared" si="37"/>
        <v>1</v>
      </c>
      <c r="I136">
        <f t="shared" si="27"/>
        <v>55.827761638372117</v>
      </c>
      <c r="J136">
        <f t="shared" si="28"/>
        <v>53.088148437126677</v>
      </c>
      <c r="K136">
        <f t="shared" si="28"/>
        <v>-17.273895480420681</v>
      </c>
      <c r="L136">
        <f t="shared" si="29"/>
        <v>-11.64275324820264</v>
      </c>
      <c r="M136">
        <f t="shared" si="30"/>
        <v>-28.385664775765047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33.689211028937223</v>
      </c>
      <c r="C137" s="9">
        <f t="shared" si="23"/>
        <v>0.70800000000000052</v>
      </c>
      <c r="D137" s="9">
        <f t="shared" si="36"/>
        <v>40.689211028937223</v>
      </c>
      <c r="E137" s="9">
        <f t="shared" si="36"/>
        <v>-4.1417283259178443</v>
      </c>
      <c r="F137" s="9">
        <f t="shared" si="25"/>
        <v>-3.3403635301714734</v>
      </c>
      <c r="G137" s="10">
        <f t="shared" si="37"/>
        <v>2.1666666599999997</v>
      </c>
      <c r="H137" s="5">
        <f t="shared" si="37"/>
        <v>1</v>
      </c>
      <c r="I137">
        <f t="shared" si="27"/>
        <v>55.814332584604088</v>
      </c>
      <c r="J137">
        <f t="shared" si="28"/>
        <v>53.018291917637463</v>
      </c>
      <c r="K137">
        <f t="shared" si="28"/>
        <v>-17.444209469075272</v>
      </c>
      <c r="L137">
        <f t="shared" si="29"/>
        <v>-11.624636112655441</v>
      </c>
      <c r="M137">
        <f t="shared" si="30"/>
        <v>-28.349233489868819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34.007111536993023</v>
      </c>
      <c r="C138" s="9">
        <f t="shared" si="23"/>
        <v>0.71400000000000052</v>
      </c>
      <c r="D138" s="9">
        <f t="shared" si="36"/>
        <v>41.007111536993023</v>
      </c>
      <c r="E138" s="9">
        <f t="shared" si="36"/>
        <v>-4.2469038689351137</v>
      </c>
      <c r="F138" s="9">
        <f t="shared" si="25"/>
        <v>-3.4260531101752005</v>
      </c>
      <c r="G138" s="10">
        <f t="shared" si="37"/>
        <v>2.1666666599999997</v>
      </c>
      <c r="H138" s="5">
        <f t="shared" si="37"/>
        <v>1</v>
      </c>
      <c r="I138">
        <f t="shared" si="27"/>
        <v>55.801541721222037</v>
      </c>
      <c r="J138">
        <f t="shared" si="28"/>
        <v>52.948544100961527</v>
      </c>
      <c r="K138">
        <f t="shared" si="28"/>
        <v>-17.614304870014486</v>
      </c>
      <c r="L138">
        <f t="shared" si="29"/>
        <v>-11.606682918790423</v>
      </c>
      <c r="M138">
        <f t="shared" si="30"/>
        <v>-28.312823929297586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34.324593881306257</v>
      </c>
      <c r="C139" s="9">
        <f t="shared" si="23"/>
        <v>0.72000000000000053</v>
      </c>
      <c r="D139" s="9">
        <f t="shared" si="36"/>
        <v>41.324593881306257</v>
      </c>
      <c r="E139" s="9">
        <f t="shared" si="36"/>
        <v>-4.3530993289859277</v>
      </c>
      <c r="F139" s="9">
        <f t="shared" si="25"/>
        <v>-3.5124646197702583</v>
      </c>
      <c r="G139" s="10">
        <f t="shared" si="37"/>
        <v>2.1666666599999997</v>
      </c>
      <c r="H139" s="5">
        <f t="shared" si="37"/>
        <v>1</v>
      </c>
      <c r="I139">
        <f t="shared" si="27"/>
        <v>55.789386189353131</v>
      </c>
      <c r="J139">
        <f t="shared" si="28"/>
        <v>52.878904003448781</v>
      </c>
      <c r="K139">
        <f t="shared" si="28"/>
        <v>-17.784181813590273</v>
      </c>
      <c r="L139">
        <f t="shared" si="29"/>
        <v>-11.58889231620638</v>
      </c>
      <c r="M139">
        <f t="shared" si="30"/>
        <v>-28.27643495296174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34.641658705265257</v>
      </c>
      <c r="C140" s="9">
        <f t="shared" si="23"/>
        <v>0.72600000000000053</v>
      </c>
      <c r="D140" s="9">
        <f t="shared" si="36"/>
        <v>41.641658705265257</v>
      </c>
      <c r="E140" s="9">
        <f t="shared" si="36"/>
        <v>-4.4603133956966223</v>
      </c>
      <c r="F140" s="9">
        <f t="shared" si="25"/>
        <v>-3.5995949407823997</v>
      </c>
      <c r="G140" s="10">
        <f t="shared" si="37"/>
        <v>2.1666666599999997</v>
      </c>
      <c r="H140" s="5">
        <f t="shared" si="37"/>
        <v>1</v>
      </c>
      <c r="I140">
        <f t="shared" si="27"/>
        <v>55.777863121020744</v>
      </c>
      <c r="J140">
        <f t="shared" si="28"/>
        <v>52.809370649551546</v>
      </c>
      <c r="K140">
        <f t="shared" si="28"/>
        <v>-17.953840423308044</v>
      </c>
      <c r="L140">
        <f t="shared" si="29"/>
        <v>-11.571262959325541</v>
      </c>
      <c r="M140">
        <f t="shared" si="30"/>
        <v>-28.240065432846997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34.9583066464293</v>
      </c>
      <c r="C141" s="9">
        <f t="shared" si="23"/>
        <v>0.73200000000000054</v>
      </c>
      <c r="D141" s="9">
        <f t="shared" si="36"/>
        <v>41.9583066464293</v>
      </c>
      <c r="E141" s="9">
        <f t="shared" si="36"/>
        <v>-4.5685447594142614</v>
      </c>
      <c r="F141" s="9">
        <f t="shared" si="25"/>
        <v>-3.6874409644971125</v>
      </c>
      <c r="G141" s="10">
        <f t="shared" si="37"/>
        <v>2.1666666599999997</v>
      </c>
      <c r="H141" s="5">
        <f t="shared" si="37"/>
        <v>1</v>
      </c>
      <c r="I141">
        <f t="shared" si="27"/>
        <v>55.766969639280155</v>
      </c>
      <c r="J141">
        <f t="shared" si="28"/>
        <v>52.739943071795594</v>
      </c>
      <c r="K141">
        <f t="shared" si="28"/>
        <v>-18.123280815905126</v>
      </c>
      <c r="L141">
        <f t="shared" si="29"/>
        <v>-11.553793507389502</v>
      </c>
      <c r="M141">
        <f t="shared" si="30"/>
        <v>-28.203714253988625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35.274538336576938</v>
      </c>
      <c r="C142" s="9">
        <f t="shared" si="23"/>
        <v>0.73800000000000054</v>
      </c>
      <c r="D142" s="9">
        <f t="shared" si="36"/>
        <v>42.274538336576938</v>
      </c>
      <c r="E142" s="9">
        <f t="shared" si="36"/>
        <v>-4.6777921111662639</v>
      </c>
      <c r="F142" s="9">
        <f t="shared" si="25"/>
        <v>-3.7759995915747528</v>
      </c>
      <c r="G142" s="10">
        <f t="shared" si="37"/>
        <v>2.1666666599999997</v>
      </c>
      <c r="H142" s="5">
        <f t="shared" si="37"/>
        <v>1</v>
      </c>
      <c r="I142">
        <f t="shared" si="27"/>
        <v>55.756702858356988</v>
      </c>
      <c r="J142">
        <f t="shared" si="28"/>
        <v>52.670620310751254</v>
      </c>
      <c r="K142">
        <f t="shared" si="28"/>
        <v>-18.292503101429059</v>
      </c>
      <c r="L142">
        <f t="shared" si="29"/>
        <v>-11.536482624455951</v>
      </c>
      <c r="M142">
        <f t="shared" si="30"/>
        <v>-28.167380314445115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35.590354401754205</v>
      </c>
      <c r="C143" s="9">
        <f t="shared" si="23"/>
        <v>0.74400000000000055</v>
      </c>
      <c r="D143" s="9">
        <f t="shared" si="36"/>
        <v>42.590354401754205</v>
      </c>
      <c r="E143" s="9">
        <f t="shared" si="36"/>
        <v>-4.7880541426204983</v>
      </c>
      <c r="F143" s="9">
        <f t="shared" si="25"/>
        <v>-3.8652677319667084</v>
      </c>
      <c r="G143" s="10">
        <f t="shared" si="37"/>
        <v>2.1666666599999997</v>
      </c>
      <c r="H143" s="5">
        <f t="shared" si="37"/>
        <v>1</v>
      </c>
      <c r="I143">
        <f t="shared" si="27"/>
        <v>55.747059883788133</v>
      </c>
      <c r="J143">
        <f t="shared" si="28"/>
        <v>52.601401415004517</v>
      </c>
      <c r="K143">
        <f t="shared" si="28"/>
        <v>-18.46150738331573</v>
      </c>
      <c r="L143">
        <f t="shared" si="29"/>
        <v>-11.519328979396187</v>
      </c>
      <c r="M143">
        <f t="shared" si="30"/>
        <v>-28.131062525271368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35.905755462322603</v>
      </c>
      <c r="C144" s="9">
        <f t="shared" si="23"/>
        <v>0.75000000000000056</v>
      </c>
      <c r="D144" s="9">
        <f t="shared" si="36"/>
        <v>42.905755462322603</v>
      </c>
      <c r="E144" s="9">
        <f t="shared" si="36"/>
        <v>-4.8993295460458475</v>
      </c>
      <c r="F144" s="9">
        <f t="shared" si="25"/>
        <v>-3.9552423048326024</v>
      </c>
      <c r="G144" s="10">
        <f t="shared" si="37"/>
        <v>2.1666666599999997</v>
      </c>
      <c r="H144" s="5">
        <f t="shared" si="37"/>
        <v>1</v>
      </c>
      <c r="I144">
        <f t="shared" si="27"/>
        <v>55.738037812565231</v>
      </c>
      <c r="J144">
        <f t="shared" si="28"/>
        <v>52.532285441128138</v>
      </c>
      <c r="K144">
        <f t="shared" si="28"/>
        <v>-18.63029375846736</v>
      </c>
      <c r="L144">
        <f t="shared" si="29"/>
        <v>-11.502331245893362</v>
      </c>
      <c r="M144">
        <f t="shared" si="30"/>
        <v>-28.094759810491325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36.220742133006944</v>
      </c>
      <c r="C145" s="9">
        <f t="shared" si="23"/>
        <v>0.75600000000000056</v>
      </c>
      <c r="D145" s="9">
        <f t="shared" si="36"/>
        <v>43.220742133006944</v>
      </c>
      <c r="E145" s="9">
        <f t="shared" si="36"/>
        <v>-5.0116170142732406</v>
      </c>
      <c r="F145" s="9">
        <f t="shared" si="25"/>
        <v>-4.045920238458522</v>
      </c>
      <c r="G145" s="10">
        <f t="shared" si="37"/>
        <v>2.1666666599999997</v>
      </c>
      <c r="H145" s="5">
        <f t="shared" si="37"/>
        <v>1</v>
      </c>
      <c r="I145">
        <f t="shared" si="27"/>
        <v>55.729633733280536</v>
      </c>
      <c r="J145">
        <f t="shared" si="28"/>
        <v>52.46327145365278</v>
      </c>
      <c r="K145">
        <f t="shared" si="28"/>
        <v>-18.798862317330308</v>
      </c>
      <c r="L145">
        <f t="shared" si="29"/>
        <v>-11.485488102441499</v>
      </c>
      <c r="M145">
        <f t="shared" si="30"/>
        <v>-28.058471107070087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36.535315022943017</v>
      </c>
      <c r="C146" s="9">
        <f t="shared" si="23"/>
        <v>0.76200000000000057</v>
      </c>
      <c r="D146" s="9">
        <f t="shared" si="36"/>
        <v>43.535315022943017</v>
      </c>
      <c r="E146" s="9">
        <f t="shared" si="36"/>
        <v>-5.1249152406571499</v>
      </c>
      <c r="F146" s="9">
        <f t="shared" si="25"/>
        <v>-4.1372984701762734</v>
      </c>
      <c r="G146" s="10">
        <f t="shared" si="37"/>
        <v>2.1666666599999997</v>
      </c>
      <c r="H146" s="5">
        <f t="shared" si="37"/>
        <v>1</v>
      </c>
      <c r="I146">
        <f t="shared" si="27"/>
        <v>55.721844726275236</v>
      </c>
      <c r="J146">
        <f t="shared" si="28"/>
        <v>52.394358525038129</v>
      </c>
      <c r="K146">
        <f t="shared" si="28"/>
        <v>-18.967213143972728</v>
      </c>
      <c r="L146">
        <f t="shared" si="29"/>
        <v>-11.468798232345184</v>
      </c>
      <c r="M146">
        <f t="shared" si="30"/>
        <v>-28.022195364885413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36.84947473572506</v>
      </c>
      <c r="C147" s="9">
        <f t="shared" si="23"/>
        <v>0.76800000000000057</v>
      </c>
      <c r="D147" s="9">
        <f t="shared" si="36"/>
        <v>43.84947473572506</v>
      </c>
      <c r="E147" s="9">
        <f t="shared" si="36"/>
        <v>-5.2392229190375543</v>
      </c>
      <c r="F147" s="9">
        <f t="shared" si="25"/>
        <v>-4.229373946283645</v>
      </c>
      <c r="G147" s="10">
        <f t="shared" si="37"/>
        <v>2.1666666599999997</v>
      </c>
      <c r="H147" s="5">
        <f t="shared" si="37"/>
        <v>1</v>
      </c>
      <c r="I147">
        <f t="shared" si="27"/>
        <v>55.714667863789998</v>
      </c>
      <c r="J147">
        <f t="shared" si="28"/>
        <v>52.325545735644056</v>
      </c>
      <c r="K147">
        <f t="shared" si="28"/>
        <v>-19.135346316162039</v>
      </c>
      <c r="L147">
        <f t="shared" si="29"/>
        <v>-11.452260323719983</v>
      </c>
      <c r="M147">
        <f t="shared" si="30"/>
        <v>-27.985931546698726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37.163221869453096</v>
      </c>
      <c r="C148" s="9">
        <f t="shared" si="23"/>
        <v>0.77400000000000058</v>
      </c>
      <c r="D148" s="9">
        <f t="shared" si="36"/>
        <v>44.163221869453096</v>
      </c>
      <c r="E148" s="9">
        <f t="shared" si="36"/>
        <v>-5.354538743702367</v>
      </c>
      <c r="F148" s="9">
        <f t="shared" si="25"/>
        <v>-4.3221436219656875</v>
      </c>
      <c r="G148" s="10">
        <f t="shared" si="37"/>
        <v>2.1666666599999997</v>
      </c>
      <c r="H148" s="5">
        <f t="shared" si="37"/>
        <v>1</v>
      </c>
      <c r="I148">
        <f t="shared" si="27"/>
        <v>55.708100210117799</v>
      </c>
      <c r="J148">
        <f t="shared" si="28"/>
        <v>52.256832173701738</v>
      </c>
      <c r="K148">
        <f t="shared" si="28"/>
        <v>-19.303261905442231</v>
      </c>
      <c r="L148">
        <f t="shared" si="29"/>
        <v>-11.435873069493507</v>
      </c>
      <c r="M148">
        <f t="shared" si="30"/>
        <v>-27.949678628125511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37.476557016780056</v>
      </c>
      <c r="C149" s="9">
        <f t="shared" ref="C149:C212" si="42">C148+_dt</f>
        <v>0.78000000000000058</v>
      </c>
      <c r="D149" s="9">
        <f t="shared" ref="D149:E164" si="43">D148+$C$7*(J148+J149)/2</f>
        <v>44.476557016780056</v>
      </c>
      <c r="E149" s="9">
        <f t="shared" si="43"/>
        <v>-5.4708614093503263</v>
      </c>
      <c r="F149" s="9">
        <f t="shared" ref="F149:F212" si="44">$O$1*D149^2+$O$2*D149+$O$3</f>
        <v>-4.4156044612169714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55.702138821758872</v>
      </c>
      <c r="J149">
        <f t="shared" ref="J149:K212" si="47">J148+L148*$C$7</f>
        <v>52.188216935284778</v>
      </c>
      <c r="K149">
        <f t="shared" si="47"/>
        <v>-19.470959977210985</v>
      </c>
      <c r="L149">
        <f t="shared" ref="L149:L212" si="48">-$C$15*I149*J149</f>
        <v>-11.419635167407119</v>
      </c>
      <c r="M149">
        <f t="shared" ref="M149:M212" si="49">-$C$6-$C$15*I149*K149</f>
        <v>-27.913435597605137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37.789480764958753</v>
      </c>
      <c r="C150" s="9">
        <f t="shared" si="42"/>
        <v>0.78600000000000059</v>
      </c>
      <c r="D150" s="9">
        <f t="shared" si="43"/>
        <v>44.789480764958753</v>
      </c>
      <c r="E150" s="9">
        <f t="shared" si="43"/>
        <v>-5.5881896110543492</v>
      </c>
      <c r="F150" s="9">
        <f t="shared" si="44"/>
        <v>-4.5097534367648553</v>
      </c>
      <c r="G150" s="10">
        <f t="shared" si="45"/>
        <v>2.1666666599999997</v>
      </c>
      <c r="H150" s="5">
        <f t="shared" si="45"/>
        <v>1</v>
      </c>
      <c r="I150">
        <f t="shared" si="46"/>
        <v>55.696780747577833</v>
      </c>
      <c r="J150">
        <f t="shared" si="47"/>
        <v>52.119699124280338</v>
      </c>
      <c r="K150">
        <f t="shared" si="47"/>
        <v>-19.638440590796616</v>
      </c>
      <c r="L150">
        <f t="shared" si="48"/>
        <v>-11.403545320018297</v>
      </c>
      <c r="M150">
        <f t="shared" si="49"/>
        <v>-27.877201456370102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38.101993695888673</v>
      </c>
      <c r="C151" s="9">
        <f t="shared" si="42"/>
        <v>0.79200000000000059</v>
      </c>
      <c r="D151" s="9">
        <f t="shared" si="43"/>
        <v>45.101993695888673</v>
      </c>
      <c r="E151" s="9">
        <f t="shared" si="43"/>
        <v>-5.7065220442253439</v>
      </c>
      <c r="F151" s="9">
        <f t="shared" si="44"/>
        <v>-4.6045875299937267</v>
      </c>
      <c r="G151" s="10">
        <f t="shared" si="45"/>
        <v>2.1666666599999997</v>
      </c>
      <c r="H151" s="5">
        <f t="shared" si="45"/>
        <v>1</v>
      </c>
      <c r="I151">
        <f t="shared" si="46"/>
        <v>55.69202302896273</v>
      </c>
      <c r="J151">
        <f t="shared" si="47"/>
        <v>52.051277852360229</v>
      </c>
      <c r="K151">
        <f t="shared" si="47"/>
        <v>-19.805703799534836</v>
      </c>
      <c r="L151">
        <f t="shared" si="48"/>
        <v>-11.387602234703573</v>
      </c>
      <c r="M151">
        <f t="shared" si="49"/>
        <v>-27.84097521841468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38.414096386162612</v>
      </c>
      <c r="C152" s="9">
        <f t="shared" si="42"/>
        <v>0.7980000000000006</v>
      </c>
      <c r="D152" s="9">
        <f t="shared" si="43"/>
        <v>45.414096386162612</v>
      </c>
      <c r="E152" s="9">
        <f t="shared" si="43"/>
        <v>-5.8258574045764844</v>
      </c>
      <c r="F152" s="9">
        <f t="shared" si="44"/>
        <v>-4.7001037308702278</v>
      </c>
      <c r="G152" s="10">
        <f t="shared" si="45"/>
        <v>2.1666666599999997</v>
      </c>
      <c r="H152" s="5">
        <f t="shared" si="45"/>
        <v>1</v>
      </c>
      <c r="I152">
        <f t="shared" si="46"/>
        <v>55.687862699986141</v>
      </c>
      <c r="J152">
        <f t="shared" si="47"/>
        <v>51.982952238952009</v>
      </c>
      <c r="K152">
        <f t="shared" si="47"/>
        <v>-19.972749650845323</v>
      </c>
      <c r="L152">
        <f t="shared" si="48"/>
        <v>-11.371804623662067</v>
      </c>
      <c r="M152">
        <f t="shared" si="49"/>
        <v>-27.804755910462951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38.725789407113098</v>
      </c>
      <c r="C153" s="9">
        <f t="shared" si="42"/>
        <v>0.8040000000000006</v>
      </c>
      <c r="D153" s="9">
        <f t="shared" si="43"/>
        <v>45.725789407113098</v>
      </c>
      <c r="E153" s="9">
        <f t="shared" si="43"/>
        <v>-5.9461943880879442</v>
      </c>
      <c r="F153" s="9">
        <f t="shared" si="44"/>
        <v>-4.7962990378694341</v>
      </c>
      <c r="G153" s="10">
        <f t="shared" si="45"/>
        <v>2.1666666599999997</v>
      </c>
      <c r="H153" s="5">
        <f t="shared" si="45"/>
        <v>1</v>
      </c>
      <c r="I153">
        <f t="shared" si="46"/>
        <v>55.684296787568101</v>
      </c>
      <c r="J153">
        <f t="shared" si="47"/>
        <v>51.914721411210039</v>
      </c>
      <c r="K153">
        <f t="shared" si="47"/>
        <v>-20.1395781863081</v>
      </c>
      <c r="L153">
        <f t="shared" si="48"/>
        <v>-11.356151203919582</v>
      </c>
      <c r="M153">
        <f t="shared" si="49"/>
        <v>-27.768542571936251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39.037073324858689</v>
      </c>
      <c r="C154" s="9">
        <f t="shared" si="42"/>
        <v>0.81000000000000061</v>
      </c>
      <c r="D154" s="9">
        <f t="shared" si="43"/>
        <v>46.037073324858689</v>
      </c>
      <c r="E154" s="9">
        <f t="shared" si="43"/>
        <v>-6.0675316909720873</v>
      </c>
      <c r="F154" s="9">
        <f t="shared" si="44"/>
        <v>-4.8931704579020172</v>
      </c>
      <c r="G154" s="10">
        <f t="shared" si="45"/>
        <v>2.1666666599999997</v>
      </c>
      <c r="H154" s="5">
        <f t="shared" si="45"/>
        <v>1</v>
      </c>
      <c r="I154">
        <f t="shared" si="46"/>
        <v>55.681322311640884</v>
      </c>
      <c r="J154">
        <f t="shared" si="47"/>
        <v>51.84658450398652</v>
      </c>
      <c r="K154">
        <f t="shared" si="47"/>
        <v>-20.306189441739718</v>
      </c>
      <c r="L154">
        <f t="shared" si="48"/>
        <v>-11.340640697333242</v>
      </c>
      <c r="M154">
        <f t="shared" si="49"/>
        <v>-27.732334254920008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39.347948700350059</v>
      </c>
      <c r="C155" s="9">
        <f t="shared" si="42"/>
        <v>0.81600000000000061</v>
      </c>
      <c r="D155" s="9">
        <f t="shared" si="43"/>
        <v>46.347948700350059</v>
      </c>
      <c r="E155" s="9">
        <f t="shared" si="43"/>
        <v>-6.1898680096391141</v>
      </c>
      <c r="F155" s="9">
        <f t="shared" si="44"/>
        <v>-4.9907150062423291</v>
      </c>
      <c r="G155" s="10">
        <f t="shared" si="45"/>
        <v>2.1666666599999997</v>
      </c>
      <c r="H155" s="5">
        <f t="shared" si="45"/>
        <v>1</v>
      </c>
      <c r="I155">
        <f t="shared" si="46"/>
        <v>55.678936285315523</v>
      </c>
      <c r="J155">
        <f t="shared" si="47"/>
        <v>51.778540659802523</v>
      </c>
      <c r="K155">
        <f t="shared" si="47"/>
        <v>-20.472583447269237</v>
      </c>
      <c r="L155">
        <f t="shared" si="48"/>
        <v>-11.325271830596657</v>
      </c>
      <c r="M155">
        <f t="shared" si="49"/>
        <v>-27.696130024129921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39.658416089415923</v>
      </c>
      <c r="C156" s="9">
        <f t="shared" si="42"/>
        <v>0.82200000000000062</v>
      </c>
      <c r="D156" s="9">
        <f t="shared" si="43"/>
        <v>46.658416089415923</v>
      </c>
      <c r="E156" s="9">
        <f t="shared" si="43"/>
        <v>-6.3132020406631639</v>
      </c>
      <c r="F156" s="9">
        <f t="shared" si="44"/>
        <v>-5.0889297064574697</v>
      </c>
      <c r="G156" s="10">
        <f t="shared" si="45"/>
        <v>2.1666666599999997</v>
      </c>
      <c r="H156" s="5">
        <f t="shared" si="45"/>
        <v>1</v>
      </c>
      <c r="I156">
        <f t="shared" si="46"/>
        <v>55.677135715050007</v>
      </c>
      <c r="J156">
        <f t="shared" si="47"/>
        <v>51.710589028818944</v>
      </c>
      <c r="K156">
        <f t="shared" si="47"/>
        <v>-20.638760227414018</v>
      </c>
      <c r="L156">
        <f t="shared" si="48"/>
        <v>-11.310043335245568</v>
      </c>
      <c r="M156">
        <f t="shared" si="49"/>
        <v>-27.659928956877586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39.968476042808803</v>
      </c>
      <c r="C157" s="9">
        <f t="shared" si="42"/>
        <v>0.82800000000000062</v>
      </c>
      <c r="D157" s="9">
        <f t="shared" si="43"/>
        <v>46.968476042808803</v>
      </c>
      <c r="E157" s="9">
        <f t="shared" si="43"/>
        <v>-6.4375324807488719</v>
      </c>
      <c r="F157" s="9">
        <f t="shared" si="44"/>
        <v>-5.1878115903372661</v>
      </c>
      <c r="G157" s="10">
        <f t="shared" si="45"/>
        <v>2.1666666599999997</v>
      </c>
      <c r="H157" s="5">
        <f t="shared" si="45"/>
        <v>1</v>
      </c>
      <c r="I157">
        <f t="shared" si="46"/>
        <v>55.675917600819091</v>
      </c>
      <c r="J157">
        <f t="shared" si="47"/>
        <v>51.642728768807473</v>
      </c>
      <c r="K157">
        <f t="shared" si="47"/>
        <v>-20.804719801155283</v>
      </c>
      <c r="L157">
        <f t="shared" si="48"/>
        <v>-11.294953947664009</v>
      </c>
      <c r="M157">
        <f t="shared" si="49"/>
        <v>-27.623730143035417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40.278129106250589</v>
      </c>
      <c r="C158" s="9">
        <f t="shared" si="42"/>
        <v>0.83400000000000063</v>
      </c>
      <c r="D158" s="9">
        <f t="shared" si="43"/>
        <v>47.278129106250589</v>
      </c>
      <c r="E158" s="9">
        <f t="shared" si="43"/>
        <v>-6.562858026698378</v>
      </c>
      <c r="F158" s="9">
        <f t="shared" si="44"/>
        <v>-5.287357697825195</v>
      </c>
      <c r="G158" s="10">
        <f t="shared" si="45"/>
        <v>2.1666666599999997</v>
      </c>
      <c r="H158" s="5">
        <f t="shared" si="45"/>
        <v>1</v>
      </c>
      <c r="I158">
        <f t="shared" si="46"/>
        <v>55.675278936285693</v>
      </c>
      <c r="J158">
        <f t="shared" si="47"/>
        <v>51.574959045121489</v>
      </c>
      <c r="K158">
        <f t="shared" si="47"/>
        <v>-20.970462182013495</v>
      </c>
      <c r="L158">
        <f t="shared" si="48"/>
        <v>-11.280002409090889</v>
      </c>
      <c r="M158">
        <f t="shared" si="49"/>
        <v>-27.587532685001001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40.587375820477952</v>
      </c>
      <c r="C159" s="9">
        <f t="shared" si="42"/>
        <v>0.84000000000000064</v>
      </c>
      <c r="D159" s="9">
        <f t="shared" si="43"/>
        <v>47.587375820477952</v>
      </c>
      <c r="E159" s="9">
        <f t="shared" si="43"/>
        <v>-6.6891773753787893</v>
      </c>
      <c r="F159" s="9">
        <f t="shared" si="44"/>
        <v>-5.3875650769502323</v>
      </c>
      <c r="G159" s="10">
        <f t="shared" si="45"/>
        <v>2.1666666599999997</v>
      </c>
      <c r="H159" s="5">
        <f t="shared" si="45"/>
        <v>1</v>
      </c>
      <c r="I159">
        <f t="shared" si="46"/>
        <v>55.67521670897365</v>
      </c>
      <c r="J159">
        <f t="shared" si="47"/>
        <v>51.507279030666943</v>
      </c>
      <c r="K159">
        <f t="shared" si="47"/>
        <v>-21.135987378123502</v>
      </c>
      <c r="L159">
        <f t="shared" si="48"/>
        <v>-11.265187465627035</v>
      </c>
      <c r="M159">
        <f t="shared" si="49"/>
        <v>-27.551335697660807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40.896216721287573</v>
      </c>
      <c r="C160" s="9">
        <f t="shared" si="42"/>
        <v>0.84600000000000064</v>
      </c>
      <c r="D160" s="9">
        <f t="shared" si="43"/>
        <v>47.896216721287573</v>
      </c>
      <c r="E160" s="9">
        <f t="shared" si="43"/>
        <v>-6.8164892236900885</v>
      </c>
      <c r="F160" s="9">
        <f t="shared" si="44"/>
        <v>-5.4884307837596102</v>
      </c>
      <c r="G160" s="10">
        <f t="shared" si="45"/>
        <v>2.1666666599999997</v>
      </c>
      <c r="H160" s="5">
        <f t="shared" si="45"/>
        <v>1</v>
      </c>
      <c r="I160">
        <f t="shared" si="46"/>
        <v>55.675727900442034</v>
      </c>
      <c r="J160">
        <f t="shared" si="47"/>
        <v>51.439687905873178</v>
      </c>
      <c r="K160">
        <f t="shared" si="47"/>
        <v>-21.301295392309466</v>
      </c>
      <c r="L160">
        <f t="shared" si="48"/>
        <v>-11.250507868242671</v>
      </c>
      <c r="M160">
        <f t="shared" si="49"/>
        <v>-27.515138308353215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41.20465233958118</v>
      </c>
      <c r="C161" s="9">
        <f t="shared" si="42"/>
        <v>0.85200000000000065</v>
      </c>
      <c r="D161" s="9">
        <f t="shared" si="43"/>
        <v>48.20465233958118</v>
      </c>
      <c r="E161" s="9">
        <f t="shared" si="43"/>
        <v>-6.9447922685334955</v>
      </c>
      <c r="F161" s="9">
        <f t="shared" si="44"/>
        <v>-5.5899518822524845</v>
      </c>
      <c r="G161" s="10">
        <f t="shared" si="45"/>
        <v>2.1666666599999997</v>
      </c>
      <c r="H161" s="5">
        <f t="shared" si="45"/>
        <v>1</v>
      </c>
      <c r="I161">
        <f t="shared" si="46"/>
        <v>55.676809486460705</v>
      </c>
      <c r="J161">
        <f t="shared" si="47"/>
        <v>51.372184858663722</v>
      </c>
      <c r="K161">
        <f t="shared" si="47"/>
        <v>-21.466386222159585</v>
      </c>
      <c r="L161">
        <f t="shared" si="48"/>
        <v>-11.235962372785266</v>
      </c>
      <c r="M161">
        <f t="shared" si="49"/>
        <v>-27.478939656830956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41.512683201410454</v>
      </c>
      <c r="C162" s="9">
        <f t="shared" si="42"/>
        <v>0.85800000000000065</v>
      </c>
      <c r="D162" s="9">
        <f t="shared" si="43"/>
        <v>48.512683201410454</v>
      </c>
      <c r="E162" s="9">
        <f t="shared" si="43"/>
        <v>-7.0740852067802757</v>
      </c>
      <c r="F162" s="9">
        <f t="shared" si="44"/>
        <v>-5.6921254443145246</v>
      </c>
      <c r="G162" s="10">
        <f t="shared" si="45"/>
        <v>2.1666666599999997</v>
      </c>
      <c r="H162" s="5">
        <f t="shared" si="45"/>
        <v>1</v>
      </c>
      <c r="I162">
        <f t="shared" si="46"/>
        <v>55.678458437187139</v>
      </c>
      <c r="J162">
        <f t="shared" si="47"/>
        <v>51.304769084427008</v>
      </c>
      <c r="K162">
        <f t="shared" si="47"/>
        <v>-21.63125986010057</v>
      </c>
      <c r="L162">
        <f t="shared" si="48"/>
        <v>-11.221549739987783</v>
      </c>
      <c r="M162">
        <f t="shared" si="49"/>
        <v>-27.442738895222909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41.820309828021699</v>
      </c>
      <c r="C163" s="9">
        <f t="shared" si="42"/>
        <v>0.86400000000000066</v>
      </c>
      <c r="D163" s="9">
        <f t="shared" si="43"/>
        <v>48.820309828021699</v>
      </c>
      <c r="E163" s="9">
        <f t="shared" si="43"/>
        <v>-7.2043667352409928</v>
      </c>
      <c r="F163" s="9">
        <f t="shared" si="44"/>
        <v>-5.794948549653375</v>
      </c>
      <c r="G163" s="10">
        <f t="shared" si="45"/>
        <v>2.1666666599999997</v>
      </c>
      <c r="H163" s="5">
        <f t="shared" si="45"/>
        <v>1</v>
      </c>
      <c r="I163">
        <f t="shared" si="46"/>
        <v>55.680671717344488</v>
      </c>
      <c r="J163">
        <f t="shared" si="47"/>
        <v>51.237439785987078</v>
      </c>
      <c r="K163">
        <f t="shared" si="47"/>
        <v>-21.795916293471908</v>
      </c>
      <c r="L163">
        <f t="shared" si="48"/>
        <v>-11.207268735477285</v>
      </c>
      <c r="M163">
        <f t="shared" si="49"/>
        <v>-27.40653518799521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42.127532735900381</v>
      </c>
      <c r="C164" s="9">
        <f t="shared" si="42"/>
        <v>0.87000000000000066</v>
      </c>
      <c r="D164" s="9">
        <f t="shared" si="43"/>
        <v>49.127532735900381</v>
      </c>
      <c r="E164" s="9">
        <f t="shared" si="43"/>
        <v>-7.3356355506352084</v>
      </c>
      <c r="F164" s="9">
        <f t="shared" si="44"/>
        <v>-5.8984182857350191</v>
      </c>
      <c r="G164" s="10">
        <f t="shared" si="45"/>
        <v>2.1666666599999997</v>
      </c>
      <c r="H164" s="5">
        <f t="shared" si="45"/>
        <v>1</v>
      </c>
      <c r="I164">
        <f t="shared" si="46"/>
        <v>55.683446286400766</v>
      </c>
      <c r="J164">
        <f t="shared" si="47"/>
        <v>51.170196173574212</v>
      </c>
      <c r="K164">
        <f t="shared" si="47"/>
        <v>-21.960355504599878</v>
      </c>
      <c r="L164">
        <f t="shared" si="48"/>
        <v>-11.193118129783899</v>
      </c>
      <c r="M164">
        <f t="shared" si="49"/>
        <v>-27.370327711911774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42.434352436815487</v>
      </c>
      <c r="C165" s="9">
        <f t="shared" si="42"/>
        <v>0.87600000000000067</v>
      </c>
      <c r="D165" s="9">
        <f t="shared" ref="D165:E180" si="51">D164+$C$7*(J164+J165)/2</f>
        <v>49.434352436815487</v>
      </c>
      <c r="E165" s="9">
        <f t="shared" si="51"/>
        <v>-7.467890349561622</v>
      </c>
      <c r="F165" s="9">
        <f t="shared" si="44"/>
        <v>-6.0025317477210143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55.686779098749113</v>
      </c>
      <c r="J165">
        <f t="shared" si="47"/>
        <v>51.103037464795506</v>
      </c>
      <c r="K165">
        <f t="shared" si="47"/>
        <v>-22.124577470871348</v>
      </c>
      <c r="L165">
        <f t="shared" si="48"/>
        <v>-11.179096698350087</v>
      </c>
      <c r="M165">
        <f t="shared" si="49"/>
        <v>-27.33411565599414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42.74076943786369</v>
      </c>
      <c r="C166" s="9">
        <f t="shared" si="42"/>
        <v>0.88200000000000067</v>
      </c>
      <c r="D166" s="9">
        <f t="shared" si="51"/>
        <v>49.74076943786369</v>
      </c>
      <c r="E166" s="9">
        <f t="shared" si="51"/>
        <v>-7.6011298284686584</v>
      </c>
      <c r="F166" s="9">
        <f t="shared" si="44"/>
        <v>-6.1072860384066212</v>
      </c>
      <c r="G166" s="10">
        <f t="shared" si="52"/>
        <v>2.1666666599999997</v>
      </c>
      <c r="H166" s="5">
        <f t="shared" si="52"/>
        <v>1</v>
      </c>
      <c r="I166">
        <f t="shared" si="46"/>
        <v>55.690667103889027</v>
      </c>
      <c r="J166">
        <f t="shared" si="47"/>
        <v>51.035962884605404</v>
      </c>
      <c r="K166">
        <f t="shared" si="47"/>
        <v>-22.288582164807313</v>
      </c>
      <c r="L166">
        <f t="shared" si="48"/>
        <v>-11.165203221540223</v>
      </c>
      <c r="M166">
        <f t="shared" si="49"/>
        <v>-27.297898221480676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43.046784241513336</v>
      </c>
      <c r="C167" s="9">
        <f t="shared" si="42"/>
        <v>0.88800000000000068</v>
      </c>
      <c r="D167" s="9">
        <f t="shared" si="51"/>
        <v>50.046784241513336</v>
      </c>
      <c r="E167" s="9">
        <f t="shared" si="51"/>
        <v>-7.7353526836254893</v>
      </c>
      <c r="F167" s="9">
        <f t="shared" si="44"/>
        <v>-6.2126782681597774</v>
      </c>
      <c r="G167" s="10">
        <f t="shared" si="52"/>
        <v>2.1666666599999997</v>
      </c>
      <c r="H167" s="5">
        <f t="shared" si="52"/>
        <v>1</v>
      </c>
      <c r="I167">
        <f t="shared" si="46"/>
        <v>55.695107246608536</v>
      </c>
      <c r="J167">
        <f t="shared" si="47"/>
        <v>50.968971665276165</v>
      </c>
      <c r="K167">
        <f t="shared" si="47"/>
        <v>-22.452369554136197</v>
      </c>
      <c r="L167">
        <f t="shared" si="48"/>
        <v>-11.151436484650484</v>
      </c>
      <c r="M167">
        <f t="shared" si="49"/>
        <v>-27.26167462178514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43.352397345648271</v>
      </c>
      <c r="C168" s="9">
        <f t="shared" si="42"/>
        <v>0.89400000000000068</v>
      </c>
      <c r="D168" s="9">
        <f t="shared" si="51"/>
        <v>50.352397345648271</v>
      </c>
      <c r="E168" s="9">
        <f t="shared" si="51"/>
        <v>-7.8705576110934983</v>
      </c>
      <c r="F168" s="9">
        <f t="shared" si="44"/>
        <v>-6.3187055548609452</v>
      </c>
      <c r="G168" s="10">
        <f t="shared" si="52"/>
        <v>2.1666666599999997</v>
      </c>
      <c r="H168" s="5">
        <f t="shared" si="52"/>
        <v>1</v>
      </c>
      <c r="I168">
        <f t="shared" si="46"/>
        <v>55.700096467167285</v>
      </c>
      <c r="J168">
        <f t="shared" si="47"/>
        <v>50.902063046368262</v>
      </c>
      <c r="K168">
        <f t="shared" si="47"/>
        <v>-22.615939601866909</v>
      </c>
      <c r="L168">
        <f t="shared" si="48"/>
        <v>-11.137795277918979</v>
      </c>
      <c r="M168">
        <f t="shared" si="49"/>
        <v>-27.225444082454612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43.657609243611475</v>
      </c>
      <c r="C169" s="9">
        <f t="shared" si="42"/>
        <v>0.90000000000000069</v>
      </c>
      <c r="D169" s="9">
        <f t="shared" si="51"/>
        <v>50.657609243611475</v>
      </c>
      <c r="E169" s="9">
        <f t="shared" si="51"/>
        <v>-8.0067433066981835</v>
      </c>
      <c r="F169" s="9">
        <f t="shared" si="44"/>
        <v>-6.4253650238438054</v>
      </c>
      <c r="G169" s="10">
        <f t="shared" si="52"/>
        <v>2.1666666599999997</v>
      </c>
      <c r="H169" s="5">
        <f t="shared" si="52"/>
        <v>1</v>
      </c>
      <c r="I169">
        <f t="shared" si="46"/>
        <v>55.705631701480364</v>
      </c>
      <c r="J169">
        <f t="shared" si="47"/>
        <v>50.835236274700748</v>
      </c>
      <c r="K169">
        <f t="shared" si="47"/>
        <v>-22.779292266361637</v>
      </c>
      <c r="L169">
        <f t="shared" si="48"/>
        <v>-11.124278396536166</v>
      </c>
      <c r="M169">
        <f t="shared" si="49"/>
        <v>-27.189205841126743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43.962420424248542</v>
      </c>
      <c r="C170" s="9">
        <f t="shared" si="42"/>
        <v>0.90600000000000069</v>
      </c>
      <c r="D170" s="9">
        <f t="shared" si="51"/>
        <v>50.962420424248542</v>
      </c>
      <c r="E170" s="9">
        <f t="shared" si="51"/>
        <v>-8.1439084660014931</v>
      </c>
      <c r="F170" s="9">
        <f t="shared" si="44"/>
        <v>-6.5326538078368115</v>
      </c>
      <c r="G170" s="10">
        <f t="shared" si="52"/>
        <v>2.1666666599999997</v>
      </c>
      <c r="H170" s="5">
        <f t="shared" si="52"/>
        <v>1</v>
      </c>
      <c r="I170">
        <f t="shared" si="46"/>
        <v>55.711709881302902</v>
      </c>
      <c r="J170">
        <f t="shared" si="47"/>
        <v>50.768490604321528</v>
      </c>
      <c r="K170">
        <f t="shared" si="47"/>
        <v>-22.942427501408396</v>
      </c>
      <c r="L170">
        <f t="shared" si="48"/>
        <v>-11.110884640655463</v>
      </c>
      <c r="M170">
        <f t="shared" si="49"/>
        <v>-27.152959147486424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44.266831371950943</v>
      </c>
      <c r="C171" s="9">
        <f t="shared" si="42"/>
        <v>0.9120000000000007</v>
      </c>
      <c r="D171" s="9">
        <f t="shared" si="51"/>
        <v>51.266831371950943</v>
      </c>
      <c r="E171" s="9">
        <f t="shared" si="51"/>
        <v>-8.2820517842745982</v>
      </c>
      <c r="F171" s="9">
        <f t="shared" si="44"/>
        <v>-6.640569046905564</v>
      </c>
      <c r="G171" s="10">
        <f t="shared" si="52"/>
        <v>2.1666666599999997</v>
      </c>
      <c r="H171" s="5">
        <f t="shared" si="52"/>
        <v>1</v>
      </c>
      <c r="I171">
        <f t="shared" si="46"/>
        <v>55.718327934415363</v>
      </c>
      <c r="J171">
        <f t="shared" si="47"/>
        <v>50.701825296477594</v>
      </c>
      <c r="K171">
        <f t="shared" si="47"/>
        <v>-23.105345256293315</v>
      </c>
      <c r="L171">
        <f t="shared" si="48"/>
        <v>-11.097612815404123</v>
      </c>
      <c r="M171">
        <f t="shared" si="49"/>
        <v>-27.116703263221741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44.570842566699127</v>
      </c>
      <c r="C172" s="9">
        <f t="shared" si="42"/>
        <v>0.9180000000000007</v>
      </c>
      <c r="D172" s="9">
        <f t="shared" si="51"/>
        <v>51.570842566699127</v>
      </c>
      <c r="E172" s="9">
        <f t="shared" si="51"/>
        <v>-8.4211719564710954</v>
      </c>
      <c r="F172" s="9">
        <f t="shared" si="44"/>
        <v>-6.7491078883960283</v>
      </c>
      <c r="G172" s="10">
        <f t="shared" si="52"/>
        <v>2.1666666599999997</v>
      </c>
      <c r="H172" s="5">
        <f t="shared" si="52"/>
        <v>1</v>
      </c>
      <c r="I172">
        <f t="shared" si="46"/>
        <v>55.725482784809365</v>
      </c>
      <c r="J172">
        <f t="shared" si="47"/>
        <v>50.635239619585171</v>
      </c>
      <c r="K172">
        <f t="shared" si="47"/>
        <v>-23.268045475872647</v>
      </c>
      <c r="L172">
        <f t="shared" si="48"/>
        <v>-11.084461730894271</v>
      </c>
      <c r="M172">
        <f t="shared" si="49"/>
        <v>-27.080437461979351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44.874454484105485</v>
      </c>
      <c r="C173" s="9">
        <f t="shared" si="42"/>
        <v>0.92400000000000071</v>
      </c>
      <c r="D173" s="9">
        <f t="shared" si="51"/>
        <v>51.874454484105485</v>
      </c>
      <c r="E173" s="9">
        <f t="shared" si="51"/>
        <v>-8.5612676772006466</v>
      </c>
      <c r="F173" s="9">
        <f t="shared" si="44"/>
        <v>-6.8582674868785807</v>
      </c>
      <c r="G173" s="10">
        <f t="shared" si="52"/>
        <v>2.1666666599999997</v>
      </c>
      <c r="H173" s="5">
        <f t="shared" si="52"/>
        <v>1</v>
      </c>
      <c r="I173">
        <f t="shared" si="46"/>
        <v>55.733171352874152</v>
      </c>
      <c r="J173">
        <f t="shared" si="47"/>
        <v>50.568732849199804</v>
      </c>
      <c r="K173">
        <f t="shared" si="47"/>
        <v>-23.430528100644523</v>
      </c>
      <c r="L173">
        <f t="shared" si="48"/>
        <v>-11.071430202234158</v>
      </c>
      <c r="M173">
        <f t="shared" si="49"/>
        <v>-27.044161029319191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45.177667595457045</v>
      </c>
      <c r="C174" s="9">
        <f t="shared" si="42"/>
        <v>0.93000000000000071</v>
      </c>
      <c r="D174" s="9">
        <f t="shared" si="51"/>
        <v>52.177667595457045</v>
      </c>
      <c r="E174" s="9">
        <f t="shared" si="51"/>
        <v>-8.7023376407030408</v>
      </c>
      <c r="F174" s="9">
        <f t="shared" si="44"/>
        <v>-6.9680450040928674</v>
      </c>
      <c r="G174" s="10">
        <f t="shared" si="52"/>
        <v>2.1666666599999997</v>
      </c>
      <c r="H174" s="5">
        <f t="shared" si="52"/>
        <v>1</v>
      </c>
      <c r="I174">
        <f t="shared" si="46"/>
        <v>55.74139055558345</v>
      </c>
      <c r="J174">
        <f t="shared" si="47"/>
        <v>50.502304267986396</v>
      </c>
      <c r="K174">
        <f t="shared" si="47"/>
        <v>-23.592793066820438</v>
      </c>
      <c r="L174">
        <f t="shared" si="48"/>
        <v>-11.058517049539546</v>
      </c>
      <c r="M174">
        <f t="shared" si="49"/>
        <v>-27.007873262668561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45.480482367758071</v>
      </c>
      <c r="C175" s="9">
        <f t="shared" si="42"/>
        <v>0.93600000000000072</v>
      </c>
      <c r="D175" s="9">
        <f t="shared" si="51"/>
        <v>52.480482367758071</v>
      </c>
      <c r="E175" s="9">
        <f t="shared" si="51"/>
        <v>-8.8443805408226908</v>
      </c>
      <c r="F175" s="9">
        <f t="shared" si="44"/>
        <v>-7.0784376088934726</v>
      </c>
      <c r="G175" s="10">
        <f t="shared" si="52"/>
        <v>2.1666666599999997</v>
      </c>
      <c r="H175" s="5">
        <f t="shared" si="52"/>
        <v>1</v>
      </c>
      <c r="I175">
        <f t="shared" si="46"/>
        <v>55.750137306682817</v>
      </c>
      <c r="J175">
        <f t="shared" si="47"/>
        <v>50.435953165689156</v>
      </c>
      <c r="K175">
        <f t="shared" si="47"/>
        <v>-23.754840306396449</v>
      </c>
      <c r="L175">
        <f t="shared" si="48"/>
        <v>-11.045721097945295</v>
      </c>
      <c r="M175">
        <f t="shared" si="49"/>
        <v>-26.971573471275562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45.782899263772443</v>
      </c>
      <c r="C176" s="9">
        <f t="shared" si="42"/>
        <v>0.94200000000000073</v>
      </c>
      <c r="D176" s="9">
        <f t="shared" si="51"/>
        <v>52.782899263772443</v>
      </c>
      <c r="E176" s="9">
        <f t="shared" si="51"/>
        <v>-8.9873950709835526</v>
      </c>
      <c r="F176" s="9">
        <f t="shared" si="44"/>
        <v>-7.1894424771964074</v>
      </c>
      <c r="G176" s="10">
        <f t="shared" si="52"/>
        <v>2.1666666599999997</v>
      </c>
      <c r="H176" s="5">
        <f t="shared" si="52"/>
        <v>1</v>
      </c>
      <c r="I176">
        <f t="shared" si="46"/>
        <v>55.759408516877329</v>
      </c>
      <c r="J176">
        <f t="shared" si="47"/>
        <v>50.369678839101482</v>
      </c>
      <c r="K176">
        <f t="shared" si="47"/>
        <v>-23.916669747224102</v>
      </c>
      <c r="L176">
        <f t="shared" si="48"/>
        <v>-11.03304117761704</v>
      </c>
      <c r="M176">
        <f t="shared" si="49"/>
        <v>-26.935260976161935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46.084918742065852</v>
      </c>
      <c r="C177" s="9">
        <f t="shared" si="42"/>
        <v>0.94800000000000073</v>
      </c>
      <c r="D177" s="9">
        <f t="shared" si="51"/>
        <v>53.084918742065852</v>
      </c>
      <c r="E177" s="9">
        <f t="shared" si="51"/>
        <v>-9.1313799241644684</v>
      </c>
      <c r="F177" s="9">
        <f t="shared" si="44"/>
        <v>-7.3010567919263716</v>
      </c>
      <c r="G177" s="10">
        <f t="shared" si="52"/>
        <v>2.1666666599999997</v>
      </c>
      <c r="H177" s="5">
        <f t="shared" si="52"/>
        <v>1</v>
      </c>
      <c r="I177">
        <f t="shared" si="46"/>
        <v>55.769201094019536</v>
      </c>
      <c r="J177">
        <f t="shared" si="47"/>
        <v>50.303480592035783</v>
      </c>
      <c r="K177">
        <f t="shared" si="47"/>
        <v>-24.078281313081074</v>
      </c>
      <c r="L177">
        <f t="shared" si="48"/>
        <v>-11.020476123763014</v>
      </c>
      <c r="M177">
        <f t="shared" si="49"/>
        <v>-26.898935110075247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46.386541257047838</v>
      </c>
      <c r="C178" s="9">
        <f t="shared" si="42"/>
        <v>0.95400000000000074</v>
      </c>
      <c r="D178" s="9">
        <f t="shared" si="51"/>
        <v>53.386541257047838</v>
      </c>
      <c r="E178" s="9">
        <f t="shared" si="51"/>
        <v>-9.2763337928749365</v>
      </c>
      <c r="F178" s="9">
        <f t="shared" si="44"/>
        <v>-7.4132777429648256</v>
      </c>
      <c r="G178" s="10">
        <f t="shared" si="52"/>
        <v>2.1666666599999997</v>
      </c>
      <c r="H178" s="5">
        <f t="shared" si="52"/>
        <v>1</v>
      </c>
      <c r="I178">
        <f t="shared" si="46"/>
        <v>55.77951194329767</v>
      </c>
      <c r="J178">
        <f t="shared" si="47"/>
        <v>50.237357735293202</v>
      </c>
      <c r="K178">
        <f t="shared" si="47"/>
        <v>-24.239674923741525</v>
      </c>
      <c r="L178">
        <f t="shared" si="48"/>
        <v>-11.008024776645961</v>
      </c>
      <c r="M178">
        <f t="shared" si="49"/>
        <v>-26.862595217440465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46.687767259013619</v>
      </c>
      <c r="C179" s="9">
        <f t="shared" si="42"/>
        <v>0.96000000000000074</v>
      </c>
      <c r="D179" s="9">
        <f t="shared" si="51"/>
        <v>53.687767259013619</v>
      </c>
      <c r="E179" s="9">
        <f t="shared" si="51"/>
        <v>-9.4222553691312996</v>
      </c>
      <c r="F179" s="9">
        <f t="shared" si="44"/>
        <v>-7.5261025270988542</v>
      </c>
      <c r="G179" s="10">
        <f t="shared" si="52"/>
        <v>2.1666666599999997</v>
      </c>
      <c r="H179" s="5">
        <f t="shared" si="52"/>
        <v>1</v>
      </c>
      <c r="I179">
        <f t="shared" si="46"/>
        <v>55.790337967424072</v>
      </c>
      <c r="J179">
        <f t="shared" si="47"/>
        <v>50.171309586633328</v>
      </c>
      <c r="K179">
        <f t="shared" si="47"/>
        <v>-24.400850495046168</v>
      </c>
      <c r="L179">
        <f t="shared" si="48"/>
        <v>-10.995685981595155</v>
      </c>
      <c r="M179">
        <f t="shared" si="49"/>
        <v>-26.826240654310922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46.988597194185751</v>
      </c>
      <c r="C180" s="9">
        <f t="shared" si="42"/>
        <v>0.96600000000000075</v>
      </c>
      <c r="D180" s="9">
        <f t="shared" si="51"/>
        <v>53.988597194185751</v>
      </c>
      <c r="E180" s="9">
        <f t="shared" si="51"/>
        <v>-9.5691433444333533</v>
      </c>
      <c r="F180" s="9">
        <f t="shared" si="44"/>
        <v>-7.6395283479707752</v>
      </c>
      <c r="G180" s="10">
        <f t="shared" si="52"/>
        <v>2.1666666599999997</v>
      </c>
      <c r="H180" s="5">
        <f t="shared" si="52"/>
        <v>1</v>
      </c>
      <c r="I180">
        <f t="shared" si="46"/>
        <v>55.801676066823674</v>
      </c>
      <c r="J180">
        <f t="shared" si="47"/>
        <v>50.105335470743753</v>
      </c>
      <c r="K180">
        <f t="shared" si="47"/>
        <v>-24.561807938972034</v>
      </c>
      <c r="L180">
        <f t="shared" si="48"/>
        <v>-10.983458589018483</v>
      </c>
      <c r="M180">
        <f t="shared" si="49"/>
        <v>-26.789870788318659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47.289031504755613</v>
      </c>
      <c r="C181" s="9">
        <f t="shared" si="42"/>
        <v>0.97200000000000075</v>
      </c>
      <c r="D181" s="9">
        <f t="shared" ref="D181:E196" si="53">D180+$C$7*(J180+J181)/2</f>
        <v>54.289031504755613</v>
      </c>
      <c r="E181" s="9">
        <f t="shared" si="53"/>
        <v>-9.716996409741375</v>
      </c>
      <c r="F181" s="9">
        <f t="shared" si="44"/>
        <v>-7.7535524160285556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55.813523139822578</v>
      </c>
      <c r="J181">
        <f t="shared" si="47"/>
        <v>50.039434719209645</v>
      </c>
      <c r="K181">
        <f t="shared" si="47"/>
        <v>-24.722547163701947</v>
      </c>
      <c r="L181">
        <f t="shared" si="48"/>
        <v>-10.971341454414592</v>
      </c>
      <c r="M181">
        <f t="shared" si="49"/>
        <v>-26.753484998624156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47.589070628924688</v>
      </c>
      <c r="C182" s="9">
        <f t="shared" si="42"/>
        <v>0.97800000000000076</v>
      </c>
      <c r="D182" s="9">
        <f t="shared" si="53"/>
        <v>54.589070628924688</v>
      </c>
      <c r="E182" s="9">
        <f t="shared" si="53"/>
        <v>-9.8658132554535616</v>
      </c>
      <c r="F182" s="9">
        <f t="shared" si="44"/>
        <v>-7.8681719484769674</v>
      </c>
      <c r="G182" s="10">
        <f t="shared" si="54"/>
        <v>2.1666666599999997</v>
      </c>
      <c r="H182" s="5">
        <f t="shared" si="54"/>
        <v>1</v>
      </c>
      <c r="I182">
        <f t="shared" si="46"/>
        <v>55.82587608283665</v>
      </c>
      <c r="J182">
        <f t="shared" si="47"/>
        <v>49.973606670483157</v>
      </c>
      <c r="K182">
        <f t="shared" si="47"/>
        <v>-24.883068073693693</v>
      </c>
      <c r="L182">
        <f t="shared" si="48"/>
        <v>-10.959333438385077</v>
      </c>
      <c r="M182">
        <f t="shared" si="49"/>
        <v>-26.717082675865491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47.888715000945695</v>
      </c>
      <c r="C183" s="9">
        <f t="shared" si="42"/>
        <v>0.98400000000000076</v>
      </c>
      <c r="D183" s="9">
        <f t="shared" si="53"/>
        <v>54.888715000945695</v>
      </c>
      <c r="E183" s="9">
        <f t="shared" si="53"/>
        <v>-10.015592571383889</v>
      </c>
      <c r="F183" s="9">
        <f t="shared" si="44"/>
        <v>-7.983384169229514</v>
      </c>
      <c r="G183" s="10">
        <f t="shared" si="54"/>
        <v>2.1666666599999997</v>
      </c>
      <c r="H183" s="5">
        <f t="shared" si="54"/>
        <v>1</v>
      </c>
      <c r="I183">
        <f t="shared" si="46"/>
        <v>55.838731790559997</v>
      </c>
      <c r="J183">
        <f t="shared" si="47"/>
        <v>49.907850669852849</v>
      </c>
      <c r="K183">
        <f t="shared" si="47"/>
        <v>-25.043370569748884</v>
      </c>
      <c r="L183">
        <f t="shared" si="48"/>
        <v>-10.947433406646706</v>
      </c>
      <c r="M183">
        <f t="shared" si="49"/>
        <v>-26.680663222106851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48.187965051163495</v>
      </c>
      <c r="C184" s="9">
        <f t="shared" si="42"/>
        <v>0.99000000000000077</v>
      </c>
      <c r="D184" s="9">
        <f t="shared" si="53"/>
        <v>55.187965051163495</v>
      </c>
      <c r="E184" s="9">
        <f t="shared" si="53"/>
        <v>-10.16633304674038</v>
      </c>
      <c r="F184" s="9">
        <f t="shared" si="44"/>
        <v>-8.0991863088611105</v>
      </c>
      <c r="G184" s="10">
        <f t="shared" si="54"/>
        <v>2.1666666599999997</v>
      </c>
      <c r="H184" s="5">
        <f t="shared" si="54"/>
        <v>1</v>
      </c>
      <c r="I184">
        <f t="shared" si="46"/>
        <v>55.852087156153438</v>
      </c>
      <c r="J184">
        <f t="shared" si="47"/>
        <v>49.842166069412968</v>
      </c>
      <c r="K184">
        <f t="shared" si="47"/>
        <v>-25.203454549081524</v>
      </c>
      <c r="L184">
        <f t="shared" si="48"/>
        <v>-10.935640230043669</v>
      </c>
      <c r="M184">
        <f t="shared" si="49"/>
        <v>-26.644226050786497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48.486821206055829</v>
      </c>
      <c r="C185" s="9">
        <f t="shared" si="42"/>
        <v>0.99600000000000077</v>
      </c>
      <c r="D185" s="9">
        <f t="shared" si="53"/>
        <v>55.486821206055829</v>
      </c>
      <c r="E185" s="9">
        <f t="shared" si="53"/>
        <v>-10.318033370103784</v>
      </c>
      <c r="F185" s="9">
        <f t="shared" si="44"/>
        <v>-8.2155756045614812</v>
      </c>
      <c r="G185" s="10">
        <f t="shared" si="54"/>
        <v>2.1666666599999997</v>
      </c>
      <c r="H185" s="5">
        <f t="shared" si="54"/>
        <v>1</v>
      </c>
      <c r="I185">
        <f t="shared" si="46"/>
        <v>55.865939071432692</v>
      </c>
      <c r="J185">
        <f t="shared" si="47"/>
        <v>49.776552228032706</v>
      </c>
      <c r="K185">
        <f t="shared" si="47"/>
        <v>-25.363319905386241</v>
      </c>
      <c r="L185">
        <f t="shared" si="48"/>
        <v>-10.923952784559807</v>
      </c>
      <c r="M185">
        <f t="shared" si="49"/>
        <v>-26.60777058666412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48.785283888273902</v>
      </c>
      <c r="C186" s="9">
        <f t="shared" si="42"/>
        <v>1.0020000000000007</v>
      </c>
      <c r="D186" s="9">
        <f t="shared" si="53"/>
        <v>55.785283888273902</v>
      </c>
      <c r="E186" s="9">
        <f t="shared" si="53"/>
        <v>-10.47069222940666</v>
      </c>
      <c r="F186" s="9">
        <f t="shared" si="44"/>
        <v>-8.3325493000893402</v>
      </c>
      <c r="G186" s="10">
        <f t="shared" si="54"/>
        <v>2.1666666599999997</v>
      </c>
      <c r="H186" s="5">
        <f t="shared" si="54"/>
        <v>1</v>
      </c>
      <c r="I186">
        <f t="shared" si="46"/>
        <v>55.880284427056459</v>
      </c>
      <c r="J186">
        <f t="shared" si="47"/>
        <v>49.711008511325346</v>
      </c>
      <c r="K186">
        <f t="shared" si="47"/>
        <v>-25.522966528906228</v>
      </c>
      <c r="L186">
        <f t="shared" si="48"/>
        <v>-10.912369951330872</v>
      </c>
      <c r="M186">
        <f t="shared" si="49"/>
        <v>-26.571296265767621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49.083353516682728</v>
      </c>
      <c r="C187" s="9">
        <f t="shared" si="42"/>
        <v>1.0080000000000007</v>
      </c>
      <c r="D187" s="9">
        <f t="shared" si="53"/>
        <v>56.083353516682728</v>
      </c>
      <c r="E187" s="9">
        <f t="shared" si="53"/>
        <v>-10.624308311912882</v>
      </c>
      <c r="F187" s="9">
        <f t="shared" si="44"/>
        <v>-8.4501046457272473</v>
      </c>
      <c r="G187" s="10">
        <f t="shared" si="54"/>
        <v>2.1666666599999997</v>
      </c>
      <c r="H187" s="5">
        <f t="shared" si="54"/>
        <v>1</v>
      </c>
      <c r="I187">
        <f t="shared" si="46"/>
        <v>55.895120112714146</v>
      </c>
      <c r="J187">
        <f t="shared" si="47"/>
        <v>49.645534291617359</v>
      </c>
      <c r="K187">
        <f t="shared" si="47"/>
        <v>-25.682394306500832</v>
      </c>
      <c r="L187">
        <f t="shared" si="48"/>
        <v>-10.900890616656723</v>
      </c>
      <c r="M187">
        <f t="shared" si="49"/>
        <v>-26.534802535339331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49.381030506401331</v>
      </c>
      <c r="C188" s="9">
        <f t="shared" si="42"/>
        <v>1.0140000000000007</v>
      </c>
      <c r="D188" s="9">
        <f t="shared" si="53"/>
        <v>56.381030506401331</v>
      </c>
      <c r="E188" s="9">
        <f t="shared" si="53"/>
        <v>-10.778880304197523</v>
      </c>
      <c r="F188" s="9">
        <f t="shared" si="44"/>
        <v>-8.5682388982372508</v>
      </c>
      <c r="G188" s="10">
        <f t="shared" si="54"/>
        <v>2.1666666599999997</v>
      </c>
      <c r="H188" s="5">
        <f t="shared" si="54"/>
        <v>1</v>
      </c>
      <c r="I188">
        <f t="shared" si="46"/>
        <v>55.910443017313312</v>
      </c>
      <c r="J188">
        <f t="shared" si="47"/>
        <v>49.580128947917416</v>
      </c>
      <c r="K188">
        <f t="shared" si="47"/>
        <v>-25.841603121712868</v>
      </c>
      <c r="L188">
        <f t="shared" si="48"/>
        <v>-10.889513672013516</v>
      </c>
      <c r="M188">
        <f t="shared" si="49"/>
        <v>-26.49828885378162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49.678315268842738</v>
      </c>
      <c r="C189" s="9">
        <f t="shared" si="42"/>
        <v>1.0200000000000007</v>
      </c>
      <c r="D189" s="9">
        <f t="shared" si="53"/>
        <v>56.678315268842738</v>
      </c>
      <c r="E189" s="9">
        <f t="shared" si="53"/>
        <v>-10.934406892127168</v>
      </c>
      <c r="F189" s="9">
        <f t="shared" si="44"/>
        <v>-8.68694932081719</v>
      </c>
      <c r="G189" s="10">
        <f t="shared" si="54"/>
        <v>2.1666666599999997</v>
      </c>
      <c r="H189" s="5">
        <f t="shared" si="54"/>
        <v>1</v>
      </c>
      <c r="I189">
        <f t="shared" si="46"/>
        <v>55.926250029166717</v>
      </c>
      <c r="J189">
        <f t="shared" si="47"/>
        <v>49.514791865885336</v>
      </c>
      <c r="K189">
        <f t="shared" si="47"/>
        <v>-26.00059285483556</v>
      </c>
      <c r="L189">
        <f t="shared" si="48"/>
        <v>-10.878238014065843</v>
      </c>
      <c r="M189">
        <f t="shared" si="49"/>
        <v>-26.461754690602014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49.975208211753795</v>
      </c>
      <c r="C190" s="9">
        <f t="shared" si="42"/>
        <v>1.0260000000000007</v>
      </c>
      <c r="D190" s="9">
        <f t="shared" si="53"/>
        <v>56.975208211753795</v>
      </c>
      <c r="E190" s="9">
        <f t="shared" si="53"/>
        <v>-11.090886760840611</v>
      </c>
      <c r="F190" s="9">
        <f t="shared" si="44"/>
        <v>-8.8062331830577456</v>
      </c>
      <c r="G190" s="10">
        <f t="shared" si="54"/>
        <v>2.1666666599999997</v>
      </c>
      <c r="H190" s="5">
        <f t="shared" si="54"/>
        <v>1</v>
      </c>
      <c r="I190">
        <f t="shared" si="46"/>
        <v>55.942538036178966</v>
      </c>
      <c r="J190">
        <f t="shared" si="47"/>
        <v>49.449522437800944</v>
      </c>
      <c r="K190">
        <f t="shared" si="47"/>
        <v>-26.159363382979173</v>
      </c>
      <c r="L190">
        <f t="shared" si="48"/>
        <v>-10.867062544678802</v>
      </c>
      <c r="M190">
        <f t="shared" si="49"/>
        <v>-26.425199526357709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50.271709739254796</v>
      </c>
      <c r="C191" s="9">
        <f t="shared" si="42"/>
        <v>1.0320000000000007</v>
      </c>
      <c r="D191" s="9">
        <f t="shared" si="53"/>
        <v>57.271709739254796</v>
      </c>
      <c r="E191" s="9">
        <f t="shared" si="53"/>
        <v>-11.248318594729961</v>
      </c>
      <c r="F191" s="9">
        <f t="shared" si="44"/>
        <v>-8.926087760900181</v>
      </c>
      <c r="G191" s="10">
        <f t="shared" si="54"/>
        <v>2.1666666599999997</v>
      </c>
      <c r="H191" s="5">
        <f t="shared" si="54"/>
        <v>1</v>
      </c>
      <c r="I191">
        <f t="shared" si="46"/>
        <v>55.959303926032632</v>
      </c>
      <c r="J191">
        <f t="shared" si="47"/>
        <v>49.384320062532872</v>
      </c>
      <c r="K191">
        <f t="shared" si="47"/>
        <v>-26.31791458013732</v>
      </c>
      <c r="L191">
        <f t="shared" si="48"/>
        <v>-10.855986170929988</v>
      </c>
      <c r="M191">
        <f t="shared" si="49"/>
        <v>-26.388622852599546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50.567820251878913</v>
      </c>
      <c r="C192" s="9">
        <f t="shared" si="42"/>
        <v>1.0380000000000007</v>
      </c>
      <c r="D192" s="9">
        <f t="shared" si="53"/>
        <v>57.567820251878913</v>
      </c>
      <c r="E192" s="9">
        <f t="shared" si="53"/>
        <v>-11.406701077422131</v>
      </c>
      <c r="F192" s="9">
        <f t="shared" si="44"/>
        <v>-9.0465103365947872</v>
      </c>
      <c r="G192" s="10">
        <f t="shared" si="54"/>
        <v>2.1666666599999997</v>
      </c>
      <c r="H192" s="5">
        <f t="shared" si="54"/>
        <v>1</v>
      </c>
      <c r="I192">
        <f t="shared" si="46"/>
        <v>55.976544586373912</v>
      </c>
      <c r="J192">
        <f t="shared" si="47"/>
        <v>49.319184145507293</v>
      </c>
      <c r="K192">
        <f t="shared" si="47"/>
        <v>-26.476246317252915</v>
      </c>
      <c r="L192">
        <f t="shared" si="48"/>
        <v>-10.845007805121442</v>
      </c>
      <c r="M192">
        <f t="shared" si="49"/>
        <v>-26.352024171815458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50.863540146611463</v>
      </c>
      <c r="C193" s="9">
        <f t="shared" si="42"/>
        <v>1.0440000000000007</v>
      </c>
      <c r="D193" s="9">
        <f t="shared" si="53"/>
        <v>57.863540146611463</v>
      </c>
      <c r="E193" s="9">
        <f t="shared" si="53"/>
        <v>-11.566032891760742</v>
      </c>
      <c r="F193" s="9">
        <f t="shared" si="44"/>
        <v>-9.1674981986600095</v>
      </c>
      <c r="G193" s="10">
        <f t="shared" si="54"/>
        <v>2.1666666599999997</v>
      </c>
      <c r="H193" s="5">
        <f t="shared" si="54"/>
        <v>1</v>
      </c>
      <c r="I193">
        <f t="shared" si="46"/>
        <v>55.99425690499767</v>
      </c>
      <c r="J193">
        <f t="shared" si="47"/>
        <v>49.254114098676567</v>
      </c>
      <c r="K193">
        <f t="shared" si="47"/>
        <v>-26.634358462283807</v>
      </c>
      <c r="L193">
        <f t="shared" si="48"/>
        <v>-10.834126364791466</v>
      </c>
      <c r="M193">
        <f t="shared" si="49"/>
        <v>-26.315402997373386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51.158869816928956</v>
      </c>
      <c r="C194" s="9">
        <f t="shared" si="42"/>
        <v>1.0500000000000007</v>
      </c>
      <c r="D194" s="9">
        <f t="shared" si="53"/>
        <v>58.158869816928956</v>
      </c>
      <c r="E194" s="9">
        <f t="shared" si="53"/>
        <v>-11.726312719788398</v>
      </c>
      <c r="F194" s="9">
        <f t="shared" si="44"/>
        <v>-9.2890486418422746</v>
      </c>
      <c r="G194" s="10">
        <f t="shared" si="54"/>
        <v>2.1666666599999997</v>
      </c>
      <c r="H194" s="5">
        <f t="shared" si="54"/>
        <v>1</v>
      </c>
      <c r="I194">
        <f t="shared" si="46"/>
        <v>56.012437770031838</v>
      </c>
      <c r="J194">
        <f t="shared" si="47"/>
        <v>49.189109340487818</v>
      </c>
      <c r="K194">
        <f t="shared" si="47"/>
        <v>-26.792250880268046</v>
      </c>
      <c r="L194">
        <f t="shared" si="48"/>
        <v>-10.823340772726334</v>
      </c>
      <c r="M194">
        <f t="shared" si="49"/>
        <v>-26.278758853463671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51.453809652837975</v>
      </c>
      <c r="C195" s="9">
        <f t="shared" si="42"/>
        <v>1.0560000000000007</v>
      </c>
      <c r="D195" s="9">
        <f t="shared" si="53"/>
        <v>58.453809652837975</v>
      </c>
      <c r="E195" s="9">
        <f t="shared" si="53"/>
        <v>-11.887539242729368</v>
      </c>
      <c r="F195" s="9">
        <f t="shared" si="44"/>
        <v>-9.4111589670764779</v>
      </c>
      <c r="G195" s="10">
        <f t="shared" si="54"/>
        <v>2.1666666599999997</v>
      </c>
      <c r="H195" s="5">
        <f t="shared" si="54"/>
        <v>1</v>
      </c>
      <c r="I195">
        <f t="shared" si="46"/>
        <v>56.031084070121253</v>
      </c>
      <c r="J195">
        <f t="shared" si="47"/>
        <v>49.124169295851459</v>
      </c>
      <c r="K195">
        <f t="shared" si="47"/>
        <v>-26.949923433388829</v>
      </c>
      <c r="L195">
        <f t="shared" si="48"/>
        <v>-10.812649956971924</v>
      </c>
      <c r="M195">
        <f t="shared" si="49"/>
        <v>-26.242091275040917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51.748360040913859</v>
      </c>
      <c r="C196" s="9">
        <f t="shared" si="42"/>
        <v>1.0620000000000007</v>
      </c>
      <c r="D196" s="9">
        <f t="shared" si="53"/>
        <v>58.748360040913859</v>
      </c>
      <c r="E196" s="9">
        <f t="shared" si="53"/>
        <v>-12.049711140972651</v>
      </c>
      <c r="F196" s="9">
        <f t="shared" si="44"/>
        <v>-9.5338264814471589</v>
      </c>
      <c r="G196" s="10">
        <f t="shared" si="54"/>
        <v>2.1666666599999997</v>
      </c>
      <c r="H196" s="5">
        <f t="shared" si="54"/>
        <v>1</v>
      </c>
      <c r="I196">
        <f t="shared" si="46"/>
        <v>56.050192694610608</v>
      </c>
      <c r="J196">
        <f t="shared" si="47"/>
        <v>49.059293396109631</v>
      </c>
      <c r="K196">
        <f t="shared" si="47"/>
        <v>-27.107375981039073</v>
      </c>
      <c r="L196">
        <f t="shared" si="48"/>
        <v>-10.802052850845186</v>
      </c>
      <c r="M196">
        <f t="shared" si="49"/>
        <v>-26.20539980776536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52.042521364339201</v>
      </c>
      <c r="C197" s="9">
        <f t="shared" si="42"/>
        <v>1.0680000000000007</v>
      </c>
      <c r="D197" s="9">
        <f t="shared" ref="D197:E212" si="55">D196+$C$7*(J196+J197)/2</f>
        <v>59.042521364339201</v>
      </c>
      <c r="E197" s="9">
        <f t="shared" si="55"/>
        <v>-12.212827094055426</v>
      </c>
      <c r="F197" s="9">
        <f t="shared" si="44"/>
        <v>-9.6570484981503348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56.069760533726793</v>
      </c>
      <c r="J197">
        <f t="shared" si="47"/>
        <v>48.994481079004558</v>
      </c>
      <c r="K197">
        <f t="shared" si="47"/>
        <v>-27.264608379885665</v>
      </c>
      <c r="L197">
        <f t="shared" si="48"/>
        <v>-10.791548392945476</v>
      </c>
      <c r="M197">
        <f t="shared" si="49"/>
        <v>-26.16868400794376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52.336294002942154</v>
      </c>
      <c r="C198" s="9">
        <f t="shared" si="42"/>
        <v>1.0740000000000007</v>
      </c>
      <c r="D198" s="9">
        <f t="shared" si="55"/>
        <v>59.336294002942154</v>
      </c>
      <c r="E198" s="9">
        <f t="shared" si="55"/>
        <v>-12.376885780646882</v>
      </c>
      <c r="F198" s="9">
        <f t="shared" si="44"/>
        <v>-9.7808223364559943</v>
      </c>
      <c r="G198" s="10">
        <f t="shared" si="56"/>
        <v>2.1666666599999997</v>
      </c>
      <c r="H198" s="5">
        <f t="shared" si="56"/>
        <v>1</v>
      </c>
      <c r="I198">
        <f t="shared" si="46"/>
        <v>56.089784478760421</v>
      </c>
      <c r="J198">
        <f t="shared" si="47"/>
        <v>48.929731788646883</v>
      </c>
      <c r="K198">
        <f t="shared" si="47"/>
        <v>-27.421620483933328</v>
      </c>
      <c r="L198">
        <f t="shared" si="48"/>
        <v>-10.781135527165791</v>
      </c>
      <c r="M198">
        <f t="shared" si="49"/>
        <v>-26.131943442469737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52.629678333234544</v>
      </c>
      <c r="C199" s="9">
        <f t="shared" si="42"/>
        <v>1.0800000000000007</v>
      </c>
      <c r="D199" s="9">
        <f t="shared" si="55"/>
        <v>59.629678333234544</v>
      </c>
      <c r="E199" s="9">
        <f t="shared" si="55"/>
        <v>-12.541885878532446</v>
      </c>
      <c r="F199" s="9">
        <f t="shared" si="44"/>
        <v>-9.9051453216712524</v>
      </c>
      <c r="G199" s="10">
        <f t="shared" si="56"/>
        <v>2.1666666599999997</v>
      </c>
      <c r="H199" s="5">
        <f t="shared" si="56"/>
        <v>1</v>
      </c>
      <c r="I199">
        <f t="shared" si="46"/>
        <v>56.110261422246381</v>
      </c>
      <c r="J199">
        <f t="shared" si="47"/>
        <v>48.86504497548389</v>
      </c>
      <c r="K199">
        <f t="shared" si="47"/>
        <v>-27.578412144588146</v>
      </c>
      <c r="L199">
        <f t="shared" si="48"/>
        <v>-10.770813202703771</v>
      </c>
      <c r="M199">
        <f t="shared" si="49"/>
        <v>-26.095177688763712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52.922674728449799</v>
      </c>
      <c r="C200" s="9">
        <f t="shared" si="42"/>
        <v>1.0860000000000007</v>
      </c>
      <c r="D200" s="9">
        <f t="shared" si="55"/>
        <v>59.922674728449799</v>
      </c>
      <c r="E200" s="9">
        <f t="shared" si="55"/>
        <v>-12.707826064598372</v>
      </c>
      <c r="F200" s="9">
        <f t="shared" si="44"/>
        <v>-10.030014785104129</v>
      </c>
      <c r="G200" s="10">
        <f t="shared" si="56"/>
        <v>2.1666666599999997</v>
      </c>
      <c r="H200" s="5">
        <f t="shared" si="56"/>
        <v>1</v>
      </c>
      <c r="I200">
        <f t="shared" si="46"/>
        <v>56.131188258143666</v>
      </c>
      <c r="J200">
        <f t="shared" si="47"/>
        <v>48.800420096267665</v>
      </c>
      <c r="K200">
        <f t="shared" si="47"/>
        <v>-27.734983210720728</v>
      </c>
      <c r="L200">
        <f t="shared" si="48"/>
        <v>-10.760580374072605</v>
      </c>
      <c r="M200">
        <f t="shared" si="49"/>
        <v>-26.058386334712306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53.215283558580673</v>
      </c>
      <c r="C201" s="9">
        <f t="shared" si="42"/>
        <v>1.0920000000000007</v>
      </c>
      <c r="D201" s="9">
        <f t="shared" si="55"/>
        <v>60.215283558580673</v>
      </c>
      <c r="E201" s="9">
        <f t="shared" si="55"/>
        <v>-12.874705014816721</v>
      </c>
      <c r="F201" s="9">
        <f t="shared" si="44"/>
        <v>-10.155428064027994</v>
      </c>
      <c r="G201" s="10">
        <f t="shared" si="56"/>
        <v>2.1666666599999997</v>
      </c>
      <c r="H201" s="5">
        <f t="shared" si="56"/>
        <v>1</v>
      </c>
      <c r="I201">
        <f t="shared" si="46"/>
        <v>56.152561882014197</v>
      </c>
      <c r="J201">
        <f t="shared" si="47"/>
        <v>48.735856614023227</v>
      </c>
      <c r="K201">
        <f t="shared" si="47"/>
        <v>-27.891333528729003</v>
      </c>
      <c r="L201">
        <f t="shared" si="48"/>
        <v>-10.750436001111726</v>
      </c>
      <c r="M201">
        <f t="shared" si="49"/>
        <v>-26.021568978607306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53.507505190416794</v>
      </c>
      <c r="C202" s="9">
        <f t="shared" si="42"/>
        <v>1.0980000000000008</v>
      </c>
      <c r="D202" s="9">
        <f t="shared" si="55"/>
        <v>60.507505190416794</v>
      </c>
      <c r="E202" s="9">
        <f t="shared" si="55"/>
        <v>-13.04252140423071</v>
      </c>
      <c r="F202" s="9">
        <f t="shared" si="44"/>
        <v>-10.281382501646632</v>
      </c>
      <c r="G202" s="10">
        <f t="shared" si="56"/>
        <v>2.1666666599999997</v>
      </c>
      <c r="H202" s="5">
        <f t="shared" si="56"/>
        <v>1</v>
      </c>
      <c r="I202">
        <f t="shared" si="46"/>
        <v>56.174379191200664</v>
      </c>
      <c r="J202">
        <f t="shared" si="47"/>
        <v>48.671353998016556</v>
      </c>
      <c r="K202">
        <f t="shared" si="47"/>
        <v>-28.047462942600646</v>
      </c>
      <c r="L202">
        <f t="shared" si="48"/>
        <v>-10.740379048997337</v>
      </c>
      <c r="M202">
        <f t="shared" si="49"/>
        <v>-25.984725229084169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53.799339987582009</v>
      </c>
      <c r="C203" s="9">
        <f t="shared" si="42"/>
        <v>1.1040000000000008</v>
      </c>
      <c r="D203" s="9">
        <f t="shared" si="55"/>
        <v>60.799339987582009</v>
      </c>
      <c r="E203" s="9">
        <f t="shared" si="55"/>
        <v>-13.211273906940438</v>
      </c>
      <c r="F203" s="9">
        <f t="shared" si="44"/>
        <v>-10.407875447059947</v>
      </c>
      <c r="G203" s="10">
        <f t="shared" si="56"/>
        <v>2.1666666599999997</v>
      </c>
      <c r="H203" s="5">
        <f t="shared" si="56"/>
        <v>1</v>
      </c>
      <c r="I203">
        <f t="shared" si="46"/>
        <v>56.196637085003417</v>
      </c>
      <c r="J203">
        <f t="shared" si="47"/>
        <v>48.606911723722575</v>
      </c>
      <c r="K203">
        <f t="shared" si="47"/>
        <v>-28.203371293975152</v>
      </c>
      <c r="L203">
        <f t="shared" si="48"/>
        <v>-10.73040848825273</v>
      </c>
      <c r="M203">
        <f t="shared" si="49"/>
        <v>-25.947854705060099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54.090788310571554</v>
      </c>
      <c r="C204" s="9">
        <f t="shared" si="42"/>
        <v>1.1100000000000008</v>
      </c>
      <c r="D204" s="9">
        <f t="shared" si="55"/>
        <v>61.090788310571554</v>
      </c>
      <c r="E204" s="9">
        <f t="shared" si="55"/>
        <v>-13.380961196088979</v>
      </c>
      <c r="F204" s="9">
        <f t="shared" si="44"/>
        <v>-10.534904255230261</v>
      </c>
      <c r="G204" s="10">
        <f t="shared" si="56"/>
        <v>2.1666666599999997</v>
      </c>
      <c r="H204" s="5">
        <f t="shared" si="56"/>
        <v>1</v>
      </c>
      <c r="I204">
        <f t="shared" si="46"/>
        <v>56.219332464856222</v>
      </c>
      <c r="J204">
        <f t="shared" si="47"/>
        <v>48.542529272793061</v>
      </c>
      <c r="K204">
        <f t="shared" si="47"/>
        <v>-28.359058422205514</v>
      </c>
      <c r="L204">
        <f t="shared" si="48"/>
        <v>-10.72052329475842</v>
      </c>
      <c r="M204">
        <f t="shared" si="49"/>
        <v>-25.910957035671657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54.381850516789008</v>
      </c>
      <c r="C205" s="9">
        <f t="shared" si="42"/>
        <v>1.1160000000000008</v>
      </c>
      <c r="D205" s="9">
        <f t="shared" si="55"/>
        <v>61.381850516789008</v>
      </c>
      <c r="E205" s="9">
        <f t="shared" si="55"/>
        <v>-13.551581943848854</v>
      </c>
      <c r="F205" s="9">
        <f t="shared" si="44"/>
        <v>-10.662466286949268</v>
      </c>
      <c r="G205" s="10">
        <f t="shared" si="56"/>
        <v>2.1666666599999997</v>
      </c>
      <c r="H205" s="5">
        <f t="shared" si="56"/>
        <v>1</v>
      </c>
      <c r="I205">
        <f t="shared" si="46"/>
        <v>56.242462234501083</v>
      </c>
      <c r="J205">
        <f t="shared" si="47"/>
        <v>48.478206133024507</v>
      </c>
      <c r="K205">
        <f t="shared" si="47"/>
        <v>-28.514524164419544</v>
      </c>
      <c r="L205">
        <f t="shared" si="48"/>
        <v>-10.710722449762073</v>
      </c>
      <c r="M205">
        <f t="shared" si="49"/>
        <v>-25.874031860211961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54.672526960583056</v>
      </c>
      <c r="C206" s="9">
        <f t="shared" si="42"/>
        <v>1.1220000000000008</v>
      </c>
      <c r="D206" s="9">
        <f t="shared" si="55"/>
        <v>61.672526960583056</v>
      </c>
      <c r="E206" s="9">
        <f t="shared" si="55"/>
        <v>-13.723134821408856</v>
      </c>
      <c r="F206" s="9">
        <f t="shared" si="44"/>
        <v>-10.790558908805556</v>
      </c>
      <c r="G206" s="10">
        <f t="shared" si="56"/>
        <v>2.1666666599999997</v>
      </c>
      <c r="H206" s="5">
        <f t="shared" si="56"/>
        <v>1</v>
      </c>
      <c r="I206">
        <f t="shared" si="46"/>
        <v>56.266023300161834</v>
      </c>
      <c r="J206">
        <f t="shared" si="47"/>
        <v>48.413941798325936</v>
      </c>
      <c r="K206">
        <f t="shared" si="47"/>
        <v>-28.669768355580818</v>
      </c>
      <c r="L206">
        <f t="shared" si="48"/>
        <v>-10.701004939888209</v>
      </c>
      <c r="M206">
        <f t="shared" si="49"/>
        <v>-25.837078828067469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54.962817993284091</v>
      </c>
      <c r="C207" s="9">
        <f t="shared" si="42"/>
        <v>1.1280000000000008</v>
      </c>
      <c r="D207" s="9">
        <f t="shared" si="55"/>
        <v>61.962817993284091</v>
      </c>
      <c r="E207" s="9">
        <f t="shared" si="55"/>
        <v>-13.895618498961246</v>
      </c>
      <c r="F207" s="9">
        <f t="shared" si="44"/>
        <v>-10.919179493152765</v>
      </c>
      <c r="G207" s="10">
        <f t="shared" si="56"/>
        <v>2.1666666599999997</v>
      </c>
      <c r="H207" s="5">
        <f t="shared" si="56"/>
        <v>1</v>
      </c>
      <c r="I207">
        <f t="shared" si="46"/>
        <v>56.290012570716556</v>
      </c>
      <c r="J207">
        <f t="shared" si="47"/>
        <v>48.349735768686607</v>
      </c>
      <c r="K207">
        <f t="shared" si="47"/>
        <v>-28.824790828549222</v>
      </c>
      <c r="L207">
        <f t="shared" si="48"/>
        <v>-10.691369757147676</v>
      </c>
      <c r="M207">
        <f t="shared" si="49"/>
        <v>-25.800097598654357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55.252723963240584</v>
      </c>
      <c r="C208" s="9">
        <f t="shared" si="42"/>
        <v>1.1340000000000008</v>
      </c>
      <c r="D208" s="9">
        <f t="shared" si="55"/>
        <v>62.252723963240584</v>
      </c>
      <c r="E208" s="9">
        <f t="shared" si="55"/>
        <v>-14.069031645689318</v>
      </c>
      <c r="F208" s="9">
        <f t="shared" si="44"/>
        <v>-11.048325418078328</v>
      </c>
      <c r="G208" s="10">
        <f t="shared" si="56"/>
        <v>2.1666666599999997</v>
      </c>
      <c r="H208" s="5">
        <f t="shared" si="56"/>
        <v>1</v>
      </c>
      <c r="I208">
        <f t="shared" si="46"/>
        <v>56.31442695786896</v>
      </c>
      <c r="J208">
        <f t="shared" si="47"/>
        <v>48.285587550143724</v>
      </c>
      <c r="K208">
        <f t="shared" si="47"/>
        <v>-28.979591414141147</v>
      </c>
      <c r="L208">
        <f t="shared" si="48"/>
        <v>-10.681815898946917</v>
      </c>
      <c r="M208">
        <f t="shared" si="49"/>
        <v>-25.763087841354494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55.542245215855267</v>
      </c>
      <c r="C209" s="9">
        <f t="shared" si="42"/>
        <v>1.1400000000000008</v>
      </c>
      <c r="D209" s="9">
        <f t="shared" si="55"/>
        <v>62.542245215855267</v>
      </c>
      <c r="E209" s="9">
        <f t="shared" si="55"/>
        <v>-14.24337292975531</v>
      </c>
      <c r="F209" s="9">
        <f t="shared" si="44"/>
        <v>-11.177994067372781</v>
      </c>
      <c r="G209" s="10">
        <f t="shared" si="56"/>
        <v>2.1666666599999997</v>
      </c>
      <c r="H209" s="5">
        <f t="shared" si="56"/>
        <v>1</v>
      </c>
      <c r="I209">
        <f t="shared" si="46"/>
        <v>56.339263376318343</v>
      </c>
      <c r="J209">
        <f t="shared" si="47"/>
        <v>48.221496654750041</v>
      </c>
      <c r="K209">
        <f t="shared" si="47"/>
        <v>-29.134169941189274</v>
      </c>
      <c r="L209">
        <f t="shared" si="48"/>
        <v>-10.672342368096961</v>
      </c>
      <c r="M209">
        <f t="shared" si="49"/>
        <v>-25.726049235451029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55.831382093621144</v>
      </c>
      <c r="C210" s="9">
        <f t="shared" si="42"/>
        <v>1.1460000000000008</v>
      </c>
      <c r="D210" s="9">
        <f t="shared" si="55"/>
        <v>62.831382093621144</v>
      </c>
      <c r="E210" s="9">
        <f t="shared" si="55"/>
        <v>-14.418641018288683</v>
      </c>
      <c r="F210" s="9">
        <f t="shared" si="44"/>
        <v>-11.308182830499714</v>
      </c>
      <c r="G210" s="10">
        <f t="shared" si="56"/>
        <v>2.1666666599999997</v>
      </c>
      <c r="H210" s="5">
        <f t="shared" si="56"/>
        <v>1</v>
      </c>
      <c r="I210">
        <f t="shared" si="46"/>
        <v>56.364518743928542</v>
      </c>
      <c r="J210">
        <f t="shared" si="47"/>
        <v>48.157462600541457</v>
      </c>
      <c r="K210">
        <f t="shared" si="47"/>
        <v>-29.288526236601982</v>
      </c>
      <c r="L210">
        <f t="shared" si="48"/>
        <v>-10.66294817282223</v>
      </c>
      <c r="M210">
        <f t="shared" si="49"/>
        <v>-25.688981470063588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56.120134936157285</v>
      </c>
      <c r="C211" s="9">
        <f t="shared" si="42"/>
        <v>1.1520000000000008</v>
      </c>
      <c r="D211" s="9">
        <f t="shared" si="55"/>
        <v>63.120134936157285</v>
      </c>
      <c r="E211" s="9">
        <f t="shared" si="55"/>
        <v>-14.594834577374757</v>
      </c>
      <c r="F211" s="9">
        <f t="shared" si="44"/>
        <v>-11.438889102566227</v>
      </c>
      <c r="G211" s="10">
        <f t="shared" si="56"/>
        <v>2.1666666599999997</v>
      </c>
      <c r="H211" s="5">
        <f t="shared" si="56"/>
        <v>1</v>
      </c>
      <c r="I211">
        <f t="shared" si="46"/>
        <v>56.39018998189534</v>
      </c>
      <c r="J211">
        <f t="shared" si="47"/>
        <v>48.093484911504525</v>
      </c>
      <c r="K211">
        <f t="shared" si="47"/>
        <v>-29.442660125422364</v>
      </c>
      <c r="L211">
        <f t="shared" si="48"/>
        <v>-10.653632326769017</v>
      </c>
      <c r="M211">
        <f t="shared" si="49"/>
        <v>-25.651884244083153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56.408504080244434</v>
      </c>
      <c r="C212" s="9">
        <f t="shared" si="42"/>
        <v>1.1580000000000008</v>
      </c>
      <c r="D212" s="9">
        <f t="shared" si="55"/>
        <v>63.408504080244434</v>
      </c>
      <c r="E212" s="9">
        <f t="shared" si="55"/>
        <v>-14.771952272043684</v>
      </c>
      <c r="F212" s="9">
        <f t="shared" si="44"/>
        <v>-11.570110284294024</v>
      </c>
      <c r="G212" s="10">
        <f t="shared" si="56"/>
        <v>2.1666666599999997</v>
      </c>
      <c r="H212" s="5">
        <f t="shared" si="56"/>
        <v>1</v>
      </c>
      <c r="I212">
        <f t="shared" si="46"/>
        <v>56.416274014912773</v>
      </c>
      <c r="J212">
        <f t="shared" si="47"/>
        <v>48.029563117543908</v>
      </c>
      <c r="K212">
        <f t="shared" si="47"/>
        <v>-29.596571430886861</v>
      </c>
      <c r="L212">
        <f t="shared" si="48"/>
        <v>-10.644393849013779</v>
      </c>
      <c r="M212">
        <f t="shared" si="49"/>
        <v>-25.614757266106501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56.696489859860414</v>
      </c>
      <c r="C213" s="9">
        <f t="shared" ref="C213:C276" si="61">C212+_dt</f>
        <v>1.1640000000000008</v>
      </c>
      <c r="D213" s="9">
        <f t="shared" ref="D213:E228" si="62">D212+$C$7*(J212+J213)/2</f>
        <v>63.696489859860414</v>
      </c>
      <c r="E213" s="9">
        <f t="shared" si="62"/>
        <v>-14.949992766259795</v>
      </c>
      <c r="F213" s="9">
        <f t="shared" ref="F213:F276" si="63">$O$1*D213^2+$O$2*D213+$O$3</f>
        <v>-11.701843781991036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56.442767771338019</v>
      </c>
      <c r="J213">
        <f t="shared" ref="J213:K276" si="66">J212+L212*$C$7</f>
        <v>47.965696754449823</v>
      </c>
      <c r="K213">
        <f t="shared" si="66"/>
        <v>-29.750259974483502</v>
      </c>
      <c r="L213">
        <f t="shared" ref="L213:L276" si="67">-$C$15*I213*J213</f>
        <v>-10.635231764071131</v>
      </c>
      <c r="M213">
        <f t="shared" ref="M213:M276" si="68">-$C$6-$C$15*I213*K213</f>
        <v>-25.577600254370367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56.984092606215363</v>
      </c>
      <c r="C214" s="9">
        <f t="shared" si="61"/>
        <v>1.1700000000000008</v>
      </c>
      <c r="D214" s="9">
        <f t="shared" si="62"/>
        <v>63.984092606215363</v>
      </c>
      <c r="E214" s="9">
        <f t="shared" si="62"/>
        <v>-15.128954722911274</v>
      </c>
      <c r="F214" s="9">
        <f t="shared" si="63"/>
        <v>-11.834087007523598</v>
      </c>
      <c r="G214" s="10">
        <f t="shared" si="64"/>
        <v>2.1666666599999997</v>
      </c>
      <c r="H214" s="5">
        <f t="shared" si="64"/>
        <v>1</v>
      </c>
      <c r="I214">
        <f t="shared" si="65"/>
        <v>56.469668183354855</v>
      </c>
      <c r="J214">
        <f t="shared" si="66"/>
        <v>47.901885363865397</v>
      </c>
      <c r="K214">
        <f t="shared" si="66"/>
        <v>-29.903725576009723</v>
      </c>
      <c r="L214">
        <f t="shared" si="67"/>
        <v>-10.626145101901566</v>
      </c>
      <c r="M214">
        <f t="shared" si="68"/>
        <v>-25.540412936685236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57.271312647786715</v>
      </c>
      <c r="C215" s="9">
        <f t="shared" si="61"/>
        <v>1.1760000000000008</v>
      </c>
      <c r="D215" s="9">
        <f t="shared" si="62"/>
        <v>64.271312647786715</v>
      </c>
      <c r="E215" s="9">
        <f t="shared" si="62"/>
        <v>-15.308836803800192</v>
      </c>
      <c r="F215" s="9">
        <f t="shared" si="63"/>
        <v>-11.966837378289217</v>
      </c>
      <c r="G215" s="10">
        <f t="shared" si="64"/>
        <v>2.1666666599999997</v>
      </c>
      <c r="H215" s="5">
        <f t="shared" si="64"/>
        <v>1</v>
      </c>
      <c r="I215">
        <f t="shared" si="65"/>
        <v>56.496972187135867</v>
      </c>
      <c r="J215">
        <f t="shared" si="66"/>
        <v>47.83812849325399</v>
      </c>
      <c r="K215">
        <f t="shared" si="66"/>
        <v>-30.056968053629834</v>
      </c>
      <c r="L215">
        <f t="shared" si="67"/>
        <v>-10.61713289791893</v>
      </c>
      <c r="M215">
        <f t="shared" si="68"/>
        <v>-25.503195050368809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57.55815031035408</v>
      </c>
      <c r="C216" s="9">
        <f t="shared" si="61"/>
        <v>1.1820000000000008</v>
      </c>
      <c r="D216" s="9">
        <f t="shared" si="62"/>
        <v>64.55815031035408</v>
      </c>
      <c r="E216" s="9">
        <f t="shared" si="62"/>
        <v>-15.489637669632877</v>
      </c>
      <c r="F216" s="9">
        <f t="shared" si="63"/>
        <v>-12.100092317189857</v>
      </c>
      <c r="G216" s="10">
        <f t="shared" si="64"/>
        <v>2.1666666599999997</v>
      </c>
      <c r="H216" s="5">
        <f t="shared" si="64"/>
        <v>1</v>
      </c>
      <c r="I216">
        <f t="shared" si="65"/>
        <v>56.524676723003068</v>
      </c>
      <c r="J216">
        <f t="shared" si="66"/>
        <v>47.774425695866476</v>
      </c>
      <c r="K216">
        <f t="shared" si="66"/>
        <v>-30.209987223932046</v>
      </c>
      <c r="L216">
        <f t="shared" si="67"/>
        <v>-10.608194192997582</v>
      </c>
      <c r="M216">
        <f t="shared" si="68"/>
        <v>-25.465946342179159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57.844605917033803</v>
      </c>
      <c r="C217" s="9">
        <f t="shared" si="61"/>
        <v>1.1880000000000008</v>
      </c>
      <c r="D217" s="9">
        <f t="shared" si="62"/>
        <v>64.844605917033803</v>
      </c>
      <c r="E217" s="9">
        <f t="shared" si="62"/>
        <v>-15.671355980010629</v>
      </c>
      <c r="F217" s="9">
        <f t="shared" si="63"/>
        <v>-12.233849252605768</v>
      </c>
      <c r="G217" s="10">
        <f t="shared" si="64"/>
        <v>2.1666666599999997</v>
      </c>
      <c r="H217" s="5">
        <f t="shared" si="64"/>
        <v>1</v>
      </c>
      <c r="I217">
        <f t="shared" si="65"/>
        <v>56.552778735587204</v>
      </c>
      <c r="J217">
        <f t="shared" si="66"/>
        <v>47.710776530708493</v>
      </c>
      <c r="K217">
        <f t="shared" si="66"/>
        <v>-30.362782901985121</v>
      </c>
      <c r="L217">
        <f t="shared" si="67"/>
        <v>-10.599328033479301</v>
      </c>
      <c r="M217">
        <f t="shared" si="68"/>
        <v>-25.428666568247579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58.130679788313458</v>
      </c>
      <c r="C218" s="9">
        <f t="shared" si="61"/>
        <v>1.1940000000000008</v>
      </c>
      <c r="D218" s="9">
        <f t="shared" si="62"/>
        <v>65.130679788313458</v>
      </c>
      <c r="E218" s="9">
        <f t="shared" si="62"/>
        <v>-15.853990393420769</v>
      </c>
      <c r="F218" s="9">
        <f t="shared" si="63"/>
        <v>-12.368105618369867</v>
      </c>
      <c r="G218" s="10">
        <f t="shared" si="64"/>
        <v>2.1666666599999997</v>
      </c>
      <c r="H218" s="5">
        <f t="shared" si="64"/>
        <v>1</v>
      </c>
      <c r="I218">
        <f t="shared" si="65"/>
        <v>56.581275173985524</v>
      </c>
      <c r="J218">
        <f t="shared" si="66"/>
        <v>47.647180562507614</v>
      </c>
      <c r="K218">
        <f t="shared" si="66"/>
        <v>-30.515354901394605</v>
      </c>
      <c r="L218">
        <f t="shared" si="67"/>
        <v>-10.590533471179887</v>
      </c>
      <c r="M218">
        <f t="shared" si="68"/>
        <v>-25.391355494011112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58.416372242086027</v>
      </c>
      <c r="C219" s="9">
        <f t="shared" si="61"/>
        <v>1.2000000000000008</v>
      </c>
      <c r="D219" s="9">
        <f t="shared" si="62"/>
        <v>65.416372242086027</v>
      </c>
      <c r="E219" s="9">
        <f t="shared" si="62"/>
        <v>-16.037539567228031</v>
      </c>
      <c r="F219" s="9">
        <f t="shared" si="63"/>
        <v>-12.502858853742627</v>
      </c>
      <c r="G219" s="10">
        <f t="shared" si="64"/>
        <v>2.1666666599999997</v>
      </c>
      <c r="H219" s="5">
        <f t="shared" si="64"/>
        <v>1</v>
      </c>
      <c r="I219">
        <f t="shared" si="65"/>
        <v>56.610162991918088</v>
      </c>
      <c r="J219">
        <f t="shared" si="66"/>
        <v>47.583637361680537</v>
      </c>
      <c r="K219">
        <f t="shared" si="66"/>
        <v>-30.667703034358674</v>
      </c>
      <c r="L219">
        <f t="shared" si="67"/>
        <v>-10.581809563395485</v>
      </c>
      <c r="M219">
        <f t="shared" si="68"/>
        <v>-25.354012894144834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58.701683593683967</v>
      </c>
      <c r="C220" s="9">
        <f t="shared" si="61"/>
        <v>1.2060000000000008</v>
      </c>
      <c r="D220" s="9">
        <f t="shared" si="62"/>
        <v>65.701683593683967</v>
      </c>
      <c r="E220" s="9">
        <f t="shared" si="62"/>
        <v>-16.222002157666278</v>
      </c>
      <c r="F220" s="9">
        <f t="shared" si="63"/>
        <v>-12.638106403387518</v>
      </c>
      <c r="G220" s="10">
        <f t="shared" si="64"/>
        <v>2.1666666599999997</v>
      </c>
      <c r="H220" s="5">
        <f t="shared" si="64"/>
        <v>1</v>
      </c>
      <c r="I220">
        <f t="shared" si="65"/>
        <v>56.639439147882463</v>
      </c>
      <c r="J220">
        <f t="shared" si="66"/>
        <v>47.520146504300165</v>
      </c>
      <c r="K220">
        <f t="shared" si="66"/>
        <v>-30.819827111723544</v>
      </c>
      <c r="L220">
        <f t="shared" si="67"/>
        <v>-10.57315537290857</v>
      </c>
      <c r="M220">
        <f t="shared" si="68"/>
        <v>-25.316638552493831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58.98661415591306</v>
      </c>
      <c r="C221" s="9">
        <f t="shared" si="61"/>
        <v>1.2120000000000009</v>
      </c>
      <c r="D221" s="9">
        <f t="shared" si="62"/>
        <v>65.98661415591306</v>
      </c>
      <c r="E221" s="9">
        <f t="shared" si="62"/>
        <v>-16.407376819830564</v>
      </c>
      <c r="F221" s="9">
        <f t="shared" si="63"/>
        <v>-12.773845717346937</v>
      </c>
      <c r="G221" s="10">
        <f t="shared" si="64"/>
        <v>2.1666666599999997</v>
      </c>
      <c r="H221" s="5">
        <f t="shared" si="64"/>
        <v>1</v>
      </c>
      <c r="I221">
        <f t="shared" si="65"/>
        <v>56.669100605307051</v>
      </c>
      <c r="J221">
        <f t="shared" si="66"/>
        <v>47.456707572062712</v>
      </c>
      <c r="K221">
        <f t="shared" si="66"/>
        <v>-30.971726943038508</v>
      </c>
      <c r="L221">
        <f t="shared" si="67"/>
        <v>-10.564569967993689</v>
      </c>
      <c r="M221">
        <f t="shared" si="68"/>
        <v>-25.279232262004903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59.271164239086019</v>
      </c>
      <c r="C222" s="9">
        <f t="shared" si="61"/>
        <v>1.2180000000000009</v>
      </c>
      <c r="D222" s="9">
        <f t="shared" si="62"/>
        <v>66.271164239086019</v>
      </c>
      <c r="E222" s="9">
        <f t="shared" si="62"/>
        <v>-16.59366220766951</v>
      </c>
      <c r="F222" s="9">
        <f t="shared" si="63"/>
        <v>-12.910074251018687</v>
      </c>
      <c r="G222" s="10">
        <f t="shared" si="64"/>
        <v>2.1666666599999997</v>
      </c>
      <c r="H222" s="5">
        <f t="shared" si="64"/>
        <v>1</v>
      </c>
      <c r="I222">
        <f t="shared" si="65"/>
        <v>56.69914433270268</v>
      </c>
      <c r="J222">
        <f t="shared" si="66"/>
        <v>47.393320152254752</v>
      </c>
      <c r="K222">
        <f t="shared" si="66"/>
        <v>-31.123402336610539</v>
      </c>
      <c r="L222">
        <f t="shared" si="67"/>
        <v>-10.556052422422853</v>
      </c>
      <c r="M222">
        <f t="shared" si="68"/>
        <v>-25.241793824658043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59.555334151055945</v>
      </c>
      <c r="C223" s="9">
        <f t="shared" si="61"/>
        <v>1.2240000000000009</v>
      </c>
      <c r="D223" s="9">
        <f t="shared" si="62"/>
        <v>66.555334151055945</v>
      </c>
      <c r="E223" s="9">
        <f t="shared" si="62"/>
        <v>-16.780856973978018</v>
      </c>
      <c r="F223" s="9">
        <f t="shared" si="63"/>
        <v>-13.046789465132907</v>
      </c>
      <c r="G223" s="10">
        <f t="shared" si="64"/>
        <v>2.1666666599999997</v>
      </c>
      <c r="H223" s="5">
        <f t="shared" si="64"/>
        <v>1</v>
      </c>
      <c r="I223">
        <f t="shared" si="65"/>
        <v>56.729567303812743</v>
      </c>
      <c r="J223">
        <f t="shared" si="66"/>
        <v>47.329983837720214</v>
      </c>
      <c r="K223">
        <f t="shared" si="66"/>
        <v>-31.274853099558488</v>
      </c>
      <c r="L223">
        <f t="shared" si="67"/>
        <v>-10.547601815470637</v>
      </c>
      <c r="M223">
        <f t="shared" si="68"/>
        <v>-25.204323051397644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59.839124197249589</v>
      </c>
      <c r="C224" s="9">
        <f t="shared" si="61"/>
        <v>1.2300000000000009</v>
      </c>
      <c r="D224" s="9">
        <f t="shared" si="62"/>
        <v>66.839124197249589</v>
      </c>
      <c r="E224" s="9">
        <f t="shared" si="62"/>
        <v>-16.968959770390295</v>
      </c>
      <c r="F224" s="9">
        <f t="shared" si="63"/>
        <v>-13.183988825729568</v>
      </c>
      <c r="G224" s="10">
        <f t="shared" si="64"/>
        <v>2.1666666599999997</v>
      </c>
      <c r="H224" s="5">
        <f t="shared" si="64"/>
        <v>1</v>
      </c>
      <c r="I224">
        <f t="shared" si="65"/>
        <v>56.760366497761652</v>
      </c>
      <c r="J224">
        <f t="shared" si="66"/>
        <v>47.266698226827387</v>
      </c>
      <c r="K224">
        <f t="shared" si="66"/>
        <v>-31.426079037866874</v>
      </c>
      <c r="L224">
        <f t="shared" si="67"/>
        <v>-10.539217231918963</v>
      </c>
      <c r="M224">
        <f t="shared" si="68"/>
        <v>-25.166819762063483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60.122534680700383</v>
      </c>
      <c r="C225" s="9">
        <f t="shared" si="61"/>
        <v>1.2360000000000009</v>
      </c>
      <c r="D225" s="9">
        <f t="shared" si="62"/>
        <v>67.122534680700383</v>
      </c>
      <c r="E225" s="9">
        <f t="shared" si="62"/>
        <v>-17.157969247373213</v>
      </c>
      <c r="F225" s="9">
        <f t="shared" si="63"/>
        <v>-13.321669804136409</v>
      </c>
      <c r="G225" s="10">
        <f t="shared" si="64"/>
        <v>2.1666666599999997</v>
      </c>
      <c r="H225" s="5">
        <f t="shared" si="64"/>
        <v>1</v>
      </c>
      <c r="I225">
        <f t="shared" si="65"/>
        <v>56.791538899201726</v>
      </c>
      <c r="J225">
        <f t="shared" si="66"/>
        <v>47.203462923435872</v>
      </c>
      <c r="K225">
        <f t="shared" si="66"/>
        <v>-31.577079956439256</v>
      </c>
      <c r="L225">
        <f t="shared" si="67"/>
        <v>-10.530897762061569</v>
      </c>
      <c r="M225">
        <f t="shared" si="68"/>
        <v>-25.129283785321473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60.405565902081278</v>
      </c>
      <c r="C226" s="9">
        <f t="shared" si="61"/>
        <v>1.2420000000000009</v>
      </c>
      <c r="D226" s="9">
        <f t="shared" si="62"/>
        <v>67.405565902081278</v>
      </c>
      <c r="E226" s="9">
        <f t="shared" si="62"/>
        <v>-17.347884054219985</v>
      </c>
      <c r="F226" s="9">
        <f t="shared" si="63"/>
        <v>-13.459829876947406</v>
      </c>
      <c r="G226" s="10">
        <f t="shared" si="64"/>
        <v>2.1666666599999997</v>
      </c>
      <c r="H226" s="5">
        <f t="shared" si="64"/>
        <v>1</v>
      </c>
      <c r="I226">
        <f t="shared" si="65"/>
        <v>56.823081498458436</v>
      </c>
      <c r="J226">
        <f t="shared" si="66"/>
        <v>47.140277536863501</v>
      </c>
      <c r="K226">
        <f t="shared" si="66"/>
        <v>-31.727855659151185</v>
      </c>
      <c r="L226">
        <f t="shared" si="67"/>
        <v>-10.522642501708164</v>
      </c>
      <c r="M226">
        <f t="shared" si="68"/>
        <v>-25.091714958594203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60.688218159737431</v>
      </c>
      <c r="C227" s="9">
        <f t="shared" si="61"/>
        <v>1.2480000000000009</v>
      </c>
      <c r="D227" s="9">
        <f t="shared" si="62"/>
        <v>67.688218159737431</v>
      </c>
      <c r="E227" s="9">
        <f t="shared" si="62"/>
        <v>-17.538702839044149</v>
      </c>
      <c r="F227" s="9">
        <f t="shared" si="63"/>
        <v>-13.598466526001687</v>
      </c>
      <c r="G227" s="10">
        <f t="shared" si="64"/>
        <v>2.1666666599999997</v>
      </c>
      <c r="H227" s="5">
        <f t="shared" si="64"/>
        <v>1</v>
      </c>
      <c r="I227">
        <f t="shared" si="65"/>
        <v>56.854991291673969</v>
      </c>
      <c r="J227">
        <f t="shared" si="66"/>
        <v>47.077141681853249</v>
      </c>
      <c r="K227">
        <f t="shared" si="66"/>
        <v>-31.878405948902749</v>
      </c>
      <c r="L227">
        <f t="shared" si="67"/>
        <v>-10.514450552188247</v>
      </c>
      <c r="M227">
        <f t="shared" si="68"/>
        <v>-25.054113127991275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60.970491749718605</v>
      </c>
      <c r="C228" s="9">
        <f t="shared" si="61"/>
        <v>1.2540000000000009</v>
      </c>
      <c r="D228" s="9">
        <f t="shared" si="62"/>
        <v>67.970491749718605</v>
      </c>
      <c r="E228" s="9">
        <f t="shared" si="62"/>
        <v>-17.730424248773868</v>
      </c>
      <c r="F228" s="9">
        <f t="shared" si="63"/>
        <v>-13.737577238362963</v>
      </c>
      <c r="G228" s="10">
        <f t="shared" si="64"/>
        <v>2.1666666599999997</v>
      </c>
      <c r="H228" s="5">
        <f t="shared" si="64"/>
        <v>1</v>
      </c>
      <c r="I228">
        <f t="shared" si="65"/>
        <v>56.887265280949158</v>
      </c>
      <c r="J228">
        <f t="shared" si="66"/>
        <v>47.014054978540116</v>
      </c>
      <c r="K228">
        <f t="shared" si="66"/>
        <v>-32.028730627670697</v>
      </c>
      <c r="L228">
        <f t="shared" si="67"/>
        <v>-10.506321020354619</v>
      </c>
      <c r="M228">
        <f t="shared" si="68"/>
        <v>-25.016478148239457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61.252386965811482</v>
      </c>
      <c r="C229" s="9">
        <f t="shared" si="61"/>
        <v>1.2600000000000009</v>
      </c>
      <c r="D229" s="9">
        <f t="shared" ref="D229:E244" si="70">D228+$C$7*(J228+J229)/2</f>
        <v>68.252386965811482</v>
      </c>
      <c r="E229" s="9">
        <f t="shared" si="70"/>
        <v>-17.923046929146562</v>
      </c>
      <c r="F229" s="9">
        <f t="shared" si="63"/>
        <v>-13.877159506299384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56.919900474483725</v>
      </c>
      <c r="J229">
        <f t="shared" si="66"/>
        <v>46.951017052417988</v>
      </c>
      <c r="K229">
        <f t="shared" si="66"/>
        <v>-32.178829496560134</v>
      </c>
      <c r="L229">
        <f t="shared" si="67"/>
        <v>-10.498253018586558</v>
      </c>
      <c r="M229">
        <f t="shared" si="68"/>
        <v>-24.978809882612612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61.533904099571657</v>
      </c>
      <c r="C230" s="9">
        <f t="shared" si="61"/>
        <v>1.2660000000000009</v>
      </c>
      <c r="D230" s="9">
        <f t="shared" si="70"/>
        <v>68.533904099571657</v>
      </c>
      <c r="E230" s="9">
        <f t="shared" si="70"/>
        <v>-18.116569524703809</v>
      </c>
      <c r="F230" s="9">
        <f t="shared" si="63"/>
        <v>-14.017210827263906</v>
      </c>
      <c r="G230" s="10">
        <f t="shared" si="71"/>
        <v>2.1666666599999997</v>
      </c>
      <c r="H230" s="5">
        <f t="shared" si="71"/>
        <v>1</v>
      </c>
      <c r="I230">
        <f t="shared" si="65"/>
        <v>56.952893886714818</v>
      </c>
      <c r="J230">
        <f t="shared" si="66"/>
        <v>46.888027534306467</v>
      </c>
      <c r="K230">
        <f t="shared" si="66"/>
        <v>-32.32870235585581</v>
      </c>
      <c r="L230">
        <f t="shared" si="67"/>
        <v>-10.490245664792658</v>
      </c>
      <c r="M230">
        <f t="shared" si="68"/>
        <v>-24.941108202861514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61.815043440355524</v>
      </c>
      <c r="C231" s="9">
        <f t="shared" si="61"/>
        <v>1.2720000000000009</v>
      </c>
      <c r="D231" s="9">
        <f t="shared" si="70"/>
        <v>68.815043440355524</v>
      </c>
      <c r="E231" s="9">
        <f t="shared" si="70"/>
        <v>-18.310990678786595</v>
      </c>
      <c r="F231" s="9">
        <f t="shared" si="63"/>
        <v>-14.15772870387511</v>
      </c>
      <c r="G231" s="10">
        <f t="shared" si="71"/>
        <v>2.1666666599999997</v>
      </c>
      <c r="H231" s="5">
        <f t="shared" si="71"/>
        <v>1</v>
      </c>
      <c r="I231">
        <f t="shared" si="65"/>
        <v>56.98624253845383</v>
      </c>
      <c r="J231">
        <f t="shared" si="66"/>
        <v>46.825086060317709</v>
      </c>
      <c r="K231">
        <f t="shared" si="66"/>
        <v>-32.478349005072978</v>
      </c>
      <c r="L231">
        <f t="shared" si="67"/>
        <v>-10.482298082413362</v>
      </c>
      <c r="M231">
        <f t="shared" si="68"/>
        <v>-24.903372989143449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62.09580527535195</v>
      </c>
      <c r="C232" s="9">
        <f t="shared" si="61"/>
        <v>1.2780000000000009</v>
      </c>
      <c r="D232" s="9">
        <f t="shared" si="70"/>
        <v>69.09580527535195</v>
      </c>
      <c r="E232" s="9">
        <f t="shared" si="70"/>
        <v>-18.506309033530837</v>
      </c>
      <c r="F232" s="9">
        <f t="shared" si="63"/>
        <v>-14.298710643898451</v>
      </c>
      <c r="G232" s="10">
        <f t="shared" si="71"/>
        <v>2.1666666599999997</v>
      </c>
      <c r="H232" s="5">
        <f t="shared" si="71"/>
        <v>1</v>
      </c>
      <c r="I232">
        <f t="shared" si="65"/>
        <v>57.019943457021533</v>
      </c>
      <c r="J232">
        <f t="shared" si="66"/>
        <v>46.762192271823231</v>
      </c>
      <c r="K232">
        <f t="shared" si="66"/>
        <v>-32.62776924300784</v>
      </c>
      <c r="L232">
        <f t="shared" si="67"/>
        <v>-10.474409400423138</v>
      </c>
      <c r="M232">
        <f t="shared" si="68"/>
        <v>-24.865604129951681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62.376189889613684</v>
      </c>
      <c r="C233" s="9">
        <f t="shared" si="61"/>
        <v>1.2840000000000009</v>
      </c>
      <c r="D233" s="9">
        <f t="shared" si="70"/>
        <v>69.376189889613684</v>
      </c>
      <c r="E233" s="9">
        <f t="shared" si="70"/>
        <v>-18.702523229863221</v>
      </c>
      <c r="F233" s="9">
        <f t="shared" si="63"/>
        <v>-14.44015416022798</v>
      </c>
      <c r="G233" s="10">
        <f t="shared" si="71"/>
        <v>2.1666666599999997</v>
      </c>
      <c r="H233" s="5">
        <f t="shared" si="71"/>
        <v>1</v>
      </c>
      <c r="I233">
        <f t="shared" si="65"/>
        <v>57.053993676381445</v>
      </c>
      <c r="J233">
        <f t="shared" si="66"/>
        <v>46.699345815420692</v>
      </c>
      <c r="K233">
        <f t="shared" si="66"/>
        <v>-32.776962867787553</v>
      </c>
      <c r="L233">
        <f t="shared" si="67"/>
        <v>-10.466578753332326</v>
      </c>
      <c r="M233">
        <f t="shared" si="68"/>
        <v>-24.827801522044783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62.65619756608865</v>
      </c>
      <c r="C234" s="9">
        <f t="shared" si="61"/>
        <v>1.2900000000000009</v>
      </c>
      <c r="D234" s="9">
        <f t="shared" si="70"/>
        <v>69.65619756608865</v>
      </c>
      <c r="E234" s="9">
        <f t="shared" si="70"/>
        <v>-18.899631907497344</v>
      </c>
      <c r="F234" s="9">
        <f t="shared" si="63"/>
        <v>-14.582056770868506</v>
      </c>
      <c r="G234" s="10">
        <f t="shared" si="71"/>
        <v>2.1666666599999997</v>
      </c>
      <c r="H234" s="5">
        <f t="shared" si="71"/>
        <v>1</v>
      </c>
      <c r="I234">
        <f t="shared" si="65"/>
        <v>57.088390237271483</v>
      </c>
      <c r="J234">
        <f t="shared" si="66"/>
        <v>46.636546342900701</v>
      </c>
      <c r="K234">
        <f t="shared" si="66"/>
        <v>-32.925929676919822</v>
      </c>
      <c r="L234">
        <f t="shared" si="67"/>
        <v>-10.458805281188669</v>
      </c>
      <c r="M234">
        <f t="shared" si="68"/>
        <v>-24.789965070375814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62.935828585650995</v>
      </c>
      <c r="C235" s="9">
        <f t="shared" si="61"/>
        <v>1.2960000000000009</v>
      </c>
      <c r="D235" s="9">
        <f t="shared" si="70"/>
        <v>69.935828585650995</v>
      </c>
      <c r="E235" s="9">
        <f t="shared" si="70"/>
        <v>-19.097633704930129</v>
      </c>
      <c r="F235" s="9">
        <f t="shared" si="63"/>
        <v>-14.724415998918195</v>
      </c>
      <c r="G235" s="10">
        <f t="shared" si="71"/>
        <v>2.1666666599999997</v>
      </c>
      <c r="H235" s="5">
        <f t="shared" si="71"/>
        <v>1</v>
      </c>
      <c r="I235">
        <f t="shared" si="65"/>
        <v>57.123130187333828</v>
      </c>
      <c r="J235">
        <f t="shared" si="66"/>
        <v>46.573793511213566</v>
      </c>
      <c r="K235">
        <f t="shared" si="66"/>
        <v>-33.074669467342076</v>
      </c>
      <c r="L235">
        <f t="shared" si="67"/>
        <v>-10.451088129578471</v>
      </c>
      <c r="M235">
        <f t="shared" si="68"/>
        <v>-24.752094688021401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63.215083227131942</v>
      </c>
      <c r="C236" s="9">
        <f t="shared" si="61"/>
        <v>1.3020000000000009</v>
      </c>
      <c r="D236" s="9">
        <f t="shared" si="70"/>
        <v>70.215083227131942</v>
      </c>
      <c r="E236" s="9">
        <f t="shared" si="70"/>
        <v>-19.296527259438566</v>
      </c>
      <c r="F236" s="9">
        <f t="shared" si="63"/>
        <v>-14.867229372551609</v>
      </c>
      <c r="G236" s="10">
        <f t="shared" si="71"/>
        <v>2.1666666599999997</v>
      </c>
      <c r="H236" s="5">
        <f t="shared" si="71"/>
        <v>1</v>
      </c>
      <c r="I236">
        <f t="shared" si="65"/>
        <v>57.158210581243061</v>
      </c>
      <c r="J236">
        <f t="shared" si="66"/>
        <v>46.511086982436098</v>
      </c>
      <c r="K236">
        <f t="shared" si="66"/>
        <v>-33.223182035470202</v>
      </c>
      <c r="L236">
        <f t="shared" si="67"/>
        <v>-10.443426449627454</v>
      </c>
      <c r="M236">
        <f t="shared" si="68"/>
        <v>-24.714190296110676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63.49396176735047</v>
      </c>
      <c r="C237" s="9">
        <f t="shared" si="61"/>
        <v>1.3080000000000009</v>
      </c>
      <c r="D237" s="9">
        <f t="shared" si="70"/>
        <v>70.49396176735047</v>
      </c>
      <c r="E237" s="9">
        <f t="shared" si="70"/>
        <v>-19.496311207076719</v>
      </c>
      <c r="F237" s="9">
        <f t="shared" si="63"/>
        <v>-15.010494425003159</v>
      </c>
      <c r="G237" s="10">
        <f t="shared" si="71"/>
        <v>2.1666666599999997</v>
      </c>
      <c r="H237" s="5">
        <f t="shared" si="71"/>
        <v>1</v>
      </c>
      <c r="I237">
        <f t="shared" si="65"/>
        <v>57.19362848083253</v>
      </c>
      <c r="J237">
        <f t="shared" si="66"/>
        <v>46.448426423738333</v>
      </c>
      <c r="K237">
        <f t="shared" si="66"/>
        <v>-33.371467177246863</v>
      </c>
      <c r="L237">
        <f t="shared" si="67"/>
        <v>-10.435819398001252</v>
      </c>
      <c r="M237">
        <f t="shared" si="68"/>
        <v>-24.676251823754122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63.772464481143743</v>
      </c>
      <c r="C238" s="9">
        <f t="shared" si="61"/>
        <v>1.3140000000000009</v>
      </c>
      <c r="D238" s="9">
        <f t="shared" si="70"/>
        <v>70.772464481143743</v>
      </c>
      <c r="E238" s="9">
        <f t="shared" si="70"/>
        <v>-19.696984182673027</v>
      </c>
      <c r="F238" s="9">
        <f t="shared" si="63"/>
        <v>-15.154208694550995</v>
      </c>
      <c r="G238" s="10">
        <f t="shared" si="71"/>
        <v>2.1666666599999997</v>
      </c>
      <c r="H238" s="5">
        <f t="shared" si="71"/>
        <v>1</v>
      </c>
      <c r="I238">
        <f t="shared" si="65"/>
        <v>57.2293809552189</v>
      </c>
      <c r="J238">
        <f t="shared" si="66"/>
        <v>46.385811507350326</v>
      </c>
      <c r="K238">
        <f t="shared" si="66"/>
        <v>-33.519524688189385</v>
      </c>
      <c r="L238">
        <f t="shared" si="67"/>
        <v>-10.428266136905576</v>
      </c>
      <c r="M238">
        <f t="shared" si="68"/>
        <v>-24.638279207972339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64.050591641397375</v>
      </c>
      <c r="C239" s="9">
        <f t="shared" si="61"/>
        <v>1.320000000000001</v>
      </c>
      <c r="D239" s="9">
        <f t="shared" si="70"/>
        <v>71.050591641397375</v>
      </c>
      <c r="E239" s="9">
        <f t="shared" si="70"/>
        <v>-19.898544819827908</v>
      </c>
      <c r="F239" s="9">
        <f t="shared" si="63"/>
        <v>-15.298369724501292</v>
      </c>
      <c r="G239" s="10">
        <f t="shared" si="71"/>
        <v>2.1666666599999997</v>
      </c>
      <c r="H239" s="5">
        <f t="shared" si="71"/>
        <v>1</v>
      </c>
      <c r="I239">
        <f t="shared" si="65"/>
        <v>57.265465080924962</v>
      </c>
      <c r="J239">
        <f t="shared" si="66"/>
        <v>46.323241910528893</v>
      </c>
      <c r="K239">
        <f t="shared" si="66"/>
        <v>-33.667354363437219</v>
      </c>
      <c r="L239">
        <f t="shared" si="67"/>
        <v>-10.420765834086032</v>
      </c>
      <c r="M239">
        <f t="shared" si="68"/>
        <v>-24.600272393624699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64.328343519075531</v>
      </c>
      <c r="C240" s="9">
        <f t="shared" si="61"/>
        <v>1.326000000000001</v>
      </c>
      <c r="D240" s="9">
        <f t="shared" si="70"/>
        <v>71.328343519075531</v>
      </c>
      <c r="E240" s="9">
        <f t="shared" si="70"/>
        <v>-20.100991750911618</v>
      </c>
      <c r="F240" s="9">
        <f t="shared" si="63"/>
        <v>-15.442975063172998</v>
      </c>
      <c r="G240" s="10">
        <f t="shared" si="71"/>
        <v>2.1666666599999997</v>
      </c>
      <c r="H240" s="5">
        <f t="shared" si="71"/>
        <v>1</v>
      </c>
      <c r="I240">
        <f t="shared" si="65"/>
        <v>57.301877942000623</v>
      </c>
      <c r="J240">
        <f t="shared" si="66"/>
        <v>46.260717315524374</v>
      </c>
      <c r="K240">
        <f t="shared" si="66"/>
        <v>-33.814955997798968</v>
      </c>
      <c r="L240">
        <f t="shared" si="67"/>
        <v>-10.413317662827609</v>
      </c>
      <c r="M240">
        <f t="shared" si="68"/>
        <v>-24.562231333337962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64.605720383250741</v>
      </c>
      <c r="C241" s="9">
        <f t="shared" si="61"/>
        <v>1.332000000000001</v>
      </c>
      <c r="D241" s="9">
        <f t="shared" si="70"/>
        <v>71.605720383250741</v>
      </c>
      <c r="E241" s="9">
        <f t="shared" si="70"/>
        <v>-20.304323607062411</v>
      </c>
      <c r="F241" s="9">
        <f t="shared" si="63"/>
        <v>-15.588022263882916</v>
      </c>
      <c r="G241" s="10">
        <f t="shared" si="71"/>
        <v>2.1666666599999997</v>
      </c>
      <c r="H241" s="5">
        <f t="shared" si="71"/>
        <v>1</v>
      </c>
      <c r="I241">
        <f t="shared" si="65"/>
        <v>57.338616630142134</v>
      </c>
      <c r="J241">
        <f t="shared" si="66"/>
        <v>46.19823740954741</v>
      </c>
      <c r="K241">
        <f t="shared" si="66"/>
        <v>-33.962329385798995</v>
      </c>
      <c r="L241">
        <f t="shared" si="67"/>
        <v>-10.405920801953815</v>
      </c>
      <c r="M241">
        <f t="shared" si="68"/>
        <v>-24.524155987434774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64.882722501133586</v>
      </c>
      <c r="C242" s="9">
        <f t="shared" si="61"/>
        <v>1.338000000000001</v>
      </c>
      <c r="D242" s="9">
        <f t="shared" si="70"/>
        <v>71.882722501133586</v>
      </c>
      <c r="E242" s="9">
        <f t="shared" si="70"/>
        <v>-20.50853901818498</v>
      </c>
      <c r="F242" s="9">
        <f t="shared" si="63"/>
        <v>-15.733508884931247</v>
      </c>
      <c r="G242" s="10">
        <f t="shared" si="71"/>
        <v>2.1666666599999997</v>
      </c>
      <c r="H242" s="5">
        <f t="shared" si="71"/>
        <v>1</v>
      </c>
      <c r="I242">
        <f t="shared" si="65"/>
        <v>57.375678244809471</v>
      </c>
      <c r="J242">
        <f t="shared" si="66"/>
        <v>46.135801884735685</v>
      </c>
      <c r="K242">
        <f t="shared" si="66"/>
        <v>-34.109474321723603</v>
      </c>
      <c r="L242">
        <f t="shared" si="67"/>
        <v>-10.398574435825484</v>
      </c>
      <c r="M242">
        <f t="shared" si="68"/>
        <v>-24.486046323862158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65.159350138102155</v>
      </c>
      <c r="C243" s="9">
        <f t="shared" si="61"/>
        <v>1.344000000000001</v>
      </c>
      <c r="D243" s="9">
        <f t="shared" si="70"/>
        <v>72.159350138102155</v>
      </c>
      <c r="E243" s="9">
        <f t="shared" si="70"/>
        <v>-20.713636612949152</v>
      </c>
      <c r="F243" s="9">
        <f t="shared" si="63"/>
        <v>-15.879432489587511</v>
      </c>
      <c r="G243" s="10">
        <f t="shared" si="71"/>
        <v>2.1666666599999997</v>
      </c>
      <c r="H243" s="5">
        <f t="shared" si="71"/>
        <v>1</v>
      </c>
      <c r="I243">
        <f t="shared" si="65"/>
        <v>57.413059893341952</v>
      </c>
      <c r="J243">
        <f t="shared" si="66"/>
        <v>46.073410438120732</v>
      </c>
      <c r="K243">
        <f t="shared" si="66"/>
        <v>-34.256390599666773</v>
      </c>
      <c r="L243">
        <f t="shared" si="67"/>
        <v>-10.391277754339221</v>
      </c>
      <c r="M243">
        <f t="shared" si="68"/>
        <v>-24.447902318119951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65.435603557731298</v>
      </c>
      <c r="C244" s="9">
        <f t="shared" si="61"/>
        <v>1.350000000000001</v>
      </c>
      <c r="D244" s="9">
        <f t="shared" si="70"/>
        <v>72.435603557731298</v>
      </c>
      <c r="E244" s="9">
        <f t="shared" si="70"/>
        <v>-20.919615018788878</v>
      </c>
      <c r="F244" s="9">
        <f t="shared" si="63"/>
        <v>-16.02579064607681</v>
      </c>
      <c r="G244" s="10">
        <f t="shared" si="71"/>
        <v>2.1666666599999997</v>
      </c>
      <c r="H244" s="5">
        <f t="shared" si="71"/>
        <v>1</v>
      </c>
      <c r="I244">
        <f t="shared" si="65"/>
        <v>57.450758691072032</v>
      </c>
      <c r="J244">
        <f t="shared" si="66"/>
        <v>46.011062771594695</v>
      </c>
      <c r="K244">
        <f t="shared" si="66"/>
        <v>-34.403078013575495</v>
      </c>
      <c r="L244">
        <f t="shared" si="67"/>
        <v>-10.384029952925541</v>
      </c>
      <c r="M244">
        <f t="shared" si="68"/>
        <v>-24.409723953189172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65.711483021821707</v>
      </c>
      <c r="C245" s="9">
        <f t="shared" si="61"/>
        <v>1.356000000000001</v>
      </c>
      <c r="D245" s="9">
        <f t="shared" ref="D245:E260" si="72">D244+$C$7*(J244+J245)/2</f>
        <v>72.711483021821707</v>
      </c>
      <c r="E245" s="9">
        <f t="shared" si="72"/>
        <v>-21.12647286190149</v>
      </c>
      <c r="F245" s="9">
        <f t="shared" si="63"/>
        <v>-16.172580927566589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57.48877176143727</v>
      </c>
      <c r="J245">
        <f t="shared" si="66"/>
        <v>45.948758591877144</v>
      </c>
      <c r="K245">
        <f t="shared" si="66"/>
        <v>-34.549536357294627</v>
      </c>
      <c r="L245">
        <f t="shared" si="67"/>
        <v>-10.376830232546634</v>
      </c>
      <c r="M245">
        <f t="shared" si="68"/>
        <v>-24.371511219460398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65.986988790428782</v>
      </c>
      <c r="C246" s="9">
        <f t="shared" si="61"/>
        <v>1.362000000000001</v>
      </c>
      <c r="D246" s="9">
        <f t="shared" si="72"/>
        <v>72.986988790428782</v>
      </c>
      <c r="E246" s="9">
        <f t="shared" si="72"/>
        <v>-21.334208767247208</v>
      </c>
      <c r="F246" s="9">
        <f t="shared" si="63"/>
        <v>-16.319800912153678</v>
      </c>
      <c r="G246" s="10">
        <f t="shared" si="73"/>
        <v>2.1666666599999997</v>
      </c>
      <c r="H246" s="5">
        <f t="shared" si="73"/>
        <v>1</v>
      </c>
      <c r="I246">
        <f t="shared" si="65"/>
        <v>57.527096236090493</v>
      </c>
      <c r="J246">
        <f t="shared" si="66"/>
        <v>45.886497610481868</v>
      </c>
      <c r="K246">
        <f t="shared" si="66"/>
        <v>-34.695765424611388</v>
      </c>
      <c r="L246">
        <f t="shared" si="67"/>
        <v>-10.369677799693802</v>
      </c>
      <c r="M246">
        <f t="shared" si="68"/>
        <v>-24.333264114662107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66.262121121891283</v>
      </c>
      <c r="C247" s="9">
        <f t="shared" si="61"/>
        <v>1.368000000000001</v>
      </c>
      <c r="D247" s="9">
        <f t="shared" si="72"/>
        <v>73.262121121891283</v>
      </c>
      <c r="E247" s="9">
        <f t="shared" si="72"/>
        <v>-21.542821358548942</v>
      </c>
      <c r="F247" s="9">
        <f t="shared" si="63"/>
        <v>-16.467448182851719</v>
      </c>
      <c r="G247" s="10">
        <f t="shared" si="73"/>
        <v>2.1666666599999997</v>
      </c>
      <c r="H247" s="5">
        <f t="shared" si="73"/>
        <v>1</v>
      </c>
      <c r="I247">
        <f t="shared" si="65"/>
        <v>57.5657292550082</v>
      </c>
      <c r="J247">
        <f t="shared" si="66"/>
        <v>45.824279543683708</v>
      </c>
      <c r="K247">
        <f t="shared" si="66"/>
        <v>-34.841765009299358</v>
      </c>
      <c r="L247">
        <f t="shared" si="67"/>
        <v>-10.362571866384577</v>
      </c>
      <c r="M247">
        <f t="shared" si="68"/>
        <v>-24.294982643789012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66.53688027285979</v>
      </c>
      <c r="C248" s="9">
        <f t="shared" si="61"/>
        <v>1.374000000000001</v>
      </c>
      <c r="D248" s="9">
        <f t="shared" si="72"/>
        <v>73.53688027285979</v>
      </c>
      <c r="E248" s="9">
        <f t="shared" si="72"/>
        <v>-21.752309258292325</v>
      </c>
      <c r="F248" s="9">
        <f t="shared" si="63"/>
        <v>-16.615520327579016</v>
      </c>
      <c r="G248" s="10">
        <f t="shared" si="73"/>
        <v>2.1666666599999997</v>
      </c>
      <c r="H248" s="5">
        <f t="shared" si="73"/>
        <v>1</v>
      </c>
      <c r="I248">
        <f t="shared" si="65"/>
        <v>57.60466796659702</v>
      </c>
      <c r="J248">
        <f t="shared" si="66"/>
        <v>45.762104112485403</v>
      </c>
      <c r="K248">
        <f t="shared" si="66"/>
        <v>-34.987534905162093</v>
      </c>
      <c r="L248">
        <f t="shared" si="67"/>
        <v>-10.355511650159452</v>
      </c>
      <c r="M248">
        <f t="shared" si="68"/>
        <v>-24.256666819030389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66.811266498324997</v>
      </c>
      <c r="C249" s="9">
        <f t="shared" si="61"/>
        <v>1.380000000000001</v>
      </c>
      <c r="D249" s="9">
        <f t="shared" si="72"/>
        <v>73.811266498324997</v>
      </c>
      <c r="E249" s="9">
        <f t="shared" si="72"/>
        <v>-21.96267108772604</v>
      </c>
      <c r="F249" s="9">
        <f t="shared" si="63"/>
        <v>-16.764014939146712</v>
      </c>
      <c r="G249" s="10">
        <f t="shared" si="73"/>
        <v>2.1666666599999997</v>
      </c>
      <c r="H249" s="5">
        <f t="shared" si="73"/>
        <v>1</v>
      </c>
      <c r="I249">
        <f t="shared" si="65"/>
        <v>57.643909527798542</v>
      </c>
      <c r="J249">
        <f t="shared" si="66"/>
        <v>45.699971042584444</v>
      </c>
      <c r="K249">
        <f t="shared" si="66"/>
        <v>-35.133074906076274</v>
      </c>
      <c r="L249">
        <f t="shared" si="67"/>
        <v>-10.348496374078342</v>
      </c>
      <c r="M249">
        <f t="shared" si="68"/>
        <v>-24.218316659698431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67.085280051645768</v>
      </c>
      <c r="C250" s="9">
        <f t="shared" si="61"/>
        <v>1.386000000000001</v>
      </c>
      <c r="D250" s="9">
        <f t="shared" si="72"/>
        <v>74.085280051645768</v>
      </c>
      <c r="E250" s="9">
        <f t="shared" si="72"/>
        <v>-22.173905466862372</v>
      </c>
      <c r="F250" s="9">
        <f t="shared" si="63"/>
        <v>-16.912929615247318</v>
      </c>
      <c r="G250" s="10">
        <f t="shared" si="73"/>
        <v>2.1666666599999997</v>
      </c>
      <c r="H250" s="5">
        <f t="shared" si="73"/>
        <v>1</v>
      </c>
      <c r="I250">
        <f t="shared" si="65"/>
        <v>57.683451104192123</v>
      </c>
      <c r="J250">
        <f t="shared" si="66"/>
        <v>45.637880064339974</v>
      </c>
      <c r="K250">
        <f t="shared" si="66"/>
        <v>-35.278384806034467</v>
      </c>
      <c r="L250">
        <f t="shared" si="67"/>
        <v>-10.341525266716642</v>
      </c>
      <c r="M250">
        <f t="shared" si="68"/>
        <v>-24.179932192156606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67.358921184577014</v>
      </c>
      <c r="C251" s="9">
        <f t="shared" si="61"/>
        <v>1.392000000000001</v>
      </c>
      <c r="D251" s="9">
        <f t="shared" si="72"/>
        <v>74.358921184577014</v>
      </c>
      <c r="E251" s="9">
        <f t="shared" si="72"/>
        <v>-22.386011014478036</v>
      </c>
      <c r="F251" s="9">
        <f t="shared" si="63"/>
        <v>-17.062261958443646</v>
      </c>
      <c r="G251" s="10">
        <f t="shared" si="73"/>
        <v>2.1666666599999997</v>
      </c>
      <c r="H251" s="5">
        <f t="shared" si="73"/>
        <v>1</v>
      </c>
      <c r="I251">
        <f t="shared" si="65"/>
        <v>57.723289870096067</v>
      </c>
      <c r="J251">
        <f t="shared" si="66"/>
        <v>45.575830912739676</v>
      </c>
      <c r="K251">
        <f t="shared" si="66"/>
        <v>-35.423464399187409</v>
      </c>
      <c r="L251">
        <f t="shared" si="67"/>
        <v>-10.334597562161001</v>
      </c>
      <c r="M251">
        <f t="shared" si="68"/>
        <v>-24.141513449748032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67.632190147297337</v>
      </c>
      <c r="C252" s="9">
        <f t="shared" si="61"/>
        <v>1.398000000000001</v>
      </c>
      <c r="D252" s="9">
        <f t="shared" si="72"/>
        <v>74.632190147297337</v>
      </c>
      <c r="E252" s="9">
        <f t="shared" si="72"/>
        <v>-22.598986348115258</v>
      </c>
      <c r="F252" s="9">
        <f t="shared" si="63"/>
        <v>-17.212009576158014</v>
      </c>
      <c r="G252" s="10">
        <f t="shared" si="73"/>
        <v>2.1666666599999997</v>
      </c>
      <c r="H252" s="5">
        <f t="shared" si="73"/>
        <v>1</v>
      </c>
      <c r="I252">
        <f t="shared" si="65"/>
        <v>57.763423008666848</v>
      </c>
      <c r="J252">
        <f t="shared" si="66"/>
        <v>45.513823327366708</v>
      </c>
      <c r="K252">
        <f t="shared" si="66"/>
        <v>-35.568313479885894</v>
      </c>
      <c r="L252">
        <f t="shared" si="67"/>
        <v>-10.32771250000472</v>
      </c>
      <c r="M252">
        <f t="shared" si="68"/>
        <v>-24.103060472723921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67.905087188436539</v>
      </c>
      <c r="C253" s="9">
        <f t="shared" si="61"/>
        <v>1.404000000000001</v>
      </c>
      <c r="D253" s="9">
        <f t="shared" si="72"/>
        <v>74.905087188436539</v>
      </c>
      <c r="E253" s="9">
        <f t="shared" si="72"/>
        <v>-22.812830084083082</v>
      </c>
      <c r="F253" s="9">
        <f t="shared" si="63"/>
        <v>-17.362170080661876</v>
      </c>
      <c r="G253" s="10">
        <f t="shared" si="73"/>
        <v>2.1666666599999997</v>
      </c>
      <c r="H253" s="5">
        <f t="shared" si="73"/>
        <v>1</v>
      </c>
      <c r="I253">
        <f t="shared" si="65"/>
        <v>57.803847711996632</v>
      </c>
      <c r="J253">
        <f t="shared" si="66"/>
        <v>45.451857052366677</v>
      </c>
      <c r="K253">
        <f t="shared" si="66"/>
        <v>-35.712931842722234</v>
      </c>
      <c r="L253">
        <f t="shared" si="67"/>
        <v>-10.320869325342859</v>
      </c>
      <c r="M253">
        <f t="shared" si="68"/>
        <v>-24.064573308172022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68.177612555102883</v>
      </c>
      <c r="C254" s="9">
        <f t="shared" si="61"/>
        <v>1.410000000000001</v>
      </c>
      <c r="D254" s="9">
        <f t="shared" si="72"/>
        <v>75.177612555102883</v>
      </c>
      <c r="E254" s="9">
        <f t="shared" si="72"/>
        <v>-23.027540837458961</v>
      </c>
      <c r="F254" s="9">
        <f t="shared" si="63"/>
        <v>-17.512741089065731</v>
      </c>
      <c r="G254" s="10">
        <f t="shared" si="73"/>
        <v>2.1666666599999997</v>
      </c>
      <c r="H254" s="5">
        <f t="shared" si="73"/>
        <v>1</v>
      </c>
      <c r="I254">
        <f t="shared" si="65"/>
        <v>57.844561181208924</v>
      </c>
      <c r="J254">
        <f t="shared" si="66"/>
        <v>45.389931836414618</v>
      </c>
      <c r="K254">
        <f t="shared" si="66"/>
        <v>-35.857319282571268</v>
      </c>
      <c r="L254">
        <f t="shared" si="67"/>
        <v>-10.314067288766976</v>
      </c>
      <c r="M254">
        <f t="shared" si="68"/>
        <v>-24.02605200994514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68.449766492910172</v>
      </c>
      <c r="C255" s="9">
        <f t="shared" si="61"/>
        <v>1.416000000000001</v>
      </c>
      <c r="D255" s="9">
        <f t="shared" si="72"/>
        <v>75.449766492910172</v>
      </c>
      <c r="E255" s="9">
        <f t="shared" si="72"/>
        <v>-23.243117222090568</v>
      </c>
      <c r="F255" s="9">
        <f t="shared" si="63"/>
        <v>-17.663720223309415</v>
      </c>
      <c r="G255" s="10">
        <f t="shared" si="73"/>
        <v>2.1666666599999997</v>
      </c>
      <c r="H255" s="5">
        <f t="shared" si="73"/>
        <v>1</v>
      </c>
      <c r="I255">
        <f t="shared" si="65"/>
        <v>57.88556062655244</v>
      </c>
      <c r="J255">
        <f t="shared" si="66"/>
        <v>45.32804743268202</v>
      </c>
      <c r="K255">
        <f t="shared" si="66"/>
        <v>-36.001475594630939</v>
      </c>
      <c r="L255">
        <f t="shared" si="67"/>
        <v>-10.307305646359566</v>
      </c>
      <c r="M255">
        <f t="shared" si="68"/>
        <v>-23.987496638589729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68.721549246004628</v>
      </c>
      <c r="C256" s="9">
        <f t="shared" si="61"/>
        <v>1.422000000000001</v>
      </c>
      <c r="D256" s="9">
        <f t="shared" si="72"/>
        <v>75.721549246004628</v>
      </c>
      <c r="E256" s="9">
        <f t="shared" si="72"/>
        <v>-23.459557850597847</v>
      </c>
      <c r="F256" s="9">
        <f t="shared" si="63"/>
        <v>-17.815105110152679</v>
      </c>
      <c r="G256" s="10">
        <f t="shared" si="73"/>
        <v>2.1666666599999997</v>
      </c>
      <c r="H256" s="5">
        <f t="shared" si="73"/>
        <v>1</v>
      </c>
      <c r="I256">
        <f t="shared" si="65"/>
        <v>57.926843267493147</v>
      </c>
      <c r="J256">
        <f t="shared" si="66"/>
        <v>45.266203598803862</v>
      </c>
      <c r="K256">
        <f t="shared" si="66"/>
        <v>-36.145400574462478</v>
      </c>
      <c r="L256">
        <f t="shared" si="67"/>
        <v>-10.30058365968814</v>
      </c>
      <c r="M256">
        <f t="shared" si="68"/>
        <v>-23.948907261274528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68.992961057091577</v>
      </c>
      <c r="C257" s="9">
        <f t="shared" si="61"/>
        <v>1.428000000000001</v>
      </c>
      <c r="D257" s="9">
        <f t="shared" si="72"/>
        <v>75.992961057091577</v>
      </c>
      <c r="E257" s="9">
        <f t="shared" si="72"/>
        <v>-23.676861334375324</v>
      </c>
      <c r="F257" s="9">
        <f t="shared" si="63"/>
        <v>-17.966893381166127</v>
      </c>
      <c r="G257" s="10">
        <f t="shared" si="73"/>
        <v>2.1666666599999997</v>
      </c>
      <c r="H257" s="5">
        <f t="shared" si="73"/>
        <v>1</v>
      </c>
      <c r="I257">
        <f t="shared" si="65"/>
        <v>57.968406332804562</v>
      </c>
      <c r="J257">
        <f t="shared" si="66"/>
        <v>45.204400096845731</v>
      </c>
      <c r="K257">
        <f t="shared" si="66"/>
        <v>-36.289094018030127</v>
      </c>
      <c r="L257">
        <f t="shared" si="67"/>
        <v>-10.29390059579902</v>
      </c>
      <c r="M257">
        <f t="shared" si="68"/>
        <v>-23.910283951719272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69.264002167461925</v>
      </c>
      <c r="C258" s="9">
        <f t="shared" si="61"/>
        <v>1.4340000000000011</v>
      </c>
      <c r="D258" s="9">
        <f t="shared" si="72"/>
        <v>76.264002167461925</v>
      </c>
      <c r="E258" s="9">
        <f t="shared" si="72"/>
        <v>-23.895026283594635</v>
      </c>
      <c r="F258" s="9">
        <f t="shared" si="63"/>
        <v>-18.119082672722453</v>
      </c>
      <c r="G258" s="10">
        <f t="shared" si="73"/>
        <v>2.1666666599999997</v>
      </c>
      <c r="H258" s="5">
        <f t="shared" si="73"/>
        <v>1</v>
      </c>
      <c r="I258">
        <f t="shared" si="65"/>
        <v>58.010247060656219</v>
      </c>
      <c r="J258">
        <f t="shared" si="66"/>
        <v>45.142636693270937</v>
      </c>
      <c r="K258">
        <f t="shared" si="66"/>
        <v>-36.432555721740442</v>
      </c>
      <c r="L258">
        <f t="shared" si="67"/>
        <v>-10.287255727210765</v>
      </c>
      <c r="M258">
        <f t="shared" si="68"/>
        <v>-23.871626790123518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69.53467281701846</v>
      </c>
      <c r="C259" s="9">
        <f t="shared" si="61"/>
        <v>1.4400000000000011</v>
      </c>
      <c r="D259" s="9">
        <f t="shared" si="72"/>
        <v>76.53467281701846</v>
      </c>
      <c r="E259" s="9">
        <f t="shared" si="72"/>
        <v>-24.114051307207301</v>
      </c>
      <c r="F259" s="9">
        <f t="shared" si="63"/>
        <v>-18.271670625988016</v>
      </c>
      <c r="G259" s="10">
        <f t="shared" si="73"/>
        <v>2.1666666599999997</v>
      </c>
      <c r="H259" s="5">
        <f t="shared" si="73"/>
        <v>1</v>
      </c>
      <c r="I259">
        <f t="shared" si="65"/>
        <v>58.05236269870035</v>
      </c>
      <c r="J259">
        <f t="shared" si="66"/>
        <v>45.08091315890767</v>
      </c>
      <c r="K259">
        <f t="shared" si="66"/>
        <v>-36.57578548248118</v>
      </c>
      <c r="L259">
        <f t="shared" si="67"/>
        <v>-10.280648331907312</v>
      </c>
      <c r="M259">
        <f t="shared" si="68"/>
        <v>-23.832935863095521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69.804973244301934</v>
      </c>
      <c r="C260" s="9">
        <f t="shared" si="61"/>
        <v>1.4460000000000011</v>
      </c>
      <c r="D260" s="9">
        <f t="shared" si="72"/>
        <v>76.804973244301934</v>
      </c>
      <c r="E260" s="9">
        <f t="shared" si="72"/>
        <v>-24.333935012947723</v>
      </c>
      <c r="F260" s="9">
        <f t="shared" si="63"/>
        <v>-18.424654886914677</v>
      </c>
      <c r="G260" s="10">
        <f t="shared" si="73"/>
        <v>2.1666666599999997</v>
      </c>
      <c r="H260" s="5">
        <f t="shared" si="73"/>
        <v>1</v>
      </c>
      <c r="I260">
        <f t="shared" si="65"/>
        <v>58.094750504156806</v>
      </c>
      <c r="J260">
        <f t="shared" si="66"/>
        <v>45.019229268916227</v>
      </c>
      <c r="K260">
        <f t="shared" si="66"/>
        <v>-36.718783097659752</v>
      </c>
      <c r="L260">
        <f t="shared" si="67"/>
        <v>-10.274077693330776</v>
      </c>
      <c r="M260">
        <f t="shared" si="68"/>
        <v>-23.794211263581257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70.074903686516947</v>
      </c>
      <c r="C261" s="9">
        <f t="shared" si="61"/>
        <v>1.4520000000000011</v>
      </c>
      <c r="D261" s="9">
        <f t="shared" ref="D261:E276" si="74">D260+$C$7*(J260+J261)/2</f>
        <v>77.074903686516947</v>
      </c>
      <c r="E261" s="9">
        <f t="shared" si="74"/>
        <v>-24.554676007336425</v>
      </c>
      <c r="F261" s="9">
        <f t="shared" si="63"/>
        <v>-18.578033106232041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58.137407743896169</v>
      </c>
      <c r="J261">
        <f t="shared" si="66"/>
        <v>44.957584802756244</v>
      </c>
      <c r="K261">
        <f t="shared" si="66"/>
        <v>-36.861548365241241</v>
      </c>
      <c r="L261">
        <f t="shared" si="67"/>
        <v>-10.267543100373926</v>
      </c>
      <c r="M261">
        <f t="shared" si="68"/>
        <v>-23.755453090793502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70.344464379557678</v>
      </c>
      <c r="C262" s="9">
        <f t="shared" si="61"/>
        <v>1.4580000000000011</v>
      </c>
      <c r="D262" s="9">
        <f t="shared" si="74"/>
        <v>77.344464379557678</v>
      </c>
      <c r="E262" s="9">
        <f t="shared" si="74"/>
        <v>-24.776272895683508</v>
      </c>
      <c r="F262" s="9">
        <f t="shared" si="63"/>
        <v>-18.731802939439863</v>
      </c>
      <c r="G262" s="10">
        <f t="shared" si="75"/>
        <v>2.1666666599999997</v>
      </c>
      <c r="H262" s="5">
        <f t="shared" si="75"/>
        <v>1</v>
      </c>
      <c r="I262">
        <f t="shared" si="65"/>
        <v>58.180331694521165</v>
      </c>
      <c r="J262">
        <f t="shared" si="66"/>
        <v>44.895979544154002</v>
      </c>
      <c r="K262">
        <f t="shared" si="66"/>
        <v>-37.004081083786005</v>
      </c>
      <c r="L262">
        <f t="shared" si="67"/>
        <v>-10.261043847372381</v>
      </c>
      <c r="M262">
        <f t="shared" si="68"/>
        <v>-23.716661450141082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70.613655558033344</v>
      </c>
      <c r="C263" s="9">
        <f t="shared" si="61"/>
        <v>1.4640000000000011</v>
      </c>
      <c r="D263" s="9">
        <f t="shared" si="74"/>
        <v>77.613655558033344</v>
      </c>
      <c r="E263" s="9">
        <f t="shared" si="74"/>
        <v>-24.998724282092326</v>
      </c>
      <c r="F263" s="9">
        <f t="shared" si="63"/>
        <v>-18.885962046800877</v>
      </c>
      <c r="G263" s="10">
        <f t="shared" si="75"/>
        <v>2.1666666599999997</v>
      </c>
      <c r="H263" s="5">
        <f t="shared" si="75"/>
        <v>1</v>
      </c>
      <c r="I263">
        <f t="shared" si="65"/>
        <v>58.223519642446213</v>
      </c>
      <c r="J263">
        <f t="shared" si="66"/>
        <v>44.834413281069772</v>
      </c>
      <c r="K263">
        <f t="shared" si="66"/>
        <v>-37.146381052486852</v>
      </c>
      <c r="L263">
        <f t="shared" si="67"/>
        <v>-10.254579234096445</v>
      </c>
      <c r="M263">
        <f t="shared" si="68"/>
        <v>-23.677836453158189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70.882477455293554</v>
      </c>
      <c r="C264" s="9">
        <f t="shared" si="61"/>
        <v>1.4700000000000011</v>
      </c>
      <c r="D264" s="9">
        <f t="shared" si="74"/>
        <v>77.882477455293554</v>
      </c>
      <c r="E264" s="9">
        <f t="shared" si="74"/>
        <v>-25.222028769463403</v>
      </c>
      <c r="F264" s="9">
        <f t="shared" si="63"/>
        <v>-19.040508093333848</v>
      </c>
      <c r="G264" s="10">
        <f t="shared" si="75"/>
        <v>2.1666666599999997</v>
      </c>
      <c r="H264" s="5">
        <f t="shared" si="75"/>
        <v>1</v>
      </c>
      <c r="I264">
        <f t="shared" si="65"/>
        <v>58.266968883975309</v>
      </c>
      <c r="J264">
        <f t="shared" si="66"/>
        <v>44.77288580566519</v>
      </c>
      <c r="K264">
        <f t="shared" si="66"/>
        <v>-37.288448071205799</v>
      </c>
      <c r="L264">
        <f t="shared" si="67"/>
        <v>-10.248148565742664</v>
      </c>
      <c r="M264">
        <f t="shared" si="68"/>
        <v>-23.638978217433888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71.150930303453364</v>
      </c>
      <c r="C265" s="9">
        <f t="shared" si="61"/>
        <v>1.4760000000000011</v>
      </c>
      <c r="D265" s="9">
        <f t="shared" si="74"/>
        <v>78.150930303453364</v>
      </c>
      <c r="E265" s="9">
        <f t="shared" si="74"/>
        <v>-25.446184959498552</v>
      </c>
      <c r="F265" s="9">
        <f t="shared" si="63"/>
        <v>-19.195438748806925</v>
      </c>
      <c r="G265" s="10">
        <f t="shared" si="75"/>
        <v>2.1666666599999997</v>
      </c>
      <c r="H265" s="5">
        <f t="shared" si="75"/>
        <v>1</v>
      </c>
      <c r="I265">
        <f t="shared" si="65"/>
        <v>58.310676725378158</v>
      </c>
      <c r="J265">
        <f t="shared" si="66"/>
        <v>44.711396914270736</v>
      </c>
      <c r="K265">
        <f t="shared" si="66"/>
        <v>-37.430281940510405</v>
      </c>
      <c r="L265">
        <f t="shared" si="67"/>
        <v>-10.241751152925072</v>
      </c>
      <c r="M265">
        <f t="shared" si="68"/>
        <v>-23.600086866541695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71.419014333418232</v>
      </c>
      <c r="C266" s="9">
        <f t="shared" si="61"/>
        <v>1.4820000000000011</v>
      </c>
      <c r="D266" s="9">
        <f t="shared" si="74"/>
        <v>78.419014333418232</v>
      </c>
      <c r="E266" s="9">
        <f t="shared" si="74"/>
        <v>-25.671191452705212</v>
      </c>
      <c r="F266" s="9">
        <f t="shared" si="63"/>
        <v>-19.350751687731275</v>
      </c>
      <c r="G266" s="10">
        <f t="shared" si="75"/>
        <v>2.1666666599999997</v>
      </c>
      <c r="H266" s="5">
        <f t="shared" si="75"/>
        <v>1</v>
      </c>
      <c r="I266">
        <f t="shared" si="65"/>
        <v>58.354640482964484</v>
      </c>
      <c r="J266">
        <f t="shared" si="66"/>
        <v>44.649946407353184</v>
      </c>
      <c r="K266">
        <f t="shared" si="66"/>
        <v>-37.571882461709656</v>
      </c>
      <c r="L266">
        <f t="shared" si="67"/>
        <v>-10.235386311666115</v>
      </c>
      <c r="M266">
        <f t="shared" si="68"/>
        <v>-23.561162529969366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71.686729774908741</v>
      </c>
      <c r="C267" s="9">
        <f t="shared" si="61"/>
        <v>1.4880000000000011</v>
      </c>
      <c r="D267" s="9">
        <f t="shared" si="74"/>
        <v>78.686729774908741</v>
      </c>
      <c r="E267" s="9">
        <f t="shared" si="74"/>
        <v>-25.897046848401011</v>
      </c>
      <c r="F267" s="9">
        <f t="shared" si="63"/>
        <v>-19.506444589355038</v>
      </c>
      <c r="G267" s="10">
        <f t="shared" si="75"/>
        <v>2.1666666599999997</v>
      </c>
      <c r="H267" s="5">
        <f t="shared" si="75"/>
        <v>1</v>
      </c>
      <c r="I267">
        <f t="shared" si="65"/>
        <v>58.398857483156711</v>
      </c>
      <c r="J267">
        <f t="shared" si="66"/>
        <v>44.58853408948319</v>
      </c>
      <c r="K267">
        <f t="shared" si="66"/>
        <v>-37.71324943688947</v>
      </c>
      <c r="L267">
        <f t="shared" si="67"/>
        <v>-10.229053363387283</v>
      </c>
      <c r="M267">
        <f t="shared" si="68"/>
        <v>-23.522205343048782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71.954076856485102</v>
      </c>
      <c r="C268" s="9">
        <f t="shared" si="61"/>
        <v>1.4940000000000011</v>
      </c>
      <c r="D268" s="9">
        <f t="shared" si="74"/>
        <v>78.954076856485102</v>
      </c>
      <c r="E268" s="9">
        <f t="shared" si="74"/>
        <v>-26.123749744718523</v>
      </c>
      <c r="F268" s="9">
        <f t="shared" si="63"/>
        <v>-19.662515137657461</v>
      </c>
      <c r="G268" s="10">
        <f t="shared" si="75"/>
        <v>2.1666666599999997</v>
      </c>
      <c r="H268" s="5">
        <f t="shared" si="75"/>
        <v>1</v>
      </c>
      <c r="I268">
        <f t="shared" si="65"/>
        <v>58.443325062560888</v>
      </c>
      <c r="J268">
        <f t="shared" si="66"/>
        <v>44.52715976930287</v>
      </c>
      <c r="K268">
        <f t="shared" si="66"/>
        <v>-37.854382668947764</v>
      </c>
      <c r="L268">
        <f t="shared" si="67"/>
        <v>-10.222751634899444</v>
      </c>
      <c r="M268">
        <f t="shared" si="68"/>
        <v>-23.483215446886035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72.221055805571496</v>
      </c>
      <c r="C269" s="9">
        <f t="shared" si="61"/>
        <v>1.5000000000000011</v>
      </c>
      <c r="D269" s="9">
        <f t="shared" si="74"/>
        <v>79.221055805571496</v>
      </c>
      <c r="E269" s="9">
        <f t="shared" si="74"/>
        <v>-26.351298738610254</v>
      </c>
      <c r="F269" s="9">
        <f t="shared" si="63"/>
        <v>-19.81896102134343</v>
      </c>
      <c r="G269" s="10">
        <f t="shared" si="75"/>
        <v>2.1666666599999997</v>
      </c>
      <c r="H269" s="5">
        <f t="shared" si="75"/>
        <v>1</v>
      </c>
      <c r="I269">
        <f t="shared" si="65"/>
        <v>58.488040568035849</v>
      </c>
      <c r="J269">
        <f t="shared" si="66"/>
        <v>44.465823259493476</v>
      </c>
      <c r="K269">
        <f t="shared" si="66"/>
        <v>-37.995281961629082</v>
      </c>
      <c r="L269">
        <f t="shared" si="67"/>
        <v>-10.216480458392869</v>
      </c>
      <c r="M269">
        <f t="shared" si="68"/>
        <v>-23.444192988291643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72.487666848480202</v>
      </c>
      <c r="C270" s="9">
        <f t="shared" si="61"/>
        <v>1.5060000000000011</v>
      </c>
      <c r="D270" s="9">
        <f t="shared" si="74"/>
        <v>79.487666848480202</v>
      </c>
      <c r="E270" s="9">
        <f t="shared" si="74"/>
        <v>-26.579692425853818</v>
      </c>
      <c r="F270" s="9">
        <f t="shared" si="63"/>
        <v>-19.975779933838123</v>
      </c>
      <c r="G270" s="10">
        <f t="shared" si="75"/>
        <v>2.1666666599999997</v>
      </c>
      <c r="H270" s="5">
        <f t="shared" si="75"/>
        <v>1</v>
      </c>
      <c r="I270">
        <f t="shared" si="65"/>
        <v>58.533001356760799</v>
      </c>
      <c r="J270">
        <f t="shared" si="66"/>
        <v>44.404524376743119</v>
      </c>
      <c r="K270">
        <f t="shared" si="66"/>
        <v>-38.135947119558836</v>
      </c>
      <c r="L270">
        <f t="shared" si="67"/>
        <v>-10.210239171426982</v>
      </c>
      <c r="M270">
        <f t="shared" si="68"/>
        <v>-23.405138119710973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72.753910210435578</v>
      </c>
      <c r="C271" s="9">
        <f t="shared" si="61"/>
        <v>1.5120000000000011</v>
      </c>
      <c r="D271" s="9">
        <f t="shared" si="74"/>
        <v>79.753910210435578</v>
      </c>
      <c r="E271" s="9">
        <f t="shared" si="74"/>
        <v>-26.808929401057327</v>
      </c>
      <c r="F271" s="9">
        <f t="shared" si="63"/>
        <v>-20.132969573282057</v>
      </c>
      <c r="G271" s="10">
        <f t="shared" si="75"/>
        <v>2.1666666599999997</v>
      </c>
      <c r="H271" s="5">
        <f t="shared" si="75"/>
        <v>1</v>
      </c>
      <c r="I271">
        <f t="shared" si="65"/>
        <v>58.578204796301065</v>
      </c>
      <c r="J271">
        <f t="shared" si="66"/>
        <v>44.343262941714556</v>
      </c>
      <c r="K271">
        <f t="shared" si="66"/>
        <v>-38.276377948277101</v>
      </c>
      <c r="L271">
        <f t="shared" si="67"/>
        <v>-10.204027116919791</v>
      </c>
      <c r="M271">
        <f t="shared" si="68"/>
        <v>-23.366050999154808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73.019786115597753</v>
      </c>
      <c r="C272" s="9">
        <f t="shared" si="61"/>
        <v>1.5180000000000011</v>
      </c>
      <c r="D272" s="9">
        <f t="shared" si="74"/>
        <v>80.019786115597753</v>
      </c>
      <c r="E272" s="9">
        <f t="shared" si="74"/>
        <v>-27.039008257664975</v>
      </c>
      <c r="F272" s="9">
        <f t="shared" si="63"/>
        <v>-20.290527642526307</v>
      </c>
      <c r="G272" s="10">
        <f t="shared" si="75"/>
        <v>2.1666666599999997</v>
      </c>
      <c r="H272" s="5">
        <f t="shared" si="75"/>
        <v>1</v>
      </c>
      <c r="I272">
        <f t="shared" si="65"/>
        <v>58.623648264672262</v>
      </c>
      <c r="J272">
        <f t="shared" si="66"/>
        <v>44.282038779013035</v>
      </c>
      <c r="K272">
        <f t="shared" si="66"/>
        <v>-38.416574254272028</v>
      </c>
      <c r="L272">
        <f t="shared" si="67"/>
        <v>-10.197843643137057</v>
      </c>
      <c r="M272">
        <f t="shared" si="68"/>
        <v>-23.326931790130136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73.285294787086258</v>
      </c>
      <c r="C273" s="9">
        <f t="shared" si="61"/>
        <v>1.5240000000000011</v>
      </c>
      <c r="D273" s="9">
        <f t="shared" si="74"/>
        <v>80.285294787086258</v>
      </c>
      <c r="E273" s="9">
        <f t="shared" si="74"/>
        <v>-27.26992758796283</v>
      </c>
      <c r="F273" s="9">
        <f t="shared" si="63"/>
        <v>-20.448451849128023</v>
      </c>
      <c r="G273" s="10">
        <f t="shared" si="75"/>
        <v>2.1666666599999997</v>
      </c>
      <c r="H273" s="5">
        <f t="shared" si="75"/>
        <v>1</v>
      </c>
      <c r="I273">
        <f t="shared" si="65"/>
        <v>58.669329150402753</v>
      </c>
      <c r="J273">
        <f t="shared" si="66"/>
        <v>44.220851717154211</v>
      </c>
      <c r="K273">
        <f t="shared" si="66"/>
        <v>-38.55653584501281</v>
      </c>
      <c r="L273">
        <f t="shared" si="67"/>
        <v>-10.191688103681157</v>
      </c>
      <c r="M273">
        <f t="shared" si="68"/>
        <v>-23.287780661571084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73.550436447003321</v>
      </c>
      <c r="C274" s="9">
        <f t="shared" si="61"/>
        <v>1.5300000000000011</v>
      </c>
      <c r="D274" s="9">
        <f t="shared" si="74"/>
        <v>80.550436447003321</v>
      </c>
      <c r="E274" s="9">
        <f t="shared" si="74"/>
        <v>-27.501685983084815</v>
      </c>
      <c r="F274" s="9">
        <f t="shared" si="63"/>
        <v>-20.606739905346139</v>
      </c>
      <c r="G274" s="10">
        <f t="shared" si="75"/>
        <v>2.1666666599999997</v>
      </c>
      <c r="H274" s="5">
        <f t="shared" si="75"/>
        <v>1</v>
      </c>
      <c r="I274">
        <f t="shared" si="65"/>
        <v>58.715244852594466</v>
      </c>
      <c r="J274">
        <f t="shared" si="66"/>
        <v>44.159701588532123</v>
      </c>
      <c r="K274">
        <f t="shared" si="66"/>
        <v>-38.696262528982238</v>
      </c>
      <c r="L274">
        <f t="shared" si="67"/>
        <v>-10.18555985747968</v>
      </c>
      <c r="M274">
        <f t="shared" si="68"/>
        <v>-23.248597787770105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73.815211316457081</v>
      </c>
      <c r="C275" s="9">
        <f t="shared" si="61"/>
        <v>1.5360000000000011</v>
      </c>
      <c r="D275" s="9">
        <f t="shared" si="74"/>
        <v>80.815211316457081</v>
      </c>
      <c r="E275" s="9">
        <f t="shared" si="74"/>
        <v>-27.734282033018889</v>
      </c>
      <c r="F275" s="9">
        <f t="shared" si="63"/>
        <v>-20.765389528137391</v>
      </c>
      <c r="G275" s="10">
        <f t="shared" si="75"/>
        <v>2.1666666599999997</v>
      </c>
      <c r="H275" s="5">
        <f t="shared" si="75"/>
        <v>1</v>
      </c>
      <c r="I275">
        <f t="shared" si="65"/>
        <v>58.76139278098205</v>
      </c>
      <c r="J275">
        <f t="shared" si="66"/>
        <v>44.098588229387246</v>
      </c>
      <c r="K275">
        <f t="shared" si="66"/>
        <v>-38.835754115708859</v>
      </c>
      <c r="L275">
        <f t="shared" si="67"/>
        <v>-10.179458268773724</v>
      </c>
      <c r="M275">
        <f t="shared" si="68"/>
        <v>-23.209383348309316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74.079619615584562</v>
      </c>
      <c r="C276" s="9">
        <f t="shared" si="61"/>
        <v>1.5420000000000011</v>
      </c>
      <c r="D276" s="9">
        <f t="shared" si="74"/>
        <v>81.079619615584562</v>
      </c>
      <c r="E276" s="9">
        <f t="shared" si="74"/>
        <v>-27.967714326613411</v>
      </c>
      <c r="F276" s="9">
        <f t="shared" si="63"/>
        <v>-20.924398439152522</v>
      </c>
      <c r="G276" s="10">
        <f t="shared" si="75"/>
        <v>2.1666666599999997</v>
      </c>
      <c r="H276" s="5">
        <f t="shared" si="75"/>
        <v>1</v>
      </c>
      <c r="I276">
        <f t="shared" si="65"/>
        <v>58.807770355990357</v>
      </c>
      <c r="J276">
        <f t="shared" si="66"/>
        <v>44.037511479774601</v>
      </c>
      <c r="K276">
        <f t="shared" si="66"/>
        <v>-38.975010415798714</v>
      </c>
      <c r="L276">
        <f t="shared" si="67"/>
        <v>-10.173382707105937</v>
      </c>
      <c r="M276">
        <f t="shared" si="68"/>
        <v>-23.170137527992082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74.343661563574486</v>
      </c>
      <c r="C277" s="9">
        <f t="shared" ref="C277:C289" si="80">C276+_dt</f>
        <v>1.5480000000000012</v>
      </c>
      <c r="D277" s="9">
        <f t="shared" ref="D277:E289" si="81">D276+$C$7*(J276+J277)/2</f>
        <v>81.343661563574486</v>
      </c>
      <c r="E277" s="9">
        <f t="shared" si="81"/>
        <v>-28.201981451583706</v>
      </c>
      <c r="F277" s="9">
        <f t="shared" ref="F277:F289" si="82">$O$1*D277^2+$O$2*D277+$O$3</f>
        <v>-21.083764364732804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58.854375008790413</v>
      </c>
      <c r="J277">
        <f t="shared" ref="J277:K289" si="85">J276+L276*$C$7</f>
        <v>43.976471183531963</v>
      </c>
      <c r="K277">
        <f t="shared" si="85"/>
        <v>-39.114031240966668</v>
      </c>
      <c r="L277">
        <f t="shared" ref="L277:L289" si="86">-$C$15*I277*J277</f>
        <v>-10.167332547308272</v>
      </c>
      <c r="M277">
        <f t="shared" ref="M277:M289" si="87">-$C$6-$C$15*I277*K277</f>
        <v>-23.130860516774803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74.60733737868982</v>
      </c>
      <c r="C278" s="9">
        <f t="shared" si="80"/>
        <v>1.5540000000000012</v>
      </c>
      <c r="D278" s="9">
        <f t="shared" si="81"/>
        <v>81.60733737868982</v>
      </c>
      <c r="E278" s="9">
        <f t="shared" si="81"/>
        <v>-28.437081994518806</v>
      </c>
      <c r="F278" s="9">
        <f t="shared" si="82"/>
        <v>-21.24348503590662</v>
      </c>
      <c r="G278" s="10">
        <f t="shared" si="83"/>
        <v>2.1666666599999997</v>
      </c>
      <c r="H278" s="5">
        <f t="shared" si="83"/>
        <v>1</v>
      </c>
      <c r="I278">
        <f t="shared" si="84"/>
        <v>58.901204181353656</v>
      </c>
      <c r="J278">
        <f t="shared" si="85"/>
        <v>43.915467188248115</v>
      </c>
      <c r="K278">
        <f t="shared" si="85"/>
        <v>-39.252816404067318</v>
      </c>
      <c r="L278">
        <f t="shared" si="86"/>
        <v>-10.161307169489481</v>
      </c>
      <c r="M278">
        <f t="shared" si="87"/>
        <v>-23.091552509698918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74.870647278290264</v>
      </c>
      <c r="C279" s="9">
        <f t="shared" si="80"/>
        <v>1.5600000000000012</v>
      </c>
      <c r="D279" s="9">
        <f t="shared" si="81"/>
        <v>81.870647278290264</v>
      </c>
      <c r="E279" s="9">
        <f t="shared" si="81"/>
        <v>-28.673014540888385</v>
      </c>
      <c r="F279" s="9">
        <f t="shared" si="82"/>
        <v>-21.403558188386516</v>
      </c>
      <c r="G279" s="10">
        <f t="shared" si="83"/>
        <v>2.1666666599999997</v>
      </c>
      <c r="H279" s="5">
        <f t="shared" si="83"/>
        <v>1</v>
      </c>
      <c r="I279">
        <f t="shared" si="84"/>
        <v>58.948255326504601</v>
      </c>
      <c r="J279">
        <f t="shared" si="85"/>
        <v>43.854499345231176</v>
      </c>
      <c r="K279">
        <f t="shared" si="85"/>
        <v>-39.39136571912551</v>
      </c>
      <c r="L279">
        <f t="shared" si="86"/>
        <v>-10.155305959022323</v>
      </c>
      <c r="M279">
        <f t="shared" si="87"/>
        <v>-23.052213706823146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75.133591478854385</v>
      </c>
      <c r="C280" s="9">
        <f t="shared" si="80"/>
        <v>1.5660000000000012</v>
      </c>
      <c r="D280" s="9">
        <f t="shared" si="81"/>
        <v>82.133591478854385</v>
      </c>
      <c r="E280" s="9">
        <f t="shared" si="81"/>
        <v>-28.90977767504986</v>
      </c>
      <c r="F280" s="9">
        <f t="shared" si="82"/>
        <v>-21.563981562566223</v>
      </c>
      <c r="G280" s="10">
        <f t="shared" si="83"/>
        <v>2.1666666599999997</v>
      </c>
      <c r="H280" s="5">
        <f t="shared" si="83"/>
        <v>1</v>
      </c>
      <c r="I280">
        <f t="shared" si="84"/>
        <v>58.995525907971995</v>
      </c>
      <c r="J280">
        <f t="shared" si="85"/>
        <v>43.793567509477043</v>
      </c>
      <c r="K280">
        <f t="shared" si="85"/>
        <v>-39.529679001366446</v>
      </c>
      <c r="L280">
        <f t="shared" si="86"/>
        <v>-10.149328306530537</v>
      </c>
      <c r="M280">
        <f t="shared" si="87"/>
        <v>-23.012844313155952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75.396170196001734</v>
      </c>
      <c r="C281" s="9">
        <f t="shared" si="80"/>
        <v>1.5720000000000012</v>
      </c>
      <c r="D281" s="9">
        <f t="shared" si="81"/>
        <v>82.396170196001734</v>
      </c>
      <c r="E281" s="9">
        <f t="shared" si="81"/>
        <v>-29.147369980255696</v>
      </c>
      <c r="F281" s="9">
        <f t="shared" si="82"/>
        <v>-21.724752903518119</v>
      </c>
      <c r="G281" s="10">
        <f t="shared" si="83"/>
        <v>2.1666666599999997</v>
      </c>
      <c r="H281" s="5">
        <f t="shared" si="83"/>
        <v>1</v>
      </c>
      <c r="I281">
        <f t="shared" si="84"/>
        <v>59.043013400438284</v>
      </c>
      <c r="J281">
        <f t="shared" si="85"/>
        <v>43.732671539637863</v>
      </c>
      <c r="K281">
        <f t="shared" si="85"/>
        <v>-39.667756067245385</v>
      </c>
      <c r="L281">
        <f t="shared" si="86"/>
        <v>-10.14337360787553</v>
      </c>
      <c r="M281">
        <f t="shared" si="87"/>
        <v>-22.973444538588254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75.658383644514615</v>
      </c>
      <c r="C282" s="9">
        <f t="shared" si="80"/>
        <v>1.5780000000000012</v>
      </c>
      <c r="D282" s="9">
        <f t="shared" si="81"/>
        <v>82.658383644514615</v>
      </c>
      <c r="E282" s="9">
        <f t="shared" si="81"/>
        <v>-29.385790038660865</v>
      </c>
      <c r="F282" s="9">
        <f t="shared" si="82"/>
        <v>-21.885869960990728</v>
      </c>
      <c r="G282" s="10">
        <f t="shared" si="83"/>
        <v>2.1666666599999997</v>
      </c>
      <c r="H282" s="5">
        <f t="shared" si="83"/>
        <v>1</v>
      </c>
      <c r="I282">
        <f t="shared" si="84"/>
        <v>59.090715289587585</v>
      </c>
      <c r="J282">
        <f t="shared" si="85"/>
        <v>43.671811297990608</v>
      </c>
      <c r="K282">
        <f t="shared" si="85"/>
        <v>-39.805596734476914</v>
      </c>
      <c r="L282">
        <f t="shared" si="86"/>
        <v>-10.13744126414282</v>
      </c>
      <c r="M282">
        <f t="shared" si="87"/>
        <v>-22.934014597826362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75.920232038359799</v>
      </c>
      <c r="C283" s="9">
        <f t="shared" si="80"/>
        <v>1.5840000000000012</v>
      </c>
      <c r="D283" s="9">
        <f t="shared" si="81"/>
        <v>82.920232038359799</v>
      </c>
      <c r="E283" s="9">
        <f t="shared" si="81"/>
        <v>-29.625036431330486</v>
      </c>
      <c r="F283" s="9">
        <f t="shared" si="82"/>
        <v>-22.047330489406558</v>
      </c>
      <c r="G283" s="10">
        <f t="shared" si="83"/>
        <v>2.1666666599999997</v>
      </c>
      <c r="H283" s="5">
        <f t="shared" si="83"/>
        <v>1</v>
      </c>
      <c r="I283">
        <f t="shared" si="84"/>
        <v>59.138629072152092</v>
      </c>
      <c r="J283">
        <f t="shared" si="85"/>
        <v>43.610986650405749</v>
      </c>
      <c r="K283">
        <f t="shared" si="85"/>
        <v>-39.943200822063872</v>
      </c>
      <c r="L283">
        <f t="shared" si="86"/>
        <v>-10.131530681628227</v>
      </c>
      <c r="M283">
        <f t="shared" si="87"/>
        <v>-22.894554710325206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76.18171559070997</v>
      </c>
      <c r="C284" s="9">
        <f t="shared" si="80"/>
        <v>1.5900000000000012</v>
      </c>
      <c r="D284" s="9">
        <f t="shared" si="81"/>
        <v>83.18171559070997</v>
      </c>
      <c r="E284" s="9">
        <f t="shared" si="81"/>
        <v>-29.865107738247655</v>
      </c>
      <c r="F284" s="9">
        <f t="shared" si="82"/>
        <v>-22.209132247860065</v>
      </c>
      <c r="G284" s="10">
        <f t="shared" si="83"/>
        <v>2.1666666599999997</v>
      </c>
      <c r="H284" s="5">
        <f t="shared" si="83"/>
        <v>1</v>
      </c>
      <c r="I284">
        <f t="shared" si="84"/>
        <v>59.186752255956968</v>
      </c>
      <c r="J284">
        <f t="shared" si="85"/>
        <v>43.550197466315979</v>
      </c>
      <c r="K284">
        <f t="shared" si="85"/>
        <v>-40.080568150325824</v>
      </c>
      <c r="L284">
        <f t="shared" si="86"/>
        <v>-10.125641271823811</v>
      </c>
      <c r="M284">
        <f t="shared" si="87"/>
        <v>-22.855065100221751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76.442834513964968</v>
      </c>
      <c r="C285" s="9">
        <f t="shared" si="80"/>
        <v>1.5960000000000012</v>
      </c>
      <c r="D285" s="9">
        <f t="shared" si="81"/>
        <v>83.442834513964968</v>
      </c>
      <c r="E285" s="9">
        <f t="shared" si="81"/>
        <v>-30.106002538321412</v>
      </c>
      <c r="F285" s="9">
        <f t="shared" si="82"/>
        <v>-22.371273000115856</v>
      </c>
      <c r="G285" s="10">
        <f t="shared" si="83"/>
        <v>2.1666666599999997</v>
      </c>
      <c r="H285" s="5">
        <f t="shared" si="83"/>
        <v>1</v>
      </c>
      <c r="I285">
        <f t="shared" si="84"/>
        <v>59.23508235996367</v>
      </c>
      <c r="J285">
        <f t="shared" si="85"/>
        <v>43.489443618685037</v>
      </c>
      <c r="K285">
        <f t="shared" si="85"/>
        <v>-40.217698540927152</v>
      </c>
      <c r="L285">
        <f t="shared" si="86"/>
        <v>-10.119772451403563</v>
      </c>
      <c r="M285">
        <f t="shared" si="87"/>
        <v>-22.815545996268739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76.703589019772949</v>
      </c>
      <c r="C286" s="9">
        <f t="shared" si="80"/>
        <v>1.6020000000000012</v>
      </c>
      <c r="D286" s="9">
        <f t="shared" si="81"/>
        <v>83.703589019772949</v>
      </c>
      <c r="E286" s="9">
        <f t="shared" si="81"/>
        <v>-30.347719409394909</v>
      </c>
      <c r="F286" s="9">
        <f t="shared" si="82"/>
        <v>-22.533750514607096</v>
      </c>
      <c r="G286" s="10">
        <f t="shared" si="83"/>
        <v>2.1666666599999997</v>
      </c>
      <c r="H286" s="5">
        <f t="shared" si="83"/>
        <v>1</v>
      </c>
      <c r="I286">
        <f t="shared" si="84"/>
        <v>59.283616914311764</v>
      </c>
      <c r="J286">
        <f t="shared" si="85"/>
        <v>43.428724983976615</v>
      </c>
      <c r="K286">
        <f t="shared" si="85"/>
        <v>-40.354591816904765</v>
      </c>
      <c r="L286">
        <f t="shared" si="86"/>
        <v>-10.113923642208841</v>
      </c>
      <c r="M286">
        <f t="shared" si="87"/>
        <v>-22.775997631768643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76.963979319051248</v>
      </c>
      <c r="C287" s="9">
        <f t="shared" si="80"/>
        <v>1.6080000000000012</v>
      </c>
      <c r="D287" s="9">
        <f t="shared" si="81"/>
        <v>83.963979319051248</v>
      </c>
      <c r="E287" s="9">
        <f t="shared" si="81"/>
        <v>-30.590256928253709</v>
      </c>
      <c r="F287" s="9">
        <f t="shared" si="82"/>
        <v>-22.696562564434078</v>
      </c>
      <c r="G287" s="10">
        <f t="shared" si="83"/>
        <v>2.1666666599999997</v>
      </c>
      <c r="H287" s="5">
        <f t="shared" si="83"/>
        <v>1</v>
      </c>
      <c r="I287">
        <f t="shared" si="84"/>
        <v>59.332353460359322</v>
      </c>
      <c r="J287">
        <f t="shared" si="85"/>
        <v>43.368041442123364</v>
      </c>
      <c r="K287">
        <f t="shared" si="85"/>
        <v>-40.491247802695376</v>
      </c>
      <c r="L287">
        <f t="shared" si="86"/>
        <v>-10.1080942712336</v>
      </c>
      <c r="M287">
        <f t="shared" si="87"/>
        <v>-22.736420244507912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77.224005622007112</v>
      </c>
      <c r="C288" s="9">
        <f t="shared" si="80"/>
        <v>1.6140000000000012</v>
      </c>
      <c r="D288" s="9">
        <f t="shared" si="81"/>
        <v>84.224005622007112</v>
      </c>
      <c r="E288" s="9">
        <f t="shared" si="81"/>
        <v>-30.833613670634282</v>
      </c>
      <c r="F288" s="9">
        <f t="shared" si="82"/>
        <v>-22.859706927363014</v>
      </c>
      <c r="G288" s="10">
        <f t="shared" si="83"/>
        <v>2.1666666599999997</v>
      </c>
      <c r="H288" s="5">
        <f t="shared" si="83"/>
        <v>1</v>
      </c>
      <c r="I288">
        <f t="shared" si="84"/>
        <v>59.381289550721739</v>
      </c>
      <c r="J288">
        <f t="shared" si="85"/>
        <v>43.30739287649596</v>
      </c>
      <c r="K288">
        <f t="shared" si="85"/>
        <v>-40.627666324162426</v>
      </c>
      <c r="L288">
        <f t="shared" si="86"/>
        <v>-10.10228377060935</v>
      </c>
      <c r="M288">
        <f t="shared" si="87"/>
        <v>-22.696814076691503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77.483668138158222</v>
      </c>
      <c r="C289" s="9">
        <f t="shared" si="80"/>
        <v>1.6200000000000012</v>
      </c>
      <c r="D289" s="9">
        <f t="shared" si="81"/>
        <v>84.483668138158222</v>
      </c>
      <c r="E289" s="9">
        <f t="shared" si="81"/>
        <v>-31.077788211232637</v>
      </c>
      <c r="F289" s="9">
        <f t="shared" si="82"/>
        <v>-23.023181385824991</v>
      </c>
      <c r="G289" s="10">
        <f t="shared" si="83"/>
        <v>2.1666666599999997</v>
      </c>
      <c r="H289" s="5">
        <f t="shared" si="83"/>
        <v>1</v>
      </c>
      <c r="I289">
        <f t="shared" si="84"/>
        <v>59.430422749309137</v>
      </c>
      <c r="J289">
        <f t="shared" si="85"/>
        <v>43.246779173872305</v>
      </c>
      <c r="K289">
        <f t="shared" si="85"/>
        <v>-40.763847208622572</v>
      </c>
      <c r="L289">
        <f t="shared" si="86"/>
        <v>-10.096491577589909</v>
      </c>
      <c r="M289">
        <f t="shared" si="87"/>
        <v>-22.65717937487765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75" priority="16" stopIfTrue="1" operator="greaterThan">
      <formula>$G$19</formula>
    </cfRule>
    <cfRule type="cellIs" dxfId="274" priority="17" stopIfTrue="1" operator="lessThan">
      <formula>$H$19</formula>
    </cfRule>
    <cfRule type="cellIs" dxfId="273" priority="18" stopIfTrue="1" operator="between">
      <formula>$H$19</formula>
      <formula>$G$19</formula>
    </cfRule>
  </conditionalFormatting>
  <conditionalFormatting sqref="E19:E20">
    <cfRule type="cellIs" dxfId="272" priority="13" stopIfTrue="1" operator="lessThan">
      <formula>$H$19</formula>
    </cfRule>
    <cfRule type="cellIs" dxfId="271" priority="14" stopIfTrue="1" operator="greaterThan">
      <formula>$G$19</formula>
    </cfRule>
    <cfRule type="cellIs" dxfId="270" priority="15" stopIfTrue="1" operator="between">
      <formula>$H$19</formula>
      <formula>$G$19</formula>
    </cfRule>
  </conditionalFormatting>
  <conditionalFormatting sqref="F19">
    <cfRule type="cellIs" dxfId="269" priority="10" stopIfTrue="1" operator="lessThan">
      <formula>$H$19</formula>
    </cfRule>
    <cfRule type="cellIs" dxfId="268" priority="11" stopIfTrue="1" operator="greaterThan">
      <formula>$G$19</formula>
    </cfRule>
    <cfRule type="cellIs" dxfId="267" priority="12" stopIfTrue="1" operator="between">
      <formula>$H$19</formula>
      <formula>$G$19</formula>
    </cfRule>
  </conditionalFormatting>
  <conditionalFormatting sqref="F20">
    <cfRule type="cellIs" dxfId="266" priority="7" stopIfTrue="1" operator="lessThan">
      <formula>$H$19</formula>
    </cfRule>
    <cfRule type="cellIs" dxfId="265" priority="8" stopIfTrue="1" operator="greaterThan">
      <formula>$G$19</formula>
    </cfRule>
    <cfRule type="cellIs" dxfId="264" priority="9" stopIfTrue="1" operator="between">
      <formula>$H$19</formula>
      <formula>$G$19</formula>
    </cfRule>
  </conditionalFormatting>
  <conditionalFormatting sqref="E21:E289">
    <cfRule type="cellIs" dxfId="263" priority="4" stopIfTrue="1" operator="lessThan">
      <formula>$H$19</formula>
    </cfRule>
    <cfRule type="cellIs" dxfId="262" priority="5" stopIfTrue="1" operator="greaterThan">
      <formula>$G$19</formula>
    </cfRule>
    <cfRule type="cellIs" dxfId="261" priority="6" stopIfTrue="1" operator="between">
      <formula>$H$19</formula>
      <formula>$G$19</formula>
    </cfRule>
  </conditionalFormatting>
  <conditionalFormatting sqref="F21:F289">
    <cfRule type="cellIs" dxfId="260" priority="1" stopIfTrue="1" operator="lessThan">
      <formula>$H$19</formula>
    </cfRule>
    <cfRule type="cellIs" dxfId="259" priority="2" stopIfTrue="1" operator="greaterThan">
      <formula>$G$19</formula>
    </cfRule>
    <cfRule type="cellIs" dxfId="25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46"/>
  <sheetViews>
    <sheetView topLeftCell="B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SummaryChart!G17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-4.1374781237387857E-3</v>
      </c>
      <c r="P1" s="5" t="s">
        <v>10</v>
      </c>
    </row>
    <row r="2" spans="2:22" ht="22.5" x14ac:dyDescent="0.3">
      <c r="C2" s="24">
        <f>SummaryChart!H17</f>
        <v>3.9067103227608775</v>
      </c>
      <c r="D2" s="1" t="s">
        <v>18</v>
      </c>
      <c r="G2" s="9" t="s">
        <v>23</v>
      </c>
      <c r="O2" s="28">
        <f>TAN(C2/180*PI())</f>
        <v>6.8290823174008544E-2</v>
      </c>
      <c r="P2" s="5" t="s">
        <v>12</v>
      </c>
    </row>
    <row r="3" spans="2:22" ht="22.5" x14ac:dyDescent="0.3">
      <c r="C3" s="24">
        <f>SummaryChart!J17/12</f>
        <v>0.72344344684477235</v>
      </c>
      <c r="D3" s="1" t="s">
        <v>19</v>
      </c>
      <c r="G3" s="9" t="s">
        <v>28</v>
      </c>
      <c r="O3" s="28">
        <f>C3</f>
        <v>0.72344344684477235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SummaryChart!B17</f>
        <v>8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0.10022337340255838</v>
      </c>
      <c r="C12" s="14"/>
      <c r="D12" s="15">
        <f ca="1">CELL("contents",INDIRECT("D"&amp;C13-1))</f>
        <v>7.7375799054922414</v>
      </c>
      <c r="E12" s="15">
        <f ca="1">CELL("contents",INDIRECT("E"&amp;C13-1))</f>
        <v>0.99884416940425957</v>
      </c>
      <c r="F12">
        <f ca="1">D13-D12</f>
        <v>0.36264346791031699</v>
      </c>
      <c r="G12">
        <f ca="1">D13-D11</f>
        <v>0.10022337340255838</v>
      </c>
      <c r="H12" s="27">
        <f ca="1">G12/F12</f>
        <v>0.27636889195904107</v>
      </c>
      <c r="I12">
        <f ca="1">D13-D12</f>
        <v>0.36264346791031699</v>
      </c>
      <c r="J12">
        <f ca="1">E13-E12</f>
        <v>2.2704462248257506E-4</v>
      </c>
      <c r="K12">
        <f ca="1">ATAN(J12/I12)*180/PI()</f>
        <v>3.5871863361118667E-2</v>
      </c>
      <c r="N12" s="26">
        <f ca="1">E13-E12</f>
        <v>2.2704462248257506E-4</v>
      </c>
      <c r="O12" s="26">
        <f ca="1">N12+E13-H12*N12</f>
        <v>0.99923551057848392</v>
      </c>
      <c r="P12">
        <f ca="1">IF(AND(G12&gt;0,G12&lt;F12),1,0)</f>
        <v>1</v>
      </c>
      <c r="Q12" s="26">
        <f ca="1">IF(P12=1,O12,O13)</f>
        <v>0.99923551057848392</v>
      </c>
    </row>
    <row r="13" spans="2:22" x14ac:dyDescent="0.2">
      <c r="B13" t="str">
        <f ca="1">CELL("address",INDEX(B20:B290,MATCH(MIN(B20:B290),B20:B290,0)))</f>
        <v>$B$41</v>
      </c>
      <c r="C13">
        <f ca="1">CELL("row",INDEX(A20:A289,MATCH(MIN(A20:A289),A20:A289,0)))</f>
        <v>41</v>
      </c>
      <c r="D13" s="15">
        <f ca="1">CELL("contents",INDIRECT("D"&amp;C13))</f>
        <v>8.1002233734025584</v>
      </c>
      <c r="E13" s="15">
        <f ca="1">CELL("contents",INDIRECT("E"&amp;C13))</f>
        <v>0.99907121402674215</v>
      </c>
      <c r="F13">
        <f ca="1">D14-D13</f>
        <v>0.36212685116576182</v>
      </c>
      <c r="G13">
        <f ca="1">D14-D11</f>
        <v>0.4623502245683202</v>
      </c>
      <c r="H13" s="27">
        <f ca="1">G13/F13</f>
        <v>1.2767631648410451</v>
      </c>
      <c r="N13" s="26">
        <f ca="1">E14-E13</f>
        <v>-9.3154341180978761E-4</v>
      </c>
      <c r="O13" s="26">
        <f ca="1">E13+H13*N13</f>
        <v>0.99788185371209304</v>
      </c>
      <c r="P13">
        <f ca="1">IF(G13&lt;F13,1,0)</f>
        <v>0</v>
      </c>
    </row>
    <row r="14" spans="2:22" x14ac:dyDescent="0.2">
      <c r="D14" s="15">
        <f ca="1">CELL("contents",INDIRECT("D"&amp;C13+1))</f>
        <v>8.4623502245683202</v>
      </c>
      <c r="E14" s="15">
        <f ca="1">CELL("contents",INDIRECT("E"&amp;C13+1))</f>
        <v>0.99813967061493236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 t="e">
        <f>R19</f>
        <v>#N/A</v>
      </c>
      <c r="P15" s="10" t="e">
        <f>Q19</f>
        <v>#N/A</v>
      </c>
      <c r="Q15" s="10" t="e">
        <f>Q19</f>
        <v>#N/A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0.72344344684477235</v>
      </c>
      <c r="F19" s="9">
        <f>$O$1*D19^2+$O$2*D19+$O$3</f>
        <v>0.72344344684477235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62.35476913944445</v>
      </c>
      <c r="K19">
        <f>C1*SIN(C2/180*PI())</f>
        <v>4.2582585133579256</v>
      </c>
      <c r="L19">
        <f>-C15*I19*J19</f>
        <v>-15.309379615186394</v>
      </c>
      <c r="M19">
        <f>-C6-C15*I19*K19</f>
        <v>-33.219490136204463</v>
      </c>
      <c r="N19" s="16">
        <f>MAX(E19:E289)</f>
        <v>0.99907121402674215</v>
      </c>
      <c r="O19" s="19">
        <f>INDEX(C19:C289,MATCH(N19,E19:E289,0),1)</f>
        <v>0.13200000000000003</v>
      </c>
      <c r="P19" s="19">
        <f>COUNTIF(E19:E289,"&gt;"&amp;H19)*_dt</f>
        <v>0</v>
      </c>
      <c r="Q19" s="21" t="e">
        <f>INDEX(D19:D289,MATCH(T17,T19:T289,0),1)</f>
        <v>#N/A</v>
      </c>
      <c r="R19" s="21" t="e">
        <f>INDEX(D19:D289,MATCH(T17,U19:U289,0),1)</f>
        <v>#N/A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 t="e">
        <f>R19-Q19</f>
        <v>#N/A</v>
      </c>
    </row>
    <row r="20" spans="1:22" x14ac:dyDescent="0.2">
      <c r="A20">
        <f>B20</f>
        <v>7.6261469539964066</v>
      </c>
      <c r="B20">
        <f>ABS(D20-$D$11)</f>
        <v>7.6261469539964066</v>
      </c>
      <c r="C20" s="9">
        <f>C19+_dt</f>
        <v>6.0000000000000001E-3</v>
      </c>
      <c r="D20" s="9">
        <f>D19+$C$7*(J19+J20)/2</f>
        <v>0.37385304600359337</v>
      </c>
      <c r="E20" s="9">
        <f>E19+$C$7*(K19+K20)/2</f>
        <v>0.74839504710246818</v>
      </c>
      <c r="F20" s="9">
        <f>$O$1*D20^2+$O$2*D20+$O$3</f>
        <v>0.74839589992125244</v>
      </c>
      <c r="G20" s="10">
        <f>G19</f>
        <v>2.1666666599999997</v>
      </c>
      <c r="H20" s="5">
        <f>H19</f>
        <v>1</v>
      </c>
      <c r="I20">
        <f>SQRT(J20^2+K20^2)</f>
        <v>62.395074522910761</v>
      </c>
      <c r="J20">
        <f>J19+L19*$C$7</f>
        <v>62.262912861753328</v>
      </c>
      <c r="K20">
        <f>K19+M19*$C$7</f>
        <v>4.0589415725406992</v>
      </c>
      <c r="L20">
        <f>-$C$15*I20*J20</f>
        <v>-15.261163365958192</v>
      </c>
      <c r="M20">
        <f>-$C$6-$C$15*I20*K20</f>
        <v>-33.168880701597786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7.2528441777664741</v>
      </c>
      <c r="B21">
        <f t="shared" ref="B21:B84" si="3">ABS(D21-$D$11)</f>
        <v>7.2528441777664741</v>
      </c>
      <c r="C21" s="9">
        <f t="shared" ref="C21:C84" si="4">C20+_dt</f>
        <v>1.2E-2</v>
      </c>
      <c r="D21" s="9">
        <f t="shared" ref="D21:E36" si="5">D20+$C$7*(J20+J21)/2</f>
        <v>0.74715582223352617</v>
      </c>
      <c r="E21" s="9">
        <f t="shared" si="5"/>
        <v>0.77215165668508357</v>
      </c>
      <c r="F21" s="9">
        <f t="shared" ref="F21:F84" si="6">$O$1*D21^2+$O$2*D21+$O$3</f>
        <v>0.77215761965518626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62.29105309043446</v>
      </c>
      <c r="J21">
        <f t="shared" ref="J21:K84" si="9">J20+L20*$C$7</f>
        <v>62.171345881557578</v>
      </c>
      <c r="K21">
        <f t="shared" si="9"/>
        <v>3.8599282883311123</v>
      </c>
      <c r="L21">
        <f t="shared" ref="L21:L84" si="10">-$C$15*I21*J21</f>
        <v>-15.213314424101805</v>
      </c>
      <c r="M21">
        <f t="shared" ref="M21:M84" si="11">-$C$6-$C$15*I21*K21</f>
        <v>-33.118523588354321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6.8800899421367623</v>
      </c>
      <c r="B22">
        <f t="shared" si="3"/>
        <v>6.8800899421367623</v>
      </c>
      <c r="C22" s="9">
        <f t="shared" si="4"/>
        <v>1.8000000000000002E-2</v>
      </c>
      <c r="D22" s="9">
        <f t="shared" si="5"/>
        <v>1.1199100578632377</v>
      </c>
      <c r="E22" s="9">
        <f t="shared" si="5"/>
        <v>0.79471509299047982</v>
      </c>
      <c r="F22" s="9">
        <f t="shared" si="6"/>
        <v>0.79473380756453205</v>
      </c>
      <c r="G22" s="10">
        <f t="shared" si="7"/>
        <v>2.1666666599999997</v>
      </c>
      <c r="H22" s="5">
        <f t="shared" si="7"/>
        <v>1</v>
      </c>
      <c r="I22">
        <f t="shared" si="8"/>
        <v>62.187933756808434</v>
      </c>
      <c r="J22">
        <f t="shared" si="9"/>
        <v>62.080065995012966</v>
      </c>
      <c r="K22">
        <f t="shared" si="9"/>
        <v>3.6612171468009862</v>
      </c>
      <c r="L22">
        <f t="shared" si="10"/>
        <v>-15.165830446498681</v>
      </c>
      <c r="M22">
        <f t="shared" si="11"/>
        <v>-33.068415906076162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6.5078825311147215</v>
      </c>
      <c r="B23">
        <f t="shared" si="3"/>
        <v>6.5078825311147215</v>
      </c>
      <c r="C23" s="9">
        <f t="shared" si="4"/>
        <v>2.4E-2</v>
      </c>
      <c r="D23" s="9">
        <f t="shared" si="5"/>
        <v>1.4921174688852785</v>
      </c>
      <c r="E23" s="9">
        <f t="shared" si="5"/>
        <v>0.81608716438497642</v>
      </c>
      <c r="F23" s="9">
        <f t="shared" si="6"/>
        <v>0.81612963560970075</v>
      </c>
      <c r="G23" s="10">
        <f t="shared" si="7"/>
        <v>2.1666666599999997</v>
      </c>
      <c r="H23" s="5">
        <f t="shared" si="7"/>
        <v>1</v>
      </c>
      <c r="I23">
        <f t="shared" si="8"/>
        <v>62.085714579739822</v>
      </c>
      <c r="J23">
        <f t="shared" si="9"/>
        <v>61.989071012333973</v>
      </c>
      <c r="K23">
        <f t="shared" si="9"/>
        <v>3.462806651364529</v>
      </c>
      <c r="L23">
        <f t="shared" si="10"/>
        <v>-15.118709106790194</v>
      </c>
      <c r="M23">
        <f t="shared" si="11"/>
        <v>-33.018554783610512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6.1362202418046401</v>
      </c>
      <c r="B24">
        <f t="shared" si="3"/>
        <v>6.1362202418046401</v>
      </c>
      <c r="C24" s="9">
        <f t="shared" si="4"/>
        <v>0.03</v>
      </c>
      <c r="D24" s="9">
        <f t="shared" si="5"/>
        <v>1.8637797581953601</v>
      </c>
      <c r="E24" s="9">
        <f t="shared" si="5"/>
        <v>0.83626967030705857</v>
      </c>
      <c r="F24" s="9">
        <f t="shared" si="6"/>
        <v>0.83635024647905387</v>
      </c>
      <c r="G24" s="10">
        <f t="shared" si="7"/>
        <v>2.1666666599999997</v>
      </c>
      <c r="H24" s="5">
        <f t="shared" si="7"/>
        <v>1</v>
      </c>
      <c r="I24">
        <f t="shared" si="8"/>
        <v>61.984393620055002</v>
      </c>
      <c r="J24">
        <f t="shared" si="9"/>
        <v>61.898358757693231</v>
      </c>
      <c r="K24">
        <f t="shared" si="9"/>
        <v>3.2646953226628659</v>
      </c>
      <c r="L24">
        <f t="shared" si="10"/>
        <v>-15.071948095133912</v>
      </c>
      <c r="M24">
        <f t="shared" si="11"/>
        <v>-32.968937368892441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5.7651013843241934</v>
      </c>
      <c r="B25">
        <f t="shared" si="3"/>
        <v>5.7651013843241934</v>
      </c>
      <c r="C25" s="9">
        <f t="shared" si="4"/>
        <v>3.5999999999999997E-2</v>
      </c>
      <c r="D25" s="9">
        <f t="shared" si="5"/>
        <v>2.2348986156758071</v>
      </c>
      <c r="E25" s="9">
        <f t="shared" si="5"/>
        <v>0.85526440137039572</v>
      </c>
      <c r="F25" s="9">
        <f t="shared" si="6"/>
        <v>0.85540075387168679</v>
      </c>
      <c r="G25" s="10">
        <f t="shared" si="7"/>
        <v>2.1666666599999997</v>
      </c>
      <c r="H25" s="5">
        <f t="shared" si="7"/>
        <v>1</v>
      </c>
      <c r="I25">
        <f t="shared" si="8"/>
        <v>61.88396894135218</v>
      </c>
      <c r="J25">
        <f t="shared" si="9"/>
        <v>61.807927069122428</v>
      </c>
      <c r="K25">
        <f t="shared" si="9"/>
        <v>3.0668816984495111</v>
      </c>
      <c r="L25">
        <f t="shared" si="10"/>
        <v>-15.025545117963054</v>
      </c>
      <c r="M25">
        <f t="shared" si="11"/>
        <v>-32.919560828790992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5.3945242817215817</v>
      </c>
      <c r="B26">
        <f t="shared" si="3"/>
        <v>5.3945242817215817</v>
      </c>
      <c r="C26" s="9">
        <f t="shared" si="4"/>
        <v>4.1999999999999996E-2</v>
      </c>
      <c r="D26" s="9">
        <f t="shared" si="5"/>
        <v>2.6054757182784183</v>
      </c>
      <c r="E26" s="9">
        <f t="shared" si="5"/>
        <v>0.8730731394661746</v>
      </c>
      <c r="F26" s="9">
        <f t="shared" si="6"/>
        <v>0.87328624277752454</v>
      </c>
      <c r="G26" s="10">
        <f t="shared" si="7"/>
        <v>2.1666666599999997</v>
      </c>
      <c r="H26" s="5">
        <f t="shared" si="7"/>
        <v>1</v>
      </c>
      <c r="I26">
        <f t="shared" si="8"/>
        <v>61.784438609657258</v>
      </c>
      <c r="J26">
        <f t="shared" si="9"/>
        <v>61.717773798414648</v>
      </c>
      <c r="K26">
        <f t="shared" si="9"/>
        <v>2.8693643334767653</v>
      </c>
      <c r="L26">
        <f t="shared" si="10"/>
        <v>-14.979497897749216</v>
      </c>
      <c r="M26">
        <f t="shared" si="11"/>
        <v>-32.87042234895867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5.0244872698932532</v>
      </c>
      <c r="B27">
        <f t="shared" si="3"/>
        <v>5.0244872698932532</v>
      </c>
      <c r="C27" s="9">
        <f t="shared" si="4"/>
        <v>4.7999999999999994E-2</v>
      </c>
      <c r="D27" s="9">
        <f t="shared" si="5"/>
        <v>2.9755127301067468</v>
      </c>
      <c r="E27" s="9">
        <f t="shared" si="5"/>
        <v>0.88969765786475397</v>
      </c>
      <c r="F27" s="9">
        <f t="shared" si="6"/>
        <v>0.89001176975475715</v>
      </c>
      <c r="G27" s="10">
        <f t="shared" si="7"/>
        <v>2.1666666599999997</v>
      </c>
      <c r="H27" s="5">
        <f t="shared" si="7"/>
        <v>1</v>
      </c>
      <c r="I27">
        <f t="shared" si="8"/>
        <v>61.685800693082875</v>
      </c>
      <c r="J27">
        <f t="shared" si="9"/>
        <v>61.627896811028151</v>
      </c>
      <c r="K27">
        <f t="shared" si="9"/>
        <v>2.6721417993830134</v>
      </c>
      <c r="L27">
        <f t="shared" si="10"/>
        <v>-14.933804172768259</v>
      </c>
      <c r="M27">
        <f t="shared" si="11"/>
        <v>-32.82151913368417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4.6549886975021941</v>
      </c>
      <c r="B28">
        <f t="shared" si="3"/>
        <v>4.6549886975021941</v>
      </c>
      <c r="C28" s="9">
        <f t="shared" si="4"/>
        <v>5.3999999999999992E-2</v>
      </c>
      <c r="D28" s="9">
        <f t="shared" si="5"/>
        <v>3.3450113024978059</v>
      </c>
      <c r="E28" s="9">
        <f t="shared" si="5"/>
        <v>0.90513972131664577</v>
      </c>
      <c r="F28" s="9">
        <f t="shared" si="6"/>
        <v>0.9055823632046428</v>
      </c>
      <c r="G28" s="10">
        <f t="shared" si="7"/>
        <v>2.1666666599999997</v>
      </c>
      <c r="H28" s="5">
        <f t="shared" si="7"/>
        <v>1</v>
      </c>
      <c r="I28">
        <f t="shared" si="8"/>
        <v>61.588053261490849</v>
      </c>
      <c r="J28">
        <f t="shared" si="9"/>
        <v>61.538293985991544</v>
      </c>
      <c r="K28">
        <f t="shared" si="9"/>
        <v>2.4752126845809084</v>
      </c>
      <c r="L28">
        <f t="shared" si="10"/>
        <v>-14.888461696869406</v>
      </c>
      <c r="M28">
        <f t="shared" si="11"/>
        <v>-32.772848405748412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4.2860269258967882</v>
      </c>
      <c r="B29">
        <f t="shared" si="3"/>
        <v>4.2860269258967882</v>
      </c>
      <c r="C29" s="9">
        <f t="shared" si="4"/>
        <v>5.9999999999999991E-2</v>
      </c>
      <c r="D29" s="9">
        <f t="shared" si="5"/>
        <v>3.7139730741032113</v>
      </c>
      <c r="E29" s="9">
        <f t="shared" si="5"/>
        <v>0.91940108615282778</v>
      </c>
      <c r="F29" s="9">
        <f t="shared" si="6"/>
        <v>0.92000302364370312</v>
      </c>
      <c r="G29" s="10">
        <f t="shared" si="7"/>
        <v>2.1666666599999997</v>
      </c>
      <c r="H29" s="5">
        <f t="shared" si="7"/>
        <v>1</v>
      </c>
      <c r="I29">
        <f t="shared" si="8"/>
        <v>61.491194386157851</v>
      </c>
      <c r="J29">
        <f t="shared" si="9"/>
        <v>61.44896321581033</v>
      </c>
      <c r="K29">
        <f t="shared" si="9"/>
        <v>2.2785755941464179</v>
      </c>
      <c r="L29">
        <f t="shared" si="10"/>
        <v>-14.843468239247429</v>
      </c>
      <c r="M29">
        <f t="shared" si="11"/>
        <v>-32.724407406283703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3.9176003290302335</v>
      </c>
      <c r="B30">
        <f t="shared" si="3"/>
        <v>3.9176003290302335</v>
      </c>
      <c r="C30" s="9">
        <f t="shared" si="4"/>
        <v>6.5999999999999989E-2</v>
      </c>
      <c r="D30" s="9">
        <f t="shared" si="5"/>
        <v>4.0823996709697665</v>
      </c>
      <c r="E30" s="9">
        <f t="shared" si="5"/>
        <v>0.9324835003843932</v>
      </c>
      <c r="F30" s="9">
        <f t="shared" si="6"/>
        <v>0.93327872397333878</v>
      </c>
      <c r="G30" s="10">
        <f t="shared" si="7"/>
        <v>2.1666666599999997</v>
      </c>
      <c r="H30" s="5">
        <f t="shared" si="7"/>
        <v>1</v>
      </c>
      <c r="I30">
        <f t="shared" si="8"/>
        <v>61.395222139444549</v>
      </c>
      <c r="J30">
        <f t="shared" si="9"/>
        <v>61.359902406374843</v>
      </c>
      <c r="K30">
        <f t="shared" si="9"/>
        <v>2.0822291497087155</v>
      </c>
      <c r="L30">
        <f t="shared" si="10"/>
        <v>-14.798821584217999</v>
      </c>
      <c r="M30">
        <f t="shared" si="11"/>
        <v>-32.676193394636101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3.5497072933805001</v>
      </c>
      <c r="B31">
        <f t="shared" si="3"/>
        <v>3.5497072933805001</v>
      </c>
      <c r="C31" s="9">
        <f t="shared" si="4"/>
        <v>7.1999999999999995E-2</v>
      </c>
      <c r="D31" s="9">
        <f t="shared" si="5"/>
        <v>4.4502927066194999</v>
      </c>
      <c r="E31" s="9">
        <f t="shared" si="5"/>
        <v>0.94438870380154205</v>
      </c>
      <c r="F31" s="9">
        <f t="shared" si="6"/>
        <v>0.94541440974688962</v>
      </c>
      <c r="G31" s="10">
        <f t="shared" si="7"/>
        <v>2.1666666599999997</v>
      </c>
      <c r="H31" s="5">
        <f t="shared" si="7"/>
        <v>1</v>
      </c>
      <c r="I31">
        <f t="shared" si="8"/>
        <v>61.300134594468112</v>
      </c>
      <c r="J31">
        <f t="shared" si="9"/>
        <v>61.271109476869533</v>
      </c>
      <c r="K31">
        <f t="shared" si="9"/>
        <v>1.886171989340899</v>
      </c>
      <c r="L31">
        <f t="shared" si="10"/>
        <v>-14.754519530996109</v>
      </c>
      <c r="M31">
        <f t="shared" si="11"/>
        <v>-32.628203648230887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3.1823462178708404</v>
      </c>
      <c r="B32">
        <f t="shared" si="3"/>
        <v>3.1823462178708404</v>
      </c>
      <c r="C32" s="9">
        <f t="shared" si="4"/>
        <v>7.8E-2</v>
      </c>
      <c r="D32" s="9">
        <f t="shared" si="5"/>
        <v>4.8176537821291596</v>
      </c>
      <c r="E32" s="9">
        <f t="shared" si="5"/>
        <v>0.95511842807191927</v>
      </c>
      <c r="F32" s="9">
        <f t="shared" si="6"/>
        <v>0.95641499943416519</v>
      </c>
      <c r="G32" s="10">
        <f t="shared" si="7"/>
        <v>2.1666666599999997</v>
      </c>
      <c r="H32" s="5">
        <f t="shared" si="7"/>
        <v>1</v>
      </c>
      <c r="I32">
        <f t="shared" si="8"/>
        <v>61.205929824778167</v>
      </c>
      <c r="J32">
        <f t="shared" si="9"/>
        <v>61.182582359683558</v>
      </c>
      <c r="K32">
        <f t="shared" si="9"/>
        <v>1.6904027674515136</v>
      </c>
      <c r="L32">
        <f t="shared" si="10"/>
        <v>-14.710559893477567</v>
      </c>
      <c r="M32">
        <f t="shared" si="11"/>
        <v>-32.580435462441052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2.8155155137908219</v>
      </c>
      <c r="B33">
        <f t="shared" si="3"/>
        <v>2.8155155137908219</v>
      </c>
      <c r="C33" s="9">
        <f t="shared" si="4"/>
        <v>8.4000000000000005E-2</v>
      </c>
      <c r="D33" s="9">
        <f t="shared" si="5"/>
        <v>5.1844844862091781</v>
      </c>
      <c r="E33" s="9">
        <f t="shared" si="5"/>
        <v>0.96467439683830436</v>
      </c>
      <c r="F33" s="9">
        <f t="shared" si="6"/>
        <v>0.96628538468347114</v>
      </c>
      <c r="G33" s="10">
        <f t="shared" si="7"/>
        <v>2.1666666599999997</v>
      </c>
      <c r="H33" s="5">
        <f t="shared" si="7"/>
        <v>1</v>
      </c>
      <c r="I33">
        <f t="shared" si="8"/>
        <v>61.112605904036272</v>
      </c>
      <c r="J33">
        <f t="shared" si="9"/>
        <v>61.094319000322692</v>
      </c>
      <c r="K33">
        <f t="shared" si="9"/>
        <v>1.4949201546768673</v>
      </c>
      <c r="L33">
        <f t="shared" si="10"/>
        <v>-14.666940500023518</v>
      </c>
      <c r="M33">
        <f t="shared" si="11"/>
        <v>-32.532886150458864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2.4492136047178859</v>
      </c>
      <c r="B34">
        <f t="shared" si="3"/>
        <v>2.4492136047178859</v>
      </c>
      <c r="C34" s="9">
        <f t="shared" si="4"/>
        <v>9.0000000000000011E-2</v>
      </c>
      <c r="D34" s="9">
        <f t="shared" si="5"/>
        <v>5.5507863952821141</v>
      </c>
      <c r="E34" s="9">
        <f t="shared" si="5"/>
        <v>0.97305832581565732</v>
      </c>
      <c r="F34" s="9">
        <f t="shared" si="6"/>
        <v>0.97503043058115491</v>
      </c>
      <c r="G34" s="10">
        <f t="shared" si="7"/>
        <v>2.1666666599999997</v>
      </c>
      <c r="H34" s="5">
        <f t="shared" si="7"/>
        <v>1</v>
      </c>
      <c r="I34">
        <f t="shared" si="8"/>
        <v>61.020160905698916</v>
      </c>
      <c r="J34">
        <f t="shared" si="9"/>
        <v>61.006317357322551</v>
      </c>
      <c r="K34">
        <f t="shared" si="9"/>
        <v>1.2997228377741141</v>
      </c>
      <c r="L34">
        <f t="shared" si="10"/>
        <v>-14.623659193248013</v>
      </c>
      <c r="M34">
        <f t="shared" si="11"/>
        <v>-32.485553043170349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2.0834389264394293</v>
      </c>
      <c r="B35">
        <f t="shared" si="3"/>
        <v>2.0834389264394293</v>
      </c>
      <c r="C35" s="9">
        <f t="shared" si="4"/>
        <v>9.6000000000000016E-2</v>
      </c>
      <c r="D35" s="9">
        <f t="shared" si="5"/>
        <v>5.9165610735605707</v>
      </c>
      <c r="E35" s="9">
        <f t="shared" si="5"/>
        <v>0.98027192288752496</v>
      </c>
      <c r="F35" s="9">
        <f t="shared" si="6"/>
        <v>0.98265497590869588</v>
      </c>
      <c r="G35" s="10">
        <f t="shared" si="7"/>
        <v>2.1666666599999997</v>
      </c>
      <c r="H35" s="5">
        <f t="shared" si="7"/>
        <v>1</v>
      </c>
      <c r="I35">
        <f t="shared" si="8"/>
        <v>60.928592902704047</v>
      </c>
      <c r="J35">
        <f t="shared" si="9"/>
        <v>60.918575402163064</v>
      </c>
      <c r="K35">
        <f t="shared" si="9"/>
        <v>1.104809519515092</v>
      </c>
      <c r="L35">
        <f t="shared" si="10"/>
        <v>-14.580713829808543</v>
      </c>
      <c r="M35">
        <f t="shared" si="11"/>
        <v>-32.438433489032739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1.7181899268753877</v>
      </c>
      <c r="B36">
        <f t="shared" si="3"/>
        <v>1.7181899268753877</v>
      </c>
      <c r="C36" s="9">
        <f t="shared" si="4"/>
        <v>0.10200000000000002</v>
      </c>
      <c r="D36" s="9">
        <f t="shared" si="5"/>
        <v>6.2818100731246123</v>
      </c>
      <c r="E36" s="9">
        <f t="shared" si="5"/>
        <v>0.98631688820181296</v>
      </c>
      <c r="F36" s="9">
        <f t="shared" si="6"/>
        <v>0.98916383339736336</v>
      </c>
      <c r="G36" s="10">
        <f t="shared" si="7"/>
        <v>2.1666666599999997</v>
      </c>
      <c r="H36" s="5">
        <f t="shared" si="7"/>
        <v>1</v>
      </c>
      <c r="I36">
        <f t="shared" si="8"/>
        <v>60.83789996716127</v>
      </c>
      <c r="J36">
        <f t="shared" si="9"/>
        <v>60.831091119184215</v>
      </c>
      <c r="K36">
        <f t="shared" si="9"/>
        <v>0.9101789185808955</v>
      </c>
      <c r="L36">
        <f t="shared" si="10"/>
        <v>-14.53810228019956</v>
      </c>
      <c r="M36">
        <f t="shared" si="11"/>
        <v>-32.391524853954778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1.3534650660013261</v>
      </c>
      <c r="B37">
        <f t="shared" si="3"/>
        <v>1.3534650660013261</v>
      </c>
      <c r="C37" s="9">
        <f t="shared" si="4"/>
        <v>0.10800000000000003</v>
      </c>
      <c r="D37" s="9">
        <f t="shared" ref="D37:E52" si="13">D36+$C$7*(J36+J37)/2</f>
        <v>6.6465349339986739</v>
      </c>
      <c r="E37" s="9">
        <f t="shared" si="13"/>
        <v>0.9911949142659271</v>
      </c>
      <c r="F37" s="9">
        <f t="shared" si="6"/>
        <v>0.99456178998046685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60.748080170045675</v>
      </c>
      <c r="J37">
        <f t="shared" si="9"/>
        <v>60.743862505503017</v>
      </c>
      <c r="K37">
        <f t="shared" si="9"/>
        <v>0.71582976945716681</v>
      </c>
      <c r="L37">
        <f t="shared" si="10"/>
        <v>-14.495822428548951</v>
      </c>
      <c r="M37">
        <f t="shared" si="11"/>
        <v>-32.344824521179902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0.98926281577202158</v>
      </c>
      <c r="B38">
        <f t="shared" si="3"/>
        <v>0.98926281577202158</v>
      </c>
      <c r="C38" s="9">
        <f t="shared" si="4"/>
        <v>0.11400000000000003</v>
      </c>
      <c r="D38" s="9">
        <f t="shared" si="13"/>
        <v>7.0107371842279784</v>
      </c>
      <c r="E38" s="9">
        <f t="shared" si="13"/>
        <v>0.99490768604128887</v>
      </c>
      <c r="F38" s="9">
        <f t="shared" si="6"/>
        <v>0.99885360704321968</v>
      </c>
      <c r="G38" s="10">
        <f t="shared" si="14"/>
        <v>2.1666666599999997</v>
      </c>
      <c r="H38" s="5">
        <f t="shared" si="14"/>
        <v>1</v>
      </c>
      <c r="I38">
        <f t="shared" si="8"/>
        <v>60.659131580895298</v>
      </c>
      <c r="J38">
        <f t="shared" si="9"/>
        <v>60.656887570931723</v>
      </c>
      <c r="K38">
        <f t="shared" si="9"/>
        <v>0.52176082233008736</v>
      </c>
      <c r="L38">
        <f t="shared" si="10"/>
        <v>-14.453872172417427</v>
      </c>
      <c r="M38">
        <f t="shared" si="11"/>
        <v>-32.298329891172138</v>
      </c>
      <c r="S38">
        <f t="shared" si="0"/>
        <v>0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0.62558166004553506</v>
      </c>
      <c r="B39">
        <f t="shared" si="3"/>
        <v>0.62558166004553506</v>
      </c>
      <c r="C39" s="9">
        <f t="shared" si="4"/>
        <v>0.12000000000000004</v>
      </c>
      <c r="D39" s="9">
        <f t="shared" si="13"/>
        <v>7.3744183399544649</v>
      </c>
      <c r="E39" s="9">
        <f t="shared" si="13"/>
        <v>0.99745688103722829</v>
      </c>
      <c r="F39" s="9">
        <f t="shared" si="6"/>
        <v>1.0020440206702415</v>
      </c>
      <c r="G39" s="10">
        <f t="shared" si="14"/>
        <v>2.1666666599999997</v>
      </c>
      <c r="H39" s="5">
        <f t="shared" si="14"/>
        <v>1</v>
      </c>
      <c r="I39">
        <f t="shared" si="8"/>
        <v>60.571052267512428</v>
      </c>
      <c r="J39">
        <f t="shared" si="9"/>
        <v>60.570164337897218</v>
      </c>
      <c r="K39">
        <f t="shared" si="9"/>
        <v>0.32797084298305457</v>
      </c>
      <c r="L39">
        <f t="shared" si="10"/>
        <v>-14.412249422600821</v>
      </c>
      <c r="M39">
        <f t="shared" si="11"/>
        <v>-32.252038381504853</v>
      </c>
      <c r="S39">
        <f t="shared" si="0"/>
        <v>0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0.26242009450775861</v>
      </c>
      <c r="B40">
        <f t="shared" si="3"/>
        <v>0.26242009450775861</v>
      </c>
      <c r="C40" s="9">
        <f t="shared" si="4"/>
        <v>0.12600000000000003</v>
      </c>
      <c r="D40" s="9">
        <f t="shared" si="13"/>
        <v>7.7375799054922414</v>
      </c>
      <c r="E40" s="9">
        <f t="shared" si="13"/>
        <v>0.99884416940425957</v>
      </c>
      <c r="F40" s="9">
        <f t="shared" si="6"/>
        <v>1.00413774189072</v>
      </c>
      <c r="G40" s="10">
        <f t="shared" si="14"/>
        <v>2.1666666599999997</v>
      </c>
      <c r="H40" s="5">
        <f t="shared" si="14"/>
        <v>1</v>
      </c>
      <c r="I40">
        <f t="shared" si="8"/>
        <v>60.48384029566855</v>
      </c>
      <c r="J40">
        <f t="shared" si="9"/>
        <v>60.483690841361614</v>
      </c>
      <c r="K40">
        <f t="shared" si="9"/>
        <v>0.13445861269402545</v>
      </c>
      <c r="L40">
        <f t="shared" si="10"/>
        <v>-14.370952102935275</v>
      </c>
      <c r="M40">
        <f t="shared" si="11"/>
        <v>-32.205947426752132</v>
      </c>
      <c r="S40">
        <f t="shared" si="0"/>
        <v>0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0.10022337340255838</v>
      </c>
      <c r="B41">
        <f t="shared" si="3"/>
        <v>0.10022337340255838</v>
      </c>
      <c r="C41" s="9">
        <f t="shared" si="4"/>
        <v>0.13200000000000003</v>
      </c>
      <c r="D41" s="9">
        <f t="shared" si="13"/>
        <v>8.1002233734025584</v>
      </c>
      <c r="E41" s="9">
        <f t="shared" si="13"/>
        <v>0.99907121402674215</v>
      </c>
      <c r="F41" s="9">
        <f t="shared" si="6"/>
        <v>1.0051394569212559</v>
      </c>
      <c r="G41" s="10">
        <f t="shared" si="14"/>
        <v>2.1666666599999997</v>
      </c>
      <c r="H41" s="5">
        <f t="shared" si="14"/>
        <v>1</v>
      </c>
      <c r="I41">
        <f t="shared" si="8"/>
        <v>60.39749372881316</v>
      </c>
      <c r="J41">
        <f t="shared" si="9"/>
        <v>60.397465128744003</v>
      </c>
      <c r="K41">
        <f t="shared" si="9"/>
        <v>-5.877707186648734E-2</v>
      </c>
      <c r="L41">
        <f t="shared" si="10"/>
        <v>-14.329978150105273</v>
      </c>
      <c r="M41">
        <f t="shared" si="11"/>
        <v>-32.160054478382847</v>
      </c>
      <c r="S41">
        <f t="shared" si="0"/>
        <v>0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100</v>
      </c>
      <c r="B42">
        <f t="shared" si="3"/>
        <v>0.4623502245683202</v>
      </c>
      <c r="C42" s="9">
        <f t="shared" si="4"/>
        <v>0.13800000000000004</v>
      </c>
      <c r="D42" s="9">
        <f t="shared" si="13"/>
        <v>8.4623502245683202</v>
      </c>
      <c r="E42" s="9">
        <f t="shared" si="13"/>
        <v>0.99813967061493236</v>
      </c>
      <c r="F42" s="9">
        <f t="shared" si="6"/>
        <v>1.0050538274064109</v>
      </c>
      <c r="G42" s="10">
        <f t="shared" si="14"/>
        <v>2.1666666599999997</v>
      </c>
      <c r="H42" s="5">
        <f t="shared" si="14"/>
        <v>1</v>
      </c>
      <c r="I42">
        <f t="shared" si="8"/>
        <v>60.312010627786456</v>
      </c>
      <c r="J42">
        <f t="shared" si="9"/>
        <v>60.311485259843373</v>
      </c>
      <c r="K42">
        <f t="shared" si="9"/>
        <v>-0.25173739873678441</v>
      </c>
      <c r="L42">
        <f t="shared" si="10"/>
        <v>-14.28932551345453</v>
      </c>
      <c r="M42">
        <f t="shared" si="11"/>
        <v>-32.114357004657364</v>
      </c>
      <c r="S42">
        <f t="shared" si="0"/>
        <v>0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100</v>
      </c>
      <c r="B43">
        <f t="shared" si="3"/>
        <v>0.82396192826813852</v>
      </c>
      <c r="C43" s="9">
        <f t="shared" si="4"/>
        <v>0.14400000000000004</v>
      </c>
      <c r="D43" s="9">
        <f t="shared" si="13"/>
        <v>8.8239619282681385</v>
      </c>
      <c r="E43" s="9">
        <f t="shared" si="13"/>
        <v>0.99605118779642787</v>
      </c>
      <c r="F43" s="9">
        <f t="shared" si="6"/>
        <v>1.0038854906569818</v>
      </c>
      <c r="G43" s="10">
        <f t="shared" si="14"/>
        <v>2.1666666599999997</v>
      </c>
      <c r="H43" s="5">
        <f t="shared" si="14"/>
        <v>1</v>
      </c>
      <c r="I43">
        <f t="shared" si="8"/>
        <v>60.227389050535855</v>
      </c>
      <c r="J43">
        <f t="shared" si="9"/>
        <v>60.225749306762644</v>
      </c>
      <c r="K43">
        <f t="shared" si="9"/>
        <v>-0.44442354076472856</v>
      </c>
      <c r="L43">
        <f t="shared" si="10"/>
        <v>-14.248992154799701</v>
      </c>
      <c r="M43">
        <f t="shared" si="11"/>
        <v>-32.068852490526773</v>
      </c>
      <c r="S43">
        <f t="shared" si="0"/>
        <v>0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100</v>
      </c>
      <c r="B44">
        <f t="shared" si="3"/>
        <v>1.1850599422499286</v>
      </c>
      <c r="C44" s="9">
        <f t="shared" si="4"/>
        <v>0.15000000000000005</v>
      </c>
      <c r="D44" s="9">
        <f t="shared" si="13"/>
        <v>9.1850599422499286</v>
      </c>
      <c r="E44" s="9">
        <f t="shared" si="13"/>
        <v>0.99280740720701</v>
      </c>
      <c r="F44" s="9">
        <f t="shared" si="6"/>
        <v>1.0016390598860219</v>
      </c>
      <c r="G44" s="10">
        <f t="shared" si="14"/>
        <v>2.1666666599999997</v>
      </c>
      <c r="H44" s="5">
        <f t="shared" si="14"/>
        <v>1</v>
      </c>
      <c r="I44">
        <f t="shared" si="8"/>
        <v>60.143627051836454</v>
      </c>
      <c r="J44">
        <f t="shared" si="9"/>
        <v>60.140255353833844</v>
      </c>
      <c r="K44">
        <f t="shared" si="9"/>
        <v>-0.63683665570788917</v>
      </c>
      <c r="L44">
        <f t="shared" si="10"/>
        <v>-14.208976048246873</v>
      </c>
      <c r="M44">
        <f t="shared" si="11"/>
        <v>-32.023538437534718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1.5456457128040633</v>
      </c>
      <c r="C45" s="9">
        <f t="shared" si="4"/>
        <v>0.15600000000000006</v>
      </c>
      <c r="D45" s="9">
        <f t="shared" si="13"/>
        <v>9.5456457128040633</v>
      </c>
      <c r="E45" s="9">
        <f t="shared" si="13"/>
        <v>0.98840996358088706</v>
      </c>
      <c r="F45" s="9">
        <f t="shared" si="6"/>
        <v>0.99831912444263016</v>
      </c>
      <c r="G45" s="10">
        <f t="shared" si="14"/>
        <v>2.1666666599999997</v>
      </c>
      <c r="H45" s="5">
        <f t="shared" si="14"/>
        <v>1</v>
      </c>
      <c r="I45">
        <f t="shared" si="8"/>
        <v>60.060722683015435</v>
      </c>
      <c r="J45">
        <f t="shared" si="9"/>
        <v>60.05500149754436</v>
      </c>
      <c r="K45">
        <f t="shared" si="9"/>
        <v>-0.82897788633309744</v>
      </c>
      <c r="L45">
        <f t="shared" si="10"/>
        <v>-14.169275180010839</v>
      </c>
      <c r="M45">
        <f t="shared" si="11"/>
        <v>-31.978412363721649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1.9057206748360898</v>
      </c>
      <c r="C46" s="9">
        <f t="shared" si="4"/>
        <v>0.16200000000000006</v>
      </c>
      <c r="D46" s="9">
        <f t="shared" si="13"/>
        <v>9.9057206748360898</v>
      </c>
      <c r="E46" s="9">
        <f t="shared" si="13"/>
        <v>0.9828604848403415</v>
      </c>
      <c r="F46" s="9">
        <f t="shared" si="6"/>
        <v>0.99393025004352853</v>
      </c>
      <c r="G46" s="10">
        <f t="shared" si="14"/>
        <v>2.1666666599999997</v>
      </c>
      <c r="H46" s="5">
        <f t="shared" si="14"/>
        <v>1</v>
      </c>
      <c r="I46">
        <f t="shared" si="8"/>
        <v>59.978673991680537</v>
      </c>
      <c r="J46">
        <f t="shared" si="9"/>
        <v>59.969985846464297</v>
      </c>
      <c r="K46">
        <f t="shared" si="9"/>
        <v>-1.0208483605154273</v>
      </c>
      <c r="L46">
        <f t="shared" si="10"/>
        <v>-14.129887548237162</v>
      </c>
      <c r="M46">
        <f t="shared" si="11"/>
        <v>-31.933471803531603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100</v>
      </c>
      <c r="B47">
        <f t="shared" si="3"/>
        <v>2.265286251939008</v>
      </c>
      <c r="C47" s="9">
        <f t="shared" si="4"/>
        <v>0.16800000000000007</v>
      </c>
      <c r="D47" s="9">
        <f t="shared" si="13"/>
        <v>10.265286251939008</v>
      </c>
      <c r="E47" s="9">
        <f t="shared" si="13"/>
        <v>0.97616059218478535</v>
      </c>
      <c r="F47" s="9">
        <f t="shared" si="6"/>
        <v>0.98847697900244835</v>
      </c>
      <c r="G47" s="10">
        <f t="shared" si="14"/>
        <v>2.1666666599999997</v>
      </c>
      <c r="H47" s="5">
        <f t="shared" si="14"/>
        <v>1</v>
      </c>
      <c r="I47">
        <f t="shared" si="8"/>
        <v>59.897479021452462</v>
      </c>
      <c r="J47">
        <f t="shared" si="9"/>
        <v>59.885206521174872</v>
      </c>
      <c r="K47">
        <f t="shared" si="9"/>
        <v>-1.2124491913366169</v>
      </c>
      <c r="L47">
        <f t="shared" si="10"/>
        <v>-14.090811162826922</v>
      </c>
      <c r="M47">
        <f t="shared" si="11"/>
        <v>-31.888714307721298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2.624343856465126</v>
      </c>
      <c r="C48" s="9">
        <f t="shared" si="4"/>
        <v>0.17400000000000007</v>
      </c>
      <c r="D48" s="9">
        <f t="shared" si="13"/>
        <v>10.624343856465126</v>
      </c>
      <c r="E48" s="9">
        <f t="shared" si="13"/>
        <v>0.96831190017922664</v>
      </c>
      <c r="F48" s="9">
        <f t="shared" si="6"/>
        <v>0.98196383045734581</v>
      </c>
      <c r="G48" s="10">
        <f t="shared" si="14"/>
        <v>2.1666666599999997</v>
      </c>
      <c r="H48" s="5">
        <f t="shared" si="14"/>
        <v>1</v>
      </c>
      <c r="I48">
        <f t="shared" si="8"/>
        <v>59.817135811701469</v>
      </c>
      <c r="J48">
        <f t="shared" si="9"/>
        <v>59.80066165419791</v>
      </c>
      <c r="K48">
        <f t="shared" si="9"/>
        <v>-1.4037814771829447</v>
      </c>
      <c r="L48">
        <f t="shared" si="10"/>
        <v>-14.052044045264243</v>
      </c>
      <c r="M48">
        <f t="shared" si="11"/>
        <v>-31.844137443271649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2.9828948895974996</v>
      </c>
      <c r="C49" s="9">
        <f t="shared" si="4"/>
        <v>0.18000000000000008</v>
      </c>
      <c r="D49" s="9">
        <f t="shared" si="13"/>
        <v>10.9828948895975</v>
      </c>
      <c r="E49" s="9">
        <f t="shared" si="13"/>
        <v>0.95931601684215007</v>
      </c>
      <c r="F49" s="9">
        <f t="shared" si="6"/>
        <v>0.97439530059546575</v>
      </c>
      <c r="G49" s="10">
        <f t="shared" si="14"/>
        <v>2.1666666599999997</v>
      </c>
      <c r="H49" s="5">
        <f t="shared" si="14"/>
        <v>1</v>
      </c>
      <c r="I49">
        <f t="shared" si="8"/>
        <v>59.737642397287949</v>
      </c>
      <c r="J49">
        <f t="shared" si="9"/>
        <v>59.716349389926322</v>
      </c>
      <c r="K49">
        <f t="shared" si="9"/>
        <v>-1.5948463018425745</v>
      </c>
      <c r="L49">
        <f t="shared" si="10"/>
        <v>-14.013584228446462</v>
      </c>
      <c r="M49">
        <f t="shared" si="11"/>
        <v>-31.799738793301596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3.3409407414209458</v>
      </c>
      <c r="C50" s="9">
        <f t="shared" si="4"/>
        <v>0.18600000000000008</v>
      </c>
      <c r="D50" s="9">
        <f t="shared" si="13"/>
        <v>11.340940741420946</v>
      </c>
      <c r="E50" s="9">
        <f t="shared" si="13"/>
        <v>0.94917454373281518</v>
      </c>
      <c r="F50" s="9">
        <f t="shared" si="6"/>
        <v>0.96577586287627382</v>
      </c>
      <c r="G50" s="10">
        <f t="shared" si="14"/>
        <v>2.1666666599999997</v>
      </c>
      <c r="H50" s="5">
        <f t="shared" si="14"/>
        <v>1</v>
      </c>
      <c r="I50">
        <f t="shared" si="8"/>
        <v>59.658996808307293</v>
      </c>
      <c r="J50">
        <f t="shared" si="9"/>
        <v>59.632267884555645</v>
      </c>
      <c r="K50">
        <f t="shared" si="9"/>
        <v>-1.785644734602384</v>
      </c>
      <c r="L50">
        <f t="shared" si="10"/>
        <v>-13.975429756517036</v>
      </c>
      <c r="M50">
        <f t="shared" si="11"/>
        <v>-31.755515956984198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3.6984827909926619</v>
      </c>
      <c r="C51" s="9">
        <f t="shared" si="4"/>
        <v>0.19200000000000009</v>
      </c>
      <c r="D51" s="9">
        <f t="shared" si="13"/>
        <v>11.698482790992662</v>
      </c>
      <c r="E51" s="9">
        <f t="shared" si="13"/>
        <v>0.93788907603797511</v>
      </c>
      <c r="F51" s="9">
        <f t="shared" si="6"/>
        <v>0.9561099682522769</v>
      </c>
      <c r="G51" s="10">
        <f t="shared" si="14"/>
        <v>2.1666666599999997</v>
      </c>
      <c r="H51" s="5">
        <f t="shared" si="14"/>
        <v>1</v>
      </c>
      <c r="I51">
        <f t="shared" si="8"/>
        <v>59.581197069838815</v>
      </c>
      <c r="J51">
        <f t="shared" si="9"/>
        <v>59.548415306016544</v>
      </c>
      <c r="K51">
        <f t="shared" si="9"/>
        <v>-1.9761778303442892</v>
      </c>
      <c r="L51">
        <f t="shared" si="10"/>
        <v>-13.937578684701055</v>
      </c>
      <c r="M51">
        <f t="shared" si="11"/>
        <v>-31.711466549464962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4.055522406412436</v>
      </c>
      <c r="C52" s="9">
        <f t="shared" si="4"/>
        <v>0.19800000000000009</v>
      </c>
      <c r="D52" s="9">
        <f t="shared" si="13"/>
        <v>12.055522406412436</v>
      </c>
      <c r="E52" s="9">
        <f t="shared" si="13"/>
        <v>0.92546120265801901</v>
      </c>
      <c r="F52" s="9">
        <f t="shared" si="6"/>
        <v>0.94540204538774752</v>
      </c>
      <c r="G52" s="10">
        <f t="shared" si="14"/>
        <v>2.1666666599999997</v>
      </c>
      <c r="H52" s="5">
        <f t="shared" si="14"/>
        <v>1</v>
      </c>
      <c r="I52">
        <f t="shared" si="8"/>
        <v>59.504241201698996</v>
      </c>
      <c r="J52">
        <f t="shared" si="9"/>
        <v>59.464789833908341</v>
      </c>
      <c r="K52">
        <f t="shared" si="9"/>
        <v>-2.1664466296410789</v>
      </c>
      <c r="L52">
        <f t="shared" si="10"/>
        <v>-13.900029079143456</v>
      </c>
      <c r="M52">
        <f t="shared" si="11"/>
        <v>-31.667588201782362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4.4120609448924615</v>
      </c>
      <c r="C53" s="9">
        <f t="shared" si="4"/>
        <v>0.2040000000000001</v>
      </c>
      <c r="D53" s="9">
        <f t="shared" ref="D53:E68" si="15">D52+$C$7*(J52+J53)/2</f>
        <v>12.412060944892461</v>
      </c>
      <c r="E53" s="9">
        <f t="shared" si="15"/>
        <v>0.91189250629254048</v>
      </c>
      <c r="F53" s="9">
        <f t="shared" si="6"/>
        <v>0.93365650087537622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59.428127218198881</v>
      </c>
      <c r="J53">
        <f t="shared" si="9"/>
        <v>59.381389659433481</v>
      </c>
      <c r="K53">
        <f t="shared" si="9"/>
        <v>-2.3564521588517731</v>
      </c>
      <c r="L53">
        <f t="shared" si="10"/>
        <v>-13.862779016749794</v>
      </c>
      <c r="M53">
        <f t="shared" si="11"/>
        <v>-31.623878560790544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4.7680997528267604</v>
      </c>
      <c r="C54" s="9">
        <f t="shared" si="4"/>
        <v>0.2100000000000001</v>
      </c>
      <c r="D54" s="9">
        <f t="shared" si="15"/>
        <v>12.76809975282676</v>
      </c>
      <c r="E54" s="9">
        <f t="shared" si="15"/>
        <v>0.8971845635253356</v>
      </c>
      <c r="F54" s="9">
        <f t="shared" si="6"/>
        <v>0.92087771945086505</v>
      </c>
      <c r="G54" s="10">
        <f t="shared" si="16"/>
        <v>2.1666666599999997</v>
      </c>
      <c r="H54" s="5">
        <f t="shared" si="16"/>
        <v>1</v>
      </c>
      <c r="I54">
        <f t="shared" si="8"/>
        <v>59.352853127905895</v>
      </c>
      <c r="J54">
        <f t="shared" si="9"/>
        <v>59.298212985332981</v>
      </c>
      <c r="K54">
        <f t="shared" si="9"/>
        <v>-2.5461954302165162</v>
      </c>
      <c r="L54">
        <f t="shared" si="10"/>
        <v>-13.825826585029695</v>
      </c>
      <c r="M54">
        <f t="shared" si="11"/>
        <v>-31.580335289084076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5.1236401658602269</v>
      </c>
      <c r="C55" s="9">
        <f t="shared" si="4"/>
        <v>0.21600000000000011</v>
      </c>
      <c r="D55" s="9">
        <f t="shared" si="15"/>
        <v>13.123640165860227</v>
      </c>
      <c r="E55" s="9">
        <f t="shared" si="15"/>
        <v>0.88133894490883302</v>
      </c>
      <c r="F55" s="9">
        <f t="shared" si="6"/>
        <v>0.90707006420548397</v>
      </c>
      <c r="G55" s="10">
        <f t="shared" si="16"/>
        <v>2.1666666599999997</v>
      </c>
      <c r="H55" s="5">
        <f t="shared" si="16"/>
        <v>1</v>
      </c>
      <c r="I55">
        <f t="shared" si="8"/>
        <v>59.278416933409851</v>
      </c>
      <c r="J55">
        <f t="shared" si="9"/>
        <v>59.215258025822806</v>
      </c>
      <c r="K55">
        <f t="shared" si="9"/>
        <v>-2.7356774419510206</v>
      </c>
      <c r="L55">
        <f t="shared" si="10"/>
        <v>-13.789169881942835</v>
      </c>
      <c r="M55">
        <f t="shared" si="11"/>
        <v>-31.536956064924833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5.478683508957289</v>
      </c>
      <c r="C56" s="9">
        <f t="shared" si="4"/>
        <v>0.22200000000000011</v>
      </c>
      <c r="D56" s="9">
        <f t="shared" si="15"/>
        <v>13.478683508957289</v>
      </c>
      <c r="E56" s="9">
        <f t="shared" si="15"/>
        <v>0.86435721504795826</v>
      </c>
      <c r="F56" s="9">
        <f t="shared" si="6"/>
        <v>0.8922378767966066</v>
      </c>
      <c r="G56" s="10">
        <f t="shared" si="16"/>
        <v>2.1666666599999997</v>
      </c>
      <c r="H56" s="5">
        <f t="shared" si="16"/>
        <v>1</v>
      </c>
      <c r="I56">
        <f t="shared" si="8"/>
        <v>59.204816631093394</v>
      </c>
      <c r="J56">
        <f t="shared" si="9"/>
        <v>59.132523006531152</v>
      </c>
      <c r="K56">
        <f t="shared" si="9"/>
        <v>-2.9248991783405698</v>
      </c>
      <c r="L56">
        <f t="shared" si="10"/>
        <v>-13.752807015747509</v>
      </c>
      <c r="M56">
        <f t="shared" si="11"/>
        <v>-31.493738582170874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5.8332310964701932</v>
      </c>
      <c r="C57" s="9">
        <f t="shared" si="4"/>
        <v>0.22800000000000012</v>
      </c>
      <c r="D57" s="9">
        <f t="shared" si="15"/>
        <v>13.833231096470193</v>
      </c>
      <c r="E57" s="9">
        <f t="shared" si="15"/>
        <v>0.84624093268343581</v>
      </c>
      <c r="F57" s="9">
        <f t="shared" si="6"/>
        <v>0.87638547765624164</v>
      </c>
      <c r="G57" s="10">
        <f t="shared" si="16"/>
        <v>2.1666666599999997</v>
      </c>
      <c r="H57" s="5">
        <f t="shared" si="16"/>
        <v>1</v>
      </c>
      <c r="I57">
        <f t="shared" si="8"/>
        <v>59.132050210906812</v>
      </c>
      <c r="J57">
        <f t="shared" si="9"/>
        <v>59.050006164436667</v>
      </c>
      <c r="K57">
        <f t="shared" si="9"/>
        <v>-3.1138616098335952</v>
      </c>
      <c r="L57">
        <f t="shared" si="10"/>
        <v>-13.716736104851767</v>
      </c>
      <c r="M57">
        <f t="shared" si="11"/>
        <v>-31.450680550207291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6.1872842322069257</v>
      </c>
      <c r="C58" s="9">
        <f t="shared" si="4"/>
        <v>0.23400000000000012</v>
      </c>
      <c r="D58" s="9">
        <f t="shared" si="15"/>
        <v>14.187284232206926</v>
      </c>
      <c r="E58" s="9">
        <f t="shared" si="15"/>
        <v>0.82699165077453052</v>
      </c>
      <c r="F58" s="9">
        <f t="shared" si="6"/>
        <v>0.85951716619758212</v>
      </c>
      <c r="G58" s="10">
        <f t="shared" si="16"/>
        <v>2.1666666599999997</v>
      </c>
      <c r="H58" s="5">
        <f t="shared" si="16"/>
        <v>1</v>
      </c>
      <c r="I58">
        <f t="shared" si="8"/>
        <v>59.060115656147232</v>
      </c>
      <c r="J58">
        <f t="shared" si="9"/>
        <v>58.967705747807557</v>
      </c>
      <c r="K58">
        <f t="shared" si="9"/>
        <v>-3.3025656931348388</v>
      </c>
      <c r="L58">
        <f t="shared" si="10"/>
        <v>-13.68095527766706</v>
      </c>
      <c r="M58">
        <f t="shared" si="11"/>
        <v>-31.40777969387905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6.5408442094987738</v>
      </c>
      <c r="C59" s="9">
        <f t="shared" si="4"/>
        <v>0.24000000000000013</v>
      </c>
      <c r="D59" s="9">
        <f t="shared" si="15"/>
        <v>14.540844209498774</v>
      </c>
      <c r="E59" s="9">
        <f t="shared" si="15"/>
        <v>0.80661091658123163</v>
      </c>
      <c r="F59" s="9">
        <f t="shared" si="6"/>
        <v>0.84163722101958194</v>
      </c>
      <c r="G59" s="10">
        <f t="shared" si="16"/>
        <v>2.1666666599999997</v>
      </c>
      <c r="H59" s="5">
        <f t="shared" si="16"/>
        <v>1</v>
      </c>
      <c r="I59">
        <f t="shared" si="8"/>
        <v>58.989010943242363</v>
      </c>
      <c r="J59">
        <f t="shared" si="9"/>
        <v>58.885620016141552</v>
      </c>
      <c r="K59">
        <f t="shared" si="9"/>
        <v>-3.4910123712981131</v>
      </c>
      <c r="L59">
        <f t="shared" si="10"/>
        <v>-13.645462672464415</v>
      </c>
      <c r="M59">
        <f t="shared" si="11"/>
        <v>-31.365033753425678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6.8939123112675187</v>
      </c>
      <c r="C60" s="9">
        <f t="shared" si="4"/>
        <v>0.24600000000000014</v>
      </c>
      <c r="D60" s="9">
        <f t="shared" si="15"/>
        <v>14.893912311267519</v>
      </c>
      <c r="E60" s="9">
        <f t="shared" si="15"/>
        <v>0.78510027174588126</v>
      </c>
      <c r="F60" s="9">
        <f t="shared" si="6"/>
        <v>0.82274990010958637</v>
      </c>
      <c r="G60" s="10">
        <f t="shared" si="16"/>
        <v>2.1666666599999997</v>
      </c>
      <c r="H60" s="5">
        <f t="shared" si="16"/>
        <v>1</v>
      </c>
      <c r="I60">
        <f t="shared" si="8"/>
        <v>58.918734041538585</v>
      </c>
      <c r="J60">
        <f t="shared" si="9"/>
        <v>58.803747240106766</v>
      </c>
      <c r="K60">
        <f t="shared" si="9"/>
        <v>-3.6792025738186673</v>
      </c>
      <c r="L60">
        <f t="shared" si="10"/>
        <v>-13.610256437233101</v>
      </c>
      <c r="M60">
        <f t="shared" si="11"/>
        <v>-31.322440484417857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7.2464898100922888</v>
      </c>
      <c r="C61" s="9">
        <f t="shared" si="4"/>
        <v>0.25200000000000011</v>
      </c>
      <c r="D61" s="9">
        <f t="shared" si="15"/>
        <v>15.246489810092289</v>
      </c>
      <c r="E61" s="9">
        <f t="shared" si="15"/>
        <v>0.76246125237424978</v>
      </c>
      <c r="F61" s="9">
        <f t="shared" si="6"/>
        <v>0.80285944104402263</v>
      </c>
      <c r="G61" s="10">
        <f t="shared" si="16"/>
        <v>2.1666666599999997</v>
      </c>
      <c r="H61" s="5">
        <f t="shared" si="16"/>
        <v>1</v>
      </c>
      <c r="I61">
        <f t="shared" si="8"/>
        <v>58.849282913093667</v>
      </c>
      <c r="J61">
        <f t="shared" si="9"/>
        <v>58.722085701483365</v>
      </c>
      <c r="K61">
        <f t="shared" si="9"/>
        <v>-3.8671372167251743</v>
      </c>
      <c r="L61">
        <f t="shared" si="10"/>
        <v>-13.575334729541778</v>
      </c>
      <c r="M61">
        <f t="shared" si="11"/>
        <v>-31.279997657695823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7.5985779682760572</v>
      </c>
      <c r="C62" s="9">
        <f t="shared" si="4"/>
        <v>0.25800000000000012</v>
      </c>
      <c r="D62" s="9">
        <f t="shared" si="15"/>
        <v>15.598577968276057</v>
      </c>
      <c r="E62" s="9">
        <f t="shared" si="15"/>
        <v>0.73869538911606025</v>
      </c>
      <c r="F62" s="9">
        <f t="shared" si="6"/>
        <v>0.78197006118717693</v>
      </c>
      <c r="G62" s="10">
        <f t="shared" si="16"/>
        <v>2.1666666599999997</v>
      </c>
      <c r="H62" s="5">
        <f t="shared" si="16"/>
        <v>1</v>
      </c>
      <c r="I62">
        <f t="shared" si="8"/>
        <v>58.780655512473928</v>
      </c>
      <c r="J62">
        <f t="shared" si="9"/>
        <v>58.640633693106118</v>
      </c>
      <c r="K62">
        <f t="shared" si="9"/>
        <v>-4.0548172026713489</v>
      </c>
      <c r="L62">
        <f t="shared" si="10"/>
        <v>-13.540695716402094</v>
      </c>
      <c r="M62">
        <f t="shared" si="11"/>
        <v>-31.237703059309535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7.9501780379117992</v>
      </c>
      <c r="C63" s="9">
        <f t="shared" si="4"/>
        <v>0.26400000000000012</v>
      </c>
      <c r="D63" s="9">
        <f t="shared" si="15"/>
        <v>15.950178037911799</v>
      </c>
      <c r="E63" s="9">
        <f t="shared" si="15"/>
        <v>0.71380420724496463</v>
      </c>
      <c r="F63" s="9">
        <f t="shared" si="6"/>
        <v>0.76008595788806543</v>
      </c>
      <c r="G63" s="10">
        <f t="shared" si="16"/>
        <v>2.1666666599999997</v>
      </c>
      <c r="H63" s="5">
        <f t="shared" si="16"/>
        <v>1</v>
      </c>
      <c r="I63">
        <f t="shared" si="8"/>
        <v>58.712849786556049</v>
      </c>
      <c r="J63">
        <f t="shared" si="9"/>
        <v>58.559389518807706</v>
      </c>
      <c r="K63">
        <f t="shared" si="9"/>
        <v>-4.2422434210272062</v>
      </c>
      <c r="L63">
        <f t="shared" si="10"/>
        <v>-13.506337574134756</v>
      </c>
      <c r="M63">
        <f t="shared" si="11"/>
        <v>-31.195554490460605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8.3012912609483109</v>
      </c>
      <c r="C64" s="9">
        <f t="shared" si="4"/>
        <v>0.27000000000000013</v>
      </c>
      <c r="D64" s="9">
        <f t="shared" si="15"/>
        <v>16.301291260948311</v>
      </c>
      <c r="E64" s="9">
        <f t="shared" si="15"/>
        <v>0.68778922673797305</v>
      </c>
      <c r="F64" s="9">
        <f t="shared" si="6"/>
        <v>0.73721130867542506</v>
      </c>
      <c r="G64" s="10">
        <f t="shared" si="16"/>
        <v>2.1666666599999997</v>
      </c>
      <c r="H64" s="5">
        <f t="shared" si="16"/>
        <v>1</v>
      </c>
      <c r="I64">
        <f t="shared" si="8"/>
        <v>58.645863674333377</v>
      </c>
      <c r="J64">
        <f t="shared" si="9"/>
        <v>58.478351493362894</v>
      </c>
      <c r="K64">
        <f t="shared" si="9"/>
        <v>-4.4294167479699702</v>
      </c>
      <c r="L64">
        <f t="shared" si="10"/>
        <v>-13.472258488237985</v>
      </c>
      <c r="M64">
        <f t="shared" si="11"/>
        <v>-31.153549767445909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8.6519188692556988</v>
      </c>
      <c r="C65" s="9">
        <f t="shared" si="4"/>
        <v>0.27600000000000013</v>
      </c>
      <c r="D65" s="9">
        <f t="shared" si="15"/>
        <v>16.651918869255699</v>
      </c>
      <c r="E65" s="9">
        <f t="shared" si="15"/>
        <v>0.66065196235433921</v>
      </c>
      <c r="F65" s="9">
        <f t="shared" si="6"/>
        <v>0.71335027145082774</v>
      </c>
      <c r="G65" s="10">
        <f t="shared" si="16"/>
        <v>2.1666666599999997</v>
      </c>
      <c r="H65" s="5">
        <f t="shared" si="16"/>
        <v>1</v>
      </c>
      <c r="I65">
        <f t="shared" si="8"/>
        <v>58.579695106726966</v>
      </c>
      <c r="J65">
        <f t="shared" si="9"/>
        <v>58.397517942433467</v>
      </c>
      <c r="K65">
        <f t="shared" si="9"/>
        <v>-4.6163380465746453</v>
      </c>
      <c r="L65">
        <f t="shared" si="10"/>
        <v>-13.438456653258427</v>
      </c>
      <c r="M65">
        <f t="shared" si="11"/>
        <v>-31.111686721602879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9.0020620846905395</v>
      </c>
      <c r="C66" s="9">
        <f t="shared" si="4"/>
        <v>0.28200000000000014</v>
      </c>
      <c r="D66" s="9">
        <f t="shared" si="15"/>
        <v>17.002062084690539</v>
      </c>
      <c r="E66" s="9">
        <f t="shared" si="15"/>
        <v>0.63239392371390246</v>
      </c>
      <c r="F66" s="9">
        <f t="shared" si="6"/>
        <v>0.68850698467994564</v>
      </c>
      <c r="G66" s="10">
        <f t="shared" si="16"/>
        <v>2.1666666599999997</v>
      </c>
      <c r="H66" s="5">
        <f t="shared" si="16"/>
        <v>1</v>
      </c>
      <c r="I66">
        <f t="shared" si="8"/>
        <v>58.514342006401137</v>
      </c>
      <c r="J66">
        <f t="shared" si="9"/>
        <v>58.316887202513918</v>
      </c>
      <c r="K66">
        <f t="shared" si="9"/>
        <v>-4.803008166904263</v>
      </c>
      <c r="L66">
        <f t="shared" si="10"/>
        <v>-13.404930272664405</v>
      </c>
      <c r="M66">
        <f t="shared" si="11"/>
        <v>-31.069963199256392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9.3517221191607156</v>
      </c>
      <c r="C67" s="9">
        <f t="shared" si="4"/>
        <v>0.28800000000000014</v>
      </c>
      <c r="D67" s="9">
        <f t="shared" si="15"/>
        <v>17.351722119160716</v>
      </c>
      <c r="E67" s="9">
        <f t="shared" si="15"/>
        <v>0.60301661537489026</v>
      </c>
      <c r="F67" s="9">
        <f t="shared" si="6"/>
        <v>0.66268556758197383</v>
      </c>
      <c r="G67" s="10">
        <f t="shared" si="16"/>
        <v>2.1666666599999997</v>
      </c>
      <c r="H67" s="5">
        <f t="shared" si="16"/>
        <v>1</v>
      </c>
      <c r="I67">
        <f t="shared" si="8"/>
        <v>58.449802287583765</v>
      </c>
      <c r="J67">
        <f t="shared" si="9"/>
        <v>58.236457620877928</v>
      </c>
      <c r="K67">
        <f t="shared" si="9"/>
        <v>-4.9894279460998012</v>
      </c>
      <c r="L67">
        <f t="shared" si="10"/>
        <v>-13.371677558721579</v>
      </c>
      <c r="M67">
        <f t="shared" si="11"/>
        <v>-31.028377061667246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9.7009001746899273</v>
      </c>
      <c r="C68" s="9">
        <f t="shared" si="4"/>
        <v>0.29400000000000015</v>
      </c>
      <c r="D68" s="9">
        <f t="shared" si="15"/>
        <v>17.700900174689927</v>
      </c>
      <c r="E68" s="9">
        <f t="shared" si="15"/>
        <v>0.57252153691118146</v>
      </c>
      <c r="F68" s="9">
        <f t="shared" si="6"/>
        <v>0.63589012031723269</v>
      </c>
      <c r="G68" s="10">
        <f t="shared" si="16"/>
        <v>2.1666666599999997</v>
      </c>
      <c r="H68" s="5">
        <f t="shared" si="16"/>
        <v>1</v>
      </c>
      <c r="I68">
        <f t="shared" si="8"/>
        <v>58.386073855891276</v>
      </c>
      <c r="J68">
        <f t="shared" si="9"/>
        <v>58.156227555525597</v>
      </c>
      <c r="K68">
        <f t="shared" si="9"/>
        <v>-5.1755982084698049</v>
      </c>
      <c r="L68">
        <f t="shared" si="10"/>
        <v>-13.338696732370956</v>
      </c>
      <c r="M68">
        <f t="shared" si="11"/>
        <v>-30.986926184982199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10.049597443481897</v>
      </c>
      <c r="C69" s="9">
        <f t="shared" si="4"/>
        <v>0.30000000000000016</v>
      </c>
      <c r="D69" s="9">
        <f t="shared" ref="D69:E84" si="17">D68+$C$7*(J68+J69)/2</f>
        <v>18.049597443481897</v>
      </c>
      <c r="E69" s="9">
        <f t="shared" si="17"/>
        <v>0.54091018298903293</v>
      </c>
      <c r="F69" s="9">
        <f t="shared" si="6"/>
        <v>0.6081247241729586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58.323154608158262</v>
      </c>
      <c r="J69">
        <f t="shared" si="9"/>
        <v>58.07619537513137</v>
      </c>
      <c r="K69">
        <f t="shared" si="9"/>
        <v>-5.3615197655796978</v>
      </c>
      <c r="L69">
        <f t="shared" si="10"/>
        <v>-13.30598602310921</v>
      </c>
      <c r="M69">
        <f t="shared" si="11"/>
        <v>-30.945608460185468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10.397815107984268</v>
      </c>
      <c r="C70" s="9">
        <f t="shared" si="4"/>
        <v>0.30600000000000016</v>
      </c>
      <c r="D70" s="9">
        <f t="shared" si="17"/>
        <v>18.397815107984268</v>
      </c>
      <c r="E70" s="9">
        <f t="shared" si="17"/>
        <v>0.50818404344327139</v>
      </c>
      <c r="F70" s="9">
        <f t="shared" si="6"/>
        <v>0.57939344174730234</v>
      </c>
      <c r="G70" s="10">
        <f t="shared" si="18"/>
        <v>2.1666666599999997</v>
      </c>
      <c r="H70" s="5">
        <f t="shared" si="18"/>
        <v>1</v>
      </c>
      <c r="I70">
        <f t="shared" si="8"/>
        <v>58.261042432271914</v>
      </c>
      <c r="J70">
        <f t="shared" si="9"/>
        <v>57.996359458992714</v>
      </c>
      <c r="K70">
        <f t="shared" si="9"/>
        <v>-5.5471934163408108</v>
      </c>
      <c r="L70">
        <f t="shared" si="10"/>
        <v>-13.273543668871358</v>
      </c>
      <c r="M70">
        <f t="shared" si="11"/>
        <v>-30.904421793051728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10.745554340952186</v>
      </c>
      <c r="C71" s="9">
        <f t="shared" si="4"/>
        <v>0.31200000000000017</v>
      </c>
      <c r="D71" s="9">
        <f t="shared" si="17"/>
        <v>18.745554340952186</v>
      </c>
      <c r="E71" s="9">
        <f t="shared" si="17"/>
        <v>0.47434460335295159</v>
      </c>
      <c r="F71" s="9">
        <f t="shared" si="6"/>
        <v>0.54970031713154777</v>
      </c>
      <c r="G71" s="10">
        <f t="shared" si="18"/>
        <v>2.1666666599999997</v>
      </c>
      <c r="H71" s="5">
        <f t="shared" si="18"/>
        <v>1</v>
      </c>
      <c r="I71">
        <f t="shared" si="8"/>
        <v>58.199735207011159</v>
      </c>
      <c r="J71">
        <f t="shared" si="9"/>
        <v>57.916718196979488</v>
      </c>
      <c r="K71">
        <f t="shared" si="9"/>
        <v>-5.7326199470991215</v>
      </c>
      <c r="L71">
        <f t="shared" si="10"/>
        <v>-13.241367915915726</v>
      </c>
      <c r="M71">
        <f t="shared" si="11"/>
        <v>-30.863364104100505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11.092816305511576</v>
      </c>
      <c r="C72" s="9">
        <f t="shared" si="4"/>
        <v>0.31800000000000017</v>
      </c>
      <c r="D72" s="9">
        <f t="shared" si="17"/>
        <v>19.092816305511576</v>
      </c>
      <c r="E72" s="9">
        <f t="shared" si="17"/>
        <v>0.43939334311648304</v>
      </c>
      <c r="F72" s="9">
        <f t="shared" si="6"/>
        <v>0.51904937609056634</v>
      </c>
      <c r="G72" s="10">
        <f t="shared" si="18"/>
        <v>2.1666666599999997</v>
      </c>
      <c r="H72" s="5">
        <f t="shared" si="18"/>
        <v>1</v>
      </c>
      <c r="I72">
        <f t="shared" si="8"/>
        <v>58.139230801890513</v>
      </c>
      <c r="J72">
        <f t="shared" si="9"/>
        <v>57.837269989483993</v>
      </c>
      <c r="K72">
        <f t="shared" si="9"/>
        <v>-5.9178001317237241</v>
      </c>
      <c r="L72">
        <f t="shared" si="10"/>
        <v>-13.209457018711158</v>
      </c>
      <c r="M72">
        <f t="shared" si="11"/>
        <v>-30.822433328551973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11.439602155222143</v>
      </c>
      <c r="C73" s="9">
        <f t="shared" si="4"/>
        <v>0.32400000000000018</v>
      </c>
      <c r="D73" s="9">
        <f t="shared" si="17"/>
        <v>19.439602155222143</v>
      </c>
      <c r="E73" s="9">
        <f t="shared" si="17"/>
        <v>0.40333173852622678</v>
      </c>
      <c r="F73" s="9">
        <f t="shared" si="6"/>
        <v>0.48744462624151952</v>
      </c>
      <c r="G73" s="10">
        <f t="shared" si="18"/>
        <v>2.1666666599999997</v>
      </c>
      <c r="H73" s="5">
        <f t="shared" si="18"/>
        <v>1</v>
      </c>
      <c r="I73">
        <f t="shared" si="8"/>
        <v>58.079527077008855</v>
      </c>
      <c r="J73">
        <f t="shared" si="9"/>
        <v>57.758013247371728</v>
      </c>
      <c r="K73">
        <f t="shared" si="9"/>
        <v>-6.102734731695036</v>
      </c>
      <c r="L73">
        <f t="shared" si="10"/>
        <v>-13.177809239826576</v>
      </c>
      <c r="M73">
        <f t="shared" si="11"/>
        <v>-30.781627416284078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11.785913034140059</v>
      </c>
      <c r="C74" s="9">
        <f t="shared" si="4"/>
        <v>0.33000000000000018</v>
      </c>
      <c r="D74" s="9">
        <f t="shared" si="17"/>
        <v>19.785913034140059</v>
      </c>
      <c r="E74" s="9">
        <f t="shared" si="17"/>
        <v>0.36616126084256345</v>
      </c>
      <c r="F74" s="9">
        <f t="shared" si="6"/>
        <v>0.45489005723082698</v>
      </c>
      <c r="G74" s="10">
        <f t="shared" si="18"/>
        <v>2.1666666599999997</v>
      </c>
      <c r="H74" s="5">
        <f t="shared" si="18"/>
        <v>1</v>
      </c>
      <c r="I74">
        <f t="shared" si="8"/>
        <v>58.020621882902795</v>
      </c>
      <c r="J74">
        <f t="shared" si="9"/>
        <v>57.678946391932769</v>
      </c>
      <c r="K74">
        <f t="shared" si="9"/>
        <v>-6.2874244961927408</v>
      </c>
      <c r="L74">
        <f t="shared" si="10"/>
        <v>-13.146422849822692</v>
      </c>
      <c r="M74">
        <f t="shared" si="11"/>
        <v>-30.740944331790985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12.131750076880358</v>
      </c>
      <c r="C75" s="9">
        <f t="shared" si="4"/>
        <v>0.33600000000000019</v>
      </c>
      <c r="D75" s="9">
        <f t="shared" si="17"/>
        <v>20.131750076880358</v>
      </c>
      <c r="E75" s="9">
        <f t="shared" si="17"/>
        <v>0.32788337686743474</v>
      </c>
      <c r="F75" s="9">
        <f t="shared" si="6"/>
        <v>0.42138964090941089</v>
      </c>
      <c r="G75" s="10">
        <f t="shared" si="18"/>
        <v>2.1666666599999997</v>
      </c>
      <c r="H75" s="5">
        <f t="shared" si="18"/>
        <v>1</v>
      </c>
      <c r="I75">
        <f t="shared" si="8"/>
        <v>57.962513060405023</v>
      </c>
      <c r="J75">
        <f t="shared" si="9"/>
        <v>57.600067854833831</v>
      </c>
      <c r="K75">
        <f t="shared" si="9"/>
        <v>-6.4718701621834871</v>
      </c>
      <c r="L75">
        <f t="shared" si="10"/>
        <v>-13.115296127146019</v>
      </c>
      <c r="M75">
        <f t="shared" si="11"/>
        <v>-30.700382054142775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12.477114408679071</v>
      </c>
      <c r="C76" s="9">
        <f t="shared" si="4"/>
        <v>0.34200000000000019</v>
      </c>
      <c r="D76" s="9">
        <f t="shared" si="17"/>
        <v>20.477114408679071</v>
      </c>
      <c r="E76" s="9">
        <f t="shared" si="17"/>
        <v>0.28849954901735925</v>
      </c>
      <c r="F76" s="9">
        <f t="shared" si="6"/>
        <v>0.38694733150623084</v>
      </c>
      <c r="G76" s="10">
        <f t="shared" si="18"/>
        <v>2.1666666599999997</v>
      </c>
      <c r="H76" s="5">
        <f t="shared" si="18"/>
        <v>1</v>
      </c>
      <c r="I76">
        <f t="shared" si="8"/>
        <v>57.905198440507384</v>
      </c>
      <c r="J76">
        <f t="shared" si="9"/>
        <v>57.521376078070958</v>
      </c>
      <c r="K76">
        <f t="shared" si="9"/>
        <v>-6.6560724545083438</v>
      </c>
      <c r="L76">
        <f t="shared" si="10"/>
        <v>-13.084427358025065</v>
      </c>
      <c r="M76">
        <f t="shared" si="11"/>
        <v>-30.659938576946388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12.822007145455053</v>
      </c>
      <c r="C77" s="9">
        <f t="shared" si="4"/>
        <v>0.3480000000000002</v>
      </c>
      <c r="D77" s="9">
        <f t="shared" si="17"/>
        <v>20.822007145455053</v>
      </c>
      <c r="E77" s="9">
        <f t="shared" si="17"/>
        <v>0.24801123539592415</v>
      </c>
      <c r="F77" s="9">
        <f t="shared" si="6"/>
        <v>0.35156706580012442</v>
      </c>
      <c r="G77" s="10">
        <f t="shared" si="18"/>
        <v>2.1666666599999997</v>
      </c>
      <c r="H77" s="5">
        <f t="shared" si="18"/>
        <v>1</v>
      </c>
      <c r="I77">
        <f t="shared" si="8"/>
        <v>57.848675844228808</v>
      </c>
      <c r="J77">
        <f t="shared" si="9"/>
        <v>57.442869513922808</v>
      </c>
      <c r="K77">
        <f t="shared" si="9"/>
        <v>-6.8400320859700221</v>
      </c>
      <c r="L77">
        <f t="shared" si="10"/>
        <v>-13.053814836368716</v>
      </c>
      <c r="M77">
        <f t="shared" si="11"/>
        <v>-30.619611908307746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13.166429393871535</v>
      </c>
      <c r="C78" s="9">
        <f t="shared" si="4"/>
        <v>0.3540000000000002</v>
      </c>
      <c r="D78" s="9">
        <f t="shared" si="17"/>
        <v>21.166429393871535</v>
      </c>
      <c r="E78" s="9">
        <f t="shared" si="17"/>
        <v>0.20641988986575449</v>
      </c>
      <c r="F78" s="9">
        <f t="shared" si="6"/>
        <v>0.31525276328996599</v>
      </c>
      <c r="G78" s="10">
        <f t="shared" si="18"/>
        <v>2.1666666599999997</v>
      </c>
      <c r="H78" s="5">
        <f t="shared" si="18"/>
        <v>1</v>
      </c>
      <c r="I78">
        <f t="shared" si="8"/>
        <v>57.792943082488101</v>
      </c>
      <c r="J78">
        <f t="shared" si="9"/>
        <v>57.364546624904598</v>
      </c>
      <c r="K78">
        <f t="shared" si="9"/>
        <v>-7.0237497574198686</v>
      </c>
      <c r="L78">
        <f t="shared" si="10"/>
        <v>-13.023456863666807</v>
      </c>
      <c r="M78">
        <f t="shared" si="11"/>
        <v>-30.579400070795032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13.510382251397417</v>
      </c>
      <c r="C79" s="9">
        <f t="shared" si="4"/>
        <v>0.36000000000000021</v>
      </c>
      <c r="D79" s="9">
        <f t="shared" si="17"/>
        <v>21.510382251397417</v>
      </c>
      <c r="E79" s="9">
        <f t="shared" si="17"/>
        <v>0.16372696211996096</v>
      </c>
      <c r="F79" s="9">
        <f t="shared" si="6"/>
        <v>0.27800832636315653</v>
      </c>
      <c r="G79" s="10">
        <f t="shared" si="18"/>
        <v>2.1666666599999997</v>
      </c>
      <c r="H79" s="5">
        <f t="shared" si="18"/>
        <v>1</v>
      </c>
      <c r="I79">
        <f t="shared" si="8"/>
        <v>57.73799795598152</v>
      </c>
      <c r="J79">
        <f t="shared" si="9"/>
        <v>57.286405883722594</v>
      </c>
      <c r="K79">
        <f t="shared" si="9"/>
        <v>-7.207226157844639</v>
      </c>
      <c r="L79">
        <f t="shared" si="10"/>
        <v>-12.993351748892836</v>
      </c>
      <c r="M79">
        <f t="shared" si="11"/>
        <v>-30.53930110140309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13.853866806368274</v>
      </c>
      <c r="C80" s="9">
        <f t="shared" si="4"/>
        <v>0.36600000000000021</v>
      </c>
      <c r="D80" s="9">
        <f t="shared" si="17"/>
        <v>21.853866806368274</v>
      </c>
      <c r="E80" s="9">
        <f t="shared" si="17"/>
        <v>0.11993389775306787</v>
      </c>
      <c r="F80" s="9">
        <f t="shared" si="6"/>
        <v>0.23983764046245626</v>
      </c>
      <c r="G80" s="10">
        <f t="shared" si="18"/>
        <v>2.1666666599999997</v>
      </c>
      <c r="H80" s="5">
        <f t="shared" si="18"/>
        <v>1</v>
      </c>
      <c r="I80">
        <f t="shared" si="8"/>
        <v>57.683838255065325</v>
      </c>
      <c r="J80">
        <f t="shared" si="9"/>
        <v>57.208445773229236</v>
      </c>
      <c r="K80">
        <f t="shared" si="9"/>
        <v>-7.390461964453058</v>
      </c>
      <c r="L80">
        <f t="shared" si="10"/>
        <v>-12.963497808408846</v>
      </c>
      <c r="M80">
        <f t="shared" si="11"/>
        <v>-30.499313051518893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14.196884138047096</v>
      </c>
      <c r="C81" s="9">
        <f t="shared" si="4"/>
        <v>0.37200000000000022</v>
      </c>
      <c r="D81" s="9">
        <f t="shared" si="17"/>
        <v>22.196884138047096</v>
      </c>
      <c r="E81" s="9">
        <f t="shared" si="17"/>
        <v>7.5042138331422176E-2</v>
      </c>
      <c r="F81" s="9">
        <f t="shared" si="6"/>
        <v>0.20074457425117864</v>
      </c>
      <c r="G81" s="10">
        <f t="shared" si="18"/>
        <v>2.1666666599999997</v>
      </c>
      <c r="H81" s="5">
        <f t="shared" si="18"/>
        <v>1</v>
      </c>
      <c r="I81">
        <f t="shared" si="8"/>
        <v>57.630461759643019</v>
      </c>
      <c r="J81">
        <f t="shared" si="9"/>
        <v>57.13066478637878</v>
      </c>
      <c r="K81">
        <f t="shared" si="9"/>
        <v>-7.5734578427621715</v>
      </c>
      <c r="L81">
        <f t="shared" si="10"/>
        <v>-12.933893365872361</v>
      </c>
      <c r="M81">
        <f t="shared" si="11"/>
        <v>-30.459433986888069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14.539435316684784</v>
      </c>
      <c r="C82" s="9">
        <f t="shared" si="4"/>
        <v>0.37800000000000022</v>
      </c>
      <c r="D82" s="9">
        <f t="shared" si="17"/>
        <v>22.539435316684784</v>
      </c>
      <c r="E82" s="9">
        <f t="shared" si="17"/>
        <v>2.9053121463085162E-2</v>
      </c>
      <c r="F82" s="9">
        <f t="shared" si="6"/>
        <v>0.1607329797767505</v>
      </c>
      <c r="G82" s="10">
        <f t="shared" si="18"/>
        <v>2.1666666599999997</v>
      </c>
      <c r="H82" s="5">
        <f t="shared" si="18"/>
        <v>1</v>
      </c>
      <c r="I82">
        <f t="shared" si="8"/>
        <v>57.577866239057649</v>
      </c>
      <c r="J82">
        <f t="shared" si="9"/>
        <v>57.053061426183547</v>
      </c>
      <c r="K82">
        <f t="shared" si="9"/>
        <v>-7.7562144466834999</v>
      </c>
      <c r="L82">
        <f t="shared" si="10"/>
        <v>-12.904536752145514</v>
      </c>
      <c r="M82">
        <f t="shared" si="11"/>
        <v>-30.419661987582415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14.881521403580347</v>
      </c>
      <c r="C83" s="9">
        <f t="shared" si="4"/>
        <v>0.38400000000000023</v>
      </c>
      <c r="D83" s="9">
        <f t="shared" si="17"/>
        <v>22.881521403580347</v>
      </c>
      <c r="E83" s="9">
        <f t="shared" si="17"/>
        <v>-1.803171913279232E-2</v>
      </c>
      <c r="F83" s="9">
        <f t="shared" si="6"/>
        <v>0.11980669263265487</v>
      </c>
      <c r="G83" s="10">
        <f t="shared" si="18"/>
        <v>2.1666666599999997</v>
      </c>
      <c r="H83" s="5">
        <f t="shared" si="18"/>
        <v>1</v>
      </c>
      <c r="I83">
        <f t="shared" si="8"/>
        <v>57.526049451988825</v>
      </c>
      <c r="J83">
        <f t="shared" si="9"/>
        <v>56.975634205670673</v>
      </c>
      <c r="K83">
        <f t="shared" si="9"/>
        <v>-7.9387324186089945</v>
      </c>
      <c r="L83">
        <f t="shared" si="10"/>
        <v>-12.875426305206172</v>
      </c>
      <c r="M83">
        <f t="shared" si="11"/>
        <v>-30.379995147968391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15.223143451140878</v>
      </c>
      <c r="C84" s="9">
        <f t="shared" si="4"/>
        <v>0.39000000000000024</v>
      </c>
      <c r="D84" s="9">
        <f t="shared" si="17"/>
        <v>23.223143451140878</v>
      </c>
      <c r="E84" s="9">
        <f t="shared" si="17"/>
        <v>-6.6210953557109709E-2</v>
      </c>
      <c r="F84" s="9">
        <f t="shared" si="6"/>
        <v>7.7969532118772999E-2</v>
      </c>
      <c r="G84" s="10">
        <f t="shared" si="18"/>
        <v>2.1666666599999997</v>
      </c>
      <c r="H84" s="5">
        <f t="shared" si="18"/>
        <v>1</v>
      </c>
      <c r="I84">
        <f t="shared" si="8"/>
        <v>57.475009146354665</v>
      </c>
      <c r="J84">
        <f t="shared" si="9"/>
        <v>56.898381647839436</v>
      </c>
      <c r="K84">
        <f t="shared" si="9"/>
        <v>-8.1210123894968049</v>
      </c>
      <c r="L84">
        <f t="shared" si="10"/>
        <v>-12.846560370061169</v>
      </c>
      <c r="M84">
        <f t="shared" si="11"/>
        <v>-30.34043157667654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15.564302502941253</v>
      </c>
      <c r="C85" s="9">
        <f t="shared" ref="C85:C148" si="23">C84+_dt</f>
        <v>0.39600000000000024</v>
      </c>
      <c r="D85" s="9">
        <f t="shared" ref="D85:E100" si="24">D84+$C$7*(J84+J85)/2</f>
        <v>23.564302502941253</v>
      </c>
      <c r="E85" s="9">
        <f t="shared" si="24"/>
        <v>-0.11548315566247072</v>
      </c>
      <c r="F85" s="9">
        <f t="shared" ref="F85:F148" si="25">$O$1*D85^2+$O$2*D85+$O$3</f>
        <v>3.5225301400127362E-2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57.424743059218642</v>
      </c>
      <c r="J85">
        <f t="shared" ref="J85:K148" si="28">J84+L84*$C$7</f>
        <v>56.821302285619069</v>
      </c>
      <c r="K85">
        <f t="shared" si="28"/>
        <v>-8.3030549789568635</v>
      </c>
      <c r="L85">
        <f t="shared" ref="L85:L148" si="29">-$C$15*I85*J85</f>
        <v>-12.817937298661588</v>
      </c>
      <c r="M85">
        <f t="shared" ref="M85:M148" si="30">-$C$6-$C$15*I85*K85</f>
        <v>-30.300969396571805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15.90499959378359</v>
      </c>
      <c r="C86" s="9">
        <f t="shared" si="23"/>
        <v>0.40200000000000025</v>
      </c>
      <c r="D86" s="9">
        <f t="shared" si="24"/>
        <v>23.90499959378359</v>
      </c>
      <c r="E86" s="9">
        <f t="shared" si="24"/>
        <v>-0.16584690298535021</v>
      </c>
      <c r="F86" s="9">
        <f t="shared" si="25"/>
        <v>-8.4222123359483092E-3</v>
      </c>
      <c r="G86" s="10">
        <f t="shared" si="26"/>
        <v>2.1666666599999997</v>
      </c>
      <c r="H86" s="5">
        <f t="shared" si="26"/>
        <v>1</v>
      </c>
      <c r="I86">
        <f t="shared" si="27"/>
        <v>57.375248916701238</v>
      </c>
      <c r="J86">
        <f t="shared" si="28"/>
        <v>56.744394661827101</v>
      </c>
      <c r="K86">
        <f t="shared" si="28"/>
        <v>-8.484860795336294</v>
      </c>
      <c r="L86">
        <f t="shared" si="29"/>
        <v>-12.78955544982003</v>
      </c>
      <c r="M86">
        <f t="shared" si="30"/>
        <v>-30.261606744724705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16.245235749756457</v>
      </c>
      <c r="C87" s="9">
        <f t="shared" si="23"/>
        <v>0.40800000000000025</v>
      </c>
      <c r="D87" s="9">
        <f t="shared" si="24"/>
        <v>24.245235749756457</v>
      </c>
      <c r="E87" s="9">
        <f t="shared" si="24"/>
        <v>-0.21730077667877301</v>
      </c>
      <c r="F87" s="9">
        <f t="shared" si="25"/>
        <v>-5.2969237724213691E-2</v>
      </c>
      <c r="G87" s="10">
        <f t="shared" si="26"/>
        <v>2.1666666599999997</v>
      </c>
      <c r="H87" s="5">
        <f t="shared" si="26"/>
        <v>1</v>
      </c>
      <c r="I87">
        <f t="shared" si="27"/>
        <v>57.32652443389653</v>
      </c>
      <c r="J87">
        <f t="shared" si="28"/>
        <v>56.667657329128183</v>
      </c>
      <c r="K87">
        <f t="shared" si="28"/>
        <v>-8.6664304358046422</v>
      </c>
      <c r="L87">
        <f t="shared" si="29"/>
        <v>-12.761413189129931</v>
      </c>
      <c r="M87">
        <f t="shared" si="30"/>
        <v>-30.222341772383341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16.585011988293822</v>
      </c>
      <c r="C88" s="9">
        <f t="shared" si="23"/>
        <v>0.41400000000000026</v>
      </c>
      <c r="D88" s="9">
        <f t="shared" si="24"/>
        <v>24.585011988293822</v>
      </c>
      <c r="E88" s="9">
        <f t="shared" si="24"/>
        <v>-0.26984336144550375</v>
      </c>
      <c r="F88" s="9">
        <f t="shared" si="25"/>
        <v>-9.8412019067480427E-2</v>
      </c>
      <c r="G88" s="10">
        <f t="shared" si="26"/>
        <v>2.1666666599999997</v>
      </c>
      <c r="H88" s="5">
        <f t="shared" si="26"/>
        <v>1</v>
      </c>
      <c r="I88">
        <f t="shared" si="27"/>
        <v>57.27856731479357</v>
      </c>
      <c r="J88">
        <f t="shared" si="28"/>
        <v>56.591088849993405</v>
      </c>
      <c r="K88">
        <f t="shared" si="28"/>
        <v>-8.8477644864389422</v>
      </c>
      <c r="L88">
        <f t="shared" si="29"/>
        <v>-12.733508888886837</v>
      </c>
      <c r="M88">
        <f t="shared" si="30"/>
        <v>-30.18317264494619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16.924329318233781</v>
      </c>
      <c r="C89" s="9">
        <f t="shared" si="23"/>
        <v>0.42000000000000026</v>
      </c>
      <c r="D89" s="9">
        <f t="shared" si="24"/>
        <v>24.924329318233781</v>
      </c>
      <c r="E89" s="9">
        <f t="shared" si="24"/>
        <v>-0.32347324547174644</v>
      </c>
      <c r="F89" s="9">
        <f t="shared" si="25"/>
        <v>-0.14474681618411411</v>
      </c>
      <c r="G89" s="10">
        <f t="shared" si="26"/>
        <v>2.1666666599999997</v>
      </c>
      <c r="H89" s="5">
        <f t="shared" si="26"/>
        <v>1</v>
      </c>
      <c r="I89">
        <f t="shared" si="27"/>
        <v>57.23137525220266</v>
      </c>
      <c r="J89">
        <f t="shared" si="28"/>
        <v>56.514687796660084</v>
      </c>
      <c r="K89">
        <f t="shared" si="28"/>
        <v>-9.0288635223086189</v>
      </c>
      <c r="L89">
        <f t="shared" si="29"/>
        <v>-12.705840928011652</v>
      </c>
      <c r="M89">
        <f t="shared" si="30"/>
        <v>-30.144097541935636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17.263188739877037</v>
      </c>
      <c r="C90" s="9">
        <f t="shared" si="23"/>
        <v>0.42600000000000027</v>
      </c>
      <c r="D90" s="9">
        <f t="shared" si="24"/>
        <v>25.263188739877037</v>
      </c>
      <c r="E90" s="9">
        <f t="shared" si="24"/>
        <v>-0.37818902036135299</v>
      </c>
      <c r="F90" s="9">
        <f t="shared" si="25"/>
        <v>-0.19196990425707305</v>
      </c>
      <c r="G90" s="10">
        <f t="shared" si="26"/>
        <v>2.1666666599999997</v>
      </c>
      <c r="H90" s="5">
        <f t="shared" si="26"/>
        <v>1</v>
      </c>
      <c r="I90">
        <f t="shared" si="27"/>
        <v>57.184945927686513</v>
      </c>
      <c r="J90">
        <f t="shared" si="28"/>
        <v>56.438452751092015</v>
      </c>
      <c r="K90">
        <f t="shared" si="28"/>
        <v>-9.2097281075602329</v>
      </c>
      <c r="L90">
        <f t="shared" si="29"/>
        <v>-12.678407691975842</v>
      </c>
      <c r="M90">
        <f t="shared" si="30"/>
        <v>-30.105114656972262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17.601591245045135</v>
      </c>
      <c r="C91" s="9">
        <f t="shared" si="23"/>
        <v>0.43200000000000027</v>
      </c>
      <c r="D91" s="9">
        <f t="shared" si="24"/>
        <v>25.601591245045135</v>
      </c>
      <c r="E91" s="9">
        <f t="shared" si="24"/>
        <v>-0.43398928107053991</v>
      </c>
      <c r="F91" s="9">
        <f t="shared" si="25"/>
        <v>-0.24007757368446625</v>
      </c>
      <c r="G91" s="10">
        <f t="shared" si="26"/>
        <v>2.1666666599999997</v>
      </c>
      <c r="H91" s="5">
        <f t="shared" si="26"/>
        <v>1</v>
      </c>
      <c r="I91">
        <f t="shared" si="27"/>
        <v>57.139277011496176</v>
      </c>
      <c r="J91">
        <f t="shared" si="28"/>
        <v>56.362382304940162</v>
      </c>
      <c r="K91">
        <f t="shared" si="28"/>
        <v>-9.3903587955020669</v>
      </c>
      <c r="L91">
        <f t="shared" si="29"/>
        <v>-12.651207572728564</v>
      </c>
      <c r="M91">
        <f t="shared" si="30"/>
        <v>-30.06622219774977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17.939537817138469</v>
      </c>
      <c r="C92" s="9">
        <f t="shared" si="23"/>
        <v>0.43800000000000028</v>
      </c>
      <c r="D92" s="9">
        <f t="shared" si="24"/>
        <v>25.939537817138469</v>
      </c>
      <c r="E92" s="9">
        <f t="shared" si="24"/>
        <v>-0.49087262584311181</v>
      </c>
      <c r="F92" s="9">
        <f t="shared" si="25"/>
        <v>-0.28906612993161751</v>
      </c>
      <c r="G92" s="10">
        <f t="shared" si="26"/>
        <v>2.1666666599999997</v>
      </c>
      <c r="H92" s="5">
        <f t="shared" si="26"/>
        <v>1</v>
      </c>
      <c r="I92">
        <f t="shared" si="27"/>
        <v>57.094366162511797</v>
      </c>
      <c r="J92">
        <f t="shared" si="28"/>
        <v>56.286475059503793</v>
      </c>
      <c r="K92">
        <f t="shared" si="28"/>
        <v>-9.570756128688565</v>
      </c>
      <c r="L92">
        <f t="shared" si="29"/>
        <v>-12.624238968625678</v>
      </c>
      <c r="M92">
        <f t="shared" si="30"/>
        <v>-30.027418386010609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18.277029431194055</v>
      </c>
      <c r="C93" s="9">
        <f t="shared" si="23"/>
        <v>0.44400000000000028</v>
      </c>
      <c r="D93" s="9">
        <f t="shared" si="24"/>
        <v>26.277029431194055</v>
      </c>
      <c r="E93" s="9">
        <f t="shared" si="24"/>
        <v>-0.5488376561461914</v>
      </c>
      <c r="F93" s="9">
        <f t="shared" si="25"/>
        <v>-0.33893189338464036</v>
      </c>
      <c r="G93" s="10">
        <f t="shared" si="26"/>
        <v>2.1666666599999997</v>
      </c>
      <c r="H93" s="5">
        <f t="shared" si="26"/>
        <v>1</v>
      </c>
      <c r="I93">
        <f t="shared" si="27"/>
        <v>57.050211028188308</v>
      </c>
      <c r="J93">
        <f t="shared" si="28"/>
        <v>56.210729625692039</v>
      </c>
      <c r="K93">
        <f t="shared" si="28"/>
        <v>-9.7509206390046295</v>
      </c>
      <c r="L93">
        <f t="shared" si="29"/>
        <v>-12.59750028436069</v>
      </c>
      <c r="M93">
        <f t="shared" si="30"/>
        <v>-29.988701457522186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18.614067053943089</v>
      </c>
      <c r="C94" s="9">
        <f t="shared" si="23"/>
        <v>0.45000000000000029</v>
      </c>
      <c r="D94" s="9">
        <f t="shared" si="24"/>
        <v>26.614067053943089</v>
      </c>
      <c r="E94" s="9">
        <f t="shared" si="24"/>
        <v>-0.60788297660645463</v>
      </c>
      <c r="F94" s="9">
        <f t="shared" si="25"/>
        <v>-0.38967119920548732</v>
      </c>
      <c r="G94" s="10">
        <f t="shared" si="26"/>
        <v>2.1666666599999997</v>
      </c>
      <c r="H94" s="5">
        <f t="shared" si="26"/>
        <v>1</v>
      </c>
      <c r="I94">
        <f t="shared" si="27"/>
        <v>57.006809244505781</v>
      </c>
      <c r="J94">
        <f t="shared" si="28"/>
        <v>56.135144623985873</v>
      </c>
      <c r="K94">
        <f t="shared" si="28"/>
        <v>-9.9308528477497617</v>
      </c>
      <c r="L94">
        <f t="shared" si="29"/>
        <v>-12.570989930897529</v>
      </c>
      <c r="M94">
        <f t="shared" si="30"/>
        <v>-29.950069662053664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18.950651643868248</v>
      </c>
      <c r="C95" s="9">
        <f t="shared" si="23"/>
        <v>0.45600000000000029</v>
      </c>
      <c r="D95" s="9">
        <f t="shared" si="24"/>
        <v>26.950651643868248</v>
      </c>
      <c r="E95" s="9">
        <f t="shared" si="24"/>
        <v>-0.66800719494687011</v>
      </c>
      <c r="F95" s="9">
        <f t="shared" si="25"/>
        <v>-0.44128039718848511</v>
      </c>
      <c r="G95" s="10">
        <f t="shared" si="26"/>
        <v>2.1666666599999997</v>
      </c>
      <c r="H95" s="5">
        <f t="shared" si="26"/>
        <v>1</v>
      </c>
      <c r="I95">
        <f t="shared" si="27"/>
        <v>56.964158435924645</v>
      </c>
      <c r="J95">
        <f t="shared" si="28"/>
        <v>56.059718684400487</v>
      </c>
      <c r="K95">
        <f t="shared" si="28"/>
        <v>-10.110553265722084</v>
      </c>
      <c r="L95">
        <f t="shared" si="29"/>
        <v>-12.544706325405178</v>
      </c>
      <c r="M95">
        <f t="shared" si="30"/>
        <v>-29.911521263353336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19.286784151260793</v>
      </c>
      <c r="C96" s="9">
        <f t="shared" si="23"/>
        <v>0.4620000000000003</v>
      </c>
      <c r="D96" s="9">
        <f t="shared" si="24"/>
        <v>27.286784151260793</v>
      </c>
      <c r="E96" s="9">
        <f t="shared" si="24"/>
        <v>-0.72920892192394293</v>
      </c>
      <c r="F96" s="9">
        <f t="shared" si="25"/>
        <v>-0.49375585161833069</v>
      </c>
      <c r="G96" s="10">
        <f t="shared" si="26"/>
        <v>2.1666666599999997</v>
      </c>
      <c r="H96" s="5">
        <f t="shared" si="26"/>
        <v>1</v>
      </c>
      <c r="I96">
        <f t="shared" si="27"/>
        <v>56.922256215345676</v>
      </c>
      <c r="J96">
        <f t="shared" si="28"/>
        <v>55.984450446448058</v>
      </c>
      <c r="K96">
        <f t="shared" si="28"/>
        <v>-10.290022393302204</v>
      </c>
      <c r="L96">
        <f t="shared" si="29"/>
        <v>-12.51864789119414</v>
      </c>
      <c r="M96">
        <f t="shared" si="30"/>
        <v>-29.873054539126482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19.622465518277441</v>
      </c>
      <c r="C97" s="9">
        <f t="shared" si="23"/>
        <v>0.4680000000000003</v>
      </c>
      <c r="D97" s="9">
        <f t="shared" si="24"/>
        <v>27.622465518277441</v>
      </c>
      <c r="E97" s="9">
        <f t="shared" si="24"/>
        <v>-0.79148677126546041</v>
      </c>
      <c r="F97" s="9">
        <f t="shared" si="25"/>
        <v>-0.54709394112954723</v>
      </c>
      <c r="G97" s="10">
        <f t="shared" si="26"/>
        <v>2.1666666599999997</v>
      </c>
      <c r="H97" s="5">
        <f t="shared" si="26"/>
        <v>1</v>
      </c>
      <c r="I97">
        <f t="shared" si="27"/>
        <v>56.881100184074711</v>
      </c>
      <c r="J97">
        <f t="shared" si="28"/>
        <v>55.909338559100895</v>
      </c>
      <c r="K97">
        <f t="shared" si="28"/>
        <v>-10.469260720536962</v>
      </c>
      <c r="L97">
        <f t="shared" si="29"/>
        <v>-12.492813057654699</v>
      </c>
      <c r="M97">
        <f t="shared" si="30"/>
        <v>-29.834667781013739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19.957696678997007</v>
      </c>
      <c r="C98" s="9">
        <f t="shared" si="23"/>
        <v>0.47400000000000031</v>
      </c>
      <c r="D98" s="9">
        <f t="shared" si="24"/>
        <v>27.957696678997007</v>
      </c>
      <c r="E98" s="9">
        <f t="shared" si="24"/>
        <v>-0.85483935960874047</v>
      </c>
      <c r="F98" s="9">
        <f t="shared" si="25"/>
        <v>-0.6012910585673783</v>
      </c>
      <c r="G98" s="10">
        <f t="shared" si="26"/>
        <v>2.1666666599999997</v>
      </c>
      <c r="H98" s="5">
        <f t="shared" si="26"/>
        <v>1</v>
      </c>
      <c r="I98">
        <f t="shared" si="27"/>
        <v>56.840687931792154</v>
      </c>
      <c r="J98">
        <f t="shared" si="28"/>
        <v>55.834381680754966</v>
      </c>
      <c r="K98">
        <f t="shared" si="28"/>
        <v>-10.648268727223044</v>
      </c>
      <c r="L98">
        <f t="shared" si="29"/>
        <v>-12.467200260196979</v>
      </c>
      <c r="M98">
        <f t="shared" si="30"/>
        <v>-29.796359294569921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20.292478559476852</v>
      </c>
      <c r="C99" s="9">
        <f t="shared" si="23"/>
        <v>0.48000000000000032</v>
      </c>
      <c r="D99" s="9">
        <f t="shared" si="24"/>
        <v>28.292478559476852</v>
      </c>
      <c r="E99" s="9">
        <f t="shared" si="24"/>
        <v>-0.91926530643938098</v>
      </c>
      <c r="F99" s="9">
        <f t="shared" si="25"/>
        <v>-0.65634361085012194</v>
      </c>
      <c r="G99" s="10">
        <f t="shared" si="26"/>
        <v>2.1666666599999997</v>
      </c>
      <c r="H99" s="5">
        <f t="shared" si="26"/>
        <v>1</v>
      </c>
      <c r="I99">
        <f t="shared" si="27"/>
        <v>56.801017036527121</v>
      </c>
      <c r="J99">
        <f t="shared" si="28"/>
        <v>55.759578479193785</v>
      </c>
      <c r="K99">
        <f t="shared" si="28"/>
        <v>-10.827046882990464</v>
      </c>
      <c r="L99">
        <f t="shared" si="29"/>
        <v>-12.441807940192753</v>
      </c>
      <c r="M99">
        <f t="shared" si="30"/>
        <v>-29.75812739924325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20.626812077809092</v>
      </c>
      <c r="C100" s="9">
        <f t="shared" si="23"/>
        <v>0.48600000000000032</v>
      </c>
      <c r="D100" s="9">
        <f t="shared" si="24"/>
        <v>28.626812077809092</v>
      </c>
      <c r="E100" s="9">
        <f t="shared" si="24"/>
        <v>-0.98476323403051014</v>
      </c>
      <c r="F100" s="9">
        <f t="shared" si="25"/>
        <v>-0.7122480188328868</v>
      </c>
      <c r="G100" s="10">
        <f t="shared" si="26"/>
        <v>2.1666666599999997</v>
      </c>
      <c r="H100" s="5">
        <f t="shared" si="26"/>
        <v>1</v>
      </c>
      <c r="I100">
        <f t="shared" si="27"/>
        <v>56.762085064636345</v>
      </c>
      <c r="J100">
        <f t="shared" si="28"/>
        <v>55.684927631552625</v>
      </c>
      <c r="K100">
        <f t="shared" si="28"/>
        <v>-11.005595647385924</v>
      </c>
      <c r="L100">
        <f t="shared" si="29"/>
        <v>-12.416634544919008</v>
      </c>
      <c r="M100">
        <f t="shared" si="30"/>
        <v>-29.719970428354991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20.9606981441766</v>
      </c>
      <c r="C101" s="9">
        <f t="shared" si="23"/>
        <v>0.49200000000000033</v>
      </c>
      <c r="D101" s="9">
        <f t="shared" ref="D101:E116" si="32">D100+$C$7*(J100+J101)/2</f>
        <v>28.9606981441766</v>
      </c>
      <c r="E101" s="9">
        <f t="shared" si="32"/>
        <v>-1.051331767382536</v>
      </c>
      <c r="F101" s="9">
        <f t="shared" si="25"/>
        <v>-0.76900071717275509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56.723889570787755</v>
      </c>
      <c r="J101">
        <f t="shared" si="28"/>
        <v>55.610427824283114</v>
      </c>
      <c r="K101">
        <f t="shared" si="28"/>
        <v>-11.183915469956053</v>
      </c>
      <c r="L101">
        <f t="shared" si="29"/>
        <v>-12.39167852750324</v>
      </c>
      <c r="M101">
        <f t="shared" si="30"/>
        <v>-29.681886729079444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21.294137660908802</v>
      </c>
      <c r="C102" s="9">
        <f t="shared" si="23"/>
        <v>0.49800000000000033</v>
      </c>
      <c r="D102" s="9">
        <f t="shared" si="32"/>
        <v>29.294137660908802</v>
      </c>
      <c r="E102" s="9">
        <f t="shared" si="32"/>
        <v>-1.1189695341633956</v>
      </c>
      <c r="F102" s="9">
        <f t="shared" si="25"/>
        <v>-0.82659815419535798</v>
      </c>
      <c r="G102" s="10">
        <f t="shared" si="33"/>
        <v>2.1666666599999997</v>
      </c>
      <c r="H102" s="5">
        <f t="shared" si="33"/>
        <v>1</v>
      </c>
      <c r="I102">
        <f t="shared" si="27"/>
        <v>56.686428097948593</v>
      </c>
      <c r="J102">
        <f t="shared" si="28"/>
        <v>55.536077753118093</v>
      </c>
      <c r="K102">
        <f t="shared" si="28"/>
        <v>-11.362006790330531</v>
      </c>
      <c r="L102">
        <f t="shared" si="29"/>
        <v>-12.366938346870407</v>
      </c>
      <c r="M102">
        <f t="shared" si="30"/>
        <v>-29.643874662424256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21.627131522537269</v>
      </c>
      <c r="C103" s="9">
        <f t="shared" si="23"/>
        <v>0.50400000000000034</v>
      </c>
      <c r="D103" s="9">
        <f t="shared" si="32"/>
        <v>29.627131522537269</v>
      </c>
      <c r="E103" s="9">
        <f t="shared" si="32"/>
        <v>-1.1876751646493025</v>
      </c>
      <c r="F103" s="9">
        <f t="shared" si="25"/>
        <v>-0.88503679176283701</v>
      </c>
      <c r="G103" s="10">
        <f t="shared" si="33"/>
        <v>2.1666666599999997</v>
      </c>
      <c r="H103" s="5">
        <f t="shared" si="33"/>
        <v>1</v>
      </c>
      <c r="I103">
        <f t="shared" si="27"/>
        <v>56.649698177378305</v>
      </c>
      <c r="J103">
        <f t="shared" si="28"/>
        <v>55.461876123036873</v>
      </c>
      <c r="K103">
        <f t="shared" si="28"/>
        <v>-11.539870038305077</v>
      </c>
      <c r="L103">
        <f t="shared" si="29"/>
        <v>-12.342412467691629</v>
      </c>
      <c r="M103">
        <f t="shared" si="30"/>
        <v>-29.605932603211066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21.95968061585107</v>
      </c>
      <c r="C104" s="9">
        <f t="shared" si="23"/>
        <v>0.51000000000000034</v>
      </c>
      <c r="D104" s="9">
        <f t="shared" si="32"/>
        <v>29.95968061585107</v>
      </c>
      <c r="E104" s="9">
        <f t="shared" si="32"/>
        <v>-1.2574472916659907</v>
      </c>
      <c r="F104" s="9">
        <f t="shared" si="25"/>
        <v>-0.94431310514318989</v>
      </c>
      <c r="G104" s="10">
        <f t="shared" si="33"/>
        <v>2.1666666599999997</v>
      </c>
      <c r="H104" s="5">
        <f t="shared" si="33"/>
        <v>1</v>
      </c>
      <c r="I104">
        <f t="shared" si="27"/>
        <v>56.613697328625911</v>
      </c>
      <c r="J104">
        <f t="shared" si="28"/>
        <v>55.387821648230727</v>
      </c>
      <c r="K104">
        <f t="shared" si="28"/>
        <v>-11.717505633924343</v>
      </c>
      <c r="L104">
        <f t="shared" si="29"/>
        <v>-12.318099360334486</v>
      </c>
      <c r="M104">
        <f t="shared" si="30"/>
        <v>-29.568058940056368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22.291785819951969</v>
      </c>
      <c r="C105" s="9">
        <f t="shared" si="23"/>
        <v>0.51600000000000035</v>
      </c>
      <c r="D105" s="9">
        <f t="shared" si="32"/>
        <v>30.291785819951969</v>
      </c>
      <c r="E105" s="9">
        <f t="shared" si="32"/>
        <v>-1.3282845505304577</v>
      </c>
      <c r="F105" s="9">
        <f t="shared" si="25"/>
        <v>-1.0044235828809902</v>
      </c>
      <c r="G105" s="10">
        <f t="shared" si="33"/>
        <v>2.1666666599999997</v>
      </c>
      <c r="H105" s="5">
        <f t="shared" si="33"/>
        <v>1</v>
      </c>
      <c r="I105">
        <f t="shared" si="27"/>
        <v>56.578423059531985</v>
      </c>
      <c r="J105">
        <f t="shared" si="28"/>
        <v>55.31391305206872</v>
      </c>
      <c r="K105">
        <f t="shared" si="28"/>
        <v>-11.894913987564681</v>
      </c>
      <c r="L105">
        <f t="shared" si="29"/>
        <v>-12.293997500814998</v>
      </c>
      <c r="M105">
        <f t="shared" si="30"/>
        <v>-29.530252075352671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22.623448006309367</v>
      </c>
      <c r="C106" s="9">
        <f t="shared" si="23"/>
        <v>0.52200000000000035</v>
      </c>
      <c r="D106" s="9">
        <f t="shared" si="32"/>
        <v>30.623448006309367</v>
      </c>
      <c r="E106" s="9">
        <f t="shared" si="32"/>
        <v>-1.4001855789932021</v>
      </c>
      <c r="F106" s="9">
        <f t="shared" si="25"/>
        <v>-1.0653647266694666</v>
      </c>
      <c r="G106" s="10">
        <f t="shared" si="33"/>
        <v>2.1666666599999997</v>
      </c>
      <c r="H106" s="5">
        <f t="shared" si="33"/>
        <v>1</v>
      </c>
      <c r="I106">
        <f t="shared" si="27"/>
        <v>56.543872866235112</v>
      </c>
      <c r="J106">
        <f t="shared" si="28"/>
        <v>55.240149067063832</v>
      </c>
      <c r="K106">
        <f t="shared" si="28"/>
        <v>-12.072095500016797</v>
      </c>
      <c r="L106">
        <f t="shared" si="29"/>
        <v>-12.270105370751187</v>
      </c>
      <c r="M106">
        <f t="shared" si="30"/>
        <v>-29.492510425249822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22.954668038815075</v>
      </c>
      <c r="C107" s="9">
        <f t="shared" si="23"/>
        <v>0.52800000000000036</v>
      </c>
      <c r="D107" s="9">
        <f t="shared" si="32"/>
        <v>30.954668038815075</v>
      </c>
      <c r="E107" s="9">
        <f t="shared" si="32"/>
        <v>-1.4731490171809574</v>
      </c>
      <c r="F107" s="9">
        <f t="shared" si="25"/>
        <v>-1.1271330512239368</v>
      </c>
      <c r="G107" s="10">
        <f t="shared" si="33"/>
        <v>2.1666666599999997</v>
      </c>
      <c r="H107" s="5">
        <f t="shared" si="33"/>
        <v>1</v>
      </c>
      <c r="I107">
        <f t="shared" si="27"/>
        <v>56.510044233182924</v>
      </c>
      <c r="J107">
        <f t="shared" si="28"/>
        <v>55.166528434839329</v>
      </c>
      <c r="K107">
        <f t="shared" si="28"/>
        <v>-12.249050562568296</v>
      </c>
      <c r="L107">
        <f t="shared" si="29"/>
        <v>-12.246421457318261</v>
      </c>
      <c r="M107">
        <f t="shared" si="30"/>
        <v>-29.454832419636563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23.285446773837879</v>
      </c>
      <c r="C108" s="9">
        <f t="shared" si="23"/>
        <v>0.53400000000000036</v>
      </c>
      <c r="D108" s="9">
        <f t="shared" si="32"/>
        <v>31.285446773837879</v>
      </c>
      <c r="E108" s="9">
        <f t="shared" si="32"/>
        <v>-1.5471735075399207</v>
      </c>
      <c r="F108" s="9">
        <f t="shared" si="25"/>
        <v>-1.1897250841565854</v>
      </c>
      <c r="G108" s="10">
        <f t="shared" si="33"/>
        <v>2.1666666599999997</v>
      </c>
      <c r="H108" s="5">
        <f t="shared" si="33"/>
        <v>1</v>
      </c>
      <c r="I108">
        <f t="shared" si="27"/>
        <v>56.476934633147536</v>
      </c>
      <c r="J108">
        <f t="shared" si="28"/>
        <v>55.093049906095416</v>
      </c>
      <c r="K108">
        <f t="shared" si="28"/>
        <v>-12.425779557086116</v>
      </c>
      <c r="L108">
        <f t="shared" si="29"/>
        <v>-12.222944253205352</v>
      </c>
      <c r="M108">
        <f t="shared" si="30"/>
        <v>-29.417216502122194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23.615785060277894</v>
      </c>
      <c r="C109" s="9">
        <f t="shared" si="23"/>
        <v>0.54000000000000037</v>
      </c>
      <c r="D109" s="9">
        <f t="shared" si="32"/>
        <v>31.615785060277894</v>
      </c>
      <c r="E109" s="9">
        <f t="shared" si="32"/>
        <v>-1.6222576947794756</v>
      </c>
      <c r="F109" s="9">
        <f t="shared" si="25"/>
        <v>-1.253137365852572</v>
      </c>
      <c r="G109" s="10">
        <f t="shared" si="33"/>
        <v>2.1666666599999997</v>
      </c>
      <c r="H109" s="5">
        <f t="shared" si="33"/>
        <v>1</v>
      </c>
      <c r="I109">
        <f t="shared" si="27"/>
        <v>56.444541527245413</v>
      </c>
      <c r="J109">
        <f t="shared" si="28"/>
        <v>55.019712240576183</v>
      </c>
      <c r="K109">
        <f t="shared" si="28"/>
        <v>-12.602282856098849</v>
      </c>
      <c r="L109">
        <f t="shared" si="29"/>
        <v>-12.199672256573807</v>
      </c>
      <c r="M109">
        <f t="shared" si="30"/>
        <v>-29.379661130018391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23.945683739620733</v>
      </c>
      <c r="C110" s="9">
        <f t="shared" si="23"/>
        <v>0.54600000000000037</v>
      </c>
      <c r="D110" s="9">
        <f t="shared" si="32"/>
        <v>31.945683739620733</v>
      </c>
      <c r="E110" s="9">
        <f t="shared" si="32"/>
        <v>-1.698400225816409</v>
      </c>
      <c r="F110" s="9">
        <f t="shared" si="25"/>
        <v>-1.3173664493474688</v>
      </c>
      <c r="G110" s="10">
        <f t="shared" si="33"/>
        <v>2.1666666599999997</v>
      </c>
      <c r="H110" s="5">
        <f t="shared" si="33"/>
        <v>1</v>
      </c>
      <c r="I110">
        <f t="shared" si="27"/>
        <v>56.412862364961661</v>
      </c>
      <c r="J110">
        <f t="shared" si="28"/>
        <v>54.946514207036742</v>
      </c>
      <c r="K110">
        <f t="shared" si="28"/>
        <v>-12.77856082287896</v>
      </c>
      <c r="L110">
        <f t="shared" si="29"/>
        <v>-12.176603971017011</v>
      </c>
      <c r="M110">
        <f t="shared" si="30"/>
        <v>-29.342164774321144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24.275143645991477</v>
      </c>
      <c r="C111" s="9">
        <f t="shared" si="23"/>
        <v>0.55200000000000038</v>
      </c>
      <c r="D111" s="9">
        <f t="shared" si="32"/>
        <v>32.275143645991477</v>
      </c>
      <c r="E111" s="9">
        <f t="shared" si="32"/>
        <v>-1.7755997497196205</v>
      </c>
      <c r="F111" s="9">
        <f t="shared" si="25"/>
        <v>-1.3824089002060069</v>
      </c>
      <c r="G111" s="10">
        <f t="shared" si="33"/>
        <v>2.1666666599999997</v>
      </c>
      <c r="H111" s="5">
        <f t="shared" si="33"/>
        <v>1</v>
      </c>
      <c r="I111">
        <f t="shared" si="27"/>
        <v>56.381894584178632</v>
      </c>
      <c r="J111">
        <f t="shared" si="28"/>
        <v>54.873454583210638</v>
      </c>
      <c r="K111">
        <f t="shared" si="28"/>
        <v>-12.954613811524887</v>
      </c>
      <c r="L111">
        <f t="shared" si="29"/>
        <v>-12.153737905521718</v>
      </c>
      <c r="M111">
        <f t="shared" si="30"/>
        <v>-29.304725919692714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24.60416560620844</v>
      </c>
      <c r="C112" s="9">
        <f t="shared" si="23"/>
        <v>0.55800000000000038</v>
      </c>
      <c r="D112" s="9">
        <f t="shared" si="32"/>
        <v>32.60416560620844</v>
      </c>
      <c r="E112" s="9">
        <f t="shared" si="32"/>
        <v>-1.8538549176553243</v>
      </c>
      <c r="F112" s="9">
        <f t="shared" si="25"/>
        <v>-1.4482612964021278</v>
      </c>
      <c r="G112" s="10">
        <f t="shared" si="33"/>
        <v>2.1666666599999997</v>
      </c>
      <c r="H112" s="5">
        <f t="shared" si="33"/>
        <v>1</v>
      </c>
      <c r="I112">
        <f t="shared" si="27"/>
        <v>56.351635611208899</v>
      </c>
      <c r="J112">
        <f t="shared" si="28"/>
        <v>54.80053215577751</v>
      </c>
      <c r="K112">
        <f t="shared" si="28"/>
        <v>-13.130442167043043</v>
      </c>
      <c r="L112">
        <f t="shared" si="29"/>
        <v>-12.131072574430863</v>
      </c>
      <c r="M112">
        <f t="shared" si="30"/>
        <v>-29.267343064443704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24.932750439836767</v>
      </c>
      <c r="C113" s="9">
        <f t="shared" si="23"/>
        <v>0.56400000000000039</v>
      </c>
      <c r="D113" s="9">
        <f t="shared" si="32"/>
        <v>32.932750439836767</v>
      </c>
      <c r="E113" s="9">
        <f t="shared" si="32"/>
        <v>-1.9331643828327425</v>
      </c>
      <c r="F113" s="9">
        <f t="shared" si="25"/>
        <v>-1.5149202282003382</v>
      </c>
      <c r="G113" s="10">
        <f t="shared" si="33"/>
        <v>2.1666666599999997</v>
      </c>
      <c r="H113" s="5">
        <f t="shared" si="33"/>
        <v>1</v>
      </c>
      <c r="I113">
        <f t="shared" si="27"/>
        <v>56.32208286083241</v>
      </c>
      <c r="J113">
        <f t="shared" si="28"/>
        <v>54.727745720330923</v>
      </c>
      <c r="K113">
        <f t="shared" si="28"/>
        <v>-13.306046225429705</v>
      </c>
      <c r="L113">
        <f t="shared" si="29"/>
        <v>-12.108606497407823</v>
      </c>
      <c r="M113">
        <f t="shared" si="30"/>
        <v>-29.230014720515101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25.2608989592418</v>
      </c>
      <c r="C114" s="9">
        <f t="shared" si="23"/>
        <v>0.5700000000000004</v>
      </c>
      <c r="D114" s="9">
        <f t="shared" si="32"/>
        <v>33.2608989592418</v>
      </c>
      <c r="E114" s="9">
        <f t="shared" si="32"/>
        <v>-2.0135268004502902</v>
      </c>
      <c r="F114" s="9">
        <f t="shared" si="25"/>
        <v>-1.5823822980383415</v>
      </c>
      <c r="G114" s="10">
        <f t="shared" si="33"/>
        <v>2.1666666599999997</v>
      </c>
      <c r="H114" s="5">
        <f t="shared" si="33"/>
        <v>1</v>
      </c>
      <c r="I114">
        <f t="shared" si="27"/>
        <v>56.293233736337982</v>
      </c>
      <c r="J114">
        <f t="shared" si="28"/>
        <v>54.655094081346476</v>
      </c>
      <c r="K114">
        <f t="shared" si="28"/>
        <v>-13.481426313752795</v>
      </c>
      <c r="L114">
        <f t="shared" si="29"/>
        <v>-12.086338199402148</v>
      </c>
      <c r="M114">
        <f t="shared" si="30"/>
        <v>-29.19273941346033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25.588611969642287</v>
      </c>
      <c r="C115" s="9">
        <f t="shared" si="23"/>
        <v>0.5760000000000004</v>
      </c>
      <c r="D115" s="9">
        <f t="shared" si="32"/>
        <v>33.588611969642287</v>
      </c>
      <c r="E115" s="9">
        <f t="shared" si="32"/>
        <v>-2.0949408276422492</v>
      </c>
      <c r="F115" s="9">
        <f t="shared" si="25"/>
        <v>-1.6506441204109499</v>
      </c>
      <c r="G115" s="10">
        <f t="shared" si="33"/>
        <v>2.1666666599999997</v>
      </c>
      <c r="H115" s="5">
        <f t="shared" si="33"/>
        <v>1</v>
      </c>
      <c r="I115">
        <f t="shared" si="27"/>
        <v>56.265085629568915</v>
      </c>
      <c r="J115">
        <f t="shared" si="28"/>
        <v>54.582576052150067</v>
      </c>
      <c r="K115">
        <f t="shared" si="28"/>
        <v>-13.656582750233557</v>
      </c>
      <c r="L115">
        <f t="shared" si="29"/>
        <v>-12.06426621061668</v>
      </c>
      <c r="M115">
        <f t="shared" si="30"/>
        <v>-29.155515682427314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25.915890269163398</v>
      </c>
      <c r="C116" s="9">
        <f t="shared" si="23"/>
        <v>0.58200000000000041</v>
      </c>
      <c r="D116" s="9">
        <f t="shared" si="32"/>
        <v>33.915890269163398</v>
      </c>
      <c r="E116" s="9">
        <f t="shared" si="32"/>
        <v>-2.1774051234259342</v>
      </c>
      <c r="F116" s="9">
        <f t="shared" si="25"/>
        <v>-1.7197023217552712</v>
      </c>
      <c r="G116" s="10">
        <f t="shared" si="33"/>
        <v>2.1666666599999997</v>
      </c>
      <c r="H116" s="5">
        <f t="shared" si="33"/>
        <v>1</v>
      </c>
      <c r="I116">
        <f t="shared" si="27"/>
        <v>56.237635920972757</v>
      </c>
      <c r="J116">
        <f t="shared" si="28"/>
        <v>54.51019045488637</v>
      </c>
      <c r="K116">
        <f t="shared" si="28"/>
        <v>-13.831515844328122</v>
      </c>
      <c r="L116">
        <f t="shared" si="29"/>
        <v>-12.042389066476073</v>
      </c>
      <c r="M116">
        <f t="shared" si="30"/>
        <v>-29.118342080140422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26.242734648889517</v>
      </c>
      <c r="C117" s="9">
        <f t="shared" si="23"/>
        <v>0.58800000000000041</v>
      </c>
      <c r="D117" s="9">
        <f t="shared" ref="D117:E132" si="34">D116+$C$7*(J116+J117)/2</f>
        <v>34.242734648889517</v>
      </c>
      <c r="E117" s="9">
        <f t="shared" si="34"/>
        <v>-2.2609183486493456</v>
      </c>
      <c r="F117" s="9">
        <f t="shared" si="25"/>
        <v>-1.7895535403371401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56.210881979655163</v>
      </c>
      <c r="J117">
        <f t="shared" si="28"/>
        <v>54.437936120487514</v>
      </c>
      <c r="K117">
        <f t="shared" si="28"/>
        <v>-14.006225896808964</v>
      </c>
      <c r="L117">
        <f t="shared" si="29"/>
        <v>-12.020705307596684</v>
      </c>
      <c r="M117">
        <f t="shared" si="30"/>
        <v>-29.081217172882383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26.569145892916907</v>
      </c>
      <c r="C118" s="9">
        <f t="shared" si="23"/>
        <v>0.59400000000000042</v>
      </c>
      <c r="D118" s="9">
        <f t="shared" si="34"/>
        <v>34.569145892916907</v>
      </c>
      <c r="E118" s="9">
        <f t="shared" si="34"/>
        <v>-2.3454791659393113</v>
      </c>
      <c r="F118" s="9">
        <f t="shared" si="25"/>
        <v>-1.8601944261388215</v>
      </c>
      <c r="G118" s="10">
        <f t="shared" si="35"/>
        <v>2.1666666599999997</v>
      </c>
      <c r="H118" s="5">
        <f t="shared" si="35"/>
        <v>1</v>
      </c>
      <c r="I118">
        <f t="shared" si="27"/>
        <v>56.18482116343786</v>
      </c>
      <c r="J118">
        <f t="shared" si="28"/>
        <v>54.365811888641936</v>
      </c>
      <c r="K118">
        <f t="shared" si="28"/>
        <v>-14.180713199846258</v>
      </c>
      <c r="L118">
        <f t="shared" si="29"/>
        <v>-11.999213479757827</v>
      </c>
      <c r="M118">
        <f t="shared" si="30"/>
        <v>-29.044139540476095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26.895124778406121</v>
      </c>
      <c r="C119" s="9">
        <f t="shared" si="23"/>
        <v>0.60000000000000042</v>
      </c>
      <c r="D119" s="9">
        <f t="shared" si="34"/>
        <v>34.895124778406121</v>
      </c>
      <c r="E119" s="9">
        <f t="shared" si="34"/>
        <v>-2.4310862396501172</v>
      </c>
      <c r="F119" s="9">
        <f t="shared" si="25"/>
        <v>-1.9316216407479279</v>
      </c>
      <c r="G119" s="10">
        <f t="shared" si="35"/>
        <v>2.1666666599999997</v>
      </c>
      <c r="H119" s="5">
        <f t="shared" si="35"/>
        <v>1</v>
      </c>
      <c r="I119">
        <f t="shared" si="27"/>
        <v>56.159450818920533</v>
      </c>
      <c r="J119">
        <f t="shared" si="28"/>
        <v>54.293816607763389</v>
      </c>
      <c r="K119">
        <f t="shared" si="28"/>
        <v>-14.354978037089115</v>
      </c>
      <c r="L119">
        <f t="shared" si="29"/>
        <v>-11.977912133874343</v>
      </c>
      <c r="M119">
        <f t="shared" si="30"/>
        <v>-29.007107776266302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27.22067207563429</v>
      </c>
      <c r="C120" s="9">
        <f t="shared" si="23"/>
        <v>0.60600000000000043</v>
      </c>
      <c r="D120" s="9">
        <f t="shared" si="34"/>
        <v>35.22067207563429</v>
      </c>
      <c r="E120" s="9">
        <f t="shared" si="34"/>
        <v>-2.5177382358126246</v>
      </c>
      <c r="F120" s="9">
        <f t="shared" si="25"/>
        <v>-2.0038318572475928</v>
      </c>
      <c r="G120" s="10">
        <f t="shared" si="35"/>
        <v>2.1666666599999997</v>
      </c>
      <c r="H120" s="5">
        <f t="shared" si="35"/>
        <v>1</v>
      </c>
      <c r="I120">
        <f t="shared" si="27"/>
        <v>56.134768281546727</v>
      </c>
      <c r="J120">
        <f t="shared" si="28"/>
        <v>54.221949134960141</v>
      </c>
      <c r="K120">
        <f t="shared" si="28"/>
        <v>-14.529020683746714</v>
      </c>
      <c r="L120">
        <f t="shared" si="29"/>
        <v>-11.956799825970453</v>
      </c>
      <c r="M120">
        <f t="shared" si="30"/>
        <v>-28.97012048710112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27.545788548047184</v>
      </c>
      <c r="C121" s="9">
        <f t="shared" si="23"/>
        <v>0.61200000000000043</v>
      </c>
      <c r="D121" s="9">
        <f t="shared" si="34"/>
        <v>35.545788548047184</v>
      </c>
      <c r="E121" s="9">
        <f t="shared" si="34"/>
        <v>-2.6054338220838726</v>
      </c>
      <c r="F121" s="9">
        <f t="shared" si="25"/>
        <v>-2.0768217601078609</v>
      </c>
      <c r="G121" s="10">
        <f t="shared" si="35"/>
        <v>2.1666666599999997</v>
      </c>
      <c r="H121" s="5">
        <f t="shared" si="35"/>
        <v>1</v>
      </c>
      <c r="I121">
        <f t="shared" si="27"/>
        <v>56.110770875673609</v>
      </c>
      <c r="J121">
        <f t="shared" si="28"/>
        <v>54.150208336004319</v>
      </c>
      <c r="K121">
        <f t="shared" si="28"/>
        <v>-14.70284140666932</v>
      </c>
      <c r="L121">
        <f t="shared" si="29"/>
        <v>-11.935875117154929</v>
      </c>
      <c r="M121">
        <f t="shared" si="30"/>
        <v>-28.93317629331343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27.870474952311099</v>
      </c>
      <c r="C122" s="9">
        <f t="shared" si="23"/>
        <v>0.61800000000000044</v>
      </c>
      <c r="D122" s="9">
        <f t="shared" si="34"/>
        <v>35.870474952311099</v>
      </c>
      <c r="E122" s="9">
        <f t="shared" si="34"/>
        <v>-2.6941716676971681</v>
      </c>
      <c r="F122" s="9">
        <f t="shared" si="25"/>
        <v>-2.1505880450782771</v>
      </c>
      <c r="G122" s="10">
        <f t="shared" si="35"/>
        <v>2.1666666599999997</v>
      </c>
      <c r="H122" s="5">
        <f t="shared" si="35"/>
        <v>1</v>
      </c>
      <c r="I122">
        <f t="shared" si="27"/>
        <v>56.087455914645602</v>
      </c>
      <c r="J122">
        <f t="shared" si="28"/>
        <v>54.078593085301392</v>
      </c>
      <c r="K122">
        <f t="shared" si="28"/>
        <v>-14.8764404644292</v>
      </c>
      <c r="L122">
        <f t="shared" si="29"/>
        <v>-11.915136573597492</v>
      </c>
      <c r="M122">
        <f t="shared" si="30"/>
        <v>-28.896273828702025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28.194732038364585</v>
      </c>
      <c r="C123" s="9">
        <f t="shared" si="23"/>
        <v>0.62400000000000044</v>
      </c>
      <c r="D123" s="9">
        <f t="shared" si="34"/>
        <v>36.194732038364585</v>
      </c>
      <c r="E123" s="9">
        <f t="shared" si="34"/>
        <v>-2.7839504434126598</v>
      </c>
      <c r="F123" s="9">
        <f t="shared" si="25"/>
        <v>-2.2251274190817147</v>
      </c>
      <c r="G123" s="10">
        <f t="shared" si="35"/>
        <v>2.1666666599999997</v>
      </c>
      <c r="H123" s="5">
        <f t="shared" si="35"/>
        <v>1</v>
      </c>
      <c r="I123">
        <f t="shared" si="27"/>
        <v>56.064820700871834</v>
      </c>
      <c r="J123">
        <f t="shared" si="28"/>
        <v>54.007102265859807</v>
      </c>
      <c r="K123">
        <f t="shared" si="28"/>
        <v>-15.049818107401412</v>
      </c>
      <c r="L123">
        <f t="shared" si="29"/>
        <v>-11.894582766506458</v>
      </c>
      <c r="M123">
        <f t="shared" si="30"/>
        <v>-28.859411740512609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28.518560549469946</v>
      </c>
      <c r="C124" s="9">
        <f t="shared" si="23"/>
        <v>0.63000000000000045</v>
      </c>
      <c r="D124" s="9">
        <f t="shared" si="34"/>
        <v>36.518560549469946</v>
      </c>
      <c r="E124" s="9">
        <f t="shared" si="34"/>
        <v>-2.8747688214683977</v>
      </c>
      <c r="F124" s="9">
        <f t="shared" si="25"/>
        <v>-2.3004366001093652</v>
      </c>
      <c r="G124" s="10">
        <f t="shared" si="35"/>
        <v>2.1666666599999997</v>
      </c>
      <c r="H124" s="5">
        <f t="shared" si="35"/>
        <v>1</v>
      </c>
      <c r="I124">
        <f t="shared" si="27"/>
        <v>56.042862525907303</v>
      </c>
      <c r="J124">
        <f t="shared" si="28"/>
        <v>53.935734769260769</v>
      </c>
      <c r="K124">
        <f t="shared" si="28"/>
        <v>-15.222974577844488</v>
      </c>
      <c r="L124">
        <f t="shared" si="29"/>
        <v>-11.8742122721076</v>
      </c>
      <c r="M124">
        <f t="shared" si="30"/>
        <v>-28.822588689418524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28.841961222264615</v>
      </c>
      <c r="C125" s="9">
        <f t="shared" si="23"/>
        <v>0.63600000000000045</v>
      </c>
      <c r="D125" s="9">
        <f t="shared" si="34"/>
        <v>36.841961222264615</v>
      </c>
      <c r="E125" s="9">
        <f t="shared" si="34"/>
        <v>-2.9666254755318744</v>
      </c>
      <c r="F125" s="9">
        <f t="shared" si="25"/>
        <v>-2.3765123171169473</v>
      </c>
      <c r="G125" s="10">
        <f t="shared" si="35"/>
        <v>2.1666666599999997</v>
      </c>
      <c r="H125" s="5">
        <f t="shared" si="35"/>
        <v>1</v>
      </c>
      <c r="I125">
        <f t="shared" si="27"/>
        <v>56.021578670537721</v>
      </c>
      <c r="J125">
        <f t="shared" si="28"/>
        <v>53.864489495628121</v>
      </c>
      <c r="K125">
        <f t="shared" si="28"/>
        <v>-15.395910109980999</v>
      </c>
      <c r="L125">
        <f t="shared" si="29"/>
        <v>-11.854023671624175</v>
      </c>
      <c r="M125">
        <f t="shared" si="30"/>
        <v>-28.785803349501244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29.164934786812296</v>
      </c>
      <c r="C126" s="9">
        <f t="shared" si="23"/>
        <v>0.64200000000000046</v>
      </c>
      <c r="D126" s="9">
        <f t="shared" si="34"/>
        <v>37.164934786812296</v>
      </c>
      <c r="E126" s="9">
        <f t="shared" si="34"/>
        <v>-3.0595190806520516</v>
      </c>
      <c r="F126" s="9">
        <f t="shared" si="25"/>
        <v>-2.4533513099220725</v>
      </c>
      <c r="G126" s="10">
        <f t="shared" si="35"/>
        <v>2.1666666599999997</v>
      </c>
      <c r="H126" s="5">
        <f t="shared" si="35"/>
        <v>1</v>
      </c>
      <c r="I126">
        <f t="shared" si="27"/>
        <v>56.000966404868095</v>
      </c>
      <c r="J126">
        <f t="shared" si="28"/>
        <v>53.793365353598375</v>
      </c>
      <c r="K126">
        <f t="shared" si="28"/>
        <v>-15.568624930078007</v>
      </c>
      <c r="L126">
        <f t="shared" si="29"/>
        <v>-11.834015551258158</v>
      </c>
      <c r="M126">
        <f t="shared" si="30"/>
        <v>-28.749054408230581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29.487481966653966</v>
      </c>
      <c r="C127" s="9">
        <f t="shared" si="23"/>
        <v>0.64800000000000046</v>
      </c>
      <c r="D127" s="9">
        <f t="shared" si="34"/>
        <v>37.487481966653966</v>
      </c>
      <c r="E127" s="9">
        <f t="shared" si="34"/>
        <v>-3.1534483132118676</v>
      </c>
      <c r="F127" s="9">
        <f t="shared" si="25"/>
        <v>-2.5309503291028039</v>
      </c>
      <c r="G127" s="10">
        <f t="shared" si="35"/>
        <v>2.1666666599999997</v>
      </c>
      <c r="H127" s="5">
        <f t="shared" si="35"/>
        <v>1</v>
      </c>
      <c r="I127">
        <f t="shared" si="27"/>
        <v>55.981022988414693</v>
      </c>
      <c r="J127">
        <f t="shared" si="28"/>
        <v>53.722361260290825</v>
      </c>
      <c r="K127">
        <f t="shared" si="28"/>
        <v>-15.741119256527391</v>
      </c>
      <c r="L127">
        <f t="shared" si="29"/>
        <v>-11.814186502172566</v>
      </c>
      <c r="M127">
        <f t="shared" si="30"/>
        <v>-28.712340566444645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29.809603478858669</v>
      </c>
      <c r="C128" s="9">
        <f t="shared" si="23"/>
        <v>0.65400000000000047</v>
      </c>
      <c r="D128" s="9">
        <f t="shared" si="34"/>
        <v>37.809603478858669</v>
      </c>
      <c r="E128" s="9">
        <f t="shared" si="34"/>
        <v>-3.2484118508812281</v>
      </c>
      <c r="F128" s="9">
        <f t="shared" si="25"/>
        <v>-2.6093061358973597</v>
      </c>
      <c r="G128" s="10">
        <f t="shared" si="35"/>
        <v>2.1666666599999997</v>
      </c>
      <c r="H128" s="5">
        <f t="shared" si="35"/>
        <v>1</v>
      </c>
      <c r="I128">
        <f t="shared" si="27"/>
        <v>55.961745670200742</v>
      </c>
      <c r="J128">
        <f t="shared" si="28"/>
        <v>53.65147614127779</v>
      </c>
      <c r="K128">
        <f t="shared" si="28"/>
        <v>-15.913393299926058</v>
      </c>
      <c r="L128">
        <f t="shared" si="29"/>
        <v>-11.794535120474945</v>
      </c>
      <c r="M128">
        <f t="shared" si="30"/>
        <v>-28.675660538329439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30.131300034074165</v>
      </c>
      <c r="C129" s="9">
        <f t="shared" si="23"/>
        <v>0.66000000000000048</v>
      </c>
      <c r="D129" s="9">
        <f t="shared" si="34"/>
        <v>38.131300034074165</v>
      </c>
      <c r="E129" s="9">
        <f t="shared" si="34"/>
        <v>-3.3444083725704745</v>
      </c>
      <c r="F129" s="9">
        <f t="shared" si="25"/>
        <v>-2.6884155021049958</v>
      </c>
      <c r="G129" s="10">
        <f t="shared" si="35"/>
        <v>2.1666666599999997</v>
      </c>
      <c r="H129" s="5">
        <f t="shared" si="35"/>
        <v>1</v>
      </c>
      <c r="I129">
        <f t="shared" si="27"/>
        <v>55.943131688855466</v>
      </c>
      <c r="J129">
        <f t="shared" si="28"/>
        <v>53.580708930554941</v>
      </c>
      <c r="K129">
        <f t="shared" si="28"/>
        <v>-16.085447263156034</v>
      </c>
      <c r="L129">
        <f t="shared" si="29"/>
        <v>-11.77506000720194</v>
      </c>
      <c r="M129">
        <f t="shared" si="30"/>
        <v>-28.639013051398184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30.452572336577369</v>
      </c>
      <c r="C130" s="9">
        <f t="shared" si="23"/>
        <v>0.66600000000000048</v>
      </c>
      <c r="D130" s="9">
        <f t="shared" si="34"/>
        <v>38.452572336577369</v>
      </c>
      <c r="E130" s="9">
        <f t="shared" si="34"/>
        <v>-3.441436558384336</v>
      </c>
      <c r="F130" s="9">
        <f t="shared" si="25"/>
        <v>-2.7682752099880044</v>
      </c>
      <c r="G130" s="10">
        <f t="shared" si="35"/>
        <v>2.1666666599999997</v>
      </c>
      <c r="H130" s="5">
        <f t="shared" si="35"/>
        <v>1</v>
      </c>
      <c r="I130">
        <f t="shared" si="27"/>
        <v>55.925178272716515</v>
      </c>
      <c r="J130">
        <f t="shared" si="28"/>
        <v>53.510058570511731</v>
      </c>
      <c r="K130">
        <f t="shared" si="28"/>
        <v>-16.257281341464424</v>
      </c>
      <c r="L130">
        <f t="shared" si="29"/>
        <v>-11.755759768304914</v>
      </c>
      <c r="M130">
        <f t="shared" si="30"/>
        <v>-28.602396846470246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30.77342108432461</v>
      </c>
      <c r="C131" s="9">
        <f t="shared" si="23"/>
        <v>0.67200000000000049</v>
      </c>
      <c r="D131" s="9">
        <f t="shared" si="34"/>
        <v>38.77342108432461</v>
      </c>
      <c r="E131" s="9">
        <f t="shared" si="34"/>
        <v>-3.5394950895763588</v>
      </c>
      <c r="F131" s="9">
        <f t="shared" si="25"/>
        <v>-2.8488820521748806</v>
      </c>
      <c r="G131" s="10">
        <f t="shared" si="35"/>
        <v>2.1666666599999997</v>
      </c>
      <c r="H131" s="5">
        <f t="shared" si="35"/>
        <v>1</v>
      </c>
      <c r="I131">
        <f t="shared" si="27"/>
        <v>55.907882639935842</v>
      </c>
      <c r="J131">
        <f t="shared" si="28"/>
        <v>53.439524011901902</v>
      </c>
      <c r="K131">
        <f t="shared" si="28"/>
        <v>-16.428895722543245</v>
      </c>
      <c r="L131">
        <f t="shared" si="29"/>
        <v>-11.736633014636666</v>
      </c>
      <c r="M131">
        <f t="shared" si="30"/>
        <v>-28.56581067764975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31.09384696900176</v>
      </c>
      <c r="C132" s="9">
        <f t="shared" si="23"/>
        <v>0.67800000000000049</v>
      </c>
      <c r="D132" s="9">
        <f t="shared" si="34"/>
        <v>39.09384696900176</v>
      </c>
      <c r="E132" s="9">
        <f t="shared" si="34"/>
        <v>-3.638582648503816</v>
      </c>
      <c r="F132" s="9">
        <f t="shared" si="25"/>
        <v>-2.930232831564604</v>
      </c>
      <c r="G132" s="10">
        <f t="shared" si="35"/>
        <v>2.1666666599999997</v>
      </c>
      <c r="H132" s="5">
        <f t="shared" si="35"/>
        <v>1</v>
      </c>
      <c r="I132">
        <f t="shared" si="27"/>
        <v>55.891241998588761</v>
      </c>
      <c r="J132">
        <f t="shared" si="28"/>
        <v>53.369104213814083</v>
      </c>
      <c r="K132">
        <f t="shared" si="28"/>
        <v>-16.600290586609145</v>
      </c>
      <c r="L132">
        <f t="shared" si="29"/>
        <v>-11.717678361939134</v>
      </c>
      <c r="M132">
        <f t="shared" si="30"/>
        <v>-28.529253312303805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31.413850676074127</v>
      </c>
      <c r="C133" s="9">
        <f t="shared" si="23"/>
        <v>0.6840000000000005</v>
      </c>
      <c r="D133" s="9">
        <f t="shared" ref="D133:E148" si="36">D132+$C$7*(J132+J133)/2</f>
        <v>39.413850676074127</v>
      </c>
      <c r="E133" s="9">
        <f t="shared" si="36"/>
        <v>-3.7386979185830924</v>
      </c>
      <c r="F133" s="9">
        <f t="shared" si="25"/>
        <v>-3.0123243612320447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55.875253546786269</v>
      </c>
      <c r="J133">
        <f t="shared" si="28"/>
        <v>53.29879814364245</v>
      </c>
      <c r="K133">
        <f t="shared" si="28"/>
        <v>-16.771466106482968</v>
      </c>
      <c r="L133">
        <f t="shared" si="29"/>
        <v>-11.698894430832114</v>
      </c>
      <c r="M133">
        <f t="shared" si="30"/>
        <v>-28.492723531040312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31.733432884836226</v>
      </c>
      <c r="C134" s="9">
        <f t="shared" si="23"/>
        <v>0.6900000000000005</v>
      </c>
      <c r="D134" s="9">
        <f t="shared" si="36"/>
        <v>39.733432884836226</v>
      </c>
      <c r="E134" s="9">
        <f t="shared" si="36"/>
        <v>-3.8398395842455488</v>
      </c>
      <c r="F134" s="9">
        <f t="shared" si="25"/>
        <v>-3.0951534643344965</v>
      </c>
      <c r="G134" s="10">
        <f t="shared" si="37"/>
        <v>2.1666666599999997</v>
      </c>
      <c r="H134" s="5">
        <f t="shared" si="37"/>
        <v>1</v>
      </c>
      <c r="I134">
        <f t="shared" si="27"/>
        <v>55.859914472790493</v>
      </c>
      <c r="J134">
        <f t="shared" si="28"/>
        <v>53.228604777057456</v>
      </c>
      <c r="K134">
        <f t="shared" si="28"/>
        <v>-16.942422447669209</v>
      </c>
      <c r="L134">
        <f t="shared" si="29"/>
        <v>-11.68027984680297</v>
      </c>
      <c r="M134">
        <f t="shared" si="30"/>
        <v>-28.456220127685402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32.052594268461327</v>
      </c>
      <c r="C135" s="9">
        <f t="shared" si="23"/>
        <v>0.69600000000000051</v>
      </c>
      <c r="D135" s="9">
        <f t="shared" si="36"/>
        <v>40.052594268461327</v>
      </c>
      <c r="E135" s="9">
        <f t="shared" si="36"/>
        <v>-3.9420063308938622</v>
      </c>
      <c r="F135" s="9">
        <f t="shared" si="25"/>
        <v>-3.1787169740192915</v>
      </c>
      <c r="G135" s="10">
        <f t="shared" si="37"/>
        <v>2.1666666599999997</v>
      </c>
      <c r="H135" s="5">
        <f t="shared" si="37"/>
        <v>1</v>
      </c>
      <c r="I135">
        <f t="shared" si="27"/>
        <v>55.845221955133361</v>
      </c>
      <c r="J135">
        <f t="shared" si="28"/>
        <v>53.158523097976641</v>
      </c>
      <c r="K135">
        <f t="shared" si="28"/>
        <v>-17.11315976843532</v>
      </c>
      <c r="L135">
        <f t="shared" si="29"/>
        <v>-11.661833240197311</v>
      </c>
      <c r="M135">
        <f t="shared" si="30"/>
        <v>-28.419741909260406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32.371335494050861</v>
      </c>
      <c r="C136" s="9">
        <f t="shared" si="23"/>
        <v>0.70200000000000051</v>
      </c>
      <c r="D136" s="9">
        <f t="shared" si="36"/>
        <v>40.371335494050861</v>
      </c>
      <c r="E136" s="9">
        <f t="shared" si="36"/>
        <v>-4.0451968448588405</v>
      </c>
      <c r="F136" s="9">
        <f t="shared" si="25"/>
        <v>-3.2630117333325424</v>
      </c>
      <c r="G136" s="10">
        <f t="shared" si="37"/>
        <v>2.1666666599999997</v>
      </c>
      <c r="H136" s="5">
        <f t="shared" si="37"/>
        <v>1</v>
      </c>
      <c r="I136">
        <f t="shared" si="27"/>
        <v>55.831173162738075</v>
      </c>
      <c r="J136">
        <f t="shared" si="28"/>
        <v>53.088552098535459</v>
      </c>
      <c r="K136">
        <f t="shared" si="28"/>
        <v>-17.283678219890884</v>
      </c>
      <c r="L136">
        <f t="shared" si="29"/>
        <v>-11.643553246210557</v>
      </c>
      <c r="M136">
        <f t="shared" si="30"/>
        <v>-28.383287695958451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32.689657222683643</v>
      </c>
      <c r="C137" s="9">
        <f t="shared" si="23"/>
        <v>0.70800000000000052</v>
      </c>
      <c r="D137" s="9">
        <f t="shared" si="36"/>
        <v>40.689657222683643</v>
      </c>
      <c r="E137" s="9">
        <f t="shared" si="36"/>
        <v>-4.149409813356713</v>
      </c>
      <c r="F137" s="9">
        <f t="shared" si="25"/>
        <v>-3.3480345951289543</v>
      </c>
      <c r="G137" s="10">
        <f t="shared" si="37"/>
        <v>2.1666666599999997</v>
      </c>
      <c r="H137" s="5">
        <f t="shared" si="37"/>
        <v>1</v>
      </c>
      <c r="I137">
        <f t="shared" si="27"/>
        <v>55.817765255043767</v>
      </c>
      <c r="J137">
        <f t="shared" si="28"/>
        <v>53.018690779058197</v>
      </c>
      <c r="K137">
        <f t="shared" si="28"/>
        <v>-17.453977946066637</v>
      </c>
      <c r="L137">
        <f t="shared" si="29"/>
        <v>-11.625438504880474</v>
      </c>
      <c r="M137">
        <f t="shared" si="30"/>
        <v>-28.346856321120534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33.007560109464904</v>
      </c>
      <c r="C138" s="9">
        <f t="shared" si="23"/>
        <v>0.71400000000000052</v>
      </c>
      <c r="D138" s="9">
        <f t="shared" si="36"/>
        <v>41.007560109464904</v>
      </c>
      <c r="E138" s="9">
        <f t="shared" si="36"/>
        <v>-4.254643924446893</v>
      </c>
      <c r="F138" s="9">
        <f t="shared" si="25"/>
        <v>-3.4337824219827269</v>
      </c>
      <c r="G138" s="10">
        <f t="shared" si="37"/>
        <v>2.1666666599999997</v>
      </c>
      <c r="H138" s="5">
        <f t="shared" si="37"/>
        <v>1</v>
      </c>
      <c r="I138">
        <f t="shared" si="27"/>
        <v>55.804995382132958</v>
      </c>
      <c r="J138">
        <f t="shared" si="28"/>
        <v>52.948938148028915</v>
      </c>
      <c r="K138">
        <f t="shared" si="28"/>
        <v>-17.624059083993359</v>
      </c>
      <c r="L138">
        <f t="shared" si="29"/>
        <v>-11.607487661080579</v>
      </c>
      <c r="M138">
        <f t="shared" si="30"/>
        <v>-28.310446631211178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33.325044803575182</v>
      </c>
      <c r="C139" s="9">
        <f t="shared" si="23"/>
        <v>0.72000000000000053</v>
      </c>
      <c r="D139" s="9">
        <f t="shared" si="36"/>
        <v>41.325044803575182</v>
      </c>
      <c r="E139" s="9">
        <f t="shared" si="36"/>
        <v>-4.3608978669902152</v>
      </c>
      <c r="F139" s="9">
        <f t="shared" si="25"/>
        <v>-3.5202520860995339</v>
      </c>
      <c r="G139" s="10">
        <f t="shared" si="37"/>
        <v>2.1666666599999997</v>
      </c>
      <c r="H139" s="5">
        <f t="shared" si="37"/>
        <v>1</v>
      </c>
      <c r="I139">
        <f t="shared" si="27"/>
        <v>55.792860684861857</v>
      </c>
      <c r="J139">
        <f t="shared" si="28"/>
        <v>52.879293222062429</v>
      </c>
      <c r="K139">
        <f t="shared" si="28"/>
        <v>-17.793921763780627</v>
      </c>
      <c r="L139">
        <f t="shared" si="29"/>
        <v>-11.589699364514392</v>
      </c>
      <c r="M139">
        <f t="shared" si="30"/>
        <v>-28.274057485793609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33.642111948318998</v>
      </c>
      <c r="C140" s="9">
        <f t="shared" si="23"/>
        <v>0.72600000000000053</v>
      </c>
      <c r="D140" s="9">
        <f t="shared" si="36"/>
        <v>41.642111948318998</v>
      </c>
      <c r="E140" s="9">
        <f t="shared" si="36"/>
        <v>-4.4681703306076432</v>
      </c>
      <c r="F140" s="9">
        <f t="shared" si="25"/>
        <v>-3.6074404692295623</v>
      </c>
      <c r="G140" s="10">
        <f t="shared" si="37"/>
        <v>2.1666666599999997</v>
      </c>
      <c r="H140" s="5">
        <f t="shared" si="37"/>
        <v>1</v>
      </c>
      <c r="I140">
        <f t="shared" si="27"/>
        <v>55.78135829499346</v>
      </c>
      <c r="J140">
        <f t="shared" si="28"/>
        <v>52.80975502587534</v>
      </c>
      <c r="K140">
        <f t="shared" si="28"/>
        <v>-17.963566108695389</v>
      </c>
      <c r="L140">
        <f t="shared" si="29"/>
        <v>-11.572072269710562</v>
      </c>
      <c r="M140">
        <f t="shared" si="30"/>
        <v>-28.237687757504403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33.958762181173398</v>
      </c>
      <c r="C141" s="9">
        <f t="shared" si="23"/>
        <v>0.73200000000000054</v>
      </c>
      <c r="D141" s="9">
        <f t="shared" si="36"/>
        <v>41.958762181173398</v>
      </c>
      <c r="E141" s="9">
        <f t="shared" si="36"/>
        <v>-4.5764600056394507</v>
      </c>
      <c r="F141" s="9">
        <f t="shared" si="25"/>
        <v>-3.6953444625816196</v>
      </c>
      <c r="G141" s="10">
        <f t="shared" si="37"/>
        <v>2.1666666599999997</v>
      </c>
      <c r="H141" s="5">
        <f t="shared" si="37"/>
        <v>1</v>
      </c>
      <c r="I141">
        <f t="shared" si="27"/>
        <v>55.770485335333348</v>
      </c>
      <c r="J141">
        <f t="shared" si="28"/>
        <v>52.74032259225708</v>
      </c>
      <c r="K141">
        <f t="shared" si="28"/>
        <v>-18.132992235240415</v>
      </c>
      <c r="L141">
        <f t="shared" si="29"/>
        <v>-11.554605036018813</v>
      </c>
      <c r="M141">
        <f t="shared" si="30"/>
        <v>-28.20133633202769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34.274996133836289</v>
      </c>
      <c r="C142" s="9">
        <f t="shared" si="23"/>
        <v>0.73800000000000054</v>
      </c>
      <c r="D142" s="9">
        <f t="shared" si="36"/>
        <v>42.274996133836289</v>
      </c>
      <c r="E142" s="9">
        <f t="shared" si="36"/>
        <v>-4.6857655831048692</v>
      </c>
      <c r="F142" s="9">
        <f t="shared" si="25"/>
        <v>-3.7839609667382863</v>
      </c>
      <c r="G142" s="10">
        <f t="shared" si="37"/>
        <v>2.1666666599999997</v>
      </c>
      <c r="H142" s="5">
        <f t="shared" si="37"/>
        <v>1</v>
      </c>
      <c r="I142">
        <f t="shared" si="27"/>
        <v>55.760238919868087</v>
      </c>
      <c r="J142">
        <f t="shared" si="28"/>
        <v>52.670994962040965</v>
      </c>
      <c r="K142">
        <f t="shared" si="28"/>
        <v>-18.302200253232581</v>
      </c>
      <c r="L142">
        <f t="shared" si="29"/>
        <v>-11.537296327606661</v>
      </c>
      <c r="M142">
        <f t="shared" si="30"/>
        <v>-28.165002108068784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34.590814432274641</v>
      </c>
      <c r="C143" s="9">
        <f t="shared" si="23"/>
        <v>0.74400000000000055</v>
      </c>
      <c r="D143" s="9">
        <f t="shared" si="36"/>
        <v>42.590814432274641</v>
      </c>
      <c r="E143" s="9">
        <f t="shared" si="36"/>
        <v>-4.7960857546622098</v>
      </c>
      <c r="F143" s="9">
        <f t="shared" si="25"/>
        <v>-3.8732868915721195</v>
      </c>
      <c r="G143" s="10">
        <f t="shared" si="37"/>
        <v>2.1666666599999997</v>
      </c>
      <c r="H143" s="5">
        <f t="shared" si="37"/>
        <v>1</v>
      </c>
      <c r="I143">
        <f t="shared" si="27"/>
        <v>55.750616153906257</v>
      </c>
      <c r="J143">
        <f t="shared" si="28"/>
        <v>52.601771184075325</v>
      </c>
      <c r="K143">
        <f t="shared" si="28"/>
        <v>-18.471190265880992</v>
      </c>
      <c r="L143">
        <f t="shared" si="29"/>
        <v>-11.520144813456943</v>
      </c>
      <c r="M143">
        <f t="shared" si="30"/>
        <v>-28.128683997327343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34.906217696772451</v>
      </c>
      <c r="C144" s="9">
        <f t="shared" si="23"/>
        <v>0.75000000000000056</v>
      </c>
      <c r="D144" s="9">
        <f t="shared" si="36"/>
        <v>42.906217696772451</v>
      </c>
      <c r="E144" s="9">
        <f t="shared" si="36"/>
        <v>-4.9074192125694474</v>
      </c>
      <c r="F144" s="9">
        <f t="shared" si="25"/>
        <v>-3.9633191561628713</v>
      </c>
      <c r="G144" s="10">
        <f t="shared" si="37"/>
        <v>2.1666666599999997</v>
      </c>
      <c r="H144" s="5">
        <f t="shared" si="37"/>
        <v>1</v>
      </c>
      <c r="I144">
        <f t="shared" si="27"/>
        <v>55.741614134221976</v>
      </c>
      <c r="J144">
        <f t="shared" si="28"/>
        <v>52.53265031519458</v>
      </c>
      <c r="K144">
        <f t="shared" si="28"/>
        <v>-18.639962369864957</v>
      </c>
      <c r="L144">
        <f t="shared" si="29"/>
        <v>-11.503149167366097</v>
      </c>
      <c r="M144">
        <f t="shared" si="30"/>
        <v>-28.092380924469957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35.221206541978603</v>
      </c>
      <c r="C145" s="9">
        <f t="shared" si="23"/>
        <v>0.75600000000000056</v>
      </c>
      <c r="D145" s="9">
        <f t="shared" si="36"/>
        <v>43.221206541978603</v>
      </c>
      <c r="E145" s="9">
        <f t="shared" si="36"/>
        <v>-5.0197646496452775</v>
      </c>
      <c r="F145" s="9">
        <f t="shared" si="25"/>
        <v>-4.0540546887157713</v>
      </c>
      <c r="G145" s="10">
        <f t="shared" si="37"/>
        <v>2.1666666599999997</v>
      </c>
      <c r="H145" s="5">
        <f t="shared" si="37"/>
        <v>1</v>
      </c>
      <c r="I145">
        <f t="shared" si="27"/>
        <v>55.733229949200769</v>
      </c>
      <c r="J145">
        <f t="shared" si="28"/>
        <v>52.463631420190382</v>
      </c>
      <c r="K145">
        <f t="shared" si="28"/>
        <v>-18.808516655411776</v>
      </c>
      <c r="L145">
        <f t="shared" si="29"/>
        <v>-11.486308067943146</v>
      </c>
      <c r="M145">
        <f t="shared" si="30"/>
        <v>-28.056091827102208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35.53578157695452</v>
      </c>
      <c r="C146" s="9">
        <f t="shared" si="23"/>
        <v>0.76200000000000057</v>
      </c>
      <c r="D146" s="9">
        <f t="shared" si="36"/>
        <v>43.53578157695452</v>
      </c>
      <c r="E146" s="9">
        <f t="shared" si="36"/>
        <v>-5.1331207592306356</v>
      </c>
      <c r="F146" s="9">
        <f t="shared" si="25"/>
        <v>-4.145490426480797</v>
      </c>
      <c r="G146" s="10">
        <f t="shared" si="37"/>
        <v>2.1666666599999997</v>
      </c>
      <c r="H146" s="5">
        <f t="shared" si="37"/>
        <v>1</v>
      </c>
      <c r="I146">
        <f t="shared" si="27"/>
        <v>55.725460678987972</v>
      </c>
      <c r="J146">
        <f t="shared" si="28"/>
        <v>52.394713571782724</v>
      </c>
      <c r="K146">
        <f t="shared" si="28"/>
        <v>-18.97685320637439</v>
      </c>
      <c r="L146">
        <f t="shared" si="29"/>
        <v>-11.469620198609435</v>
      </c>
      <c r="M146">
        <f t="shared" si="30"/>
        <v>-28.019815655740167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35.849943405221644</v>
      </c>
      <c r="C147" s="9">
        <f t="shared" si="23"/>
        <v>0.76800000000000057</v>
      </c>
      <c r="D147" s="9">
        <f t="shared" si="36"/>
        <v>43.849943405221644</v>
      </c>
      <c r="E147" s="9">
        <f t="shared" si="36"/>
        <v>-5.247486235150685</v>
      </c>
      <c r="F147" s="9">
        <f t="shared" si="25"/>
        <v>-4.2376233156729777</v>
      </c>
      <c r="G147" s="10">
        <f t="shared" si="37"/>
        <v>2.1666666599999997</v>
      </c>
      <c r="H147" s="5">
        <f t="shared" si="37"/>
        <v>1</v>
      </c>
      <c r="I147">
        <f t="shared" si="27"/>
        <v>55.718303395639268</v>
      </c>
      <c r="J147">
        <f t="shared" si="28"/>
        <v>52.325895850591067</v>
      </c>
      <c r="K147">
        <f t="shared" si="28"/>
        <v>-19.144972100308831</v>
      </c>
      <c r="L147">
        <f t="shared" si="29"/>
        <v>-11.453084247599033</v>
      </c>
      <c r="M147">
        <f t="shared" si="30"/>
        <v>-27.983551373781339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36.163692624808732</v>
      </c>
      <c r="C148" s="9">
        <f t="shared" si="23"/>
        <v>0.77400000000000058</v>
      </c>
      <c r="D148" s="9">
        <f t="shared" si="36"/>
        <v>44.163692624808732</v>
      </c>
      <c r="E148" s="9">
        <f t="shared" si="36"/>
        <v>-5.3628597716772664</v>
      </c>
      <c r="F148" s="9">
        <f t="shared" si="25"/>
        <v>-4.3304503113936841</v>
      </c>
      <c r="G148" s="10">
        <f t="shared" si="37"/>
        <v>2.1666666599999997</v>
      </c>
      <c r="H148" s="5">
        <f t="shared" si="37"/>
        <v>1</v>
      </c>
      <c r="I148">
        <f t="shared" si="27"/>
        <v>55.711755163273587</v>
      </c>
      <c r="J148">
        <f t="shared" si="28"/>
        <v>52.257177345105475</v>
      </c>
      <c r="K148">
        <f t="shared" si="28"/>
        <v>-19.312873408551518</v>
      </c>
      <c r="L148">
        <f t="shared" si="29"/>
        <v>-11.436698907959807</v>
      </c>
      <c r="M148">
        <f t="shared" si="30"/>
        <v>-27.947297957475026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36.477029828299024</v>
      </c>
      <c r="C149" s="9">
        <f t="shared" ref="C149:C212" si="42">C148+_dt</f>
        <v>0.78000000000000058</v>
      </c>
      <c r="D149" s="9">
        <f t="shared" ref="D149:E164" si="43">D148+$C$7*(J148+J149)/2</f>
        <v>44.477029828299024</v>
      </c>
      <c r="E149" s="9">
        <f t="shared" si="43"/>
        <v>-5.4792400634918099</v>
      </c>
      <c r="F149" s="9">
        <f t="shared" ref="F149:F212" si="44">$O$1*D149^2+$O$2*D149+$O$3</f>
        <v>-4.4239683775529475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55.705813038228051</v>
      </c>
      <c r="J149">
        <f t="shared" ref="J149:K212" si="47">J148+L148*$C$7</f>
        <v>52.188557151657719</v>
      </c>
      <c r="K149">
        <f t="shared" si="47"/>
        <v>-19.480557196296367</v>
      </c>
      <c r="L149">
        <f t="shared" ref="L149:L212" si="48">-$C$15*I149*J149</f>
        <v>-11.420462877555137</v>
      </c>
      <c r="M149">
        <f t="shared" ref="M149:M212" si="49">-$C$6-$C$15*I149*K149</f>
        <v>-27.911054395892116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36.789955602877171</v>
      </c>
      <c r="C150" s="9">
        <f t="shared" si="42"/>
        <v>0.78600000000000059</v>
      </c>
      <c r="D150" s="9">
        <f t="shared" si="43"/>
        <v>44.789955602877171</v>
      </c>
      <c r="E150" s="9">
        <f t="shared" si="43"/>
        <v>-5.5966258056487144</v>
      </c>
      <c r="F150" s="9">
        <f t="shared" si="44"/>
        <v>-4.5181744867927289</v>
      </c>
      <c r="G150" s="10">
        <f t="shared" si="45"/>
        <v>2.1666666599999997</v>
      </c>
      <c r="H150" s="5">
        <f t="shared" si="45"/>
        <v>1</v>
      </c>
      <c r="I150">
        <f t="shared" si="46"/>
        <v>55.700474069215112</v>
      </c>
      <c r="J150">
        <f t="shared" si="47"/>
        <v>52.12003437439239</v>
      </c>
      <c r="K150">
        <f t="shared" si="47"/>
        <v>-19.648023522671721</v>
      </c>
      <c r="L150">
        <f t="shared" si="48"/>
        <v>-11.40437485906628</v>
      </c>
      <c r="M150">
        <f t="shared" si="49"/>
        <v>-27.874819690894295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37.10247053037606</v>
      </c>
      <c r="C151" s="9">
        <f t="shared" si="42"/>
        <v>0.79200000000000059</v>
      </c>
      <c r="D151" s="9">
        <f t="shared" si="43"/>
        <v>45.10247053037606</v>
      </c>
      <c r="E151" s="9">
        <f t="shared" si="43"/>
        <v>-5.7150156935391809</v>
      </c>
      <c r="F151" s="9">
        <f t="shared" si="44"/>
        <v>-4.6130656204112181</v>
      </c>
      <c r="G151" s="10">
        <f t="shared" si="45"/>
        <v>2.1666666599999997</v>
      </c>
      <c r="H151" s="5">
        <f t="shared" si="45"/>
        <v>1</v>
      </c>
      <c r="I151">
        <f t="shared" si="46"/>
        <v>55.695735297481683</v>
      </c>
      <c r="J151">
        <f t="shared" si="47"/>
        <v>52.051608125237991</v>
      </c>
      <c r="K151">
        <f t="shared" si="47"/>
        <v>-19.815272440817086</v>
      </c>
      <c r="L151">
        <f t="shared" si="48"/>
        <v>-11.388433559995315</v>
      </c>
      <c r="M151">
        <f t="shared" si="49"/>
        <v>-27.838592857102629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37.414575187323408</v>
      </c>
      <c r="C152" s="9">
        <f t="shared" si="42"/>
        <v>0.7980000000000006</v>
      </c>
      <c r="D152" s="9">
        <f t="shared" si="43"/>
        <v>45.414575187323408</v>
      </c>
      <c r="E152" s="9">
        <f t="shared" si="43"/>
        <v>-5.8344084228555113</v>
      </c>
      <c r="F152" s="9">
        <f t="shared" si="44"/>
        <v>-4.7086387682880595</v>
      </c>
      <c r="G152" s="10">
        <f t="shared" si="45"/>
        <v>2.1666666599999997</v>
      </c>
      <c r="H152" s="5">
        <f t="shared" si="45"/>
        <v>1</v>
      </c>
      <c r="I152">
        <f t="shared" si="46"/>
        <v>55.691593756970157</v>
      </c>
      <c r="J152">
        <f t="shared" si="47"/>
        <v>51.983277523878016</v>
      </c>
      <c r="K152">
        <f t="shared" si="47"/>
        <v>-19.982303997959701</v>
      </c>
      <c r="L152">
        <f t="shared" si="48"/>
        <v>-11.372637692668672</v>
      </c>
      <c r="M152">
        <f t="shared" si="49"/>
        <v>-27.802372921865601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37.726270144988206</v>
      </c>
      <c r="C153" s="9">
        <f t="shared" si="42"/>
        <v>0.8040000000000006</v>
      </c>
      <c r="D153" s="9">
        <f t="shared" si="43"/>
        <v>45.726270144988206</v>
      </c>
      <c r="E153" s="9">
        <f t="shared" si="43"/>
        <v>-5.954802689555863</v>
      </c>
      <c r="F153" s="9">
        <f t="shared" si="44"/>
        <v>-4.8048909288105808</v>
      </c>
      <c r="G153" s="10">
        <f t="shared" si="45"/>
        <v>2.1666666599999997</v>
      </c>
      <c r="H153" s="5">
        <f t="shared" si="45"/>
        <v>1</v>
      </c>
      <c r="I153">
        <f t="shared" si="46"/>
        <v>55.688046474481446</v>
      </c>
      <c r="J153">
        <f t="shared" si="47"/>
        <v>51.915041697722003</v>
      </c>
      <c r="K153">
        <f t="shared" si="47"/>
        <v>-20.149118235490896</v>
      </c>
      <c r="L153">
        <f t="shared" si="48"/>
        <v>-11.356985974241242</v>
      </c>
      <c r="M153">
        <f t="shared" si="49"/>
        <v>-27.766158925226488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38.037555969427004</v>
      </c>
      <c r="C154" s="9">
        <f t="shared" si="42"/>
        <v>0.81000000000000061</v>
      </c>
      <c r="D154" s="9">
        <f t="shared" si="43"/>
        <v>46.037555969427004</v>
      </c>
      <c r="E154" s="9">
        <f t="shared" si="43"/>
        <v>-6.0761971898294629</v>
      </c>
      <c r="F154" s="9">
        <f t="shared" si="44"/>
        <v>-4.9018191088009742</v>
      </c>
      <c r="G154" s="10">
        <f t="shared" si="45"/>
        <v>2.1666666599999997</v>
      </c>
      <c r="H154" s="5">
        <f t="shared" si="45"/>
        <v>1</v>
      </c>
      <c r="I154">
        <f t="shared" si="46"/>
        <v>55.685090469839714</v>
      </c>
      <c r="J154">
        <f t="shared" si="47"/>
        <v>51.846899781876559</v>
      </c>
      <c r="K154">
        <f t="shared" si="47"/>
        <v>-20.315715189042255</v>
      </c>
      <c r="L154">
        <f t="shared" si="48"/>
        <v>-11.341477126701005</v>
      </c>
      <c r="M154">
        <f t="shared" si="49"/>
        <v>-27.729949919890167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38.34843322152998</v>
      </c>
      <c r="C155" s="9">
        <f t="shared" si="42"/>
        <v>0.81600000000000061</v>
      </c>
      <c r="D155" s="9">
        <f t="shared" si="43"/>
        <v>46.34843322152998</v>
      </c>
      <c r="E155" s="9">
        <f t="shared" si="43"/>
        <v>-6.1985906200622747</v>
      </c>
      <c r="F155" s="9">
        <f t="shared" si="44"/>
        <v>-4.9994203234444168</v>
      </c>
      <c r="G155" s="10">
        <f t="shared" si="45"/>
        <v>2.1666666599999997</v>
      </c>
      <c r="H155" s="5">
        <f t="shared" si="45"/>
        <v>1</v>
      </c>
      <c r="I155">
        <f t="shared" si="46"/>
        <v>55.682722756058872</v>
      </c>
      <c r="J155">
        <f t="shared" si="47"/>
        <v>51.778850919116351</v>
      </c>
      <c r="K155">
        <f t="shared" si="47"/>
        <v>-20.482094888561594</v>
      </c>
      <c r="L155">
        <f t="shared" si="48"/>
        <v>-11.326109876874179</v>
      </c>
      <c r="M155">
        <f t="shared" si="49"/>
        <v>-27.693744971189279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38.658902457066894</v>
      </c>
      <c r="C156" s="9">
        <f t="shared" si="42"/>
        <v>0.82200000000000062</v>
      </c>
      <c r="D156" s="9">
        <f t="shared" si="43"/>
        <v>46.658902457066894</v>
      </c>
      <c r="E156" s="9">
        <f t="shared" si="43"/>
        <v>-6.3219816768031256</v>
      </c>
      <c r="F156" s="9">
        <f t="shared" si="44"/>
        <v>-5.0976915962181675</v>
      </c>
      <c r="G156" s="10">
        <f t="shared" si="45"/>
        <v>2.1666666599999997</v>
      </c>
      <c r="H156" s="5">
        <f t="shared" si="45"/>
        <v>1</v>
      </c>
      <c r="I156">
        <f t="shared" si="46"/>
        <v>55.680940339510883</v>
      </c>
      <c r="J156">
        <f t="shared" si="47"/>
        <v>51.71089425985511</v>
      </c>
      <c r="K156">
        <f t="shared" si="47"/>
        <v>-20.648257358388729</v>
      </c>
      <c r="L156">
        <f t="shared" si="48"/>
        <v>-11.310882956430911</v>
      </c>
      <c r="M156">
        <f t="shared" si="49"/>
        <v>-27.657543157049773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38.968964226732808</v>
      </c>
      <c r="C157" s="9">
        <f t="shared" si="42"/>
        <v>0.82800000000000062</v>
      </c>
      <c r="D157" s="9">
        <f t="shared" si="43"/>
        <v>46.968964226732808</v>
      </c>
      <c r="E157" s="9">
        <f t="shared" si="43"/>
        <v>-6.4463690567302852</v>
      </c>
      <c r="F157" s="9">
        <f t="shared" si="44"/>
        <v>-5.1966299588215676</v>
      </c>
      <c r="G157" s="10">
        <f t="shared" si="45"/>
        <v>2.1666666599999997</v>
      </c>
      <c r="H157" s="5">
        <f t="shared" si="45"/>
        <v>1</v>
      </c>
      <c r="I157">
        <f t="shared" si="46"/>
        <v>55.679740220095461</v>
      </c>
      <c r="J157">
        <f t="shared" si="47"/>
        <v>51.643028962116524</v>
      </c>
      <c r="K157">
        <f t="shared" si="47"/>
        <v>-20.814202617331027</v>
      </c>
      <c r="L157">
        <f t="shared" si="48"/>
        <v>-11.295795101891375</v>
      </c>
      <c r="M157">
        <f t="shared" si="49"/>
        <v>-27.621343567955844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39.278619076193671</v>
      </c>
      <c r="C158" s="9">
        <f t="shared" si="42"/>
        <v>0.83400000000000063</v>
      </c>
      <c r="D158" s="9">
        <f t="shared" si="43"/>
        <v>47.278619076193671</v>
      </c>
      <c r="E158" s="9">
        <f t="shared" si="43"/>
        <v>-6.5717514566184949</v>
      </c>
      <c r="F158" s="9">
        <f t="shared" si="44"/>
        <v>-5.2962324511069987</v>
      </c>
      <c r="G158" s="10">
        <f t="shared" si="45"/>
        <v>2.1666666599999997</v>
      </c>
      <c r="H158" s="5">
        <f t="shared" si="45"/>
        <v>1</v>
      </c>
      <c r="I158">
        <f t="shared" si="46"/>
        <v>55.679119391411497</v>
      </c>
      <c r="J158">
        <f t="shared" si="47"/>
        <v>51.575254191505174</v>
      </c>
      <c r="K158">
        <f t="shared" si="47"/>
        <v>-20.979930678738761</v>
      </c>
      <c r="L158">
        <f t="shared" si="48"/>
        <v>-11.280845054632399</v>
      </c>
      <c r="M158">
        <f t="shared" si="49"/>
        <v>-27.585145306914217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39.587867546131719</v>
      </c>
      <c r="C159" s="9">
        <f t="shared" si="42"/>
        <v>0.84000000000000064</v>
      </c>
      <c r="D159" s="9">
        <f t="shared" si="43"/>
        <v>47.587867546131719</v>
      </c>
      <c r="E159" s="9">
        <f t="shared" si="43"/>
        <v>-6.6981275733064516</v>
      </c>
      <c r="F159" s="9">
        <f t="shared" si="44"/>
        <v>-5.3964961210117508</v>
      </c>
      <c r="G159" s="10">
        <f t="shared" si="45"/>
        <v>2.1666666599999997</v>
      </c>
      <c r="H159" s="5">
        <f t="shared" si="45"/>
        <v>1</v>
      </c>
      <c r="I159">
        <f t="shared" si="46"/>
        <v>55.679074840929879</v>
      </c>
      <c r="J159">
        <f t="shared" si="47"/>
        <v>51.507569121177376</v>
      </c>
      <c r="K159">
        <f t="shared" si="47"/>
        <v>-21.145441550580244</v>
      </c>
      <c r="L159">
        <f t="shared" si="48"/>
        <v>-11.266031560894493</v>
      </c>
      <c r="M159">
        <f t="shared" si="49"/>
        <v>-27.548947489417813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39.896710172290689</v>
      </c>
      <c r="C160" s="9">
        <f t="shared" si="42"/>
        <v>0.84600000000000064</v>
      </c>
      <c r="D160" s="9">
        <f t="shared" si="43"/>
        <v>47.896710172290689</v>
      </c>
      <c r="E160" s="9">
        <f t="shared" si="43"/>
        <v>-6.8254961036647428</v>
      </c>
      <c r="F160" s="9">
        <f t="shared" si="44"/>
        <v>-5.4974180244908153</v>
      </c>
      <c r="G160" s="10">
        <f t="shared" si="45"/>
        <v>2.1666666599999997</v>
      </c>
      <c r="H160" s="5">
        <f t="shared" si="45"/>
        <v>1</v>
      </c>
      <c r="I160">
        <f t="shared" si="46"/>
        <v>55.679603550167698</v>
      </c>
      <c r="J160">
        <f t="shared" si="47"/>
        <v>51.439972931812008</v>
      </c>
      <c r="K160">
        <f t="shared" si="47"/>
        <v>-21.310735235516752</v>
      </c>
      <c r="L160">
        <f t="shared" si="48"/>
        <v>-11.25135337178931</v>
      </c>
      <c r="M160">
        <f t="shared" si="49"/>
        <v>-27.512749243408777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40.205147485520868</v>
      </c>
      <c r="C161" s="9">
        <f t="shared" si="42"/>
        <v>0.85200000000000065</v>
      </c>
      <c r="D161" s="9">
        <f t="shared" si="43"/>
        <v>48.205147485520868</v>
      </c>
      <c r="E161" s="9">
        <f t="shared" si="43"/>
        <v>-6.9538557445642244</v>
      </c>
      <c r="F161" s="9">
        <f t="shared" si="44"/>
        <v>-5.5989952254505884</v>
      </c>
      <c r="G161" s="10">
        <f t="shared" si="45"/>
        <v>2.1666666599999997</v>
      </c>
      <c r="H161" s="5">
        <f t="shared" si="45"/>
        <v>1</v>
      </c>
      <c r="I161">
        <f t="shared" si="46"/>
        <v>55.680702494863823</v>
      </c>
      <c r="J161">
        <f t="shared" si="47"/>
        <v>51.372464811581274</v>
      </c>
      <c r="K161">
        <f t="shared" si="47"/>
        <v>-21.475811730977206</v>
      </c>
      <c r="L161">
        <f t="shared" si="48"/>
        <v>-11.236809243307498</v>
      </c>
      <c r="M161">
        <f t="shared" si="49"/>
        <v>-27.476549709240857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40.513180011823977</v>
      </c>
      <c r="C162" s="9">
        <f t="shared" si="42"/>
        <v>0.85800000000000065</v>
      </c>
      <c r="D162" s="9">
        <f t="shared" si="43"/>
        <v>48.513180011823977</v>
      </c>
      <c r="E162" s="9">
        <f t="shared" si="43"/>
        <v>-7.0832051928448543</v>
      </c>
      <c r="F162" s="9">
        <f t="shared" si="44"/>
        <v>-5.7012247956834683</v>
      </c>
      <c r="G162" s="10">
        <f t="shared" si="45"/>
        <v>2.1666666599999997</v>
      </c>
      <c r="H162" s="5">
        <f t="shared" si="45"/>
        <v>1</v>
      </c>
      <c r="I162">
        <f t="shared" si="46"/>
        <v>55.682368645155726</v>
      </c>
      <c r="J162">
        <f t="shared" si="47"/>
        <v>51.30504395612143</v>
      </c>
      <c r="K162">
        <f t="shared" si="47"/>
        <v>-21.640671029232653</v>
      </c>
      <c r="L162">
        <f t="shared" si="48"/>
        <v>-11.222397936326939</v>
      </c>
      <c r="M162">
        <f t="shared" si="49"/>
        <v>-27.440348039641158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40.820808272397855</v>
      </c>
      <c r="C163" s="9">
        <f t="shared" si="42"/>
        <v>0.86400000000000066</v>
      </c>
      <c r="D163" s="9">
        <f t="shared" si="43"/>
        <v>48.820808272397855</v>
      </c>
      <c r="E163" s="9">
        <f t="shared" si="43"/>
        <v>-7.2135431452849641</v>
      </c>
      <c r="F163" s="9">
        <f t="shared" si="44"/>
        <v>-5.8041038148033604</v>
      </c>
      <c r="G163" s="10">
        <f t="shared" si="45"/>
        <v>2.1666666599999997</v>
      </c>
      <c r="H163" s="5">
        <f t="shared" si="45"/>
        <v>1</v>
      </c>
      <c r="I163">
        <f t="shared" si="46"/>
        <v>55.684598965757516</v>
      </c>
      <c r="J163">
        <f t="shared" si="47"/>
        <v>51.237709568503469</v>
      </c>
      <c r="K163">
        <f t="shared" si="47"/>
        <v>-21.805313117470501</v>
      </c>
      <c r="L163">
        <f t="shared" si="48"/>
        <v>-11.208118216621365</v>
      </c>
      <c r="M163">
        <f t="shared" si="49"/>
        <v>-27.404143399671248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41.128032783680979</v>
      </c>
      <c r="C164" s="9">
        <f t="shared" si="42"/>
        <v>0.87000000000000066</v>
      </c>
      <c r="D164" s="9">
        <f t="shared" si="43"/>
        <v>49.128032783680979</v>
      </c>
      <c r="E164" s="9">
        <f t="shared" si="43"/>
        <v>-7.3448682985709812</v>
      </c>
      <c r="F164" s="9">
        <f t="shared" si="44"/>
        <v>-5.9076293701820575</v>
      </c>
      <c r="G164" s="10">
        <f t="shared" si="45"/>
        <v>2.1666666599999997</v>
      </c>
      <c r="H164" s="5">
        <f t="shared" si="45"/>
        <v>1</v>
      </c>
      <c r="I164">
        <f t="shared" si="46"/>
        <v>55.687390416139102</v>
      </c>
      <c r="J164">
        <f t="shared" si="47"/>
        <v>51.170460859203743</v>
      </c>
      <c r="K164">
        <f t="shared" si="47"/>
        <v>-21.96973797786853</v>
      </c>
      <c r="L164">
        <f t="shared" si="48"/>
        <v>-11.193968854869292</v>
      </c>
      <c r="M164">
        <f t="shared" si="49"/>
        <v>-27.36793496668761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41.434854057396812</v>
      </c>
      <c r="C165" s="9">
        <f t="shared" si="42"/>
        <v>0.87600000000000067</v>
      </c>
      <c r="D165" s="9">
        <f t="shared" ref="D165:E180" si="51">D164+$C$7*(J164+J165)/2</f>
        <v>49.434854057396812</v>
      </c>
      <c r="E165" s="9">
        <f t="shared" si="51"/>
        <v>-7.4771793492675931</v>
      </c>
      <c r="F165" s="9">
        <f t="shared" si="44"/>
        <v>-6.0117985568865109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55.690739950706408</v>
      </c>
      <c r="J165">
        <f t="shared" si="47"/>
        <v>51.10329704607453</v>
      </c>
      <c r="K165">
        <f t="shared" si="47"/>
        <v>-22.133945587668656</v>
      </c>
      <c r="L165">
        <f t="shared" si="48"/>
        <v>-11.179948626663284</v>
      </c>
      <c r="M165">
        <f t="shared" si="49"/>
        <v>-27.331721930301477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41.741272600597981</v>
      </c>
      <c r="C166" s="9">
        <f t="shared" si="42"/>
        <v>0.88200000000000067</v>
      </c>
      <c r="D166" s="9">
        <f t="shared" si="51"/>
        <v>49.741272600597981</v>
      </c>
      <c r="E166" s="9">
        <f t="shared" si="51"/>
        <v>-7.6104749937883502</v>
      </c>
      <c r="F166" s="9">
        <f t="shared" si="44"/>
        <v>-6.1166084776169818</v>
      </c>
      <c r="G166" s="10">
        <f t="shared" si="52"/>
        <v>2.1666666599999997</v>
      </c>
      <c r="H166" s="5">
        <f t="shared" si="52"/>
        <v>1</v>
      </c>
      <c r="I166">
        <f t="shared" si="46"/>
        <v>55.694644518982592</v>
      </c>
      <c r="J166">
        <f t="shared" si="47"/>
        <v>51.036217354314552</v>
      </c>
      <c r="K166">
        <f t="shared" si="47"/>
        <v>-22.297935919250463</v>
      </c>
      <c r="L166">
        <f t="shared" si="48"/>
        <v>-11.166056312519553</v>
      </c>
      <c r="M166">
        <f t="shared" si="49"/>
        <v>-27.295503492337986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42.04728891571024</v>
      </c>
      <c r="C167" s="9">
        <f t="shared" si="42"/>
        <v>0.88800000000000068</v>
      </c>
      <c r="D167" s="9">
        <f t="shared" si="51"/>
        <v>50.04728891571024</v>
      </c>
      <c r="E167" s="9">
        <f t="shared" si="51"/>
        <v>-7.7447539283667153</v>
      </c>
      <c r="F167" s="9">
        <f t="shared" si="44"/>
        <v>-6.2220562426460395</v>
      </c>
      <c r="G167" s="10">
        <f t="shared" si="52"/>
        <v>2.1666666599999997</v>
      </c>
      <c r="H167" s="5">
        <f t="shared" si="52"/>
        <v>1</v>
      </c>
      <c r="I167">
        <f t="shared" si="46"/>
        <v>55.699101065790224</v>
      </c>
      <c r="J167">
        <f t="shared" si="47"/>
        <v>50.969221016439434</v>
      </c>
      <c r="K167">
        <f t="shared" si="47"/>
        <v>-22.461708940204492</v>
      </c>
      <c r="L167">
        <f t="shared" si="48"/>
        <v>-11.152290697887798</v>
      </c>
      <c r="M167">
        <f t="shared" si="49"/>
        <v>-27.259278866794716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42.352903500576318</v>
      </c>
      <c r="C168" s="9">
        <f t="shared" si="42"/>
        <v>0.89400000000000068</v>
      </c>
      <c r="D168" s="9">
        <f t="shared" si="51"/>
        <v>50.352903500576318</v>
      </c>
      <c r="E168" s="9">
        <f t="shared" si="51"/>
        <v>-7.8800148490275443</v>
      </c>
      <c r="F168" s="9">
        <f t="shared" si="44"/>
        <v>-6.3281389697584407</v>
      </c>
      <c r="G168" s="10">
        <f t="shared" si="52"/>
        <v>2.1666666599999997</v>
      </c>
      <c r="H168" s="5">
        <f t="shared" si="52"/>
        <v>1</v>
      </c>
      <c r="I168">
        <f t="shared" si="46"/>
        <v>55.70410653143427</v>
      </c>
      <c r="J168">
        <f t="shared" si="47"/>
        <v>50.902307272252109</v>
      </c>
      <c r="K168">
        <f t="shared" si="47"/>
        <v>-22.62526461340526</v>
      </c>
      <c r="L168">
        <f t="shared" si="48"/>
        <v>-11.138650573161357</v>
      </c>
      <c r="M168">
        <f t="shared" si="49"/>
        <v>-27.223047279799587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42.65811684849951</v>
      </c>
      <c r="C169" s="9">
        <f t="shared" si="42"/>
        <v>0.90000000000000069</v>
      </c>
      <c r="D169" s="9">
        <f t="shared" si="51"/>
        <v>50.65811684849951</v>
      </c>
      <c r="E169" s="9">
        <f t="shared" si="51"/>
        <v>-8.0162564515590127</v>
      </c>
      <c r="F169" s="9">
        <f t="shared" si="44"/>
        <v>-6.4348537841918425</v>
      </c>
      <c r="G169" s="10">
        <f t="shared" si="52"/>
        <v>2.1666666599999997</v>
      </c>
      <c r="H169" s="5">
        <f t="shared" si="52"/>
        <v>1</v>
      </c>
      <c r="I169">
        <f t="shared" si="46"/>
        <v>55.709657851885929</v>
      </c>
      <c r="J169">
        <f t="shared" si="47"/>
        <v>50.835475368813142</v>
      </c>
      <c r="K169">
        <f t="shared" si="47"/>
        <v>-22.788602897084058</v>
      </c>
      <c r="L169">
        <f t="shared" si="48"/>
        <v>-11.125134733687588</v>
      </c>
      <c r="M169">
        <f t="shared" si="49"/>
        <v>-27.186807969568072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42.962929448287184</v>
      </c>
      <c r="C170" s="9">
        <f t="shared" si="42"/>
        <v>0.90600000000000069</v>
      </c>
      <c r="D170" s="9">
        <f t="shared" si="51"/>
        <v>50.962929448287184</v>
      </c>
      <c r="E170" s="9">
        <f t="shared" si="51"/>
        <v>-8.1534774314849692</v>
      </c>
      <c r="F170" s="9">
        <f t="shared" si="44"/>
        <v>-6.5421978185783942</v>
      </c>
      <c r="G170" s="10">
        <f t="shared" si="52"/>
        <v>2.1666666599999997</v>
      </c>
      <c r="H170" s="5">
        <f t="shared" si="52"/>
        <v>1</v>
      </c>
      <c r="I170">
        <f t="shared" si="46"/>
        <v>55.715751958967175</v>
      </c>
      <c r="J170">
        <f t="shared" si="47"/>
        <v>50.768724560411016</v>
      </c>
      <c r="K170">
        <f t="shared" si="47"/>
        <v>-22.951723744901464</v>
      </c>
      <c r="L170">
        <f t="shared" si="48"/>
        <v>-11.111741979778495</v>
      </c>
      <c r="M170">
        <f t="shared" si="49"/>
        <v>-27.150560186359826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43.267341784294011</v>
      </c>
      <c r="C171" s="9">
        <f t="shared" si="42"/>
        <v>0.9120000000000007</v>
      </c>
      <c r="D171" s="9">
        <f t="shared" si="51"/>
        <v>51.267341784294011</v>
      </c>
      <c r="E171" s="9">
        <f t="shared" si="51"/>
        <v>-8.2916764840377333</v>
      </c>
      <c r="F171" s="9">
        <f t="shared" si="44"/>
        <v>-6.6501682128871193</v>
      </c>
      <c r="G171" s="10">
        <f t="shared" si="52"/>
        <v>2.1666666599999997</v>
      </c>
      <c r="H171" s="5">
        <f t="shared" si="52"/>
        <v>1</v>
      </c>
      <c r="I171">
        <f t="shared" si="46"/>
        <v>55.72238578053598</v>
      </c>
      <c r="J171">
        <f t="shared" si="47"/>
        <v>50.702054108532344</v>
      </c>
      <c r="K171">
        <f t="shared" si="47"/>
        <v>-23.114627106019622</v>
      </c>
      <c r="L171">
        <f t="shared" si="48"/>
        <v>-11.098471116721562</v>
      </c>
      <c r="M171">
        <f t="shared" si="49"/>
        <v>-27.114303192434623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43.571354336465106</v>
      </c>
      <c r="C172" s="9">
        <f t="shared" si="42"/>
        <v>0.9180000000000007</v>
      </c>
      <c r="D172" s="9">
        <f t="shared" si="51"/>
        <v>51.571354336465106</v>
      </c>
      <c r="E172" s="9">
        <f t="shared" si="51"/>
        <v>-8.4308523041313155</v>
      </c>
      <c r="F172" s="9">
        <f t="shared" si="44"/>
        <v>-6.7587621143671779</v>
      </c>
      <c r="G172" s="10">
        <f t="shared" si="52"/>
        <v>2.1666666599999997</v>
      </c>
      <c r="H172" s="5">
        <f t="shared" si="52"/>
        <v>1</v>
      </c>
      <c r="I172">
        <f t="shared" si="46"/>
        <v>55.729556240672167</v>
      </c>
      <c r="J172">
        <f t="shared" si="47"/>
        <v>50.635463281832017</v>
      </c>
      <c r="K172">
        <f t="shared" si="47"/>
        <v>-23.277312925174229</v>
      </c>
      <c r="L172">
        <f t="shared" si="48"/>
        <v>-11.085320954790809</v>
      </c>
      <c r="M172">
        <f t="shared" si="49"/>
        <v>-27.078036262007693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43.874967580378915</v>
      </c>
      <c r="C173" s="9">
        <f t="shared" si="42"/>
        <v>0.92400000000000071</v>
      </c>
      <c r="D173" s="9">
        <f t="shared" si="51"/>
        <v>51.874967580378915</v>
      </c>
      <c r="E173" s="9">
        <f t="shared" si="51"/>
        <v>-8.5710035863350775</v>
      </c>
      <c r="F173" s="9">
        <f t="shared" si="44"/>
        <v>-6.8679766774919226</v>
      </c>
      <c r="G173" s="10">
        <f t="shared" si="52"/>
        <v>2.1666666599999997</v>
      </c>
      <c r="H173" s="5">
        <f t="shared" si="52"/>
        <v>1</v>
      </c>
      <c r="I173">
        <f t="shared" si="46"/>
        <v>55.73726025986371</v>
      </c>
      <c r="J173">
        <f t="shared" si="47"/>
        <v>50.56895135610327</v>
      </c>
      <c r="K173">
        <f t="shared" si="47"/>
        <v>-23.439781142746273</v>
      </c>
      <c r="L173">
        <f t="shared" si="48"/>
        <v>-11.072290309257999</v>
      </c>
      <c r="M173">
        <f t="shared" si="49"/>
        <v>-27.041758681204399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44.178181987289967</v>
      </c>
      <c r="C174" s="9">
        <f t="shared" si="42"/>
        <v>0.93000000000000071</v>
      </c>
      <c r="D174" s="9">
        <f t="shared" si="51"/>
        <v>52.178181987289967</v>
      </c>
      <c r="E174" s="9">
        <f t="shared" si="51"/>
        <v>-8.7121290248478171</v>
      </c>
      <c r="F174" s="9">
        <f t="shared" si="44"/>
        <v>-6.9778090639037931</v>
      </c>
      <c r="G174" s="10">
        <f t="shared" si="52"/>
        <v>2.1666666599999997</v>
      </c>
      <c r="H174" s="5">
        <f t="shared" si="52"/>
        <v>1</v>
      </c>
      <c r="I174">
        <f t="shared" si="46"/>
        <v>55.745494755193683</v>
      </c>
      <c r="J174">
        <f t="shared" si="47"/>
        <v>50.502517614247722</v>
      </c>
      <c r="K174">
        <f t="shared" si="47"/>
        <v>-23.602031694833499</v>
      </c>
      <c r="L174">
        <f t="shared" si="48"/>
        <v>-11.059378000404047</v>
      </c>
      <c r="M174">
        <f t="shared" si="49"/>
        <v>-27.005469748014288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44.480998024171448</v>
      </c>
      <c r="C175" s="9">
        <f t="shared" si="42"/>
        <v>0.93600000000000072</v>
      </c>
      <c r="D175" s="9">
        <f t="shared" si="51"/>
        <v>52.480998024171448</v>
      </c>
      <c r="E175" s="9">
        <f t="shared" si="51"/>
        <v>-8.8542273134722826</v>
      </c>
      <c r="F175" s="9">
        <f t="shared" si="44"/>
        <v>-7.0882564423600005</v>
      </c>
      <c r="G175" s="10">
        <f t="shared" si="52"/>
        <v>2.1666666599999997</v>
      </c>
      <c r="H175" s="5">
        <f t="shared" si="52"/>
        <v>1</v>
      </c>
      <c r="I175">
        <f t="shared" si="46"/>
        <v>55.754256640527444</v>
      </c>
      <c r="J175">
        <f t="shared" si="47"/>
        <v>50.436161346245299</v>
      </c>
      <c r="K175">
        <f t="shared" si="47"/>
        <v>-23.764064513321586</v>
      </c>
      <c r="L175">
        <f t="shared" si="48"/>
        <v>-11.046582853530559</v>
      </c>
      <c r="M175">
        <f t="shared" si="49"/>
        <v>-26.969168772244501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44.783416153757557</v>
      </c>
      <c r="C176" s="9">
        <f t="shared" si="42"/>
        <v>0.94200000000000073</v>
      </c>
      <c r="D176" s="9">
        <f t="shared" si="51"/>
        <v>52.783416153757557</v>
      </c>
      <c r="E176" s="9">
        <f t="shared" si="51"/>
        <v>-8.9972971455901121</v>
      </c>
      <c r="F176" s="9">
        <f t="shared" si="44"/>
        <v>-7.1993159886790492</v>
      </c>
      <c r="G176" s="10">
        <f t="shared" si="52"/>
        <v>2.1666666599999997</v>
      </c>
      <c r="H176" s="5">
        <f t="shared" si="52"/>
        <v>1</v>
      </c>
      <c r="I176">
        <f t="shared" si="46"/>
        <v>55.763542826700295</v>
      </c>
      <c r="J176">
        <f t="shared" si="47"/>
        <v>50.369881849124113</v>
      </c>
      <c r="K176">
        <f t="shared" si="47"/>
        <v>-23.925879525955054</v>
      </c>
      <c r="L176">
        <f t="shared" si="48"/>
        <v>-11.03390369897151</v>
      </c>
      <c r="M176">
        <f t="shared" si="49"/>
        <v>-26.932855075472588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45.085436834585721</v>
      </c>
      <c r="C177" s="9">
        <f t="shared" si="42"/>
        <v>0.94800000000000073</v>
      </c>
      <c r="D177" s="9">
        <f t="shared" si="51"/>
        <v>53.085436834585721</v>
      </c>
      <c r="E177" s="9">
        <f t="shared" si="51"/>
        <v>-9.1413372141372005</v>
      </c>
      <c r="F177" s="9">
        <f t="shared" si="44"/>
        <v>-7.3109848856880113</v>
      </c>
      <c r="G177" s="10">
        <f t="shared" si="52"/>
        <v>2.1666666599999997</v>
      </c>
      <c r="H177" s="5">
        <f t="shared" si="52"/>
        <v>1</v>
      </c>
      <c r="I177">
        <f t="shared" si="46"/>
        <v>55.7733502217054</v>
      </c>
      <c r="J177">
        <f t="shared" si="47"/>
        <v>50.303678426930283</v>
      </c>
      <c r="K177">
        <f t="shared" si="47"/>
        <v>-24.08747665640789</v>
      </c>
      <c r="L177">
        <f t="shared" si="48"/>
        <v>-11.021339372105054</v>
      </c>
      <c r="M177">
        <f t="shared" si="49"/>
        <v>-26.896527990998649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45.387060521038606</v>
      </c>
      <c r="C178" s="9">
        <f t="shared" si="42"/>
        <v>0.95400000000000074</v>
      </c>
      <c r="D178" s="9">
        <f t="shared" si="51"/>
        <v>53.387060521038606</v>
      </c>
      <c r="E178" s="9">
        <f t="shared" si="51"/>
        <v>-9.2863462115794864</v>
      </c>
      <c r="F178" s="9">
        <f t="shared" si="44"/>
        <v>-7.4232603231706449</v>
      </c>
      <c r="G178" s="10">
        <f t="shared" si="52"/>
        <v>2.1666666599999997</v>
      </c>
      <c r="H178" s="5">
        <f t="shared" si="52"/>
        <v>1</v>
      </c>
      <c r="I178">
        <f t="shared" si="46"/>
        <v>55.783675730881946</v>
      </c>
      <c r="J178">
        <f t="shared" si="47"/>
        <v>50.237550390697649</v>
      </c>
      <c r="K178">
        <f t="shared" si="47"/>
        <v>-24.248855824353882</v>
      </c>
      <c r="L178">
        <f t="shared" si="48"/>
        <v>-11.008888713365417</v>
      </c>
      <c r="M178">
        <f t="shared" si="49"/>
        <v>-26.860186863796891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45.68828766338595</v>
      </c>
      <c r="C179" s="9">
        <f t="shared" si="42"/>
        <v>0.96000000000000074</v>
      </c>
      <c r="D179" s="9">
        <f t="shared" si="51"/>
        <v>53.68828766338595</v>
      </c>
      <c r="E179" s="9">
        <f t="shared" si="51"/>
        <v>-9.4323228298891575</v>
      </c>
      <c r="F179" s="9">
        <f t="shared" si="44"/>
        <v>-7.5361394978162473</v>
      </c>
      <c r="G179" s="10">
        <f t="shared" si="52"/>
        <v>2.1666666599999997</v>
      </c>
      <c r="H179" s="5">
        <f t="shared" si="52"/>
        <v>1</v>
      </c>
      <c r="I179">
        <f t="shared" si="46"/>
        <v>55.794516257103425</v>
      </c>
      <c r="J179">
        <f t="shared" si="47"/>
        <v>50.171497058417458</v>
      </c>
      <c r="K179">
        <f t="shared" si="47"/>
        <v>-24.410016945536665</v>
      </c>
      <c r="L179">
        <f t="shared" si="48"/>
        <v>-10.9965505682549</v>
      </c>
      <c r="M179">
        <f t="shared" si="49"/>
        <v>-26.82383105046657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45.989118707826229</v>
      </c>
      <c r="C180" s="9">
        <f t="shared" si="42"/>
        <v>0.96600000000000075</v>
      </c>
      <c r="D180" s="9">
        <f t="shared" si="51"/>
        <v>53.989118707826229</v>
      </c>
      <c r="E180" s="9">
        <f t="shared" si="51"/>
        <v>-9.5792657605212863</v>
      </c>
      <c r="F180" s="9">
        <f t="shared" si="44"/>
        <v>-7.6496196131693281</v>
      </c>
      <c r="G180" s="10">
        <f t="shared" si="52"/>
        <v>2.1666666599999997</v>
      </c>
      <c r="H180" s="5">
        <f t="shared" si="52"/>
        <v>1</v>
      </c>
      <c r="I180">
        <f t="shared" si="46"/>
        <v>55.805868700966172</v>
      </c>
      <c r="J180">
        <f t="shared" si="47"/>
        <v>50.105517755007931</v>
      </c>
      <c r="K180">
        <f t="shared" si="47"/>
        <v>-24.570959931839464</v>
      </c>
      <c r="L180">
        <f t="shared" si="48"/>
        <v>-10.984323787355951</v>
      </c>
      <c r="M180">
        <f t="shared" si="49"/>
        <v>-26.787459919182279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46.289554096528107</v>
      </c>
      <c r="C181" s="9">
        <f t="shared" si="42"/>
        <v>0.97200000000000075</v>
      </c>
      <c r="D181" s="9">
        <f t="shared" ref="D181:E196" si="53">D180+$C$7*(J180+J181)/2</f>
        <v>54.289554096528107</v>
      </c>
      <c r="E181" s="9">
        <f t="shared" si="53"/>
        <v>-9.7271736943908689</v>
      </c>
      <c r="F181" s="9">
        <f t="shared" si="44"/>
        <v>-7.7636978795800076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55.817729960977751</v>
      </c>
      <c r="J181">
        <f t="shared" si="47"/>
        <v>50.039611812283795</v>
      </c>
      <c r="K181">
        <f t="shared" si="47"/>
        <v>-24.731684691354559</v>
      </c>
      <c r="L181">
        <f t="shared" si="48"/>
        <v>-10.972207226343276</v>
      </c>
      <c r="M181">
        <f t="shared" si="49"/>
        <v>-26.751072849643695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46.589594267671735</v>
      </c>
      <c r="C182" s="9">
        <f t="shared" si="42"/>
        <v>0.97800000000000076</v>
      </c>
      <c r="D182" s="9">
        <f t="shared" si="53"/>
        <v>54.589594267671735</v>
      </c>
      <c r="E182" s="9">
        <f t="shared" si="53"/>
        <v>-9.8760453218502899</v>
      </c>
      <c r="F182" s="9">
        <f t="shared" si="44"/>
        <v>-7.8783715141552264</v>
      </c>
      <c r="G182" s="10">
        <f t="shared" si="54"/>
        <v>2.1666666599999997</v>
      </c>
      <c r="H182" s="5">
        <f t="shared" si="54"/>
        <v>1</v>
      </c>
      <c r="I182">
        <f t="shared" si="46"/>
        <v>55.830096933745573</v>
      </c>
      <c r="J182">
        <f t="shared" si="47"/>
        <v>49.973778568925738</v>
      </c>
      <c r="K182">
        <f t="shared" si="47"/>
        <v>-24.892191128452421</v>
      </c>
      <c r="L182">
        <f t="shared" si="48"/>
        <v>-10.960199745996034</v>
      </c>
      <c r="M182">
        <f t="shared" si="49"/>
        <v>-26.714669233024665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46.88923965548986</v>
      </c>
      <c r="C183" s="9">
        <f t="shared" si="42"/>
        <v>0.98400000000000076</v>
      </c>
      <c r="D183" s="9">
        <f t="shared" si="53"/>
        <v>54.88923965548986</v>
      </c>
      <c r="E183" s="9">
        <f t="shared" si="53"/>
        <v>-10.025879332667198</v>
      </c>
      <c r="F183" s="9">
        <f t="shared" si="44"/>
        <v>-7.9936377407106907</v>
      </c>
      <c r="G183" s="10">
        <f t="shared" si="54"/>
        <v>2.1666666599999997</v>
      </c>
      <c r="H183" s="5">
        <f t="shared" si="54"/>
        <v>1</v>
      </c>
      <c r="I183">
        <f t="shared" si="46"/>
        <v>55.842966514165262</v>
      </c>
      <c r="J183">
        <f t="shared" si="47"/>
        <v>49.908017370449762</v>
      </c>
      <c r="K183">
        <f t="shared" si="47"/>
        <v>-25.052479143850569</v>
      </c>
      <c r="L183">
        <f t="shared" si="48"/>
        <v>-10.948300212210038</v>
      </c>
      <c r="M183">
        <f t="shared" si="49"/>
        <v>-26.678248471921719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47.18849069030874</v>
      </c>
      <c r="C184" s="9">
        <f t="shared" si="42"/>
        <v>0.99000000000000077</v>
      </c>
      <c r="D184" s="9">
        <f t="shared" si="53"/>
        <v>55.18849069030874</v>
      </c>
      <c r="E184" s="9">
        <f t="shared" si="53"/>
        <v>-10.176674416002797</v>
      </c>
      <c r="F184" s="9">
        <f t="shared" si="44"/>
        <v>-8.1094937897235457</v>
      </c>
      <c r="G184" s="10">
        <f t="shared" si="54"/>
        <v>2.1666666599999997</v>
      </c>
      <c r="H184" s="5">
        <f t="shared" si="54"/>
        <v>1</v>
      </c>
      <c r="I184">
        <f t="shared" si="46"/>
        <v>55.856335595609046</v>
      </c>
      <c r="J184">
        <f t="shared" si="47"/>
        <v>49.842327569176504</v>
      </c>
      <c r="K184">
        <f t="shared" si="47"/>
        <v>-25.212548634682101</v>
      </c>
      <c r="L184">
        <f t="shared" si="48"/>
        <v>-10.936507496009964</v>
      </c>
      <c r="M184">
        <f t="shared" si="49"/>
        <v>-26.641809980302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47.487347798588871</v>
      </c>
      <c r="C185" s="9">
        <f t="shared" si="42"/>
        <v>0.99600000000000077</v>
      </c>
      <c r="D185" s="9">
        <f t="shared" si="53"/>
        <v>55.487347798588871</v>
      </c>
      <c r="E185" s="9">
        <f t="shared" si="53"/>
        <v>-10.328429260390536</v>
      </c>
      <c r="F185" s="9">
        <f t="shared" si="44"/>
        <v>-8.2259368982858501</v>
      </c>
      <c r="G185" s="10">
        <f t="shared" si="54"/>
        <v>2.1666666599999997</v>
      </c>
      <c r="H185" s="5">
        <f t="shared" si="54"/>
        <v>1</v>
      </c>
      <c r="I185">
        <f t="shared" si="46"/>
        <v>55.8702010701139</v>
      </c>
      <c r="J185">
        <f t="shared" si="47"/>
        <v>49.776708524200444</v>
      </c>
      <c r="K185">
        <f t="shared" si="47"/>
        <v>-25.372399494563911</v>
      </c>
      <c r="L185">
        <f t="shared" si="48"/>
        <v>-10.924820473561597</v>
      </c>
      <c r="M185">
        <f t="shared" si="49"/>
        <v>-26.60535318345061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47.78581140296555</v>
      </c>
      <c r="C186" s="9">
        <f t="shared" si="42"/>
        <v>1.0020000000000007</v>
      </c>
      <c r="D186" s="9">
        <f t="shared" si="53"/>
        <v>55.78581140296555</v>
      </c>
      <c r="E186" s="9">
        <f t="shared" si="53"/>
        <v>-10.481142553715221</v>
      </c>
      <c r="F186" s="9">
        <f t="shared" si="44"/>
        <v>-8.342964310058715</v>
      </c>
      <c r="G186" s="10">
        <f t="shared" si="54"/>
        <v>2.1666666599999997</v>
      </c>
      <c r="H186" s="5">
        <f t="shared" si="54"/>
        <v>1</v>
      </c>
      <c r="I186">
        <f t="shared" si="46"/>
        <v>55.8845598285695</v>
      </c>
      <c r="J186">
        <f t="shared" si="47"/>
        <v>49.711159601359071</v>
      </c>
      <c r="K186">
        <f t="shared" si="47"/>
        <v>-25.532031613664614</v>
      </c>
      <c r="L186">
        <f t="shared" si="48"/>
        <v>-10.913238026184036</v>
      </c>
      <c r="M186">
        <f t="shared" si="49"/>
        <v>-26.568877517917329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48.08388192228923</v>
      </c>
      <c r="C187" s="9">
        <f t="shared" si="42"/>
        <v>1.0080000000000007</v>
      </c>
      <c r="D187" s="9">
        <f t="shared" si="53"/>
        <v>56.08388192228923</v>
      </c>
      <c r="E187" s="9">
        <f t="shared" si="53"/>
        <v>-10.634812983192532</v>
      </c>
      <c r="F187" s="9">
        <f t="shared" si="44"/>
        <v>-8.4605732752272473</v>
      </c>
      <c r="G187" s="10">
        <f t="shared" si="54"/>
        <v>2.1666666599999997</v>
      </c>
      <c r="H187" s="5">
        <f t="shared" si="54"/>
        <v>1</v>
      </c>
      <c r="I187">
        <f t="shared" si="46"/>
        <v>55.899408760905914</v>
      </c>
      <c r="J187">
        <f t="shared" si="47"/>
        <v>49.645680173201967</v>
      </c>
      <c r="K187">
        <f t="shared" si="47"/>
        <v>-25.691444878772117</v>
      </c>
      <c r="L187">
        <f t="shared" si="48"/>
        <v>-10.901759040361897</v>
      </c>
      <c r="M187">
        <f t="shared" si="49"/>
        <v>-26.532382431462835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48.381559771665714</v>
      </c>
      <c r="C188" s="9">
        <f t="shared" si="42"/>
        <v>1.0140000000000007</v>
      </c>
      <c r="D188" s="9">
        <f t="shared" si="53"/>
        <v>56.381559771665714</v>
      </c>
      <c r="E188" s="9">
        <f t="shared" si="53"/>
        <v>-10.789439235348931</v>
      </c>
      <c r="F188" s="9">
        <f t="shared" si="44"/>
        <v>-8.5787610504561531</v>
      </c>
      <c r="G188" s="10">
        <f t="shared" si="54"/>
        <v>2.1666666599999997</v>
      </c>
      <c r="H188" s="5">
        <f t="shared" si="54"/>
        <v>1</v>
      </c>
      <c r="I188">
        <f t="shared" si="46"/>
        <v>55.914744756280953</v>
      </c>
      <c r="J188">
        <f t="shared" si="47"/>
        <v>49.580269618959797</v>
      </c>
      <c r="K188">
        <f t="shared" si="47"/>
        <v>-25.850639173360893</v>
      </c>
      <c r="L188">
        <f t="shared" si="48"/>
        <v>-10.890382407757476</v>
      </c>
      <c r="M188">
        <f t="shared" si="49"/>
        <v>-26.495867383004317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48.678845362496133</v>
      </c>
      <c r="C189" s="9">
        <f t="shared" si="42"/>
        <v>1.0200000000000007</v>
      </c>
      <c r="D189" s="9">
        <f t="shared" si="53"/>
        <v>56.678845362496133</v>
      </c>
      <c r="E189" s="9">
        <f t="shared" si="53"/>
        <v>-10.94501999600199</v>
      </c>
      <c r="F189" s="9">
        <f t="shared" si="44"/>
        <v>-8.6975248988461118</v>
      </c>
      <c r="G189" s="10">
        <f t="shared" si="54"/>
        <v>2.1666666599999997</v>
      </c>
      <c r="H189" s="5">
        <f t="shared" si="54"/>
        <v>1</v>
      </c>
      <c r="I189">
        <f t="shared" si="46"/>
        <v>55.93056470326713</v>
      </c>
      <c r="J189">
        <f t="shared" si="47"/>
        <v>49.514927324513252</v>
      </c>
      <c r="K189">
        <f t="shared" si="47"/>
        <v>-26.00961437765892</v>
      </c>
      <c r="L189">
        <f t="shared" si="48"/>
        <v>-10.879107025222854</v>
      </c>
      <c r="M189">
        <f t="shared" si="49"/>
        <v>-26.459331842560509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48.975739102516762</v>
      </c>
      <c r="C190" s="9">
        <f t="shared" si="42"/>
        <v>1.0260000000000007</v>
      </c>
      <c r="D190" s="9">
        <f t="shared" si="53"/>
        <v>56.975739102516762</v>
      </c>
      <c r="E190" s="9">
        <f t="shared" si="53"/>
        <v>-11.10155395024111</v>
      </c>
      <c r="F190" s="9">
        <f t="shared" si="44"/>
        <v>-8.8168620898908134</v>
      </c>
      <c r="G190" s="10">
        <f t="shared" si="54"/>
        <v>2.1666666599999997</v>
      </c>
      <c r="H190" s="5">
        <f t="shared" si="54"/>
        <v>1</v>
      </c>
      <c r="I190">
        <f t="shared" si="46"/>
        <v>55.946865490038192</v>
      </c>
      <c r="J190">
        <f t="shared" si="47"/>
        <v>49.449652682361915</v>
      </c>
      <c r="K190">
        <f t="shared" si="47"/>
        <v>-26.168370368714282</v>
      </c>
      <c r="L190">
        <f t="shared" si="48"/>
        <v>-10.867931794811957</v>
      </c>
      <c r="M190">
        <f t="shared" si="49"/>
        <v>-26.422775291196217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49.272241395838627</v>
      </c>
      <c r="C191" s="9">
        <f t="shared" si="42"/>
        <v>1.0320000000000007</v>
      </c>
      <c r="D191" s="9">
        <f t="shared" si="53"/>
        <v>57.272241395838627</v>
      </c>
      <c r="E191" s="9">
        <f t="shared" si="53"/>
        <v>-11.259039782408637</v>
      </c>
      <c r="F191" s="9">
        <f t="shared" si="44"/>
        <v>-8.9367698994347418</v>
      </c>
      <c r="G191" s="10">
        <f t="shared" si="54"/>
        <v>2.1666666599999997</v>
      </c>
      <c r="H191" s="5">
        <f t="shared" si="54"/>
        <v>1</v>
      </c>
      <c r="I191">
        <f t="shared" si="46"/>
        <v>55.963644004555235</v>
      </c>
      <c r="J191">
        <f t="shared" si="47"/>
        <v>49.384445091593044</v>
      </c>
      <c r="K191">
        <f t="shared" si="47"/>
        <v>-26.326907020461459</v>
      </c>
      <c r="L191">
        <f t="shared" si="48"/>
        <v>-10.856855623792544</v>
      </c>
      <c r="M191">
        <f t="shared" si="49"/>
        <v>-26.386197220966277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49.568352642986959</v>
      </c>
      <c r="C192" s="9">
        <f t="shared" si="42"/>
        <v>1.0380000000000007</v>
      </c>
      <c r="D192" s="9">
        <f t="shared" si="53"/>
        <v>57.568352642986959</v>
      </c>
      <c r="E192" s="9">
        <f t="shared" si="53"/>
        <v>-11.417476176081383</v>
      </c>
      <c r="F192" s="9">
        <f t="shared" si="44"/>
        <v>-9.0572456096316269</v>
      </c>
      <c r="G192" s="10">
        <f t="shared" si="54"/>
        <v>2.1666666599999997</v>
      </c>
      <c r="H192" s="5">
        <f t="shared" si="54"/>
        <v>1</v>
      </c>
      <c r="I192">
        <f t="shared" si="46"/>
        <v>55.980897134752183</v>
      </c>
      <c r="J192">
        <f t="shared" si="47"/>
        <v>49.319303957850288</v>
      </c>
      <c r="K192">
        <f t="shared" si="47"/>
        <v>-26.485224203787258</v>
      </c>
      <c r="L192">
        <f t="shared" si="48"/>
        <v>-10.8458774246581</v>
      </c>
      <c r="M192">
        <f t="shared" si="49"/>
        <v>-26.349597134858968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49.864073240940414</v>
      </c>
      <c r="C193" s="9">
        <f t="shared" si="42"/>
        <v>1.0440000000000007</v>
      </c>
      <c r="D193" s="9">
        <f t="shared" si="53"/>
        <v>57.864073240940414</v>
      </c>
      <c r="E193" s="9">
        <f t="shared" si="53"/>
        <v>-11.576861814052535</v>
      </c>
      <c r="F193" s="9">
        <f t="shared" si="44"/>
        <v>-9.1782865089036019</v>
      </c>
      <c r="G193" s="10">
        <f t="shared" si="54"/>
        <v>2.1666666599999997</v>
      </c>
      <c r="H193" s="5">
        <f t="shared" si="54"/>
        <v>1</v>
      </c>
      <c r="I193">
        <f t="shared" si="46"/>
        <v>55.998621768720795</v>
      </c>
      <c r="J193">
        <f t="shared" si="47"/>
        <v>49.254228693302338</v>
      </c>
      <c r="K193">
        <f t="shared" si="47"/>
        <v>-26.643321786596413</v>
      </c>
      <c r="L193">
        <f t="shared" si="48"/>
        <v>-10.834996115139649</v>
      </c>
      <c r="M193">
        <f t="shared" si="49"/>
        <v>-26.312974546738907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50.159403583170153</v>
      </c>
      <c r="C194" s="9">
        <f t="shared" si="42"/>
        <v>1.0500000000000007</v>
      </c>
      <c r="D194" s="9">
        <f t="shared" si="53"/>
        <v>58.159403583170153</v>
      </c>
      <c r="E194" s="9">
        <f t="shared" si="53"/>
        <v>-11.737195378313954</v>
      </c>
      <c r="F194" s="9">
        <f t="shared" si="44"/>
        <v>-9.2998898919010475</v>
      </c>
      <c r="G194" s="10">
        <f t="shared" si="54"/>
        <v>2.1666666599999997</v>
      </c>
      <c r="H194" s="5">
        <f t="shared" si="54"/>
        <v>1</v>
      </c>
      <c r="I194">
        <f t="shared" si="46"/>
        <v>56.016814794894962</v>
      </c>
      <c r="J194">
        <f t="shared" si="47"/>
        <v>49.189218716611499</v>
      </c>
      <c r="K194">
        <f t="shared" si="47"/>
        <v>-26.801199633876848</v>
      </c>
      <c r="L194">
        <f t="shared" si="48"/>
        <v>-10.824210618217446</v>
      </c>
      <c r="M194">
        <f t="shared" si="49"/>
        <v>-26.276328981289428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50.454344059678697</v>
      </c>
      <c r="C195" s="9">
        <f t="shared" si="42"/>
        <v>1.0560000000000007</v>
      </c>
      <c r="D195" s="9">
        <f t="shared" si="53"/>
        <v>58.454344059678697</v>
      </c>
      <c r="E195" s="9">
        <f t="shared" si="53"/>
        <v>-11.898475550038878</v>
      </c>
      <c r="F195" s="9">
        <f t="shared" si="44"/>
        <v>-9.4220530594631011</v>
      </c>
      <c r="G195" s="10">
        <f t="shared" si="54"/>
        <v>2.1666666599999997</v>
      </c>
      <c r="H195" s="5">
        <f t="shared" si="54"/>
        <v>1</v>
      </c>
      <c r="I195">
        <f t="shared" si="46"/>
        <v>56.035473102234427</v>
      </c>
      <c r="J195">
        <f t="shared" si="47"/>
        <v>49.124273452902194</v>
      </c>
      <c r="K195">
        <f t="shared" si="47"/>
        <v>-26.958857607764585</v>
      </c>
      <c r="L195">
        <f t="shared" si="48"/>
        <v>-10.813519862132576</v>
      </c>
      <c r="M195">
        <f t="shared" si="49"/>
        <v>-26.23965997395441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50.748895057038588</v>
      </c>
      <c r="C196" s="9">
        <f t="shared" si="42"/>
        <v>1.0620000000000007</v>
      </c>
      <c r="D196" s="9">
        <f t="shared" si="53"/>
        <v>58.748895057038588</v>
      </c>
      <c r="E196" s="9">
        <f t="shared" si="53"/>
        <v>-12.060701009564996</v>
      </c>
      <c r="F196" s="9">
        <f t="shared" si="44"/>
        <v>-9.5447733185788444</v>
      </c>
      <c r="G196" s="10">
        <f t="shared" si="54"/>
        <v>2.1666666599999997</v>
      </c>
      <c r="H196" s="5">
        <f t="shared" si="54"/>
        <v>1</v>
      </c>
      <c r="I196">
        <f t="shared" si="46"/>
        <v>56.054593580407676</v>
      </c>
      <c r="J196">
        <f t="shared" si="47"/>
        <v>49.059392333729399</v>
      </c>
      <c r="K196">
        <f t="shared" si="47"/>
        <v>-27.116295567608312</v>
      </c>
      <c r="L196">
        <f t="shared" si="48"/>
        <v>-10.802922780398404</v>
      </c>
      <c r="M196">
        <f t="shared" si="49"/>
        <v>-26.202967070879662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51.043056958430917</v>
      </c>
      <c r="C197" s="9">
        <f t="shared" si="42"/>
        <v>1.0680000000000007</v>
      </c>
      <c r="D197" s="9">
        <f t="shared" ref="D197:E212" si="55">D196+$C$7*(J196+J197)/2</f>
        <v>59.043056958430917</v>
      </c>
      <c r="E197" s="9">
        <f t="shared" si="55"/>
        <v>-12.223870436377922</v>
      </c>
      <c r="F197" s="9">
        <f t="shared" si="44"/>
        <v>-9.6680479823491741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56.074173119974184</v>
      </c>
      <c r="J197">
        <f t="shared" si="47"/>
        <v>48.994574797047008</v>
      </c>
      <c r="K197">
        <f t="shared" si="47"/>
        <v>-27.273513370033591</v>
      </c>
      <c r="L197">
        <f t="shared" si="48"/>
        <v>-10.7924183118119</v>
      </c>
      <c r="M197">
        <f t="shared" si="49"/>
        <v>-26.166249828853744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51.336830143683585</v>
      </c>
      <c r="C198" s="9">
        <f t="shared" si="42"/>
        <v>1.0740000000000007</v>
      </c>
      <c r="D198" s="9">
        <f t="shared" si="55"/>
        <v>59.336830143683585</v>
      </c>
      <c r="E198" s="9">
        <f t="shared" si="55"/>
        <v>-12.387982509095043</v>
      </c>
      <c r="F198" s="9">
        <f t="shared" si="44"/>
        <v>-9.7918743699492943</v>
      </c>
      <c r="G198" s="10">
        <f t="shared" si="56"/>
        <v>2.1666666599999997</v>
      </c>
      <c r="H198" s="5">
        <f t="shared" si="56"/>
        <v>1</v>
      </c>
      <c r="I198">
        <f t="shared" si="46"/>
        <v>56.09420861256578</v>
      </c>
      <c r="J198">
        <f t="shared" si="47"/>
        <v>48.929820287176135</v>
      </c>
      <c r="K198">
        <f t="shared" si="47"/>
        <v>-27.430510869006714</v>
      </c>
      <c r="L198">
        <f t="shared" si="48"/>
        <v>-10.782005400464813</v>
      </c>
      <c r="M198">
        <f t="shared" si="49"/>
        <v>-26.129507815248346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51.630214989309437</v>
      </c>
      <c r="C199" s="9">
        <f t="shared" si="42"/>
        <v>1.0800000000000007</v>
      </c>
      <c r="D199" s="9">
        <f t="shared" si="55"/>
        <v>59.630214989309437</v>
      </c>
      <c r="E199" s="9">
        <f t="shared" si="55"/>
        <v>-12.553035905449757</v>
      </c>
      <c r="F199" s="9">
        <f t="shared" si="44"/>
        <v>-9.9162498065919031</v>
      </c>
      <c r="G199" s="10">
        <f t="shared" si="56"/>
        <v>2.1666666599999997</v>
      </c>
      <c r="H199" s="5">
        <f t="shared" si="56"/>
        <v>1</v>
      </c>
      <c r="I199">
        <f t="shared" si="46"/>
        <v>56.114696951067209</v>
      </c>
      <c r="J199">
        <f t="shared" si="47"/>
        <v>48.865128254773346</v>
      </c>
      <c r="K199">
        <f t="shared" si="47"/>
        <v>-27.587287915898205</v>
      </c>
      <c r="L199">
        <f t="shared" si="48"/>
        <v>-10.771682995754704</v>
      </c>
      <c r="M199">
        <f t="shared" si="49"/>
        <v>-26.092740607958149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51.923211868544151</v>
      </c>
      <c r="C200" s="9">
        <f t="shared" si="42"/>
        <v>1.0860000000000007</v>
      </c>
      <c r="D200" s="9">
        <f t="shared" si="55"/>
        <v>59.923211868544151</v>
      </c>
      <c r="E200" s="9">
        <f t="shared" si="55"/>
        <v>-12.719029302276089</v>
      </c>
      <c r="F200" s="9">
        <f t="shared" si="44"/>
        <v>-10.041171623490989</v>
      </c>
      <c r="G200" s="10">
        <f t="shared" si="56"/>
        <v>2.1666666599999997</v>
      </c>
      <c r="H200" s="5">
        <f t="shared" si="56"/>
        <v>1</v>
      </c>
      <c r="I200">
        <f t="shared" si="46"/>
        <v>56.135635029795779</v>
      </c>
      <c r="J200">
        <f t="shared" si="47"/>
        <v>48.800498156798817</v>
      </c>
      <c r="K200">
        <f t="shared" si="47"/>
        <v>-27.743844359545953</v>
      </c>
      <c r="L200">
        <f t="shared" si="48"/>
        <v>-10.761450052395784</v>
      </c>
      <c r="M200">
        <f t="shared" si="49"/>
        <v>-26.055947795340266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52.215821151383999</v>
      </c>
      <c r="C201" s="9">
        <f t="shared" si="42"/>
        <v>1.0920000000000007</v>
      </c>
      <c r="D201" s="9">
        <f t="shared" si="55"/>
        <v>60.215821151383999</v>
      </c>
      <c r="E201" s="9">
        <f t="shared" si="55"/>
        <v>-12.885961375493681</v>
      </c>
      <c r="F201" s="9">
        <f t="shared" si="44"/>
        <v>-10.166637157826298</v>
      </c>
      <c r="G201" s="10">
        <f t="shared" si="56"/>
        <v>2.1666666599999997</v>
      </c>
      <c r="H201" s="5">
        <f t="shared" si="56"/>
        <v>1</v>
      </c>
      <c r="I201">
        <f t="shared" si="46"/>
        <v>56.157019744680085</v>
      </c>
      <c r="J201">
        <f t="shared" si="47"/>
        <v>48.735929456484442</v>
      </c>
      <c r="K201">
        <f t="shared" si="47"/>
        <v>-27.900180046317995</v>
      </c>
      <c r="L201">
        <f t="shared" si="48"/>
        <v>-10.751305530429601</v>
      </c>
      <c r="M201">
        <f t="shared" si="49"/>
        <v>-26.019128976153148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52.508043204623355</v>
      </c>
      <c r="C202" s="9">
        <f t="shared" si="42"/>
        <v>1.0980000000000008</v>
      </c>
      <c r="D202" s="9">
        <f t="shared" si="55"/>
        <v>60.508043204623355</v>
      </c>
      <c r="E202" s="9">
        <f t="shared" si="55"/>
        <v>-13.053830800093159</v>
      </c>
      <c r="F202" s="9">
        <f t="shared" si="44"/>
        <v>-10.292643752708409</v>
      </c>
      <c r="G202" s="10">
        <f t="shared" si="56"/>
        <v>2.1666666599999997</v>
      </c>
      <c r="H202" s="5">
        <f t="shared" si="56"/>
        <v>1</v>
      </c>
      <c r="I202">
        <f t="shared" si="46"/>
        <v>56.178847993437799</v>
      </c>
      <c r="J202">
        <f t="shared" si="47"/>
        <v>48.671421623301867</v>
      </c>
      <c r="K202">
        <f t="shared" si="47"/>
        <v>-28.056294820174916</v>
      </c>
      <c r="L202">
        <f t="shared" si="48"/>
        <v>-10.741248395235544</v>
      </c>
      <c r="M202">
        <f t="shared" si="49"/>
        <v>-25.982283759495107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52.799878391892051</v>
      </c>
      <c r="C203" s="9">
        <f t="shared" si="42"/>
        <v>1.1040000000000008</v>
      </c>
      <c r="D203" s="9">
        <f t="shared" si="55"/>
        <v>60.799878391892051</v>
      </c>
      <c r="E203" s="9">
        <f t="shared" si="55"/>
        <v>-13.22263625012188</v>
      </c>
      <c r="F203" s="9">
        <f t="shared" si="44"/>
        <v>-10.419188757144461</v>
      </c>
      <c r="G203" s="10">
        <f t="shared" si="56"/>
        <v>2.1666666599999997</v>
      </c>
      <c r="H203" s="5">
        <f t="shared" si="56"/>
        <v>1</v>
      </c>
      <c r="I203">
        <f t="shared" si="46"/>
        <v>56.201116675752402</v>
      </c>
      <c r="J203">
        <f t="shared" si="47"/>
        <v>48.606974132930453</v>
      </c>
      <c r="K203">
        <f t="shared" si="47"/>
        <v>-28.212188522731886</v>
      </c>
      <c r="L203">
        <f t="shared" si="48"/>
        <v>-10.73127761754114</v>
      </c>
      <c r="M203">
        <f t="shared" si="49"/>
        <v>-25.945411764742346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53.091327073692518</v>
      </c>
      <c r="C204" s="9">
        <f t="shared" si="42"/>
        <v>1.1100000000000008</v>
      </c>
      <c r="D204" s="9">
        <f t="shared" si="55"/>
        <v>61.091327073692518</v>
      </c>
      <c r="E204" s="9">
        <f t="shared" si="55"/>
        <v>-13.392376398670036</v>
      </c>
      <c r="F204" s="9">
        <f t="shared" si="44"/>
        <v>-10.546269526004476</v>
      </c>
      <c r="G204" s="10">
        <f t="shared" si="56"/>
        <v>2.1666666599999997</v>
      </c>
      <c r="H204" s="5">
        <f t="shared" si="56"/>
        <v>1</v>
      </c>
      <c r="I204">
        <f t="shared" si="46"/>
        <v>56.223822693448916</v>
      </c>
      <c r="J204">
        <f t="shared" si="47"/>
        <v>48.542586467225206</v>
      </c>
      <c r="K204">
        <f t="shared" si="47"/>
        <v>-28.367860993320338</v>
      </c>
      <c r="L204">
        <f t="shared" si="48"/>
        <v>-10.721392173432168</v>
      </c>
      <c r="M204">
        <f t="shared" si="49"/>
        <v>-25.908512621486569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53.38238960743675</v>
      </c>
      <c r="C205" s="9">
        <f t="shared" si="42"/>
        <v>1.1160000000000008</v>
      </c>
      <c r="D205" s="9">
        <f t="shared" si="55"/>
        <v>61.38238960743675</v>
      </c>
      <c r="E205" s="9">
        <f t="shared" si="55"/>
        <v>-13.563049917857144</v>
      </c>
      <c r="F205" s="9">
        <f t="shared" si="44"/>
        <v>-10.67388341998832</v>
      </c>
      <c r="G205" s="10">
        <f t="shared" si="56"/>
        <v>2.1666666599999997</v>
      </c>
      <c r="H205" s="5">
        <f t="shared" si="56"/>
        <v>1</v>
      </c>
      <c r="I205">
        <f t="shared" si="46"/>
        <v>56.246962950668518</v>
      </c>
      <c r="J205">
        <f t="shared" si="47"/>
        <v>48.478258114184612</v>
      </c>
      <c r="K205">
        <f t="shared" si="47"/>
        <v>-28.523312069049258</v>
      </c>
      <c r="L205">
        <f t="shared" si="48"/>
        <v>-10.711591044362541</v>
      </c>
      <c r="M205">
        <f t="shared" si="49"/>
        <v>-25.871585969472186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53.673066347483058</v>
      </c>
      <c r="C206" s="9">
        <f t="shared" si="42"/>
        <v>1.1220000000000008</v>
      </c>
      <c r="D206" s="9">
        <f t="shared" si="55"/>
        <v>61.673066347483058</v>
      </c>
      <c r="E206" s="9">
        <f t="shared" si="55"/>
        <v>-13.73465547881889</v>
      </c>
      <c r="F206" s="9">
        <f t="shared" si="44"/>
        <v>-10.802027805593244</v>
      </c>
      <c r="G206" s="10">
        <f t="shared" si="56"/>
        <v>2.1666666599999997</v>
      </c>
      <c r="H206" s="5">
        <f t="shared" si="56"/>
        <v>1</v>
      </c>
      <c r="I206">
        <f t="shared" si="46"/>
        <v>56.270534354042091</v>
      </c>
      <c r="J206">
        <f t="shared" si="47"/>
        <v>48.413988567918437</v>
      </c>
      <c r="K206">
        <f t="shared" si="47"/>
        <v>-28.678541584866093</v>
      </c>
      <c r="L206">
        <f t="shared" si="48"/>
        <v>-10.70187321716401</v>
      </c>
      <c r="M206">
        <f t="shared" si="49"/>
        <v>-25.83463145853305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53.963357645172657</v>
      </c>
      <c r="C207" s="9">
        <f t="shared" si="42"/>
        <v>1.1280000000000008</v>
      </c>
      <c r="D207" s="9">
        <f t="shared" si="55"/>
        <v>61.963357645172657</v>
      </c>
      <c r="E207" s="9">
        <f t="shared" si="55"/>
        <v>-13.90719175169434</v>
      </c>
      <c r="F207" s="9">
        <f t="shared" si="44"/>
        <v>-10.930700055082077</v>
      </c>
      <c r="G207" s="10">
        <f t="shared" si="56"/>
        <v>2.1666666599999997</v>
      </c>
      <c r="H207" s="5">
        <f t="shared" si="56"/>
        <v>1</v>
      </c>
      <c r="I207">
        <f t="shared" si="46"/>
        <v>56.294533812862532</v>
      </c>
      <c r="J207">
        <f t="shared" si="47"/>
        <v>48.349777328615453</v>
      </c>
      <c r="K207">
        <f t="shared" si="47"/>
        <v>-28.833549373617291</v>
      </c>
      <c r="L207">
        <f t="shared" si="48"/>
        <v>-10.692237684055597</v>
      </c>
      <c r="M207">
        <f t="shared" si="49"/>
        <v>-25.79764874852885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54.253263848866034</v>
      </c>
      <c r="C208" s="9">
        <f t="shared" si="42"/>
        <v>1.1340000000000008</v>
      </c>
      <c r="D208" s="9">
        <f t="shared" si="55"/>
        <v>62.253263848866034</v>
      </c>
      <c r="E208" s="9">
        <f t="shared" si="55"/>
        <v>-14.080657405613517</v>
      </c>
      <c r="F208" s="9">
        <f t="shared" si="44"/>
        <v>-11.059897546451957</v>
      </c>
      <c r="G208" s="10">
        <f t="shared" si="56"/>
        <v>2.1666666599999997</v>
      </c>
      <c r="H208" s="5">
        <f t="shared" si="56"/>
        <v>1</v>
      </c>
      <c r="I208">
        <f t="shared" si="46"/>
        <v>56.318958239255991</v>
      </c>
      <c r="J208">
        <f t="shared" si="47"/>
        <v>48.285623902511119</v>
      </c>
      <c r="K208">
        <f t="shared" si="47"/>
        <v>-28.988335266108464</v>
      </c>
      <c r="L208">
        <f t="shared" si="48"/>
        <v>-10.682683442652843</v>
      </c>
      <c r="M208">
        <f t="shared" si="49"/>
        <v>-25.760637509281064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54.54278530397913</v>
      </c>
      <c r="C209" s="9">
        <f t="shared" si="42"/>
        <v>1.1400000000000008</v>
      </c>
      <c r="D209" s="9">
        <f t="shared" si="55"/>
        <v>62.54278530397913</v>
      </c>
      <c r="E209" s="9">
        <f t="shared" si="55"/>
        <v>-14.255051108685334</v>
      </c>
      <c r="F209" s="9">
        <f t="shared" si="44"/>
        <v>-11.189617663403695</v>
      </c>
      <c r="G209" s="10">
        <f t="shared" si="56"/>
        <v>2.1666666599999997</v>
      </c>
      <c r="H209" s="5">
        <f t="shared" si="56"/>
        <v>1</v>
      </c>
      <c r="I209">
        <f t="shared" si="46"/>
        <v>56.343804548351812</v>
      </c>
      <c r="J209">
        <f t="shared" si="47"/>
        <v>48.221527801855203</v>
      </c>
      <c r="K209">
        <f t="shared" si="47"/>
        <v>-29.14289909116415</v>
      </c>
      <c r="L209">
        <f t="shared" si="48"/>
        <v>-10.673209495976794</v>
      </c>
      <c r="M209">
        <f t="shared" si="49"/>
        <v>-25.723597420508526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54.831922353019337</v>
      </c>
      <c r="C210" s="9">
        <f t="shared" si="42"/>
        <v>1.1460000000000008</v>
      </c>
      <c r="D210" s="9">
        <f t="shared" si="55"/>
        <v>62.831922353019337</v>
      </c>
      <c r="E210" s="9">
        <f t="shared" si="55"/>
        <v>-14.430371527985889</v>
      </c>
      <c r="F210" s="9">
        <f t="shared" si="44"/>
        <v>-11.319857795311691</v>
      </c>
      <c r="G210" s="10">
        <f t="shared" si="56"/>
        <v>2.1666666599999997</v>
      </c>
      <c r="H210" s="5">
        <f t="shared" si="56"/>
        <v>1</v>
      </c>
      <c r="I210">
        <f t="shared" si="46"/>
        <v>56.369069658451217</v>
      </c>
      <c r="J210">
        <f t="shared" si="47"/>
        <v>48.157488544879342</v>
      </c>
      <c r="K210">
        <f t="shared" si="47"/>
        <v>-29.297240675687203</v>
      </c>
      <c r="L210">
        <f t="shared" si="48"/>
        <v>-10.663814852462734</v>
      </c>
      <c r="M210">
        <f t="shared" si="49"/>
        <v>-25.686528171762632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55.120675335621272</v>
      </c>
      <c r="C211" s="9">
        <f t="shared" si="42"/>
        <v>1.1520000000000008</v>
      </c>
      <c r="D211" s="9">
        <f t="shared" si="55"/>
        <v>63.120675335621272</v>
      </c>
      <c r="E211" s="9">
        <f t="shared" si="55"/>
        <v>-14.606617329547104</v>
      </c>
      <c r="F211" s="9">
        <f t="shared" si="44"/>
        <v>-11.450615337194465</v>
      </c>
      <c r="G211" s="10">
        <f t="shared" si="56"/>
        <v>2.1666666599999997</v>
      </c>
      <c r="H211" s="5">
        <f t="shared" si="56"/>
        <v>1</v>
      </c>
      <c r="I211">
        <f t="shared" si="46"/>
        <v>56.39475049119477</v>
      </c>
      <c r="J211">
        <f t="shared" si="47"/>
        <v>48.093505655764567</v>
      </c>
      <c r="K211">
        <f t="shared" si="47"/>
        <v>-29.451359844717778</v>
      </c>
      <c r="L211">
        <f t="shared" si="48"/>
        <v>-10.654498525968693</v>
      </c>
      <c r="M211">
        <f t="shared" si="49"/>
        <v>-25.649429462362185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55.40904458858239</v>
      </c>
      <c r="C212" s="9">
        <f t="shared" si="42"/>
        <v>1.1580000000000008</v>
      </c>
      <c r="D212" s="9">
        <f t="shared" si="55"/>
        <v>63.40904458858239</v>
      </c>
      <c r="E212" s="9">
        <f t="shared" si="55"/>
        <v>-14.783787178345733</v>
      </c>
      <c r="F212" s="9">
        <f t="shared" si="44"/>
        <v>-11.581887689685717</v>
      </c>
      <c r="G212" s="10">
        <f t="shared" si="56"/>
        <v>2.1666666599999997</v>
      </c>
      <c r="H212" s="5">
        <f t="shared" si="56"/>
        <v>1</v>
      </c>
      <c r="I212">
        <f t="shared" si="46"/>
        <v>56.420843971728488</v>
      </c>
      <c r="J212">
        <f t="shared" si="47"/>
        <v>48.029578664608756</v>
      </c>
      <c r="K212">
        <f t="shared" si="47"/>
        <v>-29.605256421491951</v>
      </c>
      <c r="L212">
        <f t="shared" si="48"/>
        <v>-10.645259535783682</v>
      </c>
      <c r="M212">
        <f t="shared" si="49"/>
        <v>-25.612301001327854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55.697030445898399</v>
      </c>
      <c r="C213" s="9">
        <f t="shared" ref="C213:C276" si="61">C212+_dt</f>
        <v>1.1640000000000008</v>
      </c>
      <c r="D213" s="9">
        <f t="shared" ref="D213:E228" si="62">D212+$C$7*(J212+J213)/2</f>
        <v>63.697030445898399</v>
      </c>
      <c r="E213" s="9">
        <f t="shared" si="62"/>
        <v>-14.961879738292708</v>
      </c>
      <c r="F213" s="9">
        <f t="shared" ref="F213:F276" si="63">$O$1*D213^2+$O$2*D213+$O$3</f>
        <v>-11.713672259006001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56.447347028868599</v>
      </c>
      <c r="J213">
        <f t="shared" ref="J213:K276" si="66">J212+L212*$C$7</f>
        <v>47.965707107394053</v>
      </c>
      <c r="K213">
        <f t="shared" si="66"/>
        <v>-29.758930227499917</v>
      </c>
      <c r="L213">
        <f t="shared" ref="L213:L276" si="67">-$C$15*I213*J213</f>
        <v>-10.636096906635666</v>
      </c>
      <c r="M213">
        <f t="shared" ref="M213:M276" si="68">-$C$6-$C$15*I213*K213</f>
        <v>-25.575142507316311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55.984633238798445</v>
      </c>
      <c r="C214" s="9">
        <f t="shared" si="61"/>
        <v>1.1700000000000008</v>
      </c>
      <c r="D214" s="9">
        <f t="shared" si="62"/>
        <v>63.984633238798445</v>
      </c>
      <c r="E214" s="9">
        <f t="shared" si="62"/>
        <v>-15.140893672222839</v>
      </c>
      <c r="F214" s="9">
        <f t="shared" si="63"/>
        <v>-11.84596645693491</v>
      </c>
      <c r="G214" s="10">
        <f t="shared" si="64"/>
        <v>2.1666666599999997</v>
      </c>
      <c r="H214" s="5">
        <f t="shared" si="64"/>
        <v>1</v>
      </c>
      <c r="I214">
        <f t="shared" si="65"/>
        <v>56.474256595264976</v>
      </c>
      <c r="J214">
        <f t="shared" si="66"/>
        <v>47.901890525954236</v>
      </c>
      <c r="K214">
        <f t="shared" si="66"/>
        <v>-29.912381082543813</v>
      </c>
      <c r="L214">
        <f t="shared" si="67"/>
        <v>-10.627009668699277</v>
      </c>
      <c r="M214">
        <f t="shared" si="68"/>
        <v>-25.53795370855401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56.271853295780133</v>
      </c>
      <c r="C215" s="9">
        <f t="shared" si="61"/>
        <v>1.1760000000000008</v>
      </c>
      <c r="D215" s="9">
        <f t="shared" si="62"/>
        <v>64.271853295780133</v>
      </c>
      <c r="E215" s="9">
        <f t="shared" si="62"/>
        <v>-15.320827641884856</v>
      </c>
      <c r="F215" s="9">
        <f t="shared" si="63"/>
        <v>-11.978767700783841</v>
      </c>
      <c r="G215" s="10">
        <f t="shared" si="64"/>
        <v>2.1666666599999997</v>
      </c>
      <c r="H215" s="5">
        <f t="shared" si="64"/>
        <v>1</v>
      </c>
      <c r="I215">
        <f t="shared" si="65"/>
        <v>56.501569607563134</v>
      </c>
      <c r="J215">
        <f t="shared" si="66"/>
        <v>47.838128467942042</v>
      </c>
      <c r="K215">
        <f t="shared" si="66"/>
        <v>-30.065608804795136</v>
      </c>
      <c r="L215">
        <f t="shared" si="67"/>
        <v>-10.617996857603236</v>
      </c>
      <c r="M215">
        <f t="shared" si="68"/>
        <v>-25.500734342770656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56.558690942644347</v>
      </c>
      <c r="C216" s="9">
        <f t="shared" si="61"/>
        <v>1.1820000000000008</v>
      </c>
      <c r="D216" s="9">
        <f t="shared" si="62"/>
        <v>64.558690942644347</v>
      </c>
      <c r="E216" s="9">
        <f t="shared" si="62"/>
        <v>-15.501680307931796</v>
      </c>
      <c r="F216" s="9">
        <f t="shared" si="63"/>
        <v>-12.11207341336932</v>
      </c>
      <c r="G216" s="10">
        <f t="shared" si="64"/>
        <v>2.1666666599999997</v>
      </c>
      <c r="H216" s="5">
        <f t="shared" si="64"/>
        <v>1</v>
      </c>
      <c r="I216">
        <f t="shared" si="65"/>
        <v>56.529283006564825</v>
      </c>
      <c r="J216">
        <f t="shared" si="66"/>
        <v>47.774420486796423</v>
      </c>
      <c r="K216">
        <f t="shared" si="66"/>
        <v>-30.21861321085176</v>
      </c>
      <c r="L216">
        <f t="shared" si="67"/>
        <v>-10.609057514437515</v>
      </c>
      <c r="M216">
        <f t="shared" si="68"/>
        <v>-25.463484157132363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56.845146502529872</v>
      </c>
      <c r="C217" s="9">
        <f t="shared" si="61"/>
        <v>1.1880000000000008</v>
      </c>
      <c r="D217" s="9">
        <f t="shared" si="62"/>
        <v>64.845146502529872</v>
      </c>
      <c r="E217" s="9">
        <f t="shared" si="62"/>
        <v>-15.683450329911734</v>
      </c>
      <c r="F217" s="9">
        <f t="shared" si="63"/>
        <v>-12.24588102298684</v>
      </c>
      <c r="G217" s="10">
        <f t="shared" si="64"/>
        <v>2.1666666599999997</v>
      </c>
      <c r="H217" s="5">
        <f t="shared" si="64"/>
        <v>1</v>
      </c>
      <c r="I217">
        <f t="shared" si="65"/>
        <v>56.55739373738718</v>
      </c>
      <c r="J217">
        <f t="shared" si="66"/>
        <v>47.710766141709797</v>
      </c>
      <c r="K217">
        <f t="shared" si="66"/>
        <v>-30.371394115794555</v>
      </c>
      <c r="L217">
        <f t="shared" si="67"/>
        <v>-10.600190685760207</v>
      </c>
      <c r="M217">
        <f t="shared" si="68"/>
        <v>-25.42620290817446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57.131220295947784</v>
      </c>
      <c r="C218" s="9">
        <f t="shared" si="61"/>
        <v>1.1940000000000008</v>
      </c>
      <c r="D218" s="9">
        <f t="shared" si="62"/>
        <v>65.131220295947784</v>
      </c>
      <c r="E218" s="9">
        <f t="shared" si="62"/>
        <v>-15.866136366258848</v>
      </c>
      <c r="F218" s="9">
        <f t="shared" si="63"/>
        <v>-12.380187963385243</v>
      </c>
      <c r="G218" s="10">
        <f t="shared" si="64"/>
        <v>2.1666666599999997</v>
      </c>
      <c r="H218" s="5">
        <f t="shared" si="64"/>
        <v>1</v>
      </c>
      <c r="I218">
        <f t="shared" si="65"/>
        <v>56.58589874962037</v>
      </c>
      <c r="J218">
        <f t="shared" si="66"/>
        <v>47.647164997595233</v>
      </c>
      <c r="K218">
        <f t="shared" si="66"/>
        <v>-30.523951333243602</v>
      </c>
      <c r="L218">
        <f t="shared" si="67"/>
        <v>-10.591395423604098</v>
      </c>
      <c r="M218">
        <f t="shared" si="68"/>
        <v>-25.38889036173407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57.416912640815724</v>
      </c>
      <c r="C219" s="9">
        <f t="shared" si="61"/>
        <v>1.2000000000000008</v>
      </c>
      <c r="D219" s="9">
        <f t="shared" si="62"/>
        <v>65.416912640815724</v>
      </c>
      <c r="E219" s="9">
        <f t="shared" si="62"/>
        <v>-16.04973707428482</v>
      </c>
      <c r="F219" s="9">
        <f t="shared" si="63"/>
        <v>-12.51499167374164</v>
      </c>
      <c r="G219" s="10">
        <f t="shared" si="64"/>
        <v>2.1666666599999997</v>
      </c>
      <c r="H219" s="5">
        <f t="shared" si="64"/>
        <v>1</v>
      </c>
      <c r="I219">
        <f t="shared" si="65"/>
        <v>56.614794997483813</v>
      </c>
      <c r="J219">
        <f t="shared" si="66"/>
        <v>47.583616625053608</v>
      </c>
      <c r="K219">
        <f t="shared" si="66"/>
        <v>-30.676284675414006</v>
      </c>
      <c r="L219">
        <f t="shared" si="67"/>
        <v>-10.582670785482966</v>
      </c>
      <c r="M219">
        <f t="shared" si="68"/>
        <v>-25.351546292882336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57.702223852491912</v>
      </c>
      <c r="C220" s="9">
        <f t="shared" si="61"/>
        <v>1.2060000000000008</v>
      </c>
      <c r="D220" s="9">
        <f t="shared" si="62"/>
        <v>65.702223852491912</v>
      </c>
      <c r="E220" s="9">
        <f t="shared" si="62"/>
        <v>-16.234251110170575</v>
      </c>
      <c r="F220" s="9">
        <f t="shared" si="63"/>
        <v>-12.650289598636881</v>
      </c>
      <c r="G220" s="10">
        <f t="shared" si="64"/>
        <v>2.1666666599999997</v>
      </c>
      <c r="H220" s="5">
        <f t="shared" si="64"/>
        <v>1</v>
      </c>
      <c r="I220">
        <f t="shared" si="65"/>
        <v>56.644079439980793</v>
      </c>
      <c r="J220">
        <f t="shared" si="66"/>
        <v>47.520120600340711</v>
      </c>
      <c r="K220">
        <f t="shared" si="66"/>
        <v>-30.8283939531713</v>
      </c>
      <c r="L220">
        <f t="shared" si="67"/>
        <v>-10.574015834397562</v>
      </c>
      <c r="M220">
        <f t="shared" si="68"/>
        <v>-25.314170485856422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57.987154243808931</v>
      </c>
      <c r="C221" s="9">
        <f t="shared" si="61"/>
        <v>1.2120000000000009</v>
      </c>
      <c r="D221" s="9">
        <f t="shared" si="62"/>
        <v>65.987154243808931</v>
      </c>
      <c r="E221" s="9">
        <f t="shared" si="62"/>
        <v>-16.419677128958348</v>
      </c>
      <c r="F221" s="9">
        <f t="shared" si="63"/>
        <v>-12.786079188031451</v>
      </c>
      <c r="G221" s="10">
        <f t="shared" si="64"/>
        <v>2.1666666599999997</v>
      </c>
      <c r="H221" s="5">
        <f t="shared" si="64"/>
        <v>1</v>
      </c>
      <c r="I221">
        <f t="shared" si="65"/>
        <v>56.673749041051579</v>
      </c>
      <c r="J221">
        <f t="shared" si="66"/>
        <v>47.456676505334329</v>
      </c>
      <c r="K221">
        <f t="shared" si="66"/>
        <v>-30.980278976086439</v>
      </c>
      <c r="L221">
        <f t="shared" si="67"/>
        <v>-10.565429638841291</v>
      </c>
      <c r="M221">
        <f t="shared" si="68"/>
        <v>-25.276762733991216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58.271704125107433</v>
      </c>
      <c r="C222" s="9">
        <f t="shared" si="61"/>
        <v>1.2180000000000009</v>
      </c>
      <c r="D222" s="9">
        <f t="shared" si="62"/>
        <v>66.271704125107433</v>
      </c>
      <c r="E222" s="9">
        <f t="shared" si="62"/>
        <v>-16.606013784544079</v>
      </c>
      <c r="F222" s="9">
        <f t="shared" si="63"/>
        <v>-12.922357897242009</v>
      </c>
      <c r="G222" s="10">
        <f t="shared" si="64"/>
        <v>2.1666666599999997</v>
      </c>
      <c r="H222" s="5">
        <f t="shared" si="64"/>
        <v>1</v>
      </c>
      <c r="I222">
        <f t="shared" si="65"/>
        <v>56.703800769725007</v>
      </c>
      <c r="J222">
        <f t="shared" si="66"/>
        <v>47.39328392750128</v>
      </c>
      <c r="K222">
        <f t="shared" si="66"/>
        <v>-31.131939552490387</v>
      </c>
      <c r="L222">
        <f t="shared" si="67"/>
        <v>-10.556911272805609</v>
      </c>
      <c r="M222">
        <f t="shared" si="68"/>
        <v>-25.239322839650786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58.555873804269524</v>
      </c>
      <c r="C223" s="9">
        <f t="shared" si="61"/>
        <v>1.2240000000000009</v>
      </c>
      <c r="D223" s="9">
        <f t="shared" si="62"/>
        <v>66.555873804269524</v>
      </c>
      <c r="E223" s="9">
        <f t="shared" si="62"/>
        <v>-16.793259729670133</v>
      </c>
      <c r="F223" s="9">
        <f t="shared" si="63"/>
        <v>-13.059123186918317</v>
      </c>
      <c r="G223" s="10">
        <f t="shared" si="64"/>
        <v>2.1666666599999997</v>
      </c>
      <c r="H223" s="5">
        <f t="shared" si="64"/>
        <v>1</v>
      </c>
      <c r="I223">
        <f t="shared" si="65"/>
        <v>56.734231600268451</v>
      </c>
      <c r="J223">
        <f t="shared" si="66"/>
        <v>47.329942459864448</v>
      </c>
      <c r="K223">
        <f t="shared" si="66"/>
        <v>-31.283375489528293</v>
      </c>
      <c r="L223">
        <f t="shared" si="67"/>
        <v>-10.548459815785089</v>
      </c>
      <c r="M223">
        <f t="shared" si="68"/>
        <v>-25.2018506141596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58.839663586752025</v>
      </c>
      <c r="C224" s="9">
        <f t="shared" si="61"/>
        <v>1.2300000000000009</v>
      </c>
      <c r="D224" s="9">
        <f t="shared" si="62"/>
        <v>66.839663586752025</v>
      </c>
      <c r="E224" s="9">
        <f t="shared" si="62"/>
        <v>-16.981413615918356</v>
      </c>
      <c r="F224" s="9">
        <f t="shared" si="63"/>
        <v>-13.196372523020743</v>
      </c>
      <c r="G224" s="10">
        <f t="shared" si="64"/>
        <v>2.1666666599999997</v>
      </c>
      <c r="H224" s="5">
        <f t="shared" si="64"/>
        <v>1</v>
      </c>
      <c r="I224">
        <f t="shared" si="65"/>
        <v>56.765038512336162</v>
      </c>
      <c r="J224">
        <f t="shared" si="66"/>
        <v>47.266651700969739</v>
      </c>
      <c r="K224">
        <f t="shared" si="66"/>
        <v>-31.43458659321325</v>
      </c>
      <c r="L224">
        <f t="shared" si="67"/>
        <v>-10.540074352782172</v>
      </c>
      <c r="M224">
        <f t="shared" si="68"/>
        <v>-25.164345877733503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59.123073775619488</v>
      </c>
      <c r="C225" s="9">
        <f t="shared" si="61"/>
        <v>1.2360000000000009</v>
      </c>
      <c r="D225" s="9">
        <f t="shared" si="62"/>
        <v>67.123073775619488</v>
      </c>
      <c r="E225" s="9">
        <f t="shared" si="62"/>
        <v>-17.170474093703437</v>
      </c>
      <c r="F225" s="9">
        <f t="shared" si="63"/>
        <v>-13.334103376798236</v>
      </c>
      <c r="G225" s="10">
        <f t="shared" si="64"/>
        <v>2.1666666599999997</v>
      </c>
      <c r="H225" s="5">
        <f t="shared" si="64"/>
        <v>1</v>
      </c>
      <c r="I225">
        <f t="shared" si="65"/>
        <v>56.796218491116079</v>
      </c>
      <c r="J225">
        <f t="shared" si="66"/>
        <v>47.203411254853044</v>
      </c>
      <c r="K225">
        <f t="shared" si="66"/>
        <v>-31.585572668479653</v>
      </c>
      <c r="L225">
        <f t="shared" si="67"/>
        <v>-10.531753974311625</v>
      </c>
      <c r="M225">
        <f t="shared" si="68"/>
        <v>-25.126808459410462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59.406104671577069</v>
      </c>
      <c r="C226" s="9">
        <f t="shared" si="61"/>
        <v>1.2420000000000009</v>
      </c>
      <c r="D226" s="9">
        <f t="shared" si="62"/>
        <v>67.406104671577069</v>
      </c>
      <c r="E226" s="9">
        <f t="shared" si="62"/>
        <v>-17.360439812266584</v>
      </c>
      <c r="F226" s="9">
        <f t="shared" si="63"/>
        <v>-13.472313224766761</v>
      </c>
      <c r="G226" s="10">
        <f t="shared" si="64"/>
        <v>2.1666666599999997</v>
      </c>
      <c r="H226" s="5">
        <f t="shared" si="64"/>
        <v>1</v>
      </c>
      <c r="I226">
        <f t="shared" si="65"/>
        <v>56.827768527474916</v>
      </c>
      <c r="J226">
        <f t="shared" si="66"/>
        <v>47.140220731007176</v>
      </c>
      <c r="K226">
        <f t="shared" si="66"/>
        <v>-31.736333519236116</v>
      </c>
      <c r="L226">
        <f t="shared" si="67"/>
        <v>-10.523497776404657</v>
      </c>
      <c r="M226">
        <f t="shared" si="68"/>
        <v>-25.089238196981132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59.688756573003133</v>
      </c>
      <c r="C227" s="9">
        <f t="shared" si="61"/>
        <v>1.2480000000000009</v>
      </c>
      <c r="D227" s="9">
        <f t="shared" si="62"/>
        <v>67.688756573003133</v>
      </c>
      <c r="E227" s="9">
        <f t="shared" si="62"/>
        <v>-17.551309419669547</v>
      </c>
      <c r="F227" s="9">
        <f t="shared" si="63"/>
        <v>-13.61099954868828</v>
      </c>
      <c r="G227" s="10">
        <f t="shared" si="64"/>
        <v>2.1666666599999997</v>
      </c>
      <c r="H227" s="5">
        <f t="shared" si="64"/>
        <v>1</v>
      </c>
      <c r="I227">
        <f t="shared" si="65"/>
        <v>56.859685618101651</v>
      </c>
      <c r="J227">
        <f t="shared" si="66"/>
        <v>47.077079744348751</v>
      </c>
      <c r="K227">
        <f t="shared" si="66"/>
        <v>-31.886868948418002</v>
      </c>
      <c r="L227">
        <f t="shared" si="67"/>
        <v>-10.515304860612721</v>
      </c>
      <c r="M227">
        <f t="shared" si="68"/>
        <v>-25.05163493691915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59.971029775981734</v>
      </c>
      <c r="C228" s="9">
        <f t="shared" si="61"/>
        <v>1.2540000000000009</v>
      </c>
      <c r="D228" s="9">
        <f t="shared" si="62"/>
        <v>67.971029775981734</v>
      </c>
      <c r="E228" s="9">
        <f t="shared" si="62"/>
        <v>-17.74308156278892</v>
      </c>
      <c r="F228" s="9">
        <f t="shared" si="63"/>
        <v>-13.750159835550161</v>
      </c>
      <c r="G228" s="10">
        <f t="shared" si="64"/>
        <v>2.1666666599999997</v>
      </c>
      <c r="H228" s="5">
        <f t="shared" si="64"/>
        <v>1</v>
      </c>
      <c r="I228">
        <f t="shared" si="65"/>
        <v>56.891966765649322</v>
      </c>
      <c r="J228">
        <f t="shared" si="66"/>
        <v>47.013987915185076</v>
      </c>
      <c r="K228">
        <f t="shared" si="66"/>
        <v>-32.037178758039516</v>
      </c>
      <c r="L228">
        <f t="shared" si="67"/>
        <v>-10.507174334011006</v>
      </c>
      <c r="M228">
        <f t="shared" si="68"/>
        <v>-25.013998534311312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60.252924574334827</v>
      </c>
      <c r="C229" s="9">
        <f t="shared" si="61"/>
        <v>1.2600000000000009</v>
      </c>
      <c r="D229" s="9">
        <f t="shared" ref="D229:E244" si="70">D228+$C$7*(J228+J229)/2</f>
        <v>68.252924574334827</v>
      </c>
      <c r="E229" s="9">
        <f t="shared" si="70"/>
        <v>-17.935754887310775</v>
      </c>
      <c r="F229" s="9">
        <f t="shared" si="63"/>
        <v>-13.889791577545058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56.924608978875156</v>
      </c>
      <c r="J229">
        <f t="shared" si="66"/>
        <v>46.950944869181008</v>
      </c>
      <c r="K229">
        <f t="shared" si="66"/>
        <v>-32.187262749245384</v>
      </c>
      <c r="L229">
        <f t="shared" si="67"/>
        <v>-10.499105309201569</v>
      </c>
      <c r="M229">
        <f t="shared" si="68"/>
        <v>-24.976328852787518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60.534441259654344</v>
      </c>
      <c r="C230" s="9">
        <f t="shared" si="61"/>
        <v>1.2660000000000009</v>
      </c>
      <c r="D230" s="9">
        <f t="shared" si="70"/>
        <v>68.534441259654344</v>
      </c>
      <c r="E230" s="9">
        <f t="shared" si="70"/>
        <v>-18.129328037725596</v>
      </c>
      <c r="F230" s="9">
        <f t="shared" si="63"/>
        <v>-14.029892272051299</v>
      </c>
      <c r="G230" s="10">
        <f t="shared" si="71"/>
        <v>2.1666666599999997</v>
      </c>
      <c r="H230" s="5">
        <f t="shared" si="71"/>
        <v>1</v>
      </c>
      <c r="I230">
        <f t="shared" si="65"/>
        <v>56.95760927277901</v>
      </c>
      <c r="J230">
        <f t="shared" si="66"/>
        <v>46.887950237325796</v>
      </c>
      <c r="K230">
        <f t="shared" si="66"/>
        <v>-32.337120722362108</v>
      </c>
      <c r="L230">
        <f t="shared" si="67"/>
        <v>-10.491096904316182</v>
      </c>
      <c r="M230">
        <f t="shared" si="68"/>
        <v>-24.938625764450549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60.815580121334023</v>
      </c>
      <c r="C231" s="9">
        <f t="shared" si="61"/>
        <v>1.2720000000000009</v>
      </c>
      <c r="D231" s="9">
        <f t="shared" si="70"/>
        <v>68.815580121334023</v>
      </c>
      <c r="E231" s="9">
        <f t="shared" si="70"/>
        <v>-18.32379965732353</v>
      </c>
      <c r="F231" s="9">
        <f t="shared" si="63"/>
        <v>-14.17045942161371</v>
      </c>
      <c r="G231" s="10">
        <f t="shared" si="71"/>
        <v>2.1666666599999997</v>
      </c>
      <c r="H231" s="5">
        <f t="shared" si="71"/>
        <v>1</v>
      </c>
      <c r="I231">
        <f t="shared" si="65"/>
        <v>56.990964668740062</v>
      </c>
      <c r="J231">
        <f t="shared" si="66"/>
        <v>46.825003655899899</v>
      </c>
      <c r="K231">
        <f t="shared" si="66"/>
        <v>-32.486752476948809</v>
      </c>
      <c r="L231">
        <f t="shared" si="67"/>
        <v>-10.483148243018805</v>
      </c>
      <c r="M231">
        <f t="shared" si="68"/>
        <v>-24.900889149805714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61.096341446601045</v>
      </c>
      <c r="C232" s="9">
        <f t="shared" si="61"/>
        <v>1.2780000000000009</v>
      </c>
      <c r="D232" s="9">
        <f t="shared" si="70"/>
        <v>69.096341446601045</v>
      </c>
      <c r="E232" s="9">
        <f t="shared" si="70"/>
        <v>-18.519168388189918</v>
      </c>
      <c r="F232" s="9">
        <f t="shared" si="63"/>
        <v>-14.311490533924864</v>
      </c>
      <c r="G232" s="10">
        <f t="shared" si="71"/>
        <v>2.1666666599999997</v>
      </c>
      <c r="H232" s="5">
        <f t="shared" si="71"/>
        <v>1</v>
      </c>
      <c r="I232">
        <f t="shared" si="65"/>
        <v>57.024672194651863</v>
      </c>
      <c r="J232">
        <f t="shared" si="66"/>
        <v>46.762104766441787</v>
      </c>
      <c r="K232">
        <f t="shared" si="66"/>
        <v>-32.636157811847646</v>
      </c>
      <c r="L232">
        <f t="shared" si="67"/>
        <v>-10.475258454507763</v>
      </c>
      <c r="M232">
        <f t="shared" si="68"/>
        <v>-24.863118897690278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61.37672552054751</v>
      </c>
      <c r="C233" s="9">
        <f t="shared" si="61"/>
        <v>1.2840000000000009</v>
      </c>
      <c r="D233" s="9">
        <f t="shared" si="70"/>
        <v>69.37672552054751</v>
      </c>
      <c r="E233" s="9">
        <f t="shared" si="70"/>
        <v>-18.715432871201163</v>
      </c>
      <c r="F233" s="9">
        <f t="shared" si="63"/>
        <v>-14.452983121806835</v>
      </c>
      <c r="G233" s="10">
        <f t="shared" si="71"/>
        <v>2.1666666599999997</v>
      </c>
      <c r="H233" s="5">
        <f t="shared" si="71"/>
        <v>1</v>
      </c>
      <c r="I233">
        <f t="shared" si="65"/>
        <v>57.058728885055544</v>
      </c>
      <c r="J233">
        <f t="shared" si="66"/>
        <v>46.699253215714741</v>
      </c>
      <c r="K233">
        <f t="shared" si="66"/>
        <v>-32.785336525233788</v>
      </c>
      <c r="L233">
        <f t="shared" si="67"/>
        <v>-10.467426673517563</v>
      </c>
      <c r="M233">
        <f t="shared" si="68"/>
        <v>-24.825314905202831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61.65673262616167</v>
      </c>
      <c r="C234" s="9">
        <f t="shared" si="61"/>
        <v>1.2900000000000009</v>
      </c>
      <c r="D234" s="9">
        <f t="shared" si="70"/>
        <v>69.65673262616167</v>
      </c>
      <c r="E234" s="9">
        <f t="shared" si="70"/>
        <v>-18.912591746020858</v>
      </c>
      <c r="F234" s="9">
        <f t="shared" si="63"/>
        <v>-14.594934703193367</v>
      </c>
      <c r="G234" s="10">
        <f t="shared" si="71"/>
        <v>2.1666666599999997</v>
      </c>
      <c r="H234" s="5">
        <f t="shared" si="71"/>
        <v>1</v>
      </c>
      <c r="I234">
        <f t="shared" si="65"/>
        <v>57.093131781271389</v>
      </c>
      <c r="J234">
        <f t="shared" si="66"/>
        <v>46.636448655673632</v>
      </c>
      <c r="K234">
        <f t="shared" si="66"/>
        <v>-32.934288414665005</v>
      </c>
      <c r="L234">
        <f t="shared" si="67"/>
        <v>-10.459652040320385</v>
      </c>
      <c r="M234">
        <f t="shared" si="68"/>
        <v>-24.787477077632445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61.936363044358984</v>
      </c>
      <c r="C235" s="9">
        <f t="shared" si="61"/>
        <v>1.2960000000000009</v>
      </c>
      <c r="D235" s="9">
        <f t="shared" si="70"/>
        <v>69.936363044358984</v>
      </c>
      <c r="E235" s="9">
        <f t="shared" si="70"/>
        <v>-19.110643651096247</v>
      </c>
      <c r="F235" s="9">
        <f t="shared" si="63"/>
        <v>-14.73734280111249</v>
      </c>
      <c r="G235" s="10">
        <f t="shared" si="71"/>
        <v>2.1666666599999997</v>
      </c>
      <c r="H235" s="5">
        <f t="shared" si="71"/>
        <v>1</v>
      </c>
      <c r="I235">
        <f t="shared" si="65"/>
        <v>57.127877931528573</v>
      </c>
      <c r="J235">
        <f t="shared" si="66"/>
        <v>46.573690743431712</v>
      </c>
      <c r="K235">
        <f t="shared" si="66"/>
        <v>-33.083013277130803</v>
      </c>
      <c r="L235">
        <f t="shared" si="67"/>
        <v>-10.451933700727249</v>
      </c>
      <c r="M235">
        <f t="shared" si="68"/>
        <v>-24.749605328387766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62.215617054012966</v>
      </c>
      <c r="C236" s="9">
        <f t="shared" si="61"/>
        <v>1.3020000000000009</v>
      </c>
      <c r="D236" s="9">
        <f t="shared" si="70"/>
        <v>70.215617054012966</v>
      </c>
      <c r="E236" s="9">
        <f t="shared" si="70"/>
        <v>-19.309587223654944</v>
      </c>
      <c r="F236" s="9">
        <f t="shared" si="63"/>
        <v>-14.880204943669545</v>
      </c>
      <c r="G236" s="10">
        <f t="shared" si="71"/>
        <v>2.1666666599999997</v>
      </c>
      <c r="H236" s="5">
        <f t="shared" si="71"/>
        <v>1</v>
      </c>
      <c r="I236">
        <f t="shared" si="65"/>
        <v>57.162964391093233</v>
      </c>
      <c r="J236">
        <f t="shared" si="66"/>
        <v>46.510979141227345</v>
      </c>
      <c r="K236">
        <f t="shared" si="66"/>
        <v>-33.231510909101132</v>
      </c>
      <c r="L236">
        <f t="shared" si="67"/>
        <v>-10.444270806088813</v>
      </c>
      <c r="M236">
        <f t="shared" si="68"/>
        <v>-24.711699578925955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62.494494931985827</v>
      </c>
      <c r="C237" s="9">
        <f t="shared" si="61"/>
        <v>1.3080000000000009</v>
      </c>
      <c r="D237" s="9">
        <f t="shared" si="70"/>
        <v>70.494494931985827</v>
      </c>
      <c r="E237" s="9">
        <f t="shared" si="70"/>
        <v>-19.509421099701971</v>
      </c>
      <c r="F237" s="9">
        <f t="shared" si="63"/>
        <v>-15.023518664030673</v>
      </c>
      <c r="G237" s="10">
        <f t="shared" si="71"/>
        <v>2.1666666599999997</v>
      </c>
      <c r="H237" s="5">
        <f t="shared" si="71"/>
        <v>1</v>
      </c>
      <c r="I237">
        <f t="shared" si="65"/>
        <v>57.198388222394641</v>
      </c>
      <c r="J237">
        <f t="shared" si="66"/>
        <v>46.448313516390812</v>
      </c>
      <c r="K237">
        <f t="shared" si="66"/>
        <v>-33.37978110657469</v>
      </c>
      <c r="L237">
        <f t="shared" si="67"/>
        <v>-10.436662513295868</v>
      </c>
      <c r="M237">
        <f t="shared" si="68"/>
        <v>-24.673759758681555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62.772996953158938</v>
      </c>
      <c r="C238" s="9">
        <f t="shared" si="61"/>
        <v>1.3140000000000009</v>
      </c>
      <c r="D238" s="9">
        <f t="shared" si="70"/>
        <v>70.772996953158938</v>
      </c>
      <c r="E238" s="9">
        <f t="shared" si="70"/>
        <v>-19.710143914017074</v>
      </c>
      <c r="F238" s="9">
        <f t="shared" si="63"/>
        <v>-15.167281500406705</v>
      </c>
      <c r="G238" s="10">
        <f t="shared" si="71"/>
        <v>2.1666666599999997</v>
      </c>
      <c r="H238" s="5">
        <f t="shared" si="71"/>
        <v>1</v>
      </c>
      <c r="I238">
        <f t="shared" si="65"/>
        <v>57.234146495149723</v>
      </c>
      <c r="J238">
        <f t="shared" si="66"/>
        <v>46.385693541311035</v>
      </c>
      <c r="K238">
        <f t="shared" si="66"/>
        <v>-33.527823665126782</v>
      </c>
      <c r="L238">
        <f t="shared" si="67"/>
        <v>-10.429107984779469</v>
      </c>
      <c r="M238">
        <f t="shared" si="68"/>
        <v>-24.635785804995233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63.051123390463076</v>
      </c>
      <c r="C239" s="9">
        <f t="shared" si="61"/>
        <v>1.320000000000001</v>
      </c>
      <c r="D239" s="9">
        <f t="shared" si="70"/>
        <v>71.051123390463076</v>
      </c>
      <c r="E239" s="9">
        <f t="shared" si="70"/>
        <v>-19.911754300152325</v>
      </c>
      <c r="F239" s="9">
        <f t="shared" si="63"/>
        <v>-15.311490996037481</v>
      </c>
      <c r="G239" s="10">
        <f t="shared" si="71"/>
        <v>2.1666666599999997</v>
      </c>
      <c r="H239" s="5">
        <f t="shared" si="71"/>
        <v>1</v>
      </c>
      <c r="I239">
        <f t="shared" si="65"/>
        <v>57.270236286485734</v>
      </c>
      <c r="J239">
        <f t="shared" si="66"/>
        <v>46.323118893402359</v>
      </c>
      <c r="K239">
        <f t="shared" si="66"/>
        <v>-33.675638379956752</v>
      </c>
      <c r="L239">
        <f t="shared" si="67"/>
        <v>-10.421606388510737</v>
      </c>
      <c r="M239">
        <f t="shared" si="68"/>
        <v>-24.597777663042464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63.328874514908492</v>
      </c>
      <c r="C240" s="9">
        <f t="shared" si="61"/>
        <v>1.326000000000001</v>
      </c>
      <c r="D240" s="9">
        <f t="shared" si="70"/>
        <v>71.328874514908492</v>
      </c>
      <c r="E240" s="9">
        <f t="shared" si="70"/>
        <v>-20.11425089043</v>
      </c>
      <c r="F240" s="9">
        <f t="shared" si="63"/>
        <v>-15.456144699176562</v>
      </c>
      <c r="G240" s="10">
        <f t="shared" si="71"/>
        <v>2.1666666599999997</v>
      </c>
      <c r="H240" s="5">
        <f t="shared" si="71"/>
        <v>1</v>
      </c>
      <c r="I240">
        <f t="shared" si="65"/>
        <v>57.306654681061104</v>
      </c>
      <c r="J240">
        <f t="shared" si="66"/>
        <v>46.260589255071295</v>
      </c>
      <c r="K240">
        <f t="shared" si="66"/>
        <v>-33.823225045935004</v>
      </c>
      <c r="L240">
        <f t="shared" si="67"/>
        <v>-10.414156898000313</v>
      </c>
      <c r="M240">
        <f t="shared" si="68"/>
        <v>-24.55973528576213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63.606250595614753</v>
      </c>
      <c r="C241" s="9">
        <f t="shared" si="61"/>
        <v>1.332000000000001</v>
      </c>
      <c r="D241" s="9">
        <f t="shared" si="70"/>
        <v>71.606250595614753</v>
      </c>
      <c r="E241" s="9">
        <f t="shared" si="70"/>
        <v>-20.317632315940752</v>
      </c>
      <c r="F241" s="9">
        <f t="shared" si="63"/>
        <v>-15.601240163076376</v>
      </c>
      <c r="G241" s="10">
        <f t="shared" si="71"/>
        <v>2.1666666599999997</v>
      </c>
      <c r="H241" s="5">
        <f t="shared" si="71"/>
        <v>1</v>
      </c>
      <c r="I241">
        <f t="shared" si="65"/>
        <v>57.343398771184624</v>
      </c>
      <c r="J241">
        <f t="shared" si="66"/>
        <v>46.198104313683295</v>
      </c>
      <c r="K241">
        <f t="shared" si="66"/>
        <v>-33.970583457649575</v>
      </c>
      <c r="L241">
        <f t="shared" si="67"/>
        <v>-10.406758692297483</v>
      </c>
      <c r="M241">
        <f t="shared" si="68"/>
        <v>-24.521658633785055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63.883251899840388</v>
      </c>
      <c r="C242" s="9">
        <f t="shared" si="61"/>
        <v>1.338000000000001</v>
      </c>
      <c r="D242" s="9">
        <f t="shared" si="70"/>
        <v>71.883251899840388</v>
      </c>
      <c r="E242" s="9">
        <f t="shared" si="70"/>
        <v>-20.521897206542057</v>
      </c>
      <c r="F242" s="9">
        <f t="shared" si="63"/>
        <v>-15.746774945973733</v>
      </c>
      <c r="G242" s="10">
        <f t="shared" si="71"/>
        <v>2.1666666599999997</v>
      </c>
      <c r="H242" s="5">
        <f t="shared" si="71"/>
        <v>1</v>
      </c>
      <c r="I242">
        <f t="shared" si="65"/>
        <v>57.38046565693265</v>
      </c>
      <c r="J242">
        <f t="shared" si="66"/>
        <v>46.135663761529507</v>
      </c>
      <c r="K242">
        <f t="shared" si="66"/>
        <v>-34.117713409452286</v>
      </c>
      <c r="L242">
        <f t="shared" si="67"/>
        <v>-10.399410955988946</v>
      </c>
      <c r="M242">
        <f t="shared" si="68"/>
        <v>-24.483547675362491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64.159878693012359</v>
      </c>
      <c r="C243" s="9">
        <f t="shared" si="61"/>
        <v>1.344000000000001</v>
      </c>
      <c r="D243" s="9">
        <f t="shared" si="70"/>
        <v>72.159878693012359</v>
      </c>
      <c r="E243" s="9">
        <f t="shared" si="70"/>
        <v>-20.727044190856926</v>
      </c>
      <c r="F243" s="9">
        <f t="shared" si="63"/>
        <v>-15.892746611075768</v>
      </c>
      <c r="G243" s="10">
        <f t="shared" si="71"/>
        <v>2.1666666599999997</v>
      </c>
      <c r="H243" s="5">
        <f t="shared" si="71"/>
        <v>1</v>
      </c>
      <c r="I243">
        <f t="shared" si="65"/>
        <v>57.417852446264668</v>
      </c>
      <c r="J243">
        <f t="shared" si="66"/>
        <v>46.07326729579357</v>
      </c>
      <c r="K243">
        <f t="shared" si="66"/>
        <v>-34.264614695504463</v>
      </c>
      <c r="L243">
        <f t="shared" si="67"/>
        <v>-10.392112879197269</v>
      </c>
      <c r="M243">
        <f t="shared" si="68"/>
        <v>-24.445402386294539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64.436131238755294</v>
      </c>
      <c r="C244" s="9">
        <f t="shared" si="61"/>
        <v>1.350000000000001</v>
      </c>
      <c r="D244" s="9">
        <f t="shared" si="70"/>
        <v>72.436131238755294</v>
      </c>
      <c r="E244" s="9">
        <f t="shared" si="70"/>
        <v>-20.933071896272907</v>
      </c>
      <c r="F244" s="9">
        <f t="shared" si="63"/>
        <v>-16.039152726546245</v>
      </c>
      <c r="G244" s="10">
        <f t="shared" si="71"/>
        <v>2.1666666599999997</v>
      </c>
      <c r="H244" s="5">
        <f t="shared" si="71"/>
        <v>1</v>
      </c>
      <c r="I244">
        <f t="shared" si="65"/>
        <v>57.455556255136948</v>
      </c>
      <c r="J244">
        <f t="shared" si="66"/>
        <v>46.010914618518385</v>
      </c>
      <c r="K244">
        <f t="shared" si="66"/>
        <v>-34.411287109822233</v>
      </c>
      <c r="L244">
        <f t="shared" si="67"/>
        <v>-10.384863657578963</v>
      </c>
      <c r="M244">
        <f t="shared" si="68"/>
        <v>-24.407222749858569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64.712009798920562</v>
      </c>
      <c r="C245" s="9">
        <f t="shared" si="61"/>
        <v>1.356000000000001</v>
      </c>
      <c r="D245" s="9">
        <f t="shared" ref="D245:E260" si="72">D244+$C$7*(J244+J245)/2</f>
        <v>72.712009798920562</v>
      </c>
      <c r="E245" s="9">
        <f t="shared" si="72"/>
        <v>-21.139978948941337</v>
      </c>
      <c r="F245" s="9">
        <f t="shared" si="63"/>
        <v>-16.185990865492258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57.493574207614422</v>
      </c>
      <c r="J245">
        <f t="shared" si="66"/>
        <v>45.948605436572912</v>
      </c>
      <c r="K245">
        <f t="shared" si="66"/>
        <v>-34.557730446321386</v>
      </c>
      <c r="L245">
        <f t="shared" si="67"/>
        <v>-10.37766249232225</v>
      </c>
      <c r="M245">
        <f t="shared" si="68"/>
        <v>-24.369008756737568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64.987514633615135</v>
      </c>
      <c r="C246" s="9">
        <f t="shared" si="61"/>
        <v>1.362000000000001</v>
      </c>
      <c r="D246" s="9">
        <f t="shared" si="72"/>
        <v>72.987514633615135</v>
      </c>
      <c r="E246" s="9">
        <f t="shared" si="72"/>
        <v>-21.347763973776885</v>
      </c>
      <c r="F246" s="9">
        <f t="shared" si="63"/>
        <v>-16.333258605951332</v>
      </c>
      <c r="G246" s="10">
        <f t="shared" si="73"/>
        <v>2.1666666599999997</v>
      </c>
      <c r="H246" s="5">
        <f t="shared" si="73"/>
        <v>1</v>
      </c>
      <c r="I246">
        <f t="shared" si="65"/>
        <v>57.531903435980738</v>
      </c>
      <c r="J246">
        <f t="shared" si="66"/>
        <v>45.886339461618981</v>
      </c>
      <c r="K246">
        <f t="shared" si="66"/>
        <v>-34.703944498861809</v>
      </c>
      <c r="L246">
        <f t="shared" si="67"/>
        <v>-10.370508590144478</v>
      </c>
      <c r="M246">
        <f t="shared" si="68"/>
        <v>-24.33076040494851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65.262646001230223</v>
      </c>
      <c r="C247" s="9">
        <f t="shared" si="61"/>
        <v>1.368000000000001</v>
      </c>
      <c r="D247" s="9">
        <f t="shared" si="72"/>
        <v>73.262646001230223</v>
      </c>
      <c r="E247" s="9">
        <f t="shared" si="72"/>
        <v>-21.556425594457345</v>
      </c>
      <c r="F247" s="9">
        <f t="shared" si="63"/>
        <v>-16.480953530878867</v>
      </c>
      <c r="G247" s="10">
        <f t="shared" si="73"/>
        <v>2.1666666599999997</v>
      </c>
      <c r="H247" s="5">
        <f t="shared" si="73"/>
        <v>1</v>
      </c>
      <c r="I247">
        <f t="shared" si="65"/>
        <v>57.570541080846546</v>
      </c>
      <c r="J247">
        <f t="shared" si="66"/>
        <v>45.824116410078112</v>
      </c>
      <c r="K247">
        <f t="shared" si="66"/>
        <v>-34.849929061291498</v>
      </c>
      <c r="L247">
        <f t="shared" si="67"/>
        <v>-10.363401163289202</v>
      </c>
      <c r="M247">
        <f t="shared" si="68"/>
        <v>-24.292477699770689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65.537404158469755</v>
      </c>
      <c r="C248" s="9">
        <f t="shared" si="61"/>
        <v>1.374000000000001</v>
      </c>
      <c r="D248" s="9">
        <f t="shared" si="72"/>
        <v>73.537404158469755</v>
      </c>
      <c r="E248" s="9">
        <f t="shared" si="72"/>
        <v>-21.765962433423688</v>
      </c>
      <c r="F248" s="9">
        <f t="shared" si="63"/>
        <v>-16.629073228135976</v>
      </c>
      <c r="G248" s="10">
        <f t="shared" si="73"/>
        <v>2.1666666599999997</v>
      </c>
      <c r="H248" s="5">
        <f t="shared" si="73"/>
        <v>1</v>
      </c>
      <c r="I248">
        <f t="shared" si="65"/>
        <v>57.60948429125591</v>
      </c>
      <c r="J248">
        <f t="shared" si="66"/>
        <v>45.761936003098377</v>
      </c>
      <c r="K248">
        <f t="shared" si="66"/>
        <v>-34.99568392749012</v>
      </c>
      <c r="L248">
        <f t="shared" si="67"/>
        <v>-10.356339429522924</v>
      </c>
      <c r="M248">
        <f t="shared" si="68"/>
        <v>-24.25416065367407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65.811789360378611</v>
      </c>
      <c r="C249" s="9">
        <f t="shared" si="61"/>
        <v>1.380000000000001</v>
      </c>
      <c r="D249" s="9">
        <f t="shared" si="72"/>
        <v>73.811789360378611</v>
      </c>
      <c r="E249" s="9">
        <f t="shared" si="72"/>
        <v>-21.976373111880395</v>
      </c>
      <c r="F249" s="9">
        <f t="shared" si="63"/>
        <v>-16.777615290477666</v>
      </c>
      <c r="G249" s="10">
        <f t="shared" si="73"/>
        <v>2.1666666599999997</v>
      </c>
      <c r="H249" s="5">
        <f t="shared" si="73"/>
        <v>1</v>
      </c>
      <c r="I249">
        <f t="shared" si="65"/>
        <v>57.648730224790931</v>
      </c>
      <c r="J249">
        <f t="shared" si="66"/>
        <v>45.699797966521238</v>
      </c>
      <c r="K249">
        <f t="shared" si="66"/>
        <v>-35.141208891412163</v>
      </c>
      <c r="L249">
        <f t="shared" si="67"/>
        <v>-10.349322612131489</v>
      </c>
      <c r="M249">
        <f t="shared" si="68"/>
        <v>-24.215809286247644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66.085801860370722</v>
      </c>
      <c r="C250" s="9">
        <f t="shared" si="61"/>
        <v>1.386000000000001</v>
      </c>
      <c r="D250" s="9">
        <f t="shared" si="72"/>
        <v>74.085801860370722</v>
      </c>
      <c r="E250" s="9">
        <f t="shared" si="72"/>
        <v>-22.187656249796021</v>
      </c>
      <c r="F250" s="9">
        <f t="shared" si="63"/>
        <v>-16.926577315541397</v>
      </c>
      <c r="G250" s="10">
        <f t="shared" si="73"/>
        <v>2.1666666599999997</v>
      </c>
      <c r="H250" s="5">
        <f t="shared" si="73"/>
        <v>1</v>
      </c>
      <c r="I250">
        <f t="shared" si="65"/>
        <v>57.68827604767457</v>
      </c>
      <c r="J250">
        <f t="shared" si="66"/>
        <v>45.637702030848452</v>
      </c>
      <c r="K250">
        <f t="shared" si="66"/>
        <v>-35.28650374712965</v>
      </c>
      <c r="L250">
        <f t="shared" si="67"/>
        <v>-10.342349939916167</v>
      </c>
      <c r="M250">
        <f t="shared" si="68"/>
        <v>-24.17742362412779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66.359441910256891</v>
      </c>
      <c r="C251" s="9">
        <f t="shared" si="61"/>
        <v>1.392000000000001</v>
      </c>
      <c r="D251" s="9">
        <f t="shared" si="72"/>
        <v>74.359441910256891</v>
      </c>
      <c r="E251" s="9">
        <f t="shared" si="72"/>
        <v>-22.399810465904032</v>
      </c>
      <c r="F251" s="9">
        <f t="shared" si="63"/>
        <v>-17.075956905835991</v>
      </c>
      <c r="G251" s="10">
        <f t="shared" si="73"/>
        <v>2.1666666599999997</v>
      </c>
      <c r="H251" s="5">
        <f t="shared" si="73"/>
        <v>1</v>
      </c>
      <c r="I251">
        <f t="shared" si="65"/>
        <v>57.72811893487161</v>
      </c>
      <c r="J251">
        <f t="shared" si="66"/>
        <v>45.575647931208955</v>
      </c>
      <c r="K251">
        <f t="shared" si="66"/>
        <v>-35.431568288874416</v>
      </c>
      <c r="L251">
        <f t="shared" si="67"/>
        <v>-10.335420647189363</v>
      </c>
      <c r="M251">
        <f t="shared" si="68"/>
        <v>-24.139003700926679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66.63270976027249</v>
      </c>
      <c r="C252" s="9">
        <f t="shared" si="61"/>
        <v>1.398000000000001</v>
      </c>
      <c r="D252" s="9">
        <f t="shared" si="72"/>
        <v>74.63270976027249</v>
      </c>
      <c r="E252" s="9">
        <f t="shared" si="72"/>
        <v>-22.612834377703894</v>
      </c>
      <c r="F252" s="9">
        <f t="shared" si="63"/>
        <v>-17.225751668730897</v>
      </c>
      <c r="G252" s="10">
        <f t="shared" si="73"/>
        <v>2.1666666599999997</v>
      </c>
      <c r="H252" s="5">
        <f t="shared" si="73"/>
        <v>1</v>
      </c>
      <c r="I252">
        <f t="shared" si="65"/>
        <v>57.768256070187888</v>
      </c>
      <c r="J252">
        <f t="shared" si="66"/>
        <v>45.513635407325822</v>
      </c>
      <c r="K252">
        <f t="shared" si="66"/>
        <v>-35.576402311079974</v>
      </c>
      <c r="L252">
        <f t="shared" si="67"/>
        <v>-10.328533973770034</v>
      </c>
      <c r="M252">
        <f t="shared" si="68"/>
        <v>-24.100549557160718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66.905605659104921</v>
      </c>
      <c r="C253" s="9">
        <f t="shared" si="61"/>
        <v>1.404000000000001</v>
      </c>
      <c r="D253" s="9">
        <f t="shared" si="72"/>
        <v>74.905605659104921</v>
      </c>
      <c r="E253" s="9">
        <f t="shared" si="72"/>
        <v>-22.826726601462404</v>
      </c>
      <c r="F253" s="9">
        <f t="shared" si="63"/>
        <v>-17.375959216445771</v>
      </c>
      <c r="G253" s="10">
        <f t="shared" si="73"/>
        <v>2.1666666599999997</v>
      </c>
      <c r="H253" s="5">
        <f t="shared" si="73"/>
        <v>1</v>
      </c>
      <c r="I253">
        <f t="shared" si="65"/>
        <v>57.808684646367617</v>
      </c>
      <c r="J253">
        <f t="shared" si="66"/>
        <v>45.451664203483205</v>
      </c>
      <c r="K253">
        <f t="shared" si="66"/>
        <v>-35.721005608422935</v>
      </c>
      <c r="L253">
        <f t="shared" si="67"/>
        <v>-10.321689164978746</v>
      </c>
      <c r="M253">
        <f t="shared" si="68"/>
        <v>-24.062061240178998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67.178129853920851</v>
      </c>
      <c r="C254" s="9">
        <f t="shared" si="61"/>
        <v>1.410000000000001</v>
      </c>
      <c r="D254" s="9">
        <f t="shared" si="72"/>
        <v>75.178129853920851</v>
      </c>
      <c r="E254" s="9">
        <f t="shared" si="72"/>
        <v>-23.041485752215266</v>
      </c>
      <c r="F254" s="9">
        <f t="shared" si="63"/>
        <v>-17.526577166040443</v>
      </c>
      <c r="G254" s="10">
        <f t="shared" si="73"/>
        <v>2.1666666599999997</v>
      </c>
      <c r="H254" s="5">
        <f t="shared" si="73"/>
        <v>1</v>
      </c>
      <c r="I254">
        <f t="shared" si="65"/>
        <v>57.84940186518903</v>
      </c>
      <c r="J254">
        <f t="shared" si="66"/>
        <v>45.389734068493333</v>
      </c>
      <c r="K254">
        <f t="shared" si="66"/>
        <v>-35.865377975864007</v>
      </c>
      <c r="L254">
        <f t="shared" si="67"/>
        <v>-10.314885471632413</v>
      </c>
      <c r="M254">
        <f t="shared" si="68"/>
        <v>-24.023538804091856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67.450282590393314</v>
      </c>
      <c r="C255" s="9">
        <f t="shared" si="61"/>
        <v>1.416000000000001</v>
      </c>
      <c r="D255" s="9">
        <f t="shared" si="72"/>
        <v>75.450282590393314</v>
      </c>
      <c r="E255" s="9">
        <f t="shared" si="72"/>
        <v>-23.257110443768923</v>
      </c>
      <c r="F255" s="9">
        <f t="shared" si="63"/>
        <v>-17.677603139405168</v>
      </c>
      <c r="G255" s="10">
        <f t="shared" si="73"/>
        <v>2.1666666599999997</v>
      </c>
      <c r="H255" s="5">
        <f t="shared" si="73"/>
        <v>1</v>
      </c>
      <c r="I255">
        <f t="shared" si="65"/>
        <v>57.890404937558046</v>
      </c>
      <c r="J255">
        <f t="shared" si="66"/>
        <v>45.327844755663541</v>
      </c>
      <c r="K255">
        <f t="shared" si="66"/>
        <v>-36.009519208688559</v>
      </c>
      <c r="L255">
        <f t="shared" si="67"/>
        <v>-10.308122150038693</v>
      </c>
      <c r="M255">
        <f t="shared" si="68"/>
        <v>-23.984982309699436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67.722064112728589</v>
      </c>
      <c r="C256" s="9">
        <f t="shared" si="61"/>
        <v>1.422000000000001</v>
      </c>
      <c r="D256" s="9">
        <f t="shared" si="72"/>
        <v>75.722064112728589</v>
      </c>
      <c r="E256" s="9">
        <f t="shared" si="72"/>
        <v>-23.47359928870263</v>
      </c>
      <c r="F256" s="9">
        <f t="shared" si="63"/>
        <v>-17.829034763251261</v>
      </c>
      <c r="G256" s="10">
        <f t="shared" si="73"/>
        <v>2.1666666599999997</v>
      </c>
      <c r="H256" s="5">
        <f t="shared" si="73"/>
        <v>1</v>
      </c>
      <c r="I256">
        <f t="shared" si="65"/>
        <v>57.931691083600334</v>
      </c>
      <c r="J256">
        <f t="shared" si="66"/>
        <v>45.265996022763311</v>
      </c>
      <c r="K256">
        <f t="shared" si="66"/>
        <v>-36.153429102546752</v>
      </c>
      <c r="L256">
        <f t="shared" si="67"/>
        <v>-10.301398461990084</v>
      </c>
      <c r="M256">
        <f t="shared" si="68"/>
        <v>-23.946391824420367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67.993474663692851</v>
      </c>
      <c r="C257" s="9">
        <f t="shared" si="61"/>
        <v>1.428000000000001</v>
      </c>
      <c r="D257" s="9">
        <f t="shared" si="72"/>
        <v>75.993474663692851</v>
      </c>
      <c r="E257" s="9">
        <f t="shared" si="72"/>
        <v>-23.690950898370751</v>
      </c>
      <c r="F257" s="9">
        <f t="shared" si="63"/>
        <v>-17.98086966910201</v>
      </c>
      <c r="G257" s="10">
        <f t="shared" si="73"/>
        <v>2.1666666599999997</v>
      </c>
      <c r="H257" s="5">
        <f t="shared" si="73"/>
        <v>1</v>
      </c>
      <c r="I257">
        <f t="shared" si="65"/>
        <v>57.973257532751411</v>
      </c>
      <c r="J257">
        <f t="shared" si="66"/>
        <v>45.204187631991367</v>
      </c>
      <c r="K257">
        <f t="shared" si="66"/>
        <v>-36.297107453493275</v>
      </c>
      <c r="L257">
        <f t="shared" si="67"/>
        <v>-10.29471367475765</v>
      </c>
      <c r="M257">
        <f t="shared" si="68"/>
        <v>-23.907767422220481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68.264514484638653</v>
      </c>
      <c r="C258" s="9">
        <f t="shared" si="61"/>
        <v>1.4340000000000011</v>
      </c>
      <c r="D258" s="9">
        <f t="shared" si="72"/>
        <v>76.264514484638653</v>
      </c>
      <c r="E258" s="9">
        <f t="shared" si="72"/>
        <v>-23.909163882905311</v>
      </c>
      <c r="F258" s="9">
        <f t="shared" si="63"/>
        <v>-18.133105493283939</v>
      </c>
      <c r="G258" s="10">
        <f t="shared" si="73"/>
        <v>2.1666666599999997</v>
      </c>
      <c r="H258" s="5">
        <f t="shared" si="73"/>
        <v>1</v>
      </c>
      <c r="I258">
        <f t="shared" si="65"/>
        <v>58.015101523845068</v>
      </c>
      <c r="J258">
        <f t="shared" si="66"/>
        <v>45.14241934994282</v>
      </c>
      <c r="K258">
        <f t="shared" si="66"/>
        <v>-36.440554058026599</v>
      </c>
      <c r="L258">
        <f t="shared" si="67"/>
        <v>-10.28806706108448</v>
      </c>
      <c r="M258">
        <f t="shared" si="68"/>
        <v>-23.869109183541649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68.535183815531212</v>
      </c>
      <c r="C259" s="9">
        <f t="shared" si="61"/>
        <v>1.4400000000000011</v>
      </c>
      <c r="D259" s="9">
        <f t="shared" si="72"/>
        <v>76.535183815531212</v>
      </c>
      <c r="E259" s="9">
        <f t="shared" si="72"/>
        <v>-24.128236851218773</v>
      </c>
      <c r="F259" s="9">
        <f t="shared" si="63"/>
        <v>-18.285739876918367</v>
      </c>
      <c r="G259" s="10">
        <f t="shared" si="73"/>
        <v>2.1666666599999997</v>
      </c>
      <c r="H259" s="5">
        <f t="shared" si="73"/>
        <v>1</v>
      </c>
      <c r="I259">
        <f t="shared" si="65"/>
        <v>58.057220305199941</v>
      </c>
      <c r="J259">
        <f t="shared" si="66"/>
        <v>45.080690947576315</v>
      </c>
      <c r="K259">
        <f t="shared" si="66"/>
        <v>-36.583768713127846</v>
      </c>
      <c r="L259">
        <f t="shared" si="67"/>
        <v>-10.281457899178765</v>
      </c>
      <c r="M259">
        <f t="shared" si="68"/>
        <v>-23.830417195230687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68.805482894974489</v>
      </c>
      <c r="C260" s="9">
        <f t="shared" si="61"/>
        <v>1.4460000000000011</v>
      </c>
      <c r="D260" s="9">
        <f t="shared" si="72"/>
        <v>76.805482894974489</v>
      </c>
      <c r="E260" s="9">
        <f t="shared" si="72"/>
        <v>-24.348168411007055</v>
      </c>
      <c r="F260" s="9">
        <f t="shared" si="63"/>
        <v>-18.438770465913276</v>
      </c>
      <c r="G260" s="10">
        <f t="shared" si="73"/>
        <v>2.1666666599999997</v>
      </c>
      <c r="H260" s="5">
        <f t="shared" si="73"/>
        <v>1</v>
      </c>
      <c r="I260">
        <f t="shared" si="65"/>
        <v>58.09961113470434</v>
      </c>
      <c r="J260">
        <f t="shared" si="66"/>
        <v>45.019002200181241</v>
      </c>
      <c r="K260">
        <f t="shared" si="66"/>
        <v>-36.726751216299228</v>
      </c>
      <c r="L260">
        <f t="shared" si="67"/>
        <v>-10.274885472706602</v>
      </c>
      <c r="M260">
        <f t="shared" si="68"/>
        <v>-23.791691550468364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69.075411960237062</v>
      </c>
      <c r="C261" s="9">
        <f t="shared" si="61"/>
        <v>1.4520000000000011</v>
      </c>
      <c r="D261" s="9">
        <f t="shared" ref="D261:E276" si="74">D260+$C$7*(J260+J261)/2</f>
        <v>77.075411960237062</v>
      </c>
      <c r="E261" s="9">
        <f t="shared" si="74"/>
        <v>-24.56895716875276</v>
      </c>
      <c r="F261" s="9">
        <f t="shared" si="63"/>
        <v>-18.592194910955531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58.142271279899269</v>
      </c>
      <c r="J261">
        <f t="shared" si="66"/>
        <v>44.957352887345003</v>
      </c>
      <c r="K261">
        <f t="shared" si="66"/>
        <v>-36.869501365602041</v>
      </c>
      <c r="L261">
        <f t="shared" si="67"/>
        <v>-10.26834907078446</v>
      </c>
      <c r="M261">
        <f t="shared" si="68"/>
        <v>-23.752932348698522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69.344971247277854</v>
      </c>
      <c r="C262" s="9">
        <f t="shared" si="61"/>
        <v>1.4580000000000011</v>
      </c>
      <c r="D262" s="9">
        <f t="shared" si="74"/>
        <v>77.344971247277854</v>
      </c>
      <c r="E262" s="9">
        <f t="shared" si="74"/>
        <v>-24.79060172972865</v>
      </c>
      <c r="F262" s="9">
        <f t="shared" si="63"/>
        <v>-18.74601086750334</v>
      </c>
      <c r="G262" s="10">
        <f t="shared" si="75"/>
        <v>2.1666666599999997</v>
      </c>
      <c r="H262" s="5">
        <f t="shared" si="75"/>
        <v>1</v>
      </c>
      <c r="I262">
        <f t="shared" si="65"/>
        <v>58.185198018059715</v>
      </c>
      <c r="J262">
        <f t="shared" si="66"/>
        <v>44.895742792920295</v>
      </c>
      <c r="K262">
        <f t="shared" si="66"/>
        <v>-37.012018959694231</v>
      </c>
      <c r="L262">
        <f t="shared" si="67"/>
        <v>-10.26184798797132</v>
      </c>
      <c r="M262">
        <f t="shared" si="68"/>
        <v>-23.714139695557328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69.614160990771595</v>
      </c>
      <c r="C263" s="9">
        <f t="shared" si="61"/>
        <v>1.4640000000000011</v>
      </c>
      <c r="D263" s="9">
        <f t="shared" si="74"/>
        <v>77.614160990771595</v>
      </c>
      <c r="E263" s="9">
        <f t="shared" si="74"/>
        <v>-25.013100698001335</v>
      </c>
      <c r="F263" s="9">
        <f t="shared" si="63"/>
        <v>-18.900215995779053</v>
      </c>
      <c r="G263" s="10">
        <f t="shared" si="75"/>
        <v>2.1666666599999997</v>
      </c>
      <c r="H263" s="5">
        <f t="shared" si="75"/>
        <v>1</v>
      </c>
      <c r="I263">
        <f t="shared" si="65"/>
        <v>58.228388636274182</v>
      </c>
      <c r="J263">
        <f t="shared" si="66"/>
        <v>44.834171704992464</v>
      </c>
      <c r="K263">
        <f t="shared" si="66"/>
        <v>-37.154303797867577</v>
      </c>
      <c r="L263">
        <f t="shared" si="67"/>
        <v>-10.255381524260541</v>
      </c>
      <c r="M263">
        <f t="shared" si="68"/>
        <v>-23.675313702802612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69.882981424134115</v>
      </c>
      <c r="C264" s="9">
        <f t="shared" si="61"/>
        <v>1.4700000000000011</v>
      </c>
      <c r="D264" s="9">
        <f t="shared" si="74"/>
        <v>77.882981424134115</v>
      </c>
      <c r="E264" s="9">
        <f t="shared" si="74"/>
        <v>-25.236452676435192</v>
      </c>
      <c r="F264" s="9">
        <f t="shared" si="63"/>
        <v>-19.054807960762201</v>
      </c>
      <c r="G264" s="10">
        <f t="shared" si="75"/>
        <v>2.1666666599999997</v>
      </c>
      <c r="H264" s="5">
        <f t="shared" si="75"/>
        <v>1</v>
      </c>
      <c r="I264">
        <f t="shared" si="65"/>
        <v>58.271840431522421</v>
      </c>
      <c r="J264">
        <f t="shared" si="66"/>
        <v>44.772639415846903</v>
      </c>
      <c r="K264">
        <f t="shared" si="66"/>
        <v>-37.296355680084396</v>
      </c>
      <c r="L264">
        <f t="shared" si="67"/>
        <v>-10.248948985071369</v>
      </c>
      <c r="M264">
        <f t="shared" si="68"/>
        <v>-23.636454488243366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70.151432779547463</v>
      </c>
      <c r="C265" s="9">
        <f t="shared" si="61"/>
        <v>1.4760000000000011</v>
      </c>
      <c r="D265" s="9">
        <f t="shared" si="74"/>
        <v>78.151432779547463</v>
      </c>
      <c r="E265" s="9">
        <f t="shared" si="74"/>
        <v>-25.460656266696486</v>
      </c>
      <c r="F265" s="9">
        <f t="shared" si="63"/>
        <v>-19.209784432182914</v>
      </c>
      <c r="G265" s="10">
        <f t="shared" si="75"/>
        <v>2.1666666599999997</v>
      </c>
      <c r="H265" s="5">
        <f t="shared" si="75"/>
        <v>1</v>
      </c>
      <c r="I265">
        <f t="shared" si="65"/>
        <v>58.315550710751467</v>
      </c>
      <c r="J265">
        <f t="shared" si="66"/>
        <v>44.711145721936475</v>
      </c>
      <c r="K265">
        <f t="shared" si="66"/>
        <v>-37.438174407013854</v>
      </c>
      <c r="L265">
        <f t="shared" si="67"/>
        <v>-10.242549681240162</v>
      </c>
      <c r="M265">
        <f t="shared" si="68"/>
        <v>-23.597562175669399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70.419515287984822</v>
      </c>
      <c r="C266" s="9">
        <f t="shared" si="61"/>
        <v>1.4820000000000011</v>
      </c>
      <c r="D266" s="9">
        <f t="shared" si="74"/>
        <v>78.419515287984822</v>
      </c>
      <c r="E266" s="9">
        <f t="shared" si="74"/>
        <v>-25.68571006925773</v>
      </c>
      <c r="F266" s="9">
        <f t="shared" si="63"/>
        <v>-19.365143084515523</v>
      </c>
      <c r="G266" s="10">
        <f t="shared" si="75"/>
        <v>2.1666666599999997</v>
      </c>
      <c r="H266" s="5">
        <f t="shared" si="75"/>
        <v>1</v>
      </c>
      <c r="I266">
        <f t="shared" si="65"/>
        <v>58.359516790949897</v>
      </c>
      <c r="J266">
        <f t="shared" si="66"/>
        <v>44.649690423849037</v>
      </c>
      <c r="K266">
        <f t="shared" si="66"/>
        <v>-37.579759780067867</v>
      </c>
      <c r="L266">
        <f t="shared" si="67"/>
        <v>-10.23618292901131</v>
      </c>
      <c r="M266">
        <f t="shared" si="68"/>
        <v>-23.558636894781056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70.687229179235189</v>
      </c>
      <c r="C267" s="9">
        <f t="shared" si="61"/>
        <v>1.4880000000000011</v>
      </c>
      <c r="D267" s="9">
        <f t="shared" si="74"/>
        <v>78.687229179235189</v>
      </c>
      <c r="E267" s="9">
        <f t="shared" si="74"/>
        <v>-25.911612683402243</v>
      </c>
      <c r="F267" s="9">
        <f t="shared" si="63"/>
        <v>-19.520881596972501</v>
      </c>
      <c r="G267" s="10">
        <f t="shared" si="75"/>
        <v>2.1666666599999997</v>
      </c>
      <c r="H267" s="5">
        <f t="shared" si="75"/>
        <v>1</v>
      </c>
      <c r="I267">
        <f t="shared" si="65"/>
        <v>58.403735999220423</v>
      </c>
      <c r="J267">
        <f t="shared" si="66"/>
        <v>44.588273326274972</v>
      </c>
      <c r="K267">
        <f t="shared" si="66"/>
        <v>-37.721111601436554</v>
      </c>
      <c r="L267">
        <f t="shared" si="67"/>
        <v>-10.229848050027849</v>
      </c>
      <c r="M267">
        <f t="shared" si="68"/>
        <v>-23.51967878111919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70.954574681927937</v>
      </c>
      <c r="C268" s="9">
        <f t="shared" si="61"/>
        <v>1.4940000000000011</v>
      </c>
      <c r="D268" s="9">
        <f t="shared" si="74"/>
        <v>78.954574681927937</v>
      </c>
      <c r="E268" s="9">
        <f t="shared" si="74"/>
        <v>-26.138362707228922</v>
      </c>
      <c r="F268" s="9">
        <f t="shared" si="63"/>
        <v>-19.676997653498677</v>
      </c>
      <c r="G268" s="10">
        <f t="shared" si="75"/>
        <v>2.1666666599999997</v>
      </c>
      <c r="H268" s="5">
        <f t="shared" si="75"/>
        <v>1</v>
      </c>
      <c r="I268">
        <f t="shared" si="65"/>
        <v>58.448205672850683</v>
      </c>
      <c r="J268">
        <f t="shared" si="66"/>
        <v>44.526894237974808</v>
      </c>
      <c r="K268">
        <f t="shared" si="66"/>
        <v>-37.86222967412327</v>
      </c>
      <c r="L268">
        <f t="shared" si="67"/>
        <v>-10.22354437132177</v>
      </c>
      <c r="M268">
        <f t="shared" si="68"/>
        <v>-23.480687975995231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71.221552023557109</v>
      </c>
      <c r="C269" s="9">
        <f t="shared" si="61"/>
        <v>1.5000000000000011</v>
      </c>
      <c r="D269" s="9">
        <f t="shared" si="74"/>
        <v>79.221552023557109</v>
      </c>
      <c r="E269" s="9">
        <f t="shared" si="74"/>
        <v>-26.36595873765723</v>
      </c>
      <c r="F269" s="9">
        <f t="shared" si="63"/>
        <v>-19.833488942765673</v>
      </c>
      <c r="G269" s="10">
        <f t="shared" si="75"/>
        <v>2.1666666599999997</v>
      </c>
      <c r="H269" s="5">
        <f t="shared" si="75"/>
        <v>1</v>
      </c>
      <c r="I269">
        <f t="shared" si="65"/>
        <v>58.492923159382386</v>
      </c>
      <c r="J269">
        <f t="shared" si="66"/>
        <v>44.465552971746881</v>
      </c>
      <c r="K269">
        <f t="shared" si="66"/>
        <v>-38.003113801979239</v>
      </c>
      <c r="L269">
        <f t="shared" si="67"/>
        <v>-10.217271225304033</v>
      </c>
      <c r="M269">
        <f t="shared" si="68"/>
        <v>-23.441664626421428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71.488161430505528</v>
      </c>
      <c r="C270" s="9">
        <f t="shared" si="61"/>
        <v>1.5060000000000011</v>
      </c>
      <c r="D270" s="9">
        <f t="shared" si="74"/>
        <v>79.488161430505528</v>
      </c>
      <c r="E270" s="9">
        <f t="shared" si="74"/>
        <v>-26.594399370432381</v>
      </c>
      <c r="F270" s="9">
        <f t="shared" si="63"/>
        <v>-19.990353158166638</v>
      </c>
      <c r="G270" s="10">
        <f t="shared" si="75"/>
        <v>2.1666666599999997</v>
      </c>
      <c r="H270" s="5">
        <f t="shared" si="75"/>
        <v>1</v>
      </c>
      <c r="I270">
        <f t="shared" si="65"/>
        <v>58.537885816678752</v>
      </c>
      <c r="J270">
        <f t="shared" si="66"/>
        <v>44.404249344395055</v>
      </c>
      <c r="K270">
        <f t="shared" si="66"/>
        <v>-38.143763789737768</v>
      </c>
      <c r="L270">
        <f t="shared" si="67"/>
        <v>-10.211027949754298</v>
      </c>
      <c r="M270">
        <f t="shared" si="68"/>
        <v>-23.402608885041282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71.754403128068802</v>
      </c>
      <c r="C271" s="9">
        <f t="shared" si="61"/>
        <v>1.5120000000000011</v>
      </c>
      <c r="D271" s="9">
        <f t="shared" si="74"/>
        <v>79.754403128068802</v>
      </c>
      <c r="E271" s="9">
        <f t="shared" si="74"/>
        <v>-26.823683200130738</v>
      </c>
      <c r="F271" s="9">
        <f t="shared" si="63"/>
        <v>-20.147587997811289</v>
      </c>
      <c r="G271" s="10">
        <f t="shared" si="75"/>
        <v>2.1666666599999997</v>
      </c>
      <c r="H271" s="5">
        <f t="shared" si="75"/>
        <v>1</v>
      </c>
      <c r="I271">
        <f t="shared" si="65"/>
        <v>58.583091012990188</v>
      </c>
      <c r="J271">
        <f t="shared" si="66"/>
        <v>44.342983176696528</v>
      </c>
      <c r="K271">
        <f t="shared" si="66"/>
        <v>-38.284179443048018</v>
      </c>
      <c r="L271">
        <f t="shared" si="67"/>
        <v>-10.20481388781034</v>
      </c>
      <c r="M271">
        <f t="shared" si="68"/>
        <v>-23.363520910060146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72.020277340478998</v>
      </c>
      <c r="C272" s="9">
        <f t="shared" si="61"/>
        <v>1.5180000000000011</v>
      </c>
      <c r="D272" s="9">
        <f t="shared" si="74"/>
        <v>80.020277340478998</v>
      </c>
      <c r="E272" s="9">
        <f t="shared" si="74"/>
        <v>-27.053808820165408</v>
      </c>
      <c r="F272" s="9">
        <f t="shared" si="63"/>
        <v>-20.305191164521094</v>
      </c>
      <c r="G272" s="10">
        <f t="shared" si="75"/>
        <v>2.1666666599999997</v>
      </c>
      <c r="H272" s="5">
        <f t="shared" si="75"/>
        <v>1</v>
      </c>
      <c r="I272">
        <f t="shared" si="65"/>
        <v>58.628536127018421</v>
      </c>
      <c r="J272">
        <f t="shared" si="66"/>
        <v>44.281754293369666</v>
      </c>
      <c r="K272">
        <f t="shared" si="66"/>
        <v>-38.424360568508376</v>
      </c>
      <c r="L272">
        <f t="shared" si="67"/>
        <v>-10.198628387957205</v>
      </c>
      <c r="M272">
        <f t="shared" si="68"/>
        <v>-23.324400865176003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72.285784290928234</v>
      </c>
      <c r="C273" s="9">
        <f t="shared" si="61"/>
        <v>1.5240000000000011</v>
      </c>
      <c r="D273" s="9">
        <f t="shared" si="74"/>
        <v>80.285784290928234</v>
      </c>
      <c r="E273" s="9">
        <f t="shared" si="74"/>
        <v>-27.284774822792031</v>
      </c>
      <c r="F273" s="9">
        <f t="shared" si="63"/>
        <v>-20.463160365824837</v>
      </c>
      <c r="G273" s="10">
        <f t="shared" si="75"/>
        <v>2.1666666599999997</v>
      </c>
      <c r="H273" s="5">
        <f t="shared" si="75"/>
        <v>1</v>
      </c>
      <c r="I273">
        <f t="shared" si="65"/>
        <v>58.674218547978825</v>
      </c>
      <c r="J273">
        <f t="shared" si="66"/>
        <v>44.22056252304192</v>
      </c>
      <c r="K273">
        <f t="shared" si="66"/>
        <v>-38.564306973699431</v>
      </c>
      <c r="L273">
        <f t="shared" si="67"/>
        <v>-10.192470804016054</v>
      </c>
      <c r="M273">
        <f t="shared" si="68"/>
        <v>-23.285248919510458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72.550924201592011</v>
      </c>
      <c r="C274" s="9">
        <f t="shared" si="61"/>
        <v>1.5300000000000011</v>
      </c>
      <c r="D274" s="9">
        <f t="shared" si="74"/>
        <v>80.550924201592011</v>
      </c>
      <c r="E274" s="9">
        <f t="shared" si="74"/>
        <v>-27.51657979911478</v>
      </c>
      <c r="F274" s="9">
        <f t="shared" si="63"/>
        <v>-20.621493313954307</v>
      </c>
      <c r="G274" s="10">
        <f t="shared" si="75"/>
        <v>2.1666666599999997</v>
      </c>
      <c r="H274" s="5">
        <f t="shared" si="75"/>
        <v>1</v>
      </c>
      <c r="I274">
        <f t="shared" si="65"/>
        <v>58.720135675661169</v>
      </c>
      <c r="J274">
        <f t="shared" si="66"/>
        <v>44.159407698217827</v>
      </c>
      <c r="K274">
        <f t="shared" si="66"/>
        <v>-38.704018467216493</v>
      </c>
      <c r="L274">
        <f t="shared" si="67"/>
        <v>-10.186340495132741</v>
      </c>
      <c r="M274">
        <f t="shared" si="68"/>
        <v>-23.246065247539903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72.815697293652406</v>
      </c>
      <c r="C275" s="9">
        <f t="shared" si="61"/>
        <v>1.5360000000000011</v>
      </c>
      <c r="D275" s="9">
        <f t="shared" si="74"/>
        <v>80.815697293652406</v>
      </c>
      <c r="E275" s="9">
        <f t="shared" si="74"/>
        <v>-27.749222339092533</v>
      </c>
      <c r="F275" s="9">
        <f t="shared" si="63"/>
        <v>-20.780187725840346</v>
      </c>
      <c r="G275" s="10">
        <f t="shared" si="75"/>
        <v>2.1666666599999997</v>
      </c>
      <c r="H275" s="5">
        <f t="shared" si="75"/>
        <v>1</v>
      </c>
      <c r="I275">
        <f t="shared" si="65"/>
        <v>58.76628492048868</v>
      </c>
      <c r="J275">
        <f t="shared" si="66"/>
        <v>44.098289655247029</v>
      </c>
      <c r="K275">
        <f t="shared" si="66"/>
        <v>-38.843494858701732</v>
      </c>
      <c r="L275">
        <f t="shared" si="67"/>
        <v>-10.1802368257661</v>
      </c>
      <c r="M275">
        <f t="shared" si="68"/>
        <v>-23.206850029026903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73.080103787321022</v>
      </c>
      <c r="C276" s="9">
        <f t="shared" si="61"/>
        <v>1.5420000000000011</v>
      </c>
      <c r="D276" s="9">
        <f t="shared" si="74"/>
        <v>81.080103787321022</v>
      </c>
      <c r="E276" s="9">
        <f t="shared" si="74"/>
        <v>-27.982701031545265</v>
      </c>
      <c r="F276" s="9">
        <f t="shared" si="63"/>
        <v>-20.939241323109034</v>
      </c>
      <c r="G276" s="10">
        <f t="shared" si="75"/>
        <v>2.1666666599999997</v>
      </c>
      <c r="H276" s="5">
        <f t="shared" si="75"/>
        <v>1</v>
      </c>
      <c r="I276">
        <f t="shared" si="65"/>
        <v>58.812663703575517</v>
      </c>
      <c r="J276">
        <f t="shared" si="66"/>
        <v>44.037208234292436</v>
      </c>
      <c r="K276">
        <f t="shared" si="66"/>
        <v>-38.982735958875892</v>
      </c>
      <c r="L276">
        <f t="shared" si="67"/>
        <v>-10.174159165675968</v>
      </c>
      <c r="M276">
        <f t="shared" si="68"/>
        <v>-23.167603448951787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73.344143901861798</v>
      </c>
      <c r="C277" s="9">
        <f t="shared" ref="C277:C289" si="80">C276+_dt</f>
        <v>1.5480000000000012</v>
      </c>
      <c r="D277" s="9">
        <f t="shared" ref="D277:E289" si="81">D276+$C$7*(J276+J277)/2</f>
        <v>81.344143901861798</v>
      </c>
      <c r="E277" s="9">
        <f t="shared" si="81"/>
        <v>-28.217014464160602</v>
      </c>
      <c r="F277" s="9">
        <f t="shared" ref="F277:F289" si="82">$O$1*D277^2+$O$2*D277+$O$3</f>
        <v>-21.098651832078204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58.859269456782563</v>
      </c>
      <c r="J277">
        <f t="shared" ref="J277:K289" si="85">J276+L276*$C$7</f>
        <v>43.976163279298383</v>
      </c>
      <c r="K277">
        <f t="shared" si="85"/>
        <v>-39.121741579569601</v>
      </c>
      <c r="L277">
        <f t="shared" ref="L277:L289" si="86">-$C$15*I277*J277</f>
        <v>-10.168106889910931</v>
      </c>
      <c r="M277">
        <f t="shared" ref="M277:M289" si="87">-$C$6-$C$15*I277*K277</f>
        <v>-23.128325697444446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73.607817855613575</v>
      </c>
      <c r="C278" s="9">
        <f t="shared" si="80"/>
        <v>1.5540000000000012</v>
      </c>
      <c r="D278" s="9">
        <f t="shared" si="81"/>
        <v>81.607817855613575</v>
      </c>
      <c r="E278" s="9">
        <f t="shared" si="81"/>
        <v>-28.452161223500575</v>
      </c>
      <c r="F278" s="9">
        <f t="shared" si="82"/>
        <v>-21.258416983754078</v>
      </c>
      <c r="G278" s="10">
        <f t="shared" si="83"/>
        <v>2.1666666599999997</v>
      </c>
      <c r="H278" s="5">
        <f t="shared" si="83"/>
        <v>1</v>
      </c>
      <c r="I278">
        <f t="shared" si="84"/>
        <v>58.906099622771642</v>
      </c>
      <c r="J278">
        <f t="shared" si="85"/>
        <v>43.915154637958921</v>
      </c>
      <c r="K278">
        <f t="shared" si="85"/>
        <v>-39.260511533754268</v>
      </c>
      <c r="L278">
        <f t="shared" si="86"/>
        <v>-10.162079378795788</v>
      </c>
      <c r="M278">
        <f t="shared" si="87"/>
        <v>-23.089016969716365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73.871125866012505</v>
      </c>
      <c r="C279" s="9">
        <f t="shared" si="80"/>
        <v>1.5600000000000012</v>
      </c>
      <c r="D279" s="9">
        <f t="shared" si="81"/>
        <v>81.871125866012505</v>
      </c>
      <c r="E279" s="9">
        <f t="shared" si="81"/>
        <v>-28.688139895008554</v>
      </c>
      <c r="F279" s="9">
        <f t="shared" si="82"/>
        <v>-21.418534513828256</v>
      </c>
      <c r="G279" s="10">
        <f t="shared" si="83"/>
        <v>2.1666666599999997</v>
      </c>
      <c r="H279" s="5">
        <f t="shared" si="83"/>
        <v>1</v>
      </c>
      <c r="I279">
        <f t="shared" si="84"/>
        <v>58.953151655058114</v>
      </c>
      <c r="J279">
        <f t="shared" si="85"/>
        <v>43.854182161686147</v>
      </c>
      <c r="K279">
        <f t="shared" si="85"/>
        <v>-39.39904563557257</v>
      </c>
      <c r="L279">
        <f t="shared" si="86"/>
        <v>-10.156076017918762</v>
      </c>
      <c r="M279">
        <f t="shared" si="87"/>
        <v>-23.049677465992893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74.134068149614293</v>
      </c>
      <c r="C280" s="9">
        <f t="shared" si="80"/>
        <v>1.5660000000000012</v>
      </c>
      <c r="D280" s="9">
        <f t="shared" si="81"/>
        <v>82.134068149614293</v>
      </c>
      <c r="E280" s="9">
        <f t="shared" si="81"/>
        <v>-28.924949063016378</v>
      </c>
      <c r="F280" s="9">
        <f t="shared" si="82"/>
        <v>-21.579002162674811</v>
      </c>
      <c r="G280" s="10">
        <f t="shared" si="83"/>
        <v>2.1666666599999997</v>
      </c>
      <c r="H280" s="5">
        <f t="shared" si="83"/>
        <v>1</v>
      </c>
      <c r="I280">
        <f t="shared" si="84"/>
        <v>59.00042301806193</v>
      </c>
      <c r="J280">
        <f t="shared" si="85"/>
        <v>43.793245705578634</v>
      </c>
      <c r="K280">
        <f t="shared" si="85"/>
        <v>-39.537343700368524</v>
      </c>
      <c r="L280">
        <f t="shared" si="86"/>
        <v>-10.150096198118447</v>
      </c>
      <c r="M280">
        <f t="shared" si="87"/>
        <v>-23.010307391445707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74.396644922116195</v>
      </c>
      <c r="C281" s="9">
        <f t="shared" si="80"/>
        <v>1.5720000000000012</v>
      </c>
      <c r="D281" s="9">
        <f t="shared" si="81"/>
        <v>82.396644922116195</v>
      </c>
      <c r="E281" s="9">
        <f t="shared" si="81"/>
        <v>-29.162587310751636</v>
      </c>
      <c r="F281" s="9">
        <f t="shared" si="82"/>
        <v>-21.739817675347698</v>
      </c>
      <c r="G281" s="10">
        <f t="shared" si="83"/>
        <v>2.1666666599999997</v>
      </c>
      <c r="H281" s="5">
        <f t="shared" si="83"/>
        <v>1</v>
      </c>
      <c r="I281">
        <f t="shared" si="84"/>
        <v>59.047911187157048</v>
      </c>
      <c r="J281">
        <f t="shared" si="85"/>
        <v>43.732345128389923</v>
      </c>
      <c r="K281">
        <f t="shared" si="85"/>
        <v>-39.675405544717201</v>
      </c>
      <c r="L281">
        <f t="shared" si="86"/>
        <v>-10.144139315470495</v>
      </c>
      <c r="M281">
        <f t="shared" si="87"/>
        <v>-22.970906956125553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74.658856398378859</v>
      </c>
      <c r="C282" s="9">
        <f t="shared" si="80"/>
        <v>1.5780000000000012</v>
      </c>
      <c r="D282" s="9">
        <f t="shared" si="81"/>
        <v>82.658856398378859</v>
      </c>
      <c r="E282" s="9">
        <f t="shared" si="81"/>
        <v>-29.401053220345151</v>
      </c>
      <c r="F282" s="9">
        <f t="shared" si="82"/>
        <v>-21.900978801578301</v>
      </c>
      <c r="G282" s="10">
        <f t="shared" si="83"/>
        <v>2.1666666599999997</v>
      </c>
      <c r="H282" s="5">
        <f t="shared" si="83"/>
        <v>1</v>
      </c>
      <c r="I282">
        <f t="shared" si="84"/>
        <v>59.095613648719308</v>
      </c>
      <c r="J282">
        <f t="shared" si="85"/>
        <v>43.671480292497101</v>
      </c>
      <c r="K282">
        <f t="shared" si="85"/>
        <v>-39.813230986453952</v>
      </c>
      <c r="L282">
        <f t="shared" si="86"/>
        <v>-10.138204771274031</v>
      </c>
      <c r="M282">
        <f t="shared" si="87"/>
        <v>-22.931476374895212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74.920702792447955</v>
      </c>
      <c r="C283" s="9">
        <f t="shared" si="80"/>
        <v>1.5840000000000012</v>
      </c>
      <c r="D283" s="9">
        <f t="shared" si="81"/>
        <v>82.920702792447955</v>
      </c>
      <c r="E283" s="9">
        <f t="shared" si="81"/>
        <v>-29.640345372838624</v>
      </c>
      <c r="F283" s="9">
        <f t="shared" si="82"/>
        <v>-22.06248329577322</v>
      </c>
      <c r="G283" s="10">
        <f t="shared" si="83"/>
        <v>2.1666666599999997</v>
      </c>
      <c r="H283" s="5">
        <f t="shared" si="83"/>
        <v>1</v>
      </c>
      <c r="I283">
        <f t="shared" si="84"/>
        <v>59.143527900172806</v>
      </c>
      <c r="J283">
        <f t="shared" si="85"/>
        <v>43.610651063869454</v>
      </c>
      <c r="K283">
        <f t="shared" si="85"/>
        <v>-39.950819844703325</v>
      </c>
      <c r="L283">
        <f t="shared" si="86"/>
        <v>-10.132291972037841</v>
      </c>
      <c r="M283">
        <f t="shared" si="87"/>
        <v>-22.892015867362716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75.182184317575675</v>
      </c>
      <c r="C284" s="9">
        <f t="shared" si="80"/>
        <v>1.5900000000000012</v>
      </c>
      <c r="D284" s="9">
        <f t="shared" si="81"/>
        <v>83.182184317575675</v>
      </c>
      <c r="E284" s="9">
        <f t="shared" si="81"/>
        <v>-29.880462348192456</v>
      </c>
      <c r="F284" s="9">
        <f t="shared" si="82"/>
        <v>-22.224328917012294</v>
      </c>
      <c r="G284" s="10">
        <f t="shared" si="83"/>
        <v>2.1666666599999997</v>
      </c>
      <c r="H284" s="5">
        <f t="shared" si="83"/>
        <v>1</v>
      </c>
      <c r="I284">
        <f t="shared" si="84"/>
        <v>59.191651450034655</v>
      </c>
      <c r="J284">
        <f t="shared" si="85"/>
        <v>43.549857312037226</v>
      </c>
      <c r="K284">
        <f t="shared" si="85"/>
        <v>-40.088171939907504</v>
      </c>
      <c r="L284">
        <f t="shared" si="86"/>
        <v>-10.126400329466287</v>
      </c>
      <c r="M284">
        <f t="shared" si="87"/>
        <v>-22.852525657814823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75.443301186241968</v>
      </c>
      <c r="C285" s="9">
        <f t="shared" si="80"/>
        <v>1.5960000000000012</v>
      </c>
      <c r="D285" s="9">
        <f t="shared" si="81"/>
        <v>83.443301186241968</v>
      </c>
      <c r="E285" s="9">
        <f t="shared" si="81"/>
        <v>-30.121402725293741</v>
      </c>
      <c r="F285" s="9">
        <f t="shared" si="82"/>
        <v>-22.386513429046779</v>
      </c>
      <c r="G285" s="10">
        <f t="shared" si="83"/>
        <v>2.1666666599999997</v>
      </c>
      <c r="H285" s="5">
        <f t="shared" si="83"/>
        <v>1</v>
      </c>
      <c r="I285">
        <f t="shared" si="84"/>
        <v>59.239981817958281</v>
      </c>
      <c r="J285">
        <f t="shared" si="85"/>
        <v>43.489098910060427</v>
      </c>
      <c r="K285">
        <f t="shared" si="85"/>
        <v>-40.225287093854391</v>
      </c>
      <c r="L285">
        <f t="shared" si="86"/>
        <v>-10.120529260444993</v>
      </c>
      <c r="M285">
        <f t="shared" si="87"/>
        <v>-22.813005975150752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75.704053610175649</v>
      </c>
      <c r="C286" s="9">
        <f t="shared" si="80"/>
        <v>1.6020000000000012</v>
      </c>
      <c r="D286" s="9">
        <f t="shared" si="81"/>
        <v>83.704053610175649</v>
      </c>
      <c r="E286" s="9">
        <f t="shared" si="81"/>
        <v>-30.363165081964421</v>
      </c>
      <c r="F286" s="9">
        <f t="shared" si="82"/>
        <v>-22.549034600297755</v>
      </c>
      <c r="G286" s="10">
        <f t="shared" si="83"/>
        <v>2.1666666599999997</v>
      </c>
      <c r="H286" s="5">
        <f t="shared" si="83"/>
        <v>1</v>
      </c>
      <c r="I286">
        <f t="shared" si="84"/>
        <v>59.288516534775198</v>
      </c>
      <c r="J286">
        <f t="shared" si="85"/>
        <v>43.428375734497756</v>
      </c>
      <c r="K286">
        <f t="shared" si="85"/>
        <v>-40.362165129705296</v>
      </c>
      <c r="L286">
        <f t="shared" si="86"/>
        <v>-10.11467818702627</v>
      </c>
      <c r="M286">
        <f t="shared" si="87"/>
        <v>-22.773457052816163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75.964441800375269</v>
      </c>
      <c r="C287" s="9">
        <f t="shared" si="80"/>
        <v>1.6080000000000012</v>
      </c>
      <c r="D287" s="9">
        <f t="shared" si="81"/>
        <v>83.964441800375269</v>
      </c>
      <c r="E287" s="9">
        <f t="shared" si="81"/>
        <v>-30.605747994969605</v>
      </c>
      <c r="F287" s="9">
        <f t="shared" si="82"/>
        <v>-22.711890203854704</v>
      </c>
      <c r="G287" s="10">
        <f t="shared" si="83"/>
        <v>2.1666666599999997</v>
      </c>
      <c r="H287" s="5">
        <f t="shared" si="83"/>
        <v>1</v>
      </c>
      <c r="I287">
        <f t="shared" si="84"/>
        <v>59.337253142535261</v>
      </c>
      <c r="J287">
        <f t="shared" si="85"/>
        <v>43.367687665375598</v>
      </c>
      <c r="K287">
        <f t="shared" si="85"/>
        <v>-40.498805872022196</v>
      </c>
      <c r="L287">
        <f t="shared" si="86"/>
        <v>-10.108846536414328</v>
      </c>
      <c r="M287">
        <f t="shared" si="87"/>
        <v>-22.733879128737446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76.224465967129873</v>
      </c>
      <c r="C288" s="9">
        <f t="shared" si="80"/>
        <v>1.6140000000000012</v>
      </c>
      <c r="D288" s="9">
        <f t="shared" si="81"/>
        <v>84.224465967129873</v>
      </c>
      <c r="E288" s="9">
        <f t="shared" si="81"/>
        <v>-30.849150040026053</v>
      </c>
      <c r="F288" s="9">
        <f t="shared" si="82"/>
        <v>-22.875078017474312</v>
      </c>
      <c r="G288" s="10">
        <f t="shared" si="83"/>
        <v>2.1666666599999997</v>
      </c>
      <c r="H288" s="5">
        <f t="shared" si="83"/>
        <v>1</v>
      </c>
      <c r="I288">
        <f t="shared" si="84"/>
        <v>59.38618919454548</v>
      </c>
      <c r="J288">
        <f t="shared" si="85"/>
        <v>43.307034586157116</v>
      </c>
      <c r="K288">
        <f t="shared" si="85"/>
        <v>-40.635209146794622</v>
      </c>
      <c r="L288">
        <f t="shared" si="86"/>
        <v>-10.103033740950227</v>
      </c>
      <c r="M288">
        <f t="shared" si="87"/>
        <v>-22.694272445256225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76.484126320039479</v>
      </c>
      <c r="C289" s="9">
        <f t="shared" si="80"/>
        <v>1.6200000000000012</v>
      </c>
      <c r="D289" s="9">
        <f t="shared" si="81"/>
        <v>84.484126320039479</v>
      </c>
      <c r="E289" s="9">
        <f t="shared" si="81"/>
        <v>-31.093369791810836</v>
      </c>
      <c r="F289" s="9">
        <f t="shared" si="82"/>
        <v>-23.03859582357941</v>
      </c>
      <c r="G289" s="10">
        <f t="shared" si="83"/>
        <v>2.1666666599999997</v>
      </c>
      <c r="H289" s="5">
        <f t="shared" si="83"/>
        <v>1</v>
      </c>
      <c r="I289">
        <f t="shared" si="84"/>
        <v>59.435322255407328</v>
      </c>
      <c r="J289">
        <f t="shared" si="85"/>
        <v>43.246416383711413</v>
      </c>
      <c r="K289">
        <f t="shared" si="85"/>
        <v>-40.771374781466157</v>
      </c>
      <c r="L289">
        <f t="shared" si="86"/>
        <v>-10.0972392380966</v>
      </c>
      <c r="M289">
        <f t="shared" si="87"/>
        <v>-22.654637249064194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57" priority="16" stopIfTrue="1" operator="greaterThan">
      <formula>$G$19</formula>
    </cfRule>
    <cfRule type="cellIs" dxfId="256" priority="17" stopIfTrue="1" operator="lessThan">
      <formula>$H$19</formula>
    </cfRule>
    <cfRule type="cellIs" dxfId="255" priority="18" stopIfTrue="1" operator="between">
      <formula>$H$19</formula>
      <formula>$G$19</formula>
    </cfRule>
  </conditionalFormatting>
  <conditionalFormatting sqref="E19:E20">
    <cfRule type="cellIs" dxfId="254" priority="13" stopIfTrue="1" operator="lessThan">
      <formula>$H$19</formula>
    </cfRule>
    <cfRule type="cellIs" dxfId="253" priority="14" stopIfTrue="1" operator="greaterThan">
      <formula>$G$19</formula>
    </cfRule>
    <cfRule type="cellIs" dxfId="252" priority="15" stopIfTrue="1" operator="between">
      <formula>$H$19</formula>
      <formula>$G$19</formula>
    </cfRule>
  </conditionalFormatting>
  <conditionalFormatting sqref="F19">
    <cfRule type="cellIs" dxfId="251" priority="10" stopIfTrue="1" operator="lessThan">
      <formula>$H$19</formula>
    </cfRule>
    <cfRule type="cellIs" dxfId="250" priority="11" stopIfTrue="1" operator="greaterThan">
      <formula>$G$19</formula>
    </cfRule>
    <cfRule type="cellIs" dxfId="249" priority="12" stopIfTrue="1" operator="between">
      <formula>$H$19</formula>
      <formula>$G$19</formula>
    </cfRule>
  </conditionalFormatting>
  <conditionalFormatting sqref="F20">
    <cfRule type="cellIs" dxfId="248" priority="7" stopIfTrue="1" operator="lessThan">
      <formula>$H$19</formula>
    </cfRule>
    <cfRule type="cellIs" dxfId="247" priority="8" stopIfTrue="1" operator="greaterThan">
      <formula>$G$19</formula>
    </cfRule>
    <cfRule type="cellIs" dxfId="246" priority="9" stopIfTrue="1" operator="between">
      <formula>$H$19</formula>
      <formula>$G$19</formula>
    </cfRule>
  </conditionalFormatting>
  <conditionalFormatting sqref="E21:E289">
    <cfRule type="cellIs" dxfId="245" priority="4" stopIfTrue="1" operator="lessThan">
      <formula>$H$19</formula>
    </cfRule>
    <cfRule type="cellIs" dxfId="244" priority="5" stopIfTrue="1" operator="greaterThan">
      <formula>$G$19</formula>
    </cfRule>
    <cfRule type="cellIs" dxfId="243" priority="6" stopIfTrue="1" operator="between">
      <formula>$H$19</formula>
      <formula>$G$19</formula>
    </cfRule>
  </conditionalFormatting>
  <conditionalFormatting sqref="F21:F289">
    <cfRule type="cellIs" dxfId="242" priority="1" stopIfTrue="1" operator="lessThan">
      <formula>$H$19</formula>
    </cfRule>
    <cfRule type="cellIs" dxfId="241" priority="2" stopIfTrue="1" operator="greaterThan">
      <formula>$G$19</formula>
    </cfRule>
    <cfRule type="cellIs" dxfId="24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46"/>
  <sheetViews>
    <sheetView topLeftCell="B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SummaryChart!G18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-4.1379583291454702E-3</v>
      </c>
      <c r="P1" s="5" t="s">
        <v>10</v>
      </c>
    </row>
    <row r="2" spans="2:22" ht="22.5" x14ac:dyDescent="0.3">
      <c r="C2" s="24">
        <f>SummaryChart!H18</f>
        <v>3.9550948991238335</v>
      </c>
      <c r="D2" s="1" t="s">
        <v>18</v>
      </c>
      <c r="G2" s="9" t="s">
        <v>23</v>
      </c>
      <c r="O2" s="28">
        <f>TAN(C2/180*PI())</f>
        <v>6.9139280772498715E-2</v>
      </c>
      <c r="P2" s="5" t="s">
        <v>12</v>
      </c>
    </row>
    <row r="3" spans="2:22" ht="22.5" x14ac:dyDescent="0.3">
      <c r="C3" s="24">
        <f>SummaryChart!J18/12</f>
        <v>0.7241455164122651</v>
      </c>
      <c r="D3" s="1" t="s">
        <v>19</v>
      </c>
      <c r="G3" s="9" t="s">
        <v>28</v>
      </c>
      <c r="O3" s="28">
        <f>C3</f>
        <v>0.7241455164122651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SummaryChart!B18</f>
        <v>9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3.2058451191117499E-2</v>
      </c>
      <c r="C12" s="14"/>
      <c r="D12" s="15">
        <f ca="1">CELL("contents",INDIRECT("D"&amp;C13-1))</f>
        <v>8.6005289559517735</v>
      </c>
      <c r="E12" s="15">
        <f ca="1">CELL("contents",INDIRECT("E"&amp;C13-1))</f>
        <v>1.0054371426523976</v>
      </c>
      <c r="F12">
        <f ca="1">D13-D12</f>
        <v>0.36741259285710903</v>
      </c>
      <c r="G12">
        <f ca="1">D13-D11</f>
        <v>-3.2058451191117499E-2</v>
      </c>
      <c r="H12" s="27">
        <f ca="1">G12/F12</f>
        <v>-8.7254633658094022E-2</v>
      </c>
      <c r="I12">
        <f ca="1">D13-D12</f>
        <v>0.36741259285710903</v>
      </c>
      <c r="J12">
        <f ca="1">E13-E12</f>
        <v>-2.2735741715345092E-3</v>
      </c>
      <c r="K12">
        <f ca="1">ATAN(J12/I12)*180/PI()</f>
        <v>-0.35454566414863919</v>
      </c>
      <c r="N12" s="26">
        <f ca="1">E13-E12</f>
        <v>-2.2735741715345092E-3</v>
      </c>
      <c r="O12" s="26">
        <f ca="1">N12+E13-H12*N12</f>
        <v>1.0006916144278968</v>
      </c>
      <c r="P12">
        <f ca="1">IF(AND(G12&gt;0,G12&lt;F12),1,0)</f>
        <v>0</v>
      </c>
      <c r="Q12" s="26">
        <f ca="1">IF(P12=1,O12,O13)</f>
        <v>0.99999907240935837</v>
      </c>
    </row>
    <row r="13" spans="2:22" x14ac:dyDescent="0.2">
      <c r="B13" t="str">
        <f ca="1">CELL("address",INDEX(B20:B290,MATCH(MIN(B20:B290),B20:B290,0)))</f>
        <v>$B$43</v>
      </c>
      <c r="C13">
        <f ca="1">CELL("row",INDEX(A20:A289,MATCH(MIN(A20:A289),A20:A289,0)))</f>
        <v>43</v>
      </c>
      <c r="D13" s="15">
        <f ca="1">CELL("contents",INDIRECT("D"&amp;C13))</f>
        <v>8.9679415488088825</v>
      </c>
      <c r="E13" s="15">
        <f ca="1">CELL("contents",INDIRECT("E"&amp;C13))</f>
        <v>1.0031635684808631</v>
      </c>
      <c r="F13">
        <f ca="1">D14-D13</f>
        <v>0.36688228862914052</v>
      </c>
      <c r="G13">
        <f ca="1">D14-D11</f>
        <v>0.33482383743802302</v>
      </c>
      <c r="H13" s="27">
        <f ca="1">G13/F13</f>
        <v>0.91261924550540652</v>
      </c>
      <c r="N13" s="26">
        <f ca="1">E14-E13</f>
        <v>-3.4674877689568895E-3</v>
      </c>
      <c r="O13" s="26">
        <f ca="1">E13+H13*N13</f>
        <v>0.99999907240935837</v>
      </c>
      <c r="P13">
        <f ca="1">IF(G13&lt;F13,1,0)</f>
        <v>1</v>
      </c>
    </row>
    <row r="14" spans="2:22" x14ac:dyDescent="0.2">
      <c r="D14" s="15">
        <f ca="1">CELL("contents",INDIRECT("D"&amp;C13+1))</f>
        <v>9.334823837438023</v>
      </c>
      <c r="E14" s="15">
        <f ca="1">CELL("contents",INDIRECT("E"&amp;C13+1))</f>
        <v>0.99969608071190619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8.9679415488088825</v>
      </c>
      <c r="P15" s="10">
        <f>Q19</f>
        <v>7.1255447882546887</v>
      </c>
      <c r="Q15" s="10">
        <f>Q19</f>
        <v>7.1255447882546887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0.7241455164122651</v>
      </c>
      <c r="F19" s="9">
        <f>$O$1*D19^2+$O$2*D19+$O$3</f>
        <v>0.7241455164122651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62.351150934081133</v>
      </c>
      <c r="K19">
        <f>C1*SIN(C2/180*PI())</f>
        <v>4.3109137309198813</v>
      </c>
      <c r="L19">
        <f>-C15*I19*J19</f>
        <v>-15.308491271276262</v>
      </c>
      <c r="M19">
        <f>-C6-C15*I19*K19</f>
        <v>-33.232418076208113</v>
      </c>
      <c r="N19" s="16">
        <f>MAX(E19:E289)</f>
        <v>1.0065150797286664</v>
      </c>
      <c r="O19" s="19">
        <f>INDEX(C19:C289,MATCH(N19,E19:E289,0),1)</f>
        <v>0.13200000000000003</v>
      </c>
      <c r="P19" s="19">
        <f>COUNTIF(E19:E289,"&gt;"&amp;H19)*_dt</f>
        <v>3.6000000000000004E-2</v>
      </c>
      <c r="Q19" s="21">
        <f>INDEX(D19:D289,MATCH(T17,T19:T289,0),1)</f>
        <v>7.1255447882546887</v>
      </c>
      <c r="R19" s="21">
        <f>INDEX(D19:D289,MATCH(T17,U19:U289,0),1)</f>
        <v>8.9679415488088825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1.8423967605541938</v>
      </c>
    </row>
    <row r="20" spans="1:22" x14ac:dyDescent="0.2">
      <c r="A20">
        <f>B20</f>
        <v>8.619942793782208</v>
      </c>
      <c r="B20">
        <f>ABS(D20-$D$11)</f>
        <v>8.619942793782208</v>
      </c>
      <c r="C20" s="9">
        <f>C19+_dt</f>
        <v>6.0000000000000001E-3</v>
      </c>
      <c r="D20" s="9">
        <f>D19+$C$7*(J19+J20)/2</f>
        <v>0.38005720621779282</v>
      </c>
      <c r="E20" s="9">
        <f>E19+$C$7*(K19+K20)/2</f>
        <v>0.74982380103256852</v>
      </c>
      <c r="F20" s="9">
        <f>$O$1*D20^2+$O$2*D20+$O$3</f>
        <v>0.74982469720141975</v>
      </c>
      <c r="G20" s="10">
        <f>G19</f>
        <v>2.1666666599999997</v>
      </c>
      <c r="H20" s="5">
        <f>H19</f>
        <v>1</v>
      </c>
      <c r="I20">
        <f>SQRT(J20^2+K20^2)</f>
        <v>62.393165428371205</v>
      </c>
      <c r="J20">
        <f>J19+L19*$C$7</f>
        <v>62.257769137326349</v>
      </c>
      <c r="K20">
        <f>K19+M19*$C$7</f>
        <v>4.1081959806550117</v>
      </c>
      <c r="L20">
        <f>-$C$15*I20*J20</f>
        <v>-15.25943569046771</v>
      </c>
      <c r="M20">
        <f>-$C$6-$C$15*I20*K20</f>
        <v>-33.180922561461621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8.2404543038455369</v>
      </c>
      <c r="B21">
        <f t="shared" ref="B21:B84" si="3">ABS(D21-$D$11)</f>
        <v>8.2404543038455369</v>
      </c>
      <c r="C21" s="9">
        <f t="shared" ref="C21:C84" si="4">C20+_dt</f>
        <v>1.2E-2</v>
      </c>
      <c r="D21" s="9">
        <f t="shared" ref="D21:E36" si="5">D20+$C$7*(J20+J21)/2</f>
        <v>0.75954569615446244</v>
      </c>
      <c r="E21" s="9">
        <f t="shared" si="5"/>
        <v>0.77426646545030808</v>
      </c>
      <c r="F21" s="9">
        <f t="shared" ref="F21:F84" si="6">$O$1*D21^2+$O$2*D21+$O$3</f>
        <v>0.77427273140665565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62.287265724598086</v>
      </c>
      <c r="J21">
        <f t="shared" ref="J21:K84" si="9">J20+L20*$C$7</f>
        <v>62.164686579614497</v>
      </c>
      <c r="K21">
        <f t="shared" si="9"/>
        <v>3.9057923530300958</v>
      </c>
      <c r="L21">
        <f t="shared" ref="L21:L84" si="10">-$C$15*I21*J21</f>
        <v>-15.210760006917553</v>
      </c>
      <c r="M21">
        <f t="shared" ref="M21:M84" si="11">-$C$6-$C$15*I21*K21</f>
        <v>-33.129688404263213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7.8615327118998177</v>
      </c>
      <c r="B22">
        <f t="shared" si="3"/>
        <v>7.8615327118998177</v>
      </c>
      <c r="C22" s="9">
        <f t="shared" si="4"/>
        <v>1.8000000000000002E-2</v>
      </c>
      <c r="D22" s="9">
        <f t="shared" si="5"/>
        <v>1.1384672881001823</v>
      </c>
      <c r="E22" s="9">
        <f t="shared" si="5"/>
        <v>0.7974754209510303</v>
      </c>
      <c r="F22" s="9">
        <f t="shared" si="6"/>
        <v>0.79749508596843199</v>
      </c>
      <c r="G22" s="10">
        <f t="shared" si="7"/>
        <v>2.1666666599999997</v>
      </c>
      <c r="H22" s="5">
        <f t="shared" si="7"/>
        <v>1</v>
      </c>
      <c r="I22">
        <f t="shared" si="8"/>
        <v>62.182298845618327</v>
      </c>
      <c r="J22">
        <f t="shared" si="9"/>
        <v>62.071900943572302</v>
      </c>
      <c r="K22">
        <f t="shared" si="9"/>
        <v>3.7037012537640903</v>
      </c>
      <c r="L22">
        <f t="shared" si="10"/>
        <v>-15.162461757390343</v>
      </c>
      <c r="M22">
        <f t="shared" si="11"/>
        <v>-33.07871256345198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7.4831762137450228</v>
      </c>
      <c r="B23">
        <f t="shared" si="3"/>
        <v>7.4831762137450228</v>
      </c>
      <c r="C23" s="9">
        <f t="shared" si="4"/>
        <v>2.4E-2</v>
      </c>
      <c r="D23" s="9">
        <f t="shared" si="5"/>
        <v>1.5168237862549772</v>
      </c>
      <c r="E23" s="9">
        <f t="shared" si="5"/>
        <v>0.81945256915174824</v>
      </c>
      <c r="F23" s="9">
        <f t="shared" si="6"/>
        <v>0.81949719622575912</v>
      </c>
      <c r="G23" s="10">
        <f t="shared" si="7"/>
        <v>2.1666666599999997</v>
      </c>
      <c r="H23" s="5">
        <f t="shared" si="7"/>
        <v>1</v>
      </c>
      <c r="I23">
        <f t="shared" si="8"/>
        <v>62.078262752120644</v>
      </c>
      <c r="J23">
        <f t="shared" si="9"/>
        <v>61.97940992685222</v>
      </c>
      <c r="K23">
        <f t="shared" si="9"/>
        <v>3.5019211071270333</v>
      </c>
      <c r="L23">
        <f t="shared" si="10"/>
        <v>-15.1145384965792</v>
      </c>
      <c r="M23">
        <f t="shared" si="11"/>
        <v>-33.027992018448103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7.1053830191799534</v>
      </c>
      <c r="B24">
        <f t="shared" si="3"/>
        <v>7.1053830191799534</v>
      </c>
      <c r="C24" s="9">
        <f t="shared" si="4"/>
        <v>0.03</v>
      </c>
      <c r="D24" s="9">
        <f t="shared" si="5"/>
        <v>1.8946169808200468</v>
      </c>
      <c r="E24" s="9">
        <f t="shared" si="5"/>
        <v>0.84019980211371992</v>
      </c>
      <c r="F24" s="9">
        <f t="shared" si="6"/>
        <v>0.8402844662265212</v>
      </c>
      <c r="G24" s="10">
        <f t="shared" si="7"/>
        <v>2.1666666599999997</v>
      </c>
      <c r="H24" s="5">
        <f t="shared" si="7"/>
        <v>1</v>
      </c>
      <c r="I24">
        <f t="shared" si="8"/>
        <v>61.975155408163232</v>
      </c>
      <c r="J24">
        <f t="shared" si="9"/>
        <v>61.887211242023085</v>
      </c>
      <c r="K24">
        <f t="shared" si="9"/>
        <v>3.3004503558144997</v>
      </c>
      <c r="L24">
        <f t="shared" si="10"/>
        <v>-15.066987796840637</v>
      </c>
      <c r="M24">
        <f t="shared" si="11"/>
        <v>-32.977523769081536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6.7281513519115723</v>
      </c>
      <c r="B25">
        <f t="shared" si="3"/>
        <v>6.7281513519115723</v>
      </c>
      <c r="C25" s="9">
        <f t="shared" si="4"/>
        <v>3.5999999999999997E-2</v>
      </c>
      <c r="D25" s="9">
        <f t="shared" si="5"/>
        <v>2.2718486480884272</v>
      </c>
      <c r="E25" s="9">
        <f t="shared" si="5"/>
        <v>0.85971900245446464</v>
      </c>
      <c r="F25" s="9">
        <f t="shared" si="6"/>
        <v>0.85986226903479879</v>
      </c>
      <c r="G25" s="10">
        <f t="shared" si="7"/>
        <v>2.1666666599999997</v>
      </c>
      <c r="H25" s="5">
        <f t="shared" si="7"/>
        <v>1</v>
      </c>
      <c r="I25">
        <f t="shared" si="8"/>
        <v>61.872974780795651</v>
      </c>
      <c r="J25">
        <f t="shared" si="9"/>
        <v>61.795302616462358</v>
      </c>
      <c r="K25">
        <f t="shared" si="9"/>
        <v>3.0992874608231022</v>
      </c>
      <c r="L25">
        <f t="shared" si="10"/>
        <v>-15.01980724793297</v>
      </c>
      <c r="M25">
        <f t="shared" si="11"/>
        <v>-32.927304835424458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6.3514794494649998</v>
      </c>
      <c r="B26">
        <f t="shared" si="3"/>
        <v>6.3514794494649998</v>
      </c>
      <c r="C26" s="9">
        <f t="shared" si="4"/>
        <v>4.1999999999999996E-2</v>
      </c>
      <c r="D26" s="9">
        <f t="shared" si="5"/>
        <v>2.6485205505349998</v>
      </c>
      <c r="E26" s="9">
        <f t="shared" si="5"/>
        <v>0.87801204345902251</v>
      </c>
      <c r="F26" s="9">
        <f t="shared" si="6"/>
        <v>0.87823594703522334</v>
      </c>
      <c r="G26" s="10">
        <f t="shared" si="7"/>
        <v>2.1666666599999997</v>
      </c>
      <c r="H26" s="5">
        <f t="shared" si="7"/>
        <v>1</v>
      </c>
      <c r="I26">
        <f t="shared" si="8"/>
        <v>61.77171883968429</v>
      </c>
      <c r="J26">
        <f t="shared" si="9"/>
        <v>61.703681792249967</v>
      </c>
      <c r="K26">
        <f t="shared" si="9"/>
        <v>2.8984309013270129</v>
      </c>
      <c r="L26">
        <f t="shared" si="10"/>
        <v>-14.972994456758277</v>
      </c>
      <c r="M26">
        <f t="shared" si="11"/>
        <v>-32.877332257627408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5.9753655630941438</v>
      </c>
      <c r="B27">
        <f t="shared" si="3"/>
        <v>5.9753655630941438</v>
      </c>
      <c r="C27" s="9">
        <f t="shared" si="4"/>
        <v>4.7999999999999994E-2</v>
      </c>
      <c r="D27" s="9">
        <f t="shared" si="5"/>
        <v>3.0246344369058566</v>
      </c>
      <c r="E27" s="9">
        <f t="shared" si="5"/>
        <v>0.89508078919046408</v>
      </c>
      <c r="F27" s="9">
        <f t="shared" si="6"/>
        <v>0.89541081223439312</v>
      </c>
      <c r="G27" s="10">
        <f t="shared" si="7"/>
        <v>2.1666666599999997</v>
      </c>
      <c r="H27" s="5">
        <f t="shared" si="7"/>
        <v>1</v>
      </c>
      <c r="I27">
        <f t="shared" si="8"/>
        <v>61.671385556741456</v>
      </c>
      <c r="J27">
        <f t="shared" si="9"/>
        <v>61.612346526063739</v>
      </c>
      <c r="K27">
        <f t="shared" si="9"/>
        <v>2.6978791745554855</v>
      </c>
      <c r="L27">
        <f t="shared" si="10"/>
        <v>-14.926547047107915</v>
      </c>
      <c r="M27">
        <f t="shared" si="11"/>
        <v>-32.827603095759059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5.599807957692966</v>
      </c>
      <c r="B28">
        <f t="shared" si="3"/>
        <v>5.599807957692966</v>
      </c>
      <c r="C28" s="9">
        <f t="shared" si="4"/>
        <v>5.3999999999999992E-2</v>
      </c>
      <c r="D28" s="9">
        <f t="shared" si="5"/>
        <v>3.400192042307034</v>
      </c>
      <c r="E28" s="9">
        <f t="shared" si="5"/>
        <v>0.91092709459965593</v>
      </c>
      <c r="F28" s="9">
        <f t="shared" si="6"/>
        <v>0.91139214655938161</v>
      </c>
      <c r="G28" s="10">
        <f t="shared" si="7"/>
        <v>2.1666666599999997</v>
      </c>
      <c r="H28" s="5">
        <f t="shared" si="7"/>
        <v>1</v>
      </c>
      <c r="I28">
        <f t="shared" si="8"/>
        <v>61.571972905758066</v>
      </c>
      <c r="J28">
        <f t="shared" si="9"/>
        <v>61.521294589076383</v>
      </c>
      <c r="K28">
        <f t="shared" si="9"/>
        <v>2.4976307956713555</v>
      </c>
      <c r="L28">
        <f t="shared" si="10"/>
        <v>-14.880462659411513</v>
      </c>
      <c r="M28">
        <f t="shared" si="11"/>
        <v>-32.778114429649584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5.2248049117073787</v>
      </c>
      <c r="B29">
        <f t="shared" si="3"/>
        <v>5.2248049117073787</v>
      </c>
      <c r="C29" s="9">
        <f t="shared" si="4"/>
        <v>5.9999999999999991E-2</v>
      </c>
      <c r="D29" s="9">
        <f t="shared" si="5"/>
        <v>3.7751950882926217</v>
      </c>
      <c r="E29" s="9">
        <f t="shared" si="5"/>
        <v>0.92555280563428755</v>
      </c>
      <c r="F29" s="9">
        <f t="shared" si="6"/>
        <v>0.92618520215336808</v>
      </c>
      <c r="G29" s="10">
        <f t="shared" si="7"/>
        <v>2.1666666599999997</v>
      </c>
      <c r="H29" s="5">
        <f t="shared" si="7"/>
        <v>1</v>
      </c>
      <c r="I29">
        <f t="shared" si="8"/>
        <v>61.473478862040011</v>
      </c>
      <c r="J29">
        <f t="shared" si="9"/>
        <v>61.430523766853973</v>
      </c>
      <c r="K29">
        <f t="shared" si="9"/>
        <v>2.297684297650493</v>
      </c>
      <c r="L29">
        <f t="shared" si="10"/>
        <v>-14.834738950489431</v>
      </c>
      <c r="M29">
        <f t="shared" si="11"/>
        <v>-32.728863358737556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4.8503547170477432</v>
      </c>
      <c r="B30">
        <f t="shared" si="3"/>
        <v>4.8503547170477432</v>
      </c>
      <c r="C30" s="9">
        <f t="shared" si="4"/>
        <v>6.5999999999999989E-2</v>
      </c>
      <c r="D30" s="9">
        <f t="shared" si="5"/>
        <v>4.1496452829522568</v>
      </c>
      <c r="E30" s="9">
        <f t="shared" si="5"/>
        <v>0.93895975934716625</v>
      </c>
      <c r="F30" s="9">
        <f t="shared" si="6"/>
        <v>0.93979520166841923</v>
      </c>
      <c r="G30" s="10">
        <f t="shared" si="7"/>
        <v>2.1666666599999997</v>
      </c>
      <c r="H30" s="5">
        <f t="shared" si="7"/>
        <v>1</v>
      </c>
      <c r="I30">
        <f t="shared" si="8"/>
        <v>61.375901402048328</v>
      </c>
      <c r="J30">
        <f t="shared" si="9"/>
        <v>61.340031859255987</v>
      </c>
      <c r="K30">
        <f t="shared" si="9"/>
        <v>2.0980382311621937</v>
      </c>
      <c r="L30">
        <f t="shared" si="10"/>
        <v>-14.789373593308703</v>
      </c>
      <c r="M30">
        <f t="shared" si="11"/>
        <v>-32.679847001920329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4.4764556790019849</v>
      </c>
      <c r="B31">
        <f t="shared" si="3"/>
        <v>4.4764556790019849</v>
      </c>
      <c r="C31" s="9">
        <f t="shared" si="4"/>
        <v>7.1999999999999995E-2</v>
      </c>
      <c r="D31" s="9">
        <f t="shared" si="5"/>
        <v>4.5235443209980151</v>
      </c>
      <c r="E31" s="9">
        <f t="shared" si="5"/>
        <v>0.95114978400378491</v>
      </c>
      <c r="F31" s="9">
        <f t="shared" si="6"/>
        <v>0.95222733855545039</v>
      </c>
      <c r="G31" s="10">
        <f t="shared" si="7"/>
        <v>2.1666666599999997</v>
      </c>
      <c r="H31" s="5">
        <f t="shared" si="7"/>
        <v>1</v>
      </c>
      <c r="I31">
        <f t="shared" si="8"/>
        <v>61.279238503042997</v>
      </c>
      <c r="J31">
        <f t="shared" si="9"/>
        <v>61.249816680336806</v>
      </c>
      <c r="K31">
        <f t="shared" si="9"/>
        <v>1.8986911644504796</v>
      </c>
      <c r="L31">
        <f t="shared" si="10"/>
        <v>-14.744364276742333</v>
      </c>
      <c r="M31">
        <f t="shared" si="11"/>
        <v>-32.631062497407889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4.1031061161492994</v>
      </c>
      <c r="B32">
        <f t="shared" si="3"/>
        <v>4.1031061161492994</v>
      </c>
      <c r="C32" s="9">
        <f t="shared" si="4"/>
        <v>7.8E-2</v>
      </c>
      <c r="D32" s="9">
        <f t="shared" si="5"/>
        <v>4.8968938838507006</v>
      </c>
      <c r="E32" s="9">
        <f t="shared" si="5"/>
        <v>0.96212469918916854</v>
      </c>
      <c r="F32" s="9">
        <f t="shared" si="6"/>
        <v>0.96348677735139598</v>
      </c>
      <c r="G32" s="10">
        <f t="shared" si="7"/>
        <v>2.1666666599999997</v>
      </c>
      <c r="H32" s="5">
        <f t="shared" si="7"/>
        <v>1</v>
      </c>
      <c r="I32">
        <f t="shared" si="8"/>
        <v>61.183488142730681</v>
      </c>
      <c r="J32">
        <f t="shared" si="9"/>
        <v>61.159876058248678</v>
      </c>
      <c r="K32">
        <f t="shared" si="9"/>
        <v>1.6996416832162915</v>
      </c>
      <c r="L32">
        <f t="shared" si="10"/>
        <v>-14.69970870533202</v>
      </c>
      <c r="M32">
        <f t="shared" si="11"/>
        <v>-32.582507002580002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3.7303043602744452</v>
      </c>
      <c r="B33">
        <f t="shared" si="3"/>
        <v>3.7303043602744452</v>
      </c>
      <c r="C33" s="9">
        <f t="shared" si="4"/>
        <v>8.4000000000000005E-2</v>
      </c>
      <c r="D33" s="9">
        <f t="shared" si="5"/>
        <v>5.2696956397255548</v>
      </c>
      <c r="E33" s="9">
        <f t="shared" si="5"/>
        <v>0.97188631591400487</v>
      </c>
      <c r="F33" s="9">
        <f t="shared" si="6"/>
        <v>0.97357865396361642</v>
      </c>
      <c r="G33" s="10">
        <f t="shared" si="7"/>
        <v>2.1666666599999997</v>
      </c>
      <c r="H33" s="5">
        <f t="shared" si="7"/>
        <v>1</v>
      </c>
      <c r="I33">
        <f t="shared" si="8"/>
        <v>61.088648298916269</v>
      </c>
      <c r="J33">
        <f t="shared" si="9"/>
        <v>61.070207835146149</v>
      </c>
      <c r="K33">
        <f t="shared" si="9"/>
        <v>1.5008883905005534</v>
      </c>
      <c r="L33">
        <f t="shared" si="10"/>
        <v>-14.655404599054227</v>
      </c>
      <c r="M33">
        <f t="shared" si="11"/>
        <v>-32.534177693846821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3.3580487562826189</v>
      </c>
      <c r="B34">
        <f t="shared" si="3"/>
        <v>3.3580487562826189</v>
      </c>
      <c r="C34" s="9">
        <f t="shared" si="4"/>
        <v>9.0000000000000011E-2</v>
      </c>
      <c r="D34" s="9">
        <f t="shared" si="5"/>
        <v>5.6419512437173811</v>
      </c>
      <c r="E34" s="9">
        <f t="shared" si="5"/>
        <v>0.9804364367200642</v>
      </c>
      <c r="F34" s="9">
        <f t="shared" si="6"/>
        <v>0.98250807595156786</v>
      </c>
      <c r="G34" s="10">
        <f t="shared" si="7"/>
        <v>2.1666666599999997</v>
      </c>
      <c r="H34" s="5">
        <f t="shared" si="7"/>
        <v>1</v>
      </c>
      <c r="I34">
        <f t="shared" si="8"/>
        <v>60.994716949158295</v>
      </c>
      <c r="J34">
        <f t="shared" si="9"/>
        <v>60.980809867091921</v>
      </c>
      <c r="K34">
        <f t="shared" si="9"/>
        <v>1.3024299065680878</v>
      </c>
      <c r="L34">
        <f t="shared" si="10"/>
        <v>-14.611449693089586</v>
      </c>
      <c r="M34">
        <f t="shared" si="11"/>
        <v>-32.486071766512644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2.9863376621148978</v>
      </c>
      <c r="B35">
        <f t="shared" si="3"/>
        <v>2.9863376621148978</v>
      </c>
      <c r="C35" s="9">
        <f t="shared" si="4"/>
        <v>9.6000000000000016E-2</v>
      </c>
      <c r="D35" s="9">
        <f t="shared" si="5"/>
        <v>6.0136623378851022</v>
      </c>
      <c r="E35" s="9">
        <f t="shared" si="5"/>
        <v>0.98777685578491359</v>
      </c>
      <c r="F35" s="9">
        <f t="shared" si="6"/>
        <v>0.99028012280576472</v>
      </c>
      <c r="G35" s="10">
        <f t="shared" si="7"/>
        <v>2.1666666599999997</v>
      </c>
      <c r="H35" s="5">
        <f t="shared" si="7"/>
        <v>1</v>
      </c>
      <c r="I35">
        <f t="shared" si="8"/>
        <v>60.901692070428339</v>
      </c>
      <c r="J35">
        <f t="shared" si="9"/>
        <v>60.891680023964071</v>
      </c>
      <c r="K35">
        <f t="shared" si="9"/>
        <v>1.1042648687923606</v>
      </c>
      <c r="L35">
        <f t="shared" si="10"/>
        <v>-14.56784173759559</v>
      </c>
      <c r="M35">
        <f t="shared" si="11"/>
        <v>-32.438186434643008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2.6151694486642452</v>
      </c>
      <c r="B36">
        <f t="shared" si="3"/>
        <v>2.6151694486642452</v>
      </c>
      <c r="C36" s="9">
        <f t="shared" si="4"/>
        <v>0.10200000000000002</v>
      </c>
      <c r="D36" s="9">
        <f t="shared" si="5"/>
        <v>6.3848305513357548</v>
      </c>
      <c r="E36" s="9">
        <f t="shared" si="5"/>
        <v>0.99390935902593047</v>
      </c>
      <c r="F36" s="9">
        <f t="shared" si="6"/>
        <v>0.99689984622405925</v>
      </c>
      <c r="G36" s="10">
        <f t="shared" si="7"/>
        <v>2.1666666599999997</v>
      </c>
      <c r="H36" s="5">
        <f t="shared" si="7"/>
        <v>1</v>
      </c>
      <c r="I36">
        <f t="shared" si="8"/>
        <v>60.809571638774415</v>
      </c>
      <c r="J36">
        <f t="shared" si="9"/>
        <v>60.802816189364741</v>
      </c>
      <c r="K36">
        <f t="shared" si="9"/>
        <v>0.90639193154103825</v>
      </c>
      <c r="L36">
        <f t="shared" si="10"/>
        <v>-14.524578497482588</v>
      </c>
      <c r="M36">
        <f t="shared" si="11"/>
        <v>-32.390518930934903</v>
      </c>
      <c r="S36">
        <f t="shared" si="0"/>
        <v>0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2.2445424996920655</v>
      </c>
      <c r="B37">
        <f t="shared" si="3"/>
        <v>2.2445424996920655</v>
      </c>
      <c r="C37" s="9">
        <f t="shared" si="4"/>
        <v>0.10800000000000003</v>
      </c>
      <c r="D37" s="9">
        <f t="shared" ref="D37:E52" si="13">D36+$C$7*(J36+J37)/2</f>
        <v>6.7554575003079345</v>
      </c>
      <c r="E37" s="9">
        <f t="shared" si="13"/>
        <v>0.99883572420362077</v>
      </c>
      <c r="F37" s="9">
        <f t="shared" si="6"/>
        <v>1.0023722703852656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60.718353628988346</v>
      </c>
      <c r="J37">
        <f t="shared" si="9"/>
        <v>60.714216260530094</v>
      </c>
      <c r="K37">
        <f t="shared" si="9"/>
        <v>0.70880976606233537</v>
      </c>
      <c r="L37">
        <f t="shared" si="10"/>
        <v>-14.481657752193023</v>
      </c>
      <c r="M37">
        <f t="shared" si="11"/>
        <v>-32.343066506590148</v>
      </c>
      <c r="S37">
        <f t="shared" si="0"/>
        <v>0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1.8744552117453113</v>
      </c>
      <c r="B38">
        <f t="shared" si="3"/>
        <v>1.8744552117453113</v>
      </c>
      <c r="C38" s="9">
        <f t="shared" si="4"/>
        <v>0.11400000000000003</v>
      </c>
      <c r="D38" s="9">
        <f t="shared" si="13"/>
        <v>7.1255447882546887</v>
      </c>
      <c r="E38" s="9">
        <f t="shared" si="13"/>
        <v>1.002557721024246</v>
      </c>
      <c r="F38" s="9">
        <f t="shared" si="6"/>
        <v>1.0067023922201537</v>
      </c>
      <c r="G38" s="10">
        <f t="shared" si="14"/>
        <v>2.1666666599999997</v>
      </c>
      <c r="H38" s="5">
        <f t="shared" si="14"/>
        <v>1</v>
      </c>
      <c r="I38">
        <f t="shared" si="8"/>
        <v>60.628036014277292</v>
      </c>
      <c r="J38">
        <f t="shared" si="9"/>
        <v>60.625878148241718</v>
      </c>
      <c r="K38">
        <f t="shared" si="9"/>
        <v>0.51151706037213551</v>
      </c>
      <c r="L38">
        <f t="shared" si="10"/>
        <v>-14.439077295483889</v>
      </c>
      <c r="M38">
        <f t="shared" si="11"/>
        <v>-32.295826431191841</v>
      </c>
      <c r="S38">
        <f t="shared" si="0"/>
        <v>1</v>
      </c>
      <c r="T38" t="b">
        <f t="shared" si="1"/>
        <v>1</v>
      </c>
      <c r="U38" t="b">
        <f t="shared" si="2"/>
        <v>0</v>
      </c>
    </row>
    <row r="39" spans="1:21" x14ac:dyDescent="0.2">
      <c r="A39">
        <f t="shared" si="12"/>
        <v>1.504905994074119</v>
      </c>
      <c r="B39">
        <f t="shared" si="3"/>
        <v>1.504905994074119</v>
      </c>
      <c r="C39" s="9">
        <f t="shared" si="4"/>
        <v>0.12000000000000004</v>
      </c>
      <c r="D39" s="9">
        <f t="shared" si="13"/>
        <v>7.495094005925881</v>
      </c>
      <c r="E39" s="9">
        <f t="shared" si="13"/>
        <v>1.0050771112417638</v>
      </c>
      <c r="F39" s="9">
        <f t="shared" si="6"/>
        <v>1.0098951816798403</v>
      </c>
      <c r="G39" s="10">
        <f t="shared" si="14"/>
        <v>2.1666666599999997</v>
      </c>
      <c r="H39" s="5">
        <f t="shared" si="14"/>
        <v>1</v>
      </c>
      <c r="I39">
        <f t="shared" si="8"/>
        <v>60.538616765939317</v>
      </c>
      <c r="J39">
        <f t="shared" si="9"/>
        <v>60.537799776739263</v>
      </c>
      <c r="K39">
        <f t="shared" si="9"/>
        <v>0.31451251914186529</v>
      </c>
      <c r="L39">
        <f t="shared" si="10"/>
        <v>-14.396834935212405</v>
      </c>
      <c r="M39">
        <f t="shared" si="11"/>
        <v>-32.248795992583844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1.135893268549979</v>
      </c>
      <c r="B40">
        <f t="shared" si="3"/>
        <v>1.135893268549979</v>
      </c>
      <c r="C40" s="9">
        <f t="shared" si="4"/>
        <v>0.12600000000000003</v>
      </c>
      <c r="D40" s="9">
        <f t="shared" si="13"/>
        <v>7.864106731450021</v>
      </c>
      <c r="E40" s="9">
        <f t="shared" si="13"/>
        <v>1.006395648759087</v>
      </c>
      <c r="F40" s="9">
        <f t="shared" si="6"/>
        <v>1.0119555820015997</v>
      </c>
      <c r="G40" s="10">
        <f t="shared" si="14"/>
        <v>2.1666666599999997</v>
      </c>
      <c r="H40" s="5">
        <f t="shared" si="14"/>
        <v>1</v>
      </c>
      <c r="I40">
        <f t="shared" si="8"/>
        <v>60.450093853043207</v>
      </c>
      <c r="J40">
        <f t="shared" si="9"/>
        <v>60.449979083634467</v>
      </c>
      <c r="K40">
        <f t="shared" si="9"/>
        <v>0.11779486358710384</v>
      </c>
      <c r="L40">
        <f t="shared" si="10"/>
        <v>-14.354928493124874</v>
      </c>
      <c r="M40">
        <f t="shared" si="11"/>
        <v>-32.201972496753235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0.76741546958442264</v>
      </c>
      <c r="B41">
        <f t="shared" si="3"/>
        <v>0.76741546958442264</v>
      </c>
      <c r="C41" s="9">
        <f t="shared" si="4"/>
        <v>0.13200000000000003</v>
      </c>
      <c r="D41" s="9">
        <f t="shared" si="13"/>
        <v>8.2325845304155774</v>
      </c>
      <c r="E41" s="9">
        <f t="shared" si="13"/>
        <v>1.0065150797286664</v>
      </c>
      <c r="F41" s="9">
        <f t="shared" si="6"/>
        <v>1.0128885099721217</v>
      </c>
      <c r="G41" s="10">
        <f t="shared" si="14"/>
        <v>2.1666666599999997</v>
      </c>
      <c r="H41" s="5">
        <f t="shared" si="14"/>
        <v>1</v>
      </c>
      <c r="I41">
        <f t="shared" si="8"/>
        <v>60.3624652421124</v>
      </c>
      <c r="J41">
        <f t="shared" si="9"/>
        <v>60.362414019826403</v>
      </c>
      <c r="K41">
        <f t="shared" si="9"/>
        <v>-7.8637168643090921E-2</v>
      </c>
      <c r="L41">
        <f t="shared" si="10"/>
        <v>-14.313355804648667</v>
      </c>
      <c r="M41">
        <f t="shared" si="11"/>
        <v>-32.155353267715753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0.39947104404822653</v>
      </c>
      <c r="B42">
        <f t="shared" si="3"/>
        <v>0.39947104404822653</v>
      </c>
      <c r="C42" s="9">
        <f t="shared" si="4"/>
        <v>0.13800000000000004</v>
      </c>
      <c r="D42" s="9">
        <f t="shared" si="13"/>
        <v>8.6005289559517735</v>
      </c>
      <c r="E42" s="9">
        <f t="shared" si="13"/>
        <v>1.0054371426523976</v>
      </c>
      <c r="F42" s="9">
        <f t="shared" si="6"/>
        <v>1.0126988561882375</v>
      </c>
      <c r="G42" s="10">
        <f t="shared" si="14"/>
        <v>2.1666666599999997</v>
      </c>
      <c r="H42" s="5">
        <f t="shared" si="14"/>
        <v>1</v>
      </c>
      <c r="I42">
        <f t="shared" si="8"/>
        <v>60.275728896813263</v>
      </c>
      <c r="J42">
        <f t="shared" si="9"/>
        <v>60.275102549418044</v>
      </c>
      <c r="K42">
        <f t="shared" si="9"/>
        <v>-0.27478482357615702</v>
      </c>
      <c r="L42">
        <f t="shared" si="10"/>
        <v>-14.272114718687373</v>
      </c>
      <c r="M42">
        <f t="shared" si="11"/>
        <v>-32.108935647404039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3.2058451191117499E-2</v>
      </c>
      <c r="B43">
        <f t="shared" si="3"/>
        <v>3.2058451191117499E-2</v>
      </c>
      <c r="C43" s="9">
        <f t="shared" si="4"/>
        <v>0.14400000000000004</v>
      </c>
      <c r="D43" s="9">
        <f t="shared" si="13"/>
        <v>8.9679415488088825</v>
      </c>
      <c r="E43" s="9">
        <f t="shared" si="13"/>
        <v>1.0031635684808631</v>
      </c>
      <c r="F43" s="9">
        <f t="shared" si="6"/>
        <v>1.011391485315144</v>
      </c>
      <c r="G43" s="10">
        <f t="shared" si="14"/>
        <v>2.1666666599999997</v>
      </c>
      <c r="H43" s="5">
        <f t="shared" si="14"/>
        <v>1</v>
      </c>
      <c r="I43">
        <f t="shared" si="8"/>
        <v>60.189882777647625</v>
      </c>
      <c r="J43">
        <f t="shared" si="9"/>
        <v>60.188042649634049</v>
      </c>
      <c r="K43">
        <f t="shared" si="9"/>
        <v>-0.47064933102532169</v>
      </c>
      <c r="L43">
        <f t="shared" si="10"/>
        <v>-14.231203097419042</v>
      </c>
      <c r="M43">
        <f t="shared" si="11"/>
        <v>-32.062716995558809</v>
      </c>
      <c r="S43">
        <f t="shared" si="0"/>
        <v>1</v>
      </c>
      <c r="T43" t="b">
        <f t="shared" si="1"/>
        <v>0</v>
      </c>
      <c r="U43" t="b">
        <f t="shared" si="2"/>
        <v>1</v>
      </c>
    </row>
    <row r="44" spans="1:21" x14ac:dyDescent="0.2">
      <c r="A44">
        <f t="shared" si="12"/>
        <v>100</v>
      </c>
      <c r="B44">
        <f t="shared" si="3"/>
        <v>0.33482383743802302</v>
      </c>
      <c r="C44" s="9">
        <f t="shared" si="4"/>
        <v>0.15000000000000005</v>
      </c>
      <c r="D44" s="9">
        <f t="shared" si="13"/>
        <v>9.334823837438023</v>
      </c>
      <c r="E44" s="9">
        <f t="shared" si="13"/>
        <v>0.99969608071190619</v>
      </c>
      <c r="F44" s="9">
        <f t="shared" si="6"/>
        <v>1.0089712363421428</v>
      </c>
      <c r="G44" s="10">
        <f t="shared" si="14"/>
        <v>2.1666666599999997</v>
      </c>
      <c r="H44" s="5">
        <f t="shared" si="14"/>
        <v>1</v>
      </c>
      <c r="I44">
        <f t="shared" si="8"/>
        <v>60.104924841649634</v>
      </c>
      <c r="J44">
        <f t="shared" si="9"/>
        <v>60.101232310739796</v>
      </c>
      <c r="K44">
        <f t="shared" si="9"/>
        <v>-0.66623190469823046</v>
      </c>
      <c r="L44">
        <f t="shared" si="10"/>
        <v>-14.190618816097517</v>
      </c>
      <c r="M44">
        <f t="shared" si="11"/>
        <v>-32.016694689622767</v>
      </c>
      <c r="S44">
        <f t="shared" si="0"/>
        <v>0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100</v>
      </c>
      <c r="B45">
        <f t="shared" si="3"/>
        <v>0.70117733807046179</v>
      </c>
      <c r="C45" s="9">
        <f t="shared" si="4"/>
        <v>0.15600000000000006</v>
      </c>
      <c r="D45" s="9">
        <f t="shared" si="13"/>
        <v>9.7011773380704618</v>
      </c>
      <c r="E45" s="9">
        <f t="shared" si="13"/>
        <v>0.9950363954885465</v>
      </c>
      <c r="F45" s="9">
        <f t="shared" si="6"/>
        <v>1.0054429228359232</v>
      </c>
      <c r="G45" s="10">
        <f t="shared" si="14"/>
        <v>2.1666666599999997</v>
      </c>
      <c r="H45" s="5">
        <f t="shared" si="14"/>
        <v>1</v>
      </c>
      <c r="I45">
        <f t="shared" si="8"/>
        <v>60.020853042087026</v>
      </c>
      <c r="J45">
        <f t="shared" si="9"/>
        <v>60.014669535961602</v>
      </c>
      <c r="K45">
        <f t="shared" si="9"/>
        <v>-0.86153374230492941</v>
      </c>
      <c r="L45">
        <f t="shared" si="10"/>
        <v>-14.150359762856812</v>
      </c>
      <c r="M45">
        <f t="shared" si="11"/>
        <v>-31.97086612463724</v>
      </c>
      <c r="S45">
        <f t="shared" si="0"/>
        <v>0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100</v>
      </c>
      <c r="B46">
        <f t="shared" si="3"/>
        <v>1.0670035547964396</v>
      </c>
      <c r="C46" s="9">
        <f t="shared" si="4"/>
        <v>0.16200000000000006</v>
      </c>
      <c r="D46" s="9">
        <f t="shared" si="13"/>
        <v>10.06700355479644</v>
      </c>
      <c r="E46" s="9">
        <f t="shared" si="13"/>
        <v>0.9891862216962376</v>
      </c>
      <c r="F46" s="9">
        <f t="shared" si="6"/>
        <v>1.0008113331914079</v>
      </c>
      <c r="G46" s="10">
        <f t="shared" si="14"/>
        <v>2.1666666599999997</v>
      </c>
      <c r="H46" s="5">
        <f t="shared" si="14"/>
        <v>1</v>
      </c>
      <c r="I46">
        <f t="shared" si="8"/>
        <v>59.937665328166837</v>
      </c>
      <c r="J46">
        <f t="shared" si="9"/>
        <v>59.928352341408178</v>
      </c>
      <c r="K46">
        <f t="shared" si="9"/>
        <v>-1.0565560256652167</v>
      </c>
      <c r="L46">
        <f t="shared" si="10"/>
        <v>-14.110423838518573</v>
      </c>
      <c r="M46">
        <f t="shared" si="11"/>
        <v>-31.925228713141578</v>
      </c>
      <c r="S46">
        <f t="shared" si="0"/>
        <v>0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100</v>
      </c>
      <c r="B47">
        <f t="shared" si="3"/>
        <v>1.432303979643514</v>
      </c>
      <c r="C47" s="9">
        <f t="shared" si="4"/>
        <v>0.16800000000000007</v>
      </c>
      <c r="D47" s="9">
        <f t="shared" si="13"/>
        <v>10.432303979643514</v>
      </c>
      <c r="E47" s="9">
        <f t="shared" si="13"/>
        <v>0.98214726105947181</v>
      </c>
      <c r="F47" s="9">
        <f t="shared" si="6"/>
        <v>0.99508123088018918</v>
      </c>
      <c r="G47" s="10">
        <f t="shared" si="14"/>
        <v>2.1666666599999997</v>
      </c>
      <c r="H47" s="5">
        <f t="shared" si="14"/>
        <v>1</v>
      </c>
      <c r="I47">
        <f t="shared" si="8"/>
        <v>59.855359644745512</v>
      </c>
      <c r="J47">
        <f t="shared" si="9"/>
        <v>59.842278755993213</v>
      </c>
      <c r="K47">
        <f t="shared" si="9"/>
        <v>-1.2512999208153803</v>
      </c>
      <c r="L47">
        <f t="shared" si="10"/>
        <v>-14.070808956402505</v>
      </c>
      <c r="M47">
        <f t="shared" si="11"/>
        <v>-31.879779885075124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1.7970800926544381</v>
      </c>
      <c r="C48" s="9">
        <f t="shared" si="4"/>
        <v>0.17400000000000007</v>
      </c>
      <c r="D48" s="9">
        <f t="shared" si="13"/>
        <v>10.797080092654438</v>
      </c>
      <c r="E48" s="9">
        <f t="shared" si="13"/>
        <v>0.9739212082377362</v>
      </c>
      <c r="F48" s="9">
        <f t="shared" si="6"/>
        <v>0.98825735469657172</v>
      </c>
      <c r="G48" s="10">
        <f t="shared" si="14"/>
        <v>2.1666666599999997</v>
      </c>
      <c r="H48" s="5">
        <f t="shared" si="14"/>
        <v>1</v>
      </c>
      <c r="I48">
        <f t="shared" si="8"/>
        <v>59.773933932043633</v>
      </c>
      <c r="J48">
        <f t="shared" si="9"/>
        <v>59.756446821359155</v>
      </c>
      <c r="K48">
        <f t="shared" si="9"/>
        <v>-1.4457665781143385</v>
      </c>
      <c r="L48">
        <f t="shared" si="10"/>
        <v>-14.031513042139839</v>
      </c>
      <c r="M48">
        <f t="shared" si="11"/>
        <v>-31.834517087681824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2.16133336196458</v>
      </c>
      <c r="C49" s="9">
        <f t="shared" si="4"/>
        <v>0.18000000000000008</v>
      </c>
      <c r="D49" s="9">
        <f t="shared" si="13"/>
        <v>11.16133336196458</v>
      </c>
      <c r="E49" s="9">
        <f t="shared" si="13"/>
        <v>0.96450975092082236</v>
      </c>
      <c r="F49" s="9">
        <f t="shared" si="6"/>
        <v>0.98034441900124958</v>
      </c>
      <c r="G49" s="10">
        <f t="shared" si="14"/>
        <v>2.1666666599999997</v>
      </c>
      <c r="H49" s="5">
        <f t="shared" si="14"/>
        <v>1</v>
      </c>
      <c r="I49">
        <f t="shared" si="8"/>
        <v>59.693386125365123</v>
      </c>
      <c r="J49">
        <f t="shared" si="9"/>
        <v>59.670854591802104</v>
      </c>
      <c r="K49">
        <f t="shared" si="9"/>
        <v>-1.6399571323491977</v>
      </c>
      <c r="L49">
        <f t="shared" si="10"/>
        <v>-13.992534033489754</v>
      </c>
      <c r="M49">
        <f t="shared" si="11"/>
        <v>-31.789437785417388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2.5250652438788794</v>
      </c>
      <c r="C50" s="9">
        <f t="shared" si="4"/>
        <v>0.18600000000000008</v>
      </c>
      <c r="D50" s="9">
        <f t="shared" si="13"/>
        <v>11.525065243878879</v>
      </c>
      <c r="E50" s="9">
        <f t="shared" si="13"/>
        <v>0.95391456992349455</v>
      </c>
      <c r="F50" s="9">
        <f t="shared" si="6"/>
        <v>0.97134711396263684</v>
      </c>
      <c r="G50" s="10">
        <f t="shared" si="14"/>
        <v>2.1666666599999997</v>
      </c>
      <c r="H50" s="5">
        <f t="shared" si="14"/>
        <v>1</v>
      </c>
      <c r="I50">
        <f t="shared" si="8"/>
        <v>59.613714154821039</v>
      </c>
      <c r="J50">
        <f t="shared" si="9"/>
        <v>59.585500134197815</v>
      </c>
      <c r="K50">
        <f t="shared" si="9"/>
        <v>-1.8338727028402437</v>
      </c>
      <c r="L50">
        <f t="shared" si="10"/>
        <v>-13.953869880158747</v>
      </c>
      <c r="M50">
        <f t="shared" si="11"/>
        <v>-31.744539459858938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2.8882771829483662</v>
      </c>
      <c r="C51" s="9">
        <f t="shared" si="4"/>
        <v>0.19200000000000009</v>
      </c>
      <c r="D51" s="9">
        <f t="shared" si="13"/>
        <v>11.888277182948366</v>
      </c>
      <c r="E51" s="9">
        <f t="shared" si="13"/>
        <v>0.94213733927951837</v>
      </c>
      <c r="F51" s="9">
        <f t="shared" si="6"/>
        <v>0.96127010579587224</v>
      </c>
      <c r="G51" s="10">
        <f t="shared" si="14"/>
        <v>2.1666666599999997</v>
      </c>
      <c r="H51" s="5">
        <f t="shared" si="14"/>
        <v>1</v>
      </c>
      <c r="I51">
        <f t="shared" si="8"/>
        <v>59.534915945058067</v>
      </c>
      <c r="J51">
        <f t="shared" si="9"/>
        <v>59.500381527928845</v>
      </c>
      <c r="K51">
        <f t="shared" si="9"/>
        <v>-2.0275143935453834</v>
      </c>
      <c r="L51">
        <f t="shared" si="10"/>
        <v>-13.915518543622955</v>
      </c>
      <c r="M51">
        <f t="shared" si="11"/>
        <v>-31.699819609617126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3.2509706120462276</v>
      </c>
      <c r="C52" s="9">
        <f t="shared" si="4"/>
        <v>0.19800000000000009</v>
      </c>
      <c r="D52" s="9">
        <f t="shared" si="13"/>
        <v>12.250970612046228</v>
      </c>
      <c r="E52" s="9">
        <f t="shared" si="13"/>
        <v>0.92917972633505463</v>
      </c>
      <c r="F52" s="9">
        <f t="shared" si="6"/>
        <v>0.95011803699952191</v>
      </c>
      <c r="G52" s="10">
        <f t="shared" si="14"/>
        <v>2.1666666599999997</v>
      </c>
      <c r="H52" s="5">
        <f t="shared" si="14"/>
        <v>1</v>
      </c>
      <c r="I52">
        <f t="shared" si="8"/>
        <v>59.456989414991646</v>
      </c>
      <c r="J52">
        <f t="shared" si="9"/>
        <v>59.415496864812745</v>
      </c>
      <c r="K52">
        <f t="shared" si="9"/>
        <v>-2.2208832931640479</v>
      </c>
      <c r="L52">
        <f t="shared" si="10"/>
        <v>-13.877477996953381</v>
      </c>
      <c r="M52">
        <f t="shared" si="11"/>
        <v>-31.655275750250638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3.6131469524434525</v>
      </c>
      <c r="C53" s="9">
        <f t="shared" si="4"/>
        <v>0.2040000000000001</v>
      </c>
      <c r="D53" s="9">
        <f t="shared" ref="D53:E68" si="15">D52+$C$7*(J52+J53)/2</f>
        <v>12.613146952443453</v>
      </c>
      <c r="E53" s="9">
        <f t="shared" si="15"/>
        <v>0.91504339184142047</v>
      </c>
      <c r="F53" s="9">
        <f t="shared" si="6"/>
        <v>0.93789552658999753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59.379932477543761</v>
      </c>
      <c r="J53">
        <f t="shared" si="9"/>
        <v>59.33084424903133</v>
      </c>
      <c r="K53">
        <f t="shared" si="9"/>
        <v>-2.4139804752405767</v>
      </c>
      <c r="L53">
        <f t="shared" si="10"/>
        <v>-13.839746224643983</v>
      </c>
      <c r="M53">
        <f t="shared" si="11"/>
        <v>-31.610905414183105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3.9748076138840336</v>
      </c>
      <c r="C54" s="9">
        <f t="shared" si="4"/>
        <v>0.2100000000000001</v>
      </c>
      <c r="D54" s="9">
        <f t="shared" si="15"/>
        <v>12.974807613884034</v>
      </c>
      <c r="E54" s="9">
        <f t="shared" si="15"/>
        <v>0.89972999004722209</v>
      </c>
      <c r="F54" s="9">
        <f t="shared" si="6"/>
        <v>0.92460717033371476</v>
      </c>
      <c r="G54" s="10">
        <f t="shared" si="16"/>
        <v>2.1666666599999997</v>
      </c>
      <c r="H54" s="5">
        <f t="shared" si="16"/>
        <v>1</v>
      </c>
      <c r="I54">
        <f t="shared" si="8"/>
        <v>59.30374303938563</v>
      </c>
      <c r="J54">
        <f t="shared" si="9"/>
        <v>59.246421797061004</v>
      </c>
      <c r="K54">
        <f t="shared" si="9"/>
        <v>-2.6068069982670936</v>
      </c>
      <c r="L54">
        <f t="shared" si="10"/>
        <v>-13.802321222442698</v>
      </c>
      <c r="M54">
        <f t="shared" si="11"/>
        <v>-31.566706150622267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4.3359539946597625</v>
      </c>
      <c r="C55" s="9">
        <f t="shared" si="4"/>
        <v>0.21600000000000011</v>
      </c>
      <c r="D55" s="9">
        <f t="shared" si="15"/>
        <v>13.335953994659763</v>
      </c>
      <c r="E55" s="9">
        <f t="shared" si="15"/>
        <v>0.88324116878986048</v>
      </c>
      <c r="F55" s="9">
        <f t="shared" si="6"/>
        <v>0.91025754097700662</v>
      </c>
      <c r="G55" s="10">
        <f t="shared" si="16"/>
        <v>2.1666666599999997</v>
      </c>
      <c r="H55" s="5">
        <f t="shared" si="16"/>
        <v>1</v>
      </c>
      <c r="I55">
        <f t="shared" si="8"/>
        <v>59.228419000685001</v>
      </c>
      <c r="J55">
        <f t="shared" si="9"/>
        <v>59.162227637604104</v>
      </c>
      <c r="K55">
        <f t="shared" si="9"/>
        <v>-2.7993639057858895</v>
      </c>
      <c r="L55">
        <f t="shared" si="10"/>
        <v>-13.765200997185241</v>
      </c>
      <c r="M55">
        <f t="shared" si="11"/>
        <v>-31.522675525481468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4.6965874816845954</v>
      </c>
      <c r="C56" s="9">
        <f t="shared" si="4"/>
        <v>0.22200000000000011</v>
      </c>
      <c r="D56" s="9">
        <f t="shared" si="15"/>
        <v>13.696587481684595</v>
      </c>
      <c r="E56" s="9">
        <f t="shared" si="15"/>
        <v>0.86557856958641499</v>
      </c>
      <c r="F56" s="9">
        <f t="shared" si="6"/>
        <v>0.89485118847381817</v>
      </c>
      <c r="G56" s="10">
        <f t="shared" si="16"/>
        <v>2.1666666599999997</v>
      </c>
      <c r="H56" s="5">
        <f t="shared" si="16"/>
        <v>1</v>
      </c>
      <c r="I56">
        <f t="shared" si="8"/>
        <v>59.153958254858416</v>
      </c>
      <c r="J56">
        <f t="shared" si="9"/>
        <v>59.078259911521272</v>
      </c>
      <c r="K56">
        <f t="shared" si="9"/>
        <v>-2.9916522264913263</v>
      </c>
      <c r="L56">
        <f t="shared" si="10"/>
        <v>-13.728383566631782</v>
      </c>
      <c r="M56">
        <f t="shared" si="11"/>
        <v>-31.47881112130333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5.0567094505686185</v>
      </c>
      <c r="C57" s="9">
        <f t="shared" si="4"/>
        <v>0.22800000000000012</v>
      </c>
      <c r="D57" s="9">
        <f t="shared" si="15"/>
        <v>14.056709450568619</v>
      </c>
      <c r="E57" s="9">
        <f t="shared" si="15"/>
        <v>0.84674382772390611</v>
      </c>
      <c r="F57" s="9">
        <f t="shared" si="6"/>
        <v>0.87839264021119634</v>
      </c>
      <c r="G57" s="10">
        <f t="shared" si="16"/>
        <v>2.1666666599999997</v>
      </c>
      <c r="H57" s="5">
        <f t="shared" si="16"/>
        <v>1</v>
      </c>
      <c r="I57">
        <f t="shared" si="8"/>
        <v>59.080358688328282</v>
      </c>
      <c r="J57">
        <f t="shared" si="9"/>
        <v>58.994516771764815</v>
      </c>
      <c r="K57">
        <f t="shared" si="9"/>
        <v>-3.1836729743312766</v>
      </c>
      <c r="L57">
        <f t="shared" si="10"/>
        <v>-13.691866959306422</v>
      </c>
      <c r="M57">
        <f t="shared" si="11"/>
        <v>-31.435110537185619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5.4163212656916055</v>
      </c>
      <c r="C58" s="9">
        <f t="shared" si="4"/>
        <v>0.23400000000000012</v>
      </c>
      <c r="D58" s="9">
        <f t="shared" si="15"/>
        <v>14.416321265691606</v>
      </c>
      <c r="E58" s="9">
        <f t="shared" si="15"/>
        <v>0.82673857234894099</v>
      </c>
      <c r="F58" s="9">
        <f t="shared" si="6"/>
        <v>0.86088640123259885</v>
      </c>
      <c r="G58" s="10">
        <f t="shared" si="16"/>
        <v>2.1666666599999997</v>
      </c>
      <c r="H58" s="5">
        <f t="shared" si="16"/>
        <v>1</v>
      </c>
      <c r="I58">
        <f t="shared" si="8"/>
        <v>59.007618180284851</v>
      </c>
      <c r="J58">
        <f t="shared" si="9"/>
        <v>58.910996383313048</v>
      </c>
      <c r="K58">
        <f t="shared" si="9"/>
        <v>-3.3754271486081091</v>
      </c>
      <c r="L58">
        <f t="shared" si="10"/>
        <v>-13.65564921433945</v>
      </c>
      <c r="M58">
        <f t="shared" si="11"/>
        <v>-31.391571388709245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5.7754242802761819</v>
      </c>
      <c r="C59" s="9">
        <f t="shared" si="4"/>
        <v>0.24000000000000013</v>
      </c>
      <c r="D59" s="9">
        <f t="shared" si="15"/>
        <v>14.775424280276182</v>
      </c>
      <c r="E59" s="9">
        <f t="shared" si="15"/>
        <v>0.80556442655674454</v>
      </c>
      <c r="F59" s="9">
        <f t="shared" si="6"/>
        <v>0.84233695445903811</v>
      </c>
      <c r="G59" s="10">
        <f t="shared" si="16"/>
        <v>2.1666666599999997</v>
      </c>
      <c r="H59" s="5">
        <f t="shared" si="16"/>
        <v>1</v>
      </c>
      <c r="I59">
        <f t="shared" si="8"/>
        <v>58.935734602453095</v>
      </c>
      <c r="J59">
        <f t="shared" si="9"/>
        <v>58.827696923105577</v>
      </c>
      <c r="K59">
        <f t="shared" si="9"/>
        <v>-3.5669157340792355</v>
      </c>
      <c r="L59">
        <f t="shared" si="10"/>
        <v>-13.619728381312362</v>
      </c>
      <c r="M59">
        <f t="shared" si="11"/>
        <v>-31.348191307868323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6.1340198364605918</v>
      </c>
      <c r="C60" s="9">
        <f t="shared" si="4"/>
        <v>0.24600000000000014</v>
      </c>
      <c r="D60" s="9">
        <f t="shared" si="15"/>
        <v>15.134019836460592</v>
      </c>
      <c r="E60" s="9">
        <f t="shared" si="15"/>
        <v>0.78322300747957829</v>
      </c>
      <c r="F60" s="9">
        <f t="shared" si="6"/>
        <v>0.82274876090808147</v>
      </c>
      <c r="G60" s="10">
        <f t="shared" si="16"/>
        <v>2.1666666599999997</v>
      </c>
      <c r="H60" s="5">
        <f t="shared" si="16"/>
        <v>1</v>
      </c>
      <c r="I60">
        <f t="shared" si="8"/>
        <v>58.864705818864607</v>
      </c>
      <c r="J60">
        <f t="shared" si="9"/>
        <v>58.744616579979571</v>
      </c>
      <c r="K60">
        <f t="shared" si="9"/>
        <v>-3.7581397010572322</v>
      </c>
      <c r="L60">
        <f t="shared" si="10"/>
        <v>-13.584102520105654</v>
      </c>
      <c r="M60">
        <f t="shared" si="11"/>
        <v>-31.304967943002303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6.4921092653710808</v>
      </c>
      <c r="C61" s="9">
        <f t="shared" si="4"/>
        <v>0.25200000000000011</v>
      </c>
      <c r="D61" s="9">
        <f t="shared" si="15"/>
        <v>15.492109265371081</v>
      </c>
      <c r="E61" s="9">
        <f t="shared" si="15"/>
        <v>0.75971592637454965</v>
      </c>
      <c r="F61" s="9">
        <f t="shared" si="6"/>
        <v>0.80212625991072395</v>
      </c>
      <c r="G61" s="10">
        <f t="shared" si="16"/>
        <v>2.1666666599999997</v>
      </c>
      <c r="H61" s="5">
        <f t="shared" si="16"/>
        <v>1</v>
      </c>
      <c r="I61">
        <f t="shared" si="8"/>
        <v>58.79452968563448</v>
      </c>
      <c r="J61">
        <f t="shared" si="9"/>
        <v>58.661753554606925</v>
      </c>
      <c r="K61">
        <f t="shared" si="9"/>
        <v>-3.9491000055095462</v>
      </c>
      <c r="L61">
        <f t="shared" si="10"/>
        <v>-13.548769700749315</v>
      </c>
      <c r="M61">
        <f t="shared" si="11"/>
        <v>-31.261898958730075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6.8496938871939008</v>
      </c>
      <c r="C62" s="9">
        <f t="shared" si="4"/>
        <v>0.25800000000000012</v>
      </c>
      <c r="D62" s="9">
        <f t="shared" si="15"/>
        <v>15.849693887193901</v>
      </c>
      <c r="E62" s="9">
        <f t="shared" si="15"/>
        <v>0.73504478871081425</v>
      </c>
      <c r="F62" s="9">
        <f t="shared" si="6"/>
        <v>0.78047386932615581</v>
      </c>
      <c r="G62" s="10">
        <f t="shared" si="16"/>
        <v>2.1666666599999997</v>
      </c>
      <c r="H62" s="5">
        <f t="shared" si="16"/>
        <v>1</v>
      </c>
      <c r="I62">
        <f t="shared" si="8"/>
        <v>58.725204050743166</v>
      </c>
      <c r="J62">
        <f t="shared" si="9"/>
        <v>58.579106059432355</v>
      </c>
      <c r="K62">
        <f t="shared" si="9"/>
        <v>-4.1397975891577996</v>
      </c>
      <c r="L62">
        <f t="shared" si="10"/>
        <v>-13.513728003276048</v>
      </c>
      <c r="M62">
        <f t="shared" si="11"/>
        <v>-31.218982035886011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7.2067750112469362</v>
      </c>
      <c r="C63" s="9">
        <f t="shared" si="4"/>
        <v>0.26400000000000012</v>
      </c>
      <c r="D63" s="9">
        <f t="shared" si="15"/>
        <v>16.206775011246936</v>
      </c>
      <c r="E63" s="9">
        <f t="shared" si="15"/>
        <v>0.70921119425617396</v>
      </c>
      <c r="F63" s="9">
        <f t="shared" si="6"/>
        <v>0.75779598575443596</v>
      </c>
      <c r="G63" s="10">
        <f t="shared" si="16"/>
        <v>2.1666666599999997</v>
      </c>
      <c r="H63" s="5">
        <f t="shared" si="16"/>
        <v>1</v>
      </c>
      <c r="I63">
        <f t="shared" si="8"/>
        <v>58.656726753823477</v>
      </c>
      <c r="J63">
        <f t="shared" si="9"/>
        <v>58.496672318612369</v>
      </c>
      <c r="K63">
        <f t="shared" si="9"/>
        <v>-4.3302333795767041</v>
      </c>
      <c r="L63">
        <f t="shared" si="10"/>
        <v>-13.478975517577169</v>
      </c>
      <c r="M63">
        <f t="shared" si="11"/>
        <v>-31.176214871457933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7.5633539360509658</v>
      </c>
      <c r="C64" s="9">
        <f t="shared" si="4"/>
        <v>0.27000000000000013</v>
      </c>
      <c r="D64" s="9">
        <f t="shared" si="15"/>
        <v>16.563353936050966</v>
      </c>
      <c r="E64" s="9">
        <f t="shared" si="15"/>
        <v>0.68221673716307263</v>
      </c>
      <c r="F64" s="9">
        <f t="shared" si="6"/>
        <v>0.73409698474709939</v>
      </c>
      <c r="G64" s="10">
        <f t="shared" si="16"/>
        <v>2.1666666599999997</v>
      </c>
      <c r="H64" s="5">
        <f t="shared" si="16"/>
        <v>1</v>
      </c>
      <c r="I64">
        <f t="shared" si="8"/>
        <v>58.589095625952631</v>
      </c>
      <c r="J64">
        <f t="shared" si="9"/>
        <v>58.41445056795515</v>
      </c>
      <c r="K64">
        <f t="shared" si="9"/>
        <v>-4.5204082902925977</v>
      </c>
      <c r="L64">
        <f t="shared" si="10"/>
        <v>-13.444510343261181</v>
      </c>
      <c r="M64">
        <f t="shared" si="11"/>
        <v>-31.133595178526903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7.9194319494005576</v>
      </c>
      <c r="C65" s="9">
        <f t="shared" si="4"/>
        <v>0.27600000000000013</v>
      </c>
      <c r="D65" s="9">
        <f t="shared" si="15"/>
        <v>16.919431949400558</v>
      </c>
      <c r="E65" s="9">
        <f t="shared" si="15"/>
        <v>0.65406300605399126</v>
      </c>
      <c r="F65" s="9">
        <f t="shared" si="6"/>
        <v>0.70938122101570522</v>
      </c>
      <c r="G65" s="10">
        <f t="shared" si="16"/>
        <v>2.1666666599999997</v>
      </c>
      <c r="H65" s="5">
        <f t="shared" si="16"/>
        <v>1</v>
      </c>
      <c r="I65">
        <f t="shared" si="8"/>
        <v>58.522308489449379</v>
      </c>
      <c r="J65">
        <f t="shared" si="9"/>
        <v>58.332439054861254</v>
      </c>
      <c r="K65">
        <f t="shared" si="9"/>
        <v>-4.7103232208816115</v>
      </c>
      <c r="L65">
        <f t="shared" si="10"/>
        <v>-13.410330589514984</v>
      </c>
      <c r="M65">
        <f t="shared" si="11"/>
        <v>-31.091120686208864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8.2750103284345933</v>
      </c>
      <c r="C66" s="9">
        <f t="shared" si="4"/>
        <v>0.28200000000000014</v>
      </c>
      <c r="D66" s="9">
        <f t="shared" si="15"/>
        <v>17.275010328434593</v>
      </c>
      <c r="E66" s="9">
        <f t="shared" si="15"/>
        <v>0.62475158410624654</v>
      </c>
      <c r="F66" s="9">
        <f t="shared" si="6"/>
        <v>0.68365302863835165</v>
      </c>
      <c r="G66" s="10">
        <f t="shared" si="16"/>
        <v>2.1666666599999997</v>
      </c>
      <c r="H66" s="5">
        <f t="shared" si="16"/>
        <v>1</v>
      </c>
      <c r="I66">
        <f t="shared" si="8"/>
        <v>58.456363157676357</v>
      </c>
      <c r="J66">
        <f t="shared" si="9"/>
        <v>58.250636038265213</v>
      </c>
      <c r="K66">
        <f t="shared" si="9"/>
        <v>-4.8999790570674859</v>
      </c>
      <c r="L66">
        <f t="shared" si="10"/>
        <v>-13.376434374967745</v>
      </c>
      <c r="M66">
        <f t="shared" si="11"/>
        <v>-31.048789139598011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8.6300903397064666</v>
      </c>
      <c r="C67" s="9">
        <f t="shared" si="4"/>
        <v>0.28800000000000014</v>
      </c>
      <c r="D67" s="9">
        <f t="shared" si="15"/>
        <v>17.630090339706467</v>
      </c>
      <c r="E67" s="9">
        <f t="shared" si="15"/>
        <v>0.5942840491361927</v>
      </c>
      <c r="F67" s="9">
        <f t="shared" si="6"/>
        <v>0.65691672126416878</v>
      </c>
      <c r="G67" s="10">
        <f t="shared" si="16"/>
        <v>2.1666666599999997</v>
      </c>
      <c r="H67" s="5">
        <f t="shared" si="16"/>
        <v>1</v>
      </c>
      <c r="I67">
        <f t="shared" si="8"/>
        <v>58.391257434847532</v>
      </c>
      <c r="J67">
        <f t="shared" si="9"/>
        <v>58.169039788577912</v>
      </c>
      <c r="K67">
        <f t="shared" si="9"/>
        <v>-5.0893766708190338</v>
      </c>
      <c r="L67">
        <f t="shared" si="10"/>
        <v>-13.342819827557333</v>
      </c>
      <c r="M67">
        <f t="shared" si="11"/>
        <v>-31.0065982997119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8.984673239253901</v>
      </c>
      <c r="C68" s="9">
        <f t="shared" si="4"/>
        <v>0.29400000000000015</v>
      </c>
      <c r="D68" s="9">
        <f t="shared" si="15"/>
        <v>17.984673239253901</v>
      </c>
      <c r="E68" s="9">
        <f t="shared" si="15"/>
        <v>0.56266197368283044</v>
      </c>
      <c r="F68" s="9">
        <f t="shared" si="6"/>
        <v>0.62917659231581002</v>
      </c>
      <c r="G68" s="10">
        <f t="shared" si="16"/>
        <v>2.1666666599999997</v>
      </c>
      <c r="H68" s="5">
        <f t="shared" si="16"/>
        <v>1</v>
      </c>
      <c r="I68">
        <f t="shared" si="8"/>
        <v>58.326989115840874</v>
      </c>
      <c r="J68">
        <f t="shared" si="9"/>
        <v>58.087648587629815</v>
      </c>
      <c r="K68">
        <f t="shared" si="9"/>
        <v>-5.2785169204472764</v>
      </c>
      <c r="L68">
        <f t="shared" si="10"/>
        <v>-13.30948508439937</v>
      </c>
      <c r="M68">
        <f t="shared" si="11"/>
        <v>-30.964545943438242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9.3387602726684484</v>
      </c>
      <c r="C69" s="9">
        <f t="shared" si="4"/>
        <v>0.30000000000000016</v>
      </c>
      <c r="D69" s="9">
        <f t="shared" ref="D69:E84" si="17">D68+$C$7*(J68+J69)/2</f>
        <v>18.338760272668448</v>
      </c>
      <c r="E69" s="9">
        <f t="shared" si="17"/>
        <v>0.52988692509082436</v>
      </c>
      <c r="F69" s="9">
        <f t="shared" si="6"/>
        <v>0.60043691518995923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58.263555986016257</v>
      </c>
      <c r="J69">
        <f t="shared" si="9"/>
        <v>58.006460728614975</v>
      </c>
      <c r="K69">
        <f t="shared" si="9"/>
        <v>-5.4674006507022499</v>
      </c>
      <c r="L69">
        <f t="shared" si="10"/>
        <v>-13.276428291658855</v>
      </c>
      <c r="M69">
        <f t="shared" si="11"/>
        <v>-30.922629863483301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9.6923526751646349</v>
      </c>
      <c r="C70" s="9">
        <f t="shared" si="4"/>
        <v>0.30600000000000016</v>
      </c>
      <c r="D70" s="9">
        <f t="shared" si="17"/>
        <v>18.692352675164635</v>
      </c>
      <c r="E70" s="9">
        <f t="shared" si="17"/>
        <v>0.4959604655929305</v>
      </c>
      <c r="F70" s="9">
        <f t="shared" si="6"/>
        <v>0.57070194345586367</v>
      </c>
      <c r="G70" s="10">
        <f t="shared" si="18"/>
        <v>2.1666666599999997</v>
      </c>
      <c r="H70" s="5">
        <f t="shared" si="18"/>
        <v>1</v>
      </c>
      <c r="I70">
        <f t="shared" si="8"/>
        <v>58.200955821038562</v>
      </c>
      <c r="J70">
        <f t="shared" si="9"/>
        <v>57.925474516035855</v>
      </c>
      <c r="K70">
        <f t="shared" si="9"/>
        <v>-5.6560286928694978</v>
      </c>
      <c r="L70">
        <f t="shared" si="10"/>
        <v>-13.243647604424323</v>
      </c>
      <c r="M70">
        <f t="shared" si="11"/>
        <v>-30.880847868321915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10.045451671648774</v>
      </c>
      <c r="C71" s="9">
        <f t="shared" si="4"/>
        <v>0.31200000000000017</v>
      </c>
      <c r="D71" s="9">
        <f t="shared" si="17"/>
        <v>19.045451671648774</v>
      </c>
      <c r="E71" s="9">
        <f t="shared" si="17"/>
        <v>0.46088415239183644</v>
      </c>
      <c r="F71" s="9">
        <f t="shared" si="6"/>
        <v>0.53997591105191856</v>
      </c>
      <c r="G71" s="10">
        <f t="shared" si="18"/>
        <v>2.1666666599999997</v>
      </c>
      <c r="H71" s="5">
        <f t="shared" si="18"/>
        <v>1</v>
      </c>
      <c r="I71">
        <f t="shared" si="8"/>
        <v>58.139186386706072</v>
      </c>
      <c r="J71">
        <f t="shared" si="9"/>
        <v>57.84468826564887</v>
      </c>
      <c r="K71">
        <f t="shared" si="9"/>
        <v>-5.8444018648662617</v>
      </c>
      <c r="L71">
        <f t="shared" si="10"/>
        <v>-13.211141186584539</v>
      </c>
      <c r="M71">
        <f t="shared" si="11"/>
        <v>-30.839197782149029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10.398058476787455</v>
      </c>
      <c r="C72" s="9">
        <f t="shared" si="4"/>
        <v>0.31800000000000017</v>
      </c>
      <c r="D72" s="9">
        <f t="shared" si="17"/>
        <v>19.398058476787455</v>
      </c>
      <c r="E72" s="9">
        <f t="shared" si="17"/>
        <v>0.42465953774141535</v>
      </c>
      <c r="F72" s="9">
        <f t="shared" si="6"/>
        <v>0.50826303248031224</v>
      </c>
      <c r="G72" s="10">
        <f t="shared" si="18"/>
        <v>2.1666666599999997</v>
      </c>
      <c r="H72" s="5">
        <f t="shared" si="18"/>
        <v>1</v>
      </c>
      <c r="I72">
        <f t="shared" si="8"/>
        <v>58.078245438784101</v>
      </c>
      <c r="J72">
        <f t="shared" si="9"/>
        <v>57.764100304410704</v>
      </c>
      <c r="K72">
        <f t="shared" si="9"/>
        <v>-6.0325209713373704</v>
      </c>
      <c r="L72">
        <f t="shared" si="10"/>
        <v>-13.178907210707695</v>
      </c>
      <c r="M72">
        <f t="shared" si="11"/>
        <v>-30.797677444832757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10.750174295075706</v>
      </c>
      <c r="C73" s="9">
        <f t="shared" si="4"/>
        <v>0.32400000000000018</v>
      </c>
      <c r="D73" s="9">
        <f t="shared" si="17"/>
        <v>19.750174295075706</v>
      </c>
      <c r="E73" s="9">
        <f t="shared" si="17"/>
        <v>0.38728816902739627</v>
      </c>
      <c r="F73" s="9">
        <f t="shared" si="6"/>
        <v>0.47556750299975048</v>
      </c>
      <c r="G73" s="10">
        <f t="shared" si="18"/>
        <v>2.1666666599999997</v>
      </c>
      <c r="H73" s="5">
        <f t="shared" si="18"/>
        <v>1</v>
      </c>
      <c r="I73">
        <f t="shared" si="8"/>
        <v>58.018130722843978</v>
      </c>
      <c r="J73">
        <f t="shared" si="9"/>
        <v>57.683708970425386</v>
      </c>
      <c r="K73">
        <f t="shared" si="9"/>
        <v>-6.2203868037508503</v>
      </c>
      <c r="L73">
        <f t="shared" si="10"/>
        <v>-13.146943857923114</v>
      </c>
      <c r="M73">
        <f t="shared" si="11"/>
        <v>-30.756284711868879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11.101800320904825</v>
      </c>
      <c r="C74" s="9">
        <f t="shared" si="4"/>
        <v>0.33000000000000018</v>
      </c>
      <c r="D74" s="9">
        <f t="shared" si="17"/>
        <v>20.101800320904825</v>
      </c>
      <c r="E74" s="9">
        <f t="shared" si="17"/>
        <v>0.34877158884745174</v>
      </c>
      <c r="F74" s="9">
        <f t="shared" si="6"/>
        <v>0.44189349881627449</v>
      </c>
      <c r="G74" s="10">
        <f t="shared" si="18"/>
        <v>2.1666666599999997</v>
      </c>
      <c r="H74" s="5">
        <f t="shared" si="18"/>
        <v>1</v>
      </c>
      <c r="I74">
        <f t="shared" si="8"/>
        <v>57.958839974107271</v>
      </c>
      <c r="J74">
        <f t="shared" si="9"/>
        <v>57.603512612892054</v>
      </c>
      <c r="K74">
        <f t="shared" si="9"/>
        <v>-6.4080001404932503</v>
      </c>
      <c r="L74">
        <f t="shared" si="10"/>
        <v>-13.115249317805389</v>
      </c>
      <c r="M74">
        <f t="shared" si="11"/>
        <v>-30.715017454336774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11.45293773862991</v>
      </c>
      <c r="C75" s="9">
        <f t="shared" si="4"/>
        <v>0.33600000000000019</v>
      </c>
      <c r="D75" s="9">
        <f t="shared" si="17"/>
        <v>20.45293773862991</v>
      </c>
      <c r="E75" s="9">
        <f t="shared" si="17"/>
        <v>0.30911133509070499</v>
      </c>
      <c r="F75" s="9">
        <f t="shared" si="6"/>
        <v>0.40724517727219023</v>
      </c>
      <c r="G75" s="10">
        <f t="shared" si="18"/>
        <v>2.1666666599999997</v>
      </c>
      <c r="H75" s="5">
        <f t="shared" si="18"/>
        <v>1</v>
      </c>
      <c r="I75">
        <f t="shared" si="8"/>
        <v>57.900370917295426</v>
      </c>
      <c r="J75">
        <f t="shared" si="9"/>
        <v>57.523509592053443</v>
      </c>
      <c r="K75">
        <f t="shared" si="9"/>
        <v>-6.5953617469647048</v>
      </c>
      <c r="L75">
        <f t="shared" si="10"/>
        <v>-13.083821788261019</v>
      </c>
      <c r="M75">
        <f t="shared" si="11"/>
        <v>-30.673873558856691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11.803587722637065</v>
      </c>
      <c r="C76" s="9">
        <f t="shared" si="4"/>
        <v>0.34200000000000019</v>
      </c>
      <c r="D76" s="9">
        <f t="shared" si="17"/>
        <v>20.803587722637065</v>
      </c>
      <c r="E76" s="9">
        <f t="shared" si="17"/>
        <v>0.26830894101665775</v>
      </c>
      <c r="F76" s="9">
        <f t="shared" si="6"/>
        <v>0.37162667703312124</v>
      </c>
      <c r="G76" s="10">
        <f t="shared" si="18"/>
        <v>2.1666666599999997</v>
      </c>
      <c r="H76" s="5">
        <f t="shared" si="18"/>
        <v>1</v>
      </c>
      <c r="I76">
        <f t="shared" si="8"/>
        <v>57.842721266484595</v>
      </c>
      <c r="J76">
        <f t="shared" si="9"/>
        <v>57.443698279145053</v>
      </c>
      <c r="K76">
        <f t="shared" si="9"/>
        <v>-6.7824723756737306</v>
      </c>
      <c r="L76">
        <f t="shared" si="10"/>
        <v>-13.052659475417409</v>
      </c>
      <c r="M76">
        <f t="shared" si="11"/>
        <v>-30.63285092754839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12.15375143741031</v>
      </c>
      <c r="C77" s="9">
        <f t="shared" si="4"/>
        <v>0.3480000000000002</v>
      </c>
      <c r="D77" s="9">
        <f t="shared" si="17"/>
        <v>21.15375143741031</v>
      </c>
      <c r="E77" s="9">
        <f t="shared" si="17"/>
        <v>0.22636593533354096</v>
      </c>
      <c r="F77" s="9">
        <f t="shared" si="6"/>
        <v>0.33504211827320274</v>
      </c>
      <c r="G77" s="10">
        <f t="shared" si="18"/>
        <v>2.1666666599999997</v>
      </c>
      <c r="H77" s="5">
        <f t="shared" si="18"/>
        <v>1</v>
      </c>
      <c r="I77">
        <f t="shared" si="8"/>
        <v>57.785888724966007</v>
      </c>
      <c r="J77">
        <f t="shared" si="9"/>
        <v>57.36407705634501</v>
      </c>
      <c r="K77">
        <f t="shared" si="9"/>
        <v>-6.9693327663317755</v>
      </c>
      <c r="L77">
        <f t="shared" si="10"/>
        <v>-13.021760593514347</v>
      </c>
      <c r="M77">
        <f t="shared" si="11"/>
        <v>-30.591947477991031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12.503430037598172</v>
      </c>
      <c r="C78" s="9">
        <f t="shared" si="4"/>
        <v>0.3540000000000002</v>
      </c>
      <c r="D78" s="9">
        <f t="shared" si="17"/>
        <v>21.503430037598172</v>
      </c>
      <c r="E78" s="9">
        <f t="shared" si="17"/>
        <v>0.1832838422760891</v>
      </c>
      <c r="F78" s="9">
        <f t="shared" si="6"/>
        <v>0.29749560285842958</v>
      </c>
      <c r="G78" s="10">
        <f t="shared" si="18"/>
        <v>2.1666666599999997</v>
      </c>
      <c r="H78" s="5">
        <f t="shared" si="18"/>
        <v>1</v>
      </c>
      <c r="I78">
        <f t="shared" si="8"/>
        <v>57.729870985111532</v>
      </c>
      <c r="J78">
        <f t="shared" si="9"/>
        <v>57.284644316724574</v>
      </c>
      <c r="K78">
        <f t="shared" si="9"/>
        <v>-7.155943645947521</v>
      </c>
      <c r="L78">
        <f t="shared" si="10"/>
        <v>-12.991123364797808</v>
      </c>
      <c r="M78">
        <f t="shared" si="11"/>
        <v>-30.551161143184334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12.85262466807999</v>
      </c>
      <c r="C79" s="9">
        <f t="shared" si="4"/>
        <v>0.36000000000000021</v>
      </c>
      <c r="D79" s="9">
        <f t="shared" si="17"/>
        <v>21.85262466807999</v>
      </c>
      <c r="E79" s="9">
        <f t="shared" si="17"/>
        <v>0.13906418168274026</v>
      </c>
      <c r="F79" s="9">
        <f t="shared" si="6"/>
        <v>0.25899121452817486</v>
      </c>
      <c r="G79" s="10">
        <f t="shared" si="18"/>
        <v>2.1666666599999997</v>
      </c>
      <c r="H79" s="5">
        <f t="shared" si="18"/>
        <v>1</v>
      </c>
      <c r="I79">
        <f t="shared" si="8"/>
        <v>57.674665728244683</v>
      </c>
      <c r="J79">
        <f t="shared" si="9"/>
        <v>57.205398464199305</v>
      </c>
      <c r="K79">
        <f t="shared" si="9"/>
        <v>-7.3423057289209455</v>
      </c>
      <c r="L79">
        <f t="shared" si="10"/>
        <v>-12.960746019416161</v>
      </c>
      <c r="M79">
        <f t="shared" si="11"/>
        <v>-30.510489871510931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13.201336464031915</v>
      </c>
      <c r="C80" s="9">
        <f t="shared" si="4"/>
        <v>0.36600000000000021</v>
      </c>
      <c r="D80" s="9">
        <f t="shared" si="17"/>
        <v>22.201336464031915</v>
      </c>
      <c r="E80" s="9">
        <f t="shared" si="17"/>
        <v>9.3708469072263031E-2</v>
      </c>
      <c r="F80" s="9">
        <f t="shared" si="6"/>
        <v>0.21953301907489353</v>
      </c>
      <c r="G80" s="10">
        <f t="shared" si="18"/>
        <v>2.1666666599999997</v>
      </c>
      <c r="H80" s="5">
        <f t="shared" si="18"/>
        <v>1</v>
      </c>
      <c r="I80">
        <f t="shared" si="8"/>
        <v>57.62027062451704</v>
      </c>
      <c r="J80">
        <f t="shared" si="9"/>
        <v>57.126337913480867</v>
      </c>
      <c r="K80">
        <f t="shared" si="9"/>
        <v>-7.5284197171371625</v>
      </c>
      <c r="L80">
        <f t="shared" si="10"/>
        <v>-12.930626795318712</v>
      </c>
      <c r="M80">
        <f t="shared" si="11"/>
        <v>-30.469931626699857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13.549566550992623</v>
      </c>
      <c r="C81" s="9">
        <f t="shared" si="4"/>
        <v>0.37200000000000022</v>
      </c>
      <c r="D81" s="9">
        <f t="shared" si="17"/>
        <v>22.549566550992623</v>
      </c>
      <c r="E81" s="9">
        <f t="shared" si="17"/>
        <v>4.7218215719811586E-2</v>
      </c>
      <c r="F81" s="9">
        <f t="shared" si="6"/>
        <v>0.17912506452202159</v>
      </c>
      <c r="G81" s="10">
        <f t="shared" si="18"/>
        <v>2.1666666599999997</v>
      </c>
      <c r="H81" s="5">
        <f t="shared" si="18"/>
        <v>1</v>
      </c>
      <c r="I81">
        <f t="shared" si="8"/>
        <v>57.566683332789943</v>
      </c>
      <c r="J81">
        <f t="shared" si="9"/>
        <v>57.047461090029422</v>
      </c>
      <c r="K81">
        <f t="shared" si="9"/>
        <v>-7.7142863000600315</v>
      </c>
      <c r="L81">
        <f t="shared" si="10"/>
        <v>-12.900763938156562</v>
      </c>
      <c r="M81">
        <f t="shared" si="11"/>
        <v>-30.429484387791213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13.897316044928733</v>
      </c>
      <c r="C82" s="9">
        <f t="shared" si="4"/>
        <v>0.37800000000000022</v>
      </c>
      <c r="D82" s="9">
        <f t="shared" si="17"/>
        <v>22.897316044928733</v>
      </c>
      <c r="E82" s="9">
        <f t="shared" si="17"/>
        <v>-4.0507126758946438E-4</v>
      </c>
      <c r="F82" s="9">
        <f t="shared" si="6"/>
        <v>0.13777138130009148</v>
      </c>
      <c r="G82" s="10">
        <f t="shared" si="18"/>
        <v>2.1666666599999997</v>
      </c>
      <c r="H82" s="5">
        <f t="shared" si="18"/>
        <v>1</v>
      </c>
      <c r="I82">
        <f t="shared" si="8"/>
        <v>57.513901500521641</v>
      </c>
      <c r="J82">
        <f t="shared" si="9"/>
        <v>56.968766430006667</v>
      </c>
      <c r="K82">
        <f t="shared" si="9"/>
        <v>-7.8999061548255582</v>
      </c>
      <c r="L82">
        <f t="shared" si="10"/>
        <v>-12.871155701185778</v>
      </c>
      <c r="M82">
        <f t="shared" si="11"/>
        <v>-30.389146149101833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14.244586052299955</v>
      </c>
      <c r="C83" s="9">
        <f t="shared" si="4"/>
        <v>0.38400000000000023</v>
      </c>
      <c r="D83" s="9">
        <f t="shared" si="17"/>
        <v>23.244586052299955</v>
      </c>
      <c r="E83" s="9">
        <f t="shared" si="17"/>
        <v>-4.9159888876129411E-2</v>
      </c>
      <c r="F83" s="9">
        <f t="shared" si="6"/>
        <v>9.5475982421070582E-2</v>
      </c>
      <c r="G83" s="10">
        <f t="shared" si="18"/>
        <v>2.1666666599999997</v>
      </c>
      <c r="H83" s="5">
        <f t="shared" si="18"/>
        <v>1</v>
      </c>
      <c r="I83">
        <f t="shared" si="8"/>
        <v>57.461922763659842</v>
      </c>
      <c r="J83">
        <f t="shared" si="9"/>
        <v>56.890252380229434</v>
      </c>
      <c r="K83">
        <f t="shared" si="9"/>
        <v>-8.0852799463350795</v>
      </c>
      <c r="L83">
        <f t="shared" si="10"/>
        <v>-12.841800345172839</v>
      </c>
      <c r="M83">
        <f t="shared" si="11"/>
        <v>-30.348914920192058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14.591377670123933</v>
      </c>
      <c r="C84" s="9">
        <f t="shared" si="4"/>
        <v>0.39000000000000024</v>
      </c>
      <c r="D84" s="9">
        <f t="shared" si="17"/>
        <v>23.591377670123933</v>
      </c>
      <c r="E84" s="9">
        <f t="shared" si="17"/>
        <v>-9.9044738110863575E-2</v>
      </c>
      <c r="F84" s="9">
        <f t="shared" si="6"/>
        <v>5.2242863650945215E-2</v>
      </c>
      <c r="G84" s="10">
        <f t="shared" si="18"/>
        <v>2.1666666599999997</v>
      </c>
      <c r="H84" s="5">
        <f t="shared" si="18"/>
        <v>1</v>
      </c>
      <c r="I84">
        <f t="shared" si="8"/>
        <v>57.410744746539585</v>
      </c>
      <c r="J84">
        <f t="shared" si="9"/>
        <v>56.811917398123882</v>
      </c>
      <c r="K84">
        <f t="shared" si="9"/>
        <v>-8.2704083273482514</v>
      </c>
      <c r="L84">
        <f t="shared" si="10"/>
        <v>-12.812696138302361</v>
      </c>
      <c r="M84">
        <f t="shared" si="11"/>
        <v>-30.308788725833463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14.937691986040836</v>
      </c>
      <c r="C85" s="9">
        <f t="shared" ref="C85:C148" si="23">C84+_dt</f>
        <v>0.39600000000000024</v>
      </c>
      <c r="D85" s="9">
        <f t="shared" ref="D85:E100" si="24">D84+$C$7*(J84+J85)/2</f>
        <v>23.937691986040836</v>
      </c>
      <c r="E85" s="9">
        <f t="shared" si="24"/>
        <v>-0.15005812392193205</v>
      </c>
      <c r="F85" s="9">
        <f t="shared" ref="F85:F148" si="25">$O$1*D85^2+$O$2*D85+$O$3</f>
        <v>8.0760036805530566E-3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57.360365061786538</v>
      </c>
      <c r="J85">
        <f t="shared" ref="J85:K148" si="28">J84+L84*$C$7</f>
        <v>56.733759951680234</v>
      </c>
      <c r="K85">
        <f t="shared" si="28"/>
        <v>-8.4552919385758347</v>
      </c>
      <c r="L85">
        <f t="shared" ref="L85:L148" si="29">-$C$15*I85*J85</f>
        <v>-12.783841356087025</v>
      </c>
      <c r="M85">
        <f t="shared" ref="M85:M148" si="30">-$C$6-$C$15*I85*K85</f>
        <v>-30.268765605977542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15.283530078377655</v>
      </c>
      <c r="C86" s="9">
        <f t="shared" si="23"/>
        <v>0.40200000000000025</v>
      </c>
      <c r="D86" s="9">
        <f t="shared" si="24"/>
        <v>24.283530078377655</v>
      </c>
      <c r="E86" s="9">
        <f t="shared" si="24"/>
        <v>-0.20219855513134385</v>
      </c>
      <c r="F86" s="9">
        <f t="shared" si="25"/>
        <v>-3.7020635705313221E-2</v>
      </c>
      <c r="G86" s="10">
        <f t="shared" si="26"/>
        <v>2.1666666599999997</v>
      </c>
      <c r="H86" s="5">
        <f t="shared" si="26"/>
        <v>1</v>
      </c>
      <c r="I86">
        <f t="shared" si="27"/>
        <v>57.310781310225693</v>
      </c>
      <c r="J86">
        <f t="shared" si="28"/>
        <v>56.655778519408102</v>
      </c>
      <c r="K86">
        <f t="shared" si="28"/>
        <v>-8.6399314087722985</v>
      </c>
      <c r="L86">
        <f t="shared" si="29"/>
        <v>-12.755234281279767</v>
      </c>
      <c r="M86">
        <f t="shared" si="30"/>
        <v>-30.228843615725332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15.628893016212242</v>
      </c>
      <c r="C87" s="9">
        <f t="shared" si="23"/>
        <v>0.40800000000000025</v>
      </c>
      <c r="D87" s="9">
        <f t="shared" si="24"/>
        <v>24.628893016212242</v>
      </c>
      <c r="E87" s="9">
        <f t="shared" si="24"/>
        <v>-0.25546454436032545</v>
      </c>
      <c r="F87" s="9">
        <f t="shared" si="25"/>
        <v>-8.3043109460521625E-2</v>
      </c>
      <c r="G87" s="10">
        <f t="shared" si="26"/>
        <v>2.1666666599999997</v>
      </c>
      <c r="H87" s="5">
        <f t="shared" si="26"/>
        <v>1</v>
      </c>
      <c r="I87">
        <f t="shared" si="27"/>
        <v>57.261991080795397</v>
      </c>
      <c r="J87">
        <f t="shared" si="28"/>
        <v>56.577971590292293</v>
      </c>
      <c r="K87">
        <f t="shared" si="28"/>
        <v>-8.8243273548282222</v>
      </c>
      <c r="L87">
        <f t="shared" si="29"/>
        <v>-12.726873203788124</v>
      </c>
      <c r="M87">
        <f t="shared" si="30"/>
        <v>-30.189020825297888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15.973781859437068</v>
      </c>
      <c r="C88" s="9">
        <f t="shared" si="23"/>
        <v>0.41400000000000026</v>
      </c>
      <c r="D88" s="9">
        <f t="shared" si="24"/>
        <v>24.973781859437068</v>
      </c>
      <c r="E88" s="9">
        <f t="shared" si="24"/>
        <v>-0.3098546079572323</v>
      </c>
      <c r="F88" s="9">
        <f t="shared" si="25"/>
        <v>-0.12998748911192248</v>
      </c>
      <c r="G88" s="10">
        <f t="shared" si="26"/>
        <v>2.1666666599999997</v>
      </c>
      <c r="H88" s="5">
        <f t="shared" si="26"/>
        <v>1</v>
      </c>
      <c r="I88">
        <f t="shared" si="27"/>
        <v>57.21399195046677</v>
      </c>
      <c r="J88">
        <f t="shared" si="28"/>
        <v>56.500337663749185</v>
      </c>
      <c r="K88">
        <f t="shared" si="28"/>
        <v>-9.0084803818625385</v>
      </c>
      <c r="L88">
        <f t="shared" si="29"/>
        <v>-12.698756420590788</v>
      </c>
      <c r="M88">
        <f t="shared" si="30"/>
        <v>-30.149295320007614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16.318197658822733</v>
      </c>
      <c r="C89" s="9">
        <f t="shared" si="23"/>
        <v>0.42000000000000026</v>
      </c>
      <c r="D89" s="9">
        <f t="shared" si="24"/>
        <v>25.318197658822733</v>
      </c>
      <c r="E89" s="9">
        <f t="shared" si="24"/>
        <v>-0.36536726592602253</v>
      </c>
      <c r="F89" s="9">
        <f t="shared" si="25"/>
        <v>-0.17784986259536339</v>
      </c>
      <c r="G89" s="10">
        <f t="shared" si="26"/>
        <v>2.1666666599999997</v>
      </c>
      <c r="H89" s="5">
        <f t="shared" si="26"/>
        <v>1</v>
      </c>
      <c r="I89">
        <f t="shared" si="27"/>
        <v>57.166781484168524</v>
      </c>
      <c r="J89">
        <f t="shared" si="28"/>
        <v>56.422875249583583</v>
      </c>
      <c r="K89">
        <f t="shared" si="28"/>
        <v>-9.1923910833145843</v>
      </c>
      <c r="L89">
        <f t="shared" si="29"/>
        <v>-12.670882235656286</v>
      </c>
      <c r="M89">
        <f t="shared" si="30"/>
        <v>-30.109665200230367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16.662141456081198</v>
      </c>
      <c r="C90" s="9">
        <f t="shared" si="23"/>
        <v>0.42600000000000027</v>
      </c>
      <c r="D90" s="9">
        <f t="shared" si="24"/>
        <v>25.662141456081198</v>
      </c>
      <c r="E90" s="9">
        <f t="shared" si="24"/>
        <v>-0.4220010418552918</v>
      </c>
      <c r="F90" s="9">
        <f t="shared" si="25"/>
        <v>-0.22662633409338484</v>
      </c>
      <c r="G90" s="10">
        <f t="shared" si="26"/>
        <v>2.1666666599999997</v>
      </c>
      <c r="H90" s="5">
        <f t="shared" si="26"/>
        <v>1</v>
      </c>
      <c r="I90">
        <f t="shared" si="27"/>
        <v>57.120357234717034</v>
      </c>
      <c r="J90">
        <f t="shared" si="28"/>
        <v>56.345582867946078</v>
      </c>
      <c r="K90">
        <f t="shared" si="28"/>
        <v>-9.3760600410359896</v>
      </c>
      <c r="L90">
        <f t="shared" si="29"/>
        <v>-12.643248959863804</v>
      </c>
      <c r="M90">
        <f t="shared" si="30"/>
        <v>-30.070128581378359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17.005614283928772</v>
      </c>
      <c r="C91" s="9">
        <f t="shared" si="23"/>
        <v>0.43200000000000027</v>
      </c>
      <c r="D91" s="9">
        <f t="shared" si="24"/>
        <v>26.005614283928772</v>
      </c>
      <c r="E91" s="9">
        <f t="shared" si="24"/>
        <v>-0.47975446284786788</v>
      </c>
      <c r="F91" s="9">
        <f t="shared" si="25"/>
        <v>-0.27631302387457934</v>
      </c>
      <c r="G91" s="10">
        <f t="shared" si="26"/>
        <v>2.1666666599999997</v>
      </c>
      <c r="H91" s="5">
        <f t="shared" si="26"/>
        <v>1</v>
      </c>
      <c r="I91">
        <f t="shared" si="27"/>
        <v>57.074716742751889</v>
      </c>
      <c r="J91">
        <f t="shared" si="28"/>
        <v>56.268459049290911</v>
      </c>
      <c r="K91">
        <f t="shared" si="28"/>
        <v>-9.5594878253823978</v>
      </c>
      <c r="L91">
        <f t="shared" si="29"/>
        <v>-12.615854910926112</v>
      </c>
      <c r="M91">
        <f t="shared" si="30"/>
        <v>-30.030683593873739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17.348617166148827</v>
      </c>
      <c r="C92" s="9">
        <f t="shared" si="23"/>
        <v>0.43800000000000028</v>
      </c>
      <c r="D92" s="9">
        <f t="shared" si="24"/>
        <v>26.348617166148827</v>
      </c>
      <c r="E92" s="9">
        <f t="shared" si="24"/>
        <v>-0.53862605945096453</v>
      </c>
      <c r="F92" s="9">
        <f t="shared" si="25"/>
        <v>-0.32690606813460799</v>
      </c>
      <c r="G92" s="10">
        <f t="shared" si="26"/>
        <v>2.1666666599999997</v>
      </c>
      <c r="H92" s="5">
        <f t="shared" si="26"/>
        <v>1</v>
      </c>
      <c r="I92">
        <f t="shared" si="27"/>
        <v>57.029857536676651</v>
      </c>
      <c r="J92">
        <f t="shared" si="28"/>
        <v>56.19150233433426</v>
      </c>
      <c r="K92">
        <f t="shared" si="28"/>
        <v>-9.7426749953050269</v>
      </c>
      <c r="L92">
        <f t="shared" si="29"/>
        <v>-12.58869841331458</v>
      </c>
      <c r="M92">
        <f t="shared" si="30"/>
        <v>-29.991328383122877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17.691151117654286</v>
      </c>
      <c r="C93" s="9">
        <f t="shared" si="23"/>
        <v>0.44400000000000028</v>
      </c>
      <c r="D93" s="9">
        <f t="shared" si="24"/>
        <v>26.691151117654286</v>
      </c>
      <c r="E93" s="9">
        <f t="shared" si="24"/>
        <v>-0.59861436558689318</v>
      </c>
      <c r="F93" s="9">
        <f t="shared" si="25"/>
        <v>-0.37840161883885937</v>
      </c>
      <c r="G93" s="10">
        <f t="shared" si="26"/>
        <v>2.1666666599999997</v>
      </c>
      <c r="H93" s="5">
        <f t="shared" si="26"/>
        <v>1</v>
      </c>
      <c r="I93">
        <f t="shared" si="27"/>
        <v>56.985777132605008</v>
      </c>
      <c r="J93">
        <f t="shared" si="28"/>
        <v>56.11471127401304</v>
      </c>
      <c r="K93">
        <f t="shared" si="28"/>
        <v>-9.9256220984420764</v>
      </c>
      <c r="L93">
        <f t="shared" si="29"/>
        <v>-12.561777798186263</v>
      </c>
      <c r="M93">
        <f t="shared" si="30"/>
        <v>-29.9520611094913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18.03321714454983</v>
      </c>
      <c r="C94" s="9">
        <f t="shared" si="23"/>
        <v>0.45000000000000029</v>
      </c>
      <c r="D94" s="9">
        <f t="shared" si="24"/>
        <v>27.03321714454983</v>
      </c>
      <c r="E94" s="9">
        <f t="shared" si="24"/>
        <v>-0.65971791848433192</v>
      </c>
      <c r="F94" s="9">
        <f t="shared" si="25"/>
        <v>-0.43079584356673684</v>
      </c>
      <c r="G94" s="10">
        <f t="shared" si="26"/>
        <v>2.1666666599999997</v>
      </c>
      <c r="H94" s="5">
        <f t="shared" si="26"/>
        <v>1</v>
      </c>
      <c r="I94">
        <f t="shared" si="27"/>
        <v>56.942473034312179</v>
      </c>
      <c r="J94">
        <f t="shared" si="28"/>
        <v>56.038084429444105</v>
      </c>
      <c r="K94">
        <f t="shared" si="28"/>
        <v>-10.108329671209974</v>
      </c>
      <c r="L94">
        <f t="shared" si="29"/>
        <v>-12.535091403313004</v>
      </c>
      <c r="M94">
        <f t="shared" si="30"/>
        <v>-29.912879948279222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18.37481624419388</v>
      </c>
      <c r="C95" s="9">
        <f t="shared" si="23"/>
        <v>0.45600000000000029</v>
      </c>
      <c r="D95" s="9">
        <f t="shared" si="24"/>
        <v>27.37481624419388</v>
      </c>
      <c r="E95" s="9">
        <f t="shared" si="24"/>
        <v>-0.72193525861015051</v>
      </c>
      <c r="F95" s="9">
        <f t="shared" si="25"/>
        <v>-0.48408492535755998</v>
      </c>
      <c r="G95" s="10">
        <f t="shared" si="26"/>
        <v>2.1666666599999997</v>
      </c>
      <c r="H95" s="5">
        <f t="shared" si="26"/>
        <v>1</v>
      </c>
      <c r="I95">
        <f t="shared" si="27"/>
        <v>56.899942733191608</v>
      </c>
      <c r="J95">
        <f t="shared" si="28"/>
        <v>55.961620371883896</v>
      </c>
      <c r="K95">
        <f t="shared" si="28"/>
        <v>-10.290798238894478</v>
      </c>
      <c r="L95">
        <f t="shared" si="29"/>
        <v>-12.508637573012573</v>
      </c>
      <c r="M95">
        <f t="shared" si="30"/>
        <v>-29.873783089697664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18.715949405260325</v>
      </c>
      <c r="C96" s="9">
        <f t="shared" si="23"/>
        <v>0.4620000000000003</v>
      </c>
      <c r="D96" s="9">
        <f t="shared" si="24"/>
        <v>27.715949405260325</v>
      </c>
      <c r="E96" s="9">
        <f t="shared" si="24"/>
        <v>-0.78526492960179062</v>
      </c>
      <c r="F96" s="9">
        <f t="shared" si="25"/>
        <v>-0.53826506255807949</v>
      </c>
      <c r="G96" s="10">
        <f t="shared" si="26"/>
        <v>2.1666666599999997</v>
      </c>
      <c r="H96" s="5">
        <f t="shared" si="26"/>
        <v>1</v>
      </c>
      <c r="I96">
        <f t="shared" si="27"/>
        <v>56.858183708216913</v>
      </c>
      <c r="J96">
        <f t="shared" si="28"/>
        <v>55.885317682688516</v>
      </c>
      <c r="K96">
        <f t="shared" si="28"/>
        <v>-10.473028315741633</v>
      </c>
      <c r="L96">
        <f t="shared" si="29"/>
        <v>-12.482414658081789</v>
      </c>
      <c r="M96">
        <f t="shared" si="30"/>
        <v>-29.834768738845078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19.05661760780001</v>
      </c>
      <c r="C97" s="9">
        <f t="shared" si="23"/>
        <v>0.4680000000000003</v>
      </c>
      <c r="D97" s="9">
        <f t="shared" si="24"/>
        <v>28.05661760780001</v>
      </c>
      <c r="E97" s="9">
        <f t="shared" si="24"/>
        <v>-0.84970547820020081</v>
      </c>
      <c r="F97" s="9">
        <f t="shared" si="25"/>
        <v>-0.59333246867157741</v>
      </c>
      <c r="G97" s="10">
        <f t="shared" si="26"/>
        <v>2.1666666599999997</v>
      </c>
      <c r="H97" s="5">
        <f t="shared" si="26"/>
        <v>1</v>
      </c>
      <c r="I97">
        <f t="shared" si="27"/>
        <v>56.817193425909132</v>
      </c>
      <c r="J97">
        <f t="shared" si="28"/>
        <v>55.809174953274216</v>
      </c>
      <c r="K97">
        <f t="shared" si="28"/>
        <v>-10.655020405048589</v>
      </c>
      <c r="L97">
        <f t="shared" si="29"/>
        <v>-12.456421015731639</v>
      </c>
      <c r="M97">
        <f t="shared" si="30"/>
        <v>-29.795835115684504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19.396821823301984</v>
      </c>
      <c r="C98" s="9">
        <f t="shared" si="23"/>
        <v>0.47400000000000031</v>
      </c>
      <c r="D98" s="9">
        <f t="shared" si="24"/>
        <v>28.396821823301984</v>
      </c>
      <c r="E98" s="9">
        <f t="shared" si="24"/>
        <v>-0.91525545418332455</v>
      </c>
      <c r="F98" s="9">
        <f t="shared" si="25"/>
        <v>-0.64928337220855104</v>
      </c>
      <c r="G98" s="10">
        <f t="shared" si="26"/>
        <v>2.1666666599999997</v>
      </c>
      <c r="H98" s="5">
        <f t="shared" si="26"/>
        <v>1</v>
      </c>
      <c r="I98">
        <f t="shared" si="27"/>
        <v>56.776969340309044</v>
      </c>
      <c r="J98">
        <f t="shared" si="28"/>
        <v>55.73319078507825</v>
      </c>
      <c r="K98">
        <f t="shared" si="28"/>
        <v>-10.836774999254263</v>
      </c>
      <c r="L98">
        <f t="shared" si="29"/>
        <v>-12.430655009524294</v>
      </c>
      <c r="M98">
        <f t="shared" si="30"/>
        <v>-29.756980455021178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19.736563014754509</v>
      </c>
      <c r="C99" s="9">
        <f t="shared" si="23"/>
        <v>0.48000000000000032</v>
      </c>
      <c r="D99" s="9">
        <f t="shared" si="24"/>
        <v>28.736563014754509</v>
      </c>
      <c r="E99" s="9">
        <f t="shared" si="24"/>
        <v>-0.98191341030014123</v>
      </c>
      <c r="F99" s="9">
        <f t="shared" si="25"/>
        <v>-0.70611401653897155</v>
      </c>
      <c r="G99" s="10">
        <f t="shared" si="26"/>
        <v>2.1666666599999997</v>
      </c>
      <c r="H99" s="5">
        <f t="shared" si="26"/>
        <v>1</v>
      </c>
      <c r="I99">
        <f t="shared" si="27"/>
        <v>56.737508892954857</v>
      </c>
      <c r="J99">
        <f t="shared" si="28"/>
        <v>55.657363789520154</v>
      </c>
      <c r="K99">
        <f t="shared" si="28"/>
        <v>-11.018292580029893</v>
      </c>
      <c r="L99">
        <f t="shared" si="29"/>
        <v>-12.405115009312109</v>
      </c>
      <c r="M99">
        <f t="shared" si="30"/>
        <v>-29.718203006480564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20.075842136705834</v>
      </c>
      <c r="C100" s="9">
        <f t="shared" si="23"/>
        <v>0.48600000000000032</v>
      </c>
      <c r="D100" s="9">
        <f t="shared" si="24"/>
        <v>29.075842136705834</v>
      </c>
      <c r="E100" s="9">
        <f t="shared" si="24"/>
        <v>-1.0496779022052591</v>
      </c>
      <c r="F100" s="9">
        <f t="shared" si="25"/>
        <v>-0.76382065974609004</v>
      </c>
      <c r="G100" s="10">
        <f t="shared" si="26"/>
        <v>2.1666666599999997</v>
      </c>
      <c r="H100" s="5">
        <f t="shared" si="26"/>
        <v>1</v>
      </c>
      <c r="I100">
        <f t="shared" si="27"/>
        <v>56.698809512864877</v>
      </c>
      <c r="J100">
        <f t="shared" si="28"/>
        <v>55.581692587963353</v>
      </c>
      <c r="K100">
        <f t="shared" si="28"/>
        <v>-11.199573618369424</v>
      </c>
      <c r="L100">
        <f t="shared" si="29"/>
        <v>-12.379799391178464</v>
      </c>
      <c r="M100">
        <f t="shared" si="30"/>
        <v>-29.679501034486783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20.414660135324738</v>
      </c>
      <c r="C101" s="9">
        <f t="shared" si="23"/>
        <v>0.49200000000000033</v>
      </c>
      <c r="D101" s="9">
        <f t="shared" ref="D101:E116" si="32">D100+$C$7*(J100+J101)/2</f>
        <v>29.414660135324738</v>
      </c>
      <c r="E101" s="9">
        <f t="shared" si="32"/>
        <v>-1.1185474883940594</v>
      </c>
      <c r="F101" s="9">
        <f t="shared" si="25"/>
        <v>-0.82239957448180279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56.660868616525477</v>
      </c>
      <c r="J101">
        <f t="shared" si="28"/>
        <v>55.506175811677167</v>
      </c>
      <c r="K101">
        <f t="shared" si="28"/>
        <v>-11.380618574679794</v>
      </c>
      <c r="L101">
        <f t="shared" si="29"/>
        <v>-12.354706537380537</v>
      </c>
      <c r="M101">
        <f t="shared" si="30"/>
        <v>-29.640872818241405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20.75301794846084</v>
      </c>
      <c r="C102" s="9">
        <f t="shared" si="23"/>
        <v>0.49800000000000033</v>
      </c>
      <c r="D102" s="9">
        <f t="shared" si="32"/>
        <v>29.75301794846084</v>
      </c>
      <c r="E102" s="9">
        <f t="shared" si="32"/>
        <v>-1.1885207301383895</v>
      </c>
      <c r="F102" s="9">
        <f t="shared" si="25"/>
        <v>-0.88184704782354062</v>
      </c>
      <c r="G102" s="10">
        <f t="shared" si="33"/>
        <v>2.1666666599999997</v>
      </c>
      <c r="H102" s="5">
        <f t="shared" si="33"/>
        <v>1</v>
      </c>
      <c r="I102">
        <f t="shared" si="27"/>
        <v>56.623683607884054</v>
      </c>
      <c r="J102">
        <f t="shared" si="28"/>
        <v>55.430812101799148</v>
      </c>
      <c r="K102">
        <f t="shared" si="28"/>
        <v>-11.561427898871067</v>
      </c>
      <c r="L102">
        <f t="shared" si="29"/>
        <v>-12.329834836293891</v>
      </c>
      <c r="M102">
        <f t="shared" si="30"/>
        <v>-29.602316651702569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21.090916505704687</v>
      </c>
      <c r="C103" s="9">
        <f t="shared" si="23"/>
        <v>0.50400000000000034</v>
      </c>
      <c r="D103" s="9">
        <f t="shared" si="32"/>
        <v>30.090916505704687</v>
      </c>
      <c r="E103" s="9">
        <f t="shared" si="32"/>
        <v>-1.259596191422808</v>
      </c>
      <c r="F103" s="9">
        <f t="shared" si="25"/>
        <v>-0.94215938113269082</v>
      </c>
      <c r="G103" s="10">
        <f t="shared" si="33"/>
        <v>2.1666666599999997</v>
      </c>
      <c r="H103" s="5">
        <f t="shared" si="33"/>
        <v>1</v>
      </c>
      <c r="I103">
        <f t="shared" si="27"/>
        <v>56.587251878347068</v>
      </c>
      <c r="J103">
        <f t="shared" si="28"/>
        <v>55.355600109297754</v>
      </c>
      <c r="K103">
        <f t="shared" si="28"/>
        <v>-11.742002030446452</v>
      </c>
      <c r="L103">
        <f t="shared" si="29"/>
        <v>-12.305182682358904</v>
      </c>
      <c r="M103">
        <f t="shared" si="30"/>
        <v>-29.563830843564389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21.428356728447596</v>
      </c>
      <c r="C104" s="9">
        <f t="shared" si="23"/>
        <v>0.51000000000000034</v>
      </c>
      <c r="D104" s="9">
        <f t="shared" si="32"/>
        <v>30.428356728447596</v>
      </c>
      <c r="E104" s="9">
        <f t="shared" si="32"/>
        <v>-1.3317724388813759</v>
      </c>
      <c r="F104" s="9">
        <f t="shared" si="25"/>
        <v>-1.0033328899145246</v>
      </c>
      <c r="G104" s="10">
        <f t="shared" si="33"/>
        <v>2.1666666599999997</v>
      </c>
      <c r="H104" s="5">
        <f t="shared" si="33"/>
        <v>1</v>
      </c>
      <c r="I104">
        <f t="shared" si="27"/>
        <v>56.551570806783218</v>
      </c>
      <c r="J104">
        <f t="shared" si="28"/>
        <v>55.280538494935364</v>
      </c>
      <c r="K104">
        <f t="shared" si="28"/>
        <v>-11.922341398592195</v>
      </c>
      <c r="L104">
        <f t="shared" si="29"/>
        <v>-12.280748476029009</v>
      </c>
      <c r="M104">
        <f t="shared" si="30"/>
        <v>-29.525413717236621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21.765339529941304</v>
      </c>
      <c r="C105" s="9">
        <f t="shared" si="23"/>
        <v>0.51600000000000035</v>
      </c>
      <c r="D105" s="9">
        <f t="shared" si="32"/>
        <v>30.765339529941304</v>
      </c>
      <c r="E105" s="9">
        <f t="shared" si="32"/>
        <v>-1.4050480417349975</v>
      </c>
      <c r="F105" s="9">
        <f t="shared" si="25"/>
        <v>-1.0653639036796325</v>
      </c>
      <c r="G105" s="10">
        <f t="shared" si="33"/>
        <v>2.1666666599999997</v>
      </c>
      <c r="H105" s="5">
        <f t="shared" si="33"/>
        <v>1</v>
      </c>
      <c r="I105">
        <f t="shared" si="27"/>
        <v>56.51663775953147</v>
      </c>
      <c r="J105">
        <f t="shared" si="28"/>
        <v>55.205625929231587</v>
      </c>
      <c r="K105">
        <f t="shared" si="28"/>
        <v>-12.102446422267338</v>
      </c>
      <c r="L105">
        <f t="shared" si="29"/>
        <v>-12.256530623720701</v>
      </c>
      <c r="M105">
        <f t="shared" si="30"/>
        <v>-29.487063610824578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22.101865815357364</v>
      </c>
      <c r="C106" s="9">
        <f t="shared" si="23"/>
        <v>0.52200000000000035</v>
      </c>
      <c r="D106" s="9">
        <f t="shared" si="32"/>
        <v>31.101865815357364</v>
      </c>
      <c r="E106" s="9">
        <f t="shared" si="32"/>
        <v>-1.4794215717293078</v>
      </c>
      <c r="F106" s="9">
        <f t="shared" si="25"/>
        <v>-1.1282487658068465</v>
      </c>
      <c r="G106" s="10">
        <f t="shared" si="33"/>
        <v>2.1666666599999997</v>
      </c>
      <c r="H106" s="5">
        <f t="shared" si="33"/>
        <v>1</v>
      </c>
      <c r="I106">
        <f t="shared" si="27"/>
        <v>56.482450090414176</v>
      </c>
      <c r="J106">
        <f t="shared" si="28"/>
        <v>55.13086109242689</v>
      </c>
      <c r="K106">
        <f t="shared" si="28"/>
        <v>-12.282317510293367</v>
      </c>
      <c r="L106">
        <f t="shared" si="29"/>
        <v>-12.232527537765311</v>
      </c>
      <c r="M106">
        <f t="shared" si="30"/>
        <v>-29.448778877109191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22.437936481846329</v>
      </c>
      <c r="C107" s="9">
        <f t="shared" si="23"/>
        <v>0.52800000000000036</v>
      </c>
      <c r="D107" s="9">
        <f t="shared" si="32"/>
        <v>31.437936481846329</v>
      </c>
      <c r="E107" s="9">
        <f t="shared" si="32"/>
        <v>-1.5548916030731059</v>
      </c>
      <c r="F107" s="9">
        <f t="shared" si="25"/>
        <v>-1.1919838334076416</v>
      </c>
      <c r="G107" s="10">
        <f t="shared" si="33"/>
        <v>2.1666666599999997</v>
      </c>
      <c r="H107" s="5">
        <f t="shared" si="33"/>
        <v>1</v>
      </c>
      <c r="I107">
        <f t="shared" si="27"/>
        <v>56.449005140755048</v>
      </c>
      <c r="J107">
        <f t="shared" si="28"/>
        <v>55.056242674446523</v>
      </c>
      <c r="K107">
        <f t="shared" si="28"/>
        <v>-12.461955061443733</v>
      </c>
      <c r="L107">
        <f t="shared" si="29"/>
        <v>-12.208737636362503</v>
      </c>
      <c r="M107">
        <f t="shared" si="30"/>
        <v>-29.410557883527314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22.773552418596729</v>
      </c>
      <c r="C108" s="9">
        <f t="shared" si="23"/>
        <v>0.53400000000000036</v>
      </c>
      <c r="D108" s="9">
        <f t="shared" si="32"/>
        <v>31.773552418596729</v>
      </c>
      <c r="E108" s="9">
        <f t="shared" si="32"/>
        <v>-1.6314567123773358</v>
      </c>
      <c r="F108" s="9">
        <f t="shared" si="25"/>
        <v>-1.2565654771920087</v>
      </c>
      <c r="G108" s="10">
        <f t="shared" si="33"/>
        <v>2.1666666599999997</v>
      </c>
      <c r="H108" s="5">
        <f t="shared" si="33"/>
        <v>1</v>
      </c>
      <c r="I108">
        <f t="shared" si="27"/>
        <v>56.416300239402048</v>
      </c>
      <c r="J108">
        <f t="shared" si="28"/>
        <v>54.981769374864712</v>
      </c>
      <c r="K108">
        <f t="shared" si="28"/>
        <v>-12.641359464533251</v>
      </c>
      <c r="L108">
        <f t="shared" si="29"/>
        <v>-12.185159343535485</v>
      </c>
      <c r="M108">
        <f t="shared" si="30"/>
        <v>-29.372399012152069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23.108714506893818</v>
      </c>
      <c r="C109" s="9">
        <f t="shared" si="23"/>
        <v>0.54000000000000037</v>
      </c>
      <c r="D109" s="9">
        <f t="shared" si="32"/>
        <v>32.108714506893818</v>
      </c>
      <c r="E109" s="9">
        <f t="shared" si="32"/>
        <v>-1.7091154785946097</v>
      </c>
      <c r="F109" s="9">
        <f t="shared" si="25"/>
        <v>-1.3219900813357852</v>
      </c>
      <c r="G109" s="10">
        <f t="shared" si="33"/>
        <v>2.1666666599999997</v>
      </c>
      <c r="H109" s="5">
        <f t="shared" si="33"/>
        <v>1</v>
      </c>
      <c r="I109">
        <f t="shared" si="27"/>
        <v>56.384332702755131</v>
      </c>
      <c r="J109">
        <f t="shared" si="28"/>
        <v>54.907439902869143</v>
      </c>
      <c r="K109">
        <f t="shared" si="28"/>
        <v>-12.820531098507379</v>
      </c>
      <c r="L109">
        <f t="shared" si="29"/>
        <v>-12.161791089087899</v>
      </c>
      <c r="M109">
        <f t="shared" si="30"/>
        <v>-29.334300659673374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23.443423620178109</v>
      </c>
      <c r="C110" s="9">
        <f t="shared" si="23"/>
        <v>0.54600000000000037</v>
      </c>
      <c r="D110" s="9">
        <f t="shared" si="32"/>
        <v>32.443423620178109</v>
      </c>
      <c r="E110" s="9">
        <f t="shared" si="32"/>
        <v>-1.7878664829592779</v>
      </c>
      <c r="F110" s="9">
        <f t="shared" si="25"/>
        <v>-1.3882540433494324</v>
      </c>
      <c r="G110" s="10">
        <f t="shared" si="33"/>
        <v>2.1666666599999997</v>
      </c>
      <c r="H110" s="5">
        <f t="shared" si="33"/>
        <v>1</v>
      </c>
      <c r="I110">
        <f t="shared" si="27"/>
        <v>56.353099834798755</v>
      </c>
      <c r="J110">
        <f t="shared" si="28"/>
        <v>54.833252977225705</v>
      </c>
      <c r="K110">
        <f t="shared" si="28"/>
        <v>-12.999470332531386</v>
      </c>
      <c r="L110">
        <f t="shared" si="29"/>
        <v>-12.138631308562365</v>
      </c>
      <c r="M110">
        <f t="shared" si="30"/>
        <v>-29.296261237378502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23.777680624103688</v>
      </c>
      <c r="C111" s="9">
        <f t="shared" si="23"/>
        <v>0.55200000000000038</v>
      </c>
      <c r="D111" s="9">
        <f t="shared" si="32"/>
        <v>32.777680624103688</v>
      </c>
      <c r="E111" s="9">
        <f t="shared" si="32"/>
        <v>-1.8677083089280409</v>
      </c>
      <c r="F111" s="9">
        <f t="shared" si="25"/>
        <v>-1.4553537739482514</v>
      </c>
      <c r="G111" s="10">
        <f t="shared" si="33"/>
        <v>2.1666666599999997</v>
      </c>
      <c r="H111" s="5">
        <f t="shared" si="33"/>
        <v>1</v>
      </c>
      <c r="I111">
        <f t="shared" si="27"/>
        <v>56.322598927139197</v>
      </c>
      <c r="J111">
        <f t="shared" si="28"/>
        <v>54.759207326243477</v>
      </c>
      <c r="K111">
        <f t="shared" si="28"/>
        <v>-13.178177526079395</v>
      </c>
      <c r="L111">
        <f t="shared" si="29"/>
        <v>-12.115678443200668</v>
      </c>
      <c r="M111">
        <f t="shared" si="30"/>
        <v>-29.258279171132688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24.111486376596339</v>
      </c>
      <c r="C112" s="9">
        <f t="shared" si="23"/>
        <v>0.55800000000000038</v>
      </c>
      <c r="D112" s="9">
        <f t="shared" si="32"/>
        <v>33.111486376596339</v>
      </c>
      <c r="E112" s="9">
        <f t="shared" si="32"/>
        <v>-1.948639542121104</v>
      </c>
      <c r="F112" s="9">
        <f t="shared" si="25"/>
        <v>-1.5232856969240238</v>
      </c>
      <c r="G112" s="10">
        <f t="shared" si="33"/>
        <v>2.1666666599999997</v>
      </c>
      <c r="H112" s="5">
        <f t="shared" si="33"/>
        <v>1</v>
      </c>
      <c r="I112">
        <f t="shared" si="27"/>
        <v>56.292827259046526</v>
      </c>
      <c r="J112">
        <f t="shared" si="28"/>
        <v>54.685301687739951</v>
      </c>
      <c r="K112">
        <f t="shared" si="28"/>
        <v>-13.356653029023304</v>
      </c>
      <c r="L112">
        <f t="shared" si="29"/>
        <v>-12.092930939905525</v>
      </c>
      <c r="M112">
        <f t="shared" si="30"/>
        <v>-29.220352901359771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24.444841727911417</v>
      </c>
      <c r="C113" s="9">
        <f t="shared" si="23"/>
        <v>0.56400000000000039</v>
      </c>
      <c r="D113" s="9">
        <f t="shared" si="32"/>
        <v>33.444841727911417</v>
      </c>
      <c r="E113" s="9">
        <f t="shared" si="32"/>
        <v>-2.0306587702638761</v>
      </c>
      <c r="F113" s="9">
        <f t="shared" si="25"/>
        <v>-1.5920462490180709</v>
      </c>
      <c r="G113" s="10">
        <f t="shared" si="33"/>
        <v>2.1666666599999997</v>
      </c>
      <c r="H113" s="5">
        <f t="shared" si="33"/>
        <v>1</v>
      </c>
      <c r="I113">
        <f t="shared" si="27"/>
        <v>56.263782097501291</v>
      </c>
      <c r="J113">
        <f t="shared" si="28"/>
        <v>54.611534809006528</v>
      </c>
      <c r="K113">
        <f t="shared" si="28"/>
        <v>-13.534897181721599</v>
      </c>
      <c r="L113">
        <f t="shared" si="29"/>
        <v>-12.07038725120397</v>
      </c>
      <c r="M113">
        <f t="shared" si="30"/>
        <v>-29.182480883022798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24.777747520691548</v>
      </c>
      <c r="C114" s="9">
        <f t="shared" si="23"/>
        <v>0.5700000000000004</v>
      </c>
      <c r="D114" s="9">
        <f t="shared" si="32"/>
        <v>33.777747520691548</v>
      </c>
      <c r="E114" s="9">
        <f t="shared" si="32"/>
        <v>-2.1137645831292065</v>
      </c>
      <c r="F114" s="9">
        <f t="shared" si="25"/>
        <v>-1.6616318797957184</v>
      </c>
      <c r="G114" s="10">
        <f t="shared" si="33"/>
        <v>2.1666666599999997</v>
      </c>
      <c r="H114" s="5">
        <f t="shared" si="33"/>
        <v>1</v>
      </c>
      <c r="I114">
        <f t="shared" si="27"/>
        <v>56.235460697245806</v>
      </c>
      <c r="J114">
        <f t="shared" si="28"/>
        <v>54.537905446774182</v>
      </c>
      <c r="K114">
        <f t="shared" si="28"/>
        <v>-13.712910315108038</v>
      </c>
      <c r="L114">
        <f t="shared" si="29"/>
        <v>-12.048045835212271</v>
      </c>
      <c r="M114">
        <f t="shared" si="30"/>
        <v>-29.144661585604606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25.110204590024104</v>
      </c>
      <c r="C115" s="9">
        <f t="shared" si="23"/>
        <v>0.5760000000000004</v>
      </c>
      <c r="D115" s="9">
        <f t="shared" si="32"/>
        <v>34.110204590024104</v>
      </c>
      <c r="E115" s="9">
        <f t="shared" si="32"/>
        <v>-2.1979555724801658</v>
      </c>
      <c r="F115" s="9">
        <f t="shared" si="25"/>
        <v>-1.7320390515221531</v>
      </c>
      <c r="G115" s="10">
        <f t="shared" si="33"/>
        <v>2.1666666599999997</v>
      </c>
      <c r="H115" s="5">
        <f t="shared" si="33"/>
        <v>1</v>
      </c>
      <c r="I115">
        <f t="shared" si="27"/>
        <v>56.207860300839961</v>
      </c>
      <c r="J115">
        <f t="shared" si="28"/>
        <v>54.464412367179385</v>
      </c>
      <c r="K115">
        <f t="shared" si="28"/>
        <v>-13.890692750780227</v>
      </c>
      <c r="L115">
        <f t="shared" si="29"/>
        <v>-12.025905155602382</v>
      </c>
      <c r="M115">
        <f t="shared" si="30"/>
        <v>-29.106893493088325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25.442213763498479</v>
      </c>
      <c r="C116" s="9">
        <f t="shared" si="23"/>
        <v>0.58200000000000041</v>
      </c>
      <c r="D116" s="9">
        <f t="shared" si="32"/>
        <v>34.442213763498479</v>
      </c>
      <c r="E116" s="9">
        <f t="shared" si="32"/>
        <v>-2.283230332013364</v>
      </c>
      <c r="F116" s="9">
        <f t="shared" si="25"/>
        <v>-1.8032642390396774</v>
      </c>
      <c r="G116" s="10">
        <f t="shared" si="33"/>
        <v>2.1666666599999997</v>
      </c>
      <c r="H116" s="5">
        <f t="shared" si="33"/>
        <v>1</v>
      </c>
      <c r="I116">
        <f t="shared" si="27"/>
        <v>56.180978138721642</v>
      </c>
      <c r="J116">
        <f t="shared" si="28"/>
        <v>54.391054345730211</v>
      </c>
      <c r="K116">
        <f t="shared" si="28"/>
        <v>-14.068244801088065</v>
      </c>
      <c r="L116">
        <f t="shared" si="29"/>
        <v>-12.003963681569909</v>
      </c>
      <c r="M116">
        <f t="shared" si="30"/>
        <v>-29.069175103937788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25.77377586126314</v>
      </c>
      <c r="C117" s="9">
        <f t="shared" si="23"/>
        <v>0.58800000000000041</v>
      </c>
      <c r="D117" s="9">
        <f t="shared" ref="D117:E132" si="34">D116+$C$7*(J116+J117)/2</f>
        <v>34.77377586126314</v>
      </c>
      <c r="E117" s="9">
        <f t="shared" si="34"/>
        <v>-2.36958745730281</v>
      </c>
      <c r="F117" s="9">
        <f t="shared" si="25"/>
        <v>-1.8753039296463245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56.154811429271469</v>
      </c>
      <c r="J117">
        <f t="shared" si="28"/>
        <v>54.317830167272632</v>
      </c>
      <c r="K117">
        <f t="shared" si="28"/>
        <v>-14.245566769222085</v>
      </c>
      <c r="L117">
        <f t="shared" si="29"/>
        <v>-11.98221988780354</v>
      </c>
      <c r="M117">
        <f t="shared" si="30"/>
        <v>-29.03150493107783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26.10489169608249</v>
      </c>
      <c r="C118" s="9">
        <f t="shared" si="23"/>
        <v>0.59400000000000042</v>
      </c>
      <c r="D118" s="9">
        <f t="shared" si="34"/>
        <v>35.10489169608249</v>
      </c>
      <c r="E118" s="9">
        <f t="shared" si="34"/>
        <v>-2.4570255457443073</v>
      </c>
      <c r="F118" s="9">
        <f t="shared" si="25"/>
        <v>-1.9481546229758471</v>
      </c>
      <c r="G118" s="10">
        <f t="shared" si="35"/>
        <v>2.1666666599999997</v>
      </c>
      <c r="H118" s="5">
        <f t="shared" si="35"/>
        <v>1</v>
      </c>
      <c r="I118">
        <f t="shared" si="27"/>
        <v>56.129357378882098</v>
      </c>
      <c r="J118">
        <f t="shared" si="28"/>
        <v>54.244738625957034</v>
      </c>
      <c r="K118">
        <f t="shared" si="28"/>
        <v>-14.42265894930166</v>
      </c>
      <c r="L118">
        <f t="shared" si="29"/>
        <v>-11.960672254455952</v>
      </c>
      <c r="M118">
        <f t="shared" si="30"/>
        <v>-28.993881501874419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26.435562073393534</v>
      </c>
      <c r="C119" s="9">
        <f t="shared" si="23"/>
        <v>0.60000000000000042</v>
      </c>
      <c r="D119" s="9">
        <f t="shared" si="34"/>
        <v>35.435562073393534</v>
      </c>
      <c r="E119" s="9">
        <f t="shared" si="34"/>
        <v>-2.5455431965003896</v>
      </c>
      <c r="F119" s="9">
        <f t="shared" si="25"/>
        <v>-2.0218128308790666</v>
      </c>
      <c r="G119" s="10">
        <f t="shared" si="35"/>
        <v>2.1666666599999997</v>
      </c>
      <c r="H119" s="5">
        <f t="shared" si="35"/>
        <v>1</v>
      </c>
      <c r="I119">
        <f t="shared" si="27"/>
        <v>56.104613182031734</v>
      </c>
      <c r="J119">
        <f t="shared" si="28"/>
        <v>54.17177852520485</v>
      </c>
      <c r="K119">
        <f t="shared" si="28"/>
        <v>-14.599521626463094</v>
      </c>
      <c r="L119">
        <f t="shared" si="29"/>
        <v>-11.939319267116122</v>
      </c>
      <c r="M119">
        <f t="shared" si="30"/>
        <v>-28.956303358114635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26.765787791362321</v>
      </c>
      <c r="C120" s="9">
        <f t="shared" si="23"/>
        <v>0.60600000000000043</v>
      </c>
      <c r="D120" s="9">
        <f t="shared" si="34"/>
        <v>35.765787791362321</v>
      </c>
      <c r="E120" s="9">
        <f t="shared" si="34"/>
        <v>-2.6351390104457924</v>
      </c>
      <c r="F120" s="9">
        <f t="shared" si="25"/>
        <v>-2.0962750773065562</v>
      </c>
      <c r="G120" s="10">
        <f t="shared" si="35"/>
        <v>2.1666666599999997</v>
      </c>
      <c r="H120" s="5">
        <f t="shared" si="35"/>
        <v>1</v>
      </c>
      <c r="I120">
        <f t="shared" si="27"/>
        <v>56.080576021362027</v>
      </c>
      <c r="J120">
        <f t="shared" si="28"/>
        <v>54.098948677675445</v>
      </c>
      <c r="K120">
        <f t="shared" si="28"/>
        <v>-14.776155076947592</v>
      </c>
      <c r="L120">
        <f t="shared" si="29"/>
        <v>-11.918159416783064</v>
      </c>
      <c r="M120">
        <f t="shared" si="30"/>
        <v>-28.918769055986452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27.095569640940191</v>
      </c>
      <c r="C121" s="9">
        <f t="shared" si="23"/>
        <v>0.61200000000000043</v>
      </c>
      <c r="D121" s="9">
        <f t="shared" si="34"/>
        <v>36.095569640940191</v>
      </c>
      <c r="E121" s="9">
        <f t="shared" si="34"/>
        <v>-2.7258115901134592</v>
      </c>
      <c r="F121" s="9">
        <f t="shared" si="25"/>
        <v>-2.1715378981926774</v>
      </c>
      <c r="G121" s="10">
        <f t="shared" si="35"/>
        <v>2.1666666599999997</v>
      </c>
      <c r="H121" s="5">
        <f t="shared" si="35"/>
        <v>1</v>
      </c>
      <c r="I121">
        <f t="shared" si="27"/>
        <v>56.057243067760162</v>
      </c>
      <c r="J121">
        <f t="shared" si="28"/>
        <v>54.02624790523307</v>
      </c>
      <c r="K121">
        <f t="shared" si="28"/>
        <v>-14.952559568189109</v>
      </c>
      <c r="L121">
        <f t="shared" si="29"/>
        <v>-11.897191199840922</v>
      </c>
      <c r="M121">
        <f t="shared" si="30"/>
        <v>-28.881277166058286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27.424908405919837</v>
      </c>
      <c r="C122" s="9">
        <f t="shared" si="23"/>
        <v>0.61800000000000044</v>
      </c>
      <c r="D122" s="9">
        <f t="shared" si="34"/>
        <v>36.424908405919837</v>
      </c>
      <c r="E122" s="9">
        <f t="shared" si="34"/>
        <v>-2.8175595396410871</v>
      </c>
      <c r="F122" s="9">
        <f t="shared" si="25"/>
        <v>-2.2475978413409212</v>
      </c>
      <c r="G122" s="10">
        <f t="shared" si="35"/>
        <v>2.1666666599999997</v>
      </c>
      <c r="H122" s="5">
        <f t="shared" si="35"/>
        <v>1</v>
      </c>
      <c r="I122">
        <f t="shared" si="27"/>
        <v>56.034611480445101</v>
      </c>
      <c r="J122">
        <f t="shared" si="28"/>
        <v>53.953675038914042</v>
      </c>
      <c r="K122">
        <f t="shared" si="28"/>
        <v>-15.128735358902064</v>
      </c>
      <c r="L122">
        <f t="shared" si="29"/>
        <v>-11.876413118035433</v>
      </c>
      <c r="M122">
        <f t="shared" si="30"/>
        <v>-28.843826273258301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27.753804862991153</v>
      </c>
      <c r="C123" s="9">
        <f t="shared" si="23"/>
        <v>0.62400000000000044</v>
      </c>
      <c r="D123" s="9">
        <f t="shared" si="34"/>
        <v>36.753804862991153</v>
      </c>
      <c r="E123" s="9">
        <f t="shared" si="34"/>
        <v>-2.9103814647182036</v>
      </c>
      <c r="F123" s="9">
        <f t="shared" si="25"/>
        <v>-2.324451466310594</v>
      </c>
      <c r="G123" s="10">
        <f t="shared" si="35"/>
        <v>2.1666666599999997</v>
      </c>
      <c r="H123" s="5">
        <f t="shared" si="35"/>
        <v>1</v>
      </c>
      <c r="I123">
        <f t="shared" si="27"/>
        <v>56.012678407058011</v>
      </c>
      <c r="J123">
        <f t="shared" si="28"/>
        <v>53.881228918894024</v>
      </c>
      <c r="K123">
        <f t="shared" si="28"/>
        <v>-15.304682699168939</v>
      </c>
      <c r="L123">
        <f t="shared" si="29"/>
        <v>-11.855823678451703</v>
      </c>
      <c r="M123">
        <f t="shared" si="30"/>
        <v>-28.806414976853468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28.082259781796871</v>
      </c>
      <c r="C124" s="9">
        <f t="shared" si="23"/>
        <v>0.63000000000000045</v>
      </c>
      <c r="D124" s="9">
        <f t="shared" si="34"/>
        <v>37.082259781796871</v>
      </c>
      <c r="E124" s="9">
        <f t="shared" si="34"/>
        <v>-3.0042759725337786</v>
      </c>
      <c r="F124" s="9">
        <f t="shared" si="25"/>
        <v>-2.4020953443047839</v>
      </c>
      <c r="G124" s="10">
        <f t="shared" si="35"/>
        <v>2.1666666599999997</v>
      </c>
      <c r="H124" s="5">
        <f t="shared" si="35"/>
        <v>1</v>
      </c>
      <c r="I124">
        <f t="shared" si="27"/>
        <v>55.991440983756682</v>
      </c>
      <c r="J124">
        <f t="shared" si="28"/>
        <v>53.808908394455472</v>
      </c>
      <c r="K124">
        <f t="shared" si="28"/>
        <v>-15.480401830527745</v>
      </c>
      <c r="L124">
        <f t="shared" si="29"/>
        <v>-11.835421393493297</v>
      </c>
      <c r="M124">
        <f t="shared" si="30"/>
        <v>-28.769041890428319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28.410273924988026</v>
      </c>
      <c r="C125" s="9">
        <f t="shared" si="23"/>
        <v>0.63600000000000045</v>
      </c>
      <c r="D125" s="9">
        <f t="shared" si="34"/>
        <v>37.410273924988026</v>
      </c>
      <c r="E125" s="9">
        <f t="shared" si="34"/>
        <v>-3.0992416717243692</v>
      </c>
      <c r="F125" s="9">
        <f t="shared" si="25"/>
        <v>-2.4805260580596418</v>
      </c>
      <c r="G125" s="10">
        <f t="shared" si="35"/>
        <v>2.1666666599999997</v>
      </c>
      <c r="H125" s="5">
        <f t="shared" si="35"/>
        <v>1</v>
      </c>
      <c r="I125">
        <f t="shared" si="27"/>
        <v>55.970896335313917</v>
      </c>
      <c r="J125">
        <f t="shared" si="28"/>
        <v>53.73671232395516</v>
      </c>
      <c r="K125">
        <f t="shared" si="28"/>
        <v>-15.655892986059358</v>
      </c>
      <c r="L125">
        <f t="shared" si="29"/>
        <v>-11.815204780862574</v>
      </c>
      <c r="M125">
        <f t="shared" si="30"/>
        <v>-28.731705641863378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28.737848048279204</v>
      </c>
      <c r="C126" s="9">
        <f t="shared" si="23"/>
        <v>0.64200000000000046</v>
      </c>
      <c r="D126" s="9">
        <f t="shared" si="34"/>
        <v>37.737848048279204</v>
      </c>
      <c r="E126" s="9">
        <f t="shared" si="34"/>
        <v>-3.1952771723227982</v>
      </c>
      <c r="F126" s="9">
        <f t="shared" si="25"/>
        <v>-2.5597402017349511</v>
      </c>
      <c r="G126" s="10">
        <f t="shared" si="35"/>
        <v>2.1666666599999997</v>
      </c>
      <c r="H126" s="5">
        <f t="shared" si="35"/>
        <v>1</v>
      </c>
      <c r="I126">
        <f t="shared" si="27"/>
        <v>55.951041575219939</v>
      </c>
      <c r="J126">
        <f t="shared" si="28"/>
        <v>53.664639574791899</v>
      </c>
      <c r="K126">
        <f t="shared" si="28"/>
        <v>-15.831156390474725</v>
      </c>
      <c r="L126">
        <f t="shared" si="29"/>
        <v>-11.795172363542321</v>
      </c>
      <c r="M126">
        <f t="shared" si="30"/>
        <v>-28.694404873313303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29.064982900503608</v>
      </c>
      <c r="C127" s="9">
        <f t="shared" si="23"/>
        <v>0.64800000000000046</v>
      </c>
      <c r="D127" s="9">
        <f t="shared" si="34"/>
        <v>38.064982900503608</v>
      </c>
      <c r="E127" s="9">
        <f t="shared" si="34"/>
        <v>-3.2923810857073619</v>
      </c>
      <c r="F127" s="9">
        <f t="shared" si="25"/>
        <v>-2.6397343808059643</v>
      </c>
      <c r="G127" s="10">
        <f t="shared" si="35"/>
        <v>2.1666666599999997</v>
      </c>
      <c r="H127" s="5">
        <f t="shared" si="35"/>
        <v>1</v>
      </c>
      <c r="I127">
        <f t="shared" si="27"/>
        <v>55.931873805788513</v>
      </c>
      <c r="J127">
        <f t="shared" si="28"/>
        <v>53.592689023374291</v>
      </c>
      <c r="K127">
        <f t="shared" si="28"/>
        <v>-16.006192260201935</v>
      </c>
      <c r="L127">
        <f t="shared" si="29"/>
        <v>-11.775322669778541</v>
      </c>
      <c r="M127">
        <f t="shared" si="30"/>
        <v>-28.657138241184622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29.391679223667921</v>
      </c>
      <c r="C128" s="9">
        <f t="shared" si="23"/>
        <v>0.65400000000000047</v>
      </c>
      <c r="D128" s="9">
        <f t="shared" si="34"/>
        <v>38.391679223667921</v>
      </c>
      <c r="E128" s="9">
        <f t="shared" si="34"/>
        <v>-3.390552024551571</v>
      </c>
      <c r="F128" s="9">
        <f t="shared" si="25"/>
        <v>-2.7205052119565298</v>
      </c>
      <c r="G128" s="10">
        <f t="shared" si="35"/>
        <v>2.1666666599999997</v>
      </c>
      <c r="H128" s="5">
        <f t="shared" si="35"/>
        <v>1</v>
      </c>
      <c r="I128">
        <f t="shared" si="27"/>
        <v>55.913390118267039</v>
      </c>
      <c r="J128">
        <f t="shared" si="28"/>
        <v>53.520859555088641</v>
      </c>
      <c r="K128">
        <f t="shared" si="28"/>
        <v>-16.181000803473161</v>
      </c>
      <c r="L128">
        <f t="shared" si="29"/>
        <v>-11.755654233064508</v>
      </c>
      <c r="M128">
        <f t="shared" si="30"/>
        <v>-28.619904416113137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29.717937753006957</v>
      </c>
      <c r="C129" s="9">
        <f t="shared" si="23"/>
        <v>0.66000000000000048</v>
      </c>
      <c r="D129" s="9">
        <f t="shared" si="34"/>
        <v>38.717937753006957</v>
      </c>
      <c r="E129" s="9">
        <f t="shared" si="34"/>
        <v>-3.4897886027744192</v>
      </c>
      <c r="F129" s="9">
        <f t="shared" si="25"/>
        <v>-2.802049322973458</v>
      </c>
      <c r="G129" s="10">
        <f t="shared" si="35"/>
        <v>2.1666666599999997</v>
      </c>
      <c r="H129" s="5">
        <f t="shared" si="35"/>
        <v>1</v>
      </c>
      <c r="I129">
        <f t="shared" si="27"/>
        <v>55.895587592950186</v>
      </c>
      <c r="J129">
        <f t="shared" si="28"/>
        <v>53.449150064266945</v>
      </c>
      <c r="K129">
        <f t="shared" si="28"/>
        <v>-16.355582220411453</v>
      </c>
      <c r="L129">
        <f t="shared" si="29"/>
        <v>-11.736165592125939</v>
      </c>
      <c r="M129">
        <f t="shared" si="30"/>
        <v>-28.582702082940926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30.043759217038144</v>
      </c>
      <c r="C130" s="9">
        <f t="shared" si="23"/>
        <v>0.66600000000000048</v>
      </c>
      <c r="D130" s="9">
        <f t="shared" si="34"/>
        <v>39.043759217038144</v>
      </c>
      <c r="E130" s="9">
        <f t="shared" si="34"/>
        <v>-3.5900894354911821</v>
      </c>
      <c r="F130" s="9">
        <f t="shared" si="25"/>
        <v>-2.8843633526421524</v>
      </c>
      <c r="G130" s="10">
        <f t="shared" si="35"/>
        <v>2.1666666599999997</v>
      </c>
      <c r="H130" s="5">
        <f t="shared" si="35"/>
        <v>1</v>
      </c>
      <c r="I130">
        <f t="shared" si="27"/>
        <v>55.878463299297316</v>
      </c>
      <c r="J130">
        <f t="shared" si="28"/>
        <v>53.377559454154976</v>
      </c>
      <c r="K130">
        <f t="shared" si="28"/>
        <v>-16.529936703117393</v>
      </c>
      <c r="L130">
        <f t="shared" si="29"/>
        <v>-11.716855290907338</v>
      </c>
      <c r="M130">
        <f t="shared" si="30"/>
        <v>-28.54552994069293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30.369144337615801</v>
      </c>
      <c r="C131" s="9">
        <f t="shared" si="23"/>
        <v>0.67200000000000049</v>
      </c>
      <c r="D131" s="9">
        <f t="shared" si="34"/>
        <v>39.369144337615801</v>
      </c>
      <c r="E131" s="9">
        <f t="shared" si="34"/>
        <v>-3.6914531389647447</v>
      </c>
      <c r="F131" s="9">
        <f t="shared" si="25"/>
        <v>-2.9674439506434802</v>
      </c>
      <c r="G131" s="10">
        <f t="shared" si="35"/>
        <v>2.1666666599999997</v>
      </c>
      <c r="H131" s="5">
        <f t="shared" si="35"/>
        <v>1</v>
      </c>
      <c r="I131">
        <f t="shared" si="27"/>
        <v>55.862014296053445</v>
      </c>
      <c r="J131">
        <f t="shared" si="28"/>
        <v>53.306086636880444</v>
      </c>
      <c r="K131">
        <f t="shared" si="28"/>
        <v>-16.704064435755619</v>
      </c>
      <c r="L131">
        <f t="shared" si="29"/>
        <v>-11.697721878559454</v>
      </c>
      <c r="M131">
        <f t="shared" si="30"/>
        <v>-28.5083867025531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30.694093829985221</v>
      </c>
      <c r="C132" s="9">
        <f t="shared" si="23"/>
        <v>0.67800000000000049</v>
      </c>
      <c r="D132" s="9">
        <f t="shared" si="34"/>
        <v>39.694093829985221</v>
      </c>
      <c r="E132" s="9">
        <f t="shared" si="34"/>
        <v>-3.793878330557455</v>
      </c>
      <c r="F132" s="9">
        <f t="shared" si="25"/>
        <v>-3.051287777451881</v>
      </c>
      <c r="G132" s="10">
        <f t="shared" si="35"/>
        <v>2.1666666599999997</v>
      </c>
      <c r="H132" s="5">
        <f t="shared" si="35"/>
        <v>1</v>
      </c>
      <c r="I132">
        <f t="shared" si="27"/>
        <v>55.846237631373718</v>
      </c>
      <c r="J132">
        <f t="shared" si="28"/>
        <v>53.234730533421228</v>
      </c>
      <c r="K132">
        <f t="shared" si="28"/>
        <v>-16.877965594641193</v>
      </c>
      <c r="L132">
        <f t="shared" si="29"/>
        <v>-11.678763909427824</v>
      </c>
      <c r="M132">
        <f t="shared" si="30"/>
        <v>-28.471271095840141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31.018608402836556</v>
      </c>
      <c r="C133" s="9">
        <f t="shared" si="23"/>
        <v>0.6840000000000005</v>
      </c>
      <c r="D133" s="9">
        <f t="shared" ref="D133:E148" si="36">D132+$C$7*(J132+J133)/2</f>
        <v>40.018608402836556</v>
      </c>
      <c r="E133" s="9">
        <f t="shared" si="36"/>
        <v>-3.8973636286835043</v>
      </c>
      <c r="F133" s="9">
        <f t="shared" si="25"/>
        <v>-3.135891504234686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55.831130342951361</v>
      </c>
      <c r="J133">
        <f t="shared" si="28"/>
        <v>53.163490073573719</v>
      </c>
      <c r="K133">
        <f t="shared" si="28"/>
        <v>-17.051640348325819</v>
      </c>
      <c r="L133">
        <f t="shared" si="29"/>
        <v>-11.659979943042405</v>
      </c>
      <c r="M133">
        <f t="shared" si="30"/>
        <v>-28.434181861982736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31.342688758358513</v>
      </c>
      <c r="C134" s="9">
        <f t="shared" si="23"/>
        <v>0.6900000000000005</v>
      </c>
      <c r="D134" s="9">
        <f t="shared" si="36"/>
        <v>40.342688758358513</v>
      </c>
      <c r="E134" s="9">
        <f t="shared" si="36"/>
        <v>-4.001907652761834</v>
      </c>
      <c r="F134" s="9">
        <f t="shared" si="25"/>
        <v>-3.2212518127526653</v>
      </c>
      <c r="G134" s="10">
        <f t="shared" si="37"/>
        <v>2.1666666599999997</v>
      </c>
      <c r="H134" s="5">
        <f t="shared" si="37"/>
        <v>1</v>
      </c>
      <c r="I134">
        <f t="shared" si="27"/>
        <v>55.816689458148964</v>
      </c>
      <c r="J134">
        <f t="shared" si="28"/>
        <v>53.092364195921164</v>
      </c>
      <c r="K134">
        <f t="shared" si="28"/>
        <v>-17.225088857683915</v>
      </c>
      <c r="L134">
        <f t="shared" si="29"/>
        <v>-11.641368544108209</v>
      </c>
      <c r="M134">
        <f t="shared" si="30"/>
        <v>-28.397117756494339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31.666335592291865</v>
      </c>
      <c r="C135" s="9">
        <f t="shared" si="23"/>
        <v>0.69600000000000051</v>
      </c>
      <c r="D135" s="9">
        <f t="shared" si="36"/>
        <v>40.666335592291865</v>
      </c>
      <c r="E135" s="9">
        <f t="shared" si="36"/>
        <v>-4.1075090231695652</v>
      </c>
      <c r="F135" s="9">
        <f t="shared" si="25"/>
        <v>-3.3073653952617841</v>
      </c>
      <c r="G135" s="10">
        <f t="shared" si="37"/>
        <v>2.1666666599999997</v>
      </c>
      <c r="H135" s="5">
        <f t="shared" si="37"/>
        <v>1</v>
      </c>
      <c r="I135">
        <f t="shared" si="27"/>
        <v>55.802911994133112</v>
      </c>
      <c r="J135">
        <f t="shared" si="28"/>
        <v>53.021351847802102</v>
      </c>
      <c r="K135">
        <f t="shared" si="28"/>
        <v>-17.39831127599853</v>
      </c>
      <c r="L135">
        <f t="shared" si="29"/>
        <v>-11.622928282497</v>
      </c>
      <c r="M135">
        <f t="shared" si="30"/>
        <v>-28.360077548947437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31.989549593982765</v>
      </c>
      <c r="C136" s="9">
        <f t="shared" si="23"/>
        <v>0.70200000000000051</v>
      </c>
      <c r="D136" s="9">
        <f t="shared" si="36"/>
        <v>40.989549593982765</v>
      </c>
      <c r="E136" s="9">
        <f t="shared" si="36"/>
        <v>-4.2141663611959546</v>
      </c>
      <c r="F136" s="9">
        <f t="shared" si="25"/>
        <v>-3.3942289544161426</v>
      </c>
      <c r="G136" s="10">
        <f t="shared" si="37"/>
        <v>2.1666666599999997</v>
      </c>
      <c r="H136" s="5">
        <f t="shared" si="37"/>
        <v>1</v>
      </c>
      <c r="I136">
        <f t="shared" si="27"/>
        <v>55.789794958012216</v>
      </c>
      <c r="J136">
        <f t="shared" si="28"/>
        <v>52.950451985278868</v>
      </c>
      <c r="K136">
        <f t="shared" si="28"/>
        <v>-17.571307749047111</v>
      </c>
      <c r="L136">
        <f t="shared" si="29"/>
        <v>-11.604657733239947</v>
      </c>
      <c r="M136">
        <f t="shared" si="30"/>
        <v>-28.323060022947324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32.312331446435842</v>
      </c>
      <c r="C137" s="9">
        <f t="shared" si="23"/>
        <v>0.70800000000000052</v>
      </c>
      <c r="D137" s="9">
        <f t="shared" si="36"/>
        <v>41.312331446435842</v>
      </c>
      <c r="E137" s="9">
        <f t="shared" si="36"/>
        <v>-4.321878288996869</v>
      </c>
      <c r="F137" s="9">
        <f t="shared" si="25"/>
        <v>-3.4818392031721173</v>
      </c>
      <c r="G137" s="10">
        <f t="shared" si="37"/>
        <v>2.1666666599999997</v>
      </c>
      <c r="H137" s="5">
        <f t="shared" si="37"/>
        <v>1</v>
      </c>
      <c r="I137">
        <f t="shared" si="27"/>
        <v>55.777335346977566</v>
      </c>
      <c r="J137">
        <f t="shared" si="28"/>
        <v>52.879663573106107</v>
      </c>
      <c r="K137">
        <f t="shared" si="28"/>
        <v>-17.74407841518709</v>
      </c>
      <c r="L137">
        <f t="shared" si="29"/>
        <v>-11.586555476521269</v>
      </c>
      <c r="M137">
        <f t="shared" si="30"/>
        <v>-28.286063976105353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32.634681826367149</v>
      </c>
      <c r="C138" s="9">
        <f t="shared" si="23"/>
        <v>0.71400000000000052</v>
      </c>
      <c r="D138" s="9">
        <f t="shared" si="36"/>
        <v>41.634681826367149</v>
      </c>
      <c r="E138" s="9">
        <f t="shared" si="36"/>
        <v>-4.4306434295497858</v>
      </c>
      <c r="F138" s="9">
        <f t="shared" si="25"/>
        <v>-3.5701928646936709</v>
      </c>
      <c r="G138" s="10">
        <f t="shared" si="37"/>
        <v>2.1666666599999997</v>
      </c>
      <c r="H138" s="5">
        <f t="shared" si="37"/>
        <v>1</v>
      </c>
      <c r="I138">
        <f t="shared" si="27"/>
        <v>55.76553014844734</v>
      </c>
      <c r="J138">
        <f t="shared" si="28"/>
        <v>52.808985584699329</v>
      </c>
      <c r="K138">
        <f t="shared" si="28"/>
        <v>-17.916623405441332</v>
      </c>
      <c r="L138">
        <f t="shared" si="29"/>
        <v>-11.568620097672786</v>
      </c>
      <c r="M138">
        <f t="shared" si="30"/>
        <v>-28.249088220011615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32.956601404256901</v>
      </c>
      <c r="C139" s="9">
        <f t="shared" si="23"/>
        <v>0.72000000000000053</v>
      </c>
      <c r="D139" s="9">
        <f t="shared" si="36"/>
        <v>41.956601404256901</v>
      </c>
      <c r="E139" s="9">
        <f t="shared" si="36"/>
        <v>-4.5404604066093111</v>
      </c>
      <c r="F139" s="9">
        <f t="shared" si="25"/>
        <v>-3.6592866722588537</v>
      </c>
      <c r="G139" s="10">
        <f t="shared" si="37"/>
        <v>2.1666666599999997</v>
      </c>
      <c r="H139" s="5">
        <f t="shared" si="37"/>
        <v>1</v>
      </c>
      <c r="I139">
        <f t="shared" si="27"/>
        <v>55.754376340213767</v>
      </c>
      <c r="J139">
        <f t="shared" si="28"/>
        <v>52.738417002103525</v>
      </c>
      <c r="K139">
        <f t="shared" si="28"/>
        <v>-18.088942843583403</v>
      </c>
      <c r="L139">
        <f t="shared" si="29"/>
        <v>-11.550850187169424</v>
      </c>
      <c r="M139">
        <f t="shared" si="30"/>
        <v>-28.21213158020711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33.278090844402001</v>
      </c>
      <c r="C140" s="9">
        <f t="shared" si="23"/>
        <v>0.72600000000000053</v>
      </c>
      <c r="D140" s="9">
        <f t="shared" si="36"/>
        <v>42.278090844402001</v>
      </c>
      <c r="E140" s="9">
        <f t="shared" si="36"/>
        <v>-4.6513278446632196</v>
      </c>
      <c r="F140" s="9">
        <f t="shared" si="25"/>
        <v>-3.7491173691674389</v>
      </c>
      <c r="G140" s="10">
        <f t="shared" si="37"/>
        <v>2.1666666599999997</v>
      </c>
      <c r="H140" s="5">
        <f t="shared" si="37"/>
        <v>1</v>
      </c>
      <c r="I140">
        <f t="shared" si="27"/>
        <v>55.743870890593151</v>
      </c>
      <c r="J140">
        <f t="shared" si="28"/>
        <v>52.667956815961794</v>
      </c>
      <c r="K140">
        <f t="shared" si="28"/>
        <v>-18.261036846222666</v>
      </c>
      <c r="L140">
        <f t="shared" si="29"/>
        <v>-11.533244340625581</v>
      </c>
      <c r="M140">
        <f t="shared" si="30"/>
        <v>-28.175192896155323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33.59915080496841</v>
      </c>
      <c r="C141" s="9">
        <f t="shared" si="23"/>
        <v>0.73200000000000054</v>
      </c>
      <c r="D141" s="9">
        <f t="shared" si="36"/>
        <v>42.59915080496841</v>
      </c>
      <c r="E141" s="9">
        <f t="shared" si="36"/>
        <v>-4.7632443688890111</v>
      </c>
      <c r="F141" s="9">
        <f t="shared" si="25"/>
        <v>-3.8396817086497341</v>
      </c>
      <c r="G141" s="10">
        <f t="shared" si="37"/>
        <v>2.1666666599999997</v>
      </c>
      <c r="H141" s="5">
        <f t="shared" si="37"/>
        <v>1</v>
      </c>
      <c r="I141">
        <f t="shared" si="27"/>
        <v>55.734010758578719</v>
      </c>
      <c r="J141">
        <f t="shared" si="28"/>
        <v>52.597604025483982</v>
      </c>
      <c r="K141">
        <f t="shared" si="28"/>
        <v>-18.432905522889214</v>
      </c>
      <c r="L141">
        <f t="shared" si="29"/>
        <v>-11.515801158792362</v>
      </c>
      <c r="M141">
        <f t="shared" si="30"/>
        <v>-28.138271021213221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33.9197819380433</v>
      </c>
      <c r="C142" s="9">
        <f t="shared" si="23"/>
        <v>0.73800000000000054</v>
      </c>
      <c r="D142" s="9">
        <f t="shared" si="36"/>
        <v>42.9197819380433</v>
      </c>
      <c r="E142" s="9">
        <f t="shared" si="36"/>
        <v>-4.8762086051109854</v>
      </c>
      <c r="F142" s="9">
        <f t="shared" si="25"/>
        <v>-3.9309764537765313</v>
      </c>
      <c r="G142" s="10">
        <f t="shared" si="37"/>
        <v>2.1666666599999997</v>
      </c>
      <c r="H142" s="5">
        <f t="shared" si="37"/>
        <v>1</v>
      </c>
      <c r="I142">
        <f t="shared" si="27"/>
        <v>55.724792893996359</v>
      </c>
      <c r="J142">
        <f t="shared" si="28"/>
        <v>52.527357638415346</v>
      </c>
      <c r="K142">
        <f t="shared" si="28"/>
        <v>-18.604548976118615</v>
      </c>
      <c r="L142">
        <f t="shared" si="29"/>
        <v>-11.498519247555672</v>
      </c>
      <c r="M142">
        <f t="shared" si="30"/>
        <v>-28.101364822601692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34.239984889687037</v>
      </c>
      <c r="C143" s="9">
        <f t="shared" si="23"/>
        <v>0.74400000000000055</v>
      </c>
      <c r="D143" s="9">
        <f t="shared" si="36"/>
        <v>43.239984889687037</v>
      </c>
      <c r="E143" s="9">
        <f t="shared" si="36"/>
        <v>-4.9902191797578332</v>
      </c>
      <c r="F143" s="9">
        <f t="shared" si="25"/>
        <v>-4.0229983773701923</v>
      </c>
      <c r="G143" s="10">
        <f t="shared" si="37"/>
        <v>2.1666666599999997</v>
      </c>
      <c r="H143" s="5">
        <f t="shared" si="37"/>
        <v>1</v>
      </c>
      <c r="I143">
        <f t="shared" si="27"/>
        <v>55.716214237662975</v>
      </c>
      <c r="J143">
        <f t="shared" si="28"/>
        <v>52.457216671005256</v>
      </c>
      <c r="K143">
        <f t="shared" si="28"/>
        <v>-18.775967301536486</v>
      </c>
      <c r="L143">
        <f t="shared" si="29"/>
        <v>-11.481397217935104</v>
      </c>
      <c r="M143">
        <f t="shared" si="30"/>
        <v>-28.064473181375327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34.55976029998493</v>
      </c>
      <c r="C144" s="9">
        <f t="shared" si="23"/>
        <v>0.75000000000000056</v>
      </c>
      <c r="D144" s="9">
        <f t="shared" si="36"/>
        <v>43.55976029998493</v>
      </c>
      <c r="E144" s="9">
        <f t="shared" si="36"/>
        <v>-5.1052747198207449</v>
      </c>
      <c r="F144" s="9">
        <f t="shared" si="25"/>
        <v>-4.1157442619168592</v>
      </c>
      <c r="G144" s="10">
        <f t="shared" si="37"/>
        <v>2.1666666599999997</v>
      </c>
      <c r="H144" s="5">
        <f t="shared" si="37"/>
        <v>1</v>
      </c>
      <c r="I144">
        <f t="shared" si="27"/>
        <v>55.708271721547518</v>
      </c>
      <c r="J144">
        <f t="shared" si="28"/>
        <v>52.387180147975855</v>
      </c>
      <c r="K144">
        <f t="shared" si="28"/>
        <v>-18.947160587942875</v>
      </c>
      <c r="L144">
        <f t="shared" si="29"/>
        <v>-11.464433686083618</v>
      </c>
      <c r="M144">
        <f t="shared" si="30"/>
        <v>-28.027594992391641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34.879108803098852</v>
      </c>
      <c r="C145" s="9">
        <f t="shared" si="23"/>
        <v>0.75600000000000056</v>
      </c>
      <c r="D145" s="9">
        <f t="shared" si="36"/>
        <v>43.879108803098852</v>
      </c>
      <c r="E145" s="9">
        <f t="shared" si="36"/>
        <v>-5.2213738528120297</v>
      </c>
      <c r="F145" s="9">
        <f t="shared" si="25"/>
        <v>-4.2092108994797881</v>
      </c>
      <c r="G145" s="10">
        <f t="shared" si="37"/>
        <v>2.1666666599999997</v>
      </c>
      <c r="H145" s="5">
        <f t="shared" si="37"/>
        <v>1</v>
      </c>
      <c r="I145">
        <f t="shared" si="27"/>
        <v>55.700962268934525</v>
      </c>
      <c r="J145">
        <f t="shared" si="28"/>
        <v>52.317247102490747</v>
      </c>
      <c r="K145">
        <f t="shared" si="28"/>
        <v>-19.118128917396465</v>
      </c>
      <c r="L145">
        <f t="shared" si="29"/>
        <v>-11.447627273287996</v>
      </c>
      <c r="M145">
        <f t="shared" si="30"/>
        <v>-27.990729164279664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35.198031027318628</v>
      </c>
      <c r="C146" s="9">
        <f t="shared" si="23"/>
        <v>0.76200000000000057</v>
      </c>
      <c r="D146" s="9">
        <f t="shared" si="36"/>
        <v>44.198031027318628</v>
      </c>
      <c r="E146" s="9">
        <f t="shared" si="36"/>
        <v>-5.3385152067242494</v>
      </c>
      <c r="F146" s="9">
        <f t="shared" si="25"/>
        <v>-4.3033950916138011</v>
      </c>
      <c r="G146" s="10">
        <f t="shared" si="37"/>
        <v>2.1666666599999997</v>
      </c>
      <c r="H146" s="5">
        <f t="shared" si="37"/>
        <v>1</v>
      </c>
      <c r="I146">
        <f t="shared" si="27"/>
        <v>55.694282794590173</v>
      </c>
      <c r="J146">
        <f t="shared" si="28"/>
        <v>52.24741657612369</v>
      </c>
      <c r="K146">
        <f t="shared" si="28"/>
        <v>-19.28887236529857</v>
      </c>
      <c r="L146">
        <f t="shared" si="29"/>
        <v>-11.430976605970024</v>
      </c>
      <c r="M146">
        <f t="shared" si="30"/>
        <v>-27.95387461940787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35.516527595113232</v>
      </c>
      <c r="C147" s="9">
        <f t="shared" si="23"/>
        <v>0.76800000000000057</v>
      </c>
      <c r="D147" s="9">
        <f t="shared" si="36"/>
        <v>44.516527595113232</v>
      </c>
      <c r="E147" s="9">
        <f t="shared" si="36"/>
        <v>-5.4566974099898644</v>
      </c>
      <c r="F147" s="9">
        <f t="shared" si="25"/>
        <v>-4.3982936492808209</v>
      </c>
      <c r="G147" s="10">
        <f t="shared" si="37"/>
        <v>2.1666666599999997</v>
      </c>
      <c r="H147" s="5">
        <f t="shared" si="37"/>
        <v>1</v>
      </c>
      <c r="I147">
        <f t="shared" si="27"/>
        <v>55.688230204930775</v>
      </c>
      <c r="J147">
        <f t="shared" si="28"/>
        <v>52.177687618827271</v>
      </c>
      <c r="K147">
        <f t="shared" si="28"/>
        <v>-19.459391000476959</v>
      </c>
      <c r="L147">
        <f t="shared" si="29"/>
        <v>-11.414480315688413</v>
      </c>
      <c r="M147">
        <f t="shared" si="30"/>
        <v>-27.917030293851475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35.834599123181803</v>
      </c>
      <c r="C148" s="9">
        <f t="shared" si="23"/>
        <v>0.77400000000000058</v>
      </c>
      <c r="D148" s="9">
        <f t="shared" si="36"/>
        <v>44.834599123181803</v>
      </c>
      <c r="E148" s="9">
        <f t="shared" si="36"/>
        <v>-5.5759190914413912</v>
      </c>
      <c r="F148" s="9">
        <f t="shared" si="25"/>
        <v>-4.4939033927665237</v>
      </c>
      <c r="G148" s="10">
        <f t="shared" si="37"/>
        <v>2.1666666599999997</v>
      </c>
      <c r="H148" s="5">
        <f t="shared" si="37"/>
        <v>1</v>
      </c>
      <c r="I148">
        <f t="shared" si="27"/>
        <v>55.682801398193476</v>
      </c>
      <c r="J148">
        <f t="shared" si="28"/>
        <v>52.108059288901572</v>
      </c>
      <c r="K148">
        <f t="shared" si="28"/>
        <v>-19.629684885269452</v>
      </c>
      <c r="L148">
        <f t="shared" si="29"/>
        <v>-11.398137039141393</v>
      </c>
      <c r="M148">
        <f t="shared" si="30"/>
        <v>-27.880195137359141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36.152246222504488</v>
      </c>
      <c r="C149" s="9">
        <f t="shared" ref="C149:C212" si="42">C148+_dt</f>
        <v>0.78000000000000058</v>
      </c>
      <c r="D149" s="9">
        <f t="shared" ref="D149:E164" si="43">D148+$C$7*(J148+J149)/2</f>
        <v>45.152246222504488</v>
      </c>
      <c r="E149" s="9">
        <f t="shared" si="43"/>
        <v>-5.6961788802720656</v>
      </c>
      <c r="F149" s="9">
        <f t="shared" ref="F149:F212" si="44">$O$1*D149^2+$O$2*D149+$O$3</f>
        <v>-4.5902211515980591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55.677993264609306</v>
      </c>
      <c r="J149">
        <f t="shared" ref="J149:K212" si="47">J148+L148*$C$7</f>
        <v>52.038530652962812</v>
      </c>
      <c r="K149">
        <f t="shared" si="47"/>
        <v>-19.799754075607343</v>
      </c>
      <c r="L149">
        <f t="shared" ref="L149:L212" si="48">-$C$15*I149*J149</f>
        <v>-11.38194541816997</v>
      </c>
      <c r="M149">
        <f t="shared" ref="M149:M212" si="49">-$C$6-$C$15*I149*K149</f>
        <v>-27.843368113318927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36.469469498393053</v>
      </c>
      <c r="C150" s="9">
        <f t="shared" si="42"/>
        <v>0.78600000000000059</v>
      </c>
      <c r="D150" s="9">
        <f t="shared" si="43"/>
        <v>45.469469498393053</v>
      </c>
      <c r="E150" s="9">
        <f t="shared" si="43"/>
        <v>-5.8174754059970191</v>
      </c>
      <c r="F150" s="9">
        <f t="shared" si="44"/>
        <v>-4.6872437644628553</v>
      </c>
      <c r="G150" s="10">
        <f t="shared" si="45"/>
        <v>2.1666666599999997</v>
      </c>
      <c r="H150" s="5">
        <f t="shared" si="45"/>
        <v>1</v>
      </c>
      <c r="I150">
        <f t="shared" si="46"/>
        <v>55.673802686578355</v>
      </c>
      <c r="J150">
        <f t="shared" si="47"/>
        <v>51.969100785911976</v>
      </c>
      <c r="K150">
        <f t="shared" si="47"/>
        <v>-19.969598621098587</v>
      </c>
      <c r="L150">
        <f t="shared" si="48"/>
        <v>-11.365904099761854</v>
      </c>
      <c r="M150">
        <f t="shared" si="49"/>
        <v>-27.806548198723654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36.786269550541341</v>
      </c>
      <c r="C151" s="9">
        <f t="shared" si="42"/>
        <v>0.79200000000000059</v>
      </c>
      <c r="D151" s="9">
        <f t="shared" si="43"/>
        <v>45.786269550541341</v>
      </c>
      <c r="E151" s="9">
        <f t="shared" si="43"/>
        <v>-5.9398072984149577</v>
      </c>
      <c r="F151" s="9">
        <f t="shared" si="44"/>
        <v>-4.7849680791284959</v>
      </c>
      <c r="G151" s="10">
        <f t="shared" si="45"/>
        <v>2.1666666599999997</v>
      </c>
      <c r="H151" s="5">
        <f t="shared" si="45"/>
        <v>1</v>
      </c>
      <c r="I151">
        <f t="shared" si="46"/>
        <v>55.670226538847018</v>
      </c>
      <c r="J151">
        <f t="shared" si="47"/>
        <v>51.899768770903428</v>
      </c>
      <c r="K151">
        <f t="shared" si="47"/>
        <v>-20.139218565110802</v>
      </c>
      <c r="L151">
        <f t="shared" si="48"/>
        <v>-11.350011736055988</v>
      </c>
      <c r="M151">
        <f t="shared" si="49"/>
        <v>-27.769734384135575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37.102646973075501</v>
      </c>
      <c r="C152" s="9">
        <f t="shared" si="42"/>
        <v>0.7980000000000006</v>
      </c>
      <c r="D152" s="9">
        <f t="shared" si="43"/>
        <v>46.102646973075501</v>
      </c>
      <c r="E152" s="9">
        <f t="shared" si="43"/>
        <v>-6.0631731875703503</v>
      </c>
      <c r="F152" s="9">
        <f t="shared" si="44"/>
        <v>-4.8833909523636478</v>
      </c>
      <c r="G152" s="10">
        <f t="shared" si="45"/>
        <v>2.1666666599999997</v>
      </c>
      <c r="H152" s="5">
        <f t="shared" si="45"/>
        <v>1</v>
      </c>
      <c r="I152">
        <f t="shared" si="46"/>
        <v>55.667261688687276</v>
      </c>
      <c r="J152">
        <f t="shared" si="47"/>
        <v>51.830533699313484</v>
      </c>
      <c r="K152">
        <f t="shared" si="47"/>
        <v>-20.308613944854031</v>
      </c>
      <c r="L152">
        <f t="shared" si="48"/>
        <v>-11.334266984347678</v>
      </c>
      <c r="M152">
        <f t="shared" si="49"/>
        <v>-27.732925673650342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37.418602354604069</v>
      </c>
      <c r="C153" s="9">
        <f t="shared" si="42"/>
        <v>0.8040000000000006</v>
      </c>
      <c r="D153" s="9">
        <f t="shared" si="43"/>
        <v>46.418602354604069</v>
      </c>
      <c r="E153" s="9">
        <f t="shared" si="43"/>
        <v>-6.1875717037161184</v>
      </c>
      <c r="F153" s="9">
        <f t="shared" si="44"/>
        <v>-4.9825092498600592</v>
      </c>
      <c r="G153" s="10">
        <f t="shared" si="45"/>
        <v>2.1666666599999997</v>
      </c>
      <c r="H153" s="5">
        <f t="shared" si="45"/>
        <v>1</v>
      </c>
      <c r="I153">
        <f t="shared" si="46"/>
        <v>55.664904996077951</v>
      </c>
      <c r="J153">
        <f t="shared" si="47"/>
        <v>51.761394670708967</v>
      </c>
      <c r="K153">
        <f t="shared" si="47"/>
        <v>-20.477784791463296</v>
      </c>
      <c r="L153">
        <f t="shared" si="48"/>
        <v>-11.318668507094312</v>
      </c>
      <c r="M153">
        <f t="shared" si="49"/>
        <v>-27.69612108486033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37.734136278267819</v>
      </c>
      <c r="C154" s="9">
        <f t="shared" si="42"/>
        <v>0.81000000000000061</v>
      </c>
      <c r="D154" s="9">
        <f t="shared" si="43"/>
        <v>46.734136278267819</v>
      </c>
      <c r="E154" s="9">
        <f t="shared" si="43"/>
        <v>-6.3130014772768286</v>
      </c>
      <c r="F154" s="9">
        <f t="shared" si="44"/>
        <v>-5.0823198461555767</v>
      </c>
      <c r="G154" s="10">
        <f t="shared" si="45"/>
        <v>2.1666666599999997</v>
      </c>
      <c r="H154" s="5">
        <f t="shared" si="45"/>
        <v>1</v>
      </c>
      <c r="I154">
        <f t="shared" si="46"/>
        <v>55.66315331388769</v>
      </c>
      <c r="J154">
        <f t="shared" si="47"/>
        <v>51.692350792815688</v>
      </c>
      <c r="K154">
        <f t="shared" si="47"/>
        <v>-20.646731130080944</v>
      </c>
      <c r="L154">
        <f t="shared" si="48"/>
        <v>-11.303214971921598</v>
      </c>
      <c r="M154">
        <f t="shared" si="49"/>
        <v>-27.659319648817256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38.049249321789439</v>
      </c>
      <c r="C155" s="9">
        <f t="shared" si="42"/>
        <v>0.81600000000000061</v>
      </c>
      <c r="D155" s="9">
        <f t="shared" si="43"/>
        <v>47.049249321789439</v>
      </c>
      <c r="E155" s="9">
        <f t="shared" si="43"/>
        <v>-6.4394611388123888</v>
      </c>
      <c r="F155" s="9">
        <f t="shared" si="44"/>
        <v>-5.1828196245582232</v>
      </c>
      <c r="G155" s="10">
        <f t="shared" si="45"/>
        <v>2.1666666599999997</v>
      </c>
      <c r="H155" s="5">
        <f t="shared" si="45"/>
        <v>1</v>
      </c>
      <c r="I155">
        <f t="shared" si="46"/>
        <v>55.662003488059881</v>
      </c>
      <c r="J155">
        <f t="shared" si="47"/>
        <v>51.623401181486969</v>
      </c>
      <c r="K155">
        <f t="shared" si="47"/>
        <v>-20.81545297993873</v>
      </c>
      <c r="L155">
        <f t="shared" si="48"/>
        <v>-11.287905051630375</v>
      </c>
      <c r="M155">
        <f t="shared" si="49"/>
        <v>-27.622520409994088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38.363942057523026</v>
      </c>
      <c r="C156" s="9">
        <f t="shared" si="42"/>
        <v>0.82200000000000062</v>
      </c>
      <c r="D156" s="9">
        <f t="shared" si="43"/>
        <v>47.363942057523026</v>
      </c>
      <c r="E156" s="9">
        <f t="shared" si="43"/>
        <v>-6.5669493189822425</v>
      </c>
      <c r="F156" s="9">
        <f t="shared" si="44"/>
        <v>-5.2840054770712896</v>
      </c>
      <c r="G156" s="10">
        <f t="shared" si="45"/>
        <v>2.1666666599999997</v>
      </c>
      <c r="H156" s="5">
        <f t="shared" si="45"/>
        <v>1</v>
      </c>
      <c r="I156">
        <f t="shared" si="46"/>
        <v>55.661452357799142</v>
      </c>
      <c r="J156">
        <f t="shared" si="47"/>
        <v>51.554544960672025</v>
      </c>
      <c r="K156">
        <f t="shared" si="47"/>
        <v>-20.983950354439695</v>
      </c>
      <c r="L156">
        <f t="shared" si="48"/>
        <v>-11.272737424203894</v>
      </c>
      <c r="M156">
        <f t="shared" si="49"/>
        <v>-27.585722426246285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38.678215052503347</v>
      </c>
      <c r="C157" s="9">
        <f t="shared" si="42"/>
        <v>0.82800000000000062</v>
      </c>
      <c r="D157" s="9">
        <f t="shared" si="43"/>
        <v>47.678215052503347</v>
      </c>
      <c r="E157" s="9">
        <f t="shared" si="43"/>
        <v>-6.6954646485100646</v>
      </c>
      <c r="F157" s="9">
        <f t="shared" si="44"/>
        <v>-5.3858743043194481</v>
      </c>
      <c r="G157" s="10">
        <f t="shared" si="45"/>
        <v>2.1666666599999997</v>
      </c>
      <c r="H157" s="5">
        <f t="shared" si="45"/>
        <v>1</v>
      </c>
      <c r="I157">
        <f t="shared" si="46"/>
        <v>55.661496755759487</v>
      </c>
      <c r="J157">
        <f t="shared" si="47"/>
        <v>51.485781262384378</v>
      </c>
      <c r="K157">
        <f t="shared" si="47"/>
        <v>-21.152223261239797</v>
      </c>
      <c r="L157">
        <f t="shared" si="48"/>
        <v>-11.257710772815594</v>
      </c>
      <c r="M157">
        <f t="shared" si="49"/>
        <v>-27.548924768772327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38.992068868494961</v>
      </c>
      <c r="C158" s="9">
        <f t="shared" si="42"/>
        <v>0.83400000000000063</v>
      </c>
      <c r="D158" s="9">
        <f t="shared" si="43"/>
        <v>47.992068868494961</v>
      </c>
      <c r="E158" s="9">
        <f t="shared" si="43"/>
        <v>-6.8250057581489507</v>
      </c>
      <c r="F158" s="9">
        <f t="shared" si="44"/>
        <v>-5.4884230154758917</v>
      </c>
      <c r="G158" s="10">
        <f t="shared" si="45"/>
        <v>2.1666666599999997</v>
      </c>
      <c r="H158" s="5">
        <f t="shared" si="45"/>
        <v>1</v>
      </c>
      <c r="I158">
        <f t="shared" si="46"/>
        <v>55.662133508234113</v>
      </c>
      <c r="J158">
        <f t="shared" si="47"/>
        <v>51.417109226670206</v>
      </c>
      <c r="K158">
        <f t="shared" si="47"/>
        <v>-21.320271702329308</v>
      </c>
      <c r="L158">
        <f t="shared" si="48"/>
        <v>-11.242823785837365</v>
      </c>
      <c r="M158">
        <f t="shared" si="49"/>
        <v>-27.512126522073508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39.305504062041116</v>
      </c>
      <c r="C159" s="9">
        <f t="shared" si="42"/>
        <v>0.84000000000000064</v>
      </c>
      <c r="D159" s="9">
        <f t="shared" si="43"/>
        <v>48.305504062041116</v>
      </c>
      <c r="E159" s="9">
        <f t="shared" si="43"/>
        <v>-6.9555712786471027</v>
      </c>
      <c r="F159" s="9">
        <f t="shared" si="44"/>
        <v>-5.5916485281904444</v>
      </c>
      <c r="G159" s="10">
        <f t="shared" si="45"/>
        <v>2.1666666599999997</v>
      </c>
      <c r="H159" s="5">
        <f t="shared" si="45"/>
        <v>1</v>
      </c>
      <c r="I159">
        <f t="shared" si="46"/>
        <v>55.663359435346436</v>
      </c>
      <c r="J159">
        <f t="shared" si="47"/>
        <v>51.348528001576597</v>
      </c>
      <c r="K159">
        <f t="shared" si="47"/>
        <v>-21.488095674113957</v>
      </c>
      <c r="L159">
        <f t="shared" si="48"/>
        <v>-11.228075156848194</v>
      </c>
      <c r="M159">
        <f t="shared" si="49"/>
        <v>-27.475326783913101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39.618521184512439</v>
      </c>
      <c r="C160" s="9">
        <f t="shared" si="42"/>
        <v>0.84600000000000064</v>
      </c>
      <c r="D160" s="9">
        <f t="shared" si="43"/>
        <v>48.618521184512439</v>
      </c>
      <c r="E160" s="9">
        <f t="shared" si="43"/>
        <v>-7.0871598407140128</v>
      </c>
      <c r="F160" s="9">
        <f t="shared" si="44"/>
        <v>-5.6955477685187024</v>
      </c>
      <c r="G160" s="10">
        <f t="shared" si="45"/>
        <v>2.1666666599999997</v>
      </c>
      <c r="H160" s="5">
        <f t="shared" si="45"/>
        <v>1</v>
      </c>
      <c r="I160">
        <f t="shared" si="46"/>
        <v>55.66517135124279</v>
      </c>
      <c r="J160">
        <f t="shared" si="47"/>
        <v>51.280036743119823</v>
      </c>
      <c r="K160">
        <f t="shared" si="47"/>
        <v>-21.655695167495828</v>
      </c>
      <c r="L160">
        <f t="shared" si="48"/>
        <v>-11.2134635846433</v>
      </c>
      <c r="M160">
        <f t="shared" si="49"/>
        <v>-27.438524665274713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39.931120782155475</v>
      </c>
      <c r="C161" s="9">
        <f t="shared" si="42"/>
        <v>0.85200000000000065</v>
      </c>
      <c r="D161" s="9">
        <f t="shared" si="43"/>
        <v>48.931120782155475</v>
      </c>
      <c r="E161" s="9">
        <f t="shared" si="43"/>
        <v>-7.2197700749871352</v>
      </c>
      <c r="F161" s="9">
        <f t="shared" si="44"/>
        <v>-5.8001176708521465</v>
      </c>
      <c r="G161" s="10">
        <f t="shared" si="45"/>
        <v>2.1666666599999997</v>
      </c>
      <c r="H161" s="5">
        <f t="shared" si="45"/>
        <v>1</v>
      </c>
      <c r="I161">
        <f t="shared" si="46"/>
        <v>55.667566064286255</v>
      </c>
      <c r="J161">
        <f t="shared" si="47"/>
        <v>51.211634615253502</v>
      </c>
      <c r="K161">
        <f t="shared" si="47"/>
        <v>-21.823070167954004</v>
      </c>
      <c r="L161">
        <f t="shared" si="48"/>
        <v>-11.198987773243607</v>
      </c>
      <c r="M161">
        <f t="shared" si="49"/>
        <v>-27.40171929032001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40.243303396141002</v>
      </c>
      <c r="C162" s="9">
        <f t="shared" si="42"/>
        <v>0.85800000000000065</v>
      </c>
      <c r="D162" s="9">
        <f t="shared" si="43"/>
        <v>49.243303396141002</v>
      </c>
      <c r="E162" s="9">
        <f t="shared" si="43"/>
        <v>-7.3534006119990512</v>
      </c>
      <c r="F162" s="9">
        <f t="shared" si="44"/>
        <v>-5.9053551778492386</v>
      </c>
      <c r="G162" s="10">
        <f t="shared" si="45"/>
        <v>2.1666666599999997</v>
      </c>
      <c r="H162" s="5">
        <f t="shared" si="45"/>
        <v>1</v>
      </c>
      <c r="I162">
        <f t="shared" si="46"/>
        <v>55.670540377251761</v>
      </c>
      <c r="J162">
        <f t="shared" si="47"/>
        <v>51.143320789836714</v>
      </c>
      <c r="K162">
        <f t="shared" si="47"/>
        <v>-21.990220655624956</v>
      </c>
      <c r="L162">
        <f t="shared" si="48"/>
        <v>-11.18464643190562</v>
      </c>
      <c r="M162">
        <f t="shared" si="49"/>
        <v>-27.364909796345703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40.55506956261214</v>
      </c>
      <c r="C163" s="9">
        <f t="shared" si="42"/>
        <v>0.86400000000000066</v>
      </c>
      <c r="D163" s="9">
        <f t="shared" si="43"/>
        <v>49.55506956261214</v>
      </c>
      <c r="E163" s="9">
        <f t="shared" si="43"/>
        <v>-7.4880500821451248</v>
      </c>
      <c r="F163" s="9">
        <f t="shared" si="44"/>
        <v>-6.0112572403674731</v>
      </c>
      <c r="G163" s="10">
        <f t="shared" si="45"/>
        <v>2.1666666599999997</v>
      </c>
      <c r="H163" s="5">
        <f t="shared" si="45"/>
        <v>1</v>
      </c>
      <c r="I163">
        <f t="shared" si="46"/>
        <v>55.674091087522427</v>
      </c>
      <c r="J163">
        <f t="shared" si="47"/>
        <v>51.075094446602087</v>
      </c>
      <c r="K163">
        <f t="shared" si="47"/>
        <v>-22.157146605382664</v>
      </c>
      <c r="L163">
        <f t="shared" si="48"/>
        <v>-11.170438275131664</v>
      </c>
      <c r="M163">
        <f t="shared" si="49"/>
        <v>-27.328095333739789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40.866419812732303</v>
      </c>
      <c r="C164" s="9">
        <f t="shared" si="42"/>
        <v>0.87000000000000066</v>
      </c>
      <c r="D164" s="9">
        <f t="shared" si="43"/>
        <v>49.866419812732303</v>
      </c>
      <c r="E164" s="9">
        <f t="shared" si="43"/>
        <v>-7.623717115651643</v>
      </c>
      <c r="F164" s="9">
        <f t="shared" si="44"/>
        <v>-6.1178208173964297</v>
      </c>
      <c r="G164" s="10">
        <f t="shared" si="45"/>
        <v>2.1666666599999997</v>
      </c>
      <c r="H164" s="5">
        <f t="shared" si="45"/>
        <v>1</v>
      </c>
      <c r="I164">
        <f t="shared" si="46"/>
        <v>55.678214987286893</v>
      </c>
      <c r="J164">
        <f t="shared" si="47"/>
        <v>51.00695477312378</v>
      </c>
      <c r="K164">
        <f t="shared" si="47"/>
        <v>-22.323847986918476</v>
      </c>
      <c r="L164">
        <f t="shared" si="48"/>
        <v>-11.156362022680433</v>
      </c>
      <c r="M164">
        <f t="shared" si="49"/>
        <v>-27.291275065937135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41.177354672732925</v>
      </c>
      <c r="C165" s="9">
        <f t="shared" si="42"/>
        <v>0.87600000000000067</v>
      </c>
      <c r="D165" s="9">
        <f t="shared" ref="D165:E180" si="51">D164+$C$7*(J164+J165)/2</f>
        <v>50.177354672732925</v>
      </c>
      <c r="E165" s="9">
        <f t="shared" si="51"/>
        <v>-7.7604003425444477</v>
      </c>
      <c r="F165" s="9">
        <f t="shared" si="44"/>
        <v>-6.2250428759917344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55.682908863737758</v>
      </c>
      <c r="J165">
        <f t="shared" si="47"/>
        <v>50.938900964785432</v>
      </c>
      <c r="K165">
        <f t="shared" si="47"/>
        <v>-22.490324764820691</v>
      </c>
      <c r="L165">
        <f t="shared" si="48"/>
        <v>-11.142416399577876</v>
      </c>
      <c r="M165">
        <f t="shared" si="49"/>
        <v>-27.254448169374317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41.487874663961001</v>
      </c>
      <c r="C166" s="9">
        <f t="shared" si="42"/>
        <v>0.88200000000000067</v>
      </c>
      <c r="D166" s="9">
        <f t="shared" si="51"/>
        <v>50.487874663961001</v>
      </c>
      <c r="E166" s="9">
        <f t="shared" si="51"/>
        <v>-7.8980983926180448</v>
      </c>
      <c r="F166" s="9">
        <f t="shared" si="44"/>
        <v>-6.3329203912100143</v>
      </c>
      <c r="G166" s="10">
        <f t="shared" si="52"/>
        <v>2.1666666599999997</v>
      </c>
      <c r="H166" s="5">
        <f t="shared" si="52"/>
        <v>1</v>
      </c>
      <c r="I166">
        <f t="shared" si="46"/>
        <v>55.688169499270863</v>
      </c>
      <c r="J166">
        <f t="shared" si="47"/>
        <v>50.87093222474801</v>
      </c>
      <c r="K166">
        <f t="shared" si="47"/>
        <v>-22.656576898653874</v>
      </c>
      <c r="L166">
        <f t="shared" si="48"/>
        <v>-11.128600136128359</v>
      </c>
      <c r="M166">
        <f t="shared" si="49"/>
        <v>-27.217613833443739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41.797980302926433</v>
      </c>
      <c r="C167" s="9">
        <f t="shared" si="42"/>
        <v>0.88800000000000068</v>
      </c>
      <c r="D167" s="9">
        <f t="shared" si="51"/>
        <v>50.797980302926433</v>
      </c>
      <c r="E167" s="9">
        <f t="shared" si="51"/>
        <v>-8.0368098954052041</v>
      </c>
      <c r="F167" s="9">
        <f t="shared" si="44"/>
        <v>-6.4414503460447561</v>
      </c>
      <c r="G167" s="10">
        <f t="shared" si="52"/>
        <v>2.1666666599999997</v>
      </c>
      <c r="H167" s="5">
        <f t="shared" si="52"/>
        <v>1</v>
      </c>
      <c r="I167">
        <f t="shared" si="46"/>
        <v>55.693993671685526</v>
      </c>
      <c r="J167">
        <f t="shared" si="47"/>
        <v>50.803047763917625</v>
      </c>
      <c r="K167">
        <f t="shared" si="47"/>
        <v>-22.822604343037881</v>
      </c>
      <c r="L167">
        <f t="shared" si="48"/>
        <v>-11.114911967926107</v>
      </c>
      <c r="M167">
        <f t="shared" si="49"/>
        <v>-27.180771260447063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42.107672101349166</v>
      </c>
      <c r="C168" s="9">
        <f t="shared" si="42"/>
        <v>0.89400000000000068</v>
      </c>
      <c r="D168" s="9">
        <f t="shared" si="51"/>
        <v>51.107672101349166</v>
      </c>
      <c r="E168" s="9">
        <f t="shared" si="51"/>
        <v>-8.176533480147036</v>
      </c>
      <c r="F168" s="9">
        <f t="shared" si="44"/>
        <v>-6.5506297313631174</v>
      </c>
      <c r="G168" s="10">
        <f t="shared" si="52"/>
        <v>2.1666666599999997</v>
      </c>
      <c r="H168" s="5">
        <f t="shared" si="52"/>
        <v>1</v>
      </c>
      <c r="I168">
        <f t="shared" si="46"/>
        <v>55.700378154385511</v>
      </c>
      <c r="J168">
        <f t="shared" si="47"/>
        <v>50.735246800913274</v>
      </c>
      <c r="K168">
        <f t="shared" si="47"/>
        <v>-22.988407047726607</v>
      </c>
      <c r="L168">
        <f t="shared" si="48"/>
        <v>-11.101350635866911</v>
      </c>
      <c r="M168">
        <f t="shared" si="49"/>
        <v>-27.143919665547909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42.416950566206154</v>
      </c>
      <c r="C169" s="9">
        <f t="shared" si="42"/>
        <v>0.90000000000000069</v>
      </c>
      <c r="D169" s="9">
        <f t="shared" si="51"/>
        <v>51.416950566206154</v>
      </c>
      <c r="E169" s="9">
        <f t="shared" si="51"/>
        <v>-8.3172677757635451</v>
      </c>
      <c r="F169" s="9">
        <f t="shared" si="44"/>
        <v>-6.6604555458436625</v>
      </c>
      <c r="G169" s="10">
        <f t="shared" si="52"/>
        <v>2.1666666599999997</v>
      </c>
      <c r="H169" s="5">
        <f t="shared" si="52"/>
        <v>1</v>
      </c>
      <c r="I169">
        <f t="shared" si="46"/>
        <v>55.707319716580791</v>
      </c>
      <c r="J169">
        <f t="shared" si="47"/>
        <v>50.667528562034484</v>
      </c>
      <c r="K169">
        <f t="shared" si="47"/>
        <v>-23.15398495768645</v>
      </c>
      <c r="L169">
        <f t="shared" si="48"/>
        <v>-11.087914886160062</v>
      </c>
      <c r="M169">
        <f t="shared" si="49"/>
        <v>-27.107058276723865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42.725816199778109</v>
      </c>
      <c r="C170" s="9">
        <f t="shared" si="42"/>
        <v>0.90600000000000069</v>
      </c>
      <c r="D170" s="9">
        <f t="shared" si="51"/>
        <v>51.725816199778109</v>
      </c>
      <c r="E170" s="9">
        <f t="shared" si="51"/>
        <v>-8.4590114108246706</v>
      </c>
      <c r="F170" s="9">
        <f t="shared" si="44"/>
        <v>-6.7709247959149979</v>
      </c>
      <c r="G170" s="10">
        <f t="shared" si="52"/>
        <v>2.1666666599999997</v>
      </c>
      <c r="H170" s="5">
        <f t="shared" si="52"/>
        <v>1</v>
      </c>
      <c r="I170">
        <f t="shared" si="46"/>
        <v>55.714815123489835</v>
      </c>
      <c r="J170">
        <f t="shared" si="47"/>
        <v>50.599892281228904</v>
      </c>
      <c r="K170">
        <f t="shared" si="47"/>
        <v>-23.319338013174466</v>
      </c>
      <c r="L170">
        <f t="shared" si="48"/>
        <v>-11.074603470340488</v>
      </c>
      <c r="M170">
        <f t="shared" si="49"/>
        <v>-27.070186334717771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43.034269499696038</v>
      </c>
      <c r="C171" s="9">
        <f t="shared" si="42"/>
        <v>0.9120000000000007</v>
      </c>
      <c r="D171" s="9">
        <f t="shared" si="51"/>
        <v>52.034269499696038</v>
      </c>
      <c r="E171" s="9">
        <f t="shared" si="51"/>
        <v>-8.6017630135217917</v>
      </c>
      <c r="F171" s="9">
        <f t="shared" si="44"/>
        <v>-6.8820344956953416</v>
      </c>
      <c r="G171" s="10">
        <f t="shared" si="52"/>
        <v>2.1666666599999997</v>
      </c>
      <c r="H171" s="5">
        <f t="shared" si="52"/>
        <v>1</v>
      </c>
      <c r="I171">
        <f t="shared" si="46"/>
        <v>55.722861136542654</v>
      </c>
      <c r="J171">
        <f t="shared" si="47"/>
        <v>50.532337200059828</v>
      </c>
      <c r="K171">
        <f t="shared" si="47"/>
        <v>-23.484466149816246</v>
      </c>
      <c r="L171">
        <f t="shared" si="48"/>
        <v>-11.061415145281124</v>
      </c>
      <c r="M171">
        <f t="shared" si="49"/>
        <v>-27.033303092988309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43.342310958987625</v>
      </c>
      <c r="C172" s="9">
        <f t="shared" si="42"/>
        <v>0.9180000000000007</v>
      </c>
      <c r="D172" s="9">
        <f t="shared" si="51"/>
        <v>52.342310958987625</v>
      </c>
      <c r="E172" s="9">
        <f t="shared" si="51"/>
        <v>-8.7455212116397156</v>
      </c>
      <c r="F172" s="9">
        <f t="shared" si="44"/>
        <v>-6.9937816669329687</v>
      </c>
      <c r="G172" s="10">
        <f t="shared" si="52"/>
        <v>2.1666666599999997</v>
      </c>
      <c r="H172" s="5">
        <f t="shared" si="52"/>
        <v>1</v>
      </c>
      <c r="I172">
        <f t="shared" si="46"/>
        <v>55.73145451358414</v>
      </c>
      <c r="J172">
        <f t="shared" si="47"/>
        <v>50.464862567673613</v>
      </c>
      <c r="K172">
        <f t="shared" si="47"/>
        <v>-23.649369298683474</v>
      </c>
      <c r="L172">
        <f t="shared" si="48"/>
        <v>-11.048348673205401</v>
      </c>
      <c r="M172">
        <f t="shared" si="49"/>
        <v>-26.996407817659907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43.649941066123368</v>
      </c>
      <c r="C173" s="9">
        <f t="shared" si="42"/>
        <v>0.92400000000000071</v>
      </c>
      <c r="D173" s="9">
        <f t="shared" si="51"/>
        <v>52.649941066123368</v>
      </c>
      <c r="E173" s="9">
        <f t="shared" si="51"/>
        <v>-8.8902846325291325</v>
      </c>
      <c r="F173" s="9">
        <f t="shared" si="44"/>
        <v>-7.1061633389475674</v>
      </c>
      <c r="G173" s="10">
        <f t="shared" si="52"/>
        <v>2.1666666599999997</v>
      </c>
      <c r="H173" s="5">
        <f t="shared" si="52"/>
        <v>1</v>
      </c>
      <c r="I173">
        <f t="shared" si="46"/>
        <v>55.740592009078057</v>
      </c>
      <c r="J173">
        <f t="shared" si="47"/>
        <v>50.397467640767061</v>
      </c>
      <c r="K173">
        <f t="shared" si="47"/>
        <v>-23.8140473863712</v>
      </c>
      <c r="L173">
        <f t="shared" si="48"/>
        <v>-11.03540282169998</v>
      </c>
      <c r="M173">
        <f t="shared" si="49"/>
        <v>-26.959499787471902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43.957160305062551</v>
      </c>
      <c r="C174" s="9">
        <f t="shared" si="42"/>
        <v>0.93000000000000071</v>
      </c>
      <c r="D174" s="9">
        <f t="shared" si="51"/>
        <v>52.957160305062551</v>
      </c>
      <c r="E174" s="9">
        <f t="shared" si="51"/>
        <v>-9.0360519030795423</v>
      </c>
      <c r="F174" s="9">
        <f t="shared" si="44"/>
        <v>-7.2191765485724835</v>
      </c>
      <c r="G174" s="10">
        <f t="shared" si="52"/>
        <v>2.1666666599999997</v>
      </c>
      <c r="H174" s="5">
        <f t="shared" si="52"/>
        <v>1</v>
      </c>
      <c r="I174">
        <f t="shared" si="46"/>
        <v>55.750270374311235</v>
      </c>
      <c r="J174">
        <f t="shared" si="47"/>
        <v>50.330151683554689</v>
      </c>
      <c r="K174">
        <f t="shared" si="47"/>
        <v>-23.978500335074777</v>
      </c>
      <c r="L174">
        <f t="shared" si="48"/>
        <v>-11.022576363727541</v>
      </c>
      <c r="M174">
        <f t="shared" si="49"/>
        <v>-26.922578293727071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44.263969155298987</v>
      </c>
      <c r="C175" s="9">
        <f t="shared" si="42"/>
        <v>0.93600000000000072</v>
      </c>
      <c r="D175" s="9">
        <f t="shared" si="51"/>
        <v>53.263969155298987</v>
      </c>
      <c r="E175" s="9">
        <f t="shared" si="51"/>
        <v>-9.182821649692654</v>
      </c>
      <c r="F175" s="9">
        <f t="shared" si="44"/>
        <v>-7.3328183400978153</v>
      </c>
      <c r="G175" s="10">
        <f t="shared" si="52"/>
        <v>2.1666666599999997</v>
      </c>
      <c r="H175" s="5">
        <f t="shared" si="52"/>
        <v>1</v>
      </c>
      <c r="I175">
        <f t="shared" si="46"/>
        <v>55.760486357598168</v>
      </c>
      <c r="J175">
        <f t="shared" si="47"/>
        <v>50.262913967735955</v>
      </c>
      <c r="K175">
        <f t="shared" si="47"/>
        <v>-24.142728062666514</v>
      </c>
      <c r="L175">
        <f t="shared" si="48"/>
        <v>-11.009868077639769</v>
      </c>
      <c r="M175">
        <f t="shared" si="49"/>
        <v>-26.885642640239407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44.570368091906595</v>
      </c>
      <c r="C176" s="9">
        <f t="shared" si="42"/>
        <v>0.94200000000000073</v>
      </c>
      <c r="D176" s="9">
        <f t="shared" si="51"/>
        <v>53.570368091906595</v>
      </c>
      <c r="E176" s="9">
        <f t="shared" si="51"/>
        <v>-9.3305924982562409</v>
      </c>
      <c r="F176" s="9">
        <f t="shared" si="44"/>
        <v>-7.4470857652144202</v>
      </c>
      <c r="G176" s="10">
        <f t="shared" si="52"/>
        <v>2.1666666599999997</v>
      </c>
      <c r="H176" s="5">
        <f t="shared" si="52"/>
        <v>1</v>
      </c>
      <c r="I176">
        <f t="shared" si="46"/>
        <v>55.771236704485808</v>
      </c>
      <c r="J176">
        <f t="shared" si="47"/>
        <v>50.195753772462353</v>
      </c>
      <c r="K176">
        <f t="shared" si="47"/>
        <v>-24.306730482771975</v>
      </c>
      <c r="L176">
        <f t="shared" si="48"/>
        <v>-10.997276747190405</v>
      </c>
      <c r="M176">
        <f t="shared" si="49"/>
        <v>-26.848692143281273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44.876357585584735</v>
      </c>
      <c r="C177" s="9">
        <f t="shared" si="42"/>
        <v>0.94800000000000073</v>
      </c>
      <c r="D177" s="9">
        <f t="shared" si="51"/>
        <v>53.876357585584735</v>
      </c>
      <c r="E177" s="9">
        <f t="shared" si="51"/>
        <v>-9.479363074118476</v>
      </c>
      <c r="F177" s="9">
        <f t="shared" si="44"/>
        <v>-7.5619758829587544</v>
      </c>
      <c r="G177" s="10">
        <f t="shared" si="52"/>
        <v>2.1666666599999997</v>
      </c>
      <c r="H177" s="5">
        <f t="shared" si="52"/>
        <v>1</v>
      </c>
      <c r="I177">
        <f t="shared" si="46"/>
        <v>55.782518157958499</v>
      </c>
      <c r="J177">
        <f t="shared" si="47"/>
        <v>50.128670384304492</v>
      </c>
      <c r="K177">
        <f t="shared" si="47"/>
        <v>-24.47050750484599</v>
      </c>
      <c r="L177">
        <f t="shared" si="48"/>
        <v>-10.984801161548397</v>
      </c>
      <c r="M177">
        <f t="shared" si="49"/>
        <v>-26.81172613152982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45.181938102703384</v>
      </c>
      <c r="C178" s="9">
        <f t="shared" si="42"/>
        <v>0.95400000000000074</v>
      </c>
      <c r="D178" s="9">
        <f t="shared" si="51"/>
        <v>54.181938102703384</v>
      </c>
      <c r="E178" s="9">
        <f t="shared" si="51"/>
        <v>-9.6291320020627129</v>
      </c>
      <c r="F178" s="9">
        <f t="shared" si="44"/>
        <v>-7.6774857596585706</v>
      </c>
      <c r="G178" s="10">
        <f t="shared" si="52"/>
        <v>2.1666666599999997</v>
      </c>
      <c r="H178" s="5">
        <f t="shared" si="52"/>
        <v>1</v>
      </c>
      <c r="I178">
        <f t="shared" si="46"/>
        <v>55.794327458643096</v>
      </c>
      <c r="J178">
        <f t="shared" si="47"/>
        <v>50.061663097219046</v>
      </c>
      <c r="K178">
        <f t="shared" si="47"/>
        <v>-24.634059034248324</v>
      </c>
      <c r="L178">
        <f t="shared" si="48"/>
        <v>-10.97244011531115</v>
      </c>
      <c r="M178">
        <f t="shared" si="49"/>
        <v>-26.774743946012762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45.487110105348073</v>
      </c>
      <c r="C179" s="9">
        <f t="shared" si="42"/>
        <v>0.96000000000000074</v>
      </c>
      <c r="D179" s="9">
        <f t="shared" si="51"/>
        <v>54.487110105348073</v>
      </c>
      <c r="E179" s="9">
        <f t="shared" si="51"/>
        <v>-9.7798979062827431</v>
      </c>
      <c r="F179" s="9">
        <f t="shared" si="44"/>
        <v>-7.7936124688794779</v>
      </c>
      <c r="G179" s="10">
        <f t="shared" si="52"/>
        <v>2.1666666599999997</v>
      </c>
      <c r="H179" s="5">
        <f t="shared" si="52"/>
        <v>1</v>
      </c>
      <c r="I179">
        <f t="shared" si="46"/>
        <v>55.806661345013985</v>
      </c>
      <c r="J179">
        <f t="shared" si="47"/>
        <v>49.994731212515646</v>
      </c>
      <c r="K179">
        <f t="shared" si="47"/>
        <v>-24.797384972319001</v>
      </c>
      <c r="L179">
        <f t="shared" si="48"/>
        <v>-10.96019240851779</v>
      </c>
      <c r="M179">
        <f t="shared" si="49"/>
        <v>-26.737744940053489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45.791874051364658</v>
      </c>
      <c r="C180" s="9">
        <f t="shared" si="42"/>
        <v>0.96600000000000075</v>
      </c>
      <c r="D180" s="9">
        <f t="shared" si="51"/>
        <v>54.791874051364658</v>
      </c>
      <c r="E180" s="9">
        <f t="shared" si="51"/>
        <v>-9.931659410358499</v>
      </c>
      <c r="F180" s="9">
        <f t="shared" si="44"/>
        <v>-7.9103530913723317</v>
      </c>
      <c r="G180" s="10">
        <f t="shared" si="52"/>
        <v>2.1666666599999997</v>
      </c>
      <c r="H180" s="5">
        <f t="shared" si="52"/>
        <v>1</v>
      </c>
      <c r="I180">
        <f t="shared" si="46"/>
        <v>55.819516553598255</v>
      </c>
      <c r="J180">
        <f t="shared" si="47"/>
        <v>49.927874038823688</v>
      </c>
      <c r="K180">
        <f t="shared" si="47"/>
        <v>-24.960485216453328</v>
      </c>
      <c r="L180">
        <f t="shared" si="48"/>
        <v>-10.948056846662523</v>
      </c>
      <c r="M180">
        <f t="shared" si="49"/>
        <v>-26.700728479215478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46.096230394403854</v>
      </c>
      <c r="C181" s="9">
        <f t="shared" si="42"/>
        <v>0.97200000000000075</v>
      </c>
      <c r="D181" s="9">
        <f t="shared" ref="D181:E196" si="53">D180+$C$7*(J180+J181)/2</f>
        <v>55.096230394403854</v>
      </c>
      <c r="E181" s="9">
        <f t="shared" si="53"/>
        <v>-10.08441513723222</v>
      </c>
      <c r="F181" s="9">
        <f t="shared" si="44"/>
        <v>-8.0277047150214589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55.832889819180586</v>
      </c>
      <c r="J181">
        <f t="shared" si="47"/>
        <v>49.861090892059046</v>
      </c>
      <c r="K181">
        <f t="shared" si="47"/>
        <v>-25.123359660176543</v>
      </c>
      <c r="L181">
        <f t="shared" si="48"/>
        <v>-10.93603224070797</v>
      </c>
      <c r="M181">
        <f t="shared" si="49"/>
        <v>-26.66369394124608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46.400179583965574</v>
      </c>
      <c r="C182" s="9">
        <f t="shared" si="42"/>
        <v>0.97800000000000076</v>
      </c>
      <c r="D182" s="9">
        <f t="shared" si="53"/>
        <v>55.400179583965574</v>
      </c>
      <c r="E182" s="9">
        <f t="shared" si="53"/>
        <v>-10.238163709185073</v>
      </c>
      <c r="F182" s="9">
        <f t="shared" si="44"/>
        <v>-8.1456644347936962</v>
      </c>
      <c r="G182" s="10">
        <f t="shared" si="54"/>
        <v>2.1666666599999997</v>
      </c>
      <c r="H182" s="5">
        <f t="shared" si="54"/>
        <v>1</v>
      </c>
      <c r="I182">
        <f t="shared" si="46"/>
        <v>55.846777875008151</v>
      </c>
      <c r="J182">
        <f t="shared" si="47"/>
        <v>49.794381095390726</v>
      </c>
      <c r="K182">
        <f t="shared" si="47"/>
        <v>-25.286008193218144</v>
      </c>
      <c r="L182">
        <f t="shared" si="48"/>
        <v>-10.924117407098558</v>
      </c>
      <c r="M182">
        <f t="shared" si="49"/>
        <v>-26.626640716019654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46.703722065443095</v>
      </c>
      <c r="C183" s="9">
        <f t="shared" si="42"/>
        <v>0.98400000000000076</v>
      </c>
      <c r="D183" s="9">
        <f t="shared" si="53"/>
        <v>55.703722065443095</v>
      </c>
      <c r="E183" s="9">
        <f t="shared" si="53"/>
        <v>-10.392903747814225</v>
      </c>
      <c r="F183" s="9">
        <f t="shared" si="44"/>
        <v>-8.2642293526882806</v>
      </c>
      <c r="G183" s="10">
        <f t="shared" si="54"/>
        <v>2.1666666599999997</v>
      </c>
      <c r="H183" s="5">
        <f t="shared" si="54"/>
        <v>1</v>
      </c>
      <c r="I183">
        <f t="shared" si="46"/>
        <v>55.861177452995186</v>
      </c>
      <c r="J183">
        <f t="shared" si="47"/>
        <v>49.727743979207425</v>
      </c>
      <c r="K183">
        <f t="shared" si="47"/>
        <v>-25.448430701585863</v>
      </c>
      <c r="L183">
        <f t="shared" si="48"/>
        <v>-10.912311167773876</v>
      </c>
      <c r="M183">
        <f t="shared" si="49"/>
        <v>-26.589568205480028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47.006858280166988</v>
      </c>
      <c r="C184" s="9">
        <f t="shared" si="42"/>
        <v>0.99000000000000077</v>
      </c>
      <c r="D184" s="9">
        <f t="shared" si="53"/>
        <v>56.006858280166988</v>
      </c>
      <c r="E184" s="9">
        <f t="shared" si="53"/>
        <v>-10.548633874010362</v>
      </c>
      <c r="F184" s="9">
        <f t="shared" si="44"/>
        <v>-8.3833965776875008</v>
      </c>
      <c r="G184" s="10">
        <f t="shared" si="54"/>
        <v>2.1666666599999997</v>
      </c>
      <c r="H184" s="5">
        <f t="shared" si="54"/>
        <v>1</v>
      </c>
      <c r="I184">
        <f t="shared" si="46"/>
        <v>55.876085283927345</v>
      </c>
      <c r="J184">
        <f t="shared" si="47"/>
        <v>49.661178881084005</v>
      </c>
      <c r="K184">
        <f t="shared" si="47"/>
        <v>-25.610627067639292</v>
      </c>
      <c r="L184">
        <f t="shared" si="48"/>
        <v>-10.900612350182023</v>
      </c>
      <c r="M184">
        <f t="shared" si="49"/>
        <v>-26.552475823582359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47.309588665448828</v>
      </c>
      <c r="C185" s="9">
        <f t="shared" si="42"/>
        <v>0.99600000000000077</v>
      </c>
      <c r="D185" s="9">
        <f t="shared" si="53"/>
        <v>56.309588665448828</v>
      </c>
      <c r="E185" s="9">
        <f t="shared" si="53"/>
        <v>-10.70535270793566</v>
      </c>
      <c r="F185" s="9">
        <f t="shared" si="44"/>
        <v>-8.5031632257082013</v>
      </c>
      <c r="G185" s="10">
        <f t="shared" si="54"/>
        <v>2.1666666599999997</v>
      </c>
      <c r="H185" s="5">
        <f t="shared" si="54"/>
        <v>1</v>
      </c>
      <c r="I185">
        <f t="shared" si="46"/>
        <v>55.891498097665696</v>
      </c>
      <c r="J185">
        <f t="shared" si="47"/>
        <v>49.594685145747896</v>
      </c>
      <c r="K185">
        <f t="shared" si="47"/>
        <v>-25.772597170163145</v>
      </c>
      <c r="L185">
        <f t="shared" si="48"/>
        <v>-10.889019787292927</v>
      </c>
      <c r="M185">
        <f t="shared" si="49"/>
        <v>-26.515362996234337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47.61191365462475</v>
      </c>
      <c r="C186" s="9">
        <f t="shared" si="42"/>
        <v>1.0020000000000007</v>
      </c>
      <c r="D186" s="9">
        <f t="shared" si="53"/>
        <v>56.61191365462475</v>
      </c>
      <c r="E186" s="9">
        <f t="shared" si="53"/>
        <v>-10.863058869002201</v>
      </c>
      <c r="F186" s="9">
        <f t="shared" si="44"/>
        <v>-8.6235264195540342</v>
      </c>
      <c r="G186" s="10">
        <f t="shared" si="54"/>
        <v>2.1666666599999997</v>
      </c>
      <c r="H186" s="5">
        <f t="shared" si="54"/>
        <v>1</v>
      </c>
      <c r="I186">
        <f t="shared" si="46"/>
        <v>55.907412623350339</v>
      </c>
      <c r="J186">
        <f t="shared" si="47"/>
        <v>49.528262125045408</v>
      </c>
      <c r="K186">
        <f t="shared" si="47"/>
        <v>-25.934340884440175</v>
      </c>
      <c r="L186">
        <f t="shared" si="48"/>
        <v>-10.877532317611619</v>
      </c>
      <c r="M186">
        <f t="shared" si="49"/>
        <v>-26.478229161236783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47.913833677098758</v>
      </c>
      <c r="C187" s="9">
        <f t="shared" si="42"/>
        <v>1.0080000000000007</v>
      </c>
      <c r="D187" s="9">
        <f t="shared" si="53"/>
        <v>56.913833677098758</v>
      </c>
      <c r="E187" s="9">
        <f t="shared" si="53"/>
        <v>-11.02175097585083</v>
      </c>
      <c r="F187" s="9">
        <f t="shared" si="44"/>
        <v>-8.7444832888685422</v>
      </c>
      <c r="G187" s="10">
        <f t="shared" si="54"/>
        <v>2.1666666599999997</v>
      </c>
      <c r="H187" s="5">
        <f t="shared" si="54"/>
        <v>1</v>
      </c>
      <c r="I187">
        <f t="shared" si="46"/>
        <v>55.92382558960356</v>
      </c>
      <c r="J187">
        <f t="shared" si="47"/>
        <v>49.461909177907977</v>
      </c>
      <c r="K187">
        <f t="shared" si="47"/>
        <v>-26.095858082323719</v>
      </c>
      <c r="L187">
        <f t="shared" si="48"/>
        <v>-10.866148785191438</v>
      </c>
      <c r="M187">
        <f t="shared" si="49"/>
        <v>-26.44107376822361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48.215349158385848</v>
      </c>
      <c r="C188" s="9">
        <f t="shared" si="42"/>
        <v>1.0140000000000007</v>
      </c>
      <c r="D188" s="9">
        <f t="shared" si="53"/>
        <v>57.215349158385848</v>
      </c>
      <c r="E188" s="9">
        <f t="shared" si="53"/>
        <v>-11.181427646330462</v>
      </c>
      <c r="F188" s="9">
        <f t="shared" si="44"/>
        <v>-8.8660309700889943</v>
      </c>
      <c r="G188" s="10">
        <f t="shared" si="54"/>
        <v>2.1666666599999997</v>
      </c>
      <c r="H188" s="5">
        <f t="shared" si="54"/>
        <v>1</v>
      </c>
      <c r="I188">
        <f t="shared" si="46"/>
        <v>55.940733724732482</v>
      </c>
      <c r="J188">
        <f t="shared" si="47"/>
        <v>49.39562567031831</v>
      </c>
      <c r="K188">
        <f t="shared" si="47"/>
        <v>-26.257148632309882</v>
      </c>
      <c r="L188">
        <f t="shared" si="48"/>
        <v>-10.854868039647169</v>
      </c>
      <c r="M188">
        <f t="shared" si="49"/>
        <v>-26.403896278601195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48.516460520154915</v>
      </c>
      <c r="C189" s="9">
        <f t="shared" si="42"/>
        <v>1.0200000000000007</v>
      </c>
      <c r="D189" s="9">
        <f t="shared" si="53"/>
        <v>57.516460520154915</v>
      </c>
      <c r="E189" s="9">
        <f t="shared" si="53"/>
        <v>-11.342087497477817</v>
      </c>
      <c r="F189" s="9">
        <f t="shared" si="44"/>
        <v>-8.9881666064010108</v>
      </c>
      <c r="G189" s="10">
        <f t="shared" si="54"/>
        <v>2.1666666599999997</v>
      </c>
      <c r="H189" s="5">
        <f t="shared" si="54"/>
        <v>1</v>
      </c>
      <c r="I189">
        <f t="shared" si="46"/>
        <v>55.958133756931161</v>
      </c>
      <c r="J189">
        <f t="shared" si="47"/>
        <v>49.32941097527646</v>
      </c>
      <c r="K189">
        <f t="shared" si="47"/>
        <v>-26.418212399609349</v>
      </c>
      <c r="L189">
        <f t="shared" si="48"/>
        <v>-10.843688936168084</v>
      </c>
      <c r="M189">
        <f t="shared" si="49"/>
        <v>-26.366696165487166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48.817168180271445</v>
      </c>
      <c r="C190" s="9">
        <f t="shared" si="42"/>
        <v>1.0260000000000007</v>
      </c>
      <c r="D190" s="9">
        <f t="shared" si="53"/>
        <v>57.817168180271445</v>
      </c>
      <c r="E190" s="9">
        <f t="shared" si="53"/>
        <v>-11.503729145497593</v>
      </c>
      <c r="F190" s="9">
        <f t="shared" si="44"/>
        <v>-9.110887347693934</v>
      </c>
      <c r="G190" s="10">
        <f t="shared" si="54"/>
        <v>2.1666666599999997</v>
      </c>
      <c r="H190" s="5">
        <f t="shared" si="54"/>
        <v>1</v>
      </c>
      <c r="I190">
        <f t="shared" si="46"/>
        <v>55.97602241448206</v>
      </c>
      <c r="J190">
        <f t="shared" si="47"/>
        <v>49.263264472765833</v>
      </c>
      <c r="K190">
        <f t="shared" si="47"/>
        <v>-26.579049246218819</v>
      </c>
      <c r="L190">
        <f t="shared" si="48"/>
        <v>-10.832610335530903</v>
      </c>
      <c r="M190">
        <f t="shared" si="49"/>
        <v>-26.329472913648551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49.11747255284002</v>
      </c>
      <c r="C191" s="9">
        <f t="shared" si="42"/>
        <v>1.0320000000000007</v>
      </c>
      <c r="D191" s="9">
        <f t="shared" si="53"/>
        <v>58.11747255284002</v>
      </c>
      <c r="E191" s="9">
        <f t="shared" si="53"/>
        <v>-11.666351205743085</v>
      </c>
      <c r="F191" s="9">
        <f t="shared" si="44"/>
        <v>-9.2341903505169878</v>
      </c>
      <c r="G191" s="10">
        <f t="shared" si="54"/>
        <v>2.1666666599999997</v>
      </c>
      <c r="H191" s="5">
        <f t="shared" si="54"/>
        <v>1</v>
      </c>
      <c r="I191">
        <f t="shared" si="46"/>
        <v>55.994396425956815</v>
      </c>
      <c r="J191">
        <f t="shared" si="47"/>
        <v>49.197185549719094</v>
      </c>
      <c r="K191">
        <f t="shared" si="47"/>
        <v>-26.739659030992076</v>
      </c>
      <c r="L191">
        <f t="shared" si="48"/>
        <v>-10.821631104112617</v>
      </c>
      <c r="M191">
        <f t="shared" si="49"/>
        <v>-26.292226019439401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49.417374048246614</v>
      </c>
      <c r="C192" s="9">
        <f t="shared" si="42"/>
        <v>1.0380000000000007</v>
      </c>
      <c r="D192" s="9">
        <f t="shared" si="53"/>
        <v>58.417374048246614</v>
      </c>
      <c r="E192" s="9">
        <f t="shared" si="53"/>
        <v>-11.829952292697229</v>
      </c>
      <c r="F192" s="9">
        <f t="shared" si="44"/>
        <v>-9.3580727780361581</v>
      </c>
      <c r="G192" s="10">
        <f t="shared" si="54"/>
        <v>2.1666666599999997</v>
      </c>
      <c r="H192" s="5">
        <f t="shared" si="54"/>
        <v>1</v>
      </c>
      <c r="I192">
        <f t="shared" si="46"/>
        <v>56.013252520416366</v>
      </c>
      <c r="J192">
        <f t="shared" si="47"/>
        <v>49.13117359998401</v>
      </c>
      <c r="K192">
        <f t="shared" si="47"/>
        <v>-26.900041609710655</v>
      </c>
      <c r="L192">
        <f t="shared" si="48"/>
        <v>-10.810750113903211</v>
      </c>
      <c r="M192">
        <f t="shared" si="49"/>
        <v>-26.25495499073779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49.716873073200645</v>
      </c>
      <c r="C193" s="9">
        <f t="shared" si="42"/>
        <v>1.0440000000000007</v>
      </c>
      <c r="D193" s="9">
        <f t="shared" si="53"/>
        <v>58.716873073200645</v>
      </c>
      <c r="E193" s="9">
        <f t="shared" si="53"/>
        <v>-11.994531019954067</v>
      </c>
      <c r="F193" s="9">
        <f t="shared" si="44"/>
        <v>-9.4825317999918308</v>
      </c>
      <c r="G193" s="10">
        <f t="shared" si="54"/>
        <v>2.1666666599999997</v>
      </c>
      <c r="H193" s="5">
        <f t="shared" si="54"/>
        <v>1</v>
      </c>
      <c r="I193">
        <f t="shared" si="46"/>
        <v>56.032587427610203</v>
      </c>
      <c r="J193">
        <f t="shared" si="47"/>
        <v>49.065228024289198</v>
      </c>
      <c r="K193">
        <f t="shared" si="47"/>
        <v>-27.060196835154155</v>
      </c>
      <c r="L193">
        <f t="shared" si="48"/>
        <v>-10.799966242518227</v>
      </c>
      <c r="M193">
        <f t="shared" si="49"/>
        <v>-26.217659346882304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50.01597003077687</v>
      </c>
      <c r="C194" s="9">
        <f t="shared" si="42"/>
        <v>1.0500000000000007</v>
      </c>
      <c r="D194" s="9">
        <f t="shared" si="53"/>
        <v>59.01597003077687</v>
      </c>
      <c r="E194" s="9">
        <f t="shared" si="53"/>
        <v>-12.160086000200657</v>
      </c>
      <c r="F194" s="9">
        <f t="shared" si="44"/>
        <v>-9.6075645926571926</v>
      </c>
      <c r="G194" s="10">
        <f t="shared" si="54"/>
        <v>2.1666666599999997</v>
      </c>
      <c r="H194" s="5">
        <f t="shared" si="54"/>
        <v>1</v>
      </c>
      <c r="I194">
        <f t="shared" si="46"/>
        <v>56.052397878174887</v>
      </c>
      <c r="J194">
        <f t="shared" si="47"/>
        <v>48.999348230209833</v>
      </c>
      <c r="K194">
        <f t="shared" si="47"/>
        <v>-27.220124557170138</v>
      </c>
      <c r="L194">
        <f t="shared" si="48"/>
        <v>-10.789278373211204</v>
      </c>
      <c r="M194">
        <f t="shared" si="49"/>
        <v>-26.180338618607919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50.314665320457017</v>
      </c>
      <c r="C195" s="9">
        <f t="shared" si="42"/>
        <v>1.0560000000000007</v>
      </c>
      <c r="D195" s="9">
        <f t="shared" si="53"/>
        <v>59.314665320457017</v>
      </c>
      <c r="E195" s="9">
        <f t="shared" si="53"/>
        <v>-12.326615845199393</v>
      </c>
      <c r="F195" s="9">
        <f t="shared" si="44"/>
        <v>-9.7331683387972934</v>
      </c>
      <c r="G195" s="10">
        <f t="shared" si="54"/>
        <v>2.1666666599999997</v>
      </c>
      <c r="H195" s="5">
        <f t="shared" si="54"/>
        <v>1</v>
      </c>
      <c r="I195">
        <f t="shared" si="46"/>
        <v>56.072680603831621</v>
      </c>
      <c r="J195">
        <f t="shared" si="47"/>
        <v>48.933533632133248</v>
      </c>
      <c r="K195">
        <f t="shared" si="47"/>
        <v>-27.379824622743644</v>
      </c>
      <c r="L195">
        <f t="shared" si="48"/>
        <v>-10.77868539488594</v>
      </c>
      <c r="M195">
        <f t="shared" si="49"/>
        <v>-26.142992347981394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50.612959338171258</v>
      </c>
      <c r="C196" s="9">
        <f t="shared" si="42"/>
        <v>1.0620000000000007</v>
      </c>
      <c r="D196" s="9">
        <f t="shared" si="53"/>
        <v>59.612959338171258</v>
      </c>
      <c r="E196" s="9">
        <f t="shared" si="53"/>
        <v>-12.494119165770764</v>
      </c>
      <c r="F196" s="9">
        <f t="shared" si="44"/>
        <v>-9.8593402276289073</v>
      </c>
      <c r="G196" s="10">
        <f t="shared" si="54"/>
        <v>2.1666666599999997</v>
      </c>
      <c r="H196" s="5">
        <f t="shared" si="54"/>
        <v>1</v>
      </c>
      <c r="I196">
        <f t="shared" si="46"/>
        <v>56.093432337582939</v>
      </c>
      <c r="J196">
        <f t="shared" si="47"/>
        <v>48.867783651224443</v>
      </c>
      <c r="K196">
        <f t="shared" si="47"/>
        <v>-27.539296876066331</v>
      </c>
      <c r="L196">
        <f t="shared" si="48"/>
        <v>-10.768186202108582</v>
      </c>
      <c r="M196">
        <f t="shared" si="49"/>
        <v>-26.105620088336067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50.910852476339436</v>
      </c>
      <c r="C197" s="9">
        <f t="shared" si="42"/>
        <v>1.0680000000000007</v>
      </c>
      <c r="D197" s="9">
        <f t="shared" ref="D197:E212" si="55">D196+$C$7*(J196+J197)/2</f>
        <v>59.910852476339436</v>
      </c>
      <c r="E197" s="9">
        <f t="shared" si="55"/>
        <v>-12.662594571776513</v>
      </c>
      <c r="F197" s="9">
        <f t="shared" si="44"/>
        <v>-9.9860774547810784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56.114649813908429</v>
      </c>
      <c r="J197">
        <f t="shared" si="47"/>
        <v>48.802097715391582</v>
      </c>
      <c r="K197">
        <f t="shared" si="47"/>
        <v>-27.698541158605181</v>
      </c>
      <c r="L197">
        <f t="shared" si="48"/>
        <v>-10.757779695119559</v>
      </c>
      <c r="M197">
        <f t="shared" si="49"/>
        <v>-26.068221404206184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51.208345123912096</v>
      </c>
      <c r="C198" s="9">
        <f t="shared" si="42"/>
        <v>1.0740000000000007</v>
      </c>
      <c r="D198" s="9">
        <f t="shared" si="55"/>
        <v>60.208345123912096</v>
      </c>
      <c r="E198" s="9">
        <f t="shared" si="55"/>
        <v>-12.832040672103229</v>
      </c>
      <c r="F198" s="9">
        <f t="shared" si="44"/>
        <v>-10.113377222256339</v>
      </c>
      <c r="G198" s="10">
        <f t="shared" si="56"/>
        <v>2.1666666599999997</v>
      </c>
      <c r="H198" s="5">
        <f t="shared" si="56"/>
        <v>1</v>
      </c>
      <c r="I198">
        <f t="shared" si="46"/>
        <v>56.136329768959392</v>
      </c>
      <c r="J198">
        <f t="shared" si="47"/>
        <v>48.73647525925135</v>
      </c>
      <c r="K198">
        <f t="shared" si="47"/>
        <v>-27.85755730917084</v>
      </c>
      <c r="L198">
        <f t="shared" si="48"/>
        <v>-10.747464779845293</v>
      </c>
      <c r="M198">
        <f t="shared" si="49"/>
        <v>-26.030795871260665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51.505437666411304</v>
      </c>
      <c r="C199" s="9">
        <f t="shared" si="42"/>
        <v>1.0800000000000007</v>
      </c>
      <c r="D199" s="9">
        <f t="shared" si="55"/>
        <v>60.505437666411304</v>
      </c>
      <c r="E199" s="9">
        <f t="shared" si="55"/>
        <v>-13.002456074646355</v>
      </c>
      <c r="F199" s="9">
        <f t="shared" si="44"/>
        <v>-10.241236738392706</v>
      </c>
      <c r="G199" s="10">
        <f t="shared" si="56"/>
        <v>2.1666666599999997</v>
      </c>
      <c r="H199" s="5">
        <f t="shared" si="56"/>
        <v>1</v>
      </c>
      <c r="I199">
        <f t="shared" si="46"/>
        <v>56.158468940752513</v>
      </c>
      <c r="J199">
        <f t="shared" si="47"/>
        <v>48.670915724094293</v>
      </c>
      <c r="K199">
        <f t="shared" si="47"/>
        <v>-28.01634516398553</v>
      </c>
      <c r="L199">
        <f t="shared" si="48"/>
        <v>-10.737240367909735</v>
      </c>
      <c r="M199">
        <f t="shared" si="49"/>
        <v>-25.9933430762364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51.802130485971233</v>
      </c>
      <c r="C200" s="9">
        <f t="shared" si="42"/>
        <v>1.0860000000000007</v>
      </c>
      <c r="D200" s="9">
        <f t="shared" si="55"/>
        <v>60.802130485971233</v>
      </c>
      <c r="E200" s="9">
        <f t="shared" si="55"/>
        <v>-13.173839386294601</v>
      </c>
      <c r="F200" s="9">
        <f t="shared" si="44"/>
        <v>-10.369653217826292</v>
      </c>
      <c r="G200" s="10">
        <f t="shared" si="56"/>
        <v>2.1666666599999997</v>
      </c>
      <c r="H200" s="5">
        <f t="shared" si="56"/>
        <v>1</v>
      </c>
      <c r="I200">
        <f t="shared" si="46"/>
        <v>56.18106406936235</v>
      </c>
      <c r="J200">
        <f t="shared" si="47"/>
        <v>48.605418557850044</v>
      </c>
      <c r="K200">
        <f t="shared" si="47"/>
        <v>-28.174904556750572</v>
      </c>
      <c r="L200">
        <f t="shared" si="48"/>
        <v>-10.727105376645673</v>
      </c>
      <c r="M200">
        <f t="shared" si="49"/>
        <v>-25.955862616871034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52.098423961378586</v>
      </c>
      <c r="C201" s="9">
        <f t="shared" si="42"/>
        <v>1.0920000000000007</v>
      </c>
      <c r="D201" s="9">
        <f t="shared" si="55"/>
        <v>61.098423961378586</v>
      </c>
      <c r="E201" s="9">
        <f t="shared" si="55"/>
        <v>-13.346189212914766</v>
      </c>
      <c r="F201" s="9">
        <f t="shared" si="44"/>
        <v>-10.49862388145467</v>
      </c>
      <c r="G201" s="10">
        <f t="shared" si="56"/>
        <v>2.1666666599999997</v>
      </c>
      <c r="H201" s="5">
        <f t="shared" si="56"/>
        <v>1</v>
      </c>
      <c r="I201">
        <f t="shared" si="46"/>
        <v>56.20411189711276</v>
      </c>
      <c r="J201">
        <f t="shared" si="47"/>
        <v>48.539983215052509</v>
      </c>
      <c r="K201">
        <f t="shared" si="47"/>
        <v>-28.333235318713484</v>
      </c>
      <c r="L201">
        <f t="shared" si="48"/>
        <v>-10.717058729105833</v>
      </c>
      <c r="M201">
        <f t="shared" si="49"/>
        <v>-25.91835410183527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52.394318468112751</v>
      </c>
      <c r="C202" s="9">
        <f t="shared" si="42"/>
        <v>1.0980000000000008</v>
      </c>
      <c r="D202" s="9">
        <f t="shared" si="55"/>
        <v>61.394318468112751</v>
      </c>
      <c r="E202" s="9">
        <f t="shared" si="55"/>
        <v>-13.519504159336982</v>
      </c>
      <c r="F202" s="9">
        <f t="shared" si="44"/>
        <v>-10.628145956400862</v>
      </c>
      <c r="G202" s="10">
        <f t="shared" si="56"/>
        <v>2.1666666599999997</v>
      </c>
      <c r="H202" s="5">
        <f t="shared" si="56"/>
        <v>1</v>
      </c>
      <c r="I202">
        <f t="shared" si="46"/>
        <v>56.227609168767046</v>
      </c>
      <c r="J202">
        <f t="shared" si="47"/>
        <v>48.474609156804966</v>
      </c>
      <c r="K202">
        <f t="shared" si="47"/>
        <v>-28.491337278734679</v>
      </c>
      <c r="L202">
        <f t="shared" si="48"/>
        <v>-10.707099354073735</v>
      </c>
      <c r="M202">
        <f t="shared" si="49"/>
        <v>-25.880817150664697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52.689814378385776</v>
      </c>
      <c r="C203" s="9">
        <f t="shared" si="42"/>
        <v>1.1040000000000008</v>
      </c>
      <c r="D203" s="9">
        <f t="shared" si="55"/>
        <v>61.689814378385776</v>
      </c>
      <c r="E203" s="9">
        <f t="shared" si="55"/>
        <v>-13.693782829340352</v>
      </c>
      <c r="F203" s="9">
        <f t="shared" si="44"/>
        <v>-10.75821667597805</v>
      </c>
      <c r="G203" s="10">
        <f t="shared" si="56"/>
        <v>2.1666666599999997</v>
      </c>
      <c r="H203" s="5">
        <f t="shared" si="56"/>
        <v>1</v>
      </c>
      <c r="I203">
        <f t="shared" si="46"/>
        <v>56.25155263171694</v>
      </c>
      <c r="J203">
        <f t="shared" si="47"/>
        <v>48.409295850745117</v>
      </c>
      <c r="K203">
        <f t="shared" si="47"/>
        <v>-28.649210263353734</v>
      </c>
      <c r="L203">
        <f t="shared" si="48"/>
        <v>-10.697226186074325</v>
      </c>
      <c r="M203">
        <f t="shared" si="49"/>
        <v>-25.843251393691162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52.984912061182129</v>
      </c>
      <c r="C204" s="9">
        <f t="shared" si="42"/>
        <v>1.1100000000000008</v>
      </c>
      <c r="D204" s="9">
        <f t="shared" si="55"/>
        <v>61.984912061182129</v>
      </c>
      <c r="E204" s="9">
        <f t="shared" si="55"/>
        <v>-13.869023825638989</v>
      </c>
      <c r="F204" s="9">
        <f t="shared" si="44"/>
        <v>-10.888833279654918</v>
      </c>
      <c r="G204" s="10">
        <f t="shared" si="56"/>
        <v>2.1666666599999997</v>
      </c>
      <c r="H204" s="5">
        <f t="shared" si="56"/>
        <v>1</v>
      </c>
      <c r="I204">
        <f t="shared" si="46"/>
        <v>56.275939036170307</v>
      </c>
      <c r="J204">
        <f t="shared" si="47"/>
        <v>48.344042771010066</v>
      </c>
      <c r="K204">
        <f t="shared" si="47"/>
        <v>-28.80685409685525</v>
      </c>
      <c r="L204">
        <f t="shared" si="48"/>
        <v>-10.687438165384361</v>
      </c>
      <c r="M204">
        <f t="shared" si="49"/>
        <v>-25.805656471973677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53.279611882298227</v>
      </c>
      <c r="C205" s="9">
        <f t="shared" si="42"/>
        <v>1.1160000000000008</v>
      </c>
      <c r="D205" s="9">
        <f t="shared" si="55"/>
        <v>62.279611882298227</v>
      </c>
      <c r="E205" s="9">
        <f t="shared" si="55"/>
        <v>-14.045225749868466</v>
      </c>
      <c r="F205" s="9">
        <f t="shared" si="44"/>
        <v>-11.01999301302167</v>
      </c>
      <c r="G205" s="10">
        <f t="shared" si="56"/>
        <v>2.1666666599999997</v>
      </c>
      <c r="H205" s="5">
        <f t="shared" si="56"/>
        <v>1</v>
      </c>
      <c r="I205">
        <f t="shared" si="46"/>
        <v>56.3007651353375</v>
      </c>
      <c r="J205">
        <f t="shared" si="47"/>
        <v>48.278849398201224</v>
      </c>
      <c r="K205">
        <f t="shared" si="47"/>
        <v>-28.96426860133429</v>
      </c>
      <c r="L205">
        <f t="shared" si="48"/>
        <v>-10.677734238042532</v>
      </c>
      <c r="M205">
        <f t="shared" si="49"/>
        <v>-25.768032037228906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53.573914204381758</v>
      </c>
      <c r="C206" s="9">
        <f t="shared" si="42"/>
        <v>1.1220000000000008</v>
      </c>
      <c r="D206" s="9">
        <f t="shared" si="55"/>
        <v>62.573914204381758</v>
      </c>
      <c r="E206" s="9">
        <f t="shared" si="55"/>
        <v>-14.222387202572659</v>
      </c>
      <c r="F206" s="9">
        <f t="shared" si="44"/>
        <v>-11.151693127756692</v>
      </c>
      <c r="G206" s="10">
        <f t="shared" si="56"/>
        <v>2.1666666599999997</v>
      </c>
      <c r="H206" s="5">
        <f t="shared" si="56"/>
        <v>1</v>
      </c>
      <c r="I206">
        <f t="shared" si="46"/>
        <v>56.326027685616424</v>
      </c>
      <c r="J206">
        <f t="shared" si="47"/>
        <v>48.213715219349162</v>
      </c>
      <c r="K206">
        <f t="shared" si="47"/>
        <v>-29.121453596761388</v>
      </c>
      <c r="L206">
        <f t="shared" si="48"/>
        <v>-10.668113355859322</v>
      </c>
      <c r="M206">
        <f t="shared" si="49"/>
        <v>-25.730377751761203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53.867819386970801</v>
      </c>
      <c r="C207" s="9">
        <f t="shared" si="42"/>
        <v>1.1280000000000008</v>
      </c>
      <c r="D207" s="9">
        <f t="shared" si="55"/>
        <v>62.867819386970801</v>
      </c>
      <c r="E207" s="9">
        <f t="shared" si="55"/>
        <v>-14.400506783190975</v>
      </c>
      <c r="F207" s="9">
        <f t="shared" si="44"/>
        <v>-11.283930881593866</v>
      </c>
      <c r="G207" s="10">
        <f t="shared" si="56"/>
        <v>2.1666666599999997</v>
      </c>
      <c r="H207" s="5">
        <f t="shared" si="56"/>
        <v>1</v>
      </c>
      <c r="I207">
        <f t="shared" si="46"/>
        <v>56.351723446776205</v>
      </c>
      <c r="J207">
        <f t="shared" si="47"/>
        <v>48.148639727878418</v>
      </c>
      <c r="K207">
        <f t="shared" si="47"/>
        <v>-29.278408901047133</v>
      </c>
      <c r="L207">
        <f t="shared" si="48"/>
        <v>-10.658574476426621</v>
      </c>
      <c r="M207">
        <f t="shared" si="49"/>
        <v>-25.692693288392228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54.161327786532723</v>
      </c>
      <c r="C208" s="9">
        <f t="shared" si="42"/>
        <v>1.1340000000000008</v>
      </c>
      <c r="D208" s="9">
        <f t="shared" si="55"/>
        <v>63.161327786532723</v>
      </c>
      <c r="E208" s="9">
        <f t="shared" si="55"/>
        <v>-14.579583090045993</v>
      </c>
      <c r="F208" s="9">
        <f t="shared" si="44"/>
        <v>-11.416703538290539</v>
      </c>
      <c r="G208" s="10">
        <f t="shared" si="56"/>
        <v>2.1666666599999997</v>
      </c>
      <c r="H208" s="5">
        <f t="shared" si="56"/>
        <v>1</v>
      </c>
      <c r="I208">
        <f t="shared" si="46"/>
        <v>56.377849182139443</v>
      </c>
      <c r="J208">
        <f t="shared" si="47"/>
        <v>48.083622423572216</v>
      </c>
      <c r="K208">
        <f t="shared" si="47"/>
        <v>-29.435134330106326</v>
      </c>
      <c r="L208">
        <f t="shared" si="48"/>
        <v>-10.649116563127022</v>
      </c>
      <c r="M208">
        <f t="shared" si="49"/>
        <v>-25.654978330390176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54.454439756502858</v>
      </c>
      <c r="C209" s="9">
        <f t="shared" si="42"/>
        <v>1.1400000000000008</v>
      </c>
      <c r="D209" s="9">
        <f t="shared" si="55"/>
        <v>63.454439756502858</v>
      </c>
      <c r="E209" s="9">
        <f t="shared" si="55"/>
        <v>-14.759614720331479</v>
      </c>
      <c r="F209" s="9">
        <f t="shared" si="44"/>
        <v>-11.550008367596066</v>
      </c>
      <c r="G209" s="10">
        <f t="shared" si="56"/>
        <v>2.1666666599999997</v>
      </c>
      <c r="H209" s="5">
        <f t="shared" si="56"/>
        <v>1</v>
      </c>
      <c r="I209">
        <f t="shared" si="46"/>
        <v>56.404401658762936</v>
      </c>
      <c r="J209">
        <f t="shared" si="47"/>
        <v>48.018662812537144</v>
      </c>
      <c r="K209">
        <f t="shared" si="47"/>
        <v>-29.591629697921707</v>
      </c>
      <c r="L209">
        <f t="shared" si="48"/>
        <v>-10.639738585142858</v>
      </c>
      <c r="M209">
        <f t="shared" si="49"/>
        <v>-25.617232571398599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54.747155647322955</v>
      </c>
      <c r="C210" s="9">
        <f t="shared" si="42"/>
        <v>1.1460000000000008</v>
      </c>
      <c r="D210" s="9">
        <f t="shared" si="55"/>
        <v>63.747155647322955</v>
      </c>
      <c r="E210" s="9">
        <f t="shared" si="55"/>
        <v>-14.940600270100791</v>
      </c>
      <c r="F210" s="9">
        <f t="shared" si="44"/>
        <v>-11.683842645221054</v>
      </c>
      <c r="G210" s="10">
        <f t="shared" si="56"/>
        <v>2.1666666599999997</v>
      </c>
      <c r="H210" s="5">
        <f t="shared" si="56"/>
        <v>1</v>
      </c>
      <c r="I210">
        <f t="shared" si="46"/>
        <v>56.431377647617104</v>
      </c>
      <c r="J210">
        <f t="shared" si="47"/>
        <v>47.953760407167771</v>
      </c>
      <c r="K210">
        <f t="shared" si="47"/>
        <v>-29.747894816607239</v>
      </c>
      <c r="L210">
        <f t="shared" si="48"/>
        <v>-10.630439517464957</v>
      </c>
      <c r="M210">
        <f t="shared" si="49"/>
        <v>-25.57945571536483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55.039475806479459</v>
      </c>
      <c r="C211" s="9">
        <f t="shared" si="42"/>
        <v>1.1520000000000008</v>
      </c>
      <c r="D211" s="9">
        <f t="shared" si="55"/>
        <v>64.039475806479459</v>
      </c>
      <c r="E211" s="9">
        <f t="shared" si="55"/>
        <v>-15.12253833425568</v>
      </c>
      <c r="F211" s="9">
        <f t="shared" si="44"/>
        <v>-11.818203652807172</v>
      </c>
      <c r="G211" s="10">
        <f t="shared" si="56"/>
        <v>2.1666666599999997</v>
      </c>
      <c r="H211" s="5">
        <f t="shared" si="56"/>
        <v>1</v>
      </c>
      <c r="I211">
        <f t="shared" si="46"/>
        <v>56.458773923763694</v>
      </c>
      <c r="J211">
        <f t="shared" si="47"/>
        <v>47.888914726111231</v>
      </c>
      <c r="K211">
        <f t="shared" si="47"/>
        <v>-29.903929496470965</v>
      </c>
      <c r="L211">
        <f t="shared" si="48"/>
        <v>-10.621218340901072</v>
      </c>
      <c r="M211">
        <f t="shared" si="49"/>
        <v>-25.541647476468054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55.331400578541505</v>
      </c>
      <c r="C212" s="9">
        <f t="shared" si="42"/>
        <v>1.1580000000000008</v>
      </c>
      <c r="D212" s="9">
        <f t="shared" si="55"/>
        <v>64.331400578541505</v>
      </c>
      <c r="E212" s="9">
        <f t="shared" si="55"/>
        <v>-15.305427506535452</v>
      </c>
      <c r="F212" s="9">
        <f t="shared" si="44"/>
        <v>-11.953088677897592</v>
      </c>
      <c r="G212" s="10">
        <f t="shared" si="56"/>
        <v>2.1666666599999997</v>
      </c>
      <c r="H212" s="5">
        <f t="shared" si="56"/>
        <v>1</v>
      </c>
      <c r="I212">
        <f t="shared" si="46"/>
        <v>56.486587266532112</v>
      </c>
      <c r="J212">
        <f t="shared" si="47"/>
        <v>47.824125294231735</v>
      </c>
      <c r="K212">
        <f t="shared" si="47"/>
        <v>-30.059733546077421</v>
      </c>
      <c r="L212">
        <f t="shared" si="48"/>
        <v>-10.612074042084037</v>
      </c>
      <c r="M212">
        <f t="shared" si="49"/>
        <v>-25.503807579047006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55.622930305198764</v>
      </c>
      <c r="C213" s="9">
        <f t="shared" ref="C213:C276" si="61">C212+_dt</f>
        <v>1.1640000000000008</v>
      </c>
      <c r="D213" s="9">
        <f t="shared" ref="D213:E228" si="62">D212+$C$7*(J212+J213)/2</f>
        <v>64.622930305198764</v>
      </c>
      <c r="E213" s="9">
        <f t="shared" si="62"/>
        <v>-15.489266379506532</v>
      </c>
      <c r="F213" s="9">
        <f t="shared" ref="F213:F276" si="63">$O$1*D213^2+$O$2*D213+$O$3</f>
        <v>-12.088495013908021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56.514814459694058</v>
      </c>
      <c r="J213">
        <f t="shared" ref="J213:K276" si="66">J212+L212*$C$7</f>
        <v>47.759391642575025</v>
      </c>
      <c r="K213">
        <f t="shared" si="66"/>
        <v>-30.215306772309606</v>
      </c>
      <c r="L213">
        <f t="shared" ref="L213:L276" si="67">-$C$15*I213*J213</f>
        <v>-10.60300561347959</v>
      </c>
      <c r="M213">
        <f t="shared" ref="M213:M276" si="68">-$C$6-$C$15*I213*K213</f>
        <v>-25.465935757527308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55.914065325299035</v>
      </c>
      <c r="C214" s="9">
        <f t="shared" si="61"/>
        <v>1.1700000000000008</v>
      </c>
      <c r="D214" s="9">
        <f t="shared" si="62"/>
        <v>64.914065325299035</v>
      </c>
      <c r="E214" s="9">
        <f t="shared" si="62"/>
        <v>-15.67405354455239</v>
      </c>
      <c r="F214" s="9">
        <f t="shared" si="63"/>
        <v>-12.224419960098368</v>
      </c>
      <c r="G214" s="10">
        <f t="shared" si="64"/>
        <v>2.1666666599999997</v>
      </c>
      <c r="H214" s="5">
        <f t="shared" si="64"/>
        <v>1</v>
      </c>
      <c r="I214">
        <f t="shared" si="65"/>
        <v>56.543452291636591</v>
      </c>
      <c r="J214">
        <f t="shared" si="66"/>
        <v>47.694713308332801</v>
      </c>
      <c r="K214">
        <f t="shared" si="66"/>
        <v>-30.370648980430524</v>
      </c>
      <c r="L214">
        <f t="shared" si="67"/>
        <v>-10.594012053393888</v>
      </c>
      <c r="M214">
        <f t="shared" si="68"/>
        <v>-25.428031756348496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56.204805974885616</v>
      </c>
      <c r="C215" s="9">
        <f t="shared" si="61"/>
        <v>1.1760000000000008</v>
      </c>
      <c r="D215" s="9">
        <f t="shared" si="62"/>
        <v>65.204805974885616</v>
      </c>
      <c r="E215" s="9">
        <f t="shared" si="62"/>
        <v>-15.859787591863842</v>
      </c>
      <c r="F215" s="9">
        <f t="shared" si="63"/>
        <v>-12.360860821544941</v>
      </c>
      <c r="G215" s="10">
        <f t="shared" si="64"/>
        <v>2.1666666599999997</v>
      </c>
      <c r="H215" s="5">
        <f t="shared" si="64"/>
        <v>1</v>
      </c>
      <c r="I215">
        <f t="shared" si="65"/>
        <v>56.572497555533658</v>
      </c>
      <c r="J215">
        <f t="shared" si="66"/>
        <v>47.630089834807102</v>
      </c>
      <c r="K215">
        <f t="shared" si="66"/>
        <v>-30.52575997414425</v>
      </c>
      <c r="L215">
        <f t="shared" si="67"/>
        <v>-10.585092365980717</v>
      </c>
      <c r="M215">
        <f t="shared" si="68"/>
        <v>-25.390095329890684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56.495152587234472</v>
      </c>
      <c r="C216" s="9">
        <f t="shared" si="61"/>
        <v>1.1820000000000008</v>
      </c>
      <c r="D216" s="9">
        <f t="shared" si="62"/>
        <v>65.495152587234472</v>
      </c>
      <c r="E216" s="9">
        <f t="shared" si="62"/>
        <v>-16.046467110429735</v>
      </c>
      <c r="F216" s="9">
        <f t="shared" si="63"/>
        <v>-12.497814909113284</v>
      </c>
      <c r="G216" s="10">
        <f t="shared" si="64"/>
        <v>2.1666666599999997</v>
      </c>
      <c r="H216" s="5">
        <f t="shared" si="64"/>
        <v>1</v>
      </c>
      <c r="I216">
        <f t="shared" si="65"/>
        <v>56.6019470495158</v>
      </c>
      <c r="J216">
        <f t="shared" si="66"/>
        <v>47.565520771374622</v>
      </c>
      <c r="K216">
        <f t="shared" si="66"/>
        <v>-30.680639555656583</v>
      </c>
      <c r="L216">
        <f t="shared" si="67"/>
        <v>-10.576245561248351</v>
      </c>
      <c r="M216">
        <f t="shared" si="68"/>
        <v>-25.352126242400939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56.785105492891191</v>
      </c>
      <c r="C217" s="9">
        <f t="shared" si="61"/>
        <v>1.1880000000000008</v>
      </c>
      <c r="D217" s="9">
        <f t="shared" si="62"/>
        <v>65.785105492891191</v>
      </c>
      <c r="E217" s="9">
        <f t="shared" si="62"/>
        <v>-16.23409068802798</v>
      </c>
      <c r="F217" s="9">
        <f t="shared" si="63"/>
        <v>-12.635279539431574</v>
      </c>
      <c r="G217" s="10">
        <f t="shared" si="64"/>
        <v>2.1666666599999997</v>
      </c>
      <c r="H217" s="5">
        <f t="shared" si="64"/>
        <v>1</v>
      </c>
      <c r="I217">
        <f t="shared" si="65"/>
        <v>56.631797576838288</v>
      </c>
      <c r="J217">
        <f t="shared" si="66"/>
        <v>47.501005673451004</v>
      </c>
      <c r="K217">
        <f t="shared" si="66"/>
        <v>-30.835287525735229</v>
      </c>
      <c r="L217">
        <f t="shared" si="67"/>
        <v>-10.567470655066101</v>
      </c>
      <c r="M217">
        <f t="shared" si="68"/>
        <v>-25.314124267919329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57.074665019707709</v>
      </c>
      <c r="C218" s="9">
        <f t="shared" si="61"/>
        <v>1.1940000000000008</v>
      </c>
      <c r="D218" s="9">
        <f t="shared" si="62"/>
        <v>66.074665019707709</v>
      </c>
      <c r="E218" s="9">
        <f t="shared" si="62"/>
        <v>-16.422656911216968</v>
      </c>
      <c r="F218" s="9">
        <f t="shared" si="63"/>
        <v>-12.773252034864568</v>
      </c>
      <c r="G218" s="10">
        <f t="shared" si="64"/>
        <v>2.1666666599999997</v>
      </c>
      <c r="H218" s="5">
        <f t="shared" si="64"/>
        <v>1</v>
      </c>
      <c r="I218">
        <f t="shared" si="65"/>
        <v>56.662045946047577</v>
      </c>
      <c r="J218">
        <f t="shared" si="66"/>
        <v>47.436544102455102</v>
      </c>
      <c r="K218">
        <f t="shared" si="66"/>
        <v>-30.989703683769537</v>
      </c>
      <c r="L218">
        <f t="shared" si="67"/>
        <v>-10.558766669170529</v>
      </c>
      <c r="M218">
        <f t="shared" si="68"/>
        <v>-25.27608919020469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57.363831492878802</v>
      </c>
      <c r="C219" s="9">
        <f t="shared" si="61"/>
        <v>1.2000000000000008</v>
      </c>
      <c r="D219" s="9">
        <f t="shared" si="62"/>
        <v>66.363831492878802</v>
      </c>
      <c r="E219" s="9">
        <f t="shared" si="62"/>
        <v>-16.612164365327345</v>
      </c>
      <c r="F219" s="9">
        <f t="shared" si="63"/>
        <v>-12.911729723488166</v>
      </c>
      <c r="G219" s="10">
        <f t="shared" si="64"/>
        <v>2.1666666599999997</v>
      </c>
      <c r="H219" s="5">
        <f t="shared" si="64"/>
        <v>1</v>
      </c>
      <c r="I219">
        <f t="shared" si="65"/>
        <v>56.692688971145927</v>
      </c>
      <c r="J219">
        <f t="shared" si="66"/>
        <v>47.372135625773161</v>
      </c>
      <c r="K219">
        <f t="shared" si="66"/>
        <v>-31.143887827829786</v>
      </c>
      <c r="L219">
        <f t="shared" si="67"/>
        <v>-10.550132631171302</v>
      </c>
      <c r="M219">
        <f t="shared" si="68"/>
        <v>-25.238020802660127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57.652605234978409</v>
      </c>
      <c r="C220" s="9">
        <f t="shared" si="61"/>
        <v>1.2060000000000008</v>
      </c>
      <c r="D220" s="9">
        <f t="shared" si="62"/>
        <v>66.652605234978409</v>
      </c>
      <c r="E220" s="9">
        <f t="shared" si="62"/>
        <v>-16.802611634454141</v>
      </c>
      <c r="F220" s="9">
        <f t="shared" si="63"/>
        <v>-13.050709939064456</v>
      </c>
      <c r="G220" s="10">
        <f t="shared" si="64"/>
        <v>2.1666666599999997</v>
      </c>
      <c r="H220" s="5">
        <f t="shared" si="64"/>
        <v>1</v>
      </c>
      <c r="I220">
        <f t="shared" si="65"/>
        <v>56.72372347175434</v>
      </c>
      <c r="J220">
        <f t="shared" si="66"/>
        <v>47.30777981672302</v>
      </c>
      <c r="K220">
        <f t="shared" si="66"/>
        <v>-31.297839754726013</v>
      </c>
      <c r="L220">
        <f t="shared" si="67"/>
        <v>-10.54156757455673</v>
      </c>
      <c r="M220">
        <f t="shared" si="68"/>
        <v>-25.199918908258201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57.940986565995701</v>
      </c>
      <c r="C221" s="9">
        <f t="shared" si="61"/>
        <v>1.2120000000000009</v>
      </c>
      <c r="D221" s="9">
        <f t="shared" si="62"/>
        <v>66.940986565995701</v>
      </c>
      <c r="E221" s="9">
        <f t="shared" si="62"/>
        <v>-16.993997301449259</v>
      </c>
      <c r="F221" s="9">
        <f t="shared" si="63"/>
        <v>-13.19019002101742</v>
      </c>
      <c r="G221" s="10">
        <f t="shared" si="64"/>
        <v>2.1666666599999997</v>
      </c>
      <c r="H221" s="5">
        <f t="shared" si="64"/>
        <v>1</v>
      </c>
      <c r="I221">
        <f t="shared" si="65"/>
        <v>56.755146273273709</v>
      </c>
      <c r="J221">
        <f t="shared" si="66"/>
        <v>47.243476254518221</v>
      </c>
      <c r="K221">
        <f t="shared" si="66"/>
        <v>-31.451559260066389</v>
      </c>
      <c r="L221">
        <f t="shared" si="67"/>
        <v>-10.533070538698935</v>
      </c>
      <c r="M221">
        <f t="shared" si="68"/>
        <v>-25.161783319465908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58.228975803370886</v>
      </c>
      <c r="C222" s="9">
        <f t="shared" si="61"/>
        <v>1.2180000000000009</v>
      </c>
      <c r="D222" s="9">
        <f t="shared" si="62"/>
        <v>67.228975803370886</v>
      </c>
      <c r="E222" s="9">
        <f t="shared" si="62"/>
        <v>-17.186319947914324</v>
      </c>
      <c r="F222" s="9">
        <f t="shared" si="63"/>
        <v>-13.33016731440904</v>
      </c>
      <c r="G222" s="10">
        <f t="shared" si="64"/>
        <v>2.1666666599999997</v>
      </c>
      <c r="H222" s="5">
        <f t="shared" si="64"/>
        <v>1</v>
      </c>
      <c r="I222">
        <f t="shared" si="65"/>
        <v>56.786954207044218</v>
      </c>
      <c r="J222">
        <f t="shared" si="66"/>
        <v>47.179224524232154</v>
      </c>
      <c r="K222">
        <f t="shared" si="66"/>
        <v>-31.605046138315132</v>
      </c>
      <c r="L222">
        <f t="shared" si="67"/>
        <v>-10.524640568858691</v>
      </c>
      <c r="M222">
        <f t="shared" si="68"/>
        <v>-25.123613858169371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58.516573262030917</v>
      </c>
      <c r="C223" s="9">
        <f t="shared" si="61"/>
        <v>1.2240000000000009</v>
      </c>
      <c r="D223" s="9">
        <f t="shared" si="62"/>
        <v>67.516573262030917</v>
      </c>
      <c r="E223" s="9">
        <f t="shared" si="62"/>
        <v>-17.379578154193876</v>
      </c>
      <c r="F223" s="9">
        <f t="shared" si="63"/>
        <v>-13.470639169916096</v>
      </c>
      <c r="G223" s="10">
        <f t="shared" si="64"/>
        <v>2.1666666599999997</v>
      </c>
      <c r="H223" s="5">
        <f t="shared" si="64"/>
        <v>1</v>
      </c>
      <c r="I223">
        <f t="shared" si="65"/>
        <v>56.819144110502833</v>
      </c>
      <c r="J223">
        <f t="shared" si="66"/>
        <v>47.115024216762116</v>
      </c>
      <c r="K223">
        <f t="shared" si="66"/>
        <v>-31.758300182849965</v>
      </c>
      <c r="L223">
        <f t="shared" si="67"/>
        <v>-10.5162767161899</v>
      </c>
      <c r="M223">
        <f t="shared" si="68"/>
        <v>-25.085410355598317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58.803779254424867</v>
      </c>
      <c r="C224" s="9">
        <f t="shared" si="61"/>
        <v>1.2300000000000009</v>
      </c>
      <c r="D224" s="9">
        <f t="shared" si="62"/>
        <v>67.803779254424867</v>
      </c>
      <c r="E224" s="9">
        <f t="shared" si="62"/>
        <v>-17.573770499368926</v>
      </c>
      <c r="F224" s="9">
        <f t="shared" si="63"/>
        <v>-13.611602943807391</v>
      </c>
      <c r="G224" s="10">
        <f t="shared" si="64"/>
        <v>2.1666666599999997</v>
      </c>
      <c r="H224" s="5">
        <f t="shared" si="64"/>
        <v>1</v>
      </c>
      <c r="I224">
        <f t="shared" si="65"/>
        <v>56.85171282733905</v>
      </c>
      <c r="J224">
        <f t="shared" si="66"/>
        <v>47.050874928793355</v>
      </c>
      <c r="K224">
        <f t="shared" si="66"/>
        <v>-31.911321186019116</v>
      </c>
      <c r="L224">
        <f t="shared" si="67"/>
        <v>-10.507978037743692</v>
      </c>
      <c r="M224">
        <f t="shared" si="68"/>
        <v>-25.047172652250328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59.090594090559108</v>
      </c>
      <c r="C225" s="9">
        <f t="shared" si="61"/>
        <v>1.2360000000000009</v>
      </c>
      <c r="D225" s="9">
        <f t="shared" si="62"/>
        <v>68.090594090559108</v>
      </c>
      <c r="E225" s="9">
        <f t="shared" si="62"/>
        <v>-17.768895561250837</v>
      </c>
      <c r="F225" s="9">
        <f t="shared" si="63"/>
        <v>-13.753055997921525</v>
      </c>
      <c r="G225" s="10">
        <f t="shared" si="64"/>
        <v>2.1666666599999997</v>
      </c>
      <c r="H225" s="5">
        <f t="shared" si="64"/>
        <v>1</v>
      </c>
      <c r="I225">
        <f t="shared" si="65"/>
        <v>56.884657207648772</v>
      </c>
      <c r="J225">
        <f t="shared" si="66"/>
        <v>46.986776262763122</v>
      </c>
      <c r="K225">
        <f t="shared" si="66"/>
        <v>-32.064108939197844</v>
      </c>
      <c r="L225">
        <f t="shared" si="67"/>
        <v>-10.499743596472216</v>
      </c>
      <c r="M225">
        <f t="shared" si="68"/>
        <v>-25.008900597814879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59.37701807803235</v>
      </c>
      <c r="C226" s="9">
        <f t="shared" si="61"/>
        <v>1.2420000000000009</v>
      </c>
      <c r="D226" s="9">
        <f t="shared" si="62"/>
        <v>68.37701807803235</v>
      </c>
      <c r="E226" s="9">
        <f t="shared" si="62"/>
        <v>-17.964951916375565</v>
      </c>
      <c r="F226" s="9">
        <f t="shared" si="63"/>
        <v>-13.894995699645241</v>
      </c>
      <c r="G226" s="10">
        <f t="shared" si="64"/>
        <v>2.1666666599999997</v>
      </c>
      <c r="H226" s="5">
        <f t="shared" si="64"/>
        <v>1</v>
      </c>
      <c r="I226">
        <f t="shared" si="65"/>
        <v>56.91797410808627</v>
      </c>
      <c r="J226">
        <f t="shared" si="66"/>
        <v>46.922727826824641</v>
      </c>
      <c r="K226">
        <f t="shared" si="66"/>
        <v>-32.216663232844517</v>
      </c>
      <c r="L226">
        <f t="shared" si="67"/>
        <v>-10.491572461231998</v>
      </c>
      <c r="M226">
        <f t="shared" si="68"/>
        <v>-24.970594051097169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59.663051522070333</v>
      </c>
      <c r="C227" s="9">
        <f t="shared" si="61"/>
        <v>1.2480000000000009</v>
      </c>
      <c r="D227" s="9">
        <f t="shared" si="62"/>
        <v>68.663051522070333</v>
      </c>
      <c r="E227" s="9">
        <f t="shared" si="62"/>
        <v>-18.161938139998238</v>
      </c>
      <c r="F227" s="9">
        <f t="shared" si="63"/>
        <v>-14.037419421892205</v>
      </c>
      <c r="G227" s="10">
        <f t="shared" si="64"/>
        <v>2.1666666599999997</v>
      </c>
      <c r="H227" s="5">
        <f t="shared" si="64"/>
        <v>1</v>
      </c>
      <c r="I227">
        <f t="shared" si="65"/>
        <v>56.951660392014382</v>
      </c>
      <c r="J227">
        <f t="shared" si="66"/>
        <v>46.858729234811129</v>
      </c>
      <c r="K227">
        <f t="shared" si="66"/>
        <v>-32.368983856556213</v>
      </c>
      <c r="L227">
        <f t="shared" si="67"/>
        <v>-10.483463706787015</v>
      </c>
      <c r="M227">
        <f t="shared" si="68"/>
        <v>-24.932252879941771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59.948694725560415</v>
      </c>
      <c r="C228" s="9">
        <f t="shared" si="61"/>
        <v>1.2540000000000009</v>
      </c>
      <c r="D228" s="9">
        <f t="shared" si="62"/>
        <v>68.948694725560415</v>
      </c>
      <c r="E228" s="9">
        <f t="shared" si="62"/>
        <v>-18.359852806088064</v>
      </c>
      <c r="F228" s="9">
        <f t="shared" si="63"/>
        <v>-14.180324543082355</v>
      </c>
      <c r="G228" s="10">
        <f t="shared" si="64"/>
        <v>2.1666666599999997</v>
      </c>
      <c r="H228" s="5">
        <f t="shared" si="64"/>
        <v>1</v>
      </c>
      <c r="I228">
        <f t="shared" si="65"/>
        <v>56.985712929652678</v>
      </c>
      <c r="J228">
        <f t="shared" si="66"/>
        <v>46.794780106199731</v>
      </c>
      <c r="K228">
        <f t="shared" si="66"/>
        <v>-32.52107059912386</v>
      </c>
      <c r="L228">
        <f t="shared" si="67"/>
        <v>-10.475416413811335</v>
      </c>
      <c r="M228">
        <f t="shared" si="68"/>
        <v>-24.893876961156089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60.233947989085848</v>
      </c>
      <c r="C229" s="9">
        <f t="shared" si="61"/>
        <v>1.2600000000000009</v>
      </c>
      <c r="D229" s="9">
        <f t="shared" ref="D229:E244" si="70">D228+$C$7*(J228+J229)/2</f>
        <v>69.233947989085848</v>
      </c>
      <c r="E229" s="9">
        <f t="shared" si="70"/>
        <v>-18.558694487323582</v>
      </c>
      <c r="F229" s="9">
        <f t="shared" si="63"/>
        <v>-14.323708447121712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57.02012859822382</v>
      </c>
      <c r="J229">
        <f t="shared" si="66"/>
        <v>46.730880066075478</v>
      </c>
      <c r="K229">
        <f t="shared" si="66"/>
        <v>-32.672923248586912</v>
      </c>
      <c r="L229">
        <f t="shared" si="67"/>
        <v>-10.467429668891416</v>
      </c>
      <c r="M229">
        <f t="shared" si="68"/>
        <v>-24.855466180433684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60.518811610959915</v>
      </c>
      <c r="C230" s="9">
        <f t="shared" si="61"/>
        <v>1.2660000000000009</v>
      </c>
      <c r="D230" s="9">
        <f t="shared" si="70"/>
        <v>69.518811610959915</v>
      </c>
      <c r="E230" s="9">
        <f t="shared" si="70"/>
        <v>-18.758461755088248</v>
      </c>
      <c r="F230" s="9">
        <f t="shared" si="63"/>
        <v>-14.467568523382722</v>
      </c>
      <c r="G230" s="10">
        <f t="shared" si="71"/>
        <v>2.1666666599999997</v>
      </c>
      <c r="H230" s="5">
        <f t="shared" si="71"/>
        <v>1</v>
      </c>
      <c r="I230">
        <f t="shared" si="65"/>
        <v>57.054904282097965</v>
      </c>
      <c r="J230">
        <f t="shared" si="66"/>
        <v>46.667028745095237</v>
      </c>
      <c r="K230">
        <f t="shared" si="66"/>
        <v>-32.824541592287559</v>
      </c>
      <c r="L230">
        <f t="shared" si="67"/>
        <v>-10.459502564528055</v>
      </c>
      <c r="M230">
        <f t="shared" si="68"/>
        <v>-24.817020432277388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60.80328588725979</v>
      </c>
      <c r="C231" s="9">
        <f t="shared" si="61"/>
        <v>1.2720000000000009</v>
      </c>
      <c r="D231" s="9">
        <f t="shared" si="70"/>
        <v>69.80328588725979</v>
      </c>
      <c r="E231" s="9">
        <f t="shared" si="70"/>
        <v>-18.959153179466345</v>
      </c>
      <c r="F231" s="9">
        <f t="shared" si="63"/>
        <v>-14.611902166685061</v>
      </c>
      <c r="G231" s="10">
        <f t="shared" si="71"/>
        <v>2.1666666599999997</v>
      </c>
      <c r="H231" s="5">
        <f t="shared" si="71"/>
        <v>1</v>
      </c>
      <c r="I231">
        <f t="shared" si="65"/>
        <v>57.090036872935265</v>
      </c>
      <c r="J231">
        <f t="shared" si="66"/>
        <v>46.603225779451613</v>
      </c>
      <c r="K231">
        <f t="shared" si="66"/>
        <v>-32.975925416924454</v>
      </c>
      <c r="L231">
        <f t="shared" si="67"/>
        <v>-10.451634199137921</v>
      </c>
      <c r="M231">
        <f t="shared" si="68"/>
        <v>-24.778539619922324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61.087371111860165</v>
      </c>
      <c r="C232" s="9">
        <f t="shared" si="61"/>
        <v>1.2780000000000009</v>
      </c>
      <c r="D232" s="9">
        <f t="shared" si="70"/>
        <v>70.087371111860165</v>
      </c>
      <c r="E232" s="9">
        <f t="shared" si="70"/>
        <v>-19.160767329239214</v>
      </c>
      <c r="F232" s="9">
        <f t="shared" si="63"/>
        <v>-14.756706777276902</v>
      </c>
      <c r="G232" s="10">
        <f t="shared" si="71"/>
        <v>2.1666666599999997</v>
      </c>
      <c r="H232" s="5">
        <f t="shared" si="71"/>
        <v>1</v>
      </c>
      <c r="I232">
        <f t="shared" si="65"/>
        <v>57.125523269826331</v>
      </c>
      <c r="J232">
        <f t="shared" si="66"/>
        <v>46.539470810836875</v>
      </c>
      <c r="K232">
        <f t="shared" si="66"/>
        <v>-33.127074508605979</v>
      </c>
      <c r="L232">
        <f t="shared" si="67"/>
        <v>-10.443823677054748</v>
      </c>
      <c r="M232">
        <f t="shared" si="68"/>
        <v>-24.740023655258778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61.371067576466757</v>
      </c>
      <c r="C233" s="9">
        <f t="shared" si="61"/>
        <v>1.2840000000000009</v>
      </c>
      <c r="D233" s="9">
        <f t="shared" si="70"/>
        <v>70.371067576466757</v>
      </c>
      <c r="E233" s="9">
        <f t="shared" si="70"/>
        <v>-19.363302771881816</v>
      </c>
      <c r="F233" s="9">
        <f t="shared" si="63"/>
        <v>-14.901979760816724</v>
      </c>
      <c r="G233" s="10">
        <f t="shared" si="71"/>
        <v>2.1666666599999997</v>
      </c>
      <c r="H233" s="5">
        <f t="shared" si="71"/>
        <v>1</v>
      </c>
      <c r="I233">
        <f t="shared" si="65"/>
        <v>57.161360379430896</v>
      </c>
      <c r="J233">
        <f t="shared" si="66"/>
        <v>46.475763486406841</v>
      </c>
      <c r="K233">
        <f t="shared" si="66"/>
        <v>-33.277988652903055</v>
      </c>
      <c r="L233">
        <f t="shared" si="67"/>
        <v>-10.436070108530142</v>
      </c>
      <c r="M233">
        <f t="shared" si="68"/>
        <v>-24.701472458754935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61.654375570649464</v>
      </c>
      <c r="C234" s="9">
        <f t="shared" si="61"/>
        <v>1.2900000000000009</v>
      </c>
      <c r="D234" s="9">
        <f t="shared" si="70"/>
        <v>70.654375570649464</v>
      </c>
      <c r="E234" s="9">
        <f t="shared" si="70"/>
        <v>-19.566758073559619</v>
      </c>
      <c r="F234" s="9">
        <f t="shared" si="63"/>
        <v>-15.047718528355544</v>
      </c>
      <c r="G234" s="10">
        <f t="shared" si="71"/>
        <v>2.1666666599999997</v>
      </c>
      <c r="H234" s="5">
        <f t="shared" si="71"/>
        <v>1</v>
      </c>
      <c r="I234">
        <f t="shared" si="65"/>
        <v>57.197545116114377</v>
      </c>
      <c r="J234">
        <f t="shared" si="66"/>
        <v>46.412103458744809</v>
      </c>
      <c r="K234">
        <f t="shared" si="66"/>
        <v>-33.428667634901458</v>
      </c>
      <c r="L234">
        <f t="shared" si="67"/>
        <v>-10.428372609734019</v>
      </c>
      <c r="M234">
        <f t="shared" si="68"/>
        <v>-24.662885959379519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61.937295381875401</v>
      </c>
      <c r="C235" s="9">
        <f t="shared" si="61"/>
        <v>1.2960000000000009</v>
      </c>
      <c r="D235" s="9">
        <f t="shared" si="70"/>
        <v>70.937295381875401</v>
      </c>
      <c r="E235" s="9">
        <f t="shared" si="70"/>
        <v>-19.771131799125794</v>
      </c>
      <c r="F235" s="9">
        <f t="shared" si="63"/>
        <v>-15.19392049631959</v>
      </c>
      <c r="G235" s="10">
        <f t="shared" si="71"/>
        <v>2.1666666599999997</v>
      </c>
      <c r="H235" s="5">
        <f t="shared" si="71"/>
        <v>1</v>
      </c>
      <c r="I235">
        <f t="shared" si="65"/>
        <v>57.234074402082577</v>
      </c>
      <c r="J235">
        <f t="shared" si="66"/>
        <v>46.348490385825428</v>
      </c>
      <c r="K235">
        <f t="shared" si="66"/>
        <v>-33.57911123925367</v>
      </c>
      <c r="L235">
        <f t="shared" si="67"/>
        <v>-10.420730302754656</v>
      </c>
      <c r="M235">
        <f t="shared" si="68"/>
        <v>-24.624264094524328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62.219827295541648</v>
      </c>
      <c r="C236" s="9">
        <f t="shared" si="61"/>
        <v>1.3020000000000009</v>
      </c>
      <c r="D236" s="9">
        <f t="shared" si="70"/>
        <v>71.219827295541648</v>
      </c>
      <c r="E236" s="9">
        <f t="shared" si="70"/>
        <v>-19.97642251211872</v>
      </c>
      <c r="F236" s="9">
        <f t="shared" si="63"/>
        <v>-15.340583086493515</v>
      </c>
      <c r="G236" s="10">
        <f t="shared" si="71"/>
        <v>2.1666666599999997</v>
      </c>
      <c r="H236" s="5">
        <f t="shared" si="71"/>
        <v>1</v>
      </c>
      <c r="I236">
        <f t="shared" si="65"/>
        <v>57.270945167514327</v>
      </c>
      <c r="J236">
        <f t="shared" si="66"/>
        <v>46.284923930978628</v>
      </c>
      <c r="K236">
        <f t="shared" si="66"/>
        <v>-33.729319250230269</v>
      </c>
      <c r="L236">
        <f t="shared" si="67"/>
        <v>-10.413142315598378</v>
      </c>
      <c r="M236">
        <f t="shared" si="68"/>
        <v>-24.585606809926681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62.501971595007831</v>
      </c>
      <c r="C237" s="9">
        <f t="shared" si="61"/>
        <v>1.3080000000000009</v>
      </c>
      <c r="D237" s="9">
        <f t="shared" si="70"/>
        <v>71.501971595007831</v>
      </c>
      <c r="E237" s="9">
        <f t="shared" si="70"/>
        <v>-20.182628774759824</v>
      </c>
      <c r="F237" s="9">
        <f t="shared" si="63"/>
        <v>-15.48770372600397</v>
      </c>
      <c r="G237" s="10">
        <f t="shared" si="71"/>
        <v>2.1666666599999997</v>
      </c>
      <c r="H237" s="5">
        <f t="shared" si="71"/>
        <v>1</v>
      </c>
      <c r="I237">
        <f t="shared" si="65"/>
        <v>57.308154350692156</v>
      </c>
      <c r="J237">
        <f t="shared" si="66"/>
        <v>46.221403762853477</v>
      </c>
      <c r="K237">
        <f t="shared" si="66"/>
        <v>-33.879291451770818</v>
      </c>
      <c r="L237">
        <f t="shared" si="67"/>
        <v>-10.405607782188856</v>
      </c>
      <c r="M237">
        <f t="shared" si="68"/>
        <v>-24.546914059591792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62.78372856162845</v>
      </c>
      <c r="C238" s="9">
        <f t="shared" si="61"/>
        <v>1.3140000000000009</v>
      </c>
      <c r="D238" s="9">
        <f t="shared" si="70"/>
        <v>71.78372856162845</v>
      </c>
      <c r="E238" s="9">
        <f t="shared" si="70"/>
        <v>-20.389749147951704</v>
      </c>
      <c r="F238" s="9">
        <f t="shared" si="63"/>
        <v>-15.635279847303684</v>
      </c>
      <c r="G238" s="10">
        <f t="shared" si="71"/>
        <v>2.1666666599999997</v>
      </c>
      <c r="H238" s="5">
        <f t="shared" si="71"/>
        <v>1</v>
      </c>
      <c r="I238">
        <f t="shared" si="65"/>
        <v>57.34569889813109</v>
      </c>
      <c r="J238">
        <f t="shared" si="66"/>
        <v>46.157929555382125</v>
      </c>
      <c r="K238">
        <f t="shared" si="66"/>
        <v>-34.029027627534326</v>
      </c>
      <c r="L238">
        <f t="shared" si="67"/>
        <v>-10.398125842366049</v>
      </c>
      <c r="M238">
        <f t="shared" si="68"/>
        <v>-24.508185805715055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63.065098474784989</v>
      </c>
      <c r="C239" s="9">
        <f t="shared" si="61"/>
        <v>1.320000000000001</v>
      </c>
      <c r="D239" s="9">
        <f t="shared" si="70"/>
        <v>72.065098474784989</v>
      </c>
      <c r="E239" s="9">
        <f t="shared" si="70"/>
        <v>-20.597782191276579</v>
      </c>
      <c r="F239" s="9">
        <f t="shared" si="63"/>
        <v>-15.783308888155956</v>
      </c>
      <c r="G239" s="10">
        <f t="shared" si="71"/>
        <v>2.1666666599999997</v>
      </c>
      <c r="H239" s="5">
        <f t="shared" si="71"/>
        <v>1</v>
      </c>
      <c r="I239">
        <f t="shared" si="65"/>
        <v>57.383575764705242</v>
      </c>
      <c r="J239">
        <f t="shared" si="66"/>
        <v>46.094500987743693</v>
      </c>
      <c r="K239">
        <f t="shared" si="66"/>
        <v>-34.178527560949185</v>
      </c>
      <c r="L239">
        <f t="shared" si="67"/>
        <v>-10.390695641884733</v>
      </c>
      <c r="M239">
        <f t="shared" si="68"/>
        <v>-24.469422018604309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63.346081611917811</v>
      </c>
      <c r="C240" s="9">
        <f t="shared" si="61"/>
        <v>1.326000000000001</v>
      </c>
      <c r="D240" s="9">
        <f t="shared" si="70"/>
        <v>72.346081611917811</v>
      </c>
      <c r="E240" s="9">
        <f t="shared" si="70"/>
        <v>-20.806726462995027</v>
      </c>
      <c r="F240" s="9">
        <f t="shared" si="63"/>
        <v>-15.931788291619609</v>
      </c>
      <c r="G240" s="10">
        <f t="shared" si="71"/>
        <v>2.1666666599999997</v>
      </c>
      <c r="H240" s="5">
        <f t="shared" si="71"/>
        <v>1</v>
      </c>
      <c r="I240">
        <f t="shared" si="65"/>
        <v>57.421781913772641</v>
      </c>
      <c r="J240">
        <f t="shared" si="66"/>
        <v>46.031117744328199</v>
      </c>
      <c r="K240">
        <f t="shared" si="66"/>
        <v>-34.327791035262671</v>
      </c>
      <c r="L240">
        <f t="shared" si="67"/>
        <v>-10.383316332412701</v>
      </c>
      <c r="M240">
        <f t="shared" si="68"/>
        <v>-24.430622676602024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63.626678248557852</v>
      </c>
      <c r="C241" s="9">
        <f t="shared" si="61"/>
        <v>1.332000000000001</v>
      </c>
      <c r="D241" s="9">
        <f t="shared" si="70"/>
        <v>72.626678248557852</v>
      </c>
      <c r="E241" s="9">
        <f t="shared" si="70"/>
        <v>-21.016580520045029</v>
      </c>
      <c r="F241" s="9">
        <f t="shared" si="63"/>
        <v>-16.080715506034345</v>
      </c>
      <c r="G241" s="10">
        <f t="shared" si="71"/>
        <v>2.1666666599999997</v>
      </c>
      <c r="H241" s="5">
        <f t="shared" si="71"/>
        <v>1</v>
      </c>
      <c r="I241">
        <f t="shared" si="65"/>
        <v>57.460314317297836</v>
      </c>
      <c r="J241">
        <f t="shared" si="66"/>
        <v>45.967779514700482</v>
      </c>
      <c r="K241">
        <f t="shared" si="66"/>
        <v>-34.476817833589941</v>
      </c>
      <c r="L241">
        <f t="shared" si="67"/>
        <v>-10.375987071528529</v>
      </c>
      <c r="M241">
        <f t="shared" si="68"/>
        <v>-24.391787766007468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63.906888658358056</v>
      </c>
      <c r="C242" s="9">
        <f t="shared" si="61"/>
        <v>1.338000000000001</v>
      </c>
      <c r="D242" s="9">
        <f t="shared" si="70"/>
        <v>72.906888658358056</v>
      </c>
      <c r="E242" s="9">
        <f t="shared" si="70"/>
        <v>-21.227342918041312</v>
      </c>
      <c r="F242" s="9">
        <f t="shared" si="63"/>
        <v>-16.230087985006513</v>
      </c>
      <c r="G242" s="10">
        <f t="shared" si="71"/>
        <v>2.1666666599999997</v>
      </c>
      <c r="H242" s="5">
        <f t="shared" si="71"/>
        <v>1</v>
      </c>
      <c r="I242">
        <f t="shared" si="65"/>
        <v>57.499169955972704</v>
      </c>
      <c r="J242">
        <f t="shared" si="66"/>
        <v>45.904485993564158</v>
      </c>
      <c r="K242">
        <f t="shared" si="66"/>
        <v>-34.625607738962586</v>
      </c>
      <c r="L242">
        <f t="shared" si="67"/>
        <v>-10.368707022719031</v>
      </c>
      <c r="M242">
        <f t="shared" si="68"/>
        <v>-24.352917280998831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64.18671311312464</v>
      </c>
      <c r="C243" s="9">
        <f t="shared" si="61"/>
        <v>1.344000000000001</v>
      </c>
      <c r="D243" s="9">
        <f t="shared" si="70"/>
        <v>73.18671311312464</v>
      </c>
      <c r="E243" s="9">
        <f t="shared" si="70"/>
        <v>-21.439012211274996</v>
      </c>
      <c r="F243" s="9">
        <f t="shared" si="63"/>
        <v>-16.37990318739535</v>
      </c>
      <c r="G243" s="10">
        <f t="shared" si="71"/>
        <v>2.1666666599999997</v>
      </c>
      <c r="H243" s="5">
        <f t="shared" si="71"/>
        <v>1</v>
      </c>
      <c r="I243">
        <f t="shared" si="65"/>
        <v>57.538345819335085</v>
      </c>
      <c r="J243">
        <f t="shared" si="66"/>
        <v>45.841236880725575</v>
      </c>
      <c r="K243">
        <f t="shared" si="66"/>
        <v>-34.774160534376676</v>
      </c>
      <c r="L243">
        <f t="shared" si="67"/>
        <v>-10.361475355376278</v>
      </c>
      <c r="M243">
        <f t="shared" si="68"/>
        <v>-24.314011223555376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64.466151882848081</v>
      </c>
      <c r="C244" s="9">
        <f t="shared" si="61"/>
        <v>1.350000000000001</v>
      </c>
      <c r="D244" s="9">
        <f t="shared" si="70"/>
        <v>73.466151882848081</v>
      </c>
      <c r="E244" s="9">
        <f t="shared" si="70"/>
        <v>-21.651586952713508</v>
      </c>
      <c r="F244" s="9">
        <f t="shared" si="63"/>
        <v>-16.530158577299577</v>
      </c>
      <c r="G244" s="10">
        <f t="shared" si="71"/>
        <v>2.1666666599999997</v>
      </c>
      <c r="H244" s="5">
        <f t="shared" si="71"/>
        <v>1</v>
      </c>
      <c r="I244">
        <f t="shared" si="65"/>
        <v>57.577838905885514</v>
      </c>
      <c r="J244">
        <f t="shared" si="66"/>
        <v>45.778031881057778</v>
      </c>
      <c r="K244">
        <f t="shared" si="66"/>
        <v>-34.922476002840362</v>
      </c>
      <c r="L244">
        <f t="shared" si="67"/>
        <v>-10.354291244794284</v>
      </c>
      <c r="M244">
        <f t="shared" si="68"/>
        <v>-24.275069603379524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64.74520523573392</v>
      </c>
      <c r="C245" s="9">
        <f t="shared" si="61"/>
        <v>1.356000000000001</v>
      </c>
      <c r="D245" s="9">
        <f t="shared" ref="D245:E260" si="72">D244+$C$7*(J244+J245)/2</f>
        <v>73.74520523573392</v>
      </c>
      <c r="E245" s="9">
        <f t="shared" si="72"/>
        <v>-21.865065694000805</v>
      </c>
      <c r="F245" s="9">
        <f t="shared" si="63"/>
        <v>-16.680851624044418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57.617646223201902</v>
      </c>
      <c r="J245">
        <f t="shared" si="66"/>
        <v>45.714870704464531</v>
      </c>
      <c r="K245">
        <f t="shared" si="66"/>
        <v>-35.070553927420974</v>
      </c>
      <c r="L245">
        <f t="shared" si="67"/>
        <v>-10.347153872165302</v>
      </c>
      <c r="M245">
        <f t="shared" si="68"/>
        <v>-24.236092437818993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65.023873438233366</v>
      </c>
      <c r="C246" s="9">
        <f t="shared" si="61"/>
        <v>1.362000000000001</v>
      </c>
      <c r="D246" s="9">
        <f t="shared" si="72"/>
        <v>74.023873438233366</v>
      </c>
      <c r="E246" s="9">
        <f t="shared" si="72"/>
        <v>-22.079446985457878</v>
      </c>
      <c r="F246" s="9">
        <f t="shared" si="63"/>
        <v>-16.83197980216903</v>
      </c>
      <c r="G246" s="10">
        <f t="shared" si="73"/>
        <v>2.1666666599999997</v>
      </c>
      <c r="H246" s="5">
        <f t="shared" si="73"/>
        <v>1</v>
      </c>
      <c r="I246">
        <f t="shared" si="65"/>
        <v>57.657764788052219</v>
      </c>
      <c r="J246">
        <f t="shared" si="66"/>
        <v>45.651753065844325</v>
      </c>
      <c r="K246">
        <f t="shared" si="66"/>
        <v>-35.218394091291671</v>
      </c>
      <c r="L246">
        <f t="shared" si="67"/>
        <v>-10.340062424575745</v>
      </c>
      <c r="M246">
        <f t="shared" si="68"/>
        <v>-24.197079751788927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65.302156755073611</v>
      </c>
      <c r="C247" s="9">
        <f t="shared" si="61"/>
        <v>1.368000000000001</v>
      </c>
      <c r="D247" s="9">
        <f t="shared" si="72"/>
        <v>74.302156755073611</v>
      </c>
      <c r="E247" s="9">
        <f t="shared" si="72"/>
        <v>-22.294729376083538</v>
      </c>
      <c r="F247" s="9">
        <f t="shared" si="63"/>
        <v>-16.983540591414307</v>
      </c>
      <c r="G247" s="10">
        <f t="shared" si="73"/>
        <v>2.1666666599999997</v>
      </c>
      <c r="H247" s="5">
        <f t="shared" si="73"/>
        <v>1</v>
      </c>
      <c r="I247">
        <f t="shared" si="65"/>
        <v>57.698191626505178</v>
      </c>
      <c r="J247">
        <f t="shared" si="66"/>
        <v>45.588678685054411</v>
      </c>
      <c r="K247">
        <f t="shared" si="66"/>
        <v>-35.365996277777583</v>
      </c>
      <c r="L247">
        <f t="shared" si="67"/>
        <v>-10.333016095001742</v>
      </c>
      <c r="M247">
        <f t="shared" si="68"/>
        <v>-24.158031577694072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65.580055449287997</v>
      </c>
      <c r="C248" s="9">
        <f t="shared" si="61"/>
        <v>1.374000000000001</v>
      </c>
      <c r="D248" s="9">
        <f t="shared" si="72"/>
        <v>74.580055449287997</v>
      </c>
      <c r="E248" s="9">
        <f t="shared" si="72"/>
        <v>-22.510911413555483</v>
      </c>
      <c r="F248" s="9">
        <f t="shared" si="63"/>
        <v>-17.135531476711098</v>
      </c>
      <c r="G248" s="10">
        <f t="shared" si="73"/>
        <v>2.1666666599999997</v>
      </c>
      <c r="H248" s="5">
        <f t="shared" si="73"/>
        <v>1</v>
      </c>
      <c r="I248">
        <f t="shared" si="65"/>
        <v>57.738923774038888</v>
      </c>
      <c r="J248">
        <f t="shared" si="66"/>
        <v>45.5256472868749</v>
      </c>
      <c r="K248">
        <f t="shared" si="66"/>
        <v>-35.51336027040152</v>
      </c>
      <c r="L248">
        <f t="shared" si="67"/>
        <v>-10.32601408230432</v>
      </c>
      <c r="M248">
        <f t="shared" si="68"/>
        <v>-24.118947955350954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65.857569782245932</v>
      </c>
      <c r="C249" s="9">
        <f t="shared" si="61"/>
        <v>1.380000000000001</v>
      </c>
      <c r="D249" s="9">
        <f t="shared" si="72"/>
        <v>74.857569782245932</v>
      </c>
      <c r="E249" s="9">
        <f t="shared" si="72"/>
        <v>-22.727991644231643</v>
      </c>
      <c r="F249" s="9">
        <f t="shared" si="63"/>
        <v>-17.287949948168773</v>
      </c>
      <c r="G249" s="10">
        <f t="shared" si="73"/>
        <v>2.1666666599999997</v>
      </c>
      <c r="H249" s="5">
        <f t="shared" si="73"/>
        <v>1</v>
      </c>
      <c r="I249">
        <f t="shared" si="65"/>
        <v>57.779958275647544</v>
      </c>
      <c r="J249">
        <f t="shared" si="66"/>
        <v>45.462658600972844</v>
      </c>
      <c r="K249">
        <f t="shared" si="66"/>
        <v>-35.660485852929163</v>
      </c>
      <c r="L249">
        <f t="shared" si="67"/>
        <v>-10.319055591224226</v>
      </c>
      <c r="M249">
        <f t="shared" si="68"/>
        <v>-24.079828931910136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66.13470001368259</v>
      </c>
      <c r="C250" s="9">
        <f t="shared" si="61"/>
        <v>1.386000000000001</v>
      </c>
      <c r="D250" s="9">
        <f t="shared" si="72"/>
        <v>75.13470001368259</v>
      </c>
      <c r="E250" s="9">
        <f t="shared" si="72"/>
        <v>-22.945968613151791</v>
      </c>
      <c r="F250" s="9">
        <f t="shared" si="63"/>
        <v>-17.440793501064213</v>
      </c>
      <c r="G250" s="10">
        <f t="shared" si="73"/>
        <v>2.1666666599999997</v>
      </c>
      <c r="H250" s="5">
        <f t="shared" si="73"/>
        <v>1</v>
      </c>
      <c r="I250">
        <f t="shared" si="65"/>
        <v>57.821292185946085</v>
      </c>
      <c r="J250">
        <f t="shared" si="66"/>
        <v>45.399712361866378</v>
      </c>
      <c r="K250">
        <f t="shared" si="66"/>
        <v>-35.807372809413813</v>
      </c>
      <c r="L250">
        <f t="shared" si="67"/>
        <v>-10.312139832376364</v>
      </c>
      <c r="M250">
        <f t="shared" si="68"/>
        <v>-24.040674561778509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66.411446401728398</v>
      </c>
      <c r="C251" s="9">
        <f t="shared" si="61"/>
        <v>1.392000000000001</v>
      </c>
      <c r="D251" s="9">
        <f t="shared" si="72"/>
        <v>75.411446401728398</v>
      </c>
      <c r="E251" s="9">
        <f t="shared" si="72"/>
        <v>-23.164840864039437</v>
      </c>
      <c r="F251" s="9">
        <f t="shared" si="63"/>
        <v>-17.59405963583114</v>
      </c>
      <c r="G251" s="10">
        <f t="shared" si="73"/>
        <v>2.1666666599999997</v>
      </c>
      <c r="H251" s="5">
        <f t="shared" si="73"/>
        <v>1</v>
      </c>
      <c r="I251">
        <f t="shared" si="65"/>
        <v>57.862922569272904</v>
      </c>
      <c r="J251">
        <f t="shared" si="66"/>
        <v>45.336808308888884</v>
      </c>
      <c r="K251">
        <f t="shared" si="66"/>
        <v>-35.954020924240659</v>
      </c>
      <c r="L251">
        <f t="shared" si="67"/>
        <v>-10.305266022243892</v>
      </c>
      <c r="M251">
        <f t="shared" si="68"/>
        <v>-24.001484906541631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66.687809202938283</v>
      </c>
      <c r="C252" s="9">
        <f t="shared" si="61"/>
        <v>1.398000000000001</v>
      </c>
      <c r="D252" s="9">
        <f t="shared" si="72"/>
        <v>75.687809202938283</v>
      </c>
      <c r="E252" s="9">
        <f t="shared" si="72"/>
        <v>-23.384606939303993</v>
      </c>
      <c r="F252" s="9">
        <f t="shared" si="63"/>
        <v>-17.747745858049775</v>
      </c>
      <c r="G252" s="10">
        <f t="shared" si="73"/>
        <v>2.1666666599999997</v>
      </c>
      <c r="H252" s="5">
        <f t="shared" si="73"/>
        <v>1</v>
      </c>
      <c r="I252">
        <f t="shared" si="65"/>
        <v>57.904846499790452</v>
      </c>
      <c r="J252">
        <f t="shared" si="66"/>
        <v>45.273946186153196</v>
      </c>
      <c r="K252">
        <f t="shared" si="66"/>
        <v>-36.10042998217056</v>
      </c>
      <c r="L252">
        <f t="shared" si="67"/>
        <v>-10.298433383171931</v>
      </c>
      <c r="M252">
        <f t="shared" si="68"/>
        <v>-23.962260034886189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66.963788672320717</v>
      </c>
      <c r="C253" s="9">
        <f t="shared" si="61"/>
        <v>1.404000000000001</v>
      </c>
      <c r="D253" s="9">
        <f t="shared" si="72"/>
        <v>75.963788672320717</v>
      </c>
      <c r="E253" s="9">
        <f t="shared" si="72"/>
        <v>-23.605265380043182</v>
      </c>
      <c r="F253" s="9">
        <f t="shared" si="63"/>
        <v>-17.901849678436971</v>
      </c>
      <c r="G253" s="10">
        <f t="shared" si="73"/>
        <v>2.1666666599999997</v>
      </c>
      <c r="H253" s="5">
        <f t="shared" si="73"/>
        <v>1</v>
      </c>
      <c r="I253">
        <f t="shared" si="65"/>
        <v>57.947061061584037</v>
      </c>
      <c r="J253">
        <f t="shared" si="66"/>
        <v>45.211125742515847</v>
      </c>
      <c r="K253">
        <f t="shared" si="66"/>
        <v>-36.246599768383369</v>
      </c>
      <c r="L253">
        <f t="shared" si="67"/>
        <v>-10.29164114336093</v>
      </c>
      <c r="M253">
        <f t="shared" si="68"/>
        <v>-23.923000022522491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67.239385063366598</v>
      </c>
      <c r="C254" s="9">
        <f t="shared" si="61"/>
        <v>1.410000000000001</v>
      </c>
      <c r="D254" s="9">
        <f t="shared" si="72"/>
        <v>76.239385063366598</v>
      </c>
      <c r="E254" s="9">
        <f t="shared" si="72"/>
        <v>-23.82681472604574</v>
      </c>
      <c r="F254" s="9">
        <f t="shared" si="63"/>
        <v>-18.056368612836582</v>
      </c>
      <c r="G254" s="10">
        <f t="shared" si="73"/>
        <v>2.1666666599999997</v>
      </c>
      <c r="H254" s="5">
        <f t="shared" si="73"/>
        <v>1</v>
      </c>
      <c r="I254">
        <f t="shared" si="65"/>
        <v>57.989563348758438</v>
      </c>
      <c r="J254">
        <f t="shared" si="66"/>
        <v>45.148346731541345</v>
      </c>
      <c r="K254">
        <f t="shared" si="66"/>
        <v>-36.392530068520756</v>
      </c>
      <c r="L254">
        <f t="shared" si="67"/>
        <v>-10.284888536859667</v>
      </c>
      <c r="M254">
        <f t="shared" si="68"/>
        <v>-23.883704952107074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67.514598628077778</v>
      </c>
      <c r="C255" s="9">
        <f t="shared" si="61"/>
        <v>1.416000000000001</v>
      </c>
      <c r="D255" s="9">
        <f t="shared" si="72"/>
        <v>76.514598628077778</v>
      </c>
      <c r="E255" s="9">
        <f t="shared" si="72"/>
        <v>-24.049253515794351</v>
      </c>
      <c r="F255" s="9">
        <f t="shared" si="63"/>
        <v>-18.211300182210259</v>
      </c>
      <c r="G255" s="10">
        <f t="shared" si="73"/>
        <v>2.1666666599999997</v>
      </c>
      <c r="H255" s="5">
        <f t="shared" si="73"/>
        <v>1</v>
      </c>
      <c r="I255">
        <f t="shared" si="65"/>
        <v>58.032350465532701</v>
      </c>
      <c r="J255">
        <f t="shared" si="66"/>
        <v>45.085608911466501</v>
      </c>
      <c r="K255">
        <f t="shared" si="66"/>
        <v>-36.538220668728606</v>
      </c>
      <c r="L255">
        <f t="shared" si="67"/>
        <v>-10.278174803557885</v>
      </c>
      <c r="M255">
        <f t="shared" si="68"/>
        <v>-23.844374913165417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67.789429616995506</v>
      </c>
      <c r="C256" s="9">
        <f t="shared" si="61"/>
        <v>1.422000000000001</v>
      </c>
      <c r="D256" s="9">
        <f t="shared" si="72"/>
        <v>76.789429616995506</v>
      </c>
      <c r="E256" s="9">
        <f t="shared" si="72"/>
        <v>-24.272580286468855</v>
      </c>
      <c r="F256" s="9">
        <f t="shared" si="63"/>
        <v>-18.366641912628538</v>
      </c>
      <c r="G256" s="10">
        <f t="shared" si="73"/>
        <v>2.1666666599999997</v>
      </c>
      <c r="H256" s="5">
        <f t="shared" si="73"/>
        <v>1</v>
      </c>
      <c r="I256">
        <f t="shared" si="65"/>
        <v>58.075419526332915</v>
      </c>
      <c r="J256">
        <f t="shared" si="66"/>
        <v>45.022912045164801</v>
      </c>
      <c r="K256">
        <f t="shared" si="66"/>
        <v>-36.683671355698912</v>
      </c>
      <c r="L256">
        <f t="shared" si="67"/>
        <v>-10.271499189178593</v>
      </c>
      <c r="M256">
        <f t="shared" si="68"/>
        <v>-23.805010002014715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68.063878279228589</v>
      </c>
      <c r="C257" s="9">
        <f t="shared" si="61"/>
        <v>1.428000000000001</v>
      </c>
      <c r="D257" s="9">
        <f t="shared" si="72"/>
        <v>77.063878279228589</v>
      </c>
      <c r="E257" s="9">
        <f t="shared" si="72"/>
        <v>-24.496793573949706</v>
      </c>
      <c r="F257" s="9">
        <f t="shared" si="63"/>
        <v>-18.522391335262299</v>
      </c>
      <c r="G257" s="10">
        <f t="shared" si="73"/>
        <v>2.1666666599999997</v>
      </c>
      <c r="H257" s="5">
        <f t="shared" si="73"/>
        <v>1</v>
      </c>
      <c r="I257">
        <f t="shared" si="65"/>
        <v>58.118767655882948</v>
      </c>
      <c r="J257">
        <f t="shared" si="66"/>
        <v>44.960255900110809</v>
      </c>
      <c r="K257">
        <f t="shared" si="66"/>
        <v>-36.828881916711204</v>
      </c>
      <c r="L257">
        <f t="shared" si="67"/>
        <v>-10.264860945269985</v>
      </c>
      <c r="M257">
        <f t="shared" si="68"/>
        <v>-23.765610321686864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68.337944862481379</v>
      </c>
      <c r="C258" s="9">
        <f t="shared" si="61"/>
        <v>1.4340000000000011</v>
      </c>
      <c r="D258" s="9">
        <f t="shared" si="72"/>
        <v>77.337944862481379</v>
      </c>
      <c r="E258" s="9">
        <f t="shared" si="72"/>
        <v>-24.721891912821679</v>
      </c>
      <c r="F258" s="9">
        <f t="shared" si="63"/>
        <v>-18.678545986374573</v>
      </c>
      <c r="G258" s="10">
        <f t="shared" si="73"/>
        <v>2.1666666599999997</v>
      </c>
      <c r="H258" s="5">
        <f t="shared" si="73"/>
        <v>1</v>
      </c>
      <c r="I258">
        <f t="shared" si="65"/>
        <v>58.162391989293369</v>
      </c>
      <c r="J258">
        <f t="shared" si="66"/>
        <v>44.897640248344665</v>
      </c>
      <c r="K258">
        <f t="shared" si="66"/>
        <v>-36.973852139673497</v>
      </c>
      <c r="L258">
        <f t="shared" si="67"/>
        <v>-10.258259329197051</v>
      </c>
      <c r="M258">
        <f t="shared" si="68"/>
        <v>-23.726175981851476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68.611629613081462</v>
      </c>
      <c r="C259" s="9">
        <f t="shared" si="61"/>
        <v>1.4400000000000011</v>
      </c>
      <c r="D259" s="9">
        <f t="shared" si="72"/>
        <v>77.611629613081462</v>
      </c>
      <c r="E259" s="9">
        <f t="shared" si="72"/>
        <v>-24.947873836377831</v>
      </c>
      <c r="F259" s="9">
        <f t="shared" si="63"/>
        <v>-18.835103407312637</v>
      </c>
      <c r="G259" s="10">
        <f t="shared" si="73"/>
        <v>2.1666666599999997</v>
      </c>
      <c r="H259" s="5">
        <f t="shared" si="73"/>
        <v>1</v>
      </c>
      <c r="I259">
        <f t="shared" si="65"/>
        <v>58.206289672148266</v>
      </c>
      <c r="J259">
        <f t="shared" si="66"/>
        <v>44.835064866436561</v>
      </c>
      <c r="K259">
        <f t="shared" si="66"/>
        <v>-37.118581813162791</v>
      </c>
      <c r="L259">
        <f t="shared" si="67"/>
        <v>-10.251693604132781</v>
      </c>
      <c r="M259">
        <f t="shared" si="68"/>
        <v>-23.68670709873907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68.884932776007219</v>
      </c>
      <c r="C260" s="9">
        <f t="shared" si="61"/>
        <v>1.4460000000000011</v>
      </c>
      <c r="D260" s="9">
        <f t="shared" si="72"/>
        <v>77.884932776007219</v>
      </c>
      <c r="E260" s="9">
        <f t="shared" si="72"/>
        <v>-25.174737876623695</v>
      </c>
      <c r="F260" s="9">
        <f t="shared" si="63"/>
        <v>-18.992061144500461</v>
      </c>
      <c r="G260" s="10">
        <f t="shared" si="73"/>
        <v>2.1666666599999997</v>
      </c>
      <c r="H260" s="5">
        <f t="shared" si="73"/>
        <v>1</v>
      </c>
      <c r="I260">
        <f t="shared" si="65"/>
        <v>58.250457860590281</v>
      </c>
      <c r="J260">
        <f t="shared" si="66"/>
        <v>44.772529535451348</v>
      </c>
      <c r="K260">
        <f t="shared" si="66"/>
        <v>-37.263070726465102</v>
      </c>
      <c r="L260">
        <f t="shared" si="67"/>
        <v>-10.2451630390491</v>
      </c>
      <c r="M260">
        <f t="shared" si="68"/>
        <v>-23.647203795064421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69.157854594915136</v>
      </c>
      <c r="C261" s="9">
        <f t="shared" si="61"/>
        <v>1.4520000000000011</v>
      </c>
      <c r="D261" s="9">
        <f t="shared" ref="D261:E276" si="74">D260+$C$7*(J260+J261)/2</f>
        <v>78.157854594915136</v>
      </c>
      <c r="E261" s="9">
        <f t="shared" si="74"/>
        <v>-25.40248256428174</v>
      </c>
      <c r="F261" s="9">
        <f t="shared" si="63"/>
        <v>-19.14941674943147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58.294893721403582</v>
      </c>
      <c r="J261">
        <f t="shared" si="66"/>
        <v>44.71003404091315</v>
      </c>
      <c r="K261">
        <f t="shared" si="66"/>
        <v>-37.407318669614995</v>
      </c>
      <c r="L261">
        <f t="shared" si="67"/>
        <v>-10.238666908707401</v>
      </c>
      <c r="M261">
        <f t="shared" si="68"/>
        <v>-23.607666199950017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69.430395312166866</v>
      </c>
      <c r="C262" s="9">
        <f t="shared" si="61"/>
        <v>1.4580000000000011</v>
      </c>
      <c r="D262" s="9">
        <f t="shared" si="74"/>
        <v>78.430395312166866</v>
      </c>
      <c r="E262" s="9">
        <f t="shared" si="74"/>
        <v>-25.631106428796041</v>
      </c>
      <c r="F262" s="9">
        <f t="shared" si="63"/>
        <v>-19.307167778661587</v>
      </c>
      <c r="G262" s="10">
        <f t="shared" si="75"/>
        <v>2.1666666599999997</v>
      </c>
      <c r="H262" s="5">
        <f t="shared" si="75"/>
        <v>1</v>
      </c>
      <c r="I262">
        <f t="shared" si="65"/>
        <v>58.339594432094998</v>
      </c>
      <c r="J262">
        <f t="shared" si="66"/>
        <v>44.647578172770032</v>
      </c>
      <c r="K262">
        <f t="shared" si="66"/>
        <v>-37.551325433434691</v>
      </c>
      <c r="L262">
        <f t="shared" si="67"/>
        <v>-10.232204493648757</v>
      </c>
      <c r="M262">
        <f t="shared" si="68"/>
        <v>-23.568094448849727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69.702555168856165</v>
      </c>
      <c r="C263" s="9">
        <f t="shared" si="61"/>
        <v>1.4640000000000011</v>
      </c>
      <c r="D263" s="9">
        <f t="shared" si="74"/>
        <v>78.702555168856165</v>
      </c>
      <c r="E263" s="9">
        <f t="shared" si="74"/>
        <v>-25.860607998337215</v>
      </c>
      <c r="F263" s="9">
        <f t="shared" si="63"/>
        <v>-19.465311793802663</v>
      </c>
      <c r="G263" s="10">
        <f t="shared" si="75"/>
        <v>2.1666666599999997</v>
      </c>
      <c r="H263" s="5">
        <f t="shared" si="75"/>
        <v>1</v>
      </c>
      <c r="I263">
        <f t="shared" si="65"/>
        <v>58.384557180973182</v>
      </c>
      <c r="J263">
        <f t="shared" si="66"/>
        <v>44.585161725358773</v>
      </c>
      <c r="K263">
        <f t="shared" si="66"/>
        <v>-37.695090809572676</v>
      </c>
      <c r="L263">
        <f t="shared" si="67"/>
        <v>-10.225775080183817</v>
      </c>
      <c r="M263">
        <f t="shared" si="68"/>
        <v>-23.528488683472581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69.974334404835488</v>
      </c>
      <c r="C264" s="9">
        <f t="shared" si="61"/>
        <v>1.4700000000000011</v>
      </c>
      <c r="D264" s="9">
        <f t="shared" si="74"/>
        <v>78.974334404835488</v>
      </c>
      <c r="E264" s="9">
        <f t="shared" si="74"/>
        <v>-26.090985799807566</v>
      </c>
      <c r="F264" s="9">
        <f t="shared" si="63"/>
        <v>-19.623846361516097</v>
      </c>
      <c r="G264" s="10">
        <f t="shared" si="75"/>
        <v>2.1666666599999997</v>
      </c>
      <c r="H264" s="5">
        <f t="shared" si="75"/>
        <v>1</v>
      </c>
      <c r="I264">
        <f t="shared" si="65"/>
        <v>58.429779167225902</v>
      </c>
      <c r="J264">
        <f t="shared" si="66"/>
        <v>44.522784497369649</v>
      </c>
      <c r="K264">
        <f t="shared" si="66"/>
        <v>-37.838614590541859</v>
      </c>
      <c r="L264">
        <f t="shared" si="67"/>
        <v>-10.219377960382335</v>
      </c>
      <c r="M264">
        <f t="shared" si="68"/>
        <v>-23.488849051706772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70.24573325874249</v>
      </c>
      <c r="C265" s="9">
        <f t="shared" si="61"/>
        <v>1.4760000000000011</v>
      </c>
      <c r="D265" s="9">
        <f t="shared" si="74"/>
        <v>79.24573325874249</v>
      </c>
      <c r="E265" s="9">
        <f t="shared" si="74"/>
        <v>-26.322238358846477</v>
      </c>
      <c r="F265" s="9">
        <f t="shared" si="63"/>
        <v>-19.782769053506875</v>
      </c>
      <c r="G265" s="10">
        <f t="shared" si="75"/>
        <v>2.1666666599999997</v>
      </c>
      <c r="H265" s="5">
        <f t="shared" si="75"/>
        <v>1</v>
      </c>
      <c r="I265">
        <f t="shared" si="65"/>
        <v>58.475257600995462</v>
      </c>
      <c r="J265">
        <f t="shared" si="66"/>
        <v>44.460446291811316</v>
      </c>
      <c r="K265">
        <f t="shared" si="66"/>
        <v>-37.981896569757268</v>
      </c>
      <c r="L265">
        <f t="shared" si="67"/>
        <v>-10.213012432062401</v>
      </c>
      <c r="M265">
        <f t="shared" si="68"/>
        <v>-23.449175707543809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70.516751968026242</v>
      </c>
      <c r="C266" s="9">
        <f t="shared" si="61"/>
        <v>1.4820000000000011</v>
      </c>
      <c r="D266" s="9">
        <f t="shared" si="74"/>
        <v>79.516751968026242</v>
      </c>
      <c r="E266" s="9">
        <f t="shared" si="74"/>
        <v>-26.554364199836034</v>
      </c>
      <c r="F266" s="9">
        <f t="shared" si="63"/>
        <v>-19.942077446517825</v>
      </c>
      <c r="G266" s="10">
        <f t="shared" si="75"/>
        <v>2.1666666599999997</v>
      </c>
      <c r="H266" s="5">
        <f t="shared" si="75"/>
        <v>1</v>
      </c>
      <c r="I266">
        <f t="shared" si="65"/>
        <v>58.52098970345218</v>
      </c>
      <c r="J266">
        <f t="shared" si="66"/>
        <v>44.398146915975737</v>
      </c>
      <c r="K266">
        <f t="shared" si="66"/>
        <v>-38.124936541573284</v>
      </c>
      <c r="L266">
        <f t="shared" si="67"/>
        <v>-10.20667779877933</v>
      </c>
      <c r="M266">
        <f t="shared" si="68"/>
        <v>-23.409468811002853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70.787390768973253</v>
      </c>
      <c r="C267" s="9">
        <f t="shared" si="61"/>
        <v>1.4880000000000011</v>
      </c>
      <c r="D267" s="9">
        <f t="shared" si="74"/>
        <v>79.787390768973253</v>
      </c>
      <c r="E267" s="9">
        <f t="shared" si="74"/>
        <v>-26.787361845906858</v>
      </c>
      <c r="F267" s="9">
        <f t="shared" si="63"/>
        <v>-20.101769122324161</v>
      </c>
      <c r="G267" s="10">
        <f t="shared" si="75"/>
        <v>2.1666666599999997</v>
      </c>
      <c r="H267" s="5">
        <f t="shared" si="75"/>
        <v>1</v>
      </c>
      <c r="I267">
        <f t="shared" si="65"/>
        <v>58.566972706866039</v>
      </c>
      <c r="J267">
        <f t="shared" si="66"/>
        <v>44.335886181403183</v>
      </c>
      <c r="K267">
        <f t="shared" si="66"/>
        <v>-38.267734301320402</v>
      </c>
      <c r="L267">
        <f t="shared" si="67"/>
        <v>-10.200373369814224</v>
      </c>
      <c r="M267">
        <f t="shared" si="68"/>
        <v>-23.369728528055305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71.057649896733267</v>
      </c>
      <c r="C268" s="9">
        <f t="shared" si="61"/>
        <v>1.4940000000000011</v>
      </c>
      <c r="D268" s="9">
        <f t="shared" si="74"/>
        <v>80.057649896733267</v>
      </c>
      <c r="E268" s="9">
        <f t="shared" si="74"/>
        <v>-27.021229818944178</v>
      </c>
      <c r="F268" s="9">
        <f t="shared" si="63"/>
        <v>-20.261841667728326</v>
      </c>
      <c r="G268" s="10">
        <f t="shared" si="75"/>
        <v>2.1666666599999997</v>
      </c>
      <c r="H268" s="5">
        <f t="shared" si="75"/>
        <v>1</v>
      </c>
      <c r="I268">
        <f t="shared" si="65"/>
        <v>58.613203854676506</v>
      </c>
      <c r="J268">
        <f t="shared" si="66"/>
        <v>44.273663903847314</v>
      </c>
      <c r="K268">
        <f t="shared" si="66"/>
        <v>-38.410289645341543</v>
      </c>
      <c r="L268">
        <f t="shared" si="67"/>
        <v>-10.194098460162234</v>
      </c>
      <c r="M268">
        <f t="shared" si="68"/>
        <v>-23.329955030549531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71.327529585344891</v>
      </c>
      <c r="C269" s="9">
        <f t="shared" si="61"/>
        <v>1.5000000000000011</v>
      </c>
      <c r="D269" s="9">
        <f t="shared" si="74"/>
        <v>80.327529585344891</v>
      </c>
      <c r="E269" s="9">
        <f t="shared" si="74"/>
        <v>-27.255966639594106</v>
      </c>
      <c r="F269" s="9">
        <f t="shared" si="63"/>
        <v>-20.42229267455518</v>
      </c>
      <c r="G269" s="10">
        <f t="shared" si="75"/>
        <v>2.1666666599999997</v>
      </c>
      <c r="H269" s="5">
        <f t="shared" si="75"/>
        <v>1</v>
      </c>
      <c r="I269">
        <f t="shared" si="65"/>
        <v>58.659680401560394</v>
      </c>
      <c r="J269">
        <f t="shared" si="66"/>
        <v>44.211479903240324</v>
      </c>
      <c r="K269">
        <f t="shared" si="66"/>
        <v>-38.552602371027895</v>
      </c>
      <c r="L269">
        <f t="shared" si="67"/>
        <v>-10.187852390520476</v>
      </c>
      <c r="M269">
        <f t="shared" si="68"/>
        <v>-23.290148496135835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71.597030067760926</v>
      </c>
      <c r="C270" s="9">
        <f t="shared" si="61"/>
        <v>1.5060000000000011</v>
      </c>
      <c r="D270" s="9">
        <f t="shared" si="74"/>
        <v>80.597030067760926</v>
      </c>
      <c r="E270" s="9">
        <f t="shared" si="74"/>
        <v>-27.491570827270149</v>
      </c>
      <c r="F270" s="9">
        <f t="shared" si="63"/>
        <v>-20.583119739647287</v>
      </c>
      <c r="G270" s="10">
        <f t="shared" si="75"/>
        <v>2.1666666599999997</v>
      </c>
      <c r="H270" s="5">
        <f t="shared" si="75"/>
        <v>1</v>
      </c>
      <c r="I270">
        <f t="shared" si="65"/>
        <v>58.706399613498057</v>
      </c>
      <c r="J270">
        <f t="shared" si="66"/>
        <v>44.149334003658147</v>
      </c>
      <c r="K270">
        <f t="shared" si="66"/>
        <v>-38.694672276854327</v>
      </c>
      <c r="L270">
        <f t="shared" si="67"/>
        <v>-10.181634487275666</v>
      </c>
      <c r="M270">
        <f t="shared" si="68"/>
        <v>-23.250309108191633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71.866151575873602</v>
      </c>
      <c r="C271" s="9">
        <f t="shared" si="61"/>
        <v>1.5120000000000011</v>
      </c>
      <c r="D271" s="9">
        <f t="shared" si="74"/>
        <v>80.866151575873602</v>
      </c>
      <c r="E271" s="9">
        <f t="shared" si="74"/>
        <v>-27.728040900159918</v>
      </c>
      <c r="F271" s="9">
        <f t="shared" si="63"/>
        <v>-20.744320464860696</v>
      </c>
      <c r="G271" s="10">
        <f t="shared" si="75"/>
        <v>2.1666666599999997</v>
      </c>
      <c r="H271" s="5">
        <f t="shared" si="75"/>
        <v>1</v>
      </c>
      <c r="I271">
        <f t="shared" si="65"/>
        <v>58.753358767837575</v>
      </c>
      <c r="J271">
        <f t="shared" si="66"/>
        <v>44.087226033285766</v>
      </c>
      <c r="K271">
        <f t="shared" si="66"/>
        <v>-38.836499162414299</v>
      </c>
      <c r="L271">
        <f t="shared" si="67"/>
        <v>-10.175444082491421</v>
      </c>
      <c r="M271">
        <f t="shared" si="68"/>
        <v>-23.210437055746883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72.134894340539489</v>
      </c>
      <c r="C272" s="9">
        <f t="shared" si="61"/>
        <v>1.5180000000000011</v>
      </c>
      <c r="D272" s="9">
        <f t="shared" si="74"/>
        <v>81.134894340539489</v>
      </c>
      <c r="E272" s="9">
        <f t="shared" si="74"/>
        <v>-27.965375375232068</v>
      </c>
      <c r="F272" s="9">
        <f t="shared" si="63"/>
        <v>-20.905892457060808</v>
      </c>
      <c r="G272" s="10">
        <f t="shared" si="75"/>
        <v>2.1666666599999997</v>
      </c>
      <c r="H272" s="5">
        <f t="shared" si="75"/>
        <v>1</v>
      </c>
      <c r="I272">
        <f t="shared" si="65"/>
        <v>58.800555153357308</v>
      </c>
      <c r="J272">
        <f t="shared" si="66"/>
        <v>44.025155824382566</v>
      </c>
      <c r="K272">
        <f t="shared" si="66"/>
        <v>-38.978082828454355</v>
      </c>
      <c r="L272">
        <f t="shared" si="67"/>
        <v>-10.169280513895268</v>
      </c>
      <c r="M272">
        <f t="shared" si="68"/>
        <v>-23.170532533409705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72.403258591604256</v>
      </c>
      <c r="C273" s="9">
        <f t="shared" si="61"/>
        <v>1.5240000000000011</v>
      </c>
      <c r="D273" s="9">
        <f t="shared" si="74"/>
        <v>81.403258591604256</v>
      </c>
      <c r="E273" s="9">
        <f t="shared" si="74"/>
        <v>-28.203572768243422</v>
      </c>
      <c r="F273" s="9">
        <f t="shared" si="63"/>
        <v>-21.06783332811856</v>
      </c>
      <c r="G273" s="10">
        <f t="shared" si="75"/>
        <v>2.1666666599999997</v>
      </c>
      <c r="H273" s="5">
        <f t="shared" si="75"/>
        <v>1</v>
      </c>
      <c r="I273">
        <f t="shared" si="65"/>
        <v>58.847986070326499</v>
      </c>
      <c r="J273">
        <f t="shared" si="66"/>
        <v>43.963123213247805</v>
      </c>
      <c r="K273">
        <f t="shared" si="66"/>
        <v>-39.119423076908156</v>
      </c>
      <c r="L273">
        <f t="shared" si="67"/>
        <v>-10.163143124865346</v>
      </c>
      <c r="M273">
        <f t="shared" si="68"/>
        <v>-23.130595741292268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72.671244557927224</v>
      </c>
      <c r="C274" s="9">
        <f t="shared" si="61"/>
        <v>1.5300000000000011</v>
      </c>
      <c r="D274" s="9">
        <f t="shared" si="74"/>
        <v>81.671244557927224</v>
      </c>
      <c r="E274" s="9">
        <f t="shared" si="74"/>
        <v>-28.442631593746327</v>
      </c>
      <c r="F274" s="9">
        <f t="shared" si="63"/>
        <v>-21.230140694906911</v>
      </c>
      <c r="G274" s="10">
        <f t="shared" si="75"/>
        <v>2.1666666599999997</v>
      </c>
      <c r="H274" s="5">
        <f t="shared" si="75"/>
        <v>1</v>
      </c>
      <c r="I274">
        <f t="shared" si="65"/>
        <v>58.895648830564234</v>
      </c>
      <c r="J274">
        <f t="shared" si="66"/>
        <v>43.901128040186123</v>
      </c>
      <c r="K274">
        <f t="shared" si="66"/>
        <v>-39.260519710930041</v>
      </c>
      <c r="L274">
        <f t="shared" si="67"/>
        <v>-10.157031264416812</v>
      </c>
      <c r="M274">
        <f t="shared" si="68"/>
        <v>-23.09062688493691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72.938852467405681</v>
      </c>
      <c r="C275" s="9">
        <f t="shared" si="61"/>
        <v>1.5360000000000011</v>
      </c>
      <c r="D275" s="9">
        <f t="shared" si="74"/>
        <v>81.938852467405681</v>
      </c>
      <c r="E275" s="9">
        <f t="shared" si="74"/>
        <v>-28.682550365096194</v>
      </c>
      <c r="F275" s="9">
        <f t="shared" si="63"/>
        <v>-21.392812179297511</v>
      </c>
      <c r="G275" s="10">
        <f t="shared" si="75"/>
        <v>2.1666666599999997</v>
      </c>
      <c r="H275" s="5">
        <f t="shared" si="75"/>
        <v>1</v>
      </c>
      <c r="I275">
        <f t="shared" si="65"/>
        <v>58.943540757496507</v>
      </c>
      <c r="J275">
        <f t="shared" si="66"/>
        <v>43.839170149473183</v>
      </c>
      <c r="K275">
        <f t="shared" si="66"/>
        <v>-39.401372534928157</v>
      </c>
      <c r="L275">
        <f t="shared" si="67"/>
        <v>-10.150944287187947</v>
      </c>
      <c r="M275">
        <f t="shared" si="68"/>
        <v>-23.05062617524252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73.206082546998999</v>
      </c>
      <c r="C276" s="9">
        <f t="shared" si="61"/>
        <v>1.5420000000000011</v>
      </c>
      <c r="D276" s="9">
        <f t="shared" si="74"/>
        <v>82.206082546998999</v>
      </c>
      <c r="E276" s="9">
        <f t="shared" si="74"/>
        <v>-28.923327594459245</v>
      </c>
      <c r="F276" s="9">
        <f t="shared" si="63"/>
        <v>-21.555845408157634</v>
      </c>
      <c r="G276" s="10">
        <f t="shared" si="75"/>
        <v>2.1666666599999997</v>
      </c>
      <c r="H276" s="5">
        <f t="shared" si="75"/>
        <v>1</v>
      </c>
      <c r="I276">
        <f t="shared" si="65"/>
        <v>58.991659186211592</v>
      </c>
      <c r="J276">
        <f t="shared" si="66"/>
        <v>43.777249389321334</v>
      </c>
      <c r="K276">
        <f t="shared" si="66"/>
        <v>-39.541981354597134</v>
      </c>
      <c r="L276">
        <f t="shared" si="67"/>
        <v>-10.144881553425964</v>
      </c>
      <c r="M276">
        <f t="shared" si="68"/>
        <v>-23.010593828391173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73.472935022752552</v>
      </c>
      <c r="C277" s="9">
        <f t="shared" ref="C277:C289" si="80">C276+_dt</f>
        <v>1.5480000000000012</v>
      </c>
      <c r="D277" s="9">
        <f t="shared" ref="D277:E289" si="81">D276+$C$7*(J276+J277)/2</f>
        <v>82.472935022752552</v>
      </c>
      <c r="E277" s="9">
        <f t="shared" si="81"/>
        <v>-29.164961792820463</v>
      </c>
      <c r="F277" s="9">
        <f t="shared" ref="F277:F289" si="82">$O$1*D277^2+$O$2*D277+$O$3</f>
        <v>-21.719238013347379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59.040001463513732</v>
      </c>
      <c r="J277">
        <f t="shared" ref="J277:K289" si="85">J276+L276*$C$7</f>
        <v>43.715365611845435</v>
      </c>
      <c r="K277">
        <f t="shared" si="85"/>
        <v>-39.682345976950323</v>
      </c>
      <c r="L277">
        <f t="shared" ref="L277:L289" si="86">-$C$15*I277*J277</f>
        <v>-10.138842428972572</v>
      </c>
      <c r="M277">
        <f t="shared" ref="M277:M289" si="87">-$C$6-$C$15*I277*K277</f>
        <v>-22.970530065775002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73.739410119821414</v>
      </c>
      <c r="C278" s="9">
        <f t="shared" si="80"/>
        <v>1.5540000000000012</v>
      </c>
      <c r="D278" s="9">
        <f t="shared" si="81"/>
        <v>82.739410119821414</v>
      </c>
      <c r="E278" s="9">
        <f t="shared" si="81"/>
        <v>-29.407451469991734</v>
      </c>
      <c r="F278" s="9">
        <f t="shared" si="82"/>
        <v>-21.882987631717093</v>
      </c>
      <c r="G278" s="10">
        <f t="shared" si="83"/>
        <v>2.1666666599999997</v>
      </c>
      <c r="H278" s="5">
        <f t="shared" si="83"/>
        <v>1</v>
      </c>
      <c r="I278">
        <f t="shared" si="84"/>
        <v>59.088564947974966</v>
      </c>
      <c r="J278">
        <f t="shared" si="85"/>
        <v>43.653518673028699</v>
      </c>
      <c r="K278">
        <f t="shared" si="85"/>
        <v>-39.82246621035155</v>
      </c>
      <c r="L278">
        <f t="shared" si="86"/>
        <v>-10.13282628524918</v>
      </c>
      <c r="M278">
        <f t="shared" si="87"/>
        <v>-22.930435113923394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74.005508062493846</v>
      </c>
      <c r="C279" s="9">
        <f t="shared" si="80"/>
        <v>1.5600000000000012</v>
      </c>
      <c r="D279" s="9">
        <f t="shared" si="81"/>
        <v>83.005508062493846</v>
      </c>
      <c r="E279" s="9">
        <f t="shared" si="81"/>
        <v>-29.650795134620175</v>
      </c>
      <c r="F279" s="9">
        <f t="shared" si="82"/>
        <v>-22.047091905104967</v>
      </c>
      <c r="G279" s="10">
        <f t="shared" si="83"/>
        <v>2.1666666599999997</v>
      </c>
      <c r="H279" s="5">
        <f t="shared" si="83"/>
        <v>1</v>
      </c>
      <c r="I279">
        <f t="shared" si="84"/>
        <v>59.137347009985369</v>
      </c>
      <c r="J279">
        <f t="shared" si="85"/>
        <v>43.591708432688677</v>
      </c>
      <c r="K279">
        <f t="shared" si="85"/>
        <v>-39.962341864546481</v>
      </c>
      <c r="L279">
        <f t="shared" si="86"/>
        <v>-10.126832499241905</v>
      </c>
      <c r="M279">
        <f t="shared" si="87"/>
        <v>-22.890309204430419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74.271229074214602</v>
      </c>
      <c r="C280" s="9">
        <f t="shared" si="80"/>
        <v>1.5660000000000012</v>
      </c>
      <c r="D280" s="9">
        <f t="shared" si="81"/>
        <v>83.271229074214602</v>
      </c>
      <c r="E280" s="9">
        <f t="shared" si="81"/>
        <v>-29.894991294196657</v>
      </c>
      <c r="F280" s="9">
        <f t="shared" si="82"/>
        <v>-22.211548480334997</v>
      </c>
      <c r="G280" s="10">
        <f t="shared" si="83"/>
        <v>2.1666666599999997</v>
      </c>
      <c r="H280" s="5">
        <f t="shared" si="83"/>
        <v>1</v>
      </c>
      <c r="I280">
        <f t="shared" si="84"/>
        <v>59.186345031801515</v>
      </c>
      <c r="J280">
        <f t="shared" si="85"/>
        <v>43.529934754443303</v>
      </c>
      <c r="K280">
        <f t="shared" si="85"/>
        <v>-40.101972750693506</v>
      </c>
      <c r="L280">
        <f t="shared" si="86"/>
        <v>-10.120860453486236</v>
      </c>
      <c r="M280">
        <f t="shared" si="87"/>
        <v>-22.850152573882553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74.536573377607965</v>
      </c>
      <c r="C281" s="9">
        <f t="shared" si="80"/>
        <v>1.5720000000000012</v>
      </c>
      <c r="D281" s="9">
        <f t="shared" si="81"/>
        <v>83.536573377607965</v>
      </c>
      <c r="E281" s="9">
        <f t="shared" si="81"/>
        <v>-30.140038455064524</v>
      </c>
      <c r="F281" s="9">
        <f t="shared" si="82"/>
        <v>-22.376355009215015</v>
      </c>
      <c r="G281" s="10">
        <f t="shared" si="83"/>
        <v>2.1666666599999997</v>
      </c>
      <c r="H281" s="5">
        <f t="shared" si="83"/>
        <v>1</v>
      </c>
      <c r="I281">
        <f t="shared" si="84"/>
        <v>59.235556407593293</v>
      </c>
      <c r="J281">
        <f t="shared" si="85"/>
        <v>43.46819750567704</v>
      </c>
      <c r="K281">
        <f t="shared" si="85"/>
        <v>-40.241358681394189</v>
      </c>
      <c r="L281">
        <f t="shared" si="86"/>
        <v>-10.114909536051456</v>
      </c>
      <c r="M281">
        <f t="shared" si="87"/>
        <v>-22.809965463786689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74.801541194500672</v>
      </c>
      <c r="C282" s="9">
        <f t="shared" si="80"/>
        <v>1.5780000000000012</v>
      </c>
      <c r="D282" s="9">
        <f t="shared" si="81"/>
        <v>83.801541194500672</v>
      </c>
      <c r="E282" s="9">
        <f t="shared" si="81"/>
        <v>-30.385935122428481</v>
      </c>
      <c r="F282" s="9">
        <f t="shared" si="82"/>
        <v>-22.541509148535024</v>
      </c>
      <c r="G282" s="10">
        <f t="shared" si="83"/>
        <v>2.1666666599999997</v>
      </c>
      <c r="H282" s="5">
        <f t="shared" si="83"/>
        <v>1</v>
      </c>
      <c r="I282">
        <f t="shared" si="84"/>
        <v>59.284978543489089</v>
      </c>
      <c r="J282">
        <f t="shared" si="85"/>
        <v>43.406496557507126</v>
      </c>
      <c r="K282">
        <f t="shared" si="85"/>
        <v>-40.380499470723286</v>
      </c>
      <c r="L282">
        <f t="shared" si="86"/>
        <v>-10.108979140524818</v>
      </c>
      <c r="M282">
        <f t="shared" si="87"/>
        <v>-22.76974812049842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75.066132745944557</v>
      </c>
      <c r="C283" s="9">
        <f t="shared" si="80"/>
        <v>1.5840000000000012</v>
      </c>
      <c r="D283" s="9">
        <f t="shared" si="81"/>
        <v>84.066132745944557</v>
      </c>
      <c r="E283" s="9">
        <f t="shared" si="81"/>
        <v>-30.632679800363675</v>
      </c>
      <c r="F283" s="9">
        <f t="shared" si="82"/>
        <v>-22.707008560065763</v>
      </c>
      <c r="G283" s="10">
        <f t="shared" si="83"/>
        <v>2.1666666599999997</v>
      </c>
      <c r="H283" s="5">
        <f t="shared" si="83"/>
        <v>1</v>
      </c>
      <c r="I283">
        <f t="shared" si="84"/>
        <v>59.33460885761923</v>
      </c>
      <c r="J283">
        <f t="shared" si="85"/>
        <v>43.344831784749921</v>
      </c>
      <c r="K283">
        <f t="shared" si="85"/>
        <v>-40.519394934258329</v>
      </c>
      <c r="L283">
        <f t="shared" si="86"/>
        <v>-10.103068665995407</v>
      </c>
      <c r="M283">
        <f t="shared" si="87"/>
        <v>-22.729500795150674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75.330348252239006</v>
      </c>
      <c r="C284" s="9">
        <f t="shared" si="80"/>
        <v>1.5900000000000012</v>
      </c>
      <c r="D284" s="9">
        <f t="shared" si="81"/>
        <v>84.330348252239006</v>
      </c>
      <c r="E284" s="9">
        <f t="shared" si="81"/>
        <v>-30.880270991824943</v>
      </c>
      <c r="F284" s="9">
        <f t="shared" si="82"/>
        <v>-22.872850910557403</v>
      </c>
      <c r="G284" s="10">
        <f t="shared" si="83"/>
        <v>2.1666666599999997</v>
      </c>
      <c r="H284" s="5">
        <f t="shared" si="83"/>
        <v>1</v>
      </c>
      <c r="I284">
        <f t="shared" si="84"/>
        <v>59.384444780157892</v>
      </c>
      <c r="J284">
        <f t="shared" si="85"/>
        <v>43.283203065887349</v>
      </c>
      <c r="K284">
        <f t="shared" si="85"/>
        <v>-40.658044889108751</v>
      </c>
      <c r="L284">
        <f t="shared" si="86"/>
        <v>-10.097177517037785</v>
      </c>
      <c r="M284">
        <f t="shared" si="87"/>
        <v>-22.689223743582581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75.594187932953218</v>
      </c>
      <c r="C285" s="9">
        <f t="shared" si="80"/>
        <v>1.5960000000000012</v>
      </c>
      <c r="D285" s="9">
        <f t="shared" si="81"/>
        <v>84.594187932953218</v>
      </c>
      <c r="E285" s="9">
        <f t="shared" si="81"/>
        <v>-31.128707198656254</v>
      </c>
      <c r="F285" s="9">
        <f t="shared" si="82"/>
        <v>-23.039033871738511</v>
      </c>
      <c r="G285" s="10">
        <f t="shared" si="83"/>
        <v>2.1666666599999997</v>
      </c>
      <c r="H285" s="5">
        <f t="shared" si="83"/>
        <v>1</v>
      </c>
      <c r="I285">
        <f t="shared" si="84"/>
        <v>59.434483753363317</v>
      </c>
      <c r="J285">
        <f t="shared" si="85"/>
        <v>43.221610283033421</v>
      </c>
      <c r="K285">
        <f t="shared" si="85"/>
        <v>-40.796449153944607</v>
      </c>
      <c r="L285">
        <f t="shared" si="86"/>
        <v>-10.091305103695353</v>
      </c>
      <c r="M285">
        <f t="shared" si="87"/>
        <v>-22.648917226268701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75.857652006948271</v>
      </c>
      <c r="C286" s="9">
        <f t="shared" si="80"/>
        <v>1.6020000000000012</v>
      </c>
      <c r="D286" s="9">
        <f t="shared" si="81"/>
        <v>84.857652006948271</v>
      </c>
      <c r="E286" s="9">
        <f t="shared" si="81"/>
        <v>-31.377986921600311</v>
      </c>
      <c r="F286" s="9">
        <f t="shared" si="82"/>
        <v>-23.205555120315214</v>
      </c>
      <c r="G286" s="10">
        <f t="shared" si="83"/>
        <v>2.1666666599999997</v>
      </c>
      <c r="H286" s="5">
        <f t="shared" si="83"/>
        <v>1</v>
      </c>
      <c r="I286">
        <f t="shared" si="84"/>
        <v>59.484723231616449</v>
      </c>
      <c r="J286">
        <f t="shared" si="85"/>
        <v>43.160053321900882</v>
      </c>
      <c r="K286">
        <f t="shared" si="85"/>
        <v>-40.934607549024847</v>
      </c>
      <c r="L286">
        <f t="shared" si="86"/>
        <v>-10.08545084146348</v>
      </c>
      <c r="M286">
        <f t="shared" si="87"/>
        <v>-22.608581508248534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76.120740692398968</v>
      </c>
      <c r="C287" s="9">
        <f t="shared" si="80"/>
        <v>1.6080000000000012</v>
      </c>
      <c r="D287" s="9">
        <f t="shared" si="81"/>
        <v>85.120740692398968</v>
      </c>
      <c r="E287" s="9">
        <f t="shared" si="81"/>
        <v>-31.628108660308325</v>
      </c>
      <c r="F287" s="9">
        <f t="shared" si="82"/>
        <v>-23.37241233797053</v>
      </c>
      <c r="G287" s="10">
        <f t="shared" si="83"/>
        <v>2.1666666599999997</v>
      </c>
      <c r="H287" s="5">
        <f t="shared" si="83"/>
        <v>1</v>
      </c>
      <c r="I287">
        <f t="shared" si="84"/>
        <v>59.535160681457995</v>
      </c>
      <c r="J287">
        <f t="shared" si="85"/>
        <v>43.098532071767956</v>
      </c>
      <c r="K287">
        <f t="shared" si="85"/>
        <v>-41.07251989622516</v>
      </c>
      <c r="L287">
        <f t="shared" si="86"/>
        <v>-10.079614151272361</v>
      </c>
      <c r="M287">
        <f t="shared" si="87"/>
        <v>-22.568216859056378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76.383454206815472</v>
      </c>
      <c r="C288" s="9">
        <f t="shared" si="80"/>
        <v>1.6140000000000012</v>
      </c>
      <c r="D288" s="9">
        <f t="shared" si="81"/>
        <v>85.383454206815472</v>
      </c>
      <c r="E288" s="9">
        <f t="shared" si="81"/>
        <v>-31.87907091334996</v>
      </c>
      <c r="F288" s="9">
        <f t="shared" si="82"/>
        <v>-23.539603211363907</v>
      </c>
      <c r="G288" s="10">
        <f t="shared" si="83"/>
        <v>2.1666666599999997</v>
      </c>
      <c r="H288" s="5">
        <f t="shared" si="83"/>
        <v>1</v>
      </c>
      <c r="I288">
        <f t="shared" si="84"/>
        <v>59.58579358162396</v>
      </c>
      <c r="J288">
        <f t="shared" si="85"/>
        <v>43.037046425445197</v>
      </c>
      <c r="K288">
        <f t="shared" si="85"/>
        <v>-41.210186019065404</v>
      </c>
      <c r="L288">
        <f t="shared" si="86"/>
        <v>-10.073794459469676</v>
      </c>
      <c r="M288">
        <f t="shared" si="87"/>
        <v>-22.527823552651448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76.645792767064762</v>
      </c>
      <c r="C289" s="9">
        <f t="shared" si="80"/>
        <v>1.6200000000000012</v>
      </c>
      <c r="D289" s="9">
        <f t="shared" si="81"/>
        <v>85.645792767064762</v>
      </c>
      <c r="E289" s="9">
        <f t="shared" si="81"/>
        <v>-32.130872178223456</v>
      </c>
      <c r="F289" s="9">
        <f t="shared" si="82"/>
        <v>-23.707125432130944</v>
      </c>
      <c r="G289" s="10">
        <f t="shared" si="83"/>
        <v>2.1666666599999997</v>
      </c>
      <c r="H289" s="5">
        <f t="shared" si="83"/>
        <v>1</v>
      </c>
      <c r="I289">
        <f t="shared" si="84"/>
        <v>59.636619423079459</v>
      </c>
      <c r="J289">
        <f t="shared" si="85"/>
        <v>42.975596279242431</v>
      </c>
      <c r="K289">
        <f t="shared" si="85"/>
        <v>-41.347605742736576</v>
      </c>
      <c r="L289">
        <f t="shared" si="86"/>
        <v>-10.067991197802938</v>
      </c>
      <c r="M289">
        <f t="shared" si="87"/>
        <v>-22.487401867348417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39" priority="16" stopIfTrue="1" operator="greaterThan">
      <formula>$G$19</formula>
    </cfRule>
    <cfRule type="cellIs" dxfId="238" priority="17" stopIfTrue="1" operator="lessThan">
      <formula>$H$19</formula>
    </cfRule>
    <cfRule type="cellIs" dxfId="237" priority="18" stopIfTrue="1" operator="between">
      <formula>$H$19</formula>
      <formula>$G$19</formula>
    </cfRule>
  </conditionalFormatting>
  <conditionalFormatting sqref="E19:E20">
    <cfRule type="cellIs" dxfId="236" priority="13" stopIfTrue="1" operator="lessThan">
      <formula>$H$19</formula>
    </cfRule>
    <cfRule type="cellIs" dxfId="235" priority="14" stopIfTrue="1" operator="greaterThan">
      <formula>$G$19</formula>
    </cfRule>
    <cfRule type="cellIs" dxfId="234" priority="15" stopIfTrue="1" operator="between">
      <formula>$H$19</formula>
      <formula>$G$19</formula>
    </cfRule>
  </conditionalFormatting>
  <conditionalFormatting sqref="F19">
    <cfRule type="cellIs" dxfId="233" priority="10" stopIfTrue="1" operator="lessThan">
      <formula>$H$19</formula>
    </cfRule>
    <cfRule type="cellIs" dxfId="232" priority="11" stopIfTrue="1" operator="greaterThan">
      <formula>$G$19</formula>
    </cfRule>
    <cfRule type="cellIs" dxfId="231" priority="12" stopIfTrue="1" operator="between">
      <formula>$H$19</formula>
      <formula>$G$19</formula>
    </cfRule>
  </conditionalFormatting>
  <conditionalFormatting sqref="F20">
    <cfRule type="cellIs" dxfId="230" priority="7" stopIfTrue="1" operator="lessThan">
      <formula>$H$19</formula>
    </cfRule>
    <cfRule type="cellIs" dxfId="229" priority="8" stopIfTrue="1" operator="greaterThan">
      <formula>$G$19</formula>
    </cfRule>
    <cfRule type="cellIs" dxfId="228" priority="9" stopIfTrue="1" operator="between">
      <formula>$H$19</formula>
      <formula>$G$19</formula>
    </cfRule>
  </conditionalFormatting>
  <conditionalFormatting sqref="E21:E289">
    <cfRule type="cellIs" dxfId="227" priority="4" stopIfTrue="1" operator="lessThan">
      <formula>$H$19</formula>
    </cfRule>
    <cfRule type="cellIs" dxfId="226" priority="5" stopIfTrue="1" operator="greaterThan">
      <formula>$G$19</formula>
    </cfRule>
    <cfRule type="cellIs" dxfId="225" priority="6" stopIfTrue="1" operator="between">
      <formula>$H$19</formula>
      <formula>$G$19</formula>
    </cfRule>
  </conditionalFormatting>
  <conditionalFormatting sqref="F21:F289">
    <cfRule type="cellIs" dxfId="224" priority="1" stopIfTrue="1" operator="lessThan">
      <formula>$H$19</formula>
    </cfRule>
    <cfRule type="cellIs" dxfId="223" priority="2" stopIfTrue="1" operator="greaterThan">
      <formula>$G$19</formula>
    </cfRule>
    <cfRule type="cellIs" dxfId="22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546"/>
  <sheetViews>
    <sheetView topLeftCell="B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SummaryChart!G19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-4.1386280478493296E-3</v>
      </c>
      <c r="P1" s="5" t="s">
        <v>10</v>
      </c>
    </row>
    <row r="2" spans="2:22" ht="22.5" x14ac:dyDescent="0.3">
      <c r="C2" s="24">
        <f>SummaryChart!H19</f>
        <v>4.0215903111381905</v>
      </c>
      <c r="D2" s="1" t="s">
        <v>18</v>
      </c>
      <c r="G2" s="9" t="s">
        <v>23</v>
      </c>
      <c r="O2" s="28">
        <f>TAN(C2/180*PI())</f>
        <v>7.0305486524240388E-2</v>
      </c>
      <c r="P2" s="5" t="s">
        <v>12</v>
      </c>
    </row>
    <row r="3" spans="2:22" ht="22.5" x14ac:dyDescent="0.3">
      <c r="C3" s="24">
        <f>SummaryChart!J19/12</f>
        <v>0.72511031073258303</v>
      </c>
      <c r="D3" s="1" t="s">
        <v>19</v>
      </c>
      <c r="G3" s="9" t="s">
        <v>28</v>
      </c>
      <c r="O3" s="28">
        <f>C3</f>
        <v>0.72511031073258303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SummaryChart!B19</f>
        <v>10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9.564547832437853E-2</v>
      </c>
      <c r="C12" s="14"/>
      <c r="D12" s="15">
        <f ca="1">CELL("contents",INDIRECT("D"&amp;C13-1))</f>
        <v>9.5443285011873549</v>
      </c>
      <c r="E12" s="15">
        <f ca="1">CELL("contents",INDIRECT("E"&amp;C13-1))</f>
        <v>1.0092151240879574</v>
      </c>
      <c r="F12">
        <f ca="1">D13-D12</f>
        <v>0.3600260204882666</v>
      </c>
      <c r="G12">
        <f ca="1">D13-D11</f>
        <v>-9.564547832437853E-2</v>
      </c>
      <c r="H12" s="27">
        <f ca="1">G12/F12</f>
        <v>-0.26566268236574769</v>
      </c>
      <c r="I12">
        <f ca="1">D13-D12</f>
        <v>0.3600260204882666</v>
      </c>
      <c r="J12">
        <f ca="1">E13-E12</f>
        <v>-4.8275487828102204E-3</v>
      </c>
      <c r="K12">
        <f ca="1">ATAN(J12/I12)*180/PI()</f>
        <v>-0.76822668197333288</v>
      </c>
      <c r="N12" s="26">
        <f ca="1">E13-E12</f>
        <v>-4.8275487828102204E-3</v>
      </c>
      <c r="O12" s="26">
        <f ca="1">N12+E13-H12*N12</f>
        <v>0.99827752696344418</v>
      </c>
      <c r="P12">
        <f ca="1">IF(AND(G12&gt;0,G12&lt;F12),1,0)</f>
        <v>0</v>
      </c>
      <c r="Q12" s="26">
        <f ca="1">IF(P12=1,O12,O13)</f>
        <v>0.99999923326869633</v>
      </c>
    </row>
    <row r="13" spans="2:22" x14ac:dyDescent="0.2">
      <c r="B13" t="str">
        <f ca="1">CELL("address",INDEX(B20:B290,MATCH(MIN(B20:B290),B20:B290,0)))</f>
        <v>$B$46</v>
      </c>
      <c r="C13">
        <f ca="1">CELL("row",INDEX(A20:A289,MATCH(MIN(A20:A289),A20:A289,0)))</f>
        <v>46</v>
      </c>
      <c r="D13" s="15">
        <f ca="1">CELL("contents",INDIRECT("D"&amp;C13))</f>
        <v>9.9043545216756215</v>
      </c>
      <c r="E13" s="15">
        <f ca="1">CELL("contents",INDIRECT("E"&amp;C13))</f>
        <v>1.0043875753051472</v>
      </c>
      <c r="F13">
        <f ca="1">D14-D13</f>
        <v>0.35951678871661485</v>
      </c>
      <c r="G13">
        <f ca="1">D14-D11</f>
        <v>0.26387131039223632</v>
      </c>
      <c r="H13" s="27">
        <f ca="1">G13/F13</f>
        <v>0.73396102400166341</v>
      </c>
      <c r="N13" s="26">
        <f ca="1">E14-E13</f>
        <v>-5.9789851135759742E-3</v>
      </c>
      <c r="O13" s="26">
        <f ca="1">E13+H13*N13</f>
        <v>0.99999923326869633</v>
      </c>
      <c r="P13">
        <f ca="1">IF(G13&lt;F13,1,0)</f>
        <v>1</v>
      </c>
    </row>
    <row r="14" spans="2:22" x14ac:dyDescent="0.2">
      <c r="D14" s="15">
        <f ca="1">CELL("contents",INDIRECT("D"&amp;C13+1))</f>
        <v>10.263871310392236</v>
      </c>
      <c r="E14" s="15">
        <f ca="1">CELL("contents",INDIRECT("E"&amp;C13+1))</f>
        <v>0.99840859019157124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9.9043545216756215</v>
      </c>
      <c r="P15" s="10">
        <f>Q19</f>
        <v>6.2809397871256722</v>
      </c>
      <c r="Q15" s="10">
        <f>Q19</f>
        <v>6.2809397871256722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0.72511031073258303</v>
      </c>
      <c r="F19" s="9">
        <f>$O$1*D19^2+$O$2*D19+$O$3</f>
        <v>0.72511031073258303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62.346105853807479</v>
      </c>
      <c r="K19">
        <f>C1*SIN(C2/180*PI())</f>
        <v>4.3832733049437271</v>
      </c>
      <c r="L19">
        <f>-C15*I19*J19</f>
        <v>-15.307252600198421</v>
      </c>
      <c r="M19">
        <f>-C6-C15*I19*K19</f>
        <v>-33.250183841406397</v>
      </c>
      <c r="N19" s="16">
        <f>MAX(E19:E289)</f>
        <v>1.0169783788126334</v>
      </c>
      <c r="O19" s="19">
        <f>INDEX(C19:C289,MATCH(N19,E19:E289,0),1)</f>
        <v>0.13200000000000003</v>
      </c>
      <c r="P19" s="19">
        <f>COUNTIF(E19:E289,"&gt;"&amp;H19)*_dt</f>
        <v>6.6000000000000003E-2</v>
      </c>
      <c r="Q19" s="21">
        <f>INDEX(D19:D289,MATCH(T17,T19:T289,0),1)</f>
        <v>6.2809397871256722</v>
      </c>
      <c r="R19" s="21">
        <f>INDEX(D19:D289,MATCH(T17,U19:U289,0),1)</f>
        <v>9.9043545216756215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3.6234147345499492</v>
      </c>
    </row>
    <row r="20" spans="1:22" x14ac:dyDescent="0.2">
      <c r="A20">
        <f>B20</f>
        <v>9.6261988954239595</v>
      </c>
      <c r="B20">
        <f>ABS(D20-$D$11)</f>
        <v>9.6261988954239595</v>
      </c>
      <c r="C20" s="9">
        <f>C19+_dt</f>
        <v>6.0000000000000001E-3</v>
      </c>
      <c r="D20" s="9">
        <f>D19+$C$7*(J19+J20)/2</f>
        <v>0.37380110457604132</v>
      </c>
      <c r="E20" s="9">
        <f>E19+$C$7*(K19+K20)/2</f>
        <v>0.75081144725310012</v>
      </c>
      <c r="F20" s="9">
        <f>$O$1*D20^2+$O$2*D20+$O$3</f>
        <v>0.75081230007188426</v>
      </c>
      <c r="G20" s="10">
        <f>G19</f>
        <v>2.1666666599999997</v>
      </c>
      <c r="H20" s="5">
        <f>H19</f>
        <v>1</v>
      </c>
      <c r="I20">
        <f>SQRT(J20^2+K20^2)</f>
        <v>62.394688308473512</v>
      </c>
      <c r="J20">
        <f>J19+L19*$C$7</f>
        <v>62.254262338206289</v>
      </c>
      <c r="K20">
        <f>K19+M19*$C$7</f>
        <v>4.1837722018952892</v>
      </c>
      <c r="L20">
        <f>-$C$15*I20*J20</f>
        <v>-15.258948599146482</v>
      </c>
      <c r="M20">
        <f>-$C$6-$C$15*I20*K20</f>
        <v>-33.199471390736868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9.2529479824695056</v>
      </c>
      <c r="B21">
        <f t="shared" ref="B21:B84" si="3">ABS(D21-$D$11)</f>
        <v>9.2529479824695056</v>
      </c>
      <c r="C21" s="9">
        <f t="shared" ref="C21:C84" si="4">C20+_dt</f>
        <v>1.2E-2</v>
      </c>
      <c r="D21" s="9">
        <f t="shared" ref="D21:E36" si="5">D20+$C$7*(J20+J21)/2</f>
        <v>0.74705201753049444</v>
      </c>
      <c r="E21" s="9">
        <f t="shared" si="5"/>
        <v>0.77531648997943858</v>
      </c>
      <c r="F21" s="9">
        <f t="shared" ref="F21:F84" si="6">$O$1*D21^2+$O$2*D21+$O$3</f>
        <v>0.77532245294430024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62.290281643214648</v>
      </c>
      <c r="J21">
        <f t="shared" ref="J21:K84" si="9">J20+L20*$C$7</f>
        <v>62.162708646611406</v>
      </c>
      <c r="K21">
        <f t="shared" si="9"/>
        <v>3.984575373550868</v>
      </c>
      <c r="L21">
        <f t="shared" ref="L21:L84" si="10">-$C$15*I21*J21</f>
        <v>-15.211012510629009</v>
      </c>
      <c r="M21">
        <f t="shared" ref="M21:M84" si="11">-$C$6-$C$15*I21*K21</f>
        <v>-33.149012626962332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8.8802455288150277</v>
      </c>
      <c r="B22">
        <f t="shared" si="3"/>
        <v>8.8802455288150277</v>
      </c>
      <c r="C22" s="9">
        <f t="shared" si="4"/>
        <v>1.8000000000000002E-2</v>
      </c>
      <c r="D22" s="9">
        <f t="shared" si="5"/>
        <v>1.1197544711849716</v>
      </c>
      <c r="E22" s="9">
        <f t="shared" si="5"/>
        <v>0.79862725999345852</v>
      </c>
      <c r="F22" s="9">
        <f t="shared" si="6"/>
        <v>0.79864597452568564</v>
      </c>
      <c r="G22" s="10">
        <f t="shared" si="7"/>
        <v>2.1666666599999997</v>
      </c>
      <c r="H22" s="5">
        <f t="shared" si="7"/>
        <v>1</v>
      </c>
      <c r="I22">
        <f t="shared" si="8"/>
        <v>62.186778062554154</v>
      </c>
      <c r="J22">
        <f t="shared" si="9"/>
        <v>62.071442571547635</v>
      </c>
      <c r="K22">
        <f t="shared" si="9"/>
        <v>3.7856812977890941</v>
      </c>
      <c r="L22">
        <f t="shared" si="10"/>
        <v>-15.163441988835659</v>
      </c>
      <c r="M22">
        <f t="shared" si="11"/>
        <v>-33.098804650400666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8.5080898153415419</v>
      </c>
      <c r="B23">
        <f t="shared" si="3"/>
        <v>8.5080898153415419</v>
      </c>
      <c r="C23" s="9">
        <f t="shared" si="4"/>
        <v>2.4E-2</v>
      </c>
      <c r="D23" s="9">
        <f t="shared" si="5"/>
        <v>1.4919101846584584</v>
      </c>
      <c r="E23" s="9">
        <f t="shared" si="5"/>
        <v>0.8207455692964859</v>
      </c>
      <c r="F23" s="9">
        <f t="shared" si="6"/>
        <v>0.82078804036485031</v>
      </c>
      <c r="G23" s="10">
        <f t="shared" si="7"/>
        <v>2.1666666599999997</v>
      </c>
      <c r="H23" s="5">
        <f t="shared" si="7"/>
        <v>1</v>
      </c>
      <c r="I23">
        <f t="shared" si="8"/>
        <v>62.084175628412687</v>
      </c>
      <c r="J23">
        <f t="shared" si="9"/>
        <v>61.980461919614619</v>
      </c>
      <c r="K23">
        <f t="shared" si="9"/>
        <v>3.5870884698866901</v>
      </c>
      <c r="L23">
        <f t="shared" si="10"/>
        <v>-15.11623470477976</v>
      </c>
      <c r="M23">
        <f t="shared" si="11"/>
        <v>-33.048844580667065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8.1364791360485391</v>
      </c>
      <c r="B24">
        <f t="shared" si="3"/>
        <v>8.1364791360485391</v>
      </c>
      <c r="C24" s="9">
        <f t="shared" si="4"/>
        <v>0.03</v>
      </c>
      <c r="D24" s="9">
        <f t="shared" si="5"/>
        <v>1.86352086395146</v>
      </c>
      <c r="E24" s="9">
        <f t="shared" si="5"/>
        <v>0.84167322091335406</v>
      </c>
      <c r="F24" s="9">
        <f t="shared" si="6"/>
        <v>0.84175379666974748</v>
      </c>
      <c r="G24" s="10">
        <f t="shared" si="7"/>
        <v>2.1666666599999997</v>
      </c>
      <c r="H24" s="5">
        <f t="shared" si="7"/>
        <v>1</v>
      </c>
      <c r="I24">
        <f t="shared" si="8"/>
        <v>61.982472405948378</v>
      </c>
      <c r="J24">
        <f t="shared" si="9"/>
        <v>61.889764511385941</v>
      </c>
      <c r="K24">
        <f t="shared" si="9"/>
        <v>3.3887954024026876</v>
      </c>
      <c r="L24">
        <f t="shared" si="10"/>
        <v>-15.069388346053476</v>
      </c>
      <c r="M24">
        <f t="shared" si="11"/>
        <v>-32.99912955651547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7.7654117979704536</v>
      </c>
      <c r="B25">
        <f t="shared" si="3"/>
        <v>7.7654117979704536</v>
      </c>
      <c r="C25" s="9">
        <f t="shared" si="4"/>
        <v>3.5999999999999997E-2</v>
      </c>
      <c r="D25" s="9">
        <f t="shared" si="5"/>
        <v>2.2345882020295464</v>
      </c>
      <c r="E25" s="9">
        <f t="shared" si="5"/>
        <v>0.86141200899575288</v>
      </c>
      <c r="F25" s="9">
        <f t="shared" si="6"/>
        <v>0.86154836059093987</v>
      </c>
      <c r="G25" s="10">
        <f t="shared" si="7"/>
        <v>2.1666666599999997</v>
      </c>
      <c r="H25" s="5">
        <f t="shared" si="7"/>
        <v>1</v>
      </c>
      <c r="I25">
        <f t="shared" si="8"/>
        <v>61.88166646320736</v>
      </c>
      <c r="J25">
        <f t="shared" si="9"/>
        <v>61.799348181309618</v>
      </c>
      <c r="K25">
        <f t="shared" si="9"/>
        <v>3.190800625063595</v>
      </c>
      <c r="L25">
        <f t="shared" si="10"/>
        <v>-15.022900616586139</v>
      </c>
      <c r="M25">
        <f t="shared" si="11"/>
        <v>-32.949656735683313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7.3948861210936947</v>
      </c>
      <c r="B26">
        <f t="shared" si="3"/>
        <v>7.3948861210936947</v>
      </c>
      <c r="C26" s="9">
        <f t="shared" si="4"/>
        <v>4.1999999999999996E-2</v>
      </c>
      <c r="D26" s="9">
        <f t="shared" si="5"/>
        <v>2.6051138789063057</v>
      </c>
      <c r="E26" s="9">
        <f t="shared" si="5"/>
        <v>0.87996371892489211</v>
      </c>
      <c r="F26" s="9">
        <f t="shared" si="6"/>
        <v>0.88017682050237378</v>
      </c>
      <c r="G26" s="10">
        <f t="shared" si="7"/>
        <v>2.1666666599999997</v>
      </c>
      <c r="H26" s="5">
        <f t="shared" si="7"/>
        <v>1</v>
      </c>
      <c r="I26">
        <f t="shared" si="8"/>
        <v>61.781755870777637</v>
      </c>
      <c r="J26">
        <f t="shared" si="9"/>
        <v>61.709210777610103</v>
      </c>
      <c r="K26">
        <f t="shared" si="9"/>
        <v>2.9931026846494952</v>
      </c>
      <c r="L26">
        <f t="shared" si="10"/>
        <v>-14.976769236405879</v>
      </c>
      <c r="M26">
        <f t="shared" si="11"/>
        <v>-32.900423294739767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7.0249004382742886</v>
      </c>
      <c r="B27">
        <f t="shared" si="3"/>
        <v>7.0249004382742886</v>
      </c>
      <c r="C27" s="9">
        <f t="shared" si="4"/>
        <v>4.7999999999999994E-2</v>
      </c>
      <c r="D27" s="9">
        <f t="shared" si="5"/>
        <v>2.975099561725711</v>
      </c>
      <c r="E27" s="9">
        <f t="shared" si="5"/>
        <v>0.89733012741348372</v>
      </c>
      <c r="F27" s="9">
        <f t="shared" si="6"/>
        <v>0.89764423627948708</v>
      </c>
      <c r="G27" s="10">
        <f t="shared" si="7"/>
        <v>2.1666666599999997</v>
      </c>
      <c r="H27" s="5">
        <f t="shared" si="7"/>
        <v>1</v>
      </c>
      <c r="I27">
        <f t="shared" si="8"/>
        <v>61.682738701446112</v>
      </c>
      <c r="J27">
        <f t="shared" si="9"/>
        <v>61.619350162191665</v>
      </c>
      <c r="K27">
        <f t="shared" si="9"/>
        <v>2.7957001448810566</v>
      </c>
      <c r="L27">
        <f t="shared" si="10"/>
        <v>-14.930991941404406</v>
      </c>
      <c r="M27">
        <f t="shared" si="11"/>
        <v>-32.851426428937167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6.6554530951560844</v>
      </c>
      <c r="B28">
        <f t="shared" si="3"/>
        <v>6.6554530951560844</v>
      </c>
      <c r="C28" s="9">
        <f t="shared" si="4"/>
        <v>5.3999999999999992E-2</v>
      </c>
      <c r="D28" s="9">
        <f t="shared" si="5"/>
        <v>3.3445469048439156</v>
      </c>
      <c r="E28" s="9">
        <f t="shared" si="5"/>
        <v>0.91351300260704915</v>
      </c>
      <c r="F28" s="9">
        <f t="shared" si="6"/>
        <v>0.91395563957467851</v>
      </c>
      <c r="G28" s="10">
        <f t="shared" si="7"/>
        <v>2.1666666599999997</v>
      </c>
      <c r="H28" s="5">
        <f t="shared" si="7"/>
        <v>1</v>
      </c>
      <c r="I28">
        <f t="shared" si="8"/>
        <v>61.584613029858971</v>
      </c>
      <c r="J28">
        <f t="shared" si="9"/>
        <v>61.529764210543242</v>
      </c>
      <c r="K28">
        <f t="shared" si="9"/>
        <v>2.5985915863074336</v>
      </c>
      <c r="L28">
        <f t="shared" si="10"/>
        <v>-14.885566483105011</v>
      </c>
      <c r="M28">
        <f t="shared" si="11"/>
        <v>-32.802663352065771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6.2865424500895211</v>
      </c>
      <c r="B29">
        <f t="shared" si="3"/>
        <v>6.2865424500895211</v>
      </c>
      <c r="C29" s="9">
        <f t="shared" si="4"/>
        <v>5.9999999999999991E-2</v>
      </c>
      <c r="D29" s="9">
        <f t="shared" si="5"/>
        <v>3.7134575499104789</v>
      </c>
      <c r="E29" s="9">
        <f t="shared" si="5"/>
        <v>0.9285141041845566</v>
      </c>
      <c r="F29" s="9">
        <f t="shared" si="6"/>
        <v>0.92911603409016474</v>
      </c>
      <c r="G29" s="10">
        <f t="shared" si="7"/>
        <v>2.1666666599999997</v>
      </c>
      <c r="H29" s="5">
        <f t="shared" si="7"/>
        <v>1</v>
      </c>
      <c r="I29">
        <f t="shared" si="8"/>
        <v>61.487376932185313</v>
      </c>
      <c r="J29">
        <f t="shared" si="9"/>
        <v>61.44045081164461</v>
      </c>
      <c r="K29">
        <f t="shared" si="9"/>
        <v>2.4017756061950388</v>
      </c>
      <c r="L29">
        <f t="shared" si="10"/>
        <v>-14.840490628433669</v>
      </c>
      <c r="M29">
        <f t="shared" si="11"/>
        <v>-32.754131296311755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5.9181668740509652</v>
      </c>
      <c r="B30">
        <f t="shared" si="3"/>
        <v>5.9181668740509652</v>
      </c>
      <c r="C30" s="9">
        <f t="shared" si="4"/>
        <v>6.5999999999999989E-2</v>
      </c>
      <c r="D30" s="9">
        <f t="shared" si="5"/>
        <v>4.0818331259490348</v>
      </c>
      <c r="E30" s="9">
        <f t="shared" si="5"/>
        <v>0.94233518345839318</v>
      </c>
      <c r="F30" s="9">
        <f t="shared" si="6"/>
        <v>0.94313039584825176</v>
      </c>
      <c r="G30" s="10">
        <f t="shared" si="7"/>
        <v>2.1666666599999997</v>
      </c>
      <c r="H30" s="5">
        <f t="shared" si="7"/>
        <v>1</v>
      </c>
      <c r="I30">
        <f t="shared" si="8"/>
        <v>61.391028485784162</v>
      </c>
      <c r="J30">
        <f t="shared" si="9"/>
        <v>61.351407867874009</v>
      </c>
      <c r="K30">
        <f t="shared" si="9"/>
        <v>2.2052508184171682</v>
      </c>
      <c r="L30">
        <f t="shared" si="10"/>
        <v>-14.795762159493311</v>
      </c>
      <c r="M30">
        <f t="shared" si="11"/>
        <v>-32.705827512118333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5.5503247505625923</v>
      </c>
      <c r="B31">
        <f t="shared" si="3"/>
        <v>5.5503247505625923</v>
      </c>
      <c r="C31" s="9">
        <f t="shared" si="4"/>
        <v>7.1999999999999995E-2</v>
      </c>
      <c r="D31" s="9">
        <f t="shared" si="5"/>
        <v>4.4496752494374077</v>
      </c>
      <c r="E31" s="9">
        <f t="shared" si="5"/>
        <v>0.95497798347367802</v>
      </c>
      <c r="F31" s="9">
        <f t="shared" si="6"/>
        <v>0.95600367345904591</v>
      </c>
      <c r="G31" s="10">
        <f t="shared" si="7"/>
        <v>2.1666666599999997</v>
      </c>
      <c r="H31" s="5">
        <f t="shared" si="7"/>
        <v>1</v>
      </c>
      <c r="I31">
        <f t="shared" si="8"/>
        <v>61.295565768874901</v>
      </c>
      <c r="J31">
        <f t="shared" si="9"/>
        <v>61.262633294917052</v>
      </c>
      <c r="K31">
        <f t="shared" si="9"/>
        <v>2.009015853344458</v>
      </c>
      <c r="L31">
        <f t="shared" si="10"/>
        <v>-14.751378873341162</v>
      </c>
      <c r="M31">
        <f t="shared" si="11"/>
        <v>-32.657749268050019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5.1830144756128105</v>
      </c>
      <c r="B32">
        <f t="shared" si="3"/>
        <v>5.1830144756128105</v>
      </c>
      <c r="C32" s="9">
        <f t="shared" si="4"/>
        <v>7.8E-2</v>
      </c>
      <c r="D32" s="9">
        <f t="shared" si="5"/>
        <v>4.8169855243871895</v>
      </c>
      <c r="E32" s="9">
        <f t="shared" si="5"/>
        <v>0.9664442391069199</v>
      </c>
      <c r="F32" s="9">
        <f t="shared" si="6"/>
        <v>0.96774078838562994</v>
      </c>
      <c r="G32" s="10">
        <f t="shared" si="7"/>
        <v>2.1666666599999997</v>
      </c>
      <c r="H32" s="5">
        <f t="shared" si="7"/>
        <v>1</v>
      </c>
      <c r="I32">
        <f t="shared" si="8"/>
        <v>61.200986860211096</v>
      </c>
      <c r="J32">
        <f t="shared" si="9"/>
        <v>61.174125021677007</v>
      </c>
      <c r="K32">
        <f t="shared" si="9"/>
        <v>1.8130693577361578</v>
      </c>
      <c r="L32">
        <f t="shared" si="10"/>
        <v>-14.707338581769161</v>
      </c>
      <c r="M32">
        <f t="shared" si="11"/>
        <v>-32.609893850660022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4.8162344575772202</v>
      </c>
      <c r="B33">
        <f t="shared" si="3"/>
        <v>4.8162344575772202</v>
      </c>
      <c r="C33" s="9">
        <f t="shared" si="4"/>
        <v>8.4000000000000005E-2</v>
      </c>
      <c r="D33" s="9">
        <f t="shared" si="5"/>
        <v>5.1837655424227798</v>
      </c>
      <c r="E33" s="9">
        <f t="shared" si="5"/>
        <v>0.97673567716402498</v>
      </c>
      <c r="F33" s="9">
        <f t="shared" si="6"/>
        <v>0.97834663520673026</v>
      </c>
      <c r="G33" s="10">
        <f t="shared" si="7"/>
        <v>2.1666666599999997</v>
      </c>
      <c r="H33" s="5">
        <f t="shared" si="7"/>
        <v>1</v>
      </c>
      <c r="I33">
        <f t="shared" si="8"/>
        <v>61.107289838757794</v>
      </c>
      <c r="J33">
        <f t="shared" si="9"/>
        <v>61.085880990186389</v>
      </c>
      <c r="K33">
        <f t="shared" si="9"/>
        <v>1.6174099946321978</v>
      </c>
      <c r="L33">
        <f t="shared" si="10"/>
        <v>-14.66363911108742</v>
      </c>
      <c r="M33">
        <f t="shared" si="11"/>
        <v>-32.562258564360604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4.4499831171401016</v>
      </c>
      <c r="B34">
        <f t="shared" si="3"/>
        <v>4.4499831171401016</v>
      </c>
      <c r="C34" s="9">
        <f t="shared" si="4"/>
        <v>9.0000000000000011E-2</v>
      </c>
      <c r="D34" s="9">
        <f t="shared" si="5"/>
        <v>5.5500168828598984</v>
      </c>
      <c r="E34" s="9">
        <f t="shared" si="5"/>
        <v>0.98585401647765969</v>
      </c>
      <c r="F34" s="9">
        <f t="shared" si="6"/>
        <v>0.98782608187689736</v>
      </c>
      <c r="G34" s="10">
        <f t="shared" si="7"/>
        <v>2.1666666599999997</v>
      </c>
      <c r="H34" s="5">
        <f t="shared" si="7"/>
        <v>1</v>
      </c>
      <c r="I34">
        <f t="shared" si="8"/>
        <v>61.014472783372398</v>
      </c>
      <c r="J34">
        <f t="shared" si="9"/>
        <v>60.997899155519868</v>
      </c>
      <c r="K34">
        <f t="shared" si="9"/>
        <v>1.4220364432460342</v>
      </c>
      <c r="L34">
        <f t="shared" si="10"/>
        <v>-14.620278301910744</v>
      </c>
      <c r="M34">
        <f t="shared" si="11"/>
        <v>-32.514840731296481</v>
      </c>
      <c r="S34">
        <f t="shared" si="0"/>
        <v>0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4.0842588872164169</v>
      </c>
      <c r="B35">
        <f t="shared" si="3"/>
        <v>4.0842588872164169</v>
      </c>
      <c r="C35" s="9">
        <f t="shared" si="4"/>
        <v>9.6000000000000016E-2</v>
      </c>
      <c r="D35" s="9">
        <f t="shared" si="5"/>
        <v>5.9157411127835831</v>
      </c>
      <c r="E35" s="9">
        <f t="shared" si="5"/>
        <v>0.99380096800397255</v>
      </c>
      <c r="F35" s="9">
        <f t="shared" si="6"/>
        <v>0.99618396998422787</v>
      </c>
      <c r="G35" s="10">
        <f t="shared" si="7"/>
        <v>2.1666666599999997</v>
      </c>
      <c r="H35" s="5">
        <f t="shared" si="7"/>
        <v>1</v>
      </c>
      <c r="I35">
        <f t="shared" si="8"/>
        <v>60.922533772489011</v>
      </c>
      <c r="J35">
        <f t="shared" si="9"/>
        <v>60.910177485708402</v>
      </c>
      <c r="K35">
        <f t="shared" si="9"/>
        <v>1.2269473988582553</v>
      </c>
      <c r="L35">
        <f t="shared" si="10"/>
        <v>-14.577254008948094</v>
      </c>
      <c r="M35">
        <f t="shared" si="11"/>
        <v>-32.467637691221164</v>
      </c>
      <c r="S35">
        <f t="shared" si="0"/>
        <v>0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3.7190602128743278</v>
      </c>
      <c r="B36">
        <f t="shared" si="3"/>
        <v>3.7190602128743278</v>
      </c>
      <c r="C36" s="9">
        <f t="shared" si="4"/>
        <v>0.10200000000000002</v>
      </c>
      <c r="D36" s="9">
        <f t="shared" si="5"/>
        <v>6.2809397871256722</v>
      </c>
      <c r="E36" s="9">
        <f t="shared" si="5"/>
        <v>1.00057823491868</v>
      </c>
      <c r="F36" s="9">
        <f t="shared" si="6"/>
        <v>1.0034251150056477</v>
      </c>
      <c r="G36" s="10">
        <f t="shared" si="7"/>
        <v>2.1666666599999997</v>
      </c>
      <c r="H36" s="5">
        <f t="shared" si="7"/>
        <v>1</v>
      </c>
      <c r="I36">
        <f t="shared" si="8"/>
        <v>60.831470883806396</v>
      </c>
      <c r="J36">
        <f t="shared" si="9"/>
        <v>60.822713961654713</v>
      </c>
      <c r="K36">
        <f t="shared" si="9"/>
        <v>1.0321415727109282</v>
      </c>
      <c r="L36">
        <f t="shared" si="10"/>
        <v>-14.534564100795059</v>
      </c>
      <c r="M36">
        <f t="shared" si="11"/>
        <v>-32.420646801376215</v>
      </c>
      <c r="S36">
        <f t="shared" si="0"/>
        <v>1</v>
      </c>
      <c r="T36" t="b">
        <f t="shared" si="1"/>
        <v>1</v>
      </c>
      <c r="U36" t="b">
        <f t="shared" si="2"/>
        <v>0</v>
      </c>
    </row>
    <row r="37" spans="1:21" x14ac:dyDescent="0.2">
      <c r="A37">
        <f t="shared" si="12"/>
        <v>3.3543855512582139</v>
      </c>
      <c r="B37">
        <f t="shared" si="3"/>
        <v>3.3543855512582139</v>
      </c>
      <c r="C37" s="9">
        <f t="shared" si="4"/>
        <v>0.10800000000000003</v>
      </c>
      <c r="D37" s="9">
        <f t="shared" ref="D37:E52" si="13">D36+$C$7*(J36+J37)/2</f>
        <v>6.6456144487417861</v>
      </c>
      <c r="E37" s="9">
        <f t="shared" si="13"/>
        <v>1.0061875127125208</v>
      </c>
      <c r="F37" s="9">
        <f t="shared" si="6"/>
        <v>1.0095543065597836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60.741282193979622</v>
      </c>
      <c r="J37">
        <f t="shared" si="9"/>
        <v>60.735506577049946</v>
      </c>
      <c r="K37">
        <f t="shared" si="9"/>
        <v>0.83761769190267088</v>
      </c>
      <c r="L37">
        <f t="shared" si="10"/>
        <v>-14.492206459729299</v>
      </c>
      <c r="M37">
        <f t="shared" si="11"/>
        <v>-32.3738654363733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2.9902333715121898</v>
      </c>
      <c r="B38">
        <f t="shared" si="3"/>
        <v>2.9902333715121898</v>
      </c>
      <c r="C38" s="9">
        <f t="shared" si="4"/>
        <v>0.11400000000000003</v>
      </c>
      <c r="D38" s="9">
        <f t="shared" si="13"/>
        <v>7.0097666284878102</v>
      </c>
      <c r="E38" s="9">
        <f t="shared" si="13"/>
        <v>1.0106304892860822</v>
      </c>
      <c r="F38" s="9">
        <f t="shared" si="6"/>
        <v>1.0145763086574435</v>
      </c>
      <c r="G38" s="10">
        <f t="shared" si="14"/>
        <v>2.1666666599999997</v>
      </c>
      <c r="H38" s="5">
        <f t="shared" si="14"/>
        <v>1</v>
      </c>
      <c r="I38">
        <f t="shared" si="8"/>
        <v>60.651965778315279</v>
      </c>
      <c r="J38">
        <f t="shared" si="9"/>
        <v>60.64855333829157</v>
      </c>
      <c r="K38">
        <f t="shared" si="9"/>
        <v>0.64337449928443102</v>
      </c>
      <c r="L38">
        <f t="shared" si="10"/>
        <v>-14.450178981508881</v>
      </c>
      <c r="M38">
        <f t="shared" si="11"/>
        <v>-32.327290988079163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2.6266021547041074</v>
      </c>
      <c r="B39">
        <f t="shared" si="3"/>
        <v>2.6266021547041074</v>
      </c>
      <c r="C39" s="9">
        <f t="shared" si="4"/>
        <v>0.12000000000000004</v>
      </c>
      <c r="D39" s="9">
        <f t="shared" si="13"/>
        <v>7.3733978452958926</v>
      </c>
      <c r="E39" s="9">
        <f t="shared" si="13"/>
        <v>1.0139088450440035</v>
      </c>
      <c r="F39" s="9">
        <f t="shared" si="6"/>
        <v>1.0184958599497309</v>
      </c>
      <c r="G39" s="10">
        <f t="shared" si="14"/>
        <v>2.1666666599999997</v>
      </c>
      <c r="H39" s="5">
        <f t="shared" si="14"/>
        <v>1</v>
      </c>
      <c r="I39">
        <f t="shared" si="8"/>
        <v>60.563519710470494</v>
      </c>
      <c r="J39">
        <f t="shared" si="9"/>
        <v>60.561852264402518</v>
      </c>
      <c r="K39">
        <f t="shared" si="9"/>
        <v>0.44941075335595604</v>
      </c>
      <c r="L39">
        <f t="shared" si="10"/>
        <v>-14.408479575173542</v>
      </c>
      <c r="M39">
        <f t="shared" si="11"/>
        <v>-32.280920865503298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2.263490393750045</v>
      </c>
      <c r="B40">
        <f t="shared" si="3"/>
        <v>2.263490393750045</v>
      </c>
      <c r="C40" s="9">
        <f t="shared" si="4"/>
        <v>0.12600000000000003</v>
      </c>
      <c r="D40" s="9">
        <f t="shared" si="13"/>
        <v>7.736509606249955</v>
      </c>
      <c r="E40" s="9">
        <f t="shared" si="13"/>
        <v>1.0160242529885601</v>
      </c>
      <c r="F40" s="9">
        <f t="shared" si="6"/>
        <v>1.0213176739738146</v>
      </c>
      <c r="G40" s="10">
        <f t="shared" si="14"/>
        <v>2.1666666599999997</v>
      </c>
      <c r="H40" s="5">
        <f t="shared" si="14"/>
        <v>1</v>
      </c>
      <c r="I40">
        <f t="shared" si="8"/>
        <v>60.475942062155688</v>
      </c>
      <c r="J40">
        <f t="shared" si="9"/>
        <v>60.475401386951475</v>
      </c>
      <c r="K40">
        <f t="shared" si="9"/>
        <v>0.25572522816293625</v>
      </c>
      <c r="L40">
        <f t="shared" si="10"/>
        <v>-14.367106162848868</v>
      </c>
      <c r="M40">
        <f t="shared" si="11"/>
        <v>-32.234752494688337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1.900896593339267</v>
      </c>
      <c r="B41">
        <f t="shared" si="3"/>
        <v>1.900896593339267</v>
      </c>
      <c r="C41" s="9">
        <f t="shared" si="4"/>
        <v>0.13200000000000003</v>
      </c>
      <c r="D41" s="9">
        <f t="shared" si="13"/>
        <v>8.099103406660733</v>
      </c>
      <c r="E41" s="9">
        <f t="shared" si="13"/>
        <v>1.0169783788126334</v>
      </c>
      <c r="F41" s="9">
        <f t="shared" si="6"/>
        <v>1.0230464393963761</v>
      </c>
      <c r="G41" s="10">
        <f t="shared" si="14"/>
        <v>2.1666666599999997</v>
      </c>
      <c r="H41" s="5">
        <f t="shared" si="14"/>
        <v>1</v>
      </c>
      <c r="I41">
        <f t="shared" si="8"/>
        <v>60.389230902841035</v>
      </c>
      <c r="J41">
        <f t="shared" si="9"/>
        <v>60.389198749974383</v>
      </c>
      <c r="K41">
        <f t="shared" si="9"/>
        <v>6.2316713194806223E-2</v>
      </c>
      <c r="L41">
        <f t="shared" si="10"/>
        <v>-14.326056679553282</v>
      </c>
      <c r="M41">
        <f t="shared" si="11"/>
        <v>-32.188783318603193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1.538819269859653</v>
      </c>
      <c r="B42">
        <f t="shared" si="3"/>
        <v>1.538819269859653</v>
      </c>
      <c r="C42" s="9">
        <f t="shared" si="4"/>
        <v>0.13800000000000004</v>
      </c>
      <c r="D42" s="9">
        <f t="shared" si="13"/>
        <v>8.461180730140347</v>
      </c>
      <c r="E42" s="9">
        <f t="shared" si="13"/>
        <v>1.0167728809920673</v>
      </c>
      <c r="F42" s="9">
        <f t="shared" si="6"/>
        <v>1.0236868202547571</v>
      </c>
      <c r="G42" s="10">
        <f t="shared" si="14"/>
        <v>2.1666666599999997</v>
      </c>
      <c r="H42" s="5">
        <f t="shared" si="14"/>
        <v>1</v>
      </c>
      <c r="I42">
        <f t="shared" si="8"/>
        <v>60.303384299466884</v>
      </c>
      <c r="J42">
        <f t="shared" si="9"/>
        <v>60.303242409897067</v>
      </c>
      <c r="K42">
        <f t="shared" si="9"/>
        <v>-0.13081598671681294</v>
      </c>
      <c r="L42">
        <f t="shared" si="10"/>
        <v>-14.285329073007929</v>
      </c>
      <c r="M42">
        <f t="shared" si="11"/>
        <v>-32.143010797038784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1.1772569513235851</v>
      </c>
      <c r="B43">
        <f t="shared" si="3"/>
        <v>1.1772569513235851</v>
      </c>
      <c r="C43" s="9">
        <f t="shared" si="4"/>
        <v>0.14400000000000004</v>
      </c>
      <c r="D43" s="9">
        <f t="shared" si="13"/>
        <v>8.8227430486764149</v>
      </c>
      <c r="E43" s="9">
        <f t="shared" si="13"/>
        <v>1.0154094108774196</v>
      </c>
      <c r="F43" s="9">
        <f t="shared" si="6"/>
        <v>1.0232434561958277</v>
      </c>
      <c r="G43" s="10">
        <f t="shared" si="14"/>
        <v>2.1666666599999997</v>
      </c>
      <c r="H43" s="5">
        <f t="shared" si="14"/>
        <v>1</v>
      </c>
      <c r="I43">
        <f t="shared" si="8"/>
        <v>60.218400316157911</v>
      </c>
      <c r="J43">
        <f t="shared" si="9"/>
        <v>60.217530435459018</v>
      </c>
      <c r="K43">
        <f t="shared" si="9"/>
        <v>-0.32367405149904566</v>
      </c>
      <c r="L43">
        <f t="shared" si="10"/>
        <v>-14.244921303449352</v>
      </c>
      <c r="M43">
        <f t="shared" si="11"/>
        <v>-32.097432406506371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0.81620817729429262</v>
      </c>
      <c r="B44">
        <f t="shared" si="3"/>
        <v>0.81620817729429262</v>
      </c>
      <c r="C44" s="9">
        <f t="shared" si="4"/>
        <v>0.15000000000000005</v>
      </c>
      <c r="D44" s="9">
        <f t="shared" si="13"/>
        <v>9.1837918227057074</v>
      </c>
      <c r="E44" s="9">
        <f t="shared" si="13"/>
        <v>1.0128896127851084</v>
      </c>
      <c r="F44" s="9">
        <f t="shared" si="6"/>
        <v>1.0217209627125992</v>
      </c>
      <c r="G44" s="10">
        <f t="shared" si="14"/>
        <v>2.1666666599999997</v>
      </c>
      <c r="H44" s="5">
        <f t="shared" si="14"/>
        <v>1</v>
      </c>
      <c r="I44">
        <f t="shared" si="8"/>
        <v>60.134277013941315</v>
      </c>
      <c r="J44">
        <f t="shared" si="9"/>
        <v>60.132060907638319</v>
      </c>
      <c r="K44">
        <f t="shared" si="9"/>
        <v>-0.5162586459380839</v>
      </c>
      <c r="L44">
        <f t="shared" si="10"/>
        <v>-14.204831343445006</v>
      </c>
      <c r="M44">
        <f t="shared" si="11"/>
        <v>-32.052045640138466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0.45567149881264513</v>
      </c>
      <c r="B45">
        <f t="shared" si="3"/>
        <v>0.45567149881264513</v>
      </c>
      <c r="C45" s="9">
        <f t="shared" si="4"/>
        <v>0.15600000000000006</v>
      </c>
      <c r="D45" s="9">
        <f t="shared" si="13"/>
        <v>9.5443285011873549</v>
      </c>
      <c r="E45" s="9">
        <f t="shared" si="13"/>
        <v>1.0092151240879574</v>
      </c>
      <c r="F45" s="9">
        <f t="shared" si="6"/>
        <v>1.0191239313785985</v>
      </c>
      <c r="G45" s="10">
        <f t="shared" si="14"/>
        <v>2.1666666599999997</v>
      </c>
      <c r="H45" s="5">
        <f t="shared" si="14"/>
        <v>1</v>
      </c>
      <c r="I45">
        <f t="shared" si="8"/>
        <v>60.051012450468853</v>
      </c>
      <c r="J45">
        <f t="shared" si="9"/>
        <v>60.046831919577649</v>
      </c>
      <c r="K45">
        <f t="shared" si="9"/>
        <v>-0.70857091977891473</v>
      </c>
      <c r="L45">
        <f t="shared" si="10"/>
        <v>-14.165057177711519</v>
      </c>
      <c r="M45">
        <f t="shared" si="11"/>
        <v>-32.006848007592225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9.564547832437853E-2</v>
      </c>
      <c r="B46">
        <f t="shared" si="3"/>
        <v>9.564547832437853E-2</v>
      </c>
      <c r="C46" s="9">
        <f t="shared" si="4"/>
        <v>0.16200000000000006</v>
      </c>
      <c r="D46" s="9">
        <f t="shared" si="13"/>
        <v>9.9043545216756215</v>
      </c>
      <c r="E46" s="9">
        <f t="shared" si="13"/>
        <v>1.0043875753051472</v>
      </c>
      <c r="F46" s="9">
        <f t="shared" si="6"/>
        <v>1.0154569300800278</v>
      </c>
      <c r="G46" s="10">
        <f t="shared" si="14"/>
        <v>2.1666666599999997</v>
      </c>
      <c r="H46" s="5">
        <f t="shared" si="14"/>
        <v>1</v>
      </c>
      <c r="I46">
        <f t="shared" si="8"/>
        <v>59.968604679742938</v>
      </c>
      <c r="J46">
        <f t="shared" si="9"/>
        <v>59.961841576511382</v>
      </c>
      <c r="K46">
        <f t="shared" si="9"/>
        <v>-0.90061200782446815</v>
      </c>
      <c r="L46">
        <f t="shared" si="10"/>
        <v>-14.12559680293575</v>
      </c>
      <c r="M46">
        <f t="shared" si="11"/>
        <v>-31.961837034955337</v>
      </c>
      <c r="S46">
        <f t="shared" si="0"/>
        <v>1</v>
      </c>
      <c r="T46" t="b">
        <f t="shared" si="1"/>
        <v>0</v>
      </c>
      <c r="U46" t="b">
        <f t="shared" si="2"/>
        <v>1</v>
      </c>
    </row>
    <row r="47" spans="1:21" x14ac:dyDescent="0.2">
      <c r="A47">
        <f t="shared" si="12"/>
        <v>100</v>
      </c>
      <c r="B47">
        <f t="shared" si="3"/>
        <v>0.26387131039223632</v>
      </c>
      <c r="C47" s="9">
        <f t="shared" si="4"/>
        <v>0.16800000000000007</v>
      </c>
      <c r="D47" s="9">
        <f t="shared" si="13"/>
        <v>10.263871310392236</v>
      </c>
      <c r="E47" s="9">
        <f t="shared" si="13"/>
        <v>0.99840859019157124</v>
      </c>
      <c r="F47" s="9">
        <f t="shared" si="6"/>
        <v>1.0107245032457306</v>
      </c>
      <c r="G47" s="10">
        <f t="shared" si="14"/>
        <v>2.1666666599999997</v>
      </c>
      <c r="H47" s="5">
        <f t="shared" si="14"/>
        <v>1</v>
      </c>
      <c r="I47">
        <f t="shared" si="8"/>
        <v>59.887051751846677</v>
      </c>
      <c r="J47">
        <f t="shared" si="9"/>
        <v>59.87708799569377</v>
      </c>
      <c r="K47">
        <f t="shared" si="9"/>
        <v>-1.0923830300342001</v>
      </c>
      <c r="L47">
        <f t="shared" si="10"/>
        <v>-14.086448227598554</v>
      </c>
      <c r="M47">
        <f t="shared" si="11"/>
        <v>-31.917010264654309</v>
      </c>
      <c r="S47">
        <f t="shared" si="0"/>
        <v>0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100</v>
      </c>
      <c r="B48">
        <f t="shared" si="3"/>
        <v>0.62288028229830239</v>
      </c>
      <c r="C48" s="9">
        <f t="shared" si="4"/>
        <v>0.17400000000000007</v>
      </c>
      <c r="D48" s="9">
        <f t="shared" si="13"/>
        <v>10.622880282298302</v>
      </c>
      <c r="E48" s="9">
        <f t="shared" si="13"/>
        <v>0.99127978582660226</v>
      </c>
      <c r="F48" s="9">
        <f t="shared" si="6"/>
        <v>1.0049311720749805</v>
      </c>
      <c r="G48" s="10">
        <f t="shared" si="14"/>
        <v>2.1666666599999997</v>
      </c>
      <c r="H48" s="5">
        <f t="shared" si="14"/>
        <v>1</v>
      </c>
      <c r="I48">
        <f t="shared" si="8"/>
        <v>59.806351712678051</v>
      </c>
      <c r="J48">
        <f t="shared" si="9"/>
        <v>59.792569306328183</v>
      </c>
      <c r="K48">
        <f t="shared" si="9"/>
        <v>-1.2838850916221261</v>
      </c>
      <c r="L48">
        <f t="shared" si="10"/>
        <v>-14.047609471801314</v>
      </c>
      <c r="M48">
        <f t="shared" si="11"/>
        <v>-31.872365255365157</v>
      </c>
      <c r="S48">
        <f t="shared" si="0"/>
        <v>0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100</v>
      </c>
      <c r="B49">
        <f t="shared" si="3"/>
        <v>0.98138284116577879</v>
      </c>
      <c r="C49" s="9">
        <f t="shared" si="4"/>
        <v>0.18000000000000008</v>
      </c>
      <c r="D49" s="9">
        <f t="shared" si="13"/>
        <v>10.981382841165779</v>
      </c>
      <c r="E49" s="9">
        <f t="shared" si="13"/>
        <v>0.98300277270227288</v>
      </c>
      <c r="F49" s="9">
        <f t="shared" si="6"/>
        <v>0.99808143476311617</v>
      </c>
      <c r="G49" s="10">
        <f t="shared" si="14"/>
        <v>2.1666666599999997</v>
      </c>
      <c r="H49" s="5">
        <f t="shared" si="14"/>
        <v>1</v>
      </c>
      <c r="I49">
        <f t="shared" si="8"/>
        <v>59.726502603688168</v>
      </c>
      <c r="J49">
        <f t="shared" si="9"/>
        <v>59.708283649497375</v>
      </c>
      <c r="K49">
        <f t="shared" si="9"/>
        <v>-1.475119283154317</v>
      </c>
      <c r="L49">
        <f t="shared" si="10"/>
        <v>-14.009078567095159</v>
      </c>
      <c r="M49">
        <f t="shared" si="11"/>
        <v>-31.827899581926438</v>
      </c>
      <c r="S49">
        <f t="shared" si="0"/>
        <v>0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100</v>
      </c>
      <c r="B50">
        <f t="shared" si="3"/>
        <v>1.3393803796485546</v>
      </c>
      <c r="C50" s="9">
        <f t="shared" si="4"/>
        <v>0.18600000000000008</v>
      </c>
      <c r="D50" s="9">
        <f t="shared" si="13"/>
        <v>11.339380379648555</v>
      </c>
      <c r="E50" s="9">
        <f t="shared" si="13"/>
        <v>0.97357915481087232</v>
      </c>
      <c r="F50" s="9">
        <f t="shared" si="6"/>
        <v>0.99017976672503993</v>
      </c>
      <c r="G50" s="10">
        <f t="shared" si="14"/>
        <v>2.1666666599999997</v>
      </c>
      <c r="H50" s="5">
        <f t="shared" si="14"/>
        <v>1</v>
      </c>
      <c r="I50">
        <f t="shared" si="8"/>
        <v>59.647502461623631</v>
      </c>
      <c r="J50">
        <f t="shared" si="9"/>
        <v>59.624229178094801</v>
      </c>
      <c r="K50">
        <f t="shared" si="9"/>
        <v>-1.6660866806458756</v>
      </c>
      <c r="L50">
        <f t="shared" si="10"/>
        <v>-13.970853556312855</v>
      </c>
      <c r="M50">
        <f t="shared" si="11"/>
        <v>-31.783610835254564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1.6968742793531106</v>
      </c>
      <c r="C51" s="9">
        <f t="shared" si="4"/>
        <v>0.19200000000000009</v>
      </c>
      <c r="D51" s="9">
        <f t="shared" si="13"/>
        <v>11.696874279353111</v>
      </c>
      <c r="E51" s="9">
        <f t="shared" si="13"/>
        <v>0.96301052973196244</v>
      </c>
      <c r="F51" s="9">
        <f t="shared" si="6"/>
        <v>0.98123062081660184</v>
      </c>
      <c r="G51" s="10">
        <f t="shared" si="14"/>
        <v>2.1666666599999997</v>
      </c>
      <c r="H51" s="5">
        <f t="shared" si="14"/>
        <v>1</v>
      </c>
      <c r="I51">
        <f t="shared" si="8"/>
        <v>59.569349318273119</v>
      </c>
      <c r="J51">
        <f t="shared" si="9"/>
        <v>59.540404056756927</v>
      </c>
      <c r="K51">
        <f t="shared" si="9"/>
        <v>-1.856788345657403</v>
      </c>
      <c r="L51">
        <f t="shared" si="10"/>
        <v>-13.932932493403394</v>
      </c>
      <c r="M51">
        <f t="shared" si="11"/>
        <v>-31.739496622261385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2.0538659109087707</v>
      </c>
      <c r="C52" s="9">
        <f t="shared" si="4"/>
        <v>0.19800000000000009</v>
      </c>
      <c r="D52" s="9">
        <f t="shared" si="13"/>
        <v>12.053865910908771</v>
      </c>
      <c r="E52" s="9">
        <f t="shared" si="13"/>
        <v>0.95129848871881728</v>
      </c>
      <c r="F52" s="9">
        <f t="shared" si="6"/>
        <v>0.97123842755388368</v>
      </c>
      <c r="G52" s="10">
        <f t="shared" si="14"/>
        <v>2.1666666599999997</v>
      </c>
      <c r="H52" s="5">
        <f t="shared" si="14"/>
        <v>1</v>
      </c>
      <c r="I52">
        <f t="shared" si="8"/>
        <v>59.492041200218104</v>
      </c>
      <c r="J52">
        <f t="shared" si="9"/>
        <v>59.456806461796504</v>
      </c>
      <c r="K52">
        <f t="shared" si="9"/>
        <v>-2.0472253253909711</v>
      </c>
      <c r="L52">
        <f t="shared" si="10"/>
        <v>-13.895313443269195</v>
      </c>
      <c r="M52">
        <f t="shared" si="11"/>
        <v>-31.695554565773985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2.4103566340375711</v>
      </c>
      <c r="C53" s="9">
        <f t="shared" si="4"/>
        <v>0.2040000000000001</v>
      </c>
      <c r="D53" s="9">
        <f t="shared" ref="D53:E68" si="15">D52+$C$7*(J52+J53)/2</f>
        <v>12.410356634037571</v>
      </c>
      <c r="E53" s="9">
        <f t="shared" si="15"/>
        <v>0.93844461678428748</v>
      </c>
      <c r="F53" s="9">
        <f t="shared" si="6"/>
        <v>0.96020759533040712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59.415576128587936</v>
      </c>
      <c r="J53">
        <f t="shared" si="9"/>
        <v>59.373434581136891</v>
      </c>
      <c r="K53">
        <f t="shared" si="9"/>
        <v>-2.2373986527856151</v>
      </c>
      <c r="L53">
        <f t="shared" si="10"/>
        <v>-13.857994481605983</v>
      </c>
      <c r="M53">
        <f t="shared" si="11"/>
        <v>-31.651782304456638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2.7663477976237232</v>
      </c>
      <c r="C54" s="9">
        <f t="shared" si="4"/>
        <v>0.2100000000000001</v>
      </c>
      <c r="D54" s="9">
        <f t="shared" si="15"/>
        <v>12.766347797623723</v>
      </c>
      <c r="E54" s="9">
        <f t="shared" si="15"/>
        <v>0.92445049278609359</v>
      </c>
      <c r="F54" s="9">
        <f t="shared" si="6"/>
        <v>0.94814251063227939</v>
      </c>
      <c r="G54" s="10">
        <f t="shared" si="16"/>
        <v>2.1666666599999997</v>
      </c>
      <c r="H54" s="5">
        <f t="shared" si="16"/>
        <v>1</v>
      </c>
      <c r="I54">
        <f t="shared" si="8"/>
        <v>59.339952118819063</v>
      </c>
      <c r="J54">
        <f t="shared" si="9"/>
        <v>59.290286614247258</v>
      </c>
      <c r="K54">
        <f t="shared" si="9"/>
        <v>-2.427309346612355</v>
      </c>
      <c r="L54">
        <f t="shared" si="10"/>
        <v>-13.820973694745216</v>
      </c>
      <c r="M54">
        <f t="shared" si="11"/>
        <v>-31.608177492734921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3.1218407397827015</v>
      </c>
      <c r="C55" s="9">
        <f t="shared" si="4"/>
        <v>0.21600000000000011</v>
      </c>
      <c r="D55" s="9">
        <f t="shared" si="15"/>
        <v>13.121840739782701</v>
      </c>
      <c r="E55" s="9">
        <f t="shared" si="15"/>
        <v>0.90931768951155023</v>
      </c>
      <c r="F55" s="9">
        <f t="shared" si="6"/>
        <v>0.93504753825129938</v>
      </c>
      <c r="G55" s="10">
        <f t="shared" si="16"/>
        <v>2.1666666599999997</v>
      </c>
      <c r="H55" s="5">
        <f t="shared" si="16"/>
        <v>1</v>
      </c>
      <c r="I55">
        <f t="shared" si="8"/>
        <v>59.265167180418672</v>
      </c>
      <c r="J55">
        <f t="shared" si="9"/>
        <v>59.207360772078786</v>
      </c>
      <c r="K55">
        <f t="shared" si="9"/>
        <v>-2.6169584115687643</v>
      </c>
      <c r="L55">
        <f t="shared" si="10"/>
        <v>-13.784249179499175</v>
      </c>
      <c r="M55">
        <f t="shared" si="11"/>
        <v>-31.564737800721872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3.476836787929944</v>
      </c>
      <c r="C56" s="9">
        <f t="shared" si="4"/>
        <v>0.22200000000000011</v>
      </c>
      <c r="D56" s="9">
        <f t="shared" si="15"/>
        <v>13.476836787929944</v>
      </c>
      <c r="E56" s="9">
        <f t="shared" si="15"/>
        <v>0.89304777376172462</v>
      </c>
      <c r="F56" s="9">
        <f t="shared" si="6"/>
        <v>0.92092702149603756</v>
      </c>
      <c r="G56" s="10">
        <f t="shared" si="16"/>
        <v>2.1666666599999997</v>
      </c>
      <c r="H56" s="5">
        <f t="shared" si="16"/>
        <v>1</v>
      </c>
      <c r="I56">
        <f t="shared" si="8"/>
        <v>59.191219316732635</v>
      </c>
      <c r="J56">
        <f t="shared" si="9"/>
        <v>59.124655277001793</v>
      </c>
      <c r="K56">
        <f t="shared" si="9"/>
        <v>-2.8063468383730954</v>
      </c>
      <c r="L56">
        <f t="shared" si="10"/>
        <v>-13.747819043008576</v>
      </c>
      <c r="M56">
        <f t="shared" si="11"/>
        <v>-31.521460914146253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3.8313372588491799</v>
      </c>
      <c r="C57" s="9">
        <f t="shared" si="4"/>
        <v>0.22800000000000012</v>
      </c>
      <c r="D57" s="9">
        <f t="shared" si="15"/>
        <v>13.83133725884918</v>
      </c>
      <c r="E57" s="9">
        <f t="shared" si="15"/>
        <v>0.87564230643503138</v>
      </c>
      <c r="F57" s="9">
        <f t="shared" si="6"/>
        <v>0.90578528240091205</v>
      </c>
      <c r="G57" s="10">
        <f t="shared" si="16"/>
        <v>2.1666666599999997</v>
      </c>
      <c r="H57" s="5">
        <f t="shared" si="16"/>
        <v>1</v>
      </c>
      <c r="I57">
        <f t="shared" si="8"/>
        <v>59.118106524717845</v>
      </c>
      <c r="J57">
        <f t="shared" si="9"/>
        <v>59.042168362743745</v>
      </c>
      <c r="K57">
        <f t="shared" si="9"/>
        <v>-2.9954756038579728</v>
      </c>
      <c r="L57">
        <f t="shared" si="10"/>
        <v>-13.711681402592772</v>
      </c>
      <c r="M57">
        <f t="shared" si="11"/>
        <v>-31.478344534282769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4.1853434587603964</v>
      </c>
      <c r="C58" s="9">
        <f t="shared" si="4"/>
        <v>0.23400000000000012</v>
      </c>
      <c r="D58" s="9">
        <f t="shared" si="15"/>
        <v>14.185343458760396</v>
      </c>
      <c r="E58" s="9">
        <f t="shared" si="15"/>
        <v>0.85710284261026648</v>
      </c>
      <c r="F58" s="9">
        <f t="shared" si="6"/>
        <v>0.88962662193327358</v>
      </c>
      <c r="G58" s="10">
        <f t="shared" si="16"/>
        <v>2.1666666599999997</v>
      </c>
      <c r="H58" s="5">
        <f t="shared" si="16"/>
        <v>1</v>
      </c>
      <c r="I58">
        <f t="shared" si="8"/>
        <v>59.045826794718948</v>
      </c>
      <c r="J58">
        <f t="shared" si="9"/>
        <v>58.959898274328189</v>
      </c>
      <c r="K58">
        <f t="shared" si="9"/>
        <v>-3.1843456710636695</v>
      </c>
      <c r="L58">
        <f t="shared" si="10"/>
        <v>-13.675834385602467</v>
      </c>
      <c r="M58">
        <f t="shared" si="11"/>
        <v>-31.435386377884264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4.538856683387424</v>
      </c>
      <c r="C59" s="9">
        <f t="shared" si="4"/>
        <v>0.24000000000000013</v>
      </c>
      <c r="D59" s="9">
        <f t="shared" si="15"/>
        <v>14.538856683387424</v>
      </c>
      <c r="E59" s="9">
        <f t="shared" si="15"/>
        <v>0.83743093162908255</v>
      </c>
      <c r="F59" s="9">
        <f t="shared" si="6"/>
        <v>0.87245532019852112</v>
      </c>
      <c r="G59" s="10">
        <f t="shared" si="16"/>
        <v>2.1666666599999997</v>
      </c>
      <c r="H59" s="5">
        <f t="shared" si="16"/>
        <v>1</v>
      </c>
      <c r="I59">
        <f t="shared" si="8"/>
        <v>58.974378110249546</v>
      </c>
      <c r="J59">
        <f t="shared" si="9"/>
        <v>58.877843268014573</v>
      </c>
      <c r="K59">
        <f t="shared" si="9"/>
        <v>-3.3729579893309749</v>
      </c>
      <c r="L59">
        <f t="shared" si="10"/>
        <v>-13.640276129274973</v>
      </c>
      <c r="M59">
        <f t="shared" si="11"/>
        <v>-31.392584177115868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4.8918782180251839</v>
      </c>
      <c r="C60" s="9">
        <f t="shared" si="4"/>
        <v>0.24600000000000014</v>
      </c>
      <c r="D60" s="9">
        <f t="shared" si="15"/>
        <v>14.891878218025184</v>
      </c>
      <c r="E60" s="9">
        <f t="shared" si="15"/>
        <v>0.81662811717790862</v>
      </c>
      <c r="F60" s="9">
        <f t="shared" si="6"/>
        <v>0.85427563664326156</v>
      </c>
      <c r="G60" s="10">
        <f t="shared" si="16"/>
        <v>2.1666666599999997</v>
      </c>
      <c r="H60" s="5">
        <f t="shared" si="16"/>
        <v>1</v>
      </c>
      <c r="I60">
        <f t="shared" si="8"/>
        <v>58.903758447777847</v>
      </c>
      <c r="J60">
        <f t="shared" si="9"/>
        <v>58.796001611238921</v>
      </c>
      <c r="K60">
        <f t="shared" si="9"/>
        <v>-3.5613134943936702</v>
      </c>
      <c r="L60">
        <f t="shared" si="10"/>
        <v>-13.605004780591972</v>
      </c>
      <c r="M60">
        <f t="shared" si="11"/>
        <v>-31.349935679490983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5.2444093376065659</v>
      </c>
      <c r="C61" s="9">
        <f t="shared" si="4"/>
        <v>0.25200000000000011</v>
      </c>
      <c r="D61" s="9">
        <f t="shared" si="15"/>
        <v>15.244409337606566</v>
      </c>
      <c r="E61" s="9">
        <f t="shared" si="15"/>
        <v>0.79469593736931576</v>
      </c>
      <c r="F61" s="9">
        <f t="shared" si="6"/>
        <v>0.83509181025653179</v>
      </c>
      <c r="G61" s="10">
        <f t="shared" si="16"/>
        <v>2.1666666599999997</v>
      </c>
      <c r="H61" s="5">
        <f t="shared" si="16"/>
        <v>1</v>
      </c>
      <c r="I61">
        <f t="shared" si="8"/>
        <v>58.833965776516855</v>
      </c>
      <c r="J61">
        <f t="shared" si="9"/>
        <v>58.714371582555373</v>
      </c>
      <c r="K61">
        <f t="shared" si="9"/>
        <v>-3.7494131084706162</v>
      </c>
      <c r="L61">
        <f t="shared" si="10"/>
        <v>-13.570018496139745</v>
      </c>
      <c r="M61">
        <f t="shared" si="11"/>
        <v>-31.307438647809153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5.5964513067689676</v>
      </c>
      <c r="C62" s="9">
        <f t="shared" si="4"/>
        <v>0.25800000000000012</v>
      </c>
      <c r="D62" s="9">
        <f t="shared" si="15"/>
        <v>15.596451306768968</v>
      </c>
      <c r="E62" s="9">
        <f t="shared" si="15"/>
        <v>0.7716359248228315</v>
      </c>
      <c r="F62" s="9">
        <f t="shared" si="6"/>
        <v>0.81490805976910063</v>
      </c>
      <c r="G62" s="10">
        <f t="shared" si="16"/>
        <v>2.1666666599999997</v>
      </c>
      <c r="H62" s="5">
        <f t="shared" si="16"/>
        <v>1</v>
      </c>
      <c r="I62">
        <f t="shared" si="8"/>
        <v>58.764998058219049</v>
      </c>
      <c r="J62">
        <f t="shared" si="9"/>
        <v>58.632951471578536</v>
      </c>
      <c r="K62">
        <f t="shared" si="9"/>
        <v>-3.9372577403574711</v>
      </c>
      <c r="L62">
        <f t="shared" si="10"/>
        <v>-13.535315441971871</v>
      </c>
      <c r="M62">
        <f t="shared" si="11"/>
        <v>-31.265090860095686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5.9480053799204828</v>
      </c>
      <c r="C63" s="9">
        <f t="shared" si="4"/>
        <v>0.26400000000000012</v>
      </c>
      <c r="D63" s="9">
        <f t="shared" si="15"/>
        <v>15.948005379920483</v>
      </c>
      <c r="E63" s="9">
        <f t="shared" si="15"/>
        <v>0.747449606745205</v>
      </c>
      <c r="F63" s="9">
        <f t="shared" si="6"/>
        <v>0.79372858385086442</v>
      </c>
      <c r="G63" s="10">
        <f t="shared" si="16"/>
        <v>2.1666666599999997</v>
      </c>
      <c r="H63" s="5">
        <f t="shared" si="16"/>
        <v>1</v>
      </c>
      <c r="I63">
        <f t="shared" si="8"/>
        <v>58.696853246975628</v>
      </c>
      <c r="J63">
        <f t="shared" si="9"/>
        <v>58.551739578926707</v>
      </c>
      <c r="K63">
        <f t="shared" si="9"/>
        <v>-4.1248482855180448</v>
      </c>
      <c r="L63">
        <f t="shared" si="10"/>
        <v>-13.500893793474393</v>
      </c>
      <c r="M63">
        <f t="shared" si="11"/>
        <v>-31.222890109543098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6.299072801305762</v>
      </c>
      <c r="C64" s="9">
        <f t="shared" si="4"/>
        <v>0.27000000000000013</v>
      </c>
      <c r="D64" s="9">
        <f t="shared" si="15"/>
        <v>16.299072801305762</v>
      </c>
      <c r="E64" s="9">
        <f t="shared" si="15"/>
        <v>0.722138505010125</v>
      </c>
      <c r="F64" s="9">
        <f t="shared" si="6"/>
        <v>0.771557561306356</v>
      </c>
      <c r="G64" s="10">
        <f t="shared" si="16"/>
        <v>2.1666666599999997</v>
      </c>
      <c r="H64" s="5">
        <f t="shared" si="16"/>
        <v>1</v>
      </c>
      <c r="I64">
        <f t="shared" si="8"/>
        <v>58.629529289020404</v>
      </c>
      <c r="J64">
        <f t="shared" si="9"/>
        <v>58.470734216165859</v>
      </c>
      <c r="K64">
        <f t="shared" si="9"/>
        <v>-4.3121856261753031</v>
      </c>
      <c r="L64">
        <f t="shared" si="10"/>
        <v>-13.466751735233405</v>
      </c>
      <c r="M64">
        <f t="shared" si="11"/>
        <v>-31.180834204454211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6.6496548050715241</v>
      </c>
      <c r="C65" s="9">
        <f t="shared" si="4"/>
        <v>0.27600000000000013</v>
      </c>
      <c r="D65" s="9">
        <f t="shared" si="15"/>
        <v>16.649654805071524</v>
      </c>
      <c r="E65" s="9">
        <f t="shared" si="15"/>
        <v>0.69570413623739302</v>
      </c>
      <c r="F65" s="9">
        <f t="shared" si="6"/>
        <v>0.74839915126837731</v>
      </c>
      <c r="G65" s="10">
        <f t="shared" si="16"/>
        <v>2.1666666599999997</v>
      </c>
      <c r="H65" s="5">
        <f t="shared" si="16"/>
        <v>1</v>
      </c>
      <c r="I65">
        <f t="shared" si="8"/>
        <v>58.563024122538252</v>
      </c>
      <c r="J65">
        <f t="shared" si="9"/>
        <v>58.389933705754459</v>
      </c>
      <c r="K65">
        <f t="shared" si="9"/>
        <v>-4.4992706314020285</v>
      </c>
      <c r="L65">
        <f t="shared" si="10"/>
        <v>-13.43288746090507</v>
      </c>
      <c r="M65">
        <f t="shared" si="11"/>
        <v>-31.13892096818698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6.9997526153317544</v>
      </c>
      <c r="C66" s="9">
        <f t="shared" si="4"/>
        <v>0.28200000000000014</v>
      </c>
      <c r="D66" s="9">
        <f t="shared" si="15"/>
        <v>16.999752615331754</v>
      </c>
      <c r="E66" s="9">
        <f t="shared" si="15"/>
        <v>0.66814801187155348</v>
      </c>
      <c r="F66" s="9">
        <f t="shared" si="6"/>
        <v>0.72425749338977774</v>
      </c>
      <c r="G66" s="10">
        <f t="shared" si="16"/>
        <v>2.1666666599999997</v>
      </c>
      <c r="H66" s="5">
        <f t="shared" si="16"/>
        <v>1</v>
      </c>
      <c r="I66">
        <f t="shared" si="8"/>
        <v>58.497335677478191</v>
      </c>
      <c r="J66">
        <f t="shared" si="9"/>
        <v>58.309336380989031</v>
      </c>
      <c r="K66">
        <f t="shared" si="9"/>
        <v>-4.6861041572111501</v>
      </c>
      <c r="L66">
        <f t="shared" si="10"/>
        <v>-13.399299173087989</v>
      </c>
      <c r="M66">
        <f t="shared" si="11"/>
        <v>-31.097148239100942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7.3493674462325735</v>
      </c>
      <c r="C67" s="9">
        <f t="shared" si="4"/>
        <v>0.28800000000000014</v>
      </c>
      <c r="D67" s="9">
        <f t="shared" si="15"/>
        <v>17.349367446232574</v>
      </c>
      <c r="E67" s="9">
        <f t="shared" si="15"/>
        <v>0.63947163825998277</v>
      </c>
      <c r="F67" s="9">
        <f t="shared" si="6"/>
        <v>0.69913670803339023</v>
      </c>
      <c r="G67" s="10">
        <f t="shared" si="16"/>
        <v>2.1666666599999997</v>
      </c>
      <c r="H67" s="5">
        <f t="shared" si="16"/>
        <v>1</v>
      </c>
      <c r="I67">
        <f t="shared" si="8"/>
        <v>58.432461875371153</v>
      </c>
      <c r="J67">
        <f t="shared" si="9"/>
        <v>58.228940585950504</v>
      </c>
      <c r="K67">
        <f t="shared" si="9"/>
        <v>-4.8726870466457557</v>
      </c>
      <c r="L67">
        <f t="shared" si="10"/>
        <v>-13.365985083198009</v>
      </c>
      <c r="M67">
        <f t="shared" si="11"/>
        <v>-31.055513870505251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7.6985005020167776</v>
      </c>
      <c r="C68" s="9">
        <f t="shared" si="4"/>
        <v>0.29400000000000015</v>
      </c>
      <c r="D68" s="9">
        <f t="shared" si="15"/>
        <v>17.698500502016778</v>
      </c>
      <c r="E68" s="9">
        <f t="shared" si="15"/>
        <v>0.6096765167304391</v>
      </c>
      <c r="F68" s="9">
        <f t="shared" si="6"/>
        <v>0.67304089646013898</v>
      </c>
      <c r="G68" s="10">
        <f t="shared" si="16"/>
        <v>2.1666666599999997</v>
      </c>
      <c r="H68" s="5">
        <f t="shared" si="16"/>
        <v>1</v>
      </c>
      <c r="I68">
        <f t="shared" si="8"/>
        <v>58.368400629152461</v>
      </c>
      <c r="J68">
        <f t="shared" si="9"/>
        <v>58.148744675451319</v>
      </c>
      <c r="K68">
        <f t="shared" si="9"/>
        <v>-5.0590201298687871</v>
      </c>
      <c r="L68">
        <f t="shared" si="10"/>
        <v>-13.332943411345353</v>
      </c>
      <c r="M68">
        <f t="shared" si="11"/>
        <v>-31.014015730608307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8.0471529770880821</v>
      </c>
      <c r="C69" s="9">
        <f t="shared" si="4"/>
        <v>0.30000000000000016</v>
      </c>
      <c r="D69" s="9">
        <f t="shared" ref="D69:E84" si="17">D68+$C$7*(J68+J69)/2</f>
        <v>18.047152977088082</v>
      </c>
      <c r="E69" s="9">
        <f t="shared" si="17"/>
        <v>0.57876414366807538</v>
      </c>
      <c r="F69" s="9">
        <f t="shared" si="6"/>
        <v>0.64597414101533823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58.305149842988968</v>
      </c>
      <c r="J69">
        <f t="shared" si="9"/>
        <v>58.068747014983245</v>
      </c>
      <c r="K69">
        <f t="shared" si="9"/>
        <v>-5.2451042242524366</v>
      </c>
      <c r="L69">
        <f t="shared" si="10"/>
        <v>-13.300172386214108</v>
      </c>
      <c r="M69">
        <f t="shared" si="11"/>
        <v>-30.972651702468848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8.395326056075028</v>
      </c>
      <c r="C70" s="9">
        <f t="shared" si="4"/>
        <v>0.30600000000000016</v>
      </c>
      <c r="D70" s="9">
        <f t="shared" si="17"/>
        <v>18.395326056075028</v>
      </c>
      <c r="E70" s="9">
        <f t="shared" si="17"/>
        <v>0.54673601059191634</v>
      </c>
      <c r="F70" s="9">
        <f t="shared" si="6"/>
        <v>0.617940505313192</v>
      </c>
      <c r="G70" s="10">
        <f t="shared" si="18"/>
        <v>2.1666666599999997</v>
      </c>
      <c r="H70" s="5">
        <f t="shared" si="18"/>
        <v>1</v>
      </c>
      <c r="I70">
        <f t="shared" si="8"/>
        <v>58.242707412110931</v>
      </c>
      <c r="J70">
        <f t="shared" si="9"/>
        <v>57.98894598066596</v>
      </c>
      <c r="K70">
        <f t="shared" si="9"/>
        <v>-5.4309401344672494</v>
      </c>
      <c r="L70">
        <f t="shared" si="10"/>
        <v>-13.267670244944039</v>
      </c>
      <c r="M70">
        <f t="shared" si="11"/>
        <v>-30.931419683948597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8.7430209138946147</v>
      </c>
      <c r="C71" s="9">
        <f t="shared" si="4"/>
        <v>0.31200000000000017</v>
      </c>
      <c r="D71" s="9">
        <f t="shared" si="17"/>
        <v>18.743020913894615</v>
      </c>
      <c r="E71" s="9">
        <f t="shared" si="17"/>
        <v>0.5135936042308018</v>
      </c>
      <c r="F71" s="9">
        <f t="shared" si="6"/>
        <v>0.58894403441951371</v>
      </c>
      <c r="G71" s="10">
        <f t="shared" si="18"/>
        <v>2.1666666599999997</v>
      </c>
      <c r="H71" s="5">
        <f t="shared" si="18"/>
        <v>1</v>
      </c>
      <c r="I71">
        <f t="shared" si="8"/>
        <v>58.181071222648683</v>
      </c>
      <c r="J71">
        <f t="shared" si="9"/>
        <v>57.909339959196295</v>
      </c>
      <c r="K71">
        <f t="shared" si="9"/>
        <v>-5.616528652570941</v>
      </c>
      <c r="L71">
        <f t="shared" si="10"/>
        <v>-13.23543523301471</v>
      </c>
      <c r="M71">
        <f t="shared" si="11"/>
        <v>-30.890317587666289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9.0902387158155982</v>
      </c>
      <c r="C72" s="9">
        <f t="shared" si="4"/>
        <v>0.31800000000000017</v>
      </c>
      <c r="D72" s="9">
        <f t="shared" si="17"/>
        <v>19.090238715815598</v>
      </c>
      <c r="E72" s="9">
        <f t="shared" si="17"/>
        <v>0.47933840659879817</v>
      </c>
      <c r="F72" s="9">
        <f t="shared" si="6"/>
        <v>0.55898875503267675</v>
      </c>
      <c r="G72" s="10">
        <f t="shared" si="18"/>
        <v>2.1666666599999997</v>
      </c>
      <c r="H72" s="5">
        <f t="shared" si="18"/>
        <v>1</v>
      </c>
      <c r="I72">
        <f t="shared" si="8"/>
        <v>58.120239151473996</v>
      </c>
      <c r="J72">
        <f t="shared" si="9"/>
        <v>57.829927347798204</v>
      </c>
      <c r="K72">
        <f t="shared" si="9"/>
        <v>-5.8018705580969385</v>
      </c>
      <c r="L72">
        <f t="shared" si="10"/>
        <v>-13.2034656041319</v>
      </c>
      <c r="M72">
        <f t="shared" si="11"/>
        <v>-30.849343340953116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9.4369806175215132</v>
      </c>
      <c r="C73" s="9">
        <f t="shared" si="4"/>
        <v>0.32400000000000018</v>
      </c>
      <c r="D73" s="9">
        <f t="shared" si="17"/>
        <v>19.436980617521513</v>
      </c>
      <c r="E73" s="9">
        <f t="shared" si="17"/>
        <v>0.44397189507007939</v>
      </c>
      <c r="F73" s="9">
        <f t="shared" si="6"/>
        <v>0.5280786756628143</v>
      </c>
      <c r="G73" s="10">
        <f t="shared" si="18"/>
        <v>2.1666666599999997</v>
      </c>
      <c r="H73" s="5">
        <f t="shared" si="18"/>
        <v>1</v>
      </c>
      <c r="I73">
        <f t="shared" si="8"/>
        <v>58.060209066046284</v>
      </c>
      <c r="J73">
        <f t="shared" si="9"/>
        <v>57.750706554173412</v>
      </c>
      <c r="K73">
        <f t="shared" si="9"/>
        <v>-5.9869666181426568</v>
      </c>
      <c r="L73">
        <f t="shared" si="10"/>
        <v>-13.171759620116278</v>
      </c>
      <c r="M73">
        <f t="shared" si="11"/>
        <v>-30.808494885809552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9.7832477651733925</v>
      </c>
      <c r="C74" s="9">
        <f t="shared" si="4"/>
        <v>0.33000000000000018</v>
      </c>
      <c r="D74" s="9">
        <f t="shared" si="17"/>
        <v>19.783247765173392</v>
      </c>
      <c r="E74" s="9">
        <f t="shared" si="17"/>
        <v>0.4074955424532789</v>
      </c>
      <c r="F74" s="9">
        <f t="shared" si="6"/>
        <v>0.49621778680927597</v>
      </c>
      <c r="G74" s="10">
        <f t="shared" si="18"/>
        <v>2.1666666599999997</v>
      </c>
      <c r="H74" s="5">
        <f t="shared" si="18"/>
        <v>1</v>
      </c>
      <c r="I74">
        <f t="shared" si="8"/>
        <v>58.000978824263562</v>
      </c>
      <c r="J74">
        <f t="shared" si="9"/>
        <v>57.671675996452713</v>
      </c>
      <c r="K74">
        <f t="shared" si="9"/>
        <v>-6.1718175874575145</v>
      </c>
      <c r="L74">
        <f t="shared" si="10"/>
        <v>-13.140315550794348</v>
      </c>
      <c r="M74">
        <f t="shared" si="11"/>
        <v>-30.767770178863497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10.129041295472195</v>
      </c>
      <c r="C75" s="9">
        <f t="shared" si="4"/>
        <v>0.33600000000000019</v>
      </c>
      <c r="D75" s="9">
        <f t="shared" si="17"/>
        <v>20.129041295472195</v>
      </c>
      <c r="E75" s="9">
        <f t="shared" si="17"/>
        <v>0.36991081706531426</v>
      </c>
      <c r="F75" s="9">
        <f t="shared" si="6"/>
        <v>0.46341006113636374</v>
      </c>
      <c r="G75" s="10">
        <f t="shared" si="18"/>
        <v>2.1666666599999997</v>
      </c>
      <c r="H75" s="5">
        <f t="shared" si="18"/>
        <v>1</v>
      </c>
      <c r="I75">
        <f t="shared" si="8"/>
        <v>57.942546274318282</v>
      </c>
      <c r="J75">
        <f t="shared" si="9"/>
        <v>57.592834103147943</v>
      </c>
      <c r="K75">
        <f t="shared" si="9"/>
        <v>-6.3564242085306955</v>
      </c>
      <c r="L75">
        <f t="shared" si="10"/>
        <v>-13.109131673891634</v>
      </c>
      <c r="M75">
        <f t="shared" si="11"/>
        <v>-30.727167191329681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10.474362335720954</v>
      </c>
      <c r="C76" s="9">
        <f t="shared" si="4"/>
        <v>0.34200000000000019</v>
      </c>
      <c r="D76" s="9">
        <f t="shared" si="17"/>
        <v>20.474362335720954</v>
      </c>
      <c r="E76" s="9">
        <f t="shared" si="17"/>
        <v>0.33121918280468615</v>
      </c>
      <c r="F76" s="9">
        <f t="shared" si="6"/>
        <v>0.4296594536473527</v>
      </c>
      <c r="G76" s="10">
        <f t="shared" si="18"/>
        <v>2.1666666599999997</v>
      </c>
      <c r="H76" s="5">
        <f t="shared" si="18"/>
        <v>1</v>
      </c>
      <c r="I76">
        <f t="shared" si="8"/>
        <v>57.88490925455794</v>
      </c>
      <c r="J76">
        <f t="shared" si="9"/>
        <v>57.514179313104592</v>
      </c>
      <c r="K76">
        <f t="shared" si="9"/>
        <v>-6.5407872116786736</v>
      </c>
      <c r="L76">
        <f t="shared" si="10"/>
        <v>-13.078206274928069</v>
      </c>
      <c r="M76">
        <f t="shared" si="11"/>
        <v>-30.686683908970345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10.819212003886634</v>
      </c>
      <c r="C77" s="9">
        <f t="shared" si="4"/>
        <v>0.3480000000000002</v>
      </c>
      <c r="D77" s="9">
        <f t="shared" si="17"/>
        <v>20.819212003886634</v>
      </c>
      <c r="E77" s="9">
        <f t="shared" si="17"/>
        <v>0.29142209922425266</v>
      </c>
      <c r="F77" s="9">
        <f t="shared" si="6"/>
        <v>0.39496990185681746</v>
      </c>
      <c r="G77" s="10">
        <f t="shared" si="18"/>
        <v>2.1666666599999997</v>
      </c>
      <c r="H77" s="5">
        <f t="shared" si="18"/>
        <v>1</v>
      </c>
      <c r="I77">
        <f t="shared" si="8"/>
        <v>57.828065593350502</v>
      </c>
      <c r="J77">
        <f t="shared" si="9"/>
        <v>57.43571007545502</v>
      </c>
      <c r="K77">
        <f t="shared" si="9"/>
        <v>-6.7249073151324961</v>
      </c>
      <c r="L77">
        <f t="shared" si="10"/>
        <v>-13.047537647115593</v>
      </c>
      <c r="M77">
        <f t="shared" si="11"/>
        <v>-30.646318332057128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11.163591408661716</v>
      </c>
      <c r="C78" s="9">
        <f t="shared" si="4"/>
        <v>0.3540000000000002</v>
      </c>
      <c r="D78" s="9">
        <f t="shared" si="17"/>
        <v>21.163591408661716</v>
      </c>
      <c r="E78" s="9">
        <f t="shared" si="17"/>
        <v>0.25052102160348066</v>
      </c>
      <c r="F78" s="9">
        <f t="shared" si="6"/>
        <v>0.359345325961271</v>
      </c>
      <c r="G78" s="10">
        <f t="shared" si="18"/>
        <v>2.1666666599999997</v>
      </c>
      <c r="H78" s="5">
        <f t="shared" si="18"/>
        <v>1</v>
      </c>
      <c r="I78">
        <f t="shared" si="8"/>
        <v>57.772013108954752</v>
      </c>
      <c r="J78">
        <f t="shared" si="9"/>
        <v>57.357424849572325</v>
      </c>
      <c r="K78">
        <f t="shared" si="9"/>
        <v>-6.9087852251248387</v>
      </c>
      <c r="L78">
        <f t="shared" si="10"/>
        <v>-13.017124091257934</v>
      </c>
      <c r="M78">
        <f t="shared" si="11"/>
        <v>-30.606068475334105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11.507501649525508</v>
      </c>
      <c r="C79" s="9">
        <f t="shared" si="4"/>
        <v>0.36000000000000021</v>
      </c>
      <c r="D79" s="9">
        <f t="shared" si="17"/>
        <v>21.507501649525508</v>
      </c>
      <c r="E79" s="9">
        <f t="shared" si="17"/>
        <v>0.20851740102017563</v>
      </c>
      <c r="F79" s="9">
        <f t="shared" si="6"/>
        <v>0.32278962900813279</v>
      </c>
      <c r="G79" s="10">
        <f t="shared" si="18"/>
        <v>2.1666666599999997</v>
      </c>
      <c r="H79" s="5">
        <f t="shared" si="18"/>
        <v>1</v>
      </c>
      <c r="I79">
        <f t="shared" si="8"/>
        <v>57.716749609395471</v>
      </c>
      <c r="J79">
        <f t="shared" si="9"/>
        <v>57.279322105024775</v>
      </c>
      <c r="K79">
        <f t="shared" si="9"/>
        <v>-7.0924216359768435</v>
      </c>
      <c r="L79">
        <f t="shared" si="10"/>
        <v>-12.986963915652556</v>
      </c>
      <c r="M79">
        <f t="shared" si="11"/>
        <v>-30.565932367981979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11.850943816805174</v>
      </c>
      <c r="C80" s="9">
        <f t="shared" si="4"/>
        <v>0.36600000000000021</v>
      </c>
      <c r="D80" s="9">
        <f t="shared" si="17"/>
        <v>21.850943816805174</v>
      </c>
      <c r="E80" s="9">
        <f t="shared" si="17"/>
        <v>0.16541268442169088</v>
      </c>
      <c r="F80" s="9">
        <f t="shared" si="6"/>
        <v>0.28530669706304324</v>
      </c>
      <c r="G80" s="10">
        <f t="shared" si="18"/>
        <v>2.1666666599999997</v>
      </c>
      <c r="H80" s="5">
        <f t="shared" si="18"/>
        <v>1</v>
      </c>
      <c r="I80">
        <f t="shared" si="8"/>
        <v>57.662272892343431</v>
      </c>
      <c r="J80">
        <f t="shared" si="9"/>
        <v>57.201400321530862</v>
      </c>
      <c r="K80">
        <f t="shared" si="9"/>
        <v>-7.2758172301847353</v>
      </c>
      <c r="L80">
        <f t="shared" si="10"/>
        <v>-12.95705543599475</v>
      </c>
      <c r="M80">
        <f t="shared" si="11"/>
        <v>-30.525908053583358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12.19391899173651</v>
      </c>
      <c r="C81" s="9">
        <f t="shared" si="4"/>
        <v>0.37200000000000022</v>
      </c>
      <c r="D81" s="9">
        <f t="shared" si="17"/>
        <v>22.19391899173651</v>
      </c>
      <c r="E81" s="9">
        <f t="shared" si="17"/>
        <v>0.12120831469561796</v>
      </c>
      <c r="F81" s="9">
        <f t="shared" si="6"/>
        <v>0.24690039937552444</v>
      </c>
      <c r="G81" s="10">
        <f t="shared" si="18"/>
        <v>2.1666666599999997</v>
      </c>
      <c r="H81" s="5">
        <f t="shared" si="18"/>
        <v>1</v>
      </c>
      <c r="I81">
        <f t="shared" si="8"/>
        <v>57.608580745000332</v>
      </c>
      <c r="J81">
        <f t="shared" si="9"/>
        <v>57.123657988914893</v>
      </c>
      <c r="K81">
        <f t="shared" si="9"/>
        <v>-7.4589726785062354</v>
      </c>
      <c r="L81">
        <f t="shared" si="10"/>
        <v>-12.927396975283846</v>
      </c>
      <c r="M81">
        <f t="shared" si="11"/>
        <v>-30.485993590089098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12.536428246524444</v>
      </c>
      <c r="C82" s="9">
        <f t="shared" si="4"/>
        <v>0.37800000000000022</v>
      </c>
      <c r="D82" s="9">
        <f t="shared" si="17"/>
        <v>22.536428246524444</v>
      </c>
      <c r="E82" s="9">
        <f t="shared" si="17"/>
        <v>7.5905730739958946E-2</v>
      </c>
      <c r="F82" s="9">
        <f t="shared" si="6"/>
        <v>0.20757458854301725</v>
      </c>
      <c r="G82" s="10">
        <f t="shared" si="18"/>
        <v>2.1666666599999997</v>
      </c>
      <c r="H82" s="5">
        <f t="shared" si="18"/>
        <v>1</v>
      </c>
      <c r="I82">
        <f t="shared" si="8"/>
        <v>57.555670943988588</v>
      </c>
      <c r="J82">
        <f t="shared" si="9"/>
        <v>57.046093607063192</v>
      </c>
      <c r="K82">
        <f t="shared" si="9"/>
        <v>-7.64188864004677</v>
      </c>
      <c r="L82">
        <f t="shared" si="10"/>
        <v>-12.897986863731552</v>
      </c>
      <c r="M82">
        <f t="shared" si="11"/>
        <v>-30.446187049785671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12.878472644403278</v>
      </c>
      <c r="C83" s="9">
        <f t="shared" si="4"/>
        <v>0.38400000000000023</v>
      </c>
      <c r="D83" s="9">
        <f t="shared" si="17"/>
        <v>22.878472644403278</v>
      </c>
      <c r="E83" s="9">
        <f t="shared" si="17"/>
        <v>2.9506367532782178E-2</v>
      </c>
      <c r="F83" s="9">
        <f t="shared" si="6"/>
        <v>0.16733310067329443</v>
      </c>
      <c r="G83" s="10">
        <f t="shared" si="18"/>
        <v>2.1666666599999997</v>
      </c>
      <c r="H83" s="5">
        <f t="shared" si="18"/>
        <v>1</v>
      </c>
      <c r="I83">
        <f t="shared" si="8"/>
        <v>57.503541255245977</v>
      </c>
      <c r="J83">
        <f t="shared" si="9"/>
        <v>56.968705685880799</v>
      </c>
      <c r="K83">
        <f t="shared" si="9"/>
        <v>-7.8245657623454843</v>
      </c>
      <c r="L83">
        <f t="shared" si="10"/>
        <v>-12.86882343867236</v>
      </c>
      <c r="M83">
        <f t="shared" si="11"/>
        <v>-30.406486519263492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13.220053239696668</v>
      </c>
      <c r="C84" s="9">
        <f t="shared" si="4"/>
        <v>0.39000000000000024</v>
      </c>
      <c r="D84" s="9">
        <f t="shared" si="17"/>
        <v>23.220053239696668</v>
      </c>
      <c r="E84" s="9">
        <f t="shared" si="17"/>
        <v>-1.7988343798637473E-2</v>
      </c>
      <c r="F84" s="9">
        <f t="shared" si="6"/>
        <v>0.1261797555452645</v>
      </c>
      <c r="G84" s="10">
        <f t="shared" si="18"/>
        <v>2.1666666599999997</v>
      </c>
      <c r="H84" s="5">
        <f t="shared" si="18"/>
        <v>1</v>
      </c>
      <c r="I84">
        <f t="shared" si="8"/>
        <v>57.452189433925248</v>
      </c>
      <c r="J84">
        <f t="shared" si="9"/>
        <v>56.891492745248762</v>
      </c>
      <c r="K84">
        <f t="shared" si="9"/>
        <v>-8.0070046814610656</v>
      </c>
      <c r="L84">
        <f t="shared" si="10"/>
        <v>-12.839905044476057</v>
      </c>
      <c r="M84">
        <f t="shared" si="11"/>
        <v>-30.366890099386232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13.561171077877361</v>
      </c>
      <c r="C85" s="9">
        <f t="shared" ref="C85:C148" si="23">C84+_dt</f>
        <v>0.39600000000000024</v>
      </c>
      <c r="D85" s="9">
        <f t="shared" ref="D85:E100" si="24">D84+$C$7*(J84+J85)/2</f>
        <v>23.561171077877361</v>
      </c>
      <c r="E85" s="9">
        <f t="shared" si="24"/>
        <v>-6.6576975909192815E-2</v>
      </c>
      <c r="F85" s="9">
        <f t="shared" ref="F85:F148" si="25">$O$1*D85^2+$O$2*D85+$O$3</f>
        <v>8.4118356768186797E-2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57.401613224298494</v>
      </c>
      <c r="J85">
        <f t="shared" ref="J85:K148" si="28">J84+L84*$C$7</f>
        <v>56.814453314981904</v>
      </c>
      <c r="K85">
        <f t="shared" si="28"/>
        <v>-8.1892060220573821</v>
      </c>
      <c r="L85">
        <f t="shared" ref="L85:L148" si="29">-$C$15*I85*J85</f>
        <v>-12.811230032462246</v>
      </c>
      <c r="M85">
        <f t="shared" ref="M85:M148" si="30">-$C$6-$C$15*I85*K85</f>
        <v>-30.327395905261021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13.901827195626669</v>
      </c>
      <c r="C86" s="9">
        <f t="shared" si="23"/>
        <v>0.40200000000000025</v>
      </c>
      <c r="D86" s="9">
        <f t="shared" si="24"/>
        <v>23.901827195626669</v>
      </c>
      <c r="E86" s="9">
        <f t="shared" si="24"/>
        <v>-0.1162581051678318</v>
      </c>
      <c r="F86" s="9">
        <f t="shared" si="25"/>
        <v>4.1152691939296271E-2</v>
      </c>
      <c r="G86" s="10">
        <f t="shared" si="26"/>
        <v>2.1666666599999997</v>
      </c>
      <c r="H86" s="5">
        <f t="shared" si="26"/>
        <v>1</v>
      </c>
      <c r="I86">
        <f t="shared" si="27"/>
        <v>57.351810359666494</v>
      </c>
      <c r="J86">
        <f t="shared" si="28"/>
        <v>56.737585934787127</v>
      </c>
      <c r="K86">
        <f t="shared" si="28"/>
        <v>-8.3711703974889478</v>
      </c>
      <c r="L86">
        <f t="shared" si="29"/>
        <v>-12.782796760816932</v>
      </c>
      <c r="M86">
        <f t="shared" si="30"/>
        <v>-30.288002066209518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14.242022620893696</v>
      </c>
      <c r="C87" s="9">
        <f t="shared" si="23"/>
        <v>0.40800000000000025</v>
      </c>
      <c r="D87" s="9">
        <f t="shared" si="24"/>
        <v>24.242022620893696</v>
      </c>
      <c r="E87" s="9">
        <f t="shared" si="24"/>
        <v>-0.16703031158995726</v>
      </c>
      <c r="F87" s="9">
        <f t="shared" si="25"/>
        <v>-2.7134672001348781E-3</v>
      </c>
      <c r="G87" s="10">
        <f t="shared" si="26"/>
        <v>2.1666666599999997</v>
      </c>
      <c r="H87" s="5">
        <f t="shared" si="26"/>
        <v>1</v>
      </c>
      <c r="I87">
        <f t="shared" si="27"/>
        <v>57.302778562272984</v>
      </c>
      <c r="J87">
        <f t="shared" si="28"/>
        <v>56.660889154222225</v>
      </c>
      <c r="K87">
        <f t="shared" si="28"/>
        <v>-8.552898409886204</v>
      </c>
      <c r="L87">
        <f t="shared" si="29"/>
        <v>-12.754603594511121</v>
      </c>
      <c r="M87">
        <f t="shared" si="30"/>
        <v>-30.248706725739865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14.581758372954329</v>
      </c>
      <c r="C88" s="9">
        <f t="shared" si="23"/>
        <v>0.41400000000000026</v>
      </c>
      <c r="D88" s="9">
        <f t="shared" si="24"/>
        <v>24.581758372954329</v>
      </c>
      <c r="E88" s="9">
        <f t="shared" si="24"/>
        <v>-0.21889217877033779</v>
      </c>
      <c r="F88" s="9">
        <f t="shared" si="25"/>
        <v>-4.7476364610302357E-2</v>
      </c>
      <c r="G88" s="10">
        <f t="shared" si="26"/>
        <v>2.1666666599999997</v>
      </c>
      <c r="H88" s="5">
        <f t="shared" si="26"/>
        <v>1</v>
      </c>
      <c r="I88">
        <f t="shared" si="27"/>
        <v>57.254515543223626</v>
      </c>
      <c r="J88">
        <f t="shared" si="28"/>
        <v>56.584361532655159</v>
      </c>
      <c r="K88">
        <f t="shared" si="28"/>
        <v>-8.734390650240643</v>
      </c>
      <c r="L88">
        <f t="shared" si="29"/>
        <v>-12.72664890522139</v>
      </c>
      <c r="M88">
        <f t="shared" si="30"/>
        <v>-30.209508041519381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14.921035462469966</v>
      </c>
      <c r="C89" s="9">
        <f t="shared" si="23"/>
        <v>0.42000000000000026</v>
      </c>
      <c r="D89" s="9">
        <f t="shared" si="24"/>
        <v>24.921035462469966</v>
      </c>
      <c r="E89" s="9">
        <f t="shared" si="24"/>
        <v>-0.27184229381652902</v>
      </c>
      <c r="F89" s="9">
        <f t="shared" si="25"/>
        <v>-9.313225979991413E-2</v>
      </c>
      <c r="G89" s="10">
        <f t="shared" si="26"/>
        <v>2.1666666599999997</v>
      </c>
      <c r="H89" s="5">
        <f t="shared" si="26"/>
        <v>1</v>
      </c>
      <c r="I89">
        <f t="shared" si="27"/>
        <v>57.207019002410085</v>
      </c>
      <c r="J89">
        <f t="shared" si="28"/>
        <v>56.508001639223828</v>
      </c>
      <c r="K89">
        <f t="shared" si="28"/>
        <v>-8.9156476984897601</v>
      </c>
      <c r="L89">
        <f t="shared" si="29"/>
        <v>-12.698931071252472</v>
      </c>
      <c r="M89">
        <f t="shared" si="30"/>
        <v>-30.170404185348087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15.259854891546027</v>
      </c>
      <c r="C90" s="9">
        <f t="shared" si="23"/>
        <v>0.42600000000000027</v>
      </c>
      <c r="D90" s="9">
        <f t="shared" si="24"/>
        <v>25.259854891546027</v>
      </c>
      <c r="E90" s="9">
        <f t="shared" si="24"/>
        <v>-0.32587924728280387</v>
      </c>
      <c r="F90" s="9">
        <f t="shared" si="25"/>
        <v>-0.13967742767477509</v>
      </c>
      <c r="G90" s="10">
        <f t="shared" si="26"/>
        <v>2.1666666599999997</v>
      </c>
      <c r="H90" s="5">
        <f t="shared" si="26"/>
        <v>1</v>
      </c>
      <c r="I90">
        <f t="shared" si="27"/>
        <v>57.160286628438783</v>
      </c>
      <c r="J90">
        <f t="shared" si="28"/>
        <v>56.431808052796313</v>
      </c>
      <c r="K90">
        <f t="shared" si="28"/>
        <v>-9.0966701236018483</v>
      </c>
      <c r="L90">
        <f t="shared" si="29"/>
        <v>-12.671448477461752</v>
      </c>
      <c r="M90">
        <f t="shared" si="30"/>
        <v>-30.131393343132931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15.598217653790211</v>
      </c>
      <c r="C91" s="9">
        <f t="shared" si="23"/>
        <v>0.43200000000000027</v>
      </c>
      <c r="D91" s="9">
        <f t="shared" si="24"/>
        <v>25.598217653790211</v>
      </c>
      <c r="E91" s="9">
        <f t="shared" si="24"/>
        <v>-0.38100163310459134</v>
      </c>
      <c r="F91" s="9">
        <f t="shared" si="25"/>
        <v>-0.18710815838789518</v>
      </c>
      <c r="G91" s="10">
        <f t="shared" si="26"/>
        <v>2.1666666599999997</v>
      </c>
      <c r="H91" s="5">
        <f t="shared" si="26"/>
        <v>1</v>
      </c>
      <c r="I91">
        <f t="shared" si="27"/>
        <v>57.114316098564608</v>
      </c>
      <c r="J91">
        <f t="shared" si="28"/>
        <v>56.355779361931546</v>
      </c>
      <c r="K91">
        <f t="shared" si="28"/>
        <v>-9.2774584836606451</v>
      </c>
      <c r="L91">
        <f t="shared" si="29"/>
        <v>-12.644199515185747</v>
      </c>
      <c r="M91">
        <f t="shared" si="30"/>
        <v>-30.092473714862713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15.936124734370527</v>
      </c>
      <c r="C92" s="9">
        <f t="shared" si="23"/>
        <v>0.43800000000000028</v>
      </c>
      <c r="D92" s="9">
        <f t="shared" si="24"/>
        <v>25.936124734370527</v>
      </c>
      <c r="E92" s="9">
        <f t="shared" si="24"/>
        <v>-0.43720804853342277</v>
      </c>
      <c r="F92" s="9">
        <f t="shared" si="25"/>
        <v>-0.235420757191107</v>
      </c>
      <c r="G92" s="10">
        <f t="shared" si="26"/>
        <v>2.1666666599999997</v>
      </c>
      <c r="H92" s="5">
        <f t="shared" si="26"/>
        <v>1</v>
      </c>
      <c r="I92">
        <f t="shared" si="27"/>
        <v>57.069105078629462</v>
      </c>
      <c r="J92">
        <f t="shared" si="28"/>
        <v>56.279914164840434</v>
      </c>
      <c r="K92">
        <f t="shared" si="28"/>
        <v>-9.4580133259498211</v>
      </c>
      <c r="L92">
        <f t="shared" si="29"/>
        <v>-12.617182582168457</v>
      </c>
      <c r="M92">
        <f t="shared" si="30"/>
        <v>-30.053643514583715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16.273577110073091</v>
      </c>
      <c r="C93" s="9">
        <f t="shared" si="23"/>
        <v>0.44400000000000028</v>
      </c>
      <c r="D93" s="9">
        <f t="shared" si="24"/>
        <v>26.273577110073091</v>
      </c>
      <c r="E93" s="9">
        <f t="shared" si="24"/>
        <v>-0.49449709407238418</v>
      </c>
      <c r="F93" s="9">
        <f t="shared" si="25"/>
        <v>-0.28461154428819013</v>
      </c>
      <c r="G93" s="10">
        <f t="shared" si="26"/>
        <v>2.1666666599999997</v>
      </c>
      <c r="H93" s="5">
        <f t="shared" si="26"/>
        <v>1</v>
      </c>
      <c r="I93">
        <f t="shared" si="27"/>
        <v>57.024651223005627</v>
      </c>
      <c r="J93">
        <f t="shared" si="28"/>
        <v>56.204211069347423</v>
      </c>
      <c r="K93">
        <f t="shared" si="28"/>
        <v>-9.6383351870373239</v>
      </c>
      <c r="L93">
        <f t="shared" si="29"/>
        <v>-12.590396082491651</v>
      </c>
      <c r="M93">
        <f t="shared" si="30"/>
        <v>-30.014900970375898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16.61057574935969</v>
      </c>
      <c r="C94" s="9">
        <f t="shared" si="23"/>
        <v>0.45000000000000029</v>
      </c>
      <c r="D94" s="9">
        <f t="shared" si="24"/>
        <v>26.61057574935969</v>
      </c>
      <c r="E94" s="9">
        <f t="shared" si="24"/>
        <v>-0.55286737341207493</v>
      </c>
      <c r="F94" s="9">
        <f t="shared" si="25"/>
        <v>-0.33467685468947816</v>
      </c>
      <c r="G94" s="10">
        <f t="shared" si="26"/>
        <v>2.1666666599999997</v>
      </c>
      <c r="H94" s="5">
        <f t="shared" si="26"/>
        <v>1</v>
      </c>
      <c r="I94">
        <f t="shared" si="27"/>
        <v>56.980952174543965</v>
      </c>
      <c r="J94">
        <f t="shared" si="28"/>
        <v>56.128668692852472</v>
      </c>
      <c r="K94">
        <f t="shared" si="28"/>
        <v>-9.8184245928595786</v>
      </c>
      <c r="L94">
        <f t="shared" si="29"/>
        <v>-12.56383842650701</v>
      </c>
      <c r="M94">
        <f t="shared" si="30"/>
        <v>-29.976244324329766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16.947121612425128</v>
      </c>
      <c r="C95" s="9">
        <f t="shared" si="23"/>
        <v>0.45600000000000029</v>
      </c>
      <c r="D95" s="9">
        <f t="shared" si="24"/>
        <v>26.947121612425128</v>
      </c>
      <c r="E95" s="9">
        <f t="shared" si="24"/>
        <v>-0.61231749336707031</v>
      </c>
      <c r="F95" s="9">
        <f t="shared" si="25"/>
        <v>-0.38561303806795066</v>
      </c>
      <c r="G95" s="10">
        <f t="shared" si="26"/>
        <v>2.1666666599999997</v>
      </c>
      <c r="H95" s="5">
        <f t="shared" si="26"/>
        <v>1</v>
      </c>
      <c r="I95">
        <f t="shared" si="27"/>
        <v>56.938005564526961</v>
      </c>
      <c r="J95">
        <f t="shared" si="28"/>
        <v>56.053285662293426</v>
      </c>
      <c r="K95">
        <f t="shared" si="28"/>
        <v>-9.9982820588055574</v>
      </c>
      <c r="L95">
        <f t="shared" si="29"/>
        <v>-12.537508030770134</v>
      </c>
      <c r="M95">
        <f t="shared" si="30"/>
        <v>-29.937671832523748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17.283215651254334</v>
      </c>
      <c r="C96" s="9">
        <f t="shared" si="23"/>
        <v>0.4620000000000003</v>
      </c>
      <c r="D96" s="9">
        <f t="shared" si="24"/>
        <v>27.283215651254334</v>
      </c>
      <c r="E96" s="9">
        <f t="shared" si="24"/>
        <v>-0.67284606381288914</v>
      </c>
      <c r="F96" s="9">
        <f t="shared" si="25"/>
        <v>-0.43741645861679135</v>
      </c>
      <c r="G96" s="10">
        <f t="shared" si="26"/>
        <v>2.1666666599999997</v>
      </c>
      <c r="H96" s="5">
        <f t="shared" si="26"/>
        <v>1</v>
      </c>
      <c r="I96">
        <f t="shared" si="27"/>
        <v>56.895809012626493</v>
      </c>
      <c r="J96">
        <f t="shared" si="28"/>
        <v>55.978060614108806</v>
      </c>
      <c r="K96">
        <f t="shared" si="28"/>
        <v>-10.177908089800701</v>
      </c>
      <c r="L96">
        <f t="shared" si="29"/>
        <v>-12.511403317976377</v>
      </c>
      <c r="M96">
        <f t="shared" si="30"/>
        <v>-29.899181765002123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17.618858809679264</v>
      </c>
      <c r="C97" s="9">
        <f t="shared" si="23"/>
        <v>0.4680000000000003</v>
      </c>
      <c r="D97" s="9">
        <f t="shared" si="24"/>
        <v>27.618858809679264</v>
      </c>
      <c r="E97" s="9">
        <f t="shared" si="24"/>
        <v>-0.73445169762346341</v>
      </c>
      <c r="F97" s="9">
        <f t="shared" si="25"/>
        <v>-0.49008349490840464</v>
      </c>
      <c r="G97" s="10">
        <f t="shared" si="26"/>
        <v>2.1666666599999997</v>
      </c>
      <c r="H97" s="5">
        <f t="shared" si="26"/>
        <v>1</v>
      </c>
      <c r="I97">
        <f t="shared" si="27"/>
        <v>56.854360126866467</v>
      </c>
      <c r="J97">
        <f t="shared" si="28"/>
        <v>55.902992194200948</v>
      </c>
      <c r="K97">
        <f t="shared" si="28"/>
        <v>-10.357303180390714</v>
      </c>
      <c r="L97">
        <f t="shared" si="29"/>
        <v>-12.485522716898513</v>
      </c>
      <c r="M97">
        <f t="shared" si="30"/>
        <v>-29.86077240575348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17.954052023435565</v>
      </c>
      <c r="C98" s="9">
        <f t="shared" si="23"/>
        <v>0.47400000000000031</v>
      </c>
      <c r="D98" s="9">
        <f t="shared" si="24"/>
        <v>27.954052023435565</v>
      </c>
      <c r="E98" s="9">
        <f t="shared" si="24"/>
        <v>-0.79713301060911124</v>
      </c>
      <c r="F98" s="9">
        <f t="shared" si="25"/>
        <v>-0.54361053975487439</v>
      </c>
      <c r="G98" s="10">
        <f t="shared" si="26"/>
        <v>2.1666666599999997</v>
      </c>
      <c r="H98" s="5">
        <f t="shared" si="26"/>
        <v>1</v>
      </c>
      <c r="I98">
        <f t="shared" si="27"/>
        <v>56.813656503590153</v>
      </c>
      <c r="J98">
        <f t="shared" si="28"/>
        <v>55.828079057899558</v>
      </c>
      <c r="K98">
        <f t="shared" si="28"/>
        <v>-10.536467814825235</v>
      </c>
      <c r="L98">
        <f t="shared" si="29"/>
        <v>-12.459864662326183</v>
      </c>
      <c r="M98">
        <f t="shared" si="30"/>
        <v>-29.822442052689581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18.288796220219041</v>
      </c>
      <c r="C99" s="9">
        <f t="shared" si="23"/>
        <v>0.48000000000000032</v>
      </c>
      <c r="D99" s="9">
        <f t="shared" si="24"/>
        <v>28.288796220219041</v>
      </c>
      <c r="E99" s="9">
        <f t="shared" si="24"/>
        <v>-0.8608886214550111</v>
      </c>
      <c r="F99" s="9">
        <f t="shared" si="25"/>
        <v>-0.59799400006986503</v>
      </c>
      <c r="G99" s="10">
        <f t="shared" si="26"/>
        <v>2.1666666599999997</v>
      </c>
      <c r="H99" s="5">
        <f t="shared" si="26"/>
        <v>1</v>
      </c>
      <c r="I99">
        <f t="shared" si="27"/>
        <v>56.773695727432255</v>
      </c>
      <c r="J99">
        <f t="shared" si="28"/>
        <v>55.753319869925598</v>
      </c>
      <c r="K99">
        <f t="shared" si="28"/>
        <v>-10.715402467141372</v>
      </c>
      <c r="L99">
        <f t="shared" si="29"/>
        <v>-12.434427595007117</v>
      </c>
      <c r="M99">
        <f t="shared" si="30"/>
        <v>-29.784189017624723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18.623092319741886</v>
      </c>
      <c r="C100" s="9">
        <f t="shared" si="23"/>
        <v>0.48600000000000032</v>
      </c>
      <c r="D100" s="9">
        <f t="shared" si="24"/>
        <v>28.623092319741886</v>
      </c>
      <c r="E100" s="9">
        <f t="shared" si="24"/>
        <v>-0.92571715166017654</v>
      </c>
      <c r="F100" s="9">
        <f t="shared" si="25"/>
        <v>-0.65323029673194333</v>
      </c>
      <c r="G100" s="10">
        <f t="shared" si="26"/>
        <v>2.1666666599999997</v>
      </c>
      <c r="H100" s="5">
        <f t="shared" si="26"/>
        <v>1</v>
      </c>
      <c r="I100">
        <f t="shared" si="27"/>
        <v>56.734475371295808</v>
      </c>
      <c r="J100">
        <f t="shared" si="28"/>
        <v>55.678713304355554</v>
      </c>
      <c r="K100">
        <f t="shared" si="28"/>
        <v>-10.89410760124712</v>
      </c>
      <c r="L100">
        <f t="shared" si="29"/>
        <v>-12.40920996159014</v>
      </c>
      <c r="M100">
        <f t="shared" si="30"/>
        <v>-29.746011626255463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18.956941233788712</v>
      </c>
      <c r="C101" s="9">
        <f t="shared" si="23"/>
        <v>0.49200000000000033</v>
      </c>
      <c r="D101" s="9">
        <f t="shared" ref="D101:E116" si="32">D100+$C$7*(J100+J101)/2</f>
        <v>28.956941233788712</v>
      </c>
      <c r="E101" s="9">
        <f t="shared" si="32"/>
        <v>-0.99161722547693187</v>
      </c>
      <c r="F101" s="9">
        <f t="shared" si="25"/>
        <v>-0.70931586444931771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56.695992996333587</v>
      </c>
      <c r="J101">
        <f t="shared" si="28"/>
        <v>55.604258044586011</v>
      </c>
      <c r="K101">
        <f t="shared" si="28"/>
        <v>-11.072583671004653</v>
      </c>
      <c r="L101">
        <f t="shared" si="29"/>
        <v>-12.38421021456986</v>
      </c>
      <c r="M101">
        <f t="shared" si="30"/>
        <v>-29.707908218140737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19.290343866272366</v>
      </c>
      <c r="C102" s="9">
        <f t="shared" si="23"/>
        <v>0.49800000000000033</v>
      </c>
      <c r="D102" s="9">
        <f t="shared" si="32"/>
        <v>29.290343866272366</v>
      </c>
      <c r="E102" s="9">
        <f t="shared" si="32"/>
        <v>-1.0585874698508864</v>
      </c>
      <c r="F102" s="9">
        <f t="shared" si="25"/>
        <v>-0.76624715162598245</v>
      </c>
      <c r="G102" s="10">
        <f t="shared" si="33"/>
        <v>2.1666666599999997</v>
      </c>
      <c r="H102" s="5">
        <f t="shared" si="33"/>
        <v>1</v>
      </c>
      <c r="I102">
        <f t="shared" si="27"/>
        <v>56.658246151934364</v>
      </c>
      <c r="J102">
        <f t="shared" si="28"/>
        <v>55.52995278329859</v>
      </c>
      <c r="K102">
        <f t="shared" si="28"/>
        <v>-11.250831120313498</v>
      </c>
      <c r="L102">
        <f t="shared" si="29"/>
        <v>-12.35942681223311</v>
      </c>
      <c r="M102">
        <f t="shared" si="30"/>
        <v>-29.669877146682325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19.623301113289536</v>
      </c>
      <c r="C103" s="9">
        <f t="shared" si="23"/>
        <v>0.50400000000000034</v>
      </c>
      <c r="D103" s="9">
        <f t="shared" si="32"/>
        <v>29.623301113289536</v>
      </c>
      <c r="E103" s="9">
        <f t="shared" si="32"/>
        <v>-1.1266265143614076</v>
      </c>
      <c r="F103" s="9">
        <f t="shared" si="25"/>
        <v>-0.82402062022925382</v>
      </c>
      <c r="G103" s="10">
        <f t="shared" si="33"/>
        <v>2.1666666599999997</v>
      </c>
      <c r="H103" s="5">
        <f t="shared" si="33"/>
        <v>1</v>
      </c>
      <c r="I103">
        <f t="shared" si="27"/>
        <v>56.621232375713731</v>
      </c>
      <c r="J103">
        <f t="shared" si="28"/>
        <v>55.455796222425192</v>
      </c>
      <c r="K103">
        <f t="shared" si="28"/>
        <v>-11.428850383193591</v>
      </c>
      <c r="L103">
        <f t="shared" si="29"/>
        <v>-12.334858218607071</v>
      </c>
      <c r="M103">
        <f t="shared" si="30"/>
        <v>-29.631916779105602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19.95581386317615</v>
      </c>
      <c r="C104" s="9">
        <f t="shared" si="23"/>
        <v>0.51000000000000034</v>
      </c>
      <c r="D104" s="9">
        <f t="shared" si="32"/>
        <v>29.95581386317615</v>
      </c>
      <c r="E104" s="9">
        <f t="shared" si="32"/>
        <v>-1.1957329911625931</v>
      </c>
      <c r="F104" s="9">
        <f t="shared" si="25"/>
        <v>-0.88263274565869854</v>
      </c>
      <c r="G104" s="10">
        <f t="shared" si="33"/>
        <v>2.1666666599999997</v>
      </c>
      <c r="H104" s="5">
        <f t="shared" si="33"/>
        <v>1</v>
      </c>
      <c r="I104">
        <f t="shared" si="27"/>
        <v>56.584949193509502</v>
      </c>
      <c r="J104">
        <f t="shared" si="28"/>
        <v>55.38178707311355</v>
      </c>
      <c r="K104">
        <f t="shared" si="28"/>
        <v>-11.606641883868225</v>
      </c>
      <c r="L104">
        <f t="shared" si="29"/>
        <v>-12.31050290340904</v>
      </c>
      <c r="M104">
        <f t="shared" si="30"/>
        <v>-29.594025496440594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20.287882996562569</v>
      </c>
      <c r="C105" s="9">
        <f t="shared" si="23"/>
        <v>0.51600000000000035</v>
      </c>
      <c r="D105" s="9">
        <f t="shared" si="32"/>
        <v>30.287882996562569</v>
      </c>
      <c r="E105" s="9">
        <f t="shared" si="32"/>
        <v>-1.2659055349247383</v>
      </c>
      <c r="F105" s="9">
        <f t="shared" si="25"/>
        <v>-0.94208001661642238</v>
      </c>
      <c r="G105" s="10">
        <f t="shared" si="33"/>
        <v>2.1666666599999997</v>
      </c>
      <c r="H105" s="5">
        <f t="shared" si="33"/>
        <v>1</v>
      </c>
      <c r="I105">
        <f t="shared" si="27"/>
        <v>56.549394119381802</v>
      </c>
      <c r="J105">
        <f t="shared" si="28"/>
        <v>55.307924055693093</v>
      </c>
      <c r="K105">
        <f t="shared" si="28"/>
        <v>-11.784206036846868</v>
      </c>
      <c r="L105">
        <f t="shared" si="29"/>
        <v>-12.286359341997885</v>
      </c>
      <c r="M105">
        <f t="shared" si="30"/>
        <v>-29.556201693503301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20.619509386428572</v>
      </c>
      <c r="C106" s="9">
        <f t="shared" si="23"/>
        <v>0.52200000000000035</v>
      </c>
      <c r="D106" s="9">
        <f t="shared" si="32"/>
        <v>30.619509386428572</v>
      </c>
      <c r="E106" s="9">
        <f t="shared" si="32"/>
        <v>-1.3371427827763025</v>
      </c>
      <c r="F106" s="9">
        <f t="shared" si="25"/>
        <v>-1.0023589349787403</v>
      </c>
      <c r="G106" s="10">
        <f t="shared" si="33"/>
        <v>2.1666666599999997</v>
      </c>
      <c r="H106" s="5">
        <f t="shared" si="33"/>
        <v>1</v>
      </c>
      <c r="I106">
        <f t="shared" si="27"/>
        <v>56.514564655617654</v>
      </c>
      <c r="J106">
        <f t="shared" si="28"/>
        <v>55.234205899641104</v>
      </c>
      <c r="K106">
        <f t="shared" si="28"/>
        <v>-11.961543247007889</v>
      </c>
      <c r="L106">
        <f t="shared" si="29"/>
        <v>-12.262426015327108</v>
      </c>
      <c r="M106">
        <f t="shared" si="30"/>
        <v>-29.518443778877195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20.950693898158143</v>
      </c>
      <c r="C107" s="9">
        <f t="shared" si="23"/>
        <v>0.52800000000000036</v>
      </c>
      <c r="D107" s="9">
        <f t="shared" si="32"/>
        <v>30.950693898158143</v>
      </c>
      <c r="E107" s="9">
        <f t="shared" si="32"/>
        <v>-1.4094433742463697</v>
      </c>
      <c r="F107" s="9">
        <f t="shared" si="25"/>
        <v>-1.0634660156691895</v>
      </c>
      <c r="G107" s="10">
        <f t="shared" si="33"/>
        <v>2.1666666599999997</v>
      </c>
      <c r="H107" s="5">
        <f t="shared" si="33"/>
        <v>1</v>
      </c>
      <c r="I107">
        <f t="shared" si="27"/>
        <v>56.480458292740096</v>
      </c>
      <c r="J107">
        <f t="shared" si="28"/>
        <v>55.160631343549142</v>
      </c>
      <c r="K107">
        <f t="shared" si="28"/>
        <v>-12.138653909681151</v>
      </c>
      <c r="L107">
        <f t="shared" si="29"/>
        <v>-12.238701409899498</v>
      </c>
      <c r="M107">
        <f t="shared" si="30"/>
        <v>-29.480750174894968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21.281437389594061</v>
      </c>
      <c r="C108" s="9">
        <f t="shared" si="23"/>
        <v>0.53400000000000036</v>
      </c>
      <c r="D108" s="9">
        <f t="shared" si="32"/>
        <v>31.281437389594061</v>
      </c>
      <c r="E108" s="9">
        <f t="shared" si="32"/>
        <v>-1.4828059512076046</v>
      </c>
      <c r="F108" s="9">
        <f t="shared" si="25"/>
        <v>-1.1253977865328948</v>
      </c>
      <c r="G108" s="10">
        <f t="shared" si="33"/>
        <v>2.1666666599999997</v>
      </c>
      <c r="H108" s="5">
        <f t="shared" si="33"/>
        <v>1</v>
      </c>
      <c r="I108">
        <f t="shared" si="27"/>
        <v>56.447072509521803</v>
      </c>
      <c r="J108">
        <f t="shared" si="28"/>
        <v>55.087199135089747</v>
      </c>
      <c r="K108">
        <f t="shared" si="28"/>
        <v>-12.315538410730522</v>
      </c>
      <c r="L108">
        <f t="shared" si="29"/>
        <v>-12.215184017723393</v>
      </c>
      <c r="M108">
        <f t="shared" si="30"/>
        <v>-29.443119317620415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21.611740711092281</v>
      </c>
      <c r="C109" s="9">
        <f t="shared" si="23"/>
        <v>0.54000000000000037</v>
      </c>
      <c r="D109" s="9">
        <f t="shared" si="32"/>
        <v>31.611740711092281</v>
      </c>
      <c r="E109" s="9">
        <f t="shared" si="32"/>
        <v>-1.5572291578197048</v>
      </c>
      <c r="F109" s="9">
        <f t="shared" si="25"/>
        <v>-1.1881507882122602</v>
      </c>
      <c r="G109" s="10">
        <f t="shared" si="33"/>
        <v>2.1666666599999997</v>
      </c>
      <c r="H109" s="5">
        <f t="shared" si="33"/>
        <v>1</v>
      </c>
      <c r="I109">
        <f t="shared" si="27"/>
        <v>56.414404773003142</v>
      </c>
      <c r="J109">
        <f t="shared" si="28"/>
        <v>55.013908030983409</v>
      </c>
      <c r="K109">
        <f t="shared" si="28"/>
        <v>-12.492197126636244</v>
      </c>
      <c r="L109">
        <f t="shared" si="29"/>
        <v>-12.191872336270485</v>
      </c>
      <c r="M109">
        <f t="shared" si="30"/>
        <v>-29.405549656830448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21.941604705576129</v>
      </c>
      <c r="C110" s="9">
        <f t="shared" si="23"/>
        <v>0.54600000000000037</v>
      </c>
      <c r="D110" s="9">
        <f t="shared" si="32"/>
        <v>31.941604705576129</v>
      </c>
      <c r="E110" s="9">
        <f t="shared" si="32"/>
        <v>-1.6327116404733453</v>
      </c>
      <c r="F110" s="9">
        <f t="shared" si="25"/>
        <v>-1.2517215740240011</v>
      </c>
      <c r="G110" s="10">
        <f t="shared" si="33"/>
        <v>2.1666666599999997</v>
      </c>
      <c r="H110" s="5">
        <f t="shared" si="33"/>
        <v>1</v>
      </c>
      <c r="I110">
        <f t="shared" si="27"/>
        <v>56.382452538514727</v>
      </c>
      <c r="J110">
        <f t="shared" si="28"/>
        <v>54.940756796965786</v>
      </c>
      <c r="K110">
        <f t="shared" si="28"/>
        <v>-12.668630424577227</v>
      </c>
      <c r="L110">
        <f t="shared" si="29"/>
        <v>-12.168764868435179</v>
      </c>
      <c r="M110">
        <f t="shared" si="30"/>
        <v>-29.368039655997272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22.27103020859029</v>
      </c>
      <c r="C111" s="9">
        <f t="shared" si="23"/>
        <v>0.55200000000000038</v>
      </c>
      <c r="D111" s="9">
        <f t="shared" si="32"/>
        <v>32.27103020859029</v>
      </c>
      <c r="E111" s="9">
        <f t="shared" si="32"/>
        <v>-1.7092520477346165</v>
      </c>
      <c r="F111" s="9">
        <f t="shared" si="25"/>
        <v>-1.3161067098374768</v>
      </c>
      <c r="G111" s="10">
        <f t="shared" si="33"/>
        <v>2.1666666599999997</v>
      </c>
      <c r="H111" s="5">
        <f t="shared" si="33"/>
        <v>1</v>
      </c>
      <c r="I111">
        <f t="shared" si="27"/>
        <v>56.351213249704266</v>
      </c>
      <c r="J111">
        <f t="shared" si="28"/>
        <v>54.867744207755173</v>
      </c>
      <c r="K111">
        <f t="shared" si="28"/>
        <v>-12.84483866251321</v>
      </c>
      <c r="L111">
        <f t="shared" si="29"/>
        <v>-12.145860122495455</v>
      </c>
      <c r="M111">
        <f t="shared" si="30"/>
        <v>-29.330587792270563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22.600018048354613</v>
      </c>
      <c r="C112" s="9">
        <f t="shared" si="23"/>
        <v>0.55800000000000038</v>
      </c>
      <c r="D112" s="9">
        <f t="shared" si="32"/>
        <v>32.600018048354613</v>
      </c>
      <c r="E112" s="9">
        <f t="shared" si="32"/>
        <v>-1.7868490302899567</v>
      </c>
      <c r="F112" s="9">
        <f t="shared" si="25"/>
        <v>-1.3813027739543458</v>
      </c>
      <c r="G112" s="10">
        <f t="shared" si="33"/>
        <v>2.1666666599999997</v>
      </c>
      <c r="H112" s="5">
        <f t="shared" si="33"/>
        <v>1</v>
      </c>
      <c r="I112">
        <f t="shared" si="27"/>
        <v>56.320684338567794</v>
      </c>
      <c r="J112">
        <f t="shared" si="28"/>
        <v>54.7948690470202</v>
      </c>
      <c r="K112">
        <f t="shared" si="28"/>
        <v>-13.020822189266834</v>
      </c>
      <c r="L112">
        <f t="shared" si="29"/>
        <v>-12.123156612075228</v>
      </c>
      <c r="M112">
        <f t="shared" si="30"/>
        <v>-29.293192556459804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22.928569045817717</v>
      </c>
      <c r="C113" s="9">
        <f t="shared" si="23"/>
        <v>0.56400000000000039</v>
      </c>
      <c r="D113" s="9">
        <f t="shared" si="32"/>
        <v>32.928569045817717</v>
      </c>
      <c r="E113" s="9">
        <f t="shared" si="32"/>
        <v>-1.8655012408915739</v>
      </c>
      <c r="F113" s="9">
        <f t="shared" si="25"/>
        <v>-1.4473063569895022</v>
      </c>
      <c r="G113" s="10">
        <f t="shared" si="33"/>
        <v>2.1666666599999997</v>
      </c>
      <c r="H113" s="5">
        <f t="shared" si="33"/>
        <v>1</v>
      </c>
      <c r="I113">
        <f t="shared" si="27"/>
        <v>56.290863225485239</v>
      </c>
      <c r="J113">
        <f t="shared" si="28"/>
        <v>54.722130107347745</v>
      </c>
      <c r="K113">
        <f t="shared" si="28"/>
        <v>-13.196581344605592</v>
      </c>
      <c r="L113">
        <f t="shared" si="29"/>
        <v>-12.100652856108196</v>
      </c>
      <c r="M113">
        <f t="shared" si="30"/>
        <v>-29.255852453016555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23.256684014710395</v>
      </c>
      <c r="C114" s="9">
        <f t="shared" si="23"/>
        <v>0.5700000000000004</v>
      </c>
      <c r="D114" s="9">
        <f t="shared" si="32"/>
        <v>33.256684014710395</v>
      </c>
      <c r="E114" s="9">
        <f t="shared" si="32"/>
        <v>-1.9452073343033618</v>
      </c>
      <c r="F114" s="9">
        <f t="shared" si="25"/>
        <v>-1.5141140617533169</v>
      </c>
      <c r="G114" s="10">
        <f t="shared" si="33"/>
        <v>2.1666666599999997</v>
      </c>
      <c r="H114" s="5">
        <f t="shared" si="33"/>
        <v>1</v>
      </c>
      <c r="I114">
        <f t="shared" si="27"/>
        <v>56.261747319260216</v>
      </c>
      <c r="J114">
        <f t="shared" si="28"/>
        <v>54.649526190211098</v>
      </c>
      <c r="K114">
        <f t="shared" si="28"/>
        <v>-13.372116459323692</v>
      </c>
      <c r="L114">
        <f t="shared" si="29"/>
        <v>-12.078347378803114</v>
      </c>
      <c r="M114">
        <f t="shared" si="30"/>
        <v>-29.2185660000168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23.584363761598844</v>
      </c>
      <c r="C115" s="9">
        <f t="shared" si="23"/>
        <v>0.5760000000000004</v>
      </c>
      <c r="D115" s="9">
        <f t="shared" si="32"/>
        <v>33.584363761598844</v>
      </c>
      <c r="E115" s="9">
        <f t="shared" si="32"/>
        <v>-2.0259659672473043</v>
      </c>
      <c r="F115" s="9">
        <f t="shared" si="25"/>
        <v>-1.5817225031351438</v>
      </c>
      <c r="G115" s="10">
        <f t="shared" si="33"/>
        <v>2.1666666599999997</v>
      </c>
      <c r="H115" s="5">
        <f t="shared" si="33"/>
        <v>1</v>
      </c>
      <c r="I115">
        <f t="shared" si="27"/>
        <v>56.233334017164033</v>
      </c>
      <c r="J115">
        <f t="shared" si="28"/>
        <v>54.577056105938283</v>
      </c>
      <c r="K115">
        <f t="shared" si="28"/>
        <v>-13.547427855323793</v>
      </c>
      <c r="L115">
        <f t="shared" si="29"/>
        <v>-12.056238709610506</v>
      </c>
      <c r="M115">
        <f t="shared" si="30"/>
        <v>-29.181331729143245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23.911609085937698</v>
      </c>
      <c r="C116" s="9">
        <f t="shared" si="23"/>
        <v>0.58200000000000041</v>
      </c>
      <c r="D116" s="9">
        <f t="shared" si="32"/>
        <v>33.911609085937698</v>
      </c>
      <c r="E116" s="9">
        <f t="shared" si="32"/>
        <v>-2.1077757983503718</v>
      </c>
      <c r="F116" s="9">
        <f t="shared" si="25"/>
        <v>-1.6501283079881111</v>
      </c>
      <c r="G116" s="10">
        <f t="shared" si="33"/>
        <v>2.1666666599999997</v>
      </c>
      <c r="H116" s="5">
        <f t="shared" si="33"/>
        <v>1</v>
      </c>
      <c r="I116">
        <f t="shared" si="27"/>
        <v>56.205620704983943</v>
      </c>
      <c r="J116">
        <f t="shared" si="28"/>
        <v>54.504718673680621</v>
      </c>
      <c r="K116">
        <f t="shared" si="28"/>
        <v>-13.722515845698652</v>
      </c>
      <c r="L116">
        <f t="shared" si="29"/>
        <v>-12.034325383190792</v>
      </c>
      <c r="M116">
        <f t="shared" si="30"/>
        <v>-29.144148185667582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24.238420780122887</v>
      </c>
      <c r="C117" s="9">
        <f t="shared" si="23"/>
        <v>0.58800000000000041</v>
      </c>
      <c r="D117" s="9">
        <f t="shared" ref="D117:E132" si="34">D116+$C$7*(J116+J117)/2</f>
        <v>34.238420780122887</v>
      </c>
      <c r="E117" s="9">
        <f t="shared" si="34"/>
        <v>-2.1906354880919059</v>
      </c>
      <c r="F117" s="9">
        <f t="shared" si="25"/>
        <v>-1.7193281150151574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56.178604757075433</v>
      </c>
      <c r="J117">
        <f t="shared" si="28"/>
        <v>54.432512721381478</v>
      </c>
      <c r="K117">
        <f t="shared" si="28"/>
        <v>-13.897380734812657</v>
      </c>
      <c r="L117">
        <f t="shared" si="29"/>
        <v>-12.012605939383782</v>
      </c>
      <c r="M117">
        <f t="shared" si="30"/>
        <v>-29.107013928432671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24.564799629544268</v>
      </c>
      <c r="C118" s="9">
        <f t="shared" si="23"/>
        <v>0.59400000000000042</v>
      </c>
      <c r="D118" s="9">
        <f t="shared" si="34"/>
        <v>34.564799629544268</v>
      </c>
      <c r="E118" s="9">
        <f t="shared" si="34"/>
        <v>-2.2745436987514935</v>
      </c>
      <c r="F118" s="9">
        <f t="shared" si="25"/>
        <v>-1.7893185746563356</v>
      </c>
      <c r="G118" s="10">
        <f t="shared" si="35"/>
        <v>2.1666666599999997</v>
      </c>
      <c r="H118" s="5">
        <f t="shared" si="35"/>
        <v>1</v>
      </c>
      <c r="I118">
        <f t="shared" si="27"/>
        <v>56.1522835364187</v>
      </c>
      <c r="J118">
        <f t="shared" si="28"/>
        <v>54.360437085745176</v>
      </c>
      <c r="K118">
        <f t="shared" si="28"/>
        <v>-14.072022818383253</v>
      </c>
      <c r="L118">
        <f t="shared" si="29"/>
        <v>-11.991078923179543</v>
      </c>
      <c r="M118">
        <f t="shared" si="30"/>
        <v>-29.069927529834651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24.890746412638123</v>
      </c>
      <c r="C119" s="9">
        <f t="shared" si="23"/>
        <v>0.60000000000000042</v>
      </c>
      <c r="D119" s="9">
        <f t="shared" si="34"/>
        <v>34.890746412638123</v>
      </c>
      <c r="E119" s="9">
        <f t="shared" si="34"/>
        <v>-2.35949909435733</v>
      </c>
      <c r="F119" s="9">
        <f t="shared" si="25"/>
        <v>-1.8600963489773443</v>
      </c>
      <c r="G119" s="10">
        <f t="shared" si="35"/>
        <v>2.1666666599999997</v>
      </c>
      <c r="H119" s="5">
        <f t="shared" si="35"/>
        <v>1</v>
      </c>
      <c r="I119">
        <f t="shared" si="27"/>
        <v>56.126654394679079</v>
      </c>
      <c r="J119">
        <f t="shared" si="28"/>
        <v>54.288490612206097</v>
      </c>
      <c r="K119">
        <f t="shared" si="28"/>
        <v>-14.246442383562261</v>
      </c>
      <c r="L119">
        <f t="shared" si="29"/>
        <v>-11.969742884690589</v>
      </c>
      <c r="M119">
        <f t="shared" si="30"/>
        <v>-29.032887575804914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25.216261900939436</v>
      </c>
      <c r="C120" s="9">
        <f t="shared" si="23"/>
        <v>0.60600000000000043</v>
      </c>
      <c r="D120" s="9">
        <f t="shared" si="34"/>
        <v>35.216261900939436</v>
      </c>
      <c r="E120" s="9">
        <f t="shared" si="34"/>
        <v>-2.4455003406350682</v>
      </c>
      <c r="F120" s="9">
        <f t="shared" si="25"/>
        <v>-1.9316581115593148</v>
      </c>
      <c r="G120" s="10">
        <f t="shared" si="35"/>
        <v>2.1666666599999997</v>
      </c>
      <c r="H120" s="5">
        <f t="shared" si="35"/>
        <v>1</v>
      </c>
      <c r="I120">
        <f t="shared" si="27"/>
        <v>56.101714672271541</v>
      </c>
      <c r="J120">
        <f t="shared" si="28"/>
        <v>54.216672154897957</v>
      </c>
      <c r="K120">
        <f t="shared" si="28"/>
        <v>-14.42063970901709</v>
      </c>
      <c r="L120">
        <f t="shared" si="29"/>
        <v>-11.948596379125407</v>
      </c>
      <c r="M120">
        <f t="shared" si="30"/>
        <v>-28.995892665791967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25.541346859134002</v>
      </c>
      <c r="C121" s="9">
        <f t="shared" si="23"/>
        <v>0.61200000000000043</v>
      </c>
      <c r="D121" s="9">
        <f t="shared" si="34"/>
        <v>35.541346859134002</v>
      </c>
      <c r="E121" s="9">
        <f t="shared" si="34"/>
        <v>-2.5325461049571549</v>
      </c>
      <c r="F121" s="9">
        <f t="shared" si="25"/>
        <v>-2.0040005473897993</v>
      </c>
      <c r="G121" s="10">
        <f t="shared" si="35"/>
        <v>2.1666666599999997</v>
      </c>
      <c r="H121" s="5">
        <f t="shared" si="35"/>
        <v>1</v>
      </c>
      <c r="I121">
        <f t="shared" si="27"/>
        <v>56.077461698429033</v>
      </c>
      <c r="J121">
        <f t="shared" si="28"/>
        <v>54.144980576623205</v>
      </c>
      <c r="K121">
        <f t="shared" si="28"/>
        <v>-14.594615065011842</v>
      </c>
      <c r="L121">
        <f t="shared" si="29"/>
        <v>-11.927637966763239</v>
      </c>
      <c r="M121">
        <f t="shared" si="30"/>
        <v>-28.958941412743108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25.866002045110342</v>
      </c>
      <c r="C122" s="9">
        <f t="shared" si="23"/>
        <v>0.61800000000000044</v>
      </c>
      <c r="D122" s="9">
        <f t="shared" si="34"/>
        <v>35.866002045110342</v>
      </c>
      <c r="E122" s="9">
        <f t="shared" si="34"/>
        <v>-2.6206350562926555</v>
      </c>
      <c r="F122" s="9">
        <f t="shared" si="25"/>
        <v>-2.077120352754994</v>
      </c>
      <c r="G122" s="10">
        <f t="shared" si="35"/>
        <v>2.1666666599999997</v>
      </c>
      <c r="H122" s="5">
        <f t="shared" si="35"/>
        <v>1</v>
      </c>
      <c r="I122">
        <f t="shared" si="27"/>
        <v>56.053892791274798</v>
      </c>
      <c r="J122">
        <f t="shared" si="28"/>
        <v>54.073414748822628</v>
      </c>
      <c r="K122">
        <f t="shared" si="28"/>
        <v>-14.7683687134883</v>
      </c>
      <c r="L122">
        <f t="shared" si="29"/>
        <v>-11.906866212930174</v>
      </c>
      <c r="M122">
        <f t="shared" si="30"/>
        <v>-28.92203244308595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26.190228210011448</v>
      </c>
      <c r="C123" s="9">
        <f t="shared" si="23"/>
        <v>0.62400000000000044</v>
      </c>
      <c r="D123" s="9">
        <f t="shared" si="34"/>
        <v>36.190228210011448</v>
      </c>
      <c r="E123" s="9">
        <f t="shared" si="34"/>
        <v>-2.7097658651575607</v>
      </c>
      <c r="F123" s="9">
        <f t="shared" si="25"/>
        <v>-2.1510142351331636</v>
      </c>
      <c r="G123" s="10">
        <f t="shared" si="35"/>
        <v>2.1666666599999997</v>
      </c>
      <c r="H123" s="5">
        <f t="shared" si="35"/>
        <v>1</v>
      </c>
      <c r="I123">
        <f t="shared" si="27"/>
        <v>56.031005257898499</v>
      </c>
      <c r="J123">
        <f t="shared" si="28"/>
        <v>54.001973551545049</v>
      </c>
      <c r="K123">
        <f t="shared" si="28"/>
        <v>-14.941900908146815</v>
      </c>
      <c r="L123">
        <f t="shared" si="29"/>
        <v>-11.886279687976453</v>
      </c>
      <c r="M123">
        <f t="shared" si="30"/>
        <v>-28.885164396709701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26.514026098286337</v>
      </c>
      <c r="C124" s="9">
        <f t="shared" si="23"/>
        <v>0.63000000000000045</v>
      </c>
      <c r="D124" s="9">
        <f t="shared" si="34"/>
        <v>36.514026098286337</v>
      </c>
      <c r="E124" s="9">
        <f t="shared" si="34"/>
        <v>-2.7999372035655825</v>
      </c>
      <c r="F124" s="9">
        <f t="shared" si="25"/>
        <v>-2.2256789130892716</v>
      </c>
      <c r="G124" s="10">
        <f t="shared" si="35"/>
        <v>2.1666666599999997</v>
      </c>
      <c r="H124" s="5">
        <f t="shared" si="35"/>
        <v>1</v>
      </c>
      <c r="I124">
        <f t="shared" si="27"/>
        <v>56.008796394436118</v>
      </c>
      <c r="J124">
        <f t="shared" si="28"/>
        <v>53.930655873417187</v>
      </c>
      <c r="K124">
        <f t="shared" si="28"/>
        <v>-15.115211894527073</v>
      </c>
      <c r="L124">
        <f t="shared" si="29"/>
        <v>-11.865876967255021</v>
      </c>
      <c r="M124">
        <f t="shared" si="30"/>
        <v>-28.848335926946266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26.837396447741426</v>
      </c>
      <c r="C125" s="9">
        <f t="shared" si="23"/>
        <v>0.63600000000000045</v>
      </c>
      <c r="D125" s="9">
        <f t="shared" si="34"/>
        <v>36.837396447741426</v>
      </c>
      <c r="E125" s="9">
        <f t="shared" si="34"/>
        <v>-2.8911477449794298</v>
      </c>
      <c r="F125" s="9">
        <f t="shared" si="25"/>
        <v>-2.3011111161707842</v>
      </c>
      <c r="G125" s="10">
        <f t="shared" si="35"/>
        <v>2.1666666599999997</v>
      </c>
      <c r="H125" s="5">
        <f t="shared" si="35"/>
        <v>1</v>
      </c>
      <c r="I125">
        <f t="shared" si="27"/>
        <v>55.98726348615358</v>
      </c>
      <c r="J125">
        <f t="shared" si="28"/>
        <v>53.859460611613656</v>
      </c>
      <c r="K125">
        <f t="shared" si="28"/>
        <v>-15.288301910088752</v>
      </c>
      <c r="L125">
        <f t="shared" si="29"/>
        <v>-11.845656631101258</v>
      </c>
      <c r="M125">
        <f t="shared" si="30"/>
        <v>-28.811545700551065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27.160339989591748</v>
      </c>
      <c r="C126" s="9">
        <f t="shared" si="23"/>
        <v>0.64200000000000046</v>
      </c>
      <c r="D126" s="9">
        <f t="shared" si="34"/>
        <v>37.160339989591748</v>
      </c>
      <c r="E126" s="9">
        <f t="shared" si="34"/>
        <v>-2.9833961642625724</v>
      </c>
      <c r="F126" s="9">
        <f t="shared" si="25"/>
        <v>-2.3773075848046883</v>
      </c>
      <c r="G126" s="10">
        <f t="shared" si="35"/>
        <v>2.1666666599999997</v>
      </c>
      <c r="H126" s="5">
        <f t="shared" si="35"/>
        <v>1</v>
      </c>
      <c r="I126">
        <f t="shared" si="27"/>
        <v>55.966403807534078</v>
      </c>
      <c r="J126">
        <f t="shared" si="28"/>
        <v>53.788386671827048</v>
      </c>
      <c r="K126">
        <f t="shared" si="28"/>
        <v>-15.461171184292057</v>
      </c>
      <c r="L126">
        <f t="shared" si="29"/>
        <v>-11.825617264813902</v>
      </c>
      <c r="M126">
        <f t="shared" si="30"/>
        <v>-28.774792397683623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27.482857448511943</v>
      </c>
      <c r="C127" s="9">
        <f t="shared" si="23"/>
        <v>0.64800000000000046</v>
      </c>
      <c r="D127" s="9">
        <f t="shared" si="34"/>
        <v>37.482857448511943</v>
      </c>
      <c r="E127" s="9">
        <f t="shared" si="34"/>
        <v>-3.0766811376314829</v>
      </c>
      <c r="F127" s="9">
        <f t="shared" si="25"/>
        <v>-2.4542650701956479</v>
      </c>
      <c r="G127" s="10">
        <f t="shared" si="35"/>
        <v>2.1666666599999997</v>
      </c>
      <c r="H127" s="5">
        <f t="shared" si="35"/>
        <v>1</v>
      </c>
      <c r="I127">
        <f t="shared" si="27"/>
        <v>55.94621462236897</v>
      </c>
      <c r="J127">
        <f t="shared" si="28"/>
        <v>53.717432968238164</v>
      </c>
      <c r="K127">
        <f t="shared" si="28"/>
        <v>-15.63381993867816</v>
      </c>
      <c r="L127">
        <f t="shared" si="29"/>
        <v>-11.805757458637103</v>
      </c>
      <c r="M127">
        <f t="shared" si="30"/>
        <v>-28.738074711887844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27.804949542687119</v>
      </c>
      <c r="C128" s="9">
        <f t="shared" si="23"/>
        <v>0.65400000000000047</v>
      </c>
      <c r="D128" s="9">
        <f t="shared" si="34"/>
        <v>37.804949542687119</v>
      </c>
      <c r="E128" s="9">
        <f t="shared" si="34"/>
        <v>-3.1710013426083656</v>
      </c>
      <c r="F128" s="9">
        <f t="shared" si="25"/>
        <v>-2.5319803342253566</v>
      </c>
      <c r="G128" s="10">
        <f t="shared" si="35"/>
        <v>2.1666666599999997</v>
      </c>
      <c r="H128" s="5">
        <f t="shared" si="35"/>
        <v>1</v>
      </c>
      <c r="I128">
        <f t="shared" si="27"/>
        <v>55.926693183852294</v>
      </c>
      <c r="J128">
        <f t="shared" si="28"/>
        <v>53.646598423486338</v>
      </c>
      <c r="K128">
        <f t="shared" si="28"/>
        <v>-15.806248386949488</v>
      </c>
      <c r="L128">
        <f t="shared" si="29"/>
        <v>-11.786075807743646</v>
      </c>
      <c r="M128">
        <f t="shared" si="30"/>
        <v>-28.701391350072001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28.126616983863499</v>
      </c>
      <c r="C129" s="9">
        <f t="shared" si="23"/>
        <v>0.66000000000000048</v>
      </c>
      <c r="D129" s="9">
        <f t="shared" si="34"/>
        <v>38.126616983863499</v>
      </c>
      <c r="E129" s="9">
        <f t="shared" si="34"/>
        <v>-3.2663554579743637</v>
      </c>
      <c r="F129" s="9">
        <f t="shared" si="25"/>
        <v>-2.6104501493530279</v>
      </c>
      <c r="G129" s="10">
        <f t="shared" si="35"/>
        <v>2.1666666599999997</v>
      </c>
      <c r="H129" s="5">
        <f t="shared" si="35"/>
        <v>1</v>
      </c>
      <c r="I129">
        <f t="shared" si="27"/>
        <v>55.907836734678739</v>
      </c>
      <c r="J129">
        <f t="shared" si="28"/>
        <v>53.575881968639877</v>
      </c>
      <c r="K129">
        <f t="shared" si="28"/>
        <v>-15.978456735049919</v>
      </c>
      <c r="L129">
        <f t="shared" si="29"/>
        <v>-11.766570912219251</v>
      </c>
      <c r="M129">
        <f t="shared" si="30"/>
        <v>-28.664741032488408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28.447860477398919</v>
      </c>
      <c r="C130" s="9">
        <f t="shared" si="23"/>
        <v>0.66600000000000048</v>
      </c>
      <c r="D130" s="9">
        <f t="shared" si="34"/>
        <v>38.447860477398919</v>
      </c>
      <c r="E130" s="9">
        <f t="shared" si="34"/>
        <v>-3.3627421637232482</v>
      </c>
      <c r="F130" s="9">
        <f t="shared" si="25"/>
        <v>-2.6896712985170415</v>
      </c>
      <c r="G130" s="10">
        <f t="shared" si="35"/>
        <v>2.1666666599999997</v>
      </c>
      <c r="H130" s="5">
        <f t="shared" si="35"/>
        <v>1</v>
      </c>
      <c r="I130">
        <f t="shared" si="27"/>
        <v>55.889642507145084</v>
      </c>
      <c r="J130">
        <f t="shared" si="28"/>
        <v>53.505282543166558</v>
      </c>
      <c r="K130">
        <f t="shared" si="28"/>
        <v>-16.150445181244848</v>
      </c>
      <c r="L130">
        <f t="shared" si="29"/>
        <v>-11.747241377047951</v>
      </c>
      <c r="M130">
        <f t="shared" si="30"/>
        <v>-28.628122492712734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28.768680722313128</v>
      </c>
      <c r="C131" s="9">
        <f t="shared" si="23"/>
        <v>0.67200000000000049</v>
      </c>
      <c r="D131" s="9">
        <f t="shared" si="34"/>
        <v>38.768680722313128</v>
      </c>
      <c r="E131" s="9">
        <f t="shared" si="34"/>
        <v>-3.460160141015586</v>
      </c>
      <c r="F131" s="9">
        <f t="shared" si="25"/>
        <v>-2.7696405750377391</v>
      </c>
      <c r="G131" s="10">
        <f t="shared" si="35"/>
        <v>2.1666666599999997</v>
      </c>
      <c r="H131" s="5">
        <f t="shared" si="35"/>
        <v>1</v>
      </c>
      <c r="I131">
        <f t="shared" si="27"/>
        <v>55.872107723255006</v>
      </c>
      <c r="J131">
        <f t="shared" si="28"/>
        <v>53.434799094904271</v>
      </c>
      <c r="K131">
        <f t="shared" si="28"/>
        <v>-16.322213916201125</v>
      </c>
      <c r="L131">
        <f t="shared" si="29"/>
        <v>-11.728085812098575</v>
      </c>
      <c r="M131">
        <f t="shared" si="30"/>
        <v>-28.591534477623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29.089078411337937</v>
      </c>
      <c r="C132" s="9">
        <f t="shared" si="23"/>
        <v>0.67800000000000049</v>
      </c>
      <c r="D132" s="9">
        <f t="shared" si="34"/>
        <v>39.089078411337937</v>
      </c>
      <c r="E132" s="9">
        <f t="shared" si="34"/>
        <v>-3.5586080721333899</v>
      </c>
      <c r="F132" s="9">
        <f t="shared" si="25"/>
        <v>-2.8503547825213409</v>
      </c>
      <c r="G132" s="10">
        <f t="shared" si="35"/>
        <v>2.1666666599999997</v>
      </c>
      <c r="H132" s="5">
        <f t="shared" si="35"/>
        <v>1</v>
      </c>
      <c r="I132">
        <f t="shared" si="27"/>
        <v>55.855229594827208</v>
      </c>
      <c r="J132">
        <f t="shared" si="28"/>
        <v>53.36443058003168</v>
      </c>
      <c r="K132">
        <f t="shared" si="28"/>
        <v>-16.493763123066863</v>
      </c>
      <c r="L132">
        <f t="shared" si="29"/>
        <v>-11.70910283211221</v>
      </c>
      <c r="M132">
        <f t="shared" si="30"/>
        <v>-28.554975747378144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29.409054230967151</v>
      </c>
      <c r="C133" s="9">
        <f t="shared" si="23"/>
        <v>0.6840000000000005</v>
      </c>
      <c r="D133" s="9">
        <f t="shared" ref="D133:E148" si="36">D132+$C$7*(J132+J133)/2</f>
        <v>39.409054230967151</v>
      </c>
      <c r="E133" s="9">
        <f t="shared" si="36"/>
        <v>-3.6580846404352441</v>
      </c>
      <c r="F133" s="9">
        <f t="shared" si="25"/>
        <v>-2.9318107347649889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55.839005323606798</v>
      </c>
      <c r="J133">
        <f t="shared" si="28"/>
        <v>53.29417596303901</v>
      </c>
      <c r="K133">
        <f t="shared" si="28"/>
        <v>-16.665092977551133</v>
      </c>
      <c r="L133">
        <f t="shared" si="29"/>
        <v>-11.69029105669072</v>
      </c>
      <c r="M133">
        <f t="shared" si="30"/>
        <v>-28.518445075396265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29.728608861506366</v>
      </c>
      <c r="C134" s="9">
        <f t="shared" si="23"/>
        <v>0.6900000000000005</v>
      </c>
      <c r="D134" s="9">
        <f t="shared" si="36"/>
        <v>39.728608861506366</v>
      </c>
      <c r="E134" s="9">
        <f t="shared" si="36"/>
        <v>-3.7585885303119082</v>
      </c>
      <c r="F134" s="9">
        <f t="shared" si="25"/>
        <v>-3.0140052556629109</v>
      </c>
      <c r="G134" s="10">
        <f t="shared" si="37"/>
        <v>2.1666666599999997</v>
      </c>
      <c r="H134" s="5">
        <f t="shared" si="37"/>
        <v>1</v>
      </c>
      <c r="I134">
        <f t="shared" si="27"/>
        <v>55.823432101379964</v>
      </c>
      <c r="J134">
        <f t="shared" si="28"/>
        <v>53.224034216698868</v>
      </c>
      <c r="K134">
        <f t="shared" si="28"/>
        <v>-16.836203648003512</v>
      </c>
      <c r="L134">
        <f t="shared" si="29"/>
        <v>-11.671649110286259</v>
      </c>
      <c r="M134">
        <f t="shared" si="30"/>
        <v>-28.481941248332408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30.047742977122574</v>
      </c>
      <c r="C135" s="9">
        <f t="shared" si="23"/>
        <v>0.69600000000000051</v>
      </c>
      <c r="D135" s="9">
        <f t="shared" si="36"/>
        <v>40.047742977122574</v>
      </c>
      <c r="E135" s="9">
        <f t="shared" si="36"/>
        <v>-3.8601184271423992</v>
      </c>
      <c r="F135" s="9">
        <f t="shared" si="25"/>
        <v>-3.0969351791136983</v>
      </c>
      <c r="G135" s="10">
        <f t="shared" si="37"/>
        <v>2.1666666599999997</v>
      </c>
      <c r="H135" s="5">
        <f t="shared" si="37"/>
        <v>1</v>
      </c>
      <c r="I135">
        <f t="shared" si="27"/>
        <v>55.808507110091568</v>
      </c>
      <c r="J135">
        <f t="shared" si="28"/>
        <v>53.154004322037153</v>
      </c>
      <c r="K135">
        <f t="shared" si="28"/>
        <v>-17.007095295493507</v>
      </c>
      <c r="L135">
        <f t="shared" si="29"/>
        <v>-11.653175622191711</v>
      </c>
      <c r="M135">
        <f t="shared" si="30"/>
        <v>-28.445463066055968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30.366457245893599</v>
      </c>
      <c r="C136" s="9">
        <f t="shared" si="23"/>
        <v>0.70200000000000051</v>
      </c>
      <c r="D136" s="9">
        <f t="shared" si="36"/>
        <v>40.366457245893599</v>
      </c>
      <c r="E136" s="9">
        <f t="shared" si="36"/>
        <v>-3.9626730172505491</v>
      </c>
      <c r="F136" s="9">
        <f t="shared" si="25"/>
        <v>-3.1805973489286696</v>
      </c>
      <c r="G136" s="10">
        <f t="shared" si="37"/>
        <v>2.1666666599999997</v>
      </c>
      <c r="H136" s="5">
        <f t="shared" si="37"/>
        <v>1</v>
      </c>
      <c r="I136">
        <f t="shared" si="27"/>
        <v>55.7942275219661</v>
      </c>
      <c r="J136">
        <f t="shared" si="28"/>
        <v>53.084085268304001</v>
      </c>
      <c r="K136">
        <f t="shared" si="28"/>
        <v>-17.177768073889844</v>
      </c>
      <c r="L136">
        <f t="shared" si="29"/>
        <v>-11.634869226532144</v>
      </c>
      <c r="M136">
        <f t="shared" si="30"/>
        <v>-28.409009341627623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30.684752329857346</v>
      </c>
      <c r="C137" s="9">
        <f t="shared" si="23"/>
        <v>0.70800000000000052</v>
      </c>
      <c r="D137" s="9">
        <f t="shared" si="36"/>
        <v>40.684752329857346</v>
      </c>
      <c r="E137" s="9">
        <f t="shared" si="36"/>
        <v>-4.0662509878620376</v>
      </c>
      <c r="F137" s="9">
        <f t="shared" si="25"/>
        <v>-3.2649886187413411</v>
      </c>
      <c r="G137" s="10">
        <f t="shared" si="37"/>
        <v>2.1666666599999997</v>
      </c>
      <c r="H137" s="5">
        <f t="shared" si="37"/>
        <v>1</v>
      </c>
      <c r="I137">
        <f t="shared" si="27"/>
        <v>55.780590499631352</v>
      </c>
      <c r="J137">
        <f t="shared" si="28"/>
        <v>53.014276052944808</v>
      </c>
      <c r="K137">
        <f t="shared" si="28"/>
        <v>-17.348222129939611</v>
      </c>
      <c r="L137">
        <f t="shared" si="29"/>
        <v>-11.616728562257109</v>
      </c>
      <c r="M137">
        <f t="shared" si="30"/>
        <v>-28.372578901275858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31.002628885060894</v>
      </c>
      <c r="C138" s="9">
        <f t="shared" si="23"/>
        <v>0.71400000000000052</v>
      </c>
      <c r="D138" s="9">
        <f t="shared" si="36"/>
        <v>41.002628885060894</v>
      </c>
      <c r="E138" s="9">
        <f t="shared" si="36"/>
        <v>-4.1708510270618984</v>
      </c>
      <c r="F138" s="9">
        <f t="shared" si="25"/>
        <v>-3.3501058519179741</v>
      </c>
      <c r="G138" s="10">
        <f t="shared" si="37"/>
        <v>2.1666666599999997</v>
      </c>
      <c r="H138" s="5">
        <f t="shared" si="37"/>
        <v>1</v>
      </c>
      <c r="I138">
        <f t="shared" si="27"/>
        <v>55.767593196245279</v>
      </c>
      <c r="J138">
        <f t="shared" si="28"/>
        <v>52.944575681571266</v>
      </c>
      <c r="K138">
        <f t="shared" si="28"/>
        <v>-17.518457603347265</v>
      </c>
      <c r="L138">
        <f t="shared" si="29"/>
        <v>-11.598752273133913</v>
      </c>
      <c r="M138">
        <f t="shared" si="30"/>
        <v>-28.336170584372997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31.320087561609405</v>
      </c>
      <c r="C139" s="9">
        <f t="shared" si="23"/>
        <v>0.72000000000000053</v>
      </c>
      <c r="D139" s="9">
        <f t="shared" si="36"/>
        <v>41.320087561609405</v>
      </c>
      <c r="E139" s="9">
        <f t="shared" si="36"/>
        <v>-4.2764718237525008</v>
      </c>
      <c r="F139" s="9">
        <f t="shared" si="25"/>
        <v>-3.4359459214692039</v>
      </c>
      <c r="G139" s="10">
        <f t="shared" si="37"/>
        <v>2.1666666599999997</v>
      </c>
      <c r="H139" s="5">
        <f t="shared" si="37"/>
        <v>1</v>
      </c>
      <c r="I139">
        <f t="shared" si="27"/>
        <v>55.755232755625563</v>
      </c>
      <c r="J139">
        <f t="shared" si="28"/>
        <v>52.874983167932463</v>
      </c>
      <c r="K139">
        <f t="shared" si="28"/>
        <v>-17.688474626853502</v>
      </c>
      <c r="L139">
        <f t="shared" si="29"/>
        <v>-11.580939007741721</v>
      </c>
      <c r="M139">
        <f t="shared" si="30"/>
        <v>-28.299783243410772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31.637129003714861</v>
      </c>
      <c r="C140" s="9">
        <f t="shared" si="23"/>
        <v>0.72600000000000053</v>
      </c>
      <c r="D140" s="9">
        <f t="shared" si="36"/>
        <v>41.637129003714861</v>
      </c>
      <c r="E140" s="9">
        <f t="shared" si="36"/>
        <v>-4.3831120676120028</v>
      </c>
      <c r="F140" s="9">
        <f t="shared" si="25"/>
        <v>-3.5225057099627368</v>
      </c>
      <c r="G140" s="10">
        <f t="shared" si="37"/>
        <v>2.1666666599999997</v>
      </c>
      <c r="H140" s="5">
        <f t="shared" si="37"/>
        <v>1</v>
      </c>
      <c r="I140">
        <f t="shared" si="27"/>
        <v>55.74350631238206</v>
      </c>
      <c r="J140">
        <f t="shared" si="28"/>
        <v>52.805497533886012</v>
      </c>
      <c r="K140">
        <f t="shared" si="28"/>
        <v>-17.858273326313967</v>
      </c>
      <c r="L140">
        <f t="shared" si="29"/>
        <v>-11.563287419466526</v>
      </c>
      <c r="M140">
        <f t="shared" si="30"/>
        <v>-28.26341574397539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31.953753849744629</v>
      </c>
      <c r="C141" s="9">
        <f t="shared" si="23"/>
        <v>0.73200000000000054</v>
      </c>
      <c r="D141" s="9">
        <f t="shared" si="36"/>
        <v>41.953753849744629</v>
      </c>
      <c r="E141" s="9">
        <f t="shared" si="36"/>
        <v>-4.4907704490532785</v>
      </c>
      <c r="F141" s="9">
        <f t="shared" si="25"/>
        <v>-3.6097821094371008</v>
      </c>
      <c r="G141" s="10">
        <f t="shared" si="37"/>
        <v>2.1666666599999997</v>
      </c>
      <c r="H141" s="5">
        <f t="shared" si="37"/>
        <v>1</v>
      </c>
      <c r="I141">
        <f t="shared" si="27"/>
        <v>55.732410992052031</v>
      </c>
      <c r="J141">
        <f t="shared" si="28"/>
        <v>52.736117809369212</v>
      </c>
      <c r="K141">
        <f t="shared" si="28"/>
        <v>-18.027853820777818</v>
      </c>
      <c r="L141">
        <f t="shared" si="29"/>
        <v>-11.545796166496977</v>
      </c>
      <c r="M141">
        <f t="shared" si="30"/>
        <v>-28.227066964722141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32.269962732269846</v>
      </c>
      <c r="C142" s="9">
        <f t="shared" si="23"/>
        <v>0.73800000000000054</v>
      </c>
      <c r="D142" s="9">
        <f t="shared" si="36"/>
        <v>42.269962732269846</v>
      </c>
      <c r="E142" s="9">
        <f t="shared" si="36"/>
        <v>-4.5994456591833108</v>
      </c>
      <c r="F142" s="9">
        <f t="shared" si="25"/>
        <v>-3.6977720213164678</v>
      </c>
      <c r="G142" s="10">
        <f t="shared" si="37"/>
        <v>2.1666666599999997</v>
      </c>
      <c r="H142" s="5">
        <f t="shared" si="37"/>
        <v>1</v>
      </c>
      <c r="I142">
        <f t="shared" si="27"/>
        <v>55.721943911237965</v>
      </c>
      <c r="J142">
        <f t="shared" si="28"/>
        <v>52.666843032370231</v>
      </c>
      <c r="K142">
        <f t="shared" si="28"/>
        <v>-18.197216222566151</v>
      </c>
      <c r="L142">
        <f t="shared" si="29"/>
        <v>-11.52846391182098</v>
      </c>
      <c r="M142">
        <f t="shared" si="30"/>
        <v>-28.190735797349426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32.585756278113656</v>
      </c>
      <c r="C143" s="9">
        <f t="shared" si="23"/>
        <v>0.74400000000000055</v>
      </c>
      <c r="D143" s="9">
        <f t="shared" si="36"/>
        <v>42.585756278113656</v>
      </c>
      <c r="E143" s="9">
        <f t="shared" si="36"/>
        <v>-4.70913638976306</v>
      </c>
      <c r="F143" s="9">
        <f t="shared" si="25"/>
        <v>-3.786472356326501</v>
      </c>
      <c r="G143" s="10">
        <f t="shared" si="37"/>
        <v>2.1666666599999997</v>
      </c>
      <c r="H143" s="5">
        <f t="shared" si="37"/>
        <v>1</v>
      </c>
      <c r="I143">
        <f t="shared" si="27"/>
        <v>55.712102177748065</v>
      </c>
      <c r="J143">
        <f t="shared" si="28"/>
        <v>52.597672248899308</v>
      </c>
      <c r="K143">
        <f t="shared" si="28"/>
        <v>-18.366360637350247</v>
      </c>
      <c r="L143">
        <f t="shared" si="29"/>
        <v>-11.511289323223101</v>
      </c>
      <c r="M143">
        <f t="shared" si="30"/>
        <v>-28.154421146572332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32.901135108399231</v>
      </c>
      <c r="C144" s="9">
        <f t="shared" si="23"/>
        <v>0.75000000000000056</v>
      </c>
      <c r="D144" s="9">
        <f t="shared" si="36"/>
        <v>42.901135108399231</v>
      </c>
      <c r="E144" s="9">
        <f t="shared" si="36"/>
        <v>-4.8198413331677994</v>
      </c>
      <c r="F144" s="9">
        <f t="shared" si="25"/>
        <v>-3.8758800344112569</v>
      </c>
      <c r="G144" s="10">
        <f t="shared" si="37"/>
        <v>2.1666666599999997</v>
      </c>
      <c r="H144" s="5">
        <f t="shared" si="37"/>
        <v>1</v>
      </c>
      <c r="I144">
        <f t="shared" si="27"/>
        <v>55.702882890739289</v>
      </c>
      <c r="J144">
        <f t="shared" si="28"/>
        <v>52.528604512959966</v>
      </c>
      <c r="K144">
        <f t="shared" si="28"/>
        <v>-18.535287164229683</v>
      </c>
      <c r="L144">
        <f t="shared" si="29"/>
        <v>-11.494271073282755</v>
      </c>
      <c r="M144">
        <f t="shared" si="30"/>
        <v>-28.118121930095622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33.216099838597671</v>
      </c>
      <c r="C145" s="9">
        <f t="shared" si="23"/>
        <v>0.75600000000000056</v>
      </c>
      <c r="D145" s="9">
        <f t="shared" si="36"/>
        <v>43.216099838597671</v>
      </c>
      <c r="E145" s="9">
        <f t="shared" si="36"/>
        <v>-4.931559182347919</v>
      </c>
      <c r="F145" s="9">
        <f t="shared" si="25"/>
        <v>-3.9659919846511067</v>
      </c>
      <c r="G145" s="10">
        <f t="shared" si="37"/>
        <v>2.1666666599999997</v>
      </c>
      <c r="H145" s="5">
        <f t="shared" si="37"/>
        <v>1</v>
      </c>
      <c r="I145">
        <f t="shared" si="27"/>
        <v>55.694283140862815</v>
      </c>
      <c r="J145">
        <f t="shared" si="28"/>
        <v>52.459638886520267</v>
      </c>
      <c r="K145">
        <f t="shared" si="28"/>
        <v>-18.703995895810255</v>
      </c>
      <c r="L145">
        <f t="shared" si="29"/>
        <v>-11.477407839373106</v>
      </c>
      <c r="M145">
        <f t="shared" si="30"/>
        <v>-28.081837078586211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33.530651078575687</v>
      </c>
      <c r="C146" s="9">
        <f t="shared" si="23"/>
        <v>0.76200000000000057</v>
      </c>
      <c r="D146" s="9">
        <f t="shared" si="36"/>
        <v>43.530651078575687</v>
      </c>
      <c r="E146" s="9">
        <f t="shared" si="36"/>
        <v>-5.0442886307901951</v>
      </c>
      <c r="F146" s="9">
        <f t="shared" si="25"/>
        <v>-4.0568051451816878</v>
      </c>
      <c r="G146" s="10">
        <f t="shared" si="37"/>
        <v>2.1666666599999997</v>
      </c>
      <c r="H146" s="5">
        <f t="shared" si="37"/>
        <v>1</v>
      </c>
      <c r="I146">
        <f t="shared" si="27"/>
        <v>55.686300010411983</v>
      </c>
      <c r="J146">
        <f t="shared" si="28"/>
        <v>52.390774439484026</v>
      </c>
      <c r="K146">
        <f t="shared" si="28"/>
        <v>-18.872486918281773</v>
      </c>
      <c r="L146">
        <f t="shared" si="29"/>
        <v>-11.46069830366072</v>
      </c>
      <c r="M146">
        <f t="shared" si="30"/>
        <v>-28.045565535645071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33.844789432643125</v>
      </c>
      <c r="C147" s="9">
        <f t="shared" si="23"/>
        <v>0.76800000000000057</v>
      </c>
      <c r="D147" s="9">
        <f t="shared" si="36"/>
        <v>43.844789432643125</v>
      </c>
      <c r="E147" s="9">
        <f t="shared" si="36"/>
        <v>-5.1580283724795271</v>
      </c>
      <c r="F147" s="9">
        <f t="shared" si="25"/>
        <v>-4.148316463113864</v>
      </c>
      <c r="G147" s="10">
        <f t="shared" si="37"/>
        <v>2.1666666599999997</v>
      </c>
      <c r="H147" s="5">
        <f t="shared" si="37"/>
        <v>1</v>
      </c>
      <c r="I147">
        <f t="shared" si="27"/>
        <v>55.678930573472492</v>
      </c>
      <c r="J147">
        <f t="shared" si="28"/>
        <v>52.322010249662064</v>
      </c>
      <c r="K147">
        <f t="shared" si="28"/>
        <v>-19.040760311495642</v>
      </c>
      <c r="L147">
        <f t="shared" si="29"/>
        <v>-11.444141153105884</v>
      </c>
      <c r="M147">
        <f t="shared" si="30"/>
        <v>-28.009306257778583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34.158515499600341</v>
      </c>
      <c r="C148" s="9">
        <f t="shared" si="23"/>
        <v>0.77400000000000058</v>
      </c>
      <c r="D148" s="9">
        <f t="shared" si="36"/>
        <v>44.158515499600341</v>
      </c>
      <c r="E148" s="9">
        <f t="shared" si="36"/>
        <v>-5.2727771018611413</v>
      </c>
      <c r="F148" s="9">
        <f t="shared" si="25"/>
        <v>-4.2405228944547062</v>
      </c>
      <c r="G148" s="10">
        <f t="shared" si="37"/>
        <v>2.1666666599999997</v>
      </c>
      <c r="H148" s="5">
        <f t="shared" si="37"/>
        <v>1</v>
      </c>
      <c r="I148">
        <f t="shared" si="27"/>
        <v>55.672171896074943</v>
      </c>
      <c r="J148">
        <f t="shared" si="28"/>
        <v>52.253345402743427</v>
      </c>
      <c r="K148">
        <f t="shared" si="28"/>
        <v>-19.208816149042313</v>
      </c>
      <c r="L148">
        <f t="shared" si="29"/>
        <v>-11.427735079463636</v>
      </c>
      <c r="M148">
        <f t="shared" si="30"/>
        <v>-27.973058214369303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34.471829872785371</v>
      </c>
      <c r="C149" s="9">
        <f t="shared" ref="C149:C212" si="42">C148+_dt</f>
        <v>0.78000000000000058</v>
      </c>
      <c r="D149" s="9">
        <f t="shared" ref="D149:E164" si="43">D148+$C$7*(J148+J149)/2</f>
        <v>44.471829872785371</v>
      </c>
      <c r="E149" s="9">
        <f t="shared" si="43"/>
        <v>-5.388533513803254</v>
      </c>
      <c r="F149" s="9">
        <f t="shared" ref="F149:F212" si="44">$O$1*D149^2+$O$2*D149+$O$3</f>
        <v>-4.3334214040294539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55.666021036349534</v>
      </c>
      <c r="J149">
        <f t="shared" ref="J149:K212" si="47">J148+L148*$C$7</f>
        <v>52.184778992266644</v>
      </c>
      <c r="K149">
        <f t="shared" si="47"/>
        <v>-19.376654498328531</v>
      </c>
      <c r="L149">
        <f t="shared" ref="L149:L212" si="48">-$C$15*I149*J149</f>
        <v>-11.41147877928543</v>
      </c>
      <c r="M149">
        <f t="shared" ref="M149:M212" si="49">-$C$6-$C$15*I149*K149</f>
        <v>-27.93682038764619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34.784733140120942</v>
      </c>
      <c r="C150" s="9">
        <f t="shared" si="42"/>
        <v>0.78600000000000059</v>
      </c>
      <c r="D150" s="9">
        <f t="shared" si="43"/>
        <v>44.784733140120942</v>
      </c>
      <c r="E150" s="9">
        <f t="shared" si="43"/>
        <v>-5.5052963035602032</v>
      </c>
      <c r="F150" s="9">
        <f t="shared" si="44"/>
        <v>-4.4270089654044877</v>
      </c>
      <c r="G150" s="10">
        <f t="shared" si="45"/>
        <v>2.1666666599999997</v>
      </c>
      <c r="H150" s="5">
        <f t="shared" si="45"/>
        <v>1</v>
      </c>
      <c r="I150">
        <f t="shared" si="46"/>
        <v>55.66047504468294</v>
      </c>
      <c r="J150">
        <f t="shared" si="47"/>
        <v>52.116310119590928</v>
      </c>
      <c r="K150">
        <f t="shared" si="47"/>
        <v>-19.544275420654408</v>
      </c>
      <c r="L150">
        <f t="shared" si="48"/>
        <v>-11.395370953921454</v>
      </c>
      <c r="M150">
        <f t="shared" si="49"/>
        <v>-27.900591772654177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35.097225884161318</v>
      </c>
      <c r="C151" s="9">
        <f t="shared" si="42"/>
        <v>0.79200000000000059</v>
      </c>
      <c r="D151" s="9">
        <f t="shared" si="43"/>
        <v>45.097225884161318</v>
      </c>
      <c r="E151" s="9">
        <f t="shared" si="43"/>
        <v>-5.6230641667360377</v>
      </c>
      <c r="F151" s="9">
        <f t="shared" si="44"/>
        <v>-4.5212825608112803</v>
      </c>
      <c r="G151" s="10">
        <f t="shared" si="45"/>
        <v>2.1666666599999997</v>
      </c>
      <c r="H151" s="5">
        <f t="shared" si="45"/>
        <v>1</v>
      </c>
      <c r="I151">
        <f t="shared" si="46"/>
        <v>55.655530963877148</v>
      </c>
      <c r="J151">
        <f t="shared" si="47"/>
        <v>52.047937893867399</v>
      </c>
      <c r="K151">
        <f t="shared" si="47"/>
        <v>-19.711678971290333</v>
      </c>
      <c r="L151">
        <f t="shared" si="48"/>
        <v>-11.379410309523525</v>
      </c>
      <c r="M151">
        <f t="shared" si="49"/>
        <v>-27.864371377223218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35.409308682138949</v>
      </c>
      <c r="C152" s="9">
        <f t="shared" si="42"/>
        <v>0.7980000000000006</v>
      </c>
      <c r="D152" s="9">
        <f t="shared" si="43"/>
        <v>45.409308682138949</v>
      </c>
      <c r="E152" s="9">
        <f t="shared" si="43"/>
        <v>-5.7418357992485696</v>
      </c>
      <c r="F152" s="9">
        <f t="shared" si="44"/>
        <v>-4.616239181071319</v>
      </c>
      <c r="G152" s="10">
        <f t="shared" si="45"/>
        <v>2.1666666599999997</v>
      </c>
      <c r="H152" s="5">
        <f t="shared" si="45"/>
        <v>1</v>
      </c>
      <c r="I152">
        <f t="shared" si="46"/>
        <v>55.651185829310421</v>
      </c>
      <c r="J152">
        <f t="shared" si="47"/>
        <v>51.979661432010261</v>
      </c>
      <c r="K152">
        <f t="shared" si="47"/>
        <v>-19.878865199553672</v>
      </c>
      <c r="L152">
        <f t="shared" si="48"/>
        <v>-11.36359555704863</v>
      </c>
      <c r="M152">
        <f t="shared" si="49"/>
        <v>-27.828158221936683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35.720982106010986</v>
      </c>
      <c r="C153" s="9">
        <f t="shared" si="42"/>
        <v>0.8040000000000006</v>
      </c>
      <c r="D153" s="9">
        <f t="shared" si="43"/>
        <v>45.720982106010986</v>
      </c>
      <c r="E153" s="9">
        <f t="shared" si="43"/>
        <v>-5.8616098972938868</v>
      </c>
      <c r="F153" s="9">
        <f t="shared" si="44"/>
        <v>-4.7118758255220081</v>
      </c>
      <c r="G153" s="10">
        <f t="shared" si="45"/>
        <v>2.1666666599999997</v>
      </c>
      <c r="H153" s="5">
        <f t="shared" si="45"/>
        <v>1</v>
      </c>
      <c r="I153">
        <f t="shared" si="46"/>
        <v>55.647436669100095</v>
      </c>
      <c r="J153">
        <f t="shared" si="47"/>
        <v>51.911479858667967</v>
      </c>
      <c r="K153">
        <f t="shared" si="47"/>
        <v>-20.045834148885291</v>
      </c>
      <c r="L153">
        <f t="shared" si="48"/>
        <v>-11.347925412262985</v>
      </c>
      <c r="M153">
        <f t="shared" si="49"/>
        <v>-27.791951340099175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36.032246722505576</v>
      </c>
      <c r="C154" s="9">
        <f t="shared" si="42"/>
        <v>0.81000000000000061</v>
      </c>
      <c r="D154" s="9">
        <f t="shared" si="43"/>
        <v>46.032246722505576</v>
      </c>
      <c r="E154" s="9">
        <f t="shared" si="43"/>
        <v>-5.9823851573113203</v>
      </c>
      <c r="F154" s="9">
        <f t="shared" si="44"/>
        <v>-4.8081895019435299</v>
      </c>
      <c r="G154" s="10">
        <f t="shared" si="45"/>
        <v>2.1666666599999997</v>
      </c>
      <c r="H154" s="5">
        <f t="shared" si="45"/>
        <v>1</v>
      </c>
      <c r="I154">
        <f t="shared" si="46"/>
        <v>55.64428050426725</v>
      </c>
      <c r="J154">
        <f t="shared" si="47"/>
        <v>51.843392306194389</v>
      </c>
      <c r="K154">
        <f t="shared" si="47"/>
        <v>-20.212585856925887</v>
      </c>
      <c r="L154">
        <f t="shared" si="48"/>
        <v>-11.332398595746691</v>
      </c>
      <c r="M154">
        <f t="shared" si="49"/>
        <v>-27.755749777703723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36.343103093168018</v>
      </c>
      <c r="C155" s="9">
        <f t="shared" si="42"/>
        <v>0.81600000000000061</v>
      </c>
      <c r="D155" s="9">
        <f t="shared" si="43"/>
        <v>46.343103093168018</v>
      </c>
      <c r="E155" s="9">
        <f t="shared" si="43"/>
        <v>-6.1041602759488747</v>
      </c>
      <c r="F155" s="9">
        <f t="shared" si="44"/>
        <v>-4.9051772264866615</v>
      </c>
      <c r="G155" s="10">
        <f t="shared" si="45"/>
        <v>2.1666666599999997</v>
      </c>
      <c r="H155" s="5">
        <f t="shared" si="45"/>
        <v>1</v>
      </c>
      <c r="I155">
        <f t="shared" si="46"/>
        <v>55.641714348903164</v>
      </c>
      <c r="J155">
        <f t="shared" si="47"/>
        <v>51.775397914619909</v>
      </c>
      <c r="K155">
        <f t="shared" si="47"/>
        <v>-20.379120355592111</v>
      </c>
      <c r="L155">
        <f t="shared" si="48"/>
        <v>-11.317013832898873</v>
      </c>
      <c r="M155">
        <f t="shared" si="49"/>
        <v>-27.719552593398355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36.653551774406743</v>
      </c>
      <c r="C156" s="9">
        <f t="shared" si="42"/>
        <v>0.82200000000000062</v>
      </c>
      <c r="D156" s="9">
        <f t="shared" si="43"/>
        <v>46.653551774406743</v>
      </c>
      <c r="E156" s="9">
        <f t="shared" si="43"/>
        <v>-6.2269339500291085</v>
      </c>
      <c r="F156" s="9">
        <f t="shared" si="44"/>
        <v>-5.0028360236015486</v>
      </c>
      <c r="G156" s="10">
        <f t="shared" si="45"/>
        <v>2.1666666599999997</v>
      </c>
      <c r="H156" s="5">
        <f t="shared" si="45"/>
        <v>1</v>
      </c>
      <c r="I156">
        <f t="shared" si="46"/>
        <v>55.63973521033752</v>
      </c>
      <c r="J156">
        <f t="shared" si="47"/>
        <v>51.707495831622516</v>
      </c>
      <c r="K156">
        <f t="shared" si="47"/>
        <v>-20.545437671152502</v>
      </c>
      <c r="L156">
        <f t="shared" si="48"/>
        <v>-11.301769853943371</v>
      </c>
      <c r="M156">
        <f t="shared" si="49"/>
        <v>-27.683358858452038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36.963593317539107</v>
      </c>
      <c r="C157" s="9">
        <f t="shared" si="42"/>
        <v>0.82800000000000062</v>
      </c>
      <c r="D157" s="9">
        <f t="shared" si="43"/>
        <v>46.963593317539107</v>
      </c>
      <c r="E157" s="9">
        <f t="shared" si="43"/>
        <v>-6.3507048765154757</v>
      </c>
      <c r="F157" s="9">
        <f t="shared" si="44"/>
        <v>-5.1011629259674018</v>
      </c>
      <c r="G157" s="10">
        <f t="shared" si="45"/>
        <v>2.1666666599999997</v>
      </c>
      <c r="H157" s="5">
        <f t="shared" si="45"/>
        <v>1</v>
      </c>
      <c r="I157">
        <f t="shared" si="46"/>
        <v>55.638340089308159</v>
      </c>
      <c r="J157">
        <f t="shared" si="47"/>
        <v>51.639685212498854</v>
      </c>
      <c r="K157">
        <f t="shared" si="47"/>
        <v>-20.711537824303214</v>
      </c>
      <c r="L157">
        <f t="shared" si="48"/>
        <v>-11.286665393934884</v>
      </c>
      <c r="M157">
        <f t="shared" si="49"/>
        <v>-27.647167656720022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37.273228268837009</v>
      </c>
      <c r="C158" s="9">
        <f t="shared" si="42"/>
        <v>0.83400000000000063</v>
      </c>
      <c r="D158" s="9">
        <f t="shared" si="43"/>
        <v>47.273228268837009</v>
      </c>
      <c r="E158" s="9">
        <f t="shared" si="43"/>
        <v>-6.4754717524791161</v>
      </c>
      <c r="F158" s="9">
        <f t="shared" si="44"/>
        <v>-5.2001549744231435</v>
      </c>
      <c r="G158" s="10">
        <f t="shared" si="45"/>
        <v>2.1666666599999997</v>
      </c>
      <c r="H158" s="5">
        <f t="shared" si="45"/>
        <v>1</v>
      </c>
      <c r="I158">
        <f t="shared" si="46"/>
        <v>55.637525980132565</v>
      </c>
      <c r="J158">
        <f t="shared" si="47"/>
        <v>51.571965220135247</v>
      </c>
      <c r="K158">
        <f t="shared" si="47"/>
        <v>-20.877420830243533</v>
      </c>
      <c r="L158">
        <f t="shared" si="48"/>
        <v>-11.271699192765618</v>
      </c>
      <c r="M158">
        <f t="shared" si="49"/>
        <v>-27.610978084608522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37.582457169572351</v>
      </c>
      <c r="C159" s="9">
        <f t="shared" si="42"/>
        <v>0.84000000000000064</v>
      </c>
      <c r="D159" s="9">
        <f t="shared" si="43"/>
        <v>47.582457169572351</v>
      </c>
      <c r="E159" s="9">
        <f t="shared" si="43"/>
        <v>-6.6012332750661002</v>
      </c>
      <c r="F159" s="9">
        <f t="shared" si="44"/>
        <v>-5.2998092178989742</v>
      </c>
      <c r="G159" s="10">
        <f t="shared" si="45"/>
        <v>2.1666666599999997</v>
      </c>
      <c r="H159" s="5">
        <f t="shared" si="45"/>
        <v>1</v>
      </c>
      <c r="I159">
        <f t="shared" si="46"/>
        <v>55.637289870880679</v>
      </c>
      <c r="J159">
        <f t="shared" si="47"/>
        <v>51.504335024978651</v>
      </c>
      <c r="K159">
        <f t="shared" si="47"/>
        <v>-21.043086698751186</v>
      </c>
      <c r="L159">
        <f t="shared" si="48"/>
        <v>-11.256869995172337</v>
      </c>
      <c r="M159">
        <f t="shared" si="49"/>
        <v>-27.574789251038766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37.891280556062313</v>
      </c>
      <c r="C160" s="9">
        <f t="shared" si="42"/>
        <v>0.84600000000000064</v>
      </c>
      <c r="D160" s="9">
        <f t="shared" si="43"/>
        <v>47.891280556062313</v>
      </c>
      <c r="E160" s="9">
        <f t="shared" si="43"/>
        <v>-6.7279881414651257</v>
      </c>
      <c r="F160" s="9">
        <f t="shared" si="44"/>
        <v>-5.400122713348865</v>
      </c>
      <c r="G160" s="10">
        <f t="shared" si="45"/>
        <v>2.1666666599999997</v>
      </c>
      <c r="H160" s="5">
        <f t="shared" si="45"/>
        <v>1</v>
      </c>
      <c r="I160">
        <f t="shared" si="46"/>
        <v>55.637628743549293</v>
      </c>
      <c r="J160">
        <f t="shared" si="47"/>
        <v>51.436793805007618</v>
      </c>
      <c r="K160">
        <f t="shared" si="47"/>
        <v>-21.208535434257417</v>
      </c>
      <c r="L160">
        <f t="shared" si="48"/>
        <v>-11.242176550743887</v>
      </c>
      <c r="M160">
        <f t="shared" si="49"/>
        <v>-27.538600277410424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38.199698959714446</v>
      </c>
      <c r="C161" s="9">
        <f t="shared" si="42"/>
        <v>0.85200000000000065</v>
      </c>
      <c r="D161" s="9">
        <f t="shared" si="43"/>
        <v>48.199698959714446</v>
      </c>
      <c r="E161" s="9">
        <f t="shared" si="43"/>
        <v>-6.8557350488756637</v>
      </c>
      <c r="F161" s="9">
        <f t="shared" si="44"/>
        <v>-5.5010925256839487</v>
      </c>
      <c r="G161" s="10">
        <f t="shared" si="45"/>
        <v>2.1666666599999997</v>
      </c>
      <c r="H161" s="5">
        <f t="shared" si="45"/>
        <v>1</v>
      </c>
      <c r="I161">
        <f t="shared" si="46"/>
        <v>55.63853957423774</v>
      </c>
      <c r="J161">
        <f t="shared" si="47"/>
        <v>51.369340745703155</v>
      </c>
      <c r="K161">
        <f t="shared" si="47"/>
        <v>-21.37376703592188</v>
      </c>
      <c r="L161">
        <f t="shared" si="48"/>
        <v>-11.227617613929098</v>
      </c>
      <c r="M161">
        <f t="shared" si="49"/>
        <v>-27.502410297564374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38.507712907071614</v>
      </c>
      <c r="C162" s="9">
        <f t="shared" si="42"/>
        <v>0.85800000000000065</v>
      </c>
      <c r="D162" s="9">
        <f t="shared" si="43"/>
        <v>48.507712907071614</v>
      </c>
      <c r="E162" s="9">
        <f t="shared" si="43"/>
        <v>-6.9844726944765512</v>
      </c>
      <c r="F162" s="9">
        <f t="shared" si="44"/>
        <v>-5.6027157277068271</v>
      </c>
      <c r="G162" s="10">
        <f t="shared" si="45"/>
        <v>2.1666666599999997</v>
      </c>
      <c r="H162" s="5">
        <f t="shared" si="45"/>
        <v>1</v>
      </c>
      <c r="I162">
        <f t="shared" si="46"/>
        <v>55.640019333324901</v>
      </c>
      <c r="J162">
        <f t="shared" si="47"/>
        <v>51.301975040019578</v>
      </c>
      <c r="K162">
        <f t="shared" si="47"/>
        <v>-21.538781497707266</v>
      </c>
      <c r="L162">
        <f t="shared" si="48"/>
        <v>-11.213191944045093</v>
      </c>
      <c r="M162">
        <f t="shared" si="49"/>
        <v>-27.466218457744848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38.81532291985674</v>
      </c>
      <c r="C163" s="9">
        <f t="shared" si="42"/>
        <v>0.86400000000000066</v>
      </c>
      <c r="D163" s="9">
        <f t="shared" si="43"/>
        <v>48.81532291985674</v>
      </c>
      <c r="E163" s="9">
        <f t="shared" si="43"/>
        <v>-7.1141997753950346</v>
      </c>
      <c r="F163" s="9">
        <f t="shared" si="44"/>
        <v>-5.7049894000467836</v>
      </c>
      <c r="G163" s="10">
        <f t="shared" si="45"/>
        <v>2.1666666599999997</v>
      </c>
      <c r="H163" s="5">
        <f t="shared" si="45"/>
        <v>1</v>
      </c>
      <c r="I163">
        <f t="shared" si="46"/>
        <v>55.642064985647451</v>
      </c>
      <c r="J163">
        <f t="shared" si="47"/>
        <v>51.234695888355304</v>
      </c>
      <c r="K163">
        <f t="shared" si="47"/>
        <v>-21.703578808453734</v>
      </c>
      <c r="L163">
        <f t="shared" si="48"/>
        <v>-11.198898305285958</v>
      </c>
      <c r="M163">
        <f t="shared" si="49"/>
        <v>-27.430023916560906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39.122529515017376</v>
      </c>
      <c r="C164" s="9">
        <f t="shared" si="42"/>
        <v>0.87000000000000066</v>
      </c>
      <c r="D164" s="9">
        <f t="shared" si="43"/>
        <v>49.122529515017376</v>
      </c>
      <c r="E164" s="9">
        <f t="shared" si="43"/>
        <v>-7.2449149886762552</v>
      </c>
      <c r="F164" s="9">
        <f t="shared" si="44"/>
        <v>-5.8079106310958606</v>
      </c>
      <c r="G164" s="10">
        <f t="shared" si="45"/>
        <v>2.1666666599999997</v>
      </c>
      <c r="H164" s="5">
        <f t="shared" si="45"/>
        <v>1</v>
      </c>
      <c r="I164">
        <f t="shared" si="46"/>
        <v>55.644673490679267</v>
      </c>
      <c r="J164">
        <f t="shared" si="47"/>
        <v>51.167502498523589</v>
      </c>
      <c r="K164">
        <f t="shared" si="47"/>
        <v>-21.868158951953099</v>
      </c>
      <c r="L164">
        <f t="shared" si="48"/>
        <v>-11.184735466731768</v>
      </c>
      <c r="M164">
        <f t="shared" si="49"/>
        <v>-27.393825844947287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39.429333204770117</v>
      </c>
      <c r="C165" s="9">
        <f t="shared" si="42"/>
        <v>0.87600000000000067</v>
      </c>
      <c r="D165" s="9">
        <f t="shared" ref="D165:E180" si="51">D164+$C$7*(J164+J165)/2</f>
        <v>49.429333204770117</v>
      </c>
      <c r="E165" s="9">
        <f t="shared" si="51"/>
        <v>-7.3766170312531827</v>
      </c>
      <c r="F165" s="9">
        <f t="shared" si="44"/>
        <v>-5.9114765169458474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55.64784180271193</v>
      </c>
      <c r="J165">
        <f t="shared" si="47"/>
        <v>51.100394085723195</v>
      </c>
      <c r="K165">
        <f t="shared" si="47"/>
        <v>-22.032521907022783</v>
      </c>
      <c r="L165">
        <f t="shared" si="48"/>
        <v>-11.170702202357933</v>
      </c>
      <c r="M165">
        <f t="shared" si="49"/>
        <v>-27.35762342612459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39.735734496644817</v>
      </c>
      <c r="C166" s="9">
        <f t="shared" si="42"/>
        <v>0.88200000000000067</v>
      </c>
      <c r="D166" s="9">
        <f t="shared" si="51"/>
        <v>49.735734496644817</v>
      </c>
      <c r="E166" s="9">
        <f t="shared" si="51"/>
        <v>-7.5093045999169892</v>
      </c>
      <c r="F166" s="9">
        <f t="shared" si="44"/>
        <v>-6.0156841613261332</v>
      </c>
      <c r="G166" s="10">
        <f t="shared" si="52"/>
        <v>2.1666666599999997</v>
      </c>
      <c r="H166" s="5">
        <f t="shared" si="52"/>
        <v>1</v>
      </c>
      <c r="I166">
        <f t="shared" si="46"/>
        <v>55.651566871036238</v>
      </c>
      <c r="J166">
        <f t="shared" si="47"/>
        <v>51.033369872509049</v>
      </c>
      <c r="K166">
        <f t="shared" si="47"/>
        <v>-22.196667647579531</v>
      </c>
      <c r="L166">
        <f t="shared" si="48"/>
        <v>-11.15679729104488</v>
      </c>
      <c r="M166">
        <f t="shared" si="49"/>
        <v>-27.321415855558836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40.04173389352863</v>
      </c>
      <c r="C167" s="9">
        <f t="shared" si="42"/>
        <v>0.88800000000000068</v>
      </c>
      <c r="D167" s="9">
        <f t="shared" si="51"/>
        <v>50.04173389352863</v>
      </c>
      <c r="E167" s="9">
        <f t="shared" si="51"/>
        <v>-7.6429763912878661</v>
      </c>
      <c r="F167" s="9">
        <f t="shared" si="44"/>
        <v>-6.120530675542418</v>
      </c>
      <c r="G167" s="10">
        <f t="shared" si="52"/>
        <v>2.1666666599999997</v>
      </c>
      <c r="H167" s="5">
        <f t="shared" si="52"/>
        <v>1</v>
      </c>
      <c r="I167">
        <f t="shared" si="46"/>
        <v>55.655845640124731</v>
      </c>
      <c r="J167">
        <f t="shared" si="47"/>
        <v>50.96642908876278</v>
      </c>
      <c r="K167">
        <f t="shared" si="47"/>
        <v>-22.360596142712883</v>
      </c>
      <c r="L167">
        <f t="shared" si="48"/>
        <v>-11.143019516588007</v>
      </c>
      <c r="M167">
        <f t="shared" si="49"/>
        <v>-27.285202340920357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40.347331893709907</v>
      </c>
      <c r="C168" s="9">
        <f t="shared" si="42"/>
        <v>0.89400000000000068</v>
      </c>
      <c r="D168" s="9">
        <f t="shared" si="51"/>
        <v>50.347331893709907</v>
      </c>
      <c r="E168" s="9">
        <f t="shared" si="51"/>
        <v>-7.7776311017862803</v>
      </c>
      <c r="F168" s="9">
        <f t="shared" si="44"/>
        <v>-6.2260131784163262</v>
      </c>
      <c r="G168" s="10">
        <f t="shared" si="52"/>
        <v>2.1666666599999997</v>
      </c>
      <c r="H168" s="5">
        <f t="shared" si="52"/>
        <v>1</v>
      </c>
      <c r="I168">
        <f t="shared" si="46"/>
        <v>55.660675049815062</v>
      </c>
      <c r="J168">
        <f t="shared" si="47"/>
        <v>50.899570971663252</v>
      </c>
      <c r="K168">
        <f t="shared" si="47"/>
        <v>-22.524307356758406</v>
      </c>
      <c r="L168">
        <f t="shared" si="48"/>
        <v>-11.129367667707937</v>
      </c>
      <c r="M168">
        <f t="shared" si="49"/>
        <v>-27.248982102042039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40.652528990921866</v>
      </c>
      <c r="C169" s="9">
        <f t="shared" si="42"/>
        <v>0.90000000000000069</v>
      </c>
      <c r="D169" s="9">
        <f t="shared" si="51"/>
        <v>50.652528990921866</v>
      </c>
      <c r="E169" s="9">
        <f t="shared" si="51"/>
        <v>-7.9132674276046675</v>
      </c>
      <c r="F169" s="9">
        <f t="shared" si="44"/>
        <v>-6.3321287962258159</v>
      </c>
      <c r="G169" s="10">
        <f t="shared" si="52"/>
        <v>2.1666666599999997</v>
      </c>
      <c r="H169" s="5">
        <f t="shared" si="52"/>
        <v>1</v>
      </c>
      <c r="I169">
        <f t="shared" si="46"/>
        <v>55.666052035494225</v>
      </c>
      <c r="J169">
        <f t="shared" si="47"/>
        <v>50.832794765657006</v>
      </c>
      <c r="K169">
        <f t="shared" si="47"/>
        <v>-22.687801249370658</v>
      </c>
      <c r="L169">
        <f t="shared" si="48"/>
        <v>-11.115840538061013</v>
      </c>
      <c r="M169">
        <f t="shared" si="49"/>
        <v>-27.212754370876933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40.957325674386119</v>
      </c>
      <c r="C170" s="9">
        <f t="shared" si="42"/>
        <v>0.90600000000000069</v>
      </c>
      <c r="D170" s="9">
        <f t="shared" si="51"/>
        <v>50.957325674386119</v>
      </c>
      <c r="E170" s="9">
        <f t="shared" si="51"/>
        <v>-8.0498840646795671</v>
      </c>
      <c r="F170" s="9">
        <f t="shared" si="44"/>
        <v>-6.4388746626464934</v>
      </c>
      <c r="G170" s="10">
        <f t="shared" si="52"/>
        <v>2.1666666599999997</v>
      </c>
      <c r="H170" s="5">
        <f t="shared" si="52"/>
        <v>1</v>
      </c>
      <c r="I170">
        <f t="shared" si="46"/>
        <v>55.671973528283537</v>
      </c>
      <c r="J170">
        <f t="shared" si="47"/>
        <v>50.766099722428642</v>
      </c>
      <c r="K170">
        <f t="shared" si="47"/>
        <v>-22.851077775595918</v>
      </c>
      <c r="L170">
        <f t="shared" si="48"/>
        <v>-11.102436926250032</v>
      </c>
      <c r="M170">
        <f t="shared" si="49"/>
        <v>-27.176518391455215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41.261722428856018</v>
      </c>
      <c r="C171" s="9">
        <f t="shared" si="42"/>
        <v>0.9120000000000007</v>
      </c>
      <c r="D171" s="9">
        <f t="shared" si="51"/>
        <v>51.261722428856018</v>
      </c>
      <c r="E171" s="9">
        <f t="shared" si="51"/>
        <v>-8.1874797086641884</v>
      </c>
      <c r="F171" s="9">
        <f t="shared" si="44"/>
        <v>-6.546247918693731</v>
      </c>
      <c r="G171" s="10">
        <f t="shared" si="52"/>
        <v>2.1666666599999997</v>
      </c>
      <c r="H171" s="5">
        <f t="shared" si="52"/>
        <v>1</v>
      </c>
      <c r="I171">
        <f t="shared" si="46"/>
        <v>55.678436455224322</v>
      </c>
      <c r="J171">
        <f t="shared" si="47"/>
        <v>50.699485100871144</v>
      </c>
      <c r="K171">
        <f t="shared" si="47"/>
        <v>-23.014136885944648</v>
      </c>
      <c r="L171">
        <f t="shared" si="48"/>
        <v>-11.089155635835235</v>
      </c>
      <c r="M171">
        <f t="shared" si="49"/>
        <v>-27.140273419840479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41.565719734659801</v>
      </c>
      <c r="C172" s="9">
        <f t="shared" si="42"/>
        <v>0.9180000000000007</v>
      </c>
      <c r="D172" s="9">
        <f t="shared" si="51"/>
        <v>51.565719734659801</v>
      </c>
      <c r="E172" s="9">
        <f t="shared" si="51"/>
        <v>-8.3260530549014131</v>
      </c>
      <c r="F172" s="9">
        <f t="shared" si="44"/>
        <v>-6.6542457126656407</v>
      </c>
      <c r="G172" s="10">
        <f t="shared" si="52"/>
        <v>2.1666666599999997</v>
      </c>
      <c r="H172" s="5">
        <f t="shared" si="52"/>
        <v>1</v>
      </c>
      <c r="I172">
        <f t="shared" si="46"/>
        <v>55.685437739464241</v>
      </c>
      <c r="J172">
        <f t="shared" si="47"/>
        <v>50.63295016705613</v>
      </c>
      <c r="K172">
        <f t="shared" si="47"/>
        <v>-23.176978526463692</v>
      </c>
      <c r="L172">
        <f t="shared" si="48"/>
        <v>-11.075995475345463</v>
      </c>
      <c r="M172">
        <f t="shared" si="49"/>
        <v>-27.104018724085414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41.869318067743585</v>
      </c>
      <c r="C173" s="9">
        <f t="shared" si="42"/>
        <v>0.92400000000000071</v>
      </c>
      <c r="D173" s="9">
        <f t="shared" si="51"/>
        <v>51.869318067743585</v>
      </c>
      <c r="E173" s="9">
        <f t="shared" si="51"/>
        <v>-8.465602798397228</v>
      </c>
      <c r="F173" s="9">
        <f t="shared" si="44"/>
        <v>-6.7628652000868632</v>
      </c>
      <c r="G173" s="10">
        <f t="shared" si="52"/>
        <v>2.1666666599999997</v>
      </c>
      <c r="H173" s="5">
        <f t="shared" si="52"/>
        <v>1</v>
      </c>
      <c r="I173">
        <f t="shared" si="46"/>
        <v>55.692974300444178</v>
      </c>
      <c r="J173">
        <f t="shared" si="47"/>
        <v>50.566494194204054</v>
      </c>
      <c r="K173">
        <f t="shared" si="47"/>
        <v>-23.339602638808206</v>
      </c>
      <c r="L173">
        <f t="shared" si="48"/>
        <v>-11.062955258289533</v>
      </c>
      <c r="M173">
        <f t="shared" si="49"/>
        <v>-27.067753584186839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42.172517899714158</v>
      </c>
      <c r="C174" s="9">
        <f t="shared" si="42"/>
        <v>0.93000000000000071</v>
      </c>
      <c r="D174" s="9">
        <f t="shared" si="51"/>
        <v>52.172517899714158</v>
      </c>
      <c r="E174" s="9">
        <f t="shared" si="51"/>
        <v>-8.6061276337945927</v>
      </c>
      <c r="F174" s="9">
        <f t="shared" si="44"/>
        <v>-6.8721035436531848</v>
      </c>
      <c r="G174" s="10">
        <f t="shared" si="52"/>
        <v>2.1666666599999997</v>
      </c>
      <c r="H174" s="5">
        <f t="shared" si="52"/>
        <v>1</v>
      </c>
      <c r="I174">
        <f t="shared" si="46"/>
        <v>55.701043054085631</v>
      </c>
      <c r="J174">
        <f t="shared" si="47"/>
        <v>50.500116462654319</v>
      </c>
      <c r="K174">
        <f t="shared" si="47"/>
        <v>-23.502009160313328</v>
      </c>
      <c r="L174">
        <f t="shared" si="48"/>
        <v>-11.050033803167773</v>
      </c>
      <c r="M174">
        <f t="shared" si="49"/>
        <v>-27.031477292040069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42.475319697881631</v>
      </c>
      <c r="C175" s="9">
        <f t="shared" si="42"/>
        <v>0.93600000000000072</v>
      </c>
      <c r="D175" s="9">
        <f t="shared" si="51"/>
        <v>52.475319697881631</v>
      </c>
      <c r="E175" s="9">
        <f t="shared" si="51"/>
        <v>-8.7476262553477291</v>
      </c>
      <c r="F175" s="9">
        <f t="shared" si="44"/>
        <v>-6.9819579131769745</v>
      </c>
      <c r="G175" s="10">
        <f t="shared" si="52"/>
        <v>2.1666666599999997</v>
      </c>
      <c r="H175" s="5">
        <f t="shared" si="52"/>
        <v>1</v>
      </c>
      <c r="I175">
        <f t="shared" si="46"/>
        <v>55.709640912978585</v>
      </c>
      <c r="J175">
        <f t="shared" si="47"/>
        <v>50.433816259835311</v>
      </c>
      <c r="K175">
        <f t="shared" si="47"/>
        <v>-23.66419802406557</v>
      </c>
      <c r="L175">
        <f t="shared" si="48"/>
        <v>-11.037229933483722</v>
      </c>
      <c r="M175">
        <f t="shared" si="49"/>
        <v>-26.99518915139269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42.777723925301842</v>
      </c>
      <c r="C176" s="9">
        <f t="shared" si="42"/>
        <v>0.94200000000000073</v>
      </c>
      <c r="D176" s="9">
        <f t="shared" si="51"/>
        <v>52.777723925301842</v>
      </c>
      <c r="E176" s="9">
        <f t="shared" si="51"/>
        <v>-8.8900973568968471</v>
      </c>
      <c r="F176" s="9">
        <f t="shared" si="44"/>
        <v>-7.0924254855334032</v>
      </c>
      <c r="G176" s="10">
        <f t="shared" si="52"/>
        <v>2.1666666599999997</v>
      </c>
      <c r="H176" s="5">
        <f t="shared" si="52"/>
        <v>1</v>
      </c>
      <c r="I176">
        <f t="shared" si="46"/>
        <v>55.718764786569707</v>
      </c>
      <c r="J176">
        <f t="shared" si="47"/>
        <v>50.367592880234412</v>
      </c>
      <c r="K176">
        <f t="shared" si="47"/>
        <v>-23.826169158973926</v>
      </c>
      <c r="L176">
        <f t="shared" si="48"/>
        <v>-11.024542477755972</v>
      </c>
      <c r="M176">
        <f t="shared" si="49"/>
        <v>-26.958888477797654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43.07973104081865</v>
      </c>
      <c r="C177" s="9">
        <f t="shared" si="42"/>
        <v>0.94800000000000073</v>
      </c>
      <c r="D177" s="9">
        <f t="shared" si="51"/>
        <v>53.07973104081865</v>
      </c>
      <c r="E177" s="9">
        <f t="shared" si="51"/>
        <v>-9.0335396318432917</v>
      </c>
      <c r="F177" s="9">
        <f t="shared" si="44"/>
        <v>-7.2035034446074997</v>
      </c>
      <c r="G177" s="10">
        <f t="shared" si="52"/>
        <v>2.1666666599999997</v>
      </c>
      <c r="H177" s="5">
        <f t="shared" si="52"/>
        <v>1</v>
      </c>
      <c r="I177">
        <f t="shared" si="46"/>
        <v>55.728411581350919</v>
      </c>
      <c r="J177">
        <f t="shared" si="47"/>
        <v>50.301445625367876</v>
      </c>
      <c r="K177">
        <f t="shared" si="47"/>
        <v>-23.987922489840713</v>
      </c>
      <c r="L177">
        <f t="shared" si="48"/>
        <v>-11.011970269530124</v>
      </c>
      <c r="M177">
        <f t="shared" si="49"/>
        <v>-26.922574598565781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43.381341499106007</v>
      </c>
      <c r="C178" s="9">
        <f t="shared" si="42"/>
        <v>0.95400000000000074</v>
      </c>
      <c r="D178" s="9">
        <f t="shared" si="51"/>
        <v>53.381341499106007</v>
      </c>
      <c r="E178" s="9">
        <f t="shared" si="51"/>
        <v>-9.1779517731251108</v>
      </c>
      <c r="F178" s="9">
        <f t="shared" si="44"/>
        <v>-7.3151889812419659</v>
      </c>
      <c r="G178" s="10">
        <f t="shared" si="52"/>
        <v>2.1666666599999997</v>
      </c>
      <c r="H178" s="5">
        <f t="shared" si="52"/>
        <v>1</v>
      </c>
      <c r="I178">
        <f t="shared" si="46"/>
        <v>55.738578201048185</v>
      </c>
      <c r="J178">
        <f t="shared" si="47"/>
        <v>50.235373803750697</v>
      </c>
      <c r="K178">
        <f t="shared" si="47"/>
        <v>-24.149457937432107</v>
      </c>
      <c r="L178">
        <f t="shared" si="48"/>
        <v>-10.999512147390863</v>
      </c>
      <c r="M178">
        <f t="shared" si="49"/>
        <v>-26.886246852717626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43.682555750709859</v>
      </c>
      <c r="C179" s="9">
        <f t="shared" si="42"/>
        <v>0.96000000000000074</v>
      </c>
      <c r="D179" s="9">
        <f t="shared" si="51"/>
        <v>53.682555750709859</v>
      </c>
      <c r="E179" s="9">
        <f t="shared" si="51"/>
        <v>-9.3233324731930516</v>
      </c>
      <c r="F179" s="9">
        <f t="shared" si="44"/>
        <v>-7.4274792931857965</v>
      </c>
      <c r="G179" s="10">
        <f t="shared" si="52"/>
        <v>2.1666666599999997</v>
      </c>
      <c r="H179" s="5">
        <f t="shared" si="52"/>
        <v>1</v>
      </c>
      <c r="I179">
        <f t="shared" si="46"/>
        <v>55.749261546810573</v>
      </c>
      <c r="J179">
        <f t="shared" si="47"/>
        <v>50.169376730866354</v>
      </c>
      <c r="K179">
        <f t="shared" si="47"/>
        <v>-24.310775418548413</v>
      </c>
      <c r="L179">
        <f t="shared" si="48"/>
        <v>-10.987166954974143</v>
      </c>
      <c r="M179">
        <f t="shared" si="49"/>
        <v>-26.849904590934706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43.983374242089866</v>
      </c>
      <c r="C180" s="9">
        <f t="shared" si="42"/>
        <v>0.96600000000000075</v>
      </c>
      <c r="D180" s="9">
        <f t="shared" si="51"/>
        <v>53.983374242089866</v>
      </c>
      <c r="E180" s="9">
        <f t="shared" si="51"/>
        <v>-9.4696804239869792</v>
      </c>
      <c r="F180" s="9">
        <f t="shared" si="44"/>
        <v>-7.5403715850436859</v>
      </c>
      <c r="G180" s="10">
        <f t="shared" si="52"/>
        <v>2.1666666599999997</v>
      </c>
      <c r="H180" s="5">
        <f t="shared" si="52"/>
        <v>1</v>
      </c>
      <c r="I180">
        <f t="shared" si="46"/>
        <v>55.760458517399343</v>
      </c>
      <c r="J180">
        <f t="shared" si="47"/>
        <v>50.103453729136511</v>
      </c>
      <c r="K180">
        <f t="shared" si="47"/>
        <v>-24.471874846094021</v>
      </c>
      <c r="L180">
        <f t="shared" si="48"/>
        <v>-10.974933540979412</v>
      </c>
      <c r="M180">
        <f t="shared" si="49"/>
        <v>-26.813547175510124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44.283797415660949</v>
      </c>
      <c r="C181" s="9">
        <f t="shared" si="42"/>
        <v>0.97200000000000075</v>
      </c>
      <c r="D181" s="9">
        <f t="shared" ref="D181:E196" si="53">D180+$C$7*(J180+J181)/2</f>
        <v>54.283797415660949</v>
      </c>
      <c r="E181" s="9">
        <f t="shared" si="53"/>
        <v>-9.6169943169127023</v>
      </c>
      <c r="F181" s="9">
        <f t="shared" si="44"/>
        <v>-7.6538630682261859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55.772166009377209</v>
      </c>
      <c r="J181">
        <f t="shared" si="47"/>
        <v>50.037604127890631</v>
      </c>
      <c r="K181">
        <f t="shared" si="47"/>
        <v>-24.632756129147083</v>
      </c>
      <c r="L181">
        <f t="shared" si="48"/>
        <v>-10.96281075918194</v>
      </c>
      <c r="M181">
        <f t="shared" si="49"/>
        <v>-26.777173980298596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44.583825709834628</v>
      </c>
      <c r="C182" s="9">
        <f t="shared" si="42"/>
        <v>0.97800000000000076</v>
      </c>
      <c r="D182" s="9">
        <f t="shared" si="53"/>
        <v>54.583825709834628</v>
      </c>
      <c r="E182" s="9">
        <f t="shared" si="53"/>
        <v>-9.7652728428192308</v>
      </c>
      <c r="F182" s="9">
        <f t="shared" si="44"/>
        <v>-7.7679509609006443</v>
      </c>
      <c r="G182" s="10">
        <f t="shared" si="54"/>
        <v>2.1666666599999997</v>
      </c>
      <c r="H182" s="5">
        <f t="shared" si="54"/>
        <v>1</v>
      </c>
      <c r="I182">
        <f t="shared" si="46"/>
        <v>55.784380917297639</v>
      </c>
      <c r="J182">
        <f t="shared" si="47"/>
        <v>49.971827263335541</v>
      </c>
      <c r="K182">
        <f t="shared" si="47"/>
        <v>-24.793419173028873</v>
      </c>
      <c r="L182">
        <f t="shared" si="48"/>
        <v>-10.950797468445186</v>
      </c>
      <c r="M182">
        <f t="shared" si="49"/>
        <v>-26.740784390665841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44.883459559060206</v>
      </c>
      <c r="C183" s="9">
        <f t="shared" si="42"/>
        <v>0.98400000000000076</v>
      </c>
      <c r="D183" s="9">
        <f t="shared" si="53"/>
        <v>54.883459559060206</v>
      </c>
      <c r="E183" s="9">
        <f t="shared" si="53"/>
        <v>-9.9145146919764358</v>
      </c>
      <c r="F183" s="9">
        <f t="shared" si="44"/>
        <v>-7.8826324879429057</v>
      </c>
      <c r="G183" s="10">
        <f t="shared" si="54"/>
        <v>2.1666666599999997</v>
      </c>
      <c r="H183" s="5">
        <f t="shared" si="54"/>
        <v>1</v>
      </c>
      <c r="I183">
        <f t="shared" si="46"/>
        <v>55.797100133894013</v>
      </c>
      <c r="J183">
        <f t="shared" si="47"/>
        <v>49.906122478524871</v>
      </c>
      <c r="K183">
        <f t="shared" si="47"/>
        <v>-24.953863879372868</v>
      </c>
      <c r="L183">
        <f t="shared" si="48"/>
        <v>-10.938892532733187</v>
      </c>
      <c r="M183">
        <f t="shared" si="49"/>
        <v>-26.704377803437382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45.182699393865768</v>
      </c>
      <c r="C184" s="9">
        <f t="shared" si="42"/>
        <v>0.99000000000000077</v>
      </c>
      <c r="D184" s="9">
        <f t="shared" si="53"/>
        <v>55.182699393865768</v>
      </c>
      <c r="E184" s="9">
        <f t="shared" si="53"/>
        <v>-10.064718554053135</v>
      </c>
      <c r="F184" s="9">
        <f t="shared" si="44"/>
        <v>-7.9979048808897568</v>
      </c>
      <c r="G184" s="10">
        <f t="shared" si="54"/>
        <v>2.1666666599999997</v>
      </c>
      <c r="H184" s="5">
        <f t="shared" si="54"/>
        <v>1</v>
      </c>
      <c r="I184">
        <f t="shared" si="46"/>
        <v>55.810320550268806</v>
      </c>
      <c r="J184">
        <f t="shared" si="47"/>
        <v>49.840489123328474</v>
      </c>
      <c r="K184">
        <f t="shared" si="47"/>
        <v>-25.114090146193494</v>
      </c>
      <c r="L184">
        <f t="shared" si="48"/>
        <v>-10.927094821122987</v>
      </c>
      <c r="M184">
        <f t="shared" si="49"/>
        <v>-26.667953626846749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45.481545640898958</v>
      </c>
      <c r="C185" s="9">
        <f t="shared" si="42"/>
        <v>0.99600000000000077</v>
      </c>
      <c r="D185" s="9">
        <f t="shared" si="53"/>
        <v>55.481545640898958</v>
      </c>
      <c r="E185" s="9">
        <f t="shared" si="53"/>
        <v>-10.215883118095579</v>
      </c>
      <c r="F185" s="9">
        <f t="shared" si="44"/>
        <v>-8.1137653778921273</v>
      </c>
      <c r="G185" s="10">
        <f t="shared" si="54"/>
        <v>2.1666666599999997</v>
      </c>
      <c r="H185" s="5">
        <f t="shared" si="54"/>
        <v>1</v>
      </c>
      <c r="I185">
        <f t="shared" si="46"/>
        <v>55.824039056082583</v>
      </c>
      <c r="J185">
        <f t="shared" si="47"/>
        <v>49.774926554401738</v>
      </c>
      <c r="K185">
        <f t="shared" si="47"/>
        <v>-25.274097867954573</v>
      </c>
      <c r="L185">
        <f t="shared" si="48"/>
        <v>-10.915403207817068</v>
      </c>
      <c r="M185">
        <f t="shared" si="49"/>
        <v>-26.6315112804831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45.779998722967626</v>
      </c>
      <c r="C186" s="9">
        <f t="shared" si="42"/>
        <v>1.0020000000000007</v>
      </c>
      <c r="D186" s="9">
        <f t="shared" si="53"/>
        <v>55.779998722967626</v>
      </c>
      <c r="E186" s="9">
        <f t="shared" si="53"/>
        <v>-10.368007072506355</v>
      </c>
      <c r="F186" s="9">
        <f t="shared" si="44"/>
        <v>-8.2302112236690093</v>
      </c>
      <c r="G186" s="10">
        <f t="shared" si="54"/>
        <v>2.1666666599999997</v>
      </c>
      <c r="H186" s="5">
        <f t="shared" si="54"/>
        <v>1</v>
      </c>
      <c r="I186">
        <f t="shared" si="46"/>
        <v>55.838252539742747</v>
      </c>
      <c r="J186">
        <f t="shared" si="47"/>
        <v>49.709434135154837</v>
      </c>
      <c r="K186">
        <f t="shared" si="47"/>
        <v>-25.433886935637471</v>
      </c>
      <c r="L186">
        <f t="shared" si="48"/>
        <v>-10.903816572155769</v>
      </c>
      <c r="M186">
        <f t="shared" si="49"/>
        <v>-26.595050195238233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46.078059059080253</v>
      </c>
      <c r="C187" s="9">
        <f t="shared" si="42"/>
        <v>1.0080000000000007</v>
      </c>
      <c r="D187" s="9">
        <f t="shared" si="53"/>
        <v>56.078059059080253</v>
      </c>
      <c r="E187" s="9">
        <f t="shared" si="53"/>
        <v>-10.521089105023695</v>
      </c>
      <c r="F187" s="9">
        <f t="shared" si="44"/>
        <v>-8.3472396694621516</v>
      </c>
      <c r="G187" s="10">
        <f t="shared" si="54"/>
        <v>2.1666666599999997</v>
      </c>
      <c r="H187" s="5">
        <f t="shared" si="54"/>
        <v>1</v>
      </c>
      <c r="I187">
        <f t="shared" si="46"/>
        <v>55.852957888592151</v>
      </c>
      <c r="J187">
        <f t="shared" si="47"/>
        <v>49.644011235721905</v>
      </c>
      <c r="K187">
        <f t="shared" si="47"/>
        <v>-25.593457236808899</v>
      </c>
      <c r="L187">
        <f t="shared" si="48"/>
        <v>-10.892333798629711</v>
      </c>
      <c r="M187">
        <f t="shared" si="49"/>
        <v>-26.558569813253044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46.375727064486206</v>
      </c>
      <c r="C188" s="9">
        <f t="shared" si="42"/>
        <v>1.0140000000000007</v>
      </c>
      <c r="D188" s="9">
        <f t="shared" si="53"/>
        <v>56.375727064486206</v>
      </c>
      <c r="E188" s="9">
        <f t="shared" si="53"/>
        <v>-10.675127902701186</v>
      </c>
      <c r="F188" s="9">
        <f t="shared" si="44"/>
        <v>-8.4648479729914303</v>
      </c>
      <c r="G188" s="10">
        <f t="shared" si="54"/>
        <v>2.1666666599999997</v>
      </c>
      <c r="H188" s="5">
        <f t="shared" si="54"/>
        <v>1</v>
      </c>
      <c r="I188">
        <f t="shared" si="46"/>
        <v>55.868151989097285</v>
      </c>
      <c r="J188">
        <f t="shared" si="47"/>
        <v>49.578657232930126</v>
      </c>
      <c r="K188">
        <f t="shared" si="47"/>
        <v>-25.752808655688415</v>
      </c>
      <c r="L188">
        <f t="shared" si="48"/>
        <v>-10.880953776892152</v>
      </c>
      <c r="M188">
        <f t="shared" si="49"/>
        <v>-26.522069587863406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46.6730031507158</v>
      </c>
      <c r="C189" s="9">
        <f t="shared" si="42"/>
        <v>1.0200000000000007</v>
      </c>
      <c r="D189" s="9">
        <f t="shared" si="53"/>
        <v>56.6730031507158</v>
      </c>
      <c r="E189" s="9">
        <f t="shared" si="53"/>
        <v>-10.830122151887899</v>
      </c>
      <c r="F189" s="9">
        <f t="shared" si="44"/>
        <v>-8.5830333984109703</v>
      </c>
      <c r="G189" s="10">
        <f t="shared" si="54"/>
        <v>2.1666666599999997</v>
      </c>
      <c r="H189" s="5">
        <f t="shared" si="54"/>
        <v>1</v>
      </c>
      <c r="I189">
        <f t="shared" si="46"/>
        <v>55.88383172703616</v>
      </c>
      <c r="J189">
        <f t="shared" si="47"/>
        <v>49.513371510268776</v>
      </c>
      <c r="K189">
        <f t="shared" si="47"/>
        <v>-25.911941073215594</v>
      </c>
      <c r="L189">
        <f t="shared" si="48"/>
        <v>-10.869675401771341</v>
      </c>
      <c r="M189">
        <f t="shared" si="49"/>
        <v>-26.485548983545453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46.969887725620183</v>
      </c>
      <c r="C190" s="9">
        <f t="shared" si="42"/>
        <v>1.0260000000000007</v>
      </c>
      <c r="D190" s="9">
        <f t="shared" si="53"/>
        <v>56.969887725620183</v>
      </c>
      <c r="E190" s="9">
        <f t="shared" si="53"/>
        <v>-10.986070538208896</v>
      </c>
      <c r="F190" s="9">
        <f t="shared" si="44"/>
        <v>-8.7017932162659921</v>
      </c>
      <c r="G190" s="10">
        <f t="shared" si="54"/>
        <v>2.1666666599999997</v>
      </c>
      <c r="H190" s="5">
        <f t="shared" si="54"/>
        <v>1</v>
      </c>
      <c r="I190">
        <f t="shared" si="46"/>
        <v>55.899993987685775</v>
      </c>
      <c r="J190">
        <f t="shared" si="47"/>
        <v>49.448153457858147</v>
      </c>
      <c r="K190">
        <f t="shared" si="47"/>
        <v>-26.070854367116866</v>
      </c>
      <c r="L190">
        <f t="shared" si="48"/>
        <v>-10.858497573282778</v>
      </c>
      <c r="M190">
        <f t="shared" si="49"/>
        <v>-26.449007475860366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47.266381193411014</v>
      </c>
      <c r="C191" s="9">
        <f t="shared" si="42"/>
        <v>1.0320000000000007</v>
      </c>
      <c r="D191" s="9">
        <f t="shared" si="53"/>
        <v>57.266381193411014</v>
      </c>
      <c r="E191" s="9">
        <f t="shared" si="53"/>
        <v>-11.142971746546163</v>
      </c>
      <c r="F191" s="9">
        <f t="shared" si="44"/>
        <v>-8.8211247034503142</v>
      </c>
      <c r="G191" s="10">
        <f t="shared" si="54"/>
        <v>2.1666666599999997</v>
      </c>
      <c r="H191" s="5">
        <f t="shared" si="54"/>
        <v>1</v>
      </c>
      <c r="I191">
        <f t="shared" si="46"/>
        <v>55.916635656009127</v>
      </c>
      <c r="J191">
        <f t="shared" si="47"/>
        <v>49.383002472418454</v>
      </c>
      <c r="K191">
        <f t="shared" si="47"/>
        <v>-26.229548411972029</v>
      </c>
      <c r="L191">
        <f t="shared" si="48"/>
        <v>-10.847419196641441</v>
      </c>
      <c r="M191">
        <f t="shared" si="49"/>
        <v>-26.412444551398551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47.562483954699985</v>
      </c>
      <c r="C192" s="9">
        <f t="shared" si="42"/>
        <v>1.0380000000000007</v>
      </c>
      <c r="D192" s="9">
        <f t="shared" si="53"/>
        <v>57.562483954699985</v>
      </c>
      <c r="E192" s="9">
        <f t="shared" si="53"/>
        <v>-11.30082446101992</v>
      </c>
      <c r="F192" s="9">
        <f t="shared" si="44"/>
        <v>-8.9410251431646035</v>
      </c>
      <c r="G192" s="10">
        <f t="shared" si="54"/>
        <v>2.1666666599999997</v>
      </c>
      <c r="H192" s="5">
        <f t="shared" si="54"/>
        <v>1</v>
      </c>
      <c r="I192">
        <f t="shared" si="46"/>
        <v>55.93375361684172</v>
      </c>
      <c r="J192">
        <f t="shared" si="47"/>
        <v>49.317917957238606</v>
      </c>
      <c r="K192">
        <f t="shared" si="47"/>
        <v>-26.388023079280419</v>
      </c>
      <c r="L192">
        <f t="shared" si="48"/>
        <v>-10.83643918227391</v>
      </c>
      <c r="M192">
        <f t="shared" si="49"/>
        <v>-26.375859707723283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47.858196406538134</v>
      </c>
      <c r="C193" s="9">
        <f t="shared" si="42"/>
        <v>1.0440000000000007</v>
      </c>
      <c r="D193" s="9">
        <f t="shared" si="53"/>
        <v>57.858196406538134</v>
      </c>
      <c r="E193" s="9">
        <f t="shared" si="53"/>
        <v>-11.459627364970341</v>
      </c>
      <c r="F193" s="9">
        <f t="shared" si="44"/>
        <v>-9.0614918248753202</v>
      </c>
      <c r="G193" s="10">
        <f t="shared" si="54"/>
        <v>2.1666666599999997</v>
      </c>
      <c r="H193" s="5">
        <f t="shared" si="54"/>
        <v>1</v>
      </c>
      <c r="I193">
        <f t="shared" si="46"/>
        <v>55.951344755077464</v>
      </c>
      <c r="J193">
        <f t="shared" si="47"/>
        <v>49.252899322144962</v>
      </c>
      <c r="K193">
        <f t="shared" si="47"/>
        <v>-26.54627823752676</v>
      </c>
      <c r="L193">
        <f t="shared" si="48"/>
        <v>-10.825556445830403</v>
      </c>
      <c r="M193">
        <f t="shared" si="49"/>
        <v>-26.339252453313851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48.15351894245498</v>
      </c>
      <c r="C194" s="9">
        <f t="shared" si="42"/>
        <v>1.0500000000000007</v>
      </c>
      <c r="D194" s="9">
        <f t="shared" si="53"/>
        <v>58.15351894245498</v>
      </c>
      <c r="E194" s="9">
        <f t="shared" si="53"/>
        <v>-11.619379140939662</v>
      </c>
      <c r="F194" s="9">
        <f t="shared" si="44"/>
        <v>-9.1825220442743021</v>
      </c>
      <c r="G194" s="10">
        <f t="shared" si="54"/>
        <v>2.1666666599999997</v>
      </c>
      <c r="H194" s="5">
        <f t="shared" si="54"/>
        <v>1</v>
      </c>
      <c r="I194">
        <f t="shared" si="46"/>
        <v>55.969405955854036</v>
      </c>
      <c r="J194">
        <f t="shared" si="47"/>
        <v>49.18794598346998</v>
      </c>
      <c r="K194">
        <f t="shared" si="47"/>
        <v>-26.704313752246644</v>
      </c>
      <c r="L194">
        <f t="shared" si="48"/>
        <v>-10.814769908196718</v>
      </c>
      <c r="M194">
        <f t="shared" si="49"/>
        <v>-26.302622307508127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48.44845195249745</v>
      </c>
      <c r="C195" s="9">
        <f t="shared" si="42"/>
        <v>1.0560000000000007</v>
      </c>
      <c r="D195" s="9">
        <f t="shared" si="53"/>
        <v>58.44845195249745</v>
      </c>
      <c r="E195" s="9">
        <f t="shared" si="53"/>
        <v>-11.780078470654678</v>
      </c>
      <c r="F195" s="9">
        <f t="shared" si="44"/>
        <v>-9.3041131032390911</v>
      </c>
      <c r="G195" s="10">
        <f t="shared" si="54"/>
        <v>2.1666666599999997</v>
      </c>
      <c r="H195" s="5">
        <f t="shared" si="54"/>
        <v>1</v>
      </c>
      <c r="I195">
        <f t="shared" si="46"/>
        <v>55.987934104737555</v>
      </c>
      <c r="J195">
        <f t="shared" si="47"/>
        <v>49.123057364020802</v>
      </c>
      <c r="K195">
        <f t="shared" si="47"/>
        <v>-26.862129486091693</v>
      </c>
      <c r="L195">
        <f t="shared" si="48"/>
        <v>-10.804078495506067</v>
      </c>
      <c r="M195">
        <f t="shared" si="49"/>
        <v>-26.265968800444636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48.742995823268657</v>
      </c>
      <c r="C196" s="9">
        <f t="shared" si="42"/>
        <v>1.0620000000000007</v>
      </c>
      <c r="D196" s="9">
        <f t="shared" si="53"/>
        <v>58.742995823268657</v>
      </c>
      <c r="E196" s="9">
        <f t="shared" si="53"/>
        <v>-11.941724035009635</v>
      </c>
      <c r="F196" s="9">
        <f t="shared" si="44"/>
        <v>-9.4262623097938825</v>
      </c>
      <c r="G196" s="10">
        <f t="shared" si="54"/>
        <v>2.1666666599999997</v>
      </c>
      <c r="H196" s="5">
        <f t="shared" si="54"/>
        <v>1</v>
      </c>
      <c r="I196">
        <f t="shared" si="46"/>
        <v>56.006926087906535</v>
      </c>
      <c r="J196">
        <f t="shared" si="47"/>
        <v>49.058232893047766</v>
      </c>
      <c r="K196">
        <f t="shared" si="47"/>
        <v>-27.019725298894361</v>
      </c>
      <c r="L196">
        <f t="shared" si="48"/>
        <v>-10.79348113915076</v>
      </c>
      <c r="M196">
        <f t="shared" si="49"/>
        <v>-26.229291473004118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49.037150937966437</v>
      </c>
      <c r="C197" s="9">
        <f t="shared" si="42"/>
        <v>1.0680000000000007</v>
      </c>
      <c r="D197" s="9">
        <f t="shared" ref="D197:E212" si="55">D196+$C$7*(J196+J197)/2</f>
        <v>59.037150937966437</v>
      </c>
      <c r="E197" s="9">
        <f t="shared" si="55"/>
        <v>-12.104314514049515</v>
      </c>
      <c r="F197" s="9">
        <f t="shared" si="44"/>
        <v>-9.5489669780711779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56.02637879233513</v>
      </c>
      <c r="J197">
        <f t="shared" si="47"/>
        <v>48.993472006212862</v>
      </c>
      <c r="K197">
        <f t="shared" si="47"/>
        <v>-27.177101047732386</v>
      </c>
      <c r="L197">
        <f t="shared" si="48"/>
        <v>-10.782976775793786</v>
      </c>
      <c r="M197">
        <f t="shared" si="49"/>
        <v>-26.192589876750567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49.330917676421748</v>
      </c>
      <c r="C198" s="9">
        <f t="shared" si="42"/>
        <v>1.0740000000000007</v>
      </c>
      <c r="D198" s="9">
        <f t="shared" si="55"/>
        <v>59.330917676421748</v>
      </c>
      <c r="E198" s="9">
        <f t="shared" si="55"/>
        <v>-12.26784858695369</v>
      </c>
      <c r="F198" s="9">
        <f t="shared" si="44"/>
        <v>-9.6722244282740775</v>
      </c>
      <c r="G198" s="10">
        <f t="shared" si="56"/>
        <v>2.1666666599999997</v>
      </c>
      <c r="H198" s="5">
        <f t="shared" si="56"/>
        <v>1</v>
      </c>
      <c r="I198">
        <f t="shared" si="46"/>
        <v>56.046289105975596</v>
      </c>
      <c r="J198">
        <f t="shared" si="47"/>
        <v>48.928774145558101</v>
      </c>
      <c r="K198">
        <f t="shared" si="47"/>
        <v>-27.33425658699289</v>
      </c>
      <c r="L198">
        <f t="shared" si="48"/>
        <v>-10.772564347380243</v>
      </c>
      <c r="M198">
        <f t="shared" si="49"/>
        <v>-26.155863573871795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49.624296415136847</v>
      </c>
      <c r="C199" s="9">
        <f t="shared" si="42"/>
        <v>1.0800000000000007</v>
      </c>
      <c r="D199" s="9">
        <f t="shared" si="55"/>
        <v>59.624296415136847</v>
      </c>
      <c r="E199" s="9">
        <f t="shared" si="55"/>
        <v>-12.432324932019977</v>
      </c>
      <c r="F199" s="9">
        <f t="shared" si="44"/>
        <v>-9.7960319866392389</v>
      </c>
      <c r="G199" s="10">
        <f t="shared" si="56"/>
        <v>2.1666666599999997</v>
      </c>
      <c r="H199" s="5">
        <f t="shared" si="56"/>
        <v>1</v>
      </c>
      <c r="I199">
        <f t="shared" si="46"/>
        <v>56.06665391793986</v>
      </c>
      <c r="J199">
        <f t="shared" si="47"/>
        <v>48.864138759473818</v>
      </c>
      <c r="K199">
        <f t="shared" si="47"/>
        <v>-27.491191768436121</v>
      </c>
      <c r="L199">
        <f t="shared" si="48"/>
        <v>-10.762242801148583</v>
      </c>
      <c r="M199">
        <f t="shared" si="49"/>
        <v>-26.119112137119497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49.917287527323268</v>
      </c>
      <c r="C200" s="9">
        <f t="shared" si="42"/>
        <v>1.0860000000000007</v>
      </c>
      <c r="D200" s="9">
        <f t="shared" si="55"/>
        <v>59.917287527323268</v>
      </c>
      <c r="E200" s="9">
        <f t="shared" si="55"/>
        <v>-12.597742226649062</v>
      </c>
      <c r="F200" s="9">
        <f t="shared" si="44"/>
        <v>-9.9203869854004889</v>
      </c>
      <c r="G200" s="10">
        <f t="shared" si="56"/>
        <v>2.1666666599999997</v>
      </c>
      <c r="H200" s="5">
        <f t="shared" si="56"/>
        <v>1</v>
      </c>
      <c r="I200">
        <f t="shared" si="46"/>
        <v>56.087470118680301</v>
      </c>
      <c r="J200">
        <f t="shared" si="47"/>
        <v>48.799565302666927</v>
      </c>
      <c r="K200">
        <f t="shared" si="47"/>
        <v>-27.647906441258836</v>
      </c>
      <c r="L200">
        <f t="shared" si="48"/>
        <v>-10.75201108964175</v>
      </c>
      <c r="M200">
        <f t="shared" si="49"/>
        <v>-26.082335149748832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50.209891382939652</v>
      </c>
      <c r="C201" s="9">
        <f t="shared" si="42"/>
        <v>1.0920000000000007</v>
      </c>
      <c r="D201" s="9">
        <f t="shared" si="55"/>
        <v>60.209891382939652</v>
      </c>
      <c r="E201" s="9">
        <f t="shared" si="55"/>
        <v>-12.764099147329311</v>
      </c>
      <c r="F201" s="9">
        <f t="shared" si="44"/>
        <v>-10.045286762753053</v>
      </c>
      <c r="G201" s="10">
        <f t="shared" si="56"/>
        <v>2.1666666599999997</v>
      </c>
      <c r="H201" s="5">
        <f t="shared" si="56"/>
        <v>1</v>
      </c>
      <c r="I201">
        <f t="shared" si="46"/>
        <v>56.108734600169534</v>
      </c>
      <c r="J201">
        <f t="shared" si="47"/>
        <v>48.735053236129076</v>
      </c>
      <c r="K201">
        <f t="shared" si="47"/>
        <v>-27.804400452157328</v>
      </c>
      <c r="L201">
        <f t="shared" si="48"/>
        <v>-10.741868170718096</v>
      </c>
      <c r="M201">
        <f t="shared" si="49"/>
        <v>-26.045532205457555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50.502108348729351</v>
      </c>
      <c r="C202" s="9">
        <f t="shared" si="42"/>
        <v>1.0980000000000008</v>
      </c>
      <c r="D202" s="9">
        <f t="shared" si="55"/>
        <v>60.502108348729351</v>
      </c>
      <c r="E202" s="9">
        <f t="shared" si="55"/>
        <v>-12.931394369621954</v>
      </c>
      <c r="F202" s="9">
        <f t="shared" si="44"/>
        <v>-10.170728662818458</v>
      </c>
      <c r="G202" s="10">
        <f t="shared" si="56"/>
        <v>2.1666666599999997</v>
      </c>
      <c r="H202" s="5">
        <f t="shared" si="56"/>
        <v>1</v>
      </c>
      <c r="I202">
        <f t="shared" si="46"/>
        <v>56.130444256079308</v>
      </c>
      <c r="J202">
        <f t="shared" si="47"/>
        <v>48.670602027104771</v>
      </c>
      <c r="K202">
        <f t="shared" si="47"/>
        <v>-27.960673645390074</v>
      </c>
      <c r="L202">
        <f t="shared" si="48"/>
        <v>-10.731813007562144</v>
      </c>
      <c r="M202">
        <f t="shared" si="49"/>
        <v>-26.008702908324654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50.79393878825784</v>
      </c>
      <c r="C203" s="9">
        <f t="shared" si="42"/>
        <v>1.1040000000000008</v>
      </c>
      <c r="D203" s="9">
        <f t="shared" si="55"/>
        <v>60.79393878825784</v>
      </c>
      <c r="E203" s="9">
        <f t="shared" si="55"/>
        <v>-13.099626568146643</v>
      </c>
      <c r="F203" s="9">
        <f t="shared" si="44"/>
        <v>-10.296710035610035</v>
      </c>
      <c r="G203" s="10">
        <f t="shared" si="56"/>
        <v>2.1666666599999997</v>
      </c>
      <c r="H203" s="5">
        <f t="shared" si="56"/>
        <v>1</v>
      </c>
      <c r="I203">
        <f t="shared" si="46"/>
        <v>56.152595981958328</v>
      </c>
      <c r="J203">
        <f t="shared" si="47"/>
        <v>48.606211149059398</v>
      </c>
      <c r="K203">
        <f t="shared" si="47"/>
        <v>-28.116725862840021</v>
      </c>
      <c r="L203">
        <f t="shared" si="48"/>
        <v>-10.721844568695138</v>
      </c>
      <c r="M203">
        <f t="shared" si="49"/>
        <v>-25.971846872748586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51.085383061949962</v>
      </c>
      <c r="C204" s="9">
        <f t="shared" si="42"/>
        <v>1.1100000000000008</v>
      </c>
      <c r="D204" s="9">
        <f t="shared" si="55"/>
        <v>61.085383061949962</v>
      </c>
      <c r="E204" s="9">
        <f t="shared" si="55"/>
        <v>-13.268794416567394</v>
      </c>
      <c r="F204" s="9">
        <f t="shared" si="44"/>
        <v>-10.423228236999057</v>
      </c>
      <c r="G204" s="10">
        <f t="shared" si="56"/>
        <v>2.1666666599999997</v>
      </c>
      <c r="H204" s="5">
        <f t="shared" si="56"/>
        <v>1</v>
      </c>
      <c r="I204">
        <f t="shared" si="46"/>
        <v>56.175186675409179</v>
      </c>
      <c r="J204">
        <f t="shared" si="47"/>
        <v>48.541880081647228</v>
      </c>
      <c r="K204">
        <f t="shared" si="47"/>
        <v>-28.272556944076513</v>
      </c>
      <c r="L204">
        <f t="shared" si="48"/>
        <v>-10.711961827985432</v>
      </c>
      <c r="M204">
        <f t="shared" si="49"/>
        <v>-25.934963723385003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51.376441527126943</v>
      </c>
      <c r="C205" s="9">
        <f t="shared" si="42"/>
        <v>1.1160000000000008</v>
      </c>
      <c r="D205" s="9">
        <f t="shared" si="55"/>
        <v>61.376441527126943</v>
      </c>
      <c r="E205" s="9">
        <f t="shared" si="55"/>
        <v>-13.438896587578874</v>
      </c>
      <c r="F205" s="9">
        <f t="shared" si="44"/>
        <v>-10.550280628681492</v>
      </c>
      <c r="G205" s="10">
        <f t="shared" si="56"/>
        <v>2.1666666599999997</v>
      </c>
      <c r="H205" s="5">
        <f t="shared" si="56"/>
        <v>1</v>
      </c>
      <c r="I205">
        <f t="shared" si="46"/>
        <v>56.198213236263982</v>
      </c>
      <c r="J205">
        <f t="shared" si="47"/>
        <v>48.477608310679315</v>
      </c>
      <c r="K205">
        <f t="shared" si="47"/>
        <v>-28.428166726416823</v>
      </c>
      <c r="L205">
        <f t="shared" si="48"/>
        <v>-10.702163764658621</v>
      </c>
      <c r="M205">
        <f t="shared" si="49"/>
        <v>-25.898053095084123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51.667114538043258</v>
      </c>
      <c r="C206" s="9">
        <f t="shared" si="42"/>
        <v>1.1220000000000008</v>
      </c>
      <c r="D206" s="9">
        <f t="shared" si="55"/>
        <v>61.667114538043258</v>
      </c>
      <c r="E206" s="9">
        <f t="shared" si="55"/>
        <v>-13.609931752893086</v>
      </c>
      <c r="F206" s="9">
        <f t="shared" si="44"/>
        <v>-10.677864578145369</v>
      </c>
      <c r="G206" s="10">
        <f t="shared" si="56"/>
        <v>2.1666666599999997</v>
      </c>
      <c r="H206" s="5">
        <f t="shared" si="56"/>
        <v>1</v>
      </c>
      <c r="I206">
        <f t="shared" si="46"/>
        <v>56.221672566759153</v>
      </c>
      <c r="J206">
        <f t="shared" si="47"/>
        <v>48.413395328091362</v>
      </c>
      <c r="K206">
        <f t="shared" si="47"/>
        <v>-28.583555044987328</v>
      </c>
      <c r="L206">
        <f t="shared" si="48"/>
        <v>-10.69244936330751</v>
      </c>
      <c r="M206">
        <f t="shared" si="49"/>
        <v>-25.861114632827615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51.957402445923265</v>
      </c>
      <c r="C207" s="9">
        <f t="shared" si="42"/>
        <v>1.1280000000000008</v>
      </c>
      <c r="D207" s="9">
        <f t="shared" si="55"/>
        <v>61.957402445923265</v>
      </c>
      <c r="E207" s="9">
        <f t="shared" si="55"/>
        <v>-13.7818985832264</v>
      </c>
      <c r="F207" s="9">
        <f t="shared" si="44"/>
        <v>-10.805977458638749</v>
      </c>
      <c r="G207" s="10">
        <f t="shared" si="56"/>
        <v>2.1666666599999997</v>
      </c>
      <c r="H207" s="5">
        <f t="shared" si="56"/>
        <v>1</v>
      </c>
      <c r="I207">
        <f t="shared" si="46"/>
        <v>56.245561571708848</v>
      </c>
      <c r="J207">
        <f t="shared" si="47"/>
        <v>48.349240631911513</v>
      </c>
      <c r="K207">
        <f t="shared" si="47"/>
        <v>-28.738721732784295</v>
      </c>
      <c r="L207">
        <f t="shared" si="48"/>
        <v>-10.682817613901822</v>
      </c>
      <c r="M207">
        <f t="shared" si="49"/>
        <v>-25.82414799166509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52.247305598997684</v>
      </c>
      <c r="C208" s="9">
        <f t="shared" si="42"/>
        <v>1.1340000000000008</v>
      </c>
      <c r="D208" s="9">
        <f t="shared" si="55"/>
        <v>62.247305598997684</v>
      </c>
      <c r="E208" s="9">
        <f t="shared" si="55"/>
        <v>-13.954795748286957</v>
      </c>
      <c r="F208" s="9">
        <f t="shared" si="44"/>
        <v>-10.93461664913829</v>
      </c>
      <c r="G208" s="10">
        <f t="shared" si="56"/>
        <v>2.1666666599999997</v>
      </c>
      <c r="H208" s="5">
        <f t="shared" si="56"/>
        <v>1</v>
      </c>
      <c r="I208">
        <f t="shared" si="46"/>
        <v>56.269877158677353</v>
      </c>
      <c r="J208">
        <f t="shared" si="47"/>
        <v>48.2851437262281</v>
      </c>
      <c r="K208">
        <f t="shared" si="47"/>
        <v>-28.893666620734287</v>
      </c>
      <c r="L208">
        <f t="shared" si="48"/>
        <v>-10.673267511797695</v>
      </c>
      <c r="M208">
        <f t="shared" si="49"/>
        <v>-25.787152836650211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52.536824342539838</v>
      </c>
      <c r="C209" s="9">
        <f t="shared" si="42"/>
        <v>1.1400000000000008</v>
      </c>
      <c r="D209" s="9">
        <f t="shared" si="55"/>
        <v>62.536824342539838</v>
      </c>
      <c r="E209" s="9">
        <f t="shared" si="55"/>
        <v>-14.128621916762421</v>
      </c>
      <c r="F209" s="9">
        <f t="shared" si="44"/>
        <v>-11.063779534318419</v>
      </c>
      <c r="G209" s="10">
        <f t="shared" si="56"/>
        <v>2.1666666599999997</v>
      </c>
      <c r="H209" s="5">
        <f t="shared" si="56"/>
        <v>1</v>
      </c>
      <c r="I209">
        <f t="shared" si="46"/>
        <v>56.294616238150176</v>
      </c>
      <c r="J209">
        <f t="shared" si="47"/>
        <v>48.22110412115731</v>
      </c>
      <c r="K209">
        <f t="shared" si="47"/>
        <v>-29.048389537754186</v>
      </c>
      <c r="L209">
        <f t="shared" si="48"/>
        <v>-10.663798057746936</v>
      </c>
      <c r="M209">
        <f t="shared" si="49"/>
        <v>-25.750128842776377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52.825959018901742</v>
      </c>
      <c r="C210" s="9">
        <f t="shared" si="42"/>
        <v>1.1460000000000008</v>
      </c>
      <c r="D210" s="9">
        <f t="shared" si="55"/>
        <v>62.825959018901742</v>
      </c>
      <c r="E210" s="9">
        <f t="shared" si="55"/>
        <v>-14.303375756308116</v>
      </c>
      <c r="F210" s="9">
        <f t="shared" si="44"/>
        <v>-11.193463504521075</v>
      </c>
      <c r="G210" s="10">
        <f t="shared" si="56"/>
        <v>2.1666666599999997</v>
      </c>
      <c r="H210" s="5">
        <f t="shared" si="56"/>
        <v>1</v>
      </c>
      <c r="I210">
        <f t="shared" si="46"/>
        <v>56.319775723703962</v>
      </c>
      <c r="J210">
        <f t="shared" si="47"/>
        <v>48.157121332810831</v>
      </c>
      <c r="K210">
        <f t="shared" si="47"/>
        <v>-29.202890310810844</v>
      </c>
      <c r="L210">
        <f t="shared" si="48"/>
        <v>-10.654408257906043</v>
      </c>
      <c r="M210">
        <f t="shared" si="49"/>
        <v>-25.713075694912039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53.114709967549963</v>
      </c>
      <c r="C211" s="9">
        <f t="shared" si="42"/>
        <v>1.1520000000000008</v>
      </c>
      <c r="D211" s="9">
        <f t="shared" si="55"/>
        <v>63.114709967549963</v>
      </c>
      <c r="E211" s="9">
        <f t="shared" si="55"/>
        <v>-14.47905593353549</v>
      </c>
      <c r="F211" s="9">
        <f t="shared" si="44"/>
        <v>-11.32366595572601</v>
      </c>
      <c r="G211" s="10">
        <f t="shared" si="56"/>
        <v>2.1666666599999997</v>
      </c>
      <c r="H211" s="5">
        <f t="shared" si="56"/>
        <v>1</v>
      </c>
      <c r="I211">
        <f t="shared" si="46"/>
        <v>56.345352532175077</v>
      </c>
      <c r="J211">
        <f t="shared" si="47"/>
        <v>48.093194883263394</v>
      </c>
      <c r="K211">
        <f t="shared" si="47"/>
        <v>-29.357168764980315</v>
      </c>
      <c r="L211">
        <f t="shared" si="48"/>
        <v>-10.64509712384495</v>
      </c>
      <c r="M211">
        <f t="shared" si="49"/>
        <v>-25.675993087735634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53.403077525101317</v>
      </c>
      <c r="C212" s="9">
        <f t="shared" si="42"/>
        <v>1.1580000000000008</v>
      </c>
      <c r="D212" s="9">
        <f t="shared" si="55"/>
        <v>63.403077525101317</v>
      </c>
      <c r="E212" s="9">
        <f t="shared" si="55"/>
        <v>-14.655661114000951</v>
      </c>
      <c r="F212" s="9">
        <f t="shared" si="44"/>
        <v>-11.45438428952175</v>
      </c>
      <c r="G212" s="10">
        <f t="shared" si="56"/>
        <v>2.1666666599999997</v>
      </c>
      <c r="H212" s="5">
        <f t="shared" si="56"/>
        <v>1</v>
      </c>
      <c r="I212">
        <f t="shared" si="46"/>
        <v>56.371343583826942</v>
      </c>
      <c r="J212">
        <f t="shared" si="47"/>
        <v>48.029324300520322</v>
      </c>
      <c r="K212">
        <f t="shared" si="47"/>
        <v>-29.511224723506729</v>
      </c>
      <c r="L212">
        <f t="shared" si="48"/>
        <v>-10.635863672555557</v>
      </c>
      <c r="M212">
        <f t="shared" si="49"/>
        <v>-25.638880725670166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53.691062025358335</v>
      </c>
      <c r="C213" s="9">
        <f t="shared" ref="C213:C276" si="61">C212+_dt</f>
        <v>1.1640000000000008</v>
      </c>
      <c r="D213" s="9">
        <f t="shared" ref="D213:E228" si="62">D212+$C$7*(J212+J213)/2</f>
        <v>63.691062025358335</v>
      </c>
      <c r="E213" s="9">
        <f t="shared" si="62"/>
        <v>-14.833189962195053</v>
      </c>
      <c r="F213" s="9">
        <f t="shared" ref="F213:F276" si="63">$O$1*D213^2+$O$2*D213+$O$3</f>
        <v>-11.585615913076994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56.397745802515985</v>
      </c>
      <c r="J213">
        <f t="shared" ref="J213:K276" si="66">J212+L212*$C$7</f>
        <v>47.965509118484988</v>
      </c>
      <c r="K213">
        <f t="shared" si="66"/>
        <v>-29.66505800786075</v>
      </c>
      <c r="L213">
        <f t="shared" ref="L213:L276" si="67">-$C$15*I213*J213</f>
        <v>-10.62670692645996</v>
      </c>
      <c r="M213">
        <f t="shared" ref="M213:M276" si="68">-$C$6-$C$15*I213*K213</f>
        <v>-25.601738322817422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53.978663799344567</v>
      </c>
      <c r="C214" s="9">
        <f t="shared" si="61"/>
        <v>1.1700000000000008</v>
      </c>
      <c r="D214" s="9">
        <f t="shared" si="62"/>
        <v>63.978663799344567</v>
      </c>
      <c r="E214" s="9">
        <f t="shared" si="62"/>
        <v>-15.011641141532028</v>
      </c>
      <c r="F214" s="9">
        <f t="shared" si="63"/>
        <v>-11.717358239112714</v>
      </c>
      <c r="G214" s="10">
        <f t="shared" si="64"/>
        <v>2.1666666599999997</v>
      </c>
      <c r="H214" s="5">
        <f t="shared" si="64"/>
        <v>1</v>
      </c>
      <c r="I214">
        <f t="shared" si="65"/>
        <v>56.424556115856269</v>
      </c>
      <c r="J214">
        <f t="shared" si="66"/>
        <v>47.901748876926227</v>
      </c>
      <c r="K214">
        <f t="shared" si="66"/>
        <v>-29.818668437797655</v>
      </c>
      <c r="L214">
        <f t="shared" si="67"/>
        <v>-10.617625913418429</v>
      </c>
      <c r="M214">
        <f t="shared" si="68"/>
        <v>-25.564565602891854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54.265883175339681</v>
      </c>
      <c r="C215" s="9">
        <f t="shared" si="61"/>
        <v>1.1760000000000008</v>
      </c>
      <c r="D215" s="9">
        <f t="shared" si="62"/>
        <v>64.265883175339681</v>
      </c>
      <c r="E215" s="9">
        <f t="shared" si="62"/>
        <v>-15.191013314339665</v>
      </c>
      <c r="F215" s="9">
        <f t="shared" si="63"/>
        <v>-11.84960868587469</v>
      </c>
      <c r="G215" s="10">
        <f t="shared" si="64"/>
        <v>2.1666666599999997</v>
      </c>
      <c r="H215" s="5">
        <f t="shared" si="64"/>
        <v>1</v>
      </c>
      <c r="I215">
        <f t="shared" si="65"/>
        <v>56.451771455382676</v>
      </c>
      <c r="J215">
        <f t="shared" si="66"/>
        <v>47.838043121445715</v>
      </c>
      <c r="K215">
        <f t="shared" si="66"/>
        <v>-29.972055831415005</v>
      </c>
      <c r="L215">
        <f t="shared" si="67"/>
        <v>-10.608619666737118</v>
      </c>
      <c r="M215">
        <f t="shared" si="68"/>
        <v>-25.527362299154117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54.552720478914352</v>
      </c>
      <c r="C216" s="9">
        <f t="shared" si="61"/>
        <v>1.1820000000000008</v>
      </c>
      <c r="D216" s="9">
        <f t="shared" si="62"/>
        <v>64.552720478914352</v>
      </c>
      <c r="E216" s="9">
        <f t="shared" si="62"/>
        <v>-15.37130514184954</v>
      </c>
      <c r="F216" s="9">
        <f t="shared" si="63"/>
        <v>-11.982364677106679</v>
      </c>
      <c r="G216" s="10">
        <f t="shared" si="64"/>
        <v>2.1666666599999997</v>
      </c>
      <c r="H216" s="5">
        <f t="shared" si="64"/>
        <v>1</v>
      </c>
      <c r="I216">
        <f t="shared" si="65"/>
        <v>56.47938875671273</v>
      </c>
      <c r="J216">
        <f t="shared" si="66"/>
        <v>47.774391403445293</v>
      </c>
      <c r="K216">
        <f t="shared" si="66"/>
        <v>-30.125220005209929</v>
      </c>
      <c r="L216">
        <f t="shared" si="67"/>
        <v>-10.599687225175481</v>
      </c>
      <c r="M216">
        <f t="shared" si="68"/>
        <v>-25.490128154344283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54.839176032964971</v>
      </c>
      <c r="C217" s="9">
        <f t="shared" si="61"/>
        <v>1.1880000000000008</v>
      </c>
      <c r="D217" s="9">
        <f t="shared" si="62"/>
        <v>64.839176032964971</v>
      </c>
      <c r="E217" s="9">
        <f t="shared" si="62"/>
        <v>-15.552515284187578</v>
      </c>
      <c r="F217" s="9">
        <f t="shared" si="63"/>
        <v>-12.115623642024097</v>
      </c>
      <c r="G217" s="10">
        <f t="shared" si="64"/>
        <v>2.1666666599999997</v>
      </c>
      <c r="H217" s="5">
        <f t="shared" si="64"/>
        <v>1</v>
      </c>
      <c r="I217">
        <f t="shared" si="65"/>
        <v>56.507404959706946</v>
      </c>
      <c r="J217">
        <f t="shared" si="66"/>
        <v>47.710793280094236</v>
      </c>
      <c r="K217">
        <f t="shared" si="66"/>
        <v>-30.278160774135994</v>
      </c>
      <c r="L217">
        <f t="shared" si="67"/>
        <v>-10.590827632953417</v>
      </c>
      <c r="M217">
        <f t="shared" si="68"/>
        <v>-25.452862920614756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55.125250157748141</v>
      </c>
      <c r="C218" s="9">
        <f t="shared" si="61"/>
        <v>1.1940000000000008</v>
      </c>
      <c r="D218" s="9">
        <f t="shared" si="62"/>
        <v>65.125250157748141</v>
      </c>
      <c r="E218" s="9">
        <f t="shared" si="62"/>
        <v>-15.734642400364965</v>
      </c>
      <c r="F218" s="9">
        <f t="shared" si="63"/>
        <v>-12.249383015288217</v>
      </c>
      <c r="G218" s="10">
        <f t="shared" si="64"/>
        <v>2.1666666599999997</v>
      </c>
      <c r="H218" s="5">
        <f t="shared" si="64"/>
        <v>1</v>
      </c>
      <c r="I218">
        <f t="shared" si="65"/>
        <v>56.535817008627724</v>
      </c>
      <c r="J218">
        <f t="shared" si="66"/>
        <v>47.647248314296519</v>
      </c>
      <c r="K218">
        <f t="shared" si="66"/>
        <v>-30.430877951659681</v>
      </c>
      <c r="L218">
        <f t="shared" si="67"/>
        <v>-10.582039939758126</v>
      </c>
      <c r="M218">
        <f t="shared" si="68"/>
        <v>-25.415566359462868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55.410943170915004</v>
      </c>
      <c r="C219" s="9">
        <f t="shared" si="61"/>
        <v>1.2000000000000008</v>
      </c>
      <c r="D219" s="9">
        <f t="shared" si="62"/>
        <v>65.410943170915004</v>
      </c>
      <c r="E219" s="9">
        <f t="shared" si="62"/>
        <v>-15.917685148269394</v>
      </c>
      <c r="F219" s="9">
        <f t="shared" si="63"/>
        <v>-12.383640236980947</v>
      </c>
      <c r="G219" s="10">
        <f t="shared" si="64"/>
        <v>2.1666666599999997</v>
      </c>
      <c r="H219" s="5">
        <f t="shared" si="64"/>
        <v>1</v>
      </c>
      <c r="I219">
        <f t="shared" si="65"/>
        <v>56.564621852296717</v>
      </c>
      <c r="J219">
        <f t="shared" si="66"/>
        <v>47.58375607465797</v>
      </c>
      <c r="K219">
        <f t="shared" si="66"/>
        <v>-30.58337134981646</v>
      </c>
      <c r="L219">
        <f t="shared" si="67"/>
        <v>-10.573323200750648</v>
      </c>
      <c r="M219">
        <f t="shared" si="68"/>
        <v>-25.378238241663198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55.696255387545335</v>
      </c>
      <c r="C220" s="9">
        <f t="shared" si="61"/>
        <v>1.2060000000000008</v>
      </c>
      <c r="D220" s="9">
        <f t="shared" si="62"/>
        <v>65.696255387545335</v>
      </c>
      <c r="E220" s="9">
        <f t="shared" si="62"/>
        <v>-16.101642184656644</v>
      </c>
      <c r="F220" s="9">
        <f t="shared" si="63"/>
        <v>-12.518392752580093</v>
      </c>
      <c r="G220" s="10">
        <f t="shared" si="64"/>
        <v>2.1666666599999997</v>
      </c>
      <c r="H220" s="5">
        <f t="shared" si="64"/>
        <v>1</v>
      </c>
      <c r="I220">
        <f t="shared" si="65"/>
        <v>56.593816444250734</v>
      </c>
      <c r="J220">
        <f t="shared" si="66"/>
        <v>47.520316135453463</v>
      </c>
      <c r="K220">
        <f t="shared" si="66"/>
        <v>-30.73564077926644</v>
      </c>
      <c r="L220">
        <f t="shared" si="67"/>
        <v>-10.564676476572151</v>
      </c>
      <c r="M220">
        <f t="shared" si="68"/>
        <v>-25.340878347199585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55.981187120181474</v>
      </c>
      <c r="C221" s="9">
        <f t="shared" si="61"/>
        <v>1.2120000000000009</v>
      </c>
      <c r="D221" s="9">
        <f t="shared" si="62"/>
        <v>65.981187120181474</v>
      </c>
      <c r="E221" s="9">
        <f t="shared" si="62"/>
        <v>-16.286512165142494</v>
      </c>
      <c r="F221" s="9">
        <f t="shared" si="63"/>
        <v>-12.653638012935174</v>
      </c>
      <c r="G221" s="10">
        <f t="shared" si="64"/>
        <v>2.1666666599999997</v>
      </c>
      <c r="H221" s="5">
        <f t="shared" si="64"/>
        <v>1</v>
      </c>
      <c r="I221">
        <f t="shared" si="65"/>
        <v>56.62339774289606</v>
      </c>
      <c r="J221">
        <f t="shared" si="66"/>
        <v>47.456928076594032</v>
      </c>
      <c r="K221">
        <f t="shared" si="66"/>
        <v>-30.887686049349636</v>
      </c>
      <c r="L221">
        <f t="shared" si="67"/>
        <v>-10.556098833349861</v>
      </c>
      <c r="M221">
        <f t="shared" si="68"/>
        <v>-25.303486465196901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56.265738678862036</v>
      </c>
      <c r="C222" s="9">
        <f t="shared" si="61"/>
        <v>1.2180000000000009</v>
      </c>
      <c r="D222" s="9">
        <f t="shared" si="62"/>
        <v>66.265738678862036</v>
      </c>
      <c r="E222" s="9">
        <f t="shared" si="62"/>
        <v>-16.472293744194964</v>
      </c>
      <c r="F222" s="9">
        <f t="shared" si="63"/>
        <v>-12.789373474243721</v>
      </c>
      <c r="G222" s="10">
        <f t="shared" si="64"/>
        <v>2.1666666599999997</v>
      </c>
      <c r="H222" s="5">
        <f t="shared" si="64"/>
        <v>1</v>
      </c>
      <c r="I222">
        <f t="shared" si="65"/>
        <v>56.653362711661252</v>
      </c>
      <c r="J222">
        <f t="shared" si="66"/>
        <v>47.39359148359393</v>
      </c>
      <c r="K222">
        <f t="shared" si="66"/>
        <v>-31.039506968140817</v>
      </c>
      <c r="L222">
        <f t="shared" si="67"/>
        <v>-10.547589342702731</v>
      </c>
      <c r="M222">
        <f t="shared" si="68"/>
        <v>-25.266062393852526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56.549910371155434</v>
      </c>
      <c r="C223" s="9">
        <f t="shared" si="61"/>
        <v>1.2240000000000009</v>
      </c>
      <c r="D223" s="9">
        <f t="shared" si="62"/>
        <v>66.549910371155434</v>
      </c>
      <c r="E223" s="9">
        <f t="shared" si="62"/>
        <v>-16.658985575126898</v>
      </c>
      <c r="F223" s="9">
        <f t="shared" si="63"/>
        <v>-12.925596598028108</v>
      </c>
      <c r="G223" s="10">
        <f t="shared" si="64"/>
        <v>2.1666666599999997</v>
      </c>
      <c r="H223" s="5">
        <f t="shared" si="64"/>
        <v>1</v>
      </c>
      <c r="I223">
        <f t="shared" si="65"/>
        <v>56.683708319148316</v>
      </c>
      <c r="J223">
        <f t="shared" si="66"/>
        <v>47.330305947537717</v>
      </c>
      <c r="K223">
        <f t="shared" si="66"/>
        <v>-31.191103342503933</v>
      </c>
      <c r="L223">
        <f t="shared" si="67"/>
        <v>-10.539147081746776</v>
      </c>
      <c r="M223">
        <f t="shared" si="68"/>
        <v>-25.228605940367601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56.833702502193191</v>
      </c>
      <c r="C224" s="9">
        <f t="shared" si="61"/>
        <v>1.2300000000000009</v>
      </c>
      <c r="D224" s="9">
        <f t="shared" si="62"/>
        <v>66.833702502193191</v>
      </c>
      <c r="E224" s="9">
        <f t="shared" si="62"/>
        <v>-16.846586310088849</v>
      </c>
      <c r="F224" s="9">
        <f t="shared" si="63"/>
        <v>-13.062304851112881</v>
      </c>
      <c r="G224" s="10">
        <f t="shared" si="64"/>
        <v>2.1666666599999997</v>
      </c>
      <c r="H224" s="5">
        <f t="shared" si="64"/>
        <v>1</v>
      </c>
      <c r="I224">
        <f t="shared" si="65"/>
        <v>56.71443153928233</v>
      </c>
      <c r="J224">
        <f t="shared" si="66"/>
        <v>47.267071065047233</v>
      </c>
      <c r="K224">
        <f t="shared" si="66"/>
        <v>-31.342474978146139</v>
      </c>
      <c r="L224">
        <f t="shared" si="67"/>
        <v>-10.530771133100107</v>
      </c>
      <c r="M224">
        <f t="shared" si="68"/>
        <v>-25.191116920878034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57.117115374703076</v>
      </c>
      <c r="C225" s="9">
        <f t="shared" si="61"/>
        <v>1.2360000000000009</v>
      </c>
      <c r="D225" s="9">
        <f t="shared" si="62"/>
        <v>67.117115374703076</v>
      </c>
      <c r="E225" s="9">
        <f t="shared" si="62"/>
        <v>-17.035094600062301</v>
      </c>
      <c r="F225" s="9">
        <f t="shared" si="63"/>
        <v>-13.199495705602569</v>
      </c>
      <c r="G225" s="10">
        <f t="shared" si="64"/>
        <v>2.1666666599999997</v>
      </c>
      <c r="H225" s="5">
        <f t="shared" si="64"/>
        <v>1</v>
      </c>
      <c r="I225">
        <f t="shared" si="65"/>
        <v>56.745529351459417</v>
      </c>
      <c r="J225">
        <f t="shared" si="66"/>
        <v>47.203886438248631</v>
      </c>
      <c r="K225">
        <f t="shared" si="66"/>
        <v>-31.493621679671406</v>
      </c>
      <c r="L225">
        <f t="shared" si="67"/>
        <v>-10.522460584887636</v>
      </c>
      <c r="M225">
        <f t="shared" si="68"/>
        <v>-25.153595160385262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57.400149289042034</v>
      </c>
      <c r="C226" s="9">
        <f t="shared" si="61"/>
        <v>1.2420000000000009</v>
      </c>
      <c r="D226" s="9">
        <f t="shared" si="62"/>
        <v>67.400149289042034</v>
      </c>
      <c r="E226" s="9">
        <f t="shared" si="62"/>
        <v>-17.224509094853218</v>
      </c>
      <c r="F226" s="9">
        <f t="shared" si="63"/>
        <v>-13.337166638860017</v>
      </c>
      <c r="G226" s="10">
        <f t="shared" si="64"/>
        <v>2.1666666599999997</v>
      </c>
      <c r="H226" s="5">
        <f t="shared" si="64"/>
        <v>1</v>
      </c>
      <c r="I226">
        <f t="shared" si="65"/>
        <v>56.776998740693088</v>
      </c>
      <c r="J226">
        <f t="shared" si="66"/>
        <v>47.140751674739306</v>
      </c>
      <c r="K226">
        <f t="shared" si="66"/>
        <v>-31.644543250633717</v>
      </c>
      <c r="L226">
        <f t="shared" si="67"/>
        <v>-10.514214530745472</v>
      </c>
      <c r="M226">
        <f t="shared" si="68"/>
        <v>-25.116040492686807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57.682804543228912</v>
      </c>
      <c r="C227" s="9">
        <f t="shared" si="61"/>
        <v>1.2480000000000009</v>
      </c>
      <c r="D227" s="9">
        <f t="shared" si="62"/>
        <v>67.682804543228912</v>
      </c>
      <c r="E227" s="9">
        <f t="shared" si="62"/>
        <v>-17.414828443085888</v>
      </c>
      <c r="F227" s="9">
        <f t="shared" si="63"/>
        <v>-13.475315133485177</v>
      </c>
      <c r="G227" s="10">
        <f t="shared" si="64"/>
        <v>2.1666666599999997</v>
      </c>
      <c r="H227" s="5">
        <f t="shared" si="64"/>
        <v>1</v>
      </c>
      <c r="I227">
        <f t="shared" si="65"/>
        <v>56.808836697758963</v>
      </c>
      <c r="J227">
        <f t="shared" si="66"/>
        <v>47.077666387554835</v>
      </c>
      <c r="K227">
        <f t="shared" si="66"/>
        <v>-31.795239493589836</v>
      </c>
      <c r="L227">
        <f t="shared" si="67"/>
        <v>-10.506032069824998</v>
      </c>
      <c r="M227">
        <f t="shared" si="68"/>
        <v>-25.078452760306607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57.965081432976987</v>
      </c>
      <c r="C228" s="9">
        <f t="shared" si="61"/>
        <v>1.2540000000000009</v>
      </c>
      <c r="D228" s="9">
        <f t="shared" si="62"/>
        <v>67.965081432976987</v>
      </c>
      <c r="E228" s="9">
        <f t="shared" si="62"/>
        <v>-17.606051292197112</v>
      </c>
      <c r="F228" s="9">
        <f t="shared" si="63"/>
        <v>-13.613938677294387</v>
      </c>
      <c r="G228" s="10">
        <f t="shared" si="64"/>
        <v>2.1666666599999997</v>
      </c>
      <c r="H228" s="5">
        <f t="shared" si="64"/>
        <v>1</v>
      </c>
      <c r="I228">
        <f t="shared" si="65"/>
        <v>56.841040219337756</v>
      </c>
      <c r="J228">
        <f t="shared" si="66"/>
        <v>47.014630195135886</v>
      </c>
      <c r="K228">
        <f t="shared" si="66"/>
        <v>-31.945710210151677</v>
      </c>
      <c r="L228">
        <f t="shared" si="67"/>
        <v>-10.497912306796598</v>
      </c>
      <c r="M228">
        <f t="shared" si="68"/>
        <v>-25.040831814425168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58.246980251726285</v>
      </c>
      <c r="C229" s="9">
        <f t="shared" si="61"/>
        <v>1.2600000000000009</v>
      </c>
      <c r="D229" s="9">
        <f t="shared" ref="D229:E244" si="70">D228+$C$7*(J228+J229)/2</f>
        <v>68.246980251726285</v>
      </c>
      <c r="E229" s="9">
        <f t="shared" si="70"/>
        <v>-17.798176288430682</v>
      </c>
      <c r="F229" s="9">
        <f t="shared" si="63"/>
        <v>-13.753034763300127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56.87360630815666</v>
      </c>
      <c r="J229">
        <f t="shared" si="66"/>
        <v>46.951642721295109</v>
      </c>
      <c r="K229">
        <f t="shared" si="66"/>
        <v>-32.09595520103823</v>
      </c>
      <c r="L229">
        <f t="shared" si="67"/>
        <v>-10.489854351853097</v>
      </c>
      <c r="M229">
        <f t="shared" si="68"/>
        <v>-25.003177514809519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58.52850129067572</v>
      </c>
      <c r="C230" s="9">
        <f t="shared" si="61"/>
        <v>1.2660000000000009</v>
      </c>
      <c r="D230" s="9">
        <f t="shared" si="70"/>
        <v>68.52850129067572</v>
      </c>
      <c r="E230" s="9">
        <f t="shared" si="70"/>
        <v>-17.991202076832177</v>
      </c>
      <c r="F230" s="9">
        <f t="shared" si="63"/>
        <v>-13.892600889691243</v>
      </c>
      <c r="G230" s="10">
        <f t="shared" si="71"/>
        <v>2.1666666599999997</v>
      </c>
      <c r="H230" s="5">
        <f t="shared" si="71"/>
        <v>1</v>
      </c>
      <c r="I230">
        <f t="shared" si="65"/>
        <v>56.906531973128978</v>
      </c>
      <c r="J230">
        <f t="shared" si="66"/>
        <v>46.888703595183991</v>
      </c>
      <c r="K230">
        <f t="shared" si="66"/>
        <v>-32.245974266127085</v>
      </c>
      <c r="L230">
        <f t="shared" si="67"/>
        <v>-10.481857320712836</v>
      </c>
      <c r="M230">
        <f t="shared" si="68"/>
        <v>-24.965489729742963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58.809644838815046</v>
      </c>
      <c r="C231" s="9">
        <f t="shared" si="61"/>
        <v>1.2720000000000009</v>
      </c>
      <c r="D231" s="9">
        <f t="shared" si="70"/>
        <v>68.809644838815046</v>
      </c>
      <c r="E231" s="9">
        <f t="shared" si="70"/>
        <v>-18.185127301244076</v>
      </c>
      <c r="F231" s="9">
        <f t="shared" si="63"/>
        <v>-14.032634559813639</v>
      </c>
      <c r="G231" s="10">
        <f t="shared" si="71"/>
        <v>2.1666666599999997</v>
      </c>
      <c r="H231" s="5">
        <f t="shared" si="71"/>
        <v>1</v>
      </c>
      <c r="I231">
        <f t="shared" si="65"/>
        <v>56.939814229492058</v>
      </c>
      <c r="J231">
        <f t="shared" si="66"/>
        <v>46.825812451259715</v>
      </c>
      <c r="K231">
        <f t="shared" si="66"/>
        <v>-32.395767204505546</v>
      </c>
      <c r="L231">
        <f t="shared" si="67"/>
        <v>-10.473920334622424</v>
      </c>
      <c r="M231">
        <f t="shared" si="68"/>
        <v>-24.927768335954699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59.090411182956586</v>
      </c>
      <c r="C232" s="9">
        <f t="shared" si="61"/>
        <v>1.2780000000000009</v>
      </c>
      <c r="D232" s="9">
        <f t="shared" si="70"/>
        <v>69.090411182956586</v>
      </c>
      <c r="E232" s="9">
        <f t="shared" si="70"/>
        <v>-18.379950604301158</v>
      </c>
      <c r="F232" s="9">
        <f t="shared" si="63"/>
        <v>-14.173133282151424</v>
      </c>
      <c r="G232" s="10">
        <f t="shared" si="71"/>
        <v>2.1666666599999997</v>
      </c>
      <c r="H232" s="5">
        <f t="shared" si="71"/>
        <v>1</v>
      </c>
      <c r="I232">
        <f t="shared" si="65"/>
        <v>56.973450098943523</v>
      </c>
      <c r="J232">
        <f t="shared" si="66"/>
        <v>46.762968929251983</v>
      </c>
      <c r="K232">
        <f t="shared" si="66"/>
        <v>-32.545333814521271</v>
      </c>
      <c r="L232">
        <f t="shared" si="67"/>
        <v>-10.466042520359176</v>
      </c>
      <c r="M232">
        <f t="shared" si="68"/>
        <v>-24.890013218549264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59.370800607766725</v>
      </c>
      <c r="C233" s="9">
        <f t="shared" si="61"/>
        <v>1.2840000000000009</v>
      </c>
      <c r="D233" s="9">
        <f t="shared" si="70"/>
        <v>69.370800607766725</v>
      </c>
      <c r="E233" s="9">
        <f t="shared" si="70"/>
        <v>-18.57567062742622</v>
      </c>
      <c r="F233" s="9">
        <f t="shared" si="63"/>
        <v>-14.314094570308493</v>
      </c>
      <c r="G233" s="10">
        <f t="shared" si="71"/>
        <v>2.1666666599999997</v>
      </c>
      <c r="H233" s="5">
        <f t="shared" si="71"/>
        <v>1</v>
      </c>
      <c r="I233">
        <f t="shared" si="65"/>
        <v>57.007436609775731</v>
      </c>
      <c r="J233">
        <f t="shared" si="66"/>
        <v>46.700172674129824</v>
      </c>
      <c r="K233">
        <f t="shared" si="66"/>
        <v>-32.694673893832565</v>
      </c>
      <c r="L233">
        <f t="shared" si="67"/>
        <v>-10.458223010233185</v>
      </c>
      <c r="M233">
        <f t="shared" si="68"/>
        <v>-24.852224270935821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59.650813395797314</v>
      </c>
      <c r="C234" s="9">
        <f t="shared" si="61"/>
        <v>1.2900000000000009</v>
      </c>
      <c r="D234" s="9">
        <f t="shared" si="70"/>
        <v>69.650813395797314</v>
      </c>
      <c r="E234" s="9">
        <f t="shared" si="70"/>
        <v>-18.772286010826093</v>
      </c>
      <c r="F234" s="9">
        <f t="shared" si="63"/>
        <v>-14.455515942990578</v>
      </c>
      <c r="G234" s="10">
        <f t="shared" si="71"/>
        <v>2.1666666599999997</v>
      </c>
      <c r="H234" s="5">
        <f t="shared" si="71"/>
        <v>1</v>
      </c>
      <c r="I234">
        <f t="shared" si="65"/>
        <v>57.041770797008532</v>
      </c>
      <c r="J234">
        <f t="shared" si="66"/>
        <v>46.637423336068423</v>
      </c>
      <c r="K234">
        <f t="shared" si="66"/>
        <v>-32.84378723945818</v>
      </c>
      <c r="L234">
        <f t="shared" si="67"/>
        <v>-10.450460942089087</v>
      </c>
      <c r="M234">
        <f t="shared" si="68"/>
        <v>-24.814401394757319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59.930449827516767</v>
      </c>
      <c r="C235" s="9">
        <f t="shared" si="61"/>
        <v>1.2960000000000009</v>
      </c>
      <c r="D235" s="9">
        <f t="shared" si="70"/>
        <v>69.930449827516767</v>
      </c>
      <c r="E235" s="9">
        <f t="shared" si="70"/>
        <v>-18.969795393487949</v>
      </c>
      <c r="F235" s="9">
        <f t="shared" si="63"/>
        <v>-14.597394923987759</v>
      </c>
      <c r="G235" s="10">
        <f t="shared" si="71"/>
        <v>2.1666666599999997</v>
      </c>
      <c r="H235" s="5">
        <f t="shared" si="71"/>
        <v>1</v>
      </c>
      <c r="I235">
        <f t="shared" si="65"/>
        <v>57.076449702520222</v>
      </c>
      <c r="J235">
        <f t="shared" si="66"/>
        <v>46.574720570415892</v>
      </c>
      <c r="K235">
        <f t="shared" si="66"/>
        <v>-32.992673647826727</v>
      </c>
      <c r="L235">
        <f t="shared" si="67"/>
        <v>-10.442755459307458</v>
      </c>
      <c r="M235">
        <f t="shared" si="68"/>
        <v>-24.776544499819522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60.209710181340995</v>
      </c>
      <c r="C236" s="9">
        <f t="shared" si="61"/>
        <v>1.3020000000000009</v>
      </c>
      <c r="D236" s="9">
        <f t="shared" si="70"/>
        <v>70.209710181340995</v>
      </c>
      <c r="E236" s="9">
        <f t="shared" si="70"/>
        <v>-19.168197413175907</v>
      </c>
      <c r="F236" s="9">
        <f t="shared" si="63"/>
        <v>-14.739729042157327</v>
      </c>
      <c r="G236" s="10">
        <f t="shared" si="71"/>
        <v>2.1666666599999997</v>
      </c>
      <c r="H236" s="5">
        <f t="shared" si="71"/>
        <v>1</v>
      </c>
      <c r="I236">
        <f t="shared" si="65"/>
        <v>57.111470375176772</v>
      </c>
      <c r="J236">
        <f t="shared" si="66"/>
        <v>46.512064037660046</v>
      </c>
      <c r="K236">
        <f t="shared" si="66"/>
        <v>-33.141332914825647</v>
      </c>
      <c r="L236">
        <f t="shared" si="67"/>
        <v>-10.435105710805894</v>
      </c>
      <c r="M236">
        <f t="shared" si="68"/>
        <v>-24.738653504019926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60.488594733664158</v>
      </c>
      <c r="C237" s="9">
        <f t="shared" si="61"/>
        <v>1.3080000000000009</v>
      </c>
      <c r="D237" s="9">
        <f t="shared" si="70"/>
        <v>70.488594733664158</v>
      </c>
      <c r="E237" s="9">
        <f t="shared" si="70"/>
        <v>-19.367490706427933</v>
      </c>
      <c r="F237" s="9">
        <f t="shared" si="63"/>
        <v>-14.882515831407181</v>
      </c>
      <c r="G237" s="10">
        <f t="shared" si="71"/>
        <v>2.1666666599999997</v>
      </c>
      <c r="H237" s="5">
        <f t="shared" si="71"/>
        <v>1</v>
      </c>
      <c r="I237">
        <f t="shared" si="65"/>
        <v>57.146829870959273</v>
      </c>
      <c r="J237">
        <f t="shared" si="66"/>
        <v>46.449453403395211</v>
      </c>
      <c r="K237">
        <f t="shared" si="66"/>
        <v>-33.289764835849766</v>
      </c>
      <c r="L237">
        <f t="shared" si="67"/>
        <v>-10.427510851039749</v>
      </c>
      <c r="M237">
        <f t="shared" si="68"/>
        <v>-24.700728333276544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60.767103758889206</v>
      </c>
      <c r="C238" s="9">
        <f t="shared" si="61"/>
        <v>1.3140000000000009</v>
      </c>
      <c r="D238" s="9">
        <f t="shared" si="70"/>
        <v>70.767103758889206</v>
      </c>
      <c r="E238" s="9">
        <f t="shared" si="70"/>
        <v>-19.567673908553029</v>
      </c>
      <c r="F238" s="9">
        <f t="shared" si="63"/>
        <v>-15.025752830679592</v>
      </c>
      <c r="G238" s="10">
        <f t="shared" si="71"/>
        <v>2.1666666599999997</v>
      </c>
      <c r="H238" s="5">
        <f t="shared" si="71"/>
        <v>1</v>
      </c>
      <c r="I238">
        <f t="shared" si="65"/>
        <v>57.182525253089544</v>
      </c>
      <c r="J238">
        <f t="shared" si="66"/>
        <v>46.386888338288969</v>
      </c>
      <c r="K238">
        <f t="shared" si="66"/>
        <v>-33.437969205849427</v>
      </c>
      <c r="L238">
        <f t="shared" si="67"/>
        <v>-10.419970040002514</v>
      </c>
      <c r="M238">
        <f t="shared" si="68"/>
        <v>-24.662768921456617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61.04523752945822</v>
      </c>
      <c r="C239" s="9">
        <f t="shared" si="61"/>
        <v>1.320000000000001</v>
      </c>
      <c r="D239" s="9">
        <f t="shared" si="70"/>
        <v>71.04523752945822</v>
      </c>
      <c r="E239" s="9">
        <f t="shared" si="70"/>
        <v>-19.768745653628713</v>
      </c>
      <c r="F239" s="9">
        <f t="shared" si="63"/>
        <v>-15.169437583935382</v>
      </c>
      <c r="G239" s="10">
        <f t="shared" si="71"/>
        <v>2.1666666599999997</v>
      </c>
      <c r="H239" s="5">
        <f t="shared" si="71"/>
        <v>1</v>
      </c>
      <c r="I239">
        <f t="shared" si="65"/>
        <v>57.218553592154102</v>
      </c>
      <c r="J239">
        <f t="shared" si="66"/>
        <v>46.324368518048956</v>
      </c>
      <c r="K239">
        <f t="shared" si="66"/>
        <v>-33.585945819378168</v>
      </c>
      <c r="L239">
        <f t="shared" si="67"/>
        <v>-10.412482443225887</v>
      </c>
      <c r="M239">
        <f t="shared" si="68"/>
        <v>-24.624775210305231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61.322996315882534</v>
      </c>
      <c r="C240" s="9">
        <f t="shared" si="61"/>
        <v>1.326000000000001</v>
      </c>
      <c r="D240" s="9">
        <f t="shared" si="70"/>
        <v>71.322996315882534</v>
      </c>
      <c r="E240" s="9">
        <f t="shared" si="70"/>
        <v>-19.970704574498768</v>
      </c>
      <c r="F240" s="9">
        <f t="shared" si="63"/>
        <v>-15.313567640138546</v>
      </c>
      <c r="G240" s="10">
        <f t="shared" si="71"/>
        <v>2.1666666599999997</v>
      </c>
      <c r="H240" s="5">
        <f t="shared" si="71"/>
        <v>1</v>
      </c>
      <c r="I240">
        <f t="shared" si="65"/>
        <v>57.254911966226118</v>
      </c>
      <c r="J240">
        <f t="shared" si="66"/>
        <v>46.261893623389604</v>
      </c>
      <c r="K240">
        <f t="shared" si="66"/>
        <v>-33.733694470639996</v>
      </c>
      <c r="L240">
        <f t="shared" si="67"/>
        <v>-10.405047231779461</v>
      </c>
      <c r="M240">
        <f t="shared" si="68"/>
        <v>-24.586747149373842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61.600380386772699</v>
      </c>
      <c r="C241" s="9">
        <f t="shared" si="61"/>
        <v>1.332000000000001</v>
      </c>
      <c r="D241" s="9">
        <f t="shared" si="70"/>
        <v>71.600380386772699</v>
      </c>
      <c r="E241" s="9">
        <f t="shared" si="70"/>
        <v>-20.173549302771296</v>
      </c>
      <c r="F241" s="9">
        <f t="shared" si="63"/>
        <v>-15.458140553241263</v>
      </c>
      <c r="G241" s="10">
        <f t="shared" si="71"/>
        <v>2.1666666599999997</v>
      </c>
      <c r="H241" s="5">
        <f t="shared" si="71"/>
        <v>1</v>
      </c>
      <c r="I241">
        <f t="shared" si="65"/>
        <v>57.291597460985784</v>
      </c>
      <c r="J241">
        <f t="shared" si="66"/>
        <v>46.199463339998928</v>
      </c>
      <c r="K241">
        <f t="shared" si="66"/>
        <v>-33.881214953536237</v>
      </c>
      <c r="L241">
        <f t="shared" si="67"/>
        <v>-10.3976635822701</v>
      </c>
      <c r="M241">
        <f t="shared" si="68"/>
        <v>-24.548684695948744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61.877390008868218</v>
      </c>
      <c r="C242" s="9">
        <f t="shared" si="61"/>
        <v>1.338000000000001</v>
      </c>
      <c r="D242" s="9">
        <f t="shared" si="70"/>
        <v>71.877390008868218</v>
      </c>
      <c r="E242" s="9">
        <f t="shared" si="70"/>
        <v>-20.377278468817039</v>
      </c>
      <c r="F242" s="9">
        <f t="shared" si="63"/>
        <v>-15.603153882169318</v>
      </c>
      <c r="G242" s="10">
        <f t="shared" si="71"/>
        <v>2.1666666599999997</v>
      </c>
      <c r="H242" s="5">
        <f t="shared" si="71"/>
        <v>1</v>
      </c>
      <c r="I242">
        <f t="shared" si="65"/>
        <v>57.328607169838705</v>
      </c>
      <c r="J242">
        <f t="shared" si="66"/>
        <v>46.137077358505309</v>
      </c>
      <c r="K242">
        <f t="shared" si="66"/>
        <v>-34.028507061711927</v>
      </c>
      <c r="L242">
        <f t="shared" si="67"/>
        <v>-10.390330676840961</v>
      </c>
      <c r="M242">
        <f t="shared" si="68"/>
        <v>-24.510587814979463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62.15402544706707</v>
      </c>
      <c r="C243" s="9">
        <f t="shared" si="61"/>
        <v>1.344000000000001</v>
      </c>
      <c r="D243" s="9">
        <f t="shared" si="70"/>
        <v>72.15402544706707</v>
      </c>
      <c r="E243" s="9">
        <f t="shared" si="70"/>
        <v>-20.581890701767982</v>
      </c>
      <c r="F243" s="9">
        <f t="shared" si="63"/>
        <v>-15.748605190807906</v>
      </c>
      <c r="G243" s="10">
        <f t="shared" si="71"/>
        <v>2.1666666599999997</v>
      </c>
      <c r="H243" s="5">
        <f t="shared" si="71"/>
        <v>1</v>
      </c>
      <c r="I243">
        <f t="shared" si="65"/>
        <v>57.365938194032616</v>
      </c>
      <c r="J243">
        <f t="shared" si="66"/>
        <v>46.074735374444266</v>
      </c>
      <c r="K243">
        <f t="shared" si="66"/>
        <v>-34.175570588601801</v>
      </c>
      <c r="L243">
        <f t="shared" si="67"/>
        <v>-10.383047703170178</v>
      </c>
      <c r="M243">
        <f t="shared" si="68"/>
        <v>-24.472456479007128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62.430286964455078</v>
      </c>
      <c r="C244" s="9">
        <f t="shared" si="61"/>
        <v>1.350000000000001</v>
      </c>
      <c r="D244" s="9">
        <f t="shared" si="70"/>
        <v>72.430286964455078</v>
      </c>
      <c r="E244" s="9">
        <f t="shared" si="70"/>
        <v>-20.787384629516215</v>
      </c>
      <c r="F244" s="9">
        <f t="shared" si="63"/>
        <v>-15.894492047987852</v>
      </c>
      <c r="G244" s="10">
        <f t="shared" si="71"/>
        <v>2.1666666599999997</v>
      </c>
      <c r="H244" s="5">
        <f t="shared" si="71"/>
        <v>1</v>
      </c>
      <c r="I244">
        <f t="shared" si="65"/>
        <v>57.403587642772194</v>
      </c>
      <c r="J244">
        <f t="shared" si="66"/>
        <v>46.012437088225248</v>
      </c>
      <c r="K244">
        <f t="shared" si="66"/>
        <v>-34.322405327475842</v>
      </c>
      <c r="L244">
        <f t="shared" si="67"/>
        <v>-10.375813854469195</v>
      </c>
      <c r="M244">
        <f t="shared" si="68"/>
        <v>-24.434290668092771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62.706174822335043</v>
      </c>
      <c r="C245" s="9">
        <f t="shared" si="61"/>
        <v>1.356000000000001</v>
      </c>
      <c r="D245" s="9">
        <f t="shared" ref="D245:E260" si="72">D244+$C$7*(J244+J245)/2</f>
        <v>72.706174822335043</v>
      </c>
      <c r="E245" s="9">
        <f t="shared" si="72"/>
        <v>-20.993758878713095</v>
      </c>
      <c r="F245" s="9">
        <f t="shared" si="63"/>
        <v>-16.040812027472228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57.441552633332073</v>
      </c>
      <c r="J245">
        <f t="shared" si="66"/>
        <v>45.950182205098436</v>
      </c>
      <c r="K245">
        <f t="shared" si="66"/>
        <v>-34.469011071484395</v>
      </c>
      <c r="L245">
        <f t="shared" si="67"/>
        <v>-10.368628329480766</v>
      </c>
      <c r="M245">
        <f t="shared" si="68"/>
        <v>-24.396090369745604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62.981689280255708</v>
      </c>
      <c r="C246" s="9">
        <f t="shared" si="61"/>
        <v>1.362000000000001</v>
      </c>
      <c r="D246" s="9">
        <f t="shared" si="72"/>
        <v>72.981689280255708</v>
      </c>
      <c r="E246" s="9">
        <f t="shared" si="72"/>
        <v>-21.201012074768656</v>
      </c>
      <c r="F246" s="9">
        <f t="shared" si="63"/>
        <v>-16.187562707943293</v>
      </c>
      <c r="G246" s="10">
        <f t="shared" si="73"/>
        <v>2.1666666599999997</v>
      </c>
      <c r="H246" s="5">
        <f t="shared" si="73"/>
        <v>1</v>
      </c>
      <c r="I246">
        <f t="shared" si="65"/>
        <v>57.479830291168078</v>
      </c>
      <c r="J246">
        <f t="shared" si="66"/>
        <v>45.887970435121552</v>
      </c>
      <c r="K246">
        <f t="shared" si="66"/>
        <v>-34.615387613702872</v>
      </c>
      <c r="L246">
        <f t="shared" si="67"/>
        <v>-10.36149033247661</v>
      </c>
      <c r="M246">
        <f t="shared" si="68"/>
        <v>-24.357855578851275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63.256830596040459</v>
      </c>
      <c r="C247" s="9">
        <f t="shared" si="61"/>
        <v>1.368000000000001</v>
      </c>
      <c r="D247" s="9">
        <f t="shared" si="72"/>
        <v>73.256830596040459</v>
      </c>
      <c r="E247" s="9">
        <f t="shared" si="72"/>
        <v>-21.409142841851292</v>
      </c>
      <c r="F247" s="9">
        <f t="shared" si="63"/>
        <v>-16.334741672989885</v>
      </c>
      <c r="G247" s="10">
        <f t="shared" si="73"/>
        <v>2.1666666599999997</v>
      </c>
      <c r="H247" s="5">
        <f t="shared" si="73"/>
        <v>1</v>
      </c>
      <c r="I247">
        <f t="shared" si="65"/>
        <v>57.5184177500266</v>
      </c>
      <c r="J247">
        <f t="shared" si="66"/>
        <v>45.82580149312669</v>
      </c>
      <c r="K247">
        <f t="shared" si="66"/>
        <v>-34.761534747175979</v>
      </c>
      <c r="L247">
        <f t="shared" si="67"/>
        <v>-10.354399073254726</v>
      </c>
      <c r="M247">
        <f t="shared" si="68"/>
        <v>-24.319586297600125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63.531599025815893</v>
      </c>
      <c r="C248" s="9">
        <f t="shared" si="61"/>
        <v>1.374000000000001</v>
      </c>
      <c r="D248" s="9">
        <f t="shared" si="72"/>
        <v>73.531599025815893</v>
      </c>
      <c r="E248" s="9">
        <f t="shared" si="72"/>
        <v>-21.618149802887704</v>
      </c>
      <c r="F248" s="9">
        <f t="shared" si="63"/>
        <v>-16.482346511095106</v>
      </c>
      <c r="G248" s="10">
        <f t="shared" si="73"/>
        <v>2.1666666599999997</v>
      </c>
      <c r="H248" s="5">
        <f t="shared" si="73"/>
        <v>1</v>
      </c>
      <c r="I248">
        <f t="shared" si="65"/>
        <v>57.557312152052148</v>
      </c>
      <c r="J248">
        <f t="shared" si="66"/>
        <v>45.763675098687159</v>
      </c>
      <c r="K248">
        <f t="shared" si="66"/>
        <v>-34.907452264961577</v>
      </c>
      <c r="L248">
        <f t="shared" si="67"/>
        <v>-10.347353767136365</v>
      </c>
      <c r="M248">
        <f t="shared" si="68"/>
        <v>-24.281282535415411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63.805994824040212</v>
      </c>
      <c r="C249" s="9">
        <f t="shared" si="61"/>
        <v>1.380000000000001</v>
      </c>
      <c r="D249" s="9">
        <f t="shared" si="72"/>
        <v>73.805994824040212</v>
      </c>
      <c r="E249" s="9">
        <f t="shared" si="72"/>
        <v>-21.82803157956311</v>
      </c>
      <c r="F249" s="9">
        <f t="shared" si="63"/>
        <v>-16.630374815624489</v>
      </c>
      <c r="G249" s="10">
        <f t="shared" si="73"/>
        <v>2.1666666599999997</v>
      </c>
      <c r="H249" s="5">
        <f t="shared" si="73"/>
        <v>1</v>
      </c>
      <c r="I249">
        <f t="shared" si="65"/>
        <v>57.596510647893119</v>
      </c>
      <c r="J249">
        <f t="shared" si="66"/>
        <v>45.70159097608434</v>
      </c>
      <c r="K249">
        <f t="shared" si="66"/>
        <v>-35.053139960174072</v>
      </c>
      <c r="L249">
        <f t="shared" si="67"/>
        <v>-10.340353634962669</v>
      </c>
      <c r="M249">
        <f t="shared" si="68"/>
        <v>-24.242944308881555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64.080018243531285</v>
      </c>
      <c r="C250" s="9">
        <f t="shared" si="61"/>
        <v>1.386000000000001</v>
      </c>
      <c r="D250" s="9">
        <f t="shared" si="72"/>
        <v>74.080018243531285</v>
      </c>
      <c r="E250" s="9">
        <f t="shared" si="72"/>
        <v>-22.038786792321716</v>
      </c>
      <c r="F250" s="9">
        <f t="shared" si="63"/>
        <v>-16.778824184814368</v>
      </c>
      <c r="G250" s="10">
        <f t="shared" si="73"/>
        <v>2.1666666599999997</v>
      </c>
      <c r="H250" s="5">
        <f t="shared" si="73"/>
        <v>1</v>
      </c>
      <c r="I250">
        <f t="shared" si="65"/>
        <v>57.636010396805695</v>
      </c>
      <c r="J250">
        <f t="shared" si="66"/>
        <v>45.639548854274565</v>
      </c>
      <c r="K250">
        <f t="shared" si="66"/>
        <v>-35.198597626027365</v>
      </c>
      <c r="L250">
        <f t="shared" si="67"/>
        <v>-10.333397903090964</v>
      </c>
      <c r="M250">
        <f t="shared" si="68"/>
        <v>-24.204571641672398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64.353669535494674</v>
      </c>
      <c r="C251" s="9">
        <f t="shared" si="61"/>
        <v>1.392000000000001</v>
      </c>
      <c r="D251" s="9">
        <f t="shared" si="72"/>
        <v>74.353669535494674</v>
      </c>
      <c r="E251" s="9">
        <f t="shared" si="72"/>
        <v>-22.250414060367429</v>
      </c>
      <c r="F251" s="9">
        <f t="shared" si="63"/>
        <v>-16.927692221760765</v>
      </c>
      <c r="G251" s="10">
        <f t="shared" si="73"/>
        <v>2.1666666599999997</v>
      </c>
      <c r="H251" s="5">
        <f t="shared" si="73"/>
        <v>1</v>
      </c>
      <c r="I251">
        <f t="shared" si="65"/>
        <v>57.675808566755933</v>
      </c>
      <c r="J251">
        <f t="shared" si="66"/>
        <v>45.577548466856022</v>
      </c>
      <c r="K251">
        <f t="shared" si="66"/>
        <v>-35.343825055877396</v>
      </c>
      <c r="L251">
        <f t="shared" si="67"/>
        <v>-10.326485803390712</v>
      </c>
      <c r="M251">
        <f t="shared" si="68"/>
        <v>-24.166164564479494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64.626948949551348</v>
      </c>
      <c r="C252" s="9">
        <f t="shared" si="61"/>
        <v>1.398000000000001</v>
      </c>
      <c r="D252" s="9">
        <f t="shared" si="72"/>
        <v>74.626948949551348</v>
      </c>
      <c r="E252" s="9">
        <f t="shared" si="72"/>
        <v>-22.462912001664854</v>
      </c>
      <c r="F252" s="9">
        <f t="shared" si="63"/>
        <v>-17.07697653440853</v>
      </c>
      <c r="G252" s="10">
        <f t="shared" si="73"/>
        <v>2.1666666599999997</v>
      </c>
      <c r="H252" s="5">
        <f t="shared" si="73"/>
        <v>1</v>
      </c>
      <c r="I252">
        <f t="shared" si="65"/>
        <v>57.715902334520074</v>
      </c>
      <c r="J252">
        <f t="shared" si="66"/>
        <v>45.515589552035678</v>
      </c>
      <c r="K252">
        <f t="shared" si="66"/>
        <v>-35.488822043264271</v>
      </c>
      <c r="L252">
        <f t="shared" si="67"/>
        <v>-10.319616573239145</v>
      </c>
      <c r="M252">
        <f t="shared" si="68"/>
        <v>-24.127723114940402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64.899856733765247</v>
      </c>
      <c r="C253" s="9">
        <f t="shared" si="61"/>
        <v>1.404000000000001</v>
      </c>
      <c r="D253" s="9">
        <f t="shared" si="72"/>
        <v>74.899856733765247</v>
      </c>
      <c r="E253" s="9">
        <f t="shared" si="72"/>
        <v>-22.676279232940509</v>
      </c>
      <c r="F253" s="9">
        <f t="shared" si="63"/>
        <v>-17.226674735540829</v>
      </c>
      <c r="G253" s="10">
        <f t="shared" si="73"/>
        <v>2.1666666599999997</v>
      </c>
      <c r="H253" s="5">
        <f t="shared" si="73"/>
        <v>1</v>
      </c>
      <c r="I253">
        <f t="shared" si="65"/>
        <v>57.756288885783</v>
      </c>
      <c r="J253">
        <f t="shared" si="66"/>
        <v>45.453671852596244</v>
      </c>
      <c r="K253">
        <f t="shared" si="66"/>
        <v>-35.633588381953913</v>
      </c>
      <c r="L253">
        <f t="shared" si="67"/>
        <v>-10.312789455516555</v>
      </c>
      <c r="M253">
        <f t="shared" si="68"/>
        <v>-24.089247337567038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65.172393134670628</v>
      </c>
      <c r="C254" s="9">
        <f t="shared" si="61"/>
        <v>1.410000000000001</v>
      </c>
      <c r="D254" s="9">
        <f t="shared" si="72"/>
        <v>75.172393134670628</v>
      </c>
      <c r="E254" s="9">
        <f t="shared" si="72"/>
        <v>-22.890514369684308</v>
      </c>
      <c r="F254" s="9">
        <f t="shared" si="63"/>
        <v>-17.376784442769036</v>
      </c>
      <c r="G254" s="10">
        <f t="shared" si="73"/>
        <v>2.1666666599999997</v>
      </c>
      <c r="H254" s="5">
        <f t="shared" si="73"/>
        <v>1</v>
      </c>
      <c r="I254">
        <f t="shared" si="65"/>
        <v>57.79696541523488</v>
      </c>
      <c r="J254">
        <f t="shared" si="66"/>
        <v>45.391795115863147</v>
      </c>
      <c r="K254">
        <f t="shared" si="66"/>
        <v>-35.778123865979317</v>
      </c>
      <c r="L254">
        <f t="shared" si="67"/>
        <v>-10.306003698601241</v>
      </c>
      <c r="M254">
        <f t="shared" si="68"/>
        <v>-24.050737283674078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65.444558397299232</v>
      </c>
      <c r="C255" s="9">
        <f t="shared" si="61"/>
        <v>1.416000000000001</v>
      </c>
      <c r="D255" s="9">
        <f t="shared" si="72"/>
        <v>75.444558397299232</v>
      </c>
      <c r="E255" s="9">
        <f t="shared" si="72"/>
        <v>-23.105616026151289</v>
      </c>
      <c r="F255" s="9">
        <f t="shared" si="63"/>
        <v>-17.527303278522904</v>
      </c>
      <c r="G255" s="10">
        <f t="shared" si="73"/>
        <v>2.1666666599999997</v>
      </c>
      <c r="H255" s="5">
        <f t="shared" si="73"/>
        <v>1</v>
      </c>
      <c r="I255">
        <f t="shared" si="65"/>
        <v>57.837929126665969</v>
      </c>
      <c r="J255">
        <f t="shared" si="66"/>
        <v>45.32995909367154</v>
      </c>
      <c r="K255">
        <f t="shared" si="66"/>
        <v>-35.922428289681363</v>
      </c>
      <c r="L255">
        <f t="shared" si="67"/>
        <v>-10.29925855636413</v>
      </c>
      <c r="M255">
        <f t="shared" si="68"/>
        <v>-24.01219301130741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65.716352765207247</v>
      </c>
      <c r="C256" s="9">
        <f t="shared" si="61"/>
        <v>1.422000000000001</v>
      </c>
      <c r="D256" s="9">
        <f t="shared" si="72"/>
        <v>75.716352765207247</v>
      </c>
      <c r="E256" s="9">
        <f t="shared" si="72"/>
        <v>-23.32158281536358</v>
      </c>
      <c r="F256" s="9">
        <f t="shared" si="63"/>
        <v>-17.678228870041099</v>
      </c>
      <c r="G256" s="10">
        <f t="shared" si="73"/>
        <v>2.1666666599999997</v>
      </c>
      <c r="H256" s="5">
        <f t="shared" si="73"/>
        <v>1</v>
      </c>
      <c r="I256">
        <f t="shared" si="65"/>
        <v>57.879177233059686</v>
      </c>
      <c r="J256">
        <f t="shared" si="66"/>
        <v>45.268163542333355</v>
      </c>
      <c r="K256">
        <f t="shared" si="66"/>
        <v>-36.066501447749211</v>
      </c>
      <c r="L256">
        <f t="shared" si="67"/>
        <v>-10.292553288163075</v>
      </c>
      <c r="M256">
        <f t="shared" si="68"/>
        <v>-23.973614585172655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65.987776480502063</v>
      </c>
      <c r="C257" s="9">
        <f t="shared" si="61"/>
        <v>1.428000000000001</v>
      </c>
      <c r="D257" s="9">
        <f t="shared" si="72"/>
        <v>75.987776480502063</v>
      </c>
      <c r="E257" s="9">
        <f t="shared" si="72"/>
        <v>-23.538413349112609</v>
      </c>
      <c r="F257" s="9">
        <f t="shared" si="63"/>
        <v>-17.829558849362048</v>
      </c>
      <c r="G257" s="10">
        <f t="shared" si="73"/>
        <v>2.1666666599999997</v>
      </c>
      <c r="H257" s="5">
        <f t="shared" si="73"/>
        <v>1</v>
      </c>
      <c r="I257">
        <f t="shared" si="65"/>
        <v>57.920706956683816</v>
      </c>
      <c r="J257">
        <f t="shared" si="66"/>
        <v>45.206408222604374</v>
      </c>
      <c r="K257">
        <f t="shared" si="66"/>
        <v>-36.210343135260246</v>
      </c>
      <c r="L257">
        <f t="shared" si="67"/>
        <v>-10.285887158836829</v>
      </c>
      <c r="M257">
        <f t="shared" si="68"/>
        <v>-23.935002076563755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66.258829783868833</v>
      </c>
      <c r="C258" s="9">
        <f t="shared" si="61"/>
        <v>1.4340000000000011</v>
      </c>
      <c r="D258" s="9">
        <f t="shared" si="72"/>
        <v>76.258829783868833</v>
      </c>
      <c r="E258" s="9">
        <f t="shared" si="72"/>
        <v>-23.75610623796155</v>
      </c>
      <c r="F258" s="9">
        <f t="shared" si="63"/>
        <v>-17.981290853315102</v>
      </c>
      <c r="G258" s="10">
        <f t="shared" si="73"/>
        <v>2.1666666599999997</v>
      </c>
      <c r="H258" s="5">
        <f t="shared" si="73"/>
        <v>1</v>
      </c>
      <c r="I258">
        <f t="shared" si="65"/>
        <v>57.962515529179939</v>
      </c>
      <c r="J258">
        <f t="shared" si="66"/>
        <v>45.144692899651353</v>
      </c>
      <c r="K258">
        <f t="shared" si="66"/>
        <v>-36.353953147719629</v>
      </c>
      <c r="L258">
        <f t="shared" si="67"/>
        <v>-10.279259438698672</v>
      </c>
      <c r="M258">
        <f t="shared" si="68"/>
        <v>-23.896355563291642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66.52951291459685</v>
      </c>
      <c r="C259" s="9">
        <f t="shared" si="61"/>
        <v>1.4400000000000011</v>
      </c>
      <c r="D259" s="9">
        <f t="shared" si="72"/>
        <v>76.52951291459685</v>
      </c>
      <c r="E259" s="9">
        <f t="shared" si="72"/>
        <v>-23.974660091248008</v>
      </c>
      <c r="F259" s="9">
        <f t="shared" si="63"/>
        <v>-18.133422523512031</v>
      </c>
      <c r="G259" s="10">
        <f t="shared" si="73"/>
        <v>2.1666666599999997</v>
      </c>
      <c r="H259" s="5">
        <f t="shared" si="73"/>
        <v>1</v>
      </c>
      <c r="I259">
        <f t="shared" si="65"/>
        <v>58.004600191651022</v>
      </c>
      <c r="J259">
        <f t="shared" si="66"/>
        <v>45.083017343019165</v>
      </c>
      <c r="K259">
        <f t="shared" si="66"/>
        <v>-36.497331281099378</v>
      </c>
      <c r="L259">
        <f t="shared" si="67"/>
        <v>-10.27266940352972</v>
      </c>
      <c r="M259">
        <f t="shared" si="68"/>
        <v>-23.857675129613021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66.799826110605707</v>
      </c>
      <c r="C260" s="9">
        <f t="shared" si="61"/>
        <v>1.4460000000000011</v>
      </c>
      <c r="D260" s="9">
        <f t="shared" si="72"/>
        <v>76.799826110605707</v>
      </c>
      <c r="E260" s="9">
        <f t="shared" si="72"/>
        <v>-24.194073517086938</v>
      </c>
      <c r="F260" s="9">
        <f t="shared" si="63"/>
        <v>-18.28595150633884</v>
      </c>
      <c r="G260" s="10">
        <f t="shared" si="73"/>
        <v>2.1666666599999997</v>
      </c>
      <c r="H260" s="5">
        <f t="shared" si="73"/>
        <v>1</v>
      </c>
      <c r="I260">
        <f t="shared" si="65"/>
        <v>58.046958194747319</v>
      </c>
      <c r="J260">
        <f t="shared" si="66"/>
        <v>45.021381326597989</v>
      </c>
      <c r="K260">
        <f t="shared" si="66"/>
        <v>-36.640477331877058</v>
      </c>
      <c r="L260">
        <f t="shared" si="67"/>
        <v>-10.266116334571938</v>
      </c>
      <c r="M260">
        <f t="shared" si="68"/>
        <v>-23.818960866159195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67.069769608471276</v>
      </c>
      <c r="C261" s="9">
        <f t="shared" si="61"/>
        <v>1.4520000000000011</v>
      </c>
      <c r="D261" s="9">
        <f t="shared" ref="D261:E276" si="74">D260+$C$7*(J260+J261)/2</f>
        <v>77.069769608471276</v>
      </c>
      <c r="E261" s="9">
        <f t="shared" si="74"/>
        <v>-24.414345122373792</v>
      </c>
      <c r="F261" s="9">
        <f t="shared" si="63"/>
        <v>-18.438875452947876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58.089586798750354</v>
      </c>
      <c r="J261">
        <f t="shared" si="66"/>
        <v>44.959784628590555</v>
      </c>
      <c r="K261">
        <f t="shared" si="66"/>
        <v>-36.783391097074016</v>
      </c>
      <c r="L261">
        <f t="shared" si="67"/>
        <v>-10.259599518520785</v>
      </c>
      <c r="M261">
        <f t="shared" si="68"/>
        <v>-23.780212869865053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67.339343643451485</v>
      </c>
      <c r="C262" s="9">
        <f t="shared" si="61"/>
        <v>1.4580000000000011</v>
      </c>
      <c r="D262" s="9">
        <f t="shared" si="74"/>
        <v>77.339343643451485</v>
      </c>
      <c r="E262" s="9">
        <f t="shared" si="74"/>
        <v>-24.635473512787893</v>
      </c>
      <c r="F262" s="9">
        <f t="shared" si="63"/>
        <v>-18.592192019250209</v>
      </c>
      <c r="G262" s="10">
        <f t="shared" si="75"/>
        <v>2.1666666599999997</v>
      </c>
      <c r="H262" s="5">
        <f t="shared" si="75"/>
        <v>1</v>
      </c>
      <c r="I262">
        <f t="shared" si="65"/>
        <v>58.132483273655275</v>
      </c>
      <c r="J262">
        <f t="shared" si="66"/>
        <v>44.898227031479429</v>
      </c>
      <c r="K262">
        <f t="shared" si="66"/>
        <v>-36.926072374293206</v>
      </c>
      <c r="L262">
        <f t="shared" si="67"/>
        <v>-10.253118247517596</v>
      </c>
      <c r="M262">
        <f t="shared" si="68"/>
        <v>-23.741431243898148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67.6085484495119</v>
      </c>
      <c r="C263" s="9">
        <f t="shared" si="61"/>
        <v>1.4640000000000011</v>
      </c>
      <c r="D263" s="9">
        <f t="shared" si="74"/>
        <v>77.6085484495119</v>
      </c>
      <c r="E263" s="9">
        <f t="shared" si="74"/>
        <v>-24.857457292796042</v>
      </c>
      <c r="F263" s="9">
        <f t="shared" si="63"/>
        <v>-18.745898865908416</v>
      </c>
      <c r="G263" s="10">
        <f t="shared" si="75"/>
        <v>2.1666666599999997</v>
      </c>
      <c r="H263" s="5">
        <f t="shared" si="75"/>
        <v>1</v>
      </c>
      <c r="I263">
        <f t="shared" si="65"/>
        <v>58.175644899251296</v>
      </c>
      <c r="J263">
        <f t="shared" si="66"/>
        <v>44.836708321994323</v>
      </c>
      <c r="K263">
        <f t="shared" si="66"/>
        <v>-37.068520961756597</v>
      </c>
      <c r="L263">
        <f t="shared" si="67"/>
        <v>-10.246671819141596</v>
      </c>
      <c r="M263">
        <f t="shared" si="68"/>
        <v>-23.702616097587864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67.877384259351118</v>
      </c>
      <c r="C264" s="9">
        <f t="shared" si="61"/>
        <v>1.4700000000000011</v>
      </c>
      <c r="D264" s="9">
        <f t="shared" si="74"/>
        <v>77.877384259351118</v>
      </c>
      <c r="E264" s="9">
        <f t="shared" si="74"/>
        <v>-25.080295065656337</v>
      </c>
      <c r="F264" s="9">
        <f t="shared" si="63"/>
        <v>-18.899993658329521</v>
      </c>
      <c r="G264" s="10">
        <f t="shared" si="75"/>
        <v>2.1666666599999997</v>
      </c>
      <c r="H264" s="5">
        <f t="shared" si="75"/>
        <v>1</v>
      </c>
      <c r="I264">
        <f t="shared" si="65"/>
        <v>58.219068965200478</v>
      </c>
      <c r="J264">
        <f t="shared" si="66"/>
        <v>44.775228291079472</v>
      </c>
      <c r="K264">
        <f t="shared" si="66"/>
        <v>-37.210736658342121</v>
      </c>
      <c r="L264">
        <f t="shared" si="67"/>
        <v>-10.240259536401643</v>
      </c>
      <c r="M264">
        <f t="shared" si="68"/>
        <v>-23.66376754635478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68.145851304425946</v>
      </c>
      <c r="C265" s="9">
        <f t="shared" si="61"/>
        <v>1.4760000000000011</v>
      </c>
      <c r="D265" s="9">
        <f t="shared" si="74"/>
        <v>78.145851304425946</v>
      </c>
      <c r="E265" s="9">
        <f t="shared" si="74"/>
        <v>-25.303985433422223</v>
      </c>
      <c r="F265" s="9">
        <f t="shared" si="63"/>
        <v>-19.054474066658337</v>
      </c>
      <c r="G265" s="10">
        <f t="shared" si="75"/>
        <v>2.1666666599999997</v>
      </c>
      <c r="H265" s="5">
        <f t="shared" si="75"/>
        <v>1</v>
      </c>
      <c r="I265">
        <f t="shared" si="65"/>
        <v>58.262752771114727</v>
      </c>
      <c r="J265">
        <f t="shared" si="66"/>
        <v>44.713786733861063</v>
      </c>
      <c r="K265">
        <f t="shared" si="66"/>
        <v>-37.352719263620251</v>
      </c>
      <c r="L265">
        <f t="shared" si="67"/>
        <v>-10.233880707727632</v>
      </c>
      <c r="M265">
        <f t="shared" si="68"/>
        <v>-23.624885711640086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68.413949814976377</v>
      </c>
      <c r="C266" s="9">
        <f t="shared" si="61"/>
        <v>1.4820000000000011</v>
      </c>
      <c r="D266" s="9">
        <f t="shared" si="74"/>
        <v>78.413949814976377</v>
      </c>
      <c r="E266" s="9">
        <f t="shared" si="74"/>
        <v>-25.528526996946756</v>
      </c>
      <c r="F266" s="9">
        <f t="shared" si="63"/>
        <v>-19.209337765771</v>
      </c>
      <c r="G266" s="10">
        <f t="shared" si="75"/>
        <v>2.1666666599999997</v>
      </c>
      <c r="H266" s="5">
        <f t="shared" si="75"/>
        <v>1</v>
      </c>
      <c r="I266">
        <f t="shared" si="65"/>
        <v>58.306693626631002</v>
      </c>
      <c r="J266">
        <f t="shared" si="66"/>
        <v>44.652383449614696</v>
      </c>
      <c r="K266">
        <f t="shared" si="66"/>
        <v>-37.494468577890089</v>
      </c>
      <c r="L266">
        <f t="shared" si="67"/>
        <v>-10.227534646961605</v>
      </c>
      <c r="M266">
        <f t="shared" si="68"/>
        <v>-23.585970720835213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68.681680020050422</v>
      </c>
      <c r="C267" s="9">
        <f t="shared" si="61"/>
        <v>1.4880000000000011</v>
      </c>
      <c r="D267" s="9">
        <f t="shared" si="74"/>
        <v>78.681680020050422</v>
      </c>
      <c r="E267" s="9">
        <f t="shared" si="74"/>
        <v>-25.75391835588707</v>
      </c>
      <c r="F267" s="9">
        <f t="shared" si="63"/>
        <v>-19.36458243526889</v>
      </c>
      <c r="G267" s="10">
        <f t="shared" si="75"/>
        <v>2.1666666599999997</v>
      </c>
      <c r="H267" s="5">
        <f t="shared" si="75"/>
        <v>1</v>
      </c>
      <c r="I267">
        <f t="shared" si="65"/>
        <v>58.350888851484832</v>
      </c>
      <c r="J267">
        <f t="shared" si="66"/>
        <v>44.591018241732925</v>
      </c>
      <c r="K267">
        <f t="shared" si="66"/>
        <v>-37.635984402215101</v>
      </c>
      <c r="L267">
        <f t="shared" si="67"/>
        <v>-10.221220673348547</v>
      </c>
      <c r="M267">
        <f t="shared" si="68"/>
        <v>-23.547022707211575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68.949042147528701</v>
      </c>
      <c r="C268" s="9">
        <f t="shared" si="61"/>
        <v>1.4940000000000011</v>
      </c>
      <c r="D268" s="9">
        <f t="shared" si="74"/>
        <v>78.949042147528701</v>
      </c>
      <c r="E268" s="9">
        <f t="shared" si="74"/>
        <v>-25.980158108709091</v>
      </c>
      <c r="F268" s="9">
        <f t="shared" si="63"/>
        <v>-19.520205759472713</v>
      </c>
      <c r="G268" s="10">
        <f t="shared" si="75"/>
        <v>2.1666666599999997</v>
      </c>
      <c r="H268" s="5">
        <f t="shared" si="75"/>
        <v>1</v>
      </c>
      <c r="I268">
        <f t="shared" si="65"/>
        <v>58.395335775582126</v>
      </c>
      <c r="J268">
        <f t="shared" si="66"/>
        <v>44.529690917692832</v>
      </c>
      <c r="K268">
        <f t="shared" si="66"/>
        <v>-37.77726653845837</v>
      </c>
      <c r="L268">
        <f t="shared" si="67"/>
        <v>-10.214938111526896</v>
      </c>
      <c r="M268">
        <f t="shared" si="68"/>
        <v>-23.50804180985045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69.216036424148854</v>
      </c>
      <c r="C269" s="9">
        <f t="shared" si="61"/>
        <v>1.5000000000000011</v>
      </c>
      <c r="D269" s="9">
        <f t="shared" si="74"/>
        <v>79.216036424148854</v>
      </c>
      <c r="E269" s="9">
        <f t="shared" si="74"/>
        <v>-26.207244852692419</v>
      </c>
      <c r="F269" s="9">
        <f t="shared" si="63"/>
        <v>-19.676205427416964</v>
      </c>
      <c r="G269" s="10">
        <f t="shared" si="75"/>
        <v>2.1666666599999997</v>
      </c>
      <c r="H269" s="5">
        <f t="shared" si="75"/>
        <v>1</v>
      </c>
      <c r="I269">
        <f t="shared" si="65"/>
        <v>58.440031739069191</v>
      </c>
      <c r="J269">
        <f t="shared" si="66"/>
        <v>44.468401289023674</v>
      </c>
      <c r="K269">
        <f t="shared" si="66"/>
        <v>-37.918314789317471</v>
      </c>
      <c r="L269">
        <f t="shared" si="67"/>
        <v>-10.208686291518735</v>
      </c>
      <c r="M269">
        <f t="shared" si="68"/>
        <v>-23.469028173573086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69.482663075529743</v>
      </c>
      <c r="C270" s="9">
        <f t="shared" si="61"/>
        <v>1.5060000000000011</v>
      </c>
      <c r="D270" s="9">
        <f t="shared" si="74"/>
        <v>79.482663075529743</v>
      </c>
      <c r="E270" s="9">
        <f t="shared" si="74"/>
        <v>-26.435177183935448</v>
      </c>
      <c r="F270" s="9">
        <f t="shared" si="63"/>
        <v>-19.832579132844543</v>
      </c>
      <c r="G270" s="10">
        <f t="shared" si="75"/>
        <v>2.1666666599999997</v>
      </c>
      <c r="H270" s="5">
        <f t="shared" si="75"/>
        <v>1</v>
      </c>
      <c r="I270">
        <f t="shared" si="65"/>
        <v>58.484974092401075</v>
      </c>
      <c r="J270">
        <f t="shared" si="66"/>
        <v>44.407149171274561</v>
      </c>
      <c r="K270">
        <f t="shared" si="66"/>
        <v>-38.059128958358912</v>
      </c>
      <c r="L270">
        <f t="shared" si="67"/>
        <v>-10.202464548719679</v>
      </c>
      <c r="M270">
        <f t="shared" si="68"/>
        <v>-23.429981948870903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69.748922326195512</v>
      </c>
      <c r="C271" s="9">
        <f t="shared" si="61"/>
        <v>1.5120000000000011</v>
      </c>
      <c r="D271" s="9">
        <f t="shared" si="74"/>
        <v>79.748922326195512</v>
      </c>
      <c r="E271" s="9">
        <f t="shared" si="74"/>
        <v>-26.663953697360682</v>
      </c>
      <c r="F271" s="9">
        <f t="shared" si="63"/>
        <v>-19.989324574201763</v>
      </c>
      <c r="G271" s="10">
        <f t="shared" si="75"/>
        <v>2.1666666599999997</v>
      </c>
      <c r="H271" s="5">
        <f t="shared" si="75"/>
        <v>1</v>
      </c>
      <c r="I271">
        <f t="shared" si="65"/>
        <v>58.530160196408232</v>
      </c>
      <c r="J271">
        <f t="shared" si="66"/>
        <v>44.345934383982247</v>
      </c>
      <c r="K271">
        <f t="shared" si="66"/>
        <v>-38.19970885005214</v>
      </c>
      <c r="L271">
        <f t="shared" si="67"/>
        <v>-10.196272223888505</v>
      </c>
      <c r="M271">
        <f t="shared" si="68"/>
        <v>-23.390903291835926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70.014814399599373</v>
      </c>
      <c r="C272" s="9">
        <f t="shared" si="61"/>
        <v>1.5180000000000011</v>
      </c>
      <c r="D272" s="9">
        <f t="shared" si="74"/>
        <v>80.014814399599373</v>
      </c>
      <c r="E272" s="9">
        <f t="shared" si="74"/>
        <v>-26.893572986720248</v>
      </c>
      <c r="F272" s="9">
        <f t="shared" si="63"/>
        <v>-20.146439454633487</v>
      </c>
      <c r="G272" s="10">
        <f t="shared" si="75"/>
        <v>2.1666666599999997</v>
      </c>
      <c r="H272" s="5">
        <f t="shared" si="75"/>
        <v>1</v>
      </c>
      <c r="I272">
        <f t="shared" si="65"/>
        <v>58.575587422361458</v>
      </c>
      <c r="J272">
        <f t="shared" si="66"/>
        <v>44.284756750638913</v>
      </c>
      <c r="K272">
        <f t="shared" si="66"/>
        <v>-38.340054269803154</v>
      </c>
      <c r="L272">
        <f t="shared" si="67"/>
        <v>-10.190108663136453</v>
      </c>
      <c r="M272">
        <f t="shared" si="68"/>
        <v>-23.35179236409137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70.280339518147272</v>
      </c>
      <c r="C273" s="9">
        <f t="shared" si="61"/>
        <v>1.5240000000000011</v>
      </c>
      <c r="D273" s="9">
        <f t="shared" si="74"/>
        <v>80.280339518147272</v>
      </c>
      <c r="E273" s="9">
        <f t="shared" si="74"/>
        <v>-27.124033644601621</v>
      </c>
      <c r="F273" s="9">
        <f t="shared" si="63"/>
        <v>-20.303921481978605</v>
      </c>
      <c r="G273" s="10">
        <f t="shared" si="75"/>
        <v>2.1666666599999997</v>
      </c>
      <c r="H273" s="5">
        <f t="shared" si="75"/>
        <v>1</v>
      </c>
      <c r="I273">
        <f t="shared" si="65"/>
        <v>58.621253152035187</v>
      </c>
      <c r="J273">
        <f t="shared" si="66"/>
        <v>44.223616098660095</v>
      </c>
      <c r="K273">
        <f t="shared" si="66"/>
        <v>-38.480165023987702</v>
      </c>
      <c r="L273">
        <f t="shared" si="67"/>
        <v>-10.183973217916259</v>
      </c>
      <c r="M273">
        <f t="shared" si="68"/>
        <v>-23.31264933272243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70.545497903221317</v>
      </c>
      <c r="C274" s="9">
        <f t="shared" si="61"/>
        <v>1.5300000000000011</v>
      </c>
      <c r="D274" s="9">
        <f t="shared" si="74"/>
        <v>80.545497903221317</v>
      </c>
      <c r="E274" s="9">
        <f t="shared" si="74"/>
        <v>-27.355334262433537</v>
      </c>
      <c r="F274" s="9">
        <f t="shared" si="63"/>
        <v>-20.461768368765739</v>
      </c>
      <c r="G274" s="10">
        <f t="shared" si="75"/>
        <v>2.1666666599999997</v>
      </c>
      <c r="H274" s="5">
        <f t="shared" si="75"/>
        <v>1</v>
      </c>
      <c r="I274">
        <f t="shared" si="65"/>
        <v>58.667154777769042</v>
      </c>
      <c r="J274">
        <f t="shared" si="66"/>
        <v>44.162512259352596</v>
      </c>
      <c r="K274">
        <f t="shared" si="66"/>
        <v>-38.620040919984035</v>
      </c>
      <c r="L274">
        <f t="shared" si="67"/>
        <v>-10.177865245010889</v>
      </c>
      <c r="M274">
        <f t="shared" si="68"/>
        <v>-23.273474370207261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70.810289775203017</v>
      </c>
      <c r="C275" s="9">
        <f t="shared" si="61"/>
        <v>1.5360000000000011</v>
      </c>
      <c r="D275" s="9">
        <f t="shared" si="74"/>
        <v>80.810289775203017</v>
      </c>
      <c r="E275" s="9">
        <f t="shared" si="74"/>
        <v>-27.587473430492103</v>
      </c>
      <c r="F275" s="9">
        <f t="shared" si="63"/>
        <v>-20.619977832209152</v>
      </c>
      <c r="G275" s="10">
        <f t="shared" si="75"/>
        <v>2.1666666599999997</v>
      </c>
      <c r="H275" s="5">
        <f t="shared" si="75"/>
        <v>1</v>
      </c>
      <c r="I275">
        <f t="shared" si="65"/>
        <v>58.713289702527874</v>
      </c>
      <c r="J275">
        <f t="shared" si="66"/>
        <v>44.10144506788253</v>
      </c>
      <c r="K275">
        <f t="shared" si="66"/>
        <v>-38.759681766205276</v>
      </c>
      <c r="L275">
        <f t="shared" si="67"/>
        <v>-10.171784106522011</v>
      </c>
      <c r="M275">
        <f t="shared" si="68"/>
        <v>-23.234267654348145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71.074715353496401</v>
      </c>
      <c r="C276" s="9">
        <f t="shared" si="61"/>
        <v>1.5420000000000011</v>
      </c>
      <c r="D276" s="9">
        <f t="shared" si="74"/>
        <v>81.074715353496401</v>
      </c>
      <c r="E276" s="9">
        <f t="shared" si="74"/>
        <v>-27.820449737907115</v>
      </c>
      <c r="F276" s="9">
        <f t="shared" si="63"/>
        <v>-20.778547594204998</v>
      </c>
      <c r="G276" s="10">
        <f t="shared" si="75"/>
        <v>2.1666666599999997</v>
      </c>
      <c r="H276" s="5">
        <f t="shared" si="75"/>
        <v>1</v>
      </c>
      <c r="I276">
        <f t="shared" si="65"/>
        <v>58.759655339959963</v>
      </c>
      <c r="J276">
        <f t="shared" si="66"/>
        <v>44.0404143632434</v>
      </c>
      <c r="K276">
        <f t="shared" si="66"/>
        <v>-38.899087372131362</v>
      </c>
      <c r="L276">
        <f t="shared" si="67"/>
        <v>-10.165729169858167</v>
      </c>
      <c r="M276">
        <f t="shared" si="68"/>
        <v>-23.19502936820291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71.338774856550799</v>
      </c>
      <c r="C277" s="9">
        <f t="shared" ref="C277:C289" si="80">C276+_dt</f>
        <v>1.5480000000000012</v>
      </c>
      <c r="D277" s="9">
        <f t="shared" ref="D277:E289" si="81">D276+$C$7*(J276+J277)/2</f>
        <v>81.338774856550799</v>
      </c>
      <c r="E277" s="9">
        <f t="shared" si="81"/>
        <v>-28.054261772668532</v>
      </c>
      <c r="F277" s="9">
        <f t="shared" ref="F277:F289" si="82">$O$1*D277^2+$O$2*D277+$O$3</f>
        <v>-20.93747538132768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58.80624911445372</v>
      </c>
      <c r="J277">
        <f t="shared" ref="J277:K289" si="85">J276+L276*$C$7</f>
        <v>43.979419988224251</v>
      </c>
      <c r="K277">
        <f t="shared" si="85"/>
        <v>-39.038257548340582</v>
      </c>
      <c r="L277">
        <f t="shared" ref="L277:L289" si="86">-$C$15*I277*J277</f>
        <v>-10.159699807722673</v>
      </c>
      <c r="M277">
        <f t="shared" ref="M277:M289" si="87">-$C$6-$C$15*I277*K277</f>
        <v>-23.155759700016496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71.602468501883607</v>
      </c>
      <c r="C278" s="9">
        <f t="shared" si="80"/>
        <v>1.5540000000000012</v>
      </c>
      <c r="D278" s="9">
        <f t="shared" si="81"/>
        <v>81.602468501883607</v>
      </c>
      <c r="E278" s="9">
        <f t="shared" si="81"/>
        <v>-28.288908121633177</v>
      </c>
      <c r="F278" s="9">
        <f t="shared" si="82"/>
        <v>-21.096758924826545</v>
      </c>
      <c r="G278" s="10">
        <f t="shared" si="83"/>
        <v>2.1666666599999997</v>
      </c>
      <c r="H278" s="5">
        <f t="shared" si="83"/>
        <v>1</v>
      </c>
      <c r="I278">
        <f t="shared" si="84"/>
        <v>58.853068461192755</v>
      </c>
      <c r="J278">
        <f t="shared" si="85"/>
        <v>43.918461789377915</v>
      </c>
      <c r="K278">
        <f t="shared" si="85"/>
        <v>-39.17719210654068</v>
      </c>
      <c r="L278">
        <f t="shared" si="86"/>
        <v>-10.153695398101263</v>
      </c>
      <c r="M278">
        <f t="shared" si="87"/>
        <v>-23.116458843152806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71.865796506102711</v>
      </c>
      <c r="C279" s="9">
        <f t="shared" si="80"/>
        <v>1.5600000000000012</v>
      </c>
      <c r="D279" s="9">
        <f t="shared" si="81"/>
        <v>81.865796506102711</v>
      </c>
      <c r="E279" s="9">
        <f t="shared" si="81"/>
        <v>-28.524387370531599</v>
      </c>
      <c r="F279" s="9">
        <f t="shared" si="82"/>
        <v>-21.256395960622751</v>
      </c>
      <c r="G279" s="10">
        <f t="shared" si="83"/>
        <v>2.1666666599999997</v>
      </c>
      <c r="H279" s="5">
        <f t="shared" si="83"/>
        <v>1</v>
      </c>
      <c r="I279">
        <f t="shared" si="84"/>
        <v>58.900110826209264</v>
      </c>
      <c r="J279">
        <f t="shared" si="85"/>
        <v>43.857539616989307</v>
      </c>
      <c r="K279">
        <f t="shared" si="85"/>
        <v>-39.315890859599598</v>
      </c>
      <c r="L279">
        <f t="shared" si="86"/>
        <v>-10.147715324249448</v>
      </c>
      <c r="M279">
        <f t="shared" si="87"/>
        <v>-23.077126996026742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72.128759084928816</v>
      </c>
      <c r="C280" s="9">
        <f t="shared" si="80"/>
        <v>1.5660000000000012</v>
      </c>
      <c r="D280" s="9">
        <f t="shared" si="81"/>
        <v>82.128759084928816</v>
      </c>
      <c r="E280" s="9">
        <f t="shared" si="81"/>
        <v>-28.760698103975127</v>
      </c>
      <c r="F280" s="9">
        <f t="shared" si="82"/>
        <v>-21.416384229306381</v>
      </c>
      <c r="G280" s="10">
        <f t="shared" si="83"/>
        <v>2.1666666599999997</v>
      </c>
      <c r="H280" s="5">
        <f t="shared" si="83"/>
        <v>1</v>
      </c>
      <c r="I280">
        <f t="shared" si="84"/>
        <v>58.947373666435894</v>
      </c>
      <c r="J280">
        <f t="shared" si="85"/>
        <v>43.796653325043813</v>
      </c>
      <c r="K280">
        <f t="shared" si="85"/>
        <v>-39.454353621575756</v>
      </c>
      <c r="L280">
        <f t="shared" si="86"/>
        <v>-10.141758974679613</v>
      </c>
      <c r="M280">
        <f t="shared" si="87"/>
        <v>-23.037764362036476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72.39135645321754</v>
      </c>
      <c r="C281" s="9">
        <f t="shared" si="80"/>
        <v>1.5720000000000012</v>
      </c>
      <c r="D281" s="9">
        <f t="shared" si="81"/>
        <v>82.39135645321754</v>
      </c>
      <c r="E281" s="9">
        <f t="shared" si="81"/>
        <v>-28.997838905463098</v>
      </c>
      <c r="F281" s="9">
        <f t="shared" si="82"/>
        <v>-21.576721476133748</v>
      </c>
      <c r="G281" s="10">
        <f t="shared" si="83"/>
        <v>2.1666666599999997</v>
      </c>
      <c r="H281" s="5">
        <f t="shared" si="83"/>
        <v>1</v>
      </c>
      <c r="I281">
        <f t="shared" si="84"/>
        <v>58.994854449755948</v>
      </c>
      <c r="J281">
        <f t="shared" si="85"/>
        <v>43.735802771195736</v>
      </c>
      <c r="K281">
        <f t="shared" si="85"/>
        <v>-39.592580207747972</v>
      </c>
      <c r="L281">
        <f t="shared" si="86"/>
        <v>-10.135825743147842</v>
      </c>
      <c r="M281">
        <f t="shared" si="87"/>
        <v>-22.99837114949597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72.653588824981341</v>
      </c>
      <c r="C282" s="9">
        <f t="shared" si="80"/>
        <v>1.5780000000000012</v>
      </c>
      <c r="D282" s="9">
        <f t="shared" si="81"/>
        <v>82.653588824981341</v>
      </c>
      <c r="E282" s="9">
        <f t="shared" si="81"/>
        <v>-29.235808357390276</v>
      </c>
      <c r="F282" s="9">
        <f t="shared" si="82"/>
        <v>-21.737405451024983</v>
      </c>
      <c r="G282" s="10">
        <f t="shared" si="83"/>
        <v>2.1666666599999997</v>
      </c>
      <c r="H282" s="5">
        <f t="shared" si="83"/>
        <v>1</v>
      </c>
      <c r="I282">
        <f t="shared" si="84"/>
        <v>59.042550655052118</v>
      </c>
      <c r="J282">
        <f t="shared" si="85"/>
        <v>43.674987816736852</v>
      </c>
      <c r="K282">
        <f t="shared" si="85"/>
        <v>-39.730570434644946</v>
      </c>
      <c r="L282">
        <f t="shared" si="86"/>
        <v>-10.129915028640516</v>
      </c>
      <c r="M282">
        <f t="shared" si="87"/>
        <v>-22.958947571567737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72.915456413411249</v>
      </c>
      <c r="C283" s="9">
        <f t="shared" si="80"/>
        <v>1.5840000000000012</v>
      </c>
      <c r="D283" s="9">
        <f t="shared" si="81"/>
        <v>82.915456413411249</v>
      </c>
      <c r="E283" s="9">
        <f t="shared" si="81"/>
        <v>-29.474605041054435</v>
      </c>
      <c r="F283" s="9">
        <f t="shared" si="82"/>
        <v>-21.898433908561742</v>
      </c>
      <c r="G283" s="10">
        <f t="shared" si="83"/>
        <v>2.1666666599999997</v>
      </c>
      <c r="H283" s="5">
        <f t="shared" si="83"/>
        <v>1</v>
      </c>
      <c r="I283">
        <f t="shared" si="84"/>
        <v>59.090459772253546</v>
      </c>
      <c r="J283">
        <f t="shared" si="85"/>
        <v>43.614208326565006</v>
      </c>
      <c r="K283">
        <f t="shared" si="85"/>
        <v>-39.868324120074355</v>
      </c>
      <c r="L283">
        <f t="shared" si="86"/>
        <v>-10.124026235360608</v>
      </c>
      <c r="M283">
        <f t="shared" si="87"/>
        <v>-22.919493846195831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73.176959430898407</v>
      </c>
      <c r="C284" s="9">
        <f t="shared" si="80"/>
        <v>1.5900000000000012</v>
      </c>
      <c r="D284" s="9">
        <f t="shared" si="81"/>
        <v>83.176959430898407</v>
      </c>
      <c r="E284" s="9">
        <f t="shared" si="81"/>
        <v>-29.714227536664112</v>
      </c>
      <c r="F284" s="9">
        <f t="shared" si="82"/>
        <v>-22.059804607985207</v>
      </c>
      <c r="G284" s="10">
        <f t="shared" si="83"/>
        <v>2.1666666599999997</v>
      </c>
      <c r="H284" s="5">
        <f t="shared" si="83"/>
        <v>1</v>
      </c>
      <c r="I284">
        <f t="shared" si="84"/>
        <v>59.138579302381409</v>
      </c>
      <c r="J284">
        <f t="shared" si="85"/>
        <v>43.553464169152839</v>
      </c>
      <c r="K284">
        <f t="shared" si="85"/>
        <v>-40.00584108315153</v>
      </c>
      <c r="L284">
        <f t="shared" si="86"/>
        <v>-10.118158772713764</v>
      </c>
      <c r="M284">
        <f t="shared" si="87"/>
        <v>-22.880010196039109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73.438098089055416</v>
      </c>
      <c r="C285" s="9">
        <f t="shared" si="80"/>
        <v>1.5960000000000012</v>
      </c>
      <c r="D285" s="9">
        <f t="shared" si="81"/>
        <v>83.438098089055416</v>
      </c>
      <c r="E285" s="9">
        <f t="shared" si="81"/>
        <v>-29.95467442334655</v>
      </c>
      <c r="F285" s="9">
        <f t="shared" si="82"/>
        <v>-22.221515313194224</v>
      </c>
      <c r="G285" s="10">
        <f t="shared" si="83"/>
        <v>2.1666666599999997</v>
      </c>
      <c r="H285" s="5">
        <f t="shared" si="83"/>
        <v>1</v>
      </c>
      <c r="I285">
        <f t="shared" si="84"/>
        <v>59.186906757592958</v>
      </c>
      <c r="J285">
        <f t="shared" si="85"/>
        <v>43.492755216516557</v>
      </c>
      <c r="K285">
        <f t="shared" si="85"/>
        <v>-40.143121144327765</v>
      </c>
      <c r="L285">
        <f t="shared" si="86"/>
        <v>-10.112312055294128</v>
      </c>
      <c r="M285">
        <f t="shared" si="87"/>
        <v>-22.840496848404744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73.698872598737523</v>
      </c>
      <c r="C286" s="9">
        <f t="shared" si="80"/>
        <v>1.6020000000000012</v>
      </c>
      <c r="D286" s="9">
        <f t="shared" si="81"/>
        <v>83.698872598737523</v>
      </c>
      <c r="E286" s="9">
        <f t="shared" si="81"/>
        <v>-30.195944279155789</v>
      </c>
      <c r="F286" s="9">
        <f t="shared" si="82"/>
        <v>-22.383563792743701</v>
      </c>
      <c r="G286" s="10">
        <f t="shared" si="83"/>
        <v>2.1666666599999997</v>
      </c>
      <c r="H286" s="5">
        <f t="shared" si="83"/>
        <v>1</v>
      </c>
      <c r="I286">
        <f t="shared" si="84"/>
        <v>59.235439661224021</v>
      </c>
      <c r="J286">
        <f t="shared" si="85"/>
        <v>43.432081344184795</v>
      </c>
      <c r="K286">
        <f t="shared" si="85"/>
        <v>-40.280164125418196</v>
      </c>
      <c r="L286">
        <f t="shared" si="86"/>
        <v>-10.106485502869894</v>
      </c>
      <c r="M286">
        <f t="shared" si="87"/>
        <v>-22.800954035181988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73.959283170063586</v>
      </c>
      <c r="C287" s="9">
        <f t="shared" si="80"/>
        <v>1.6080000000000012</v>
      </c>
      <c r="D287" s="9">
        <f t="shared" si="81"/>
        <v>83.959283170063586</v>
      </c>
      <c r="E287" s="9">
        <f t="shared" si="81"/>
        <v>-30.438035681080933</v>
      </c>
      <c r="F287" s="9">
        <f t="shared" si="82"/>
        <v>-22.545947819843139</v>
      </c>
      <c r="G287" s="10">
        <f t="shared" si="83"/>
        <v>2.1666666599999997</v>
      </c>
      <c r="H287" s="5">
        <f t="shared" si="83"/>
        <v>1</v>
      </c>
      <c r="I287">
        <f t="shared" si="84"/>
        <v>59.284175547830017</v>
      </c>
      <c r="J287">
        <f t="shared" si="85"/>
        <v>43.371442431167573</v>
      </c>
      <c r="K287">
        <f t="shared" si="85"/>
        <v>-40.41696984962929</v>
      </c>
      <c r="L287">
        <f t="shared" si="86"/>
        <v>-10.100678540368655</v>
      </c>
      <c r="M287">
        <f t="shared" si="87"/>
        <v>-22.761381992776215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74.21933001243687</v>
      </c>
      <c r="C288" s="9">
        <f t="shared" si="80"/>
        <v>1.6140000000000012</v>
      </c>
      <c r="D288" s="9">
        <f t="shared" si="81"/>
        <v>84.21933001243687</v>
      </c>
      <c r="E288" s="9">
        <f t="shared" si="81"/>
        <v>-30.680947205054579</v>
      </c>
      <c r="F288" s="9">
        <f t="shared" si="82"/>
        <v>-22.708665172355399</v>
      </c>
      <c r="G288" s="10">
        <f t="shared" si="83"/>
        <v>2.1666666599999997</v>
      </c>
      <c r="H288" s="5">
        <f t="shared" si="83"/>
        <v>1</v>
      </c>
      <c r="I288">
        <f t="shared" si="84"/>
        <v>59.333111963225463</v>
      </c>
      <c r="J288">
        <f t="shared" si="85"/>
        <v>43.310838359925363</v>
      </c>
      <c r="K288">
        <f t="shared" si="85"/>
        <v>-40.553538141585946</v>
      </c>
      <c r="L288">
        <f t="shared" si="86"/>
        <v>-10.094890597862497</v>
      </c>
      <c r="M288">
        <f t="shared" si="87"/>
        <v>-22.721780962043248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74.479013334565664</v>
      </c>
      <c r="C289" s="9">
        <f t="shared" si="80"/>
        <v>1.6200000000000012</v>
      </c>
      <c r="D289" s="9">
        <f t="shared" si="81"/>
        <v>84.479013334565664</v>
      </c>
      <c r="E289" s="9">
        <f t="shared" si="81"/>
        <v>-30.924677425961413</v>
      </c>
      <c r="F289" s="9">
        <f t="shared" si="82"/>
        <v>-22.871713632795668</v>
      </c>
      <c r="G289" s="10">
        <f t="shared" si="83"/>
        <v>2.1666666599999997</v>
      </c>
      <c r="H289" s="5">
        <f t="shared" si="83"/>
        <v>1</v>
      </c>
      <c r="I289">
        <f t="shared" si="84"/>
        <v>59.382246464522034</v>
      </c>
      <c r="J289">
        <f t="shared" si="85"/>
        <v>43.250269016338187</v>
      </c>
      <c r="K289">
        <f t="shared" si="85"/>
        <v>-40.689868827358204</v>
      </c>
      <c r="L289">
        <f t="shared" si="86"/>
        <v>-10.089121110552842</v>
      </c>
      <c r="M289">
        <f t="shared" si="87"/>
        <v>-22.682151188223912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21" priority="16" stopIfTrue="1" operator="greaterThan">
      <formula>$G$19</formula>
    </cfRule>
    <cfRule type="cellIs" dxfId="220" priority="17" stopIfTrue="1" operator="lessThan">
      <formula>$H$19</formula>
    </cfRule>
    <cfRule type="cellIs" dxfId="219" priority="18" stopIfTrue="1" operator="between">
      <formula>$H$19</formula>
      <formula>$G$19</formula>
    </cfRule>
  </conditionalFormatting>
  <conditionalFormatting sqref="E19:E20">
    <cfRule type="cellIs" dxfId="218" priority="13" stopIfTrue="1" operator="lessThan">
      <formula>$H$19</formula>
    </cfRule>
    <cfRule type="cellIs" dxfId="217" priority="14" stopIfTrue="1" operator="greaterThan">
      <formula>$G$19</formula>
    </cfRule>
    <cfRule type="cellIs" dxfId="216" priority="15" stopIfTrue="1" operator="between">
      <formula>$H$19</formula>
      <formula>$G$19</formula>
    </cfRule>
  </conditionalFormatting>
  <conditionalFormatting sqref="F19">
    <cfRule type="cellIs" dxfId="215" priority="10" stopIfTrue="1" operator="lessThan">
      <formula>$H$19</formula>
    </cfRule>
    <cfRule type="cellIs" dxfId="214" priority="11" stopIfTrue="1" operator="greaterThan">
      <formula>$G$19</formula>
    </cfRule>
    <cfRule type="cellIs" dxfId="213" priority="12" stopIfTrue="1" operator="between">
      <formula>$H$19</formula>
      <formula>$G$19</formula>
    </cfRule>
  </conditionalFormatting>
  <conditionalFormatting sqref="F20">
    <cfRule type="cellIs" dxfId="212" priority="7" stopIfTrue="1" operator="lessThan">
      <formula>$H$19</formula>
    </cfRule>
    <cfRule type="cellIs" dxfId="211" priority="8" stopIfTrue="1" operator="greaterThan">
      <formula>$G$19</formula>
    </cfRule>
    <cfRule type="cellIs" dxfId="210" priority="9" stopIfTrue="1" operator="between">
      <formula>$H$19</formula>
      <formula>$G$19</formula>
    </cfRule>
  </conditionalFormatting>
  <conditionalFormatting sqref="E21:E289">
    <cfRule type="cellIs" dxfId="209" priority="4" stopIfTrue="1" operator="lessThan">
      <formula>$H$19</formula>
    </cfRule>
    <cfRule type="cellIs" dxfId="208" priority="5" stopIfTrue="1" operator="greaterThan">
      <formula>$G$19</formula>
    </cfRule>
    <cfRule type="cellIs" dxfId="207" priority="6" stopIfTrue="1" operator="between">
      <formula>$H$19</formula>
      <formula>$G$19</formula>
    </cfRule>
  </conditionalFormatting>
  <conditionalFormatting sqref="F21:F289">
    <cfRule type="cellIs" dxfId="206" priority="1" stopIfTrue="1" operator="lessThan">
      <formula>$H$19</formula>
    </cfRule>
    <cfRule type="cellIs" dxfId="205" priority="2" stopIfTrue="1" operator="greaterThan">
      <formula>$G$19</formula>
    </cfRule>
    <cfRule type="cellIs" dxfId="20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546"/>
  <sheetViews>
    <sheetView topLeftCell="B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SummaryChart!G20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-4.1399289352540966E-3</v>
      </c>
      <c r="P1" s="5" t="s">
        <v>10</v>
      </c>
    </row>
    <row r="2" spans="2:22" ht="22.5" x14ac:dyDescent="0.3">
      <c r="C2" s="24">
        <f>SummaryChart!H20</f>
        <v>4.1476687647310762</v>
      </c>
      <c r="D2" s="1" t="s">
        <v>18</v>
      </c>
      <c r="G2" s="9" t="s">
        <v>23</v>
      </c>
      <c r="O2" s="28">
        <f>TAN(C2/180*PI())</f>
        <v>7.2517193077712885E-2</v>
      </c>
      <c r="P2" s="5" t="s">
        <v>12</v>
      </c>
    </row>
    <row r="3" spans="2:22" ht="22.5" x14ac:dyDescent="0.3">
      <c r="C3" s="24">
        <f>SummaryChart!J20/12</f>
        <v>0.72693938931470736</v>
      </c>
      <c r="D3" s="1" t="s">
        <v>19</v>
      </c>
      <c r="G3" s="9" t="s">
        <v>28</v>
      </c>
      <c r="O3" s="28">
        <f>C3</f>
        <v>0.72693938931470736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SummaryChart!B20</f>
        <v>11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0.15870104665787466</v>
      </c>
      <c r="C12" s="14"/>
      <c r="D12" s="15">
        <f ca="1">CELL("contents",INDIRECT("D"&amp;C13-1))</f>
        <v>10.794532120415901</v>
      </c>
      <c r="E12" s="15">
        <f ca="1">CELL("contents",INDIRECT("E"&amp;C13-1))</f>
        <v>1.0130009019852528</v>
      </c>
      <c r="F12">
        <f ca="1">D13-D12</f>
        <v>0.36416892624197317</v>
      </c>
      <c r="G12">
        <f ca="1">D13-D11</f>
        <v>0.15870104665787466</v>
      </c>
      <c r="H12" s="27">
        <f ca="1">G12/F12</f>
        <v>0.43578964382157431</v>
      </c>
      <c r="I12">
        <f ca="1">D13-D12</f>
        <v>0.36416892624197317</v>
      </c>
      <c r="J12">
        <f ca="1">E13-E12</f>
        <v>-8.1873036994690729E-3</v>
      </c>
      <c r="K12">
        <f ca="1">ATAN(J12/I12)*180/PI()</f>
        <v>-1.2879158625115019</v>
      </c>
      <c r="N12" s="26">
        <f ca="1">E13-E12</f>
        <v>-8.1873036994690729E-3</v>
      </c>
      <c r="O12" s="26">
        <f ca="1">N12+E13-H12*N12</f>
        <v>1.0001942367493655</v>
      </c>
      <c r="P12">
        <f ca="1">IF(AND(G12&gt;0,G12&lt;F12),1,0)</f>
        <v>1</v>
      </c>
      <c r="Q12" s="26">
        <f ca="1">IF(P12=1,O12,O13)</f>
        <v>1.0001942367493655</v>
      </c>
    </row>
    <row r="13" spans="2:22" x14ac:dyDescent="0.2">
      <c r="B13" t="str">
        <f ca="1">CELL("address",INDEX(B20:B290,MATCH(MIN(B20:B290),B20:B290,0)))</f>
        <v>$B$49</v>
      </c>
      <c r="C13">
        <f ca="1">CELL("row",INDEX(A20:A289,MATCH(MIN(A20:A289),A20:A289,0)))</f>
        <v>49</v>
      </c>
      <c r="D13" s="15">
        <f ca="1">CELL("contents",INDIRECT("D"&amp;C13))</f>
        <v>11.158701046657875</v>
      </c>
      <c r="E13" s="15">
        <f ca="1">CELL("contents",INDIRECT("E"&amp;C13))</f>
        <v>1.0048135982857838</v>
      </c>
      <c r="F13">
        <f ca="1">D14-D13</f>
        <v>0.36364782249316363</v>
      </c>
      <c r="G13">
        <f ca="1">D14-D11</f>
        <v>0.52234886915103829</v>
      </c>
      <c r="H13" s="27">
        <f ca="1">G13/F13</f>
        <v>1.4364141260899703</v>
      </c>
      <c r="N13" s="26">
        <f ca="1">E14-E13</f>
        <v>-9.3727832845880155E-3</v>
      </c>
      <c r="O13" s="26">
        <f ca="1">E13+H13*N13</f>
        <v>0.99135039997502161</v>
      </c>
      <c r="P13">
        <f ca="1">IF(G13&lt;F13,1,0)</f>
        <v>0</v>
      </c>
    </row>
    <row r="14" spans="2:22" x14ac:dyDescent="0.2">
      <c r="D14" s="15">
        <f ca="1">CELL("contents",INDIRECT("D"&amp;C13+1))</f>
        <v>11.522348869151038</v>
      </c>
      <c r="E14" s="15">
        <f ca="1">CELL("contents",INDIRECT("E"&amp;C13+1))</f>
        <v>0.99544081500119574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11.158701046657875</v>
      </c>
      <c r="P15" s="10">
        <f>Q19</f>
        <v>5.6406112718350849</v>
      </c>
      <c r="Q15" s="10">
        <f>Q19</f>
        <v>5.6406112718350849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0.72693938931470736</v>
      </c>
      <c r="F19" s="9">
        <f>$O$1*D19^2+$O$2*D19+$O$3</f>
        <v>0.72693938931470736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62.336309594315352</v>
      </c>
      <c r="K19">
        <f>C1*SIN(C2/180*PI())</f>
        <v>4.5204541986030522</v>
      </c>
      <c r="L19">
        <f>-C15*I19*J19</f>
        <v>-15.304847416802771</v>
      </c>
      <c r="M19">
        <f>-C6-C15*I19*K19</f>
        <v>-33.283864575149224</v>
      </c>
      <c r="N19" s="16">
        <f>MAX(E19:E289)</f>
        <v>1.0371347967116109</v>
      </c>
      <c r="O19" s="19">
        <f>INDEX(C19:C289,MATCH(N19,E19:E289,0),1)</f>
        <v>0.13800000000000004</v>
      </c>
      <c r="P19" s="19">
        <f>COUNTIF(E19:E289,"&gt;"&amp;H19)*_dt</f>
        <v>9.6000000000000002E-2</v>
      </c>
      <c r="Q19" s="21">
        <f>INDEX(D19:D289,MATCH(T17,T19:T289,0),1)</f>
        <v>5.6406112718350849</v>
      </c>
      <c r="R19" s="21">
        <f>INDEX(D19:D289,MATCH(T17,U19:U289,0),1)</f>
        <v>11.158701046657875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5.5180897748227897</v>
      </c>
    </row>
    <row r="20" spans="1:22" x14ac:dyDescent="0.2">
      <c r="A20">
        <f>B20</f>
        <v>10.620033258160866</v>
      </c>
      <c r="B20">
        <f>ABS(D20-$D$11)</f>
        <v>10.620033258160866</v>
      </c>
      <c r="C20" s="9">
        <f>C19+_dt</f>
        <v>6.0000000000000001E-3</v>
      </c>
      <c r="D20" s="9">
        <f>D19+$C$7*(J19+J20)/2</f>
        <v>0.37996674183913409</v>
      </c>
      <c r="E20" s="9">
        <f>E19+$C$7*(K19+K20)/2</f>
        <v>0.75389491362576533</v>
      </c>
      <c r="F20" s="9">
        <f>$O$1*D20^2+$O$2*D20+$O$3</f>
        <v>0.75389580979461657</v>
      </c>
      <c r="G20" s="10">
        <f>G19</f>
        <v>2.1666666599999997</v>
      </c>
      <c r="H20" s="5">
        <f>H19</f>
        <v>1</v>
      </c>
      <c r="I20">
        <f>SQRT(J20^2+K20^2)</f>
        <v>62.392507290090073</v>
      </c>
      <c r="J20">
        <f>J19+L19*$C$7</f>
        <v>62.242950025072858</v>
      </c>
      <c r="K20">
        <f>K19+M19*$C$7</f>
        <v>4.3174226246946423</v>
      </c>
      <c r="L20">
        <f>-$C$15*I20*J20</f>
        <v>-15.255642590686533</v>
      </c>
      <c r="M20">
        <f>-$C$6-$C$15*I20*K20</f>
        <v>-33.232193039512964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10.240635094238321</v>
      </c>
      <c r="B21">
        <f t="shared" ref="B21:B84" si="3">ABS(D21-$D$11)</f>
        <v>10.240635094238321</v>
      </c>
      <c r="C21" s="9">
        <f t="shared" ref="C21:C84" si="4">C20+_dt</f>
        <v>1.2E-2</v>
      </c>
      <c r="D21" s="9">
        <f t="shared" ref="D21:E36" si="5">D20+$C$7*(J20+J21)/2</f>
        <v>0.75936490576167892</v>
      </c>
      <c r="E21" s="9">
        <f t="shared" si="5"/>
        <v>0.77961290668490246</v>
      </c>
      <c r="F21" s="9">
        <f t="shared" ref="F21:F84" si="6">$O$1*D21^2+$O$2*D21+$O$3</f>
        <v>0.7796191726318662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62.285951142672232</v>
      </c>
      <c r="J21">
        <f t="shared" ref="J21:K84" si="9">J20+L20*$C$7</f>
        <v>62.149890605269668</v>
      </c>
      <c r="K21">
        <f t="shared" si="9"/>
        <v>4.1147062471536131</v>
      </c>
      <c r="L21">
        <f t="shared" ref="L21:L84" si="10">-$C$15*I21*J21</f>
        <v>-15.206818706516975</v>
      </c>
      <c r="M21">
        <f t="shared" ref="M21:M84" si="11">-$C$6-$C$15*I21*K21</f>
        <v>-33.180785230378703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9.8618036844082102</v>
      </c>
      <c r="B22">
        <f t="shared" si="3"/>
        <v>9.8618036844082102</v>
      </c>
      <c r="C22" s="9">
        <f t="shared" si="4"/>
        <v>1.8000000000000002E-2</v>
      </c>
      <c r="D22" s="9">
        <f t="shared" si="5"/>
        <v>1.1381963155917891</v>
      </c>
      <c r="E22" s="9">
        <f t="shared" si="5"/>
        <v>0.80409528628332827</v>
      </c>
      <c r="F22" s="9">
        <f t="shared" si="6"/>
        <v>0.8041149512258442</v>
      </c>
      <c r="G22" s="10">
        <f t="shared" si="7"/>
        <v>2.1666666599999997</v>
      </c>
      <c r="H22" s="5">
        <f t="shared" si="7"/>
        <v>1</v>
      </c>
      <c r="I22">
        <f t="shared" si="8"/>
        <v>62.180329521878079</v>
      </c>
      <c r="J22">
        <f t="shared" si="9"/>
        <v>62.057129011159915</v>
      </c>
      <c r="K22">
        <f t="shared" si="9"/>
        <v>3.9123034572483029</v>
      </c>
      <c r="L22">
        <f t="shared" si="10"/>
        <v>-15.158373296330465</v>
      </c>
      <c r="M22">
        <f t="shared" si="11"/>
        <v>-33.129638090231815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9.4835372189753144</v>
      </c>
      <c r="B23">
        <f t="shared" si="3"/>
        <v>9.4835372189753144</v>
      </c>
      <c r="C23" s="9">
        <f t="shared" si="4"/>
        <v>2.4E-2</v>
      </c>
      <c r="D23" s="9">
        <f t="shared" si="5"/>
        <v>1.5164627810246865</v>
      </c>
      <c r="E23" s="9">
        <f t="shared" si="5"/>
        <v>0.82734396045587411</v>
      </c>
      <c r="F23" s="9">
        <f t="shared" si="6"/>
        <v>0.82738858724994335</v>
      </c>
      <c r="G23" s="10">
        <f t="shared" si="7"/>
        <v>2.1666666599999997</v>
      </c>
      <c r="H23" s="5">
        <f t="shared" si="7"/>
        <v>1</v>
      </c>
      <c r="I23">
        <f t="shared" si="8"/>
        <v>62.075640395806502</v>
      </c>
      <c r="J23">
        <f t="shared" si="9"/>
        <v>61.964662934052299</v>
      </c>
      <c r="K23">
        <f t="shared" si="9"/>
        <v>3.7102126648978886</v>
      </c>
      <c r="L23">
        <f t="shared" si="10"/>
        <v>-15.1103039102063</v>
      </c>
      <c r="M23">
        <f t="shared" si="11"/>
        <v>-33.078748582232578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9.1058339022818444</v>
      </c>
      <c r="B24">
        <f t="shared" si="3"/>
        <v>9.1058339022818444</v>
      </c>
      <c r="C24" s="9">
        <f t="shared" si="4"/>
        <v>0.03</v>
      </c>
      <c r="D24" s="9">
        <f t="shared" si="5"/>
        <v>1.894166097718156</v>
      </c>
      <c r="E24" s="9">
        <f t="shared" si="5"/>
        <v>0.84936082759437881</v>
      </c>
      <c r="F24" s="9">
        <f t="shared" si="6"/>
        <v>0.84944549096313848</v>
      </c>
      <c r="G24" s="10">
        <f t="shared" si="7"/>
        <v>2.1666666599999997</v>
      </c>
      <c r="H24" s="5">
        <f t="shared" si="7"/>
        <v>1</v>
      </c>
      <c r="I24">
        <f t="shared" si="8"/>
        <v>61.971881736138485</v>
      </c>
      <c r="J24">
        <f t="shared" si="9"/>
        <v>61.872490080200038</v>
      </c>
      <c r="K24">
        <f t="shared" si="9"/>
        <v>3.5084322985462699</v>
      </c>
      <c r="L24">
        <f t="shared" si="10"/>
        <v>-15.062608115999481</v>
      </c>
      <c r="M24">
        <f t="shared" si="11"/>
        <v>-33.028113690042503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8.7286919526166216</v>
      </c>
      <c r="B25">
        <f t="shared" si="3"/>
        <v>8.7286919526166216</v>
      </c>
      <c r="C25" s="9">
        <f t="shared" si="4"/>
        <v>3.5999999999999997E-2</v>
      </c>
      <c r="D25" s="9">
        <f t="shared" si="5"/>
        <v>2.271308047383378</v>
      </c>
      <c r="E25" s="9">
        <f t="shared" si="5"/>
        <v>0.87014777656030784</v>
      </c>
      <c r="F25" s="9">
        <f t="shared" si="6"/>
        <v>0.87029104151855297</v>
      </c>
      <c r="G25" s="10">
        <f t="shared" si="7"/>
        <v>2.1666666599999997</v>
      </c>
      <c r="H25" s="5">
        <f t="shared" si="7"/>
        <v>1</v>
      </c>
      <c r="I25">
        <f t="shared" si="8"/>
        <v>61.869051517755466</v>
      </c>
      <c r="J25">
        <f t="shared" si="9"/>
        <v>61.780608170692439</v>
      </c>
      <c r="K25">
        <f t="shared" si="9"/>
        <v>3.3069608050370105</v>
      </c>
      <c r="L25">
        <f t="shared" si="10"/>
        <v>-15.015283499077123</v>
      </c>
      <c r="M25">
        <f t="shared" si="11"/>
        <v>-32.977730417654293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8.3521096021248979</v>
      </c>
      <c r="B26">
        <f t="shared" si="3"/>
        <v>8.3521096021248979</v>
      </c>
      <c r="C26" s="9">
        <f t="shared" si="4"/>
        <v>4.1999999999999996E-2</v>
      </c>
      <c r="D26" s="9">
        <f t="shared" si="5"/>
        <v>2.6478903978751016</v>
      </c>
      <c r="E26" s="9">
        <f t="shared" si="5"/>
        <v>0.88970668679661313</v>
      </c>
      <c r="F26" s="9">
        <f t="shared" si="6"/>
        <v>0.88993058726904639</v>
      </c>
      <c r="G26" s="10">
        <f t="shared" si="7"/>
        <v>2.1666666599999997</v>
      </c>
      <c r="H26" s="5">
        <f t="shared" si="7"/>
        <v>1</v>
      </c>
      <c r="I26">
        <f t="shared" si="8"/>
        <v>61.76714771836113</v>
      </c>
      <c r="J26">
        <f t="shared" si="9"/>
        <v>61.68901494134807</v>
      </c>
      <c r="K26">
        <f t="shared" si="9"/>
        <v>3.1057966494893194</v>
      </c>
      <c r="L26">
        <f t="shared" si="10"/>
        <v>-14.968327662058401</v>
      </c>
      <c r="M26">
        <f t="shared" si="11"/>
        <v>-32.92759578922567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7.9760850967188279</v>
      </c>
      <c r="B27">
        <f t="shared" si="3"/>
        <v>7.9760850967188279</v>
      </c>
      <c r="C27" s="9">
        <f t="shared" si="4"/>
        <v>4.7999999999999994E-2</v>
      </c>
      <c r="D27" s="9">
        <f t="shared" si="5"/>
        <v>3.0239149032811721</v>
      </c>
      <c r="E27" s="9">
        <f t="shared" si="5"/>
        <v>0.90803942843883945</v>
      </c>
      <c r="F27" s="9">
        <f t="shared" si="6"/>
        <v>0.90836944606985348</v>
      </c>
      <c r="G27" s="10">
        <f t="shared" si="7"/>
        <v>2.1666666599999997</v>
      </c>
      <c r="H27" s="5">
        <f t="shared" si="7"/>
        <v>1</v>
      </c>
      <c r="I27">
        <f t="shared" si="8"/>
        <v>61.666168318106763</v>
      </c>
      <c r="J27">
        <f t="shared" si="9"/>
        <v>61.597708142609513</v>
      </c>
      <c r="K27">
        <f t="shared" si="9"/>
        <v>2.904938315175043</v>
      </c>
      <c r="L27">
        <f t="shared" si="10"/>
        <v>-14.921738224558043</v>
      </c>
      <c r="M27">
        <f t="shared" si="11"/>
        <v>-32.877706848916773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7.6006166959885775</v>
      </c>
      <c r="B28">
        <f t="shared" si="3"/>
        <v>7.6006166959885775</v>
      </c>
      <c r="C28" s="9">
        <f t="shared" si="4"/>
        <v>5.3999999999999992E-2</v>
      </c>
      <c r="D28" s="9">
        <f t="shared" si="5"/>
        <v>3.3993833040114221</v>
      </c>
      <c r="E28" s="9">
        <f t="shared" si="5"/>
        <v>0.92514786242548308</v>
      </c>
      <c r="F28" s="9">
        <f t="shared" si="6"/>
        <v>0.92561290557830533</v>
      </c>
      <c r="G28" s="10">
        <f t="shared" si="7"/>
        <v>2.1666666599999997</v>
      </c>
      <c r="H28" s="5">
        <f t="shared" si="7"/>
        <v>1</v>
      </c>
      <c r="I28">
        <f t="shared" si="8"/>
        <v>61.566111299220289</v>
      </c>
      <c r="J28">
        <f t="shared" si="9"/>
        <v>61.506685539439708</v>
      </c>
      <c r="K28">
        <f t="shared" si="9"/>
        <v>2.7043843033966506</v>
      </c>
      <c r="L28">
        <f t="shared" si="10"/>
        <v>-14.875512822933358</v>
      </c>
      <c r="M28">
        <f t="shared" si="11"/>
        <v>-32.828060660731275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7.2257026731140659</v>
      </c>
      <c r="B29">
        <f t="shared" si="3"/>
        <v>7.2257026731140659</v>
      </c>
      <c r="C29" s="9">
        <f t="shared" si="4"/>
        <v>5.9999999999999991E-2</v>
      </c>
      <c r="D29" s="9">
        <f t="shared" si="5"/>
        <v>3.7742973268859337</v>
      </c>
      <c r="E29" s="9">
        <f t="shared" si="5"/>
        <v>0.94103384060760975</v>
      </c>
      <c r="F29" s="9">
        <f t="shared" si="6"/>
        <v>0.94166622355066187</v>
      </c>
      <c r="G29" s="10">
        <f t="shared" si="7"/>
        <v>2.1666666599999997</v>
      </c>
      <c r="H29" s="5">
        <f t="shared" si="7"/>
        <v>1</v>
      </c>
      <c r="I29">
        <f t="shared" si="8"/>
        <v>61.466974645638857</v>
      </c>
      <c r="J29">
        <f t="shared" si="9"/>
        <v>61.415944911219817</v>
      </c>
      <c r="K29">
        <f t="shared" si="9"/>
        <v>2.5041331333661896</v>
      </c>
      <c r="L29">
        <f t="shared" si="10"/>
        <v>-14.82964911003473</v>
      </c>
      <c r="M29">
        <f t="shared" si="11"/>
        <v>-32.778654308361027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6.8513413147773177</v>
      </c>
      <c r="B30">
        <f t="shared" si="3"/>
        <v>6.8513413147773177</v>
      </c>
      <c r="C30" s="9">
        <f t="shared" si="4"/>
        <v>6.5999999999999989E-2</v>
      </c>
      <c r="D30" s="9">
        <f t="shared" si="5"/>
        <v>4.1486586852226823</v>
      </c>
      <c r="E30" s="9">
        <f t="shared" si="5"/>
        <v>0.95569920585773649</v>
      </c>
      <c r="F30" s="9">
        <f t="shared" si="6"/>
        <v>0.95653462813608703</v>
      </c>
      <c r="G30" s="10">
        <f t="shared" si="7"/>
        <v>2.1666666599999997</v>
      </c>
      <c r="H30" s="5">
        <f t="shared" si="7"/>
        <v>1</v>
      </c>
      <c r="I30">
        <f t="shared" si="8"/>
        <v>61.368756342645163</v>
      </c>
      <c r="J30">
        <f t="shared" si="9"/>
        <v>61.325484051648608</v>
      </c>
      <c r="K30">
        <f t="shared" si="9"/>
        <v>2.3041833420851874</v>
      </c>
      <c r="L30">
        <f t="shared" si="10"/>
        <v>-14.78414475495954</v>
      </c>
      <c r="M30">
        <f t="shared" si="11"/>
        <v>-32.72948489503424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6.4775309210754273</v>
      </c>
      <c r="B31">
        <f t="shared" si="3"/>
        <v>6.4775309210754273</v>
      </c>
      <c r="C31" s="9">
        <f t="shared" si="4"/>
        <v>7.1999999999999995E-2</v>
      </c>
      <c r="D31" s="9">
        <f t="shared" si="5"/>
        <v>4.5224690789245727</v>
      </c>
      <c r="E31" s="9">
        <f t="shared" si="5"/>
        <v>0.96914579217798402</v>
      </c>
      <c r="F31" s="9">
        <f t="shared" si="6"/>
        <v>0.97022331816779217</v>
      </c>
      <c r="G31" s="10">
        <f t="shared" si="7"/>
        <v>2.1666666599999997</v>
      </c>
      <c r="H31" s="5">
        <f t="shared" si="7"/>
        <v>1</v>
      </c>
      <c r="I31">
        <f t="shared" si="8"/>
        <v>61.271454376507499</v>
      </c>
      <c r="J31">
        <f t="shared" si="9"/>
        <v>61.235300768643356</v>
      </c>
      <c r="K31">
        <f t="shared" si="9"/>
        <v>2.1045334842254784</v>
      </c>
      <c r="L31">
        <f t="shared" si="10"/>
        <v>-14.738997442809559</v>
      </c>
      <c r="M31">
        <f t="shared" si="11"/>
        <v>-32.68054954336715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6.104269805434126</v>
      </c>
      <c r="B32">
        <f t="shared" si="3"/>
        <v>6.104269805434126</v>
      </c>
      <c r="C32" s="9">
        <f t="shared" si="4"/>
        <v>7.8E-2</v>
      </c>
      <c r="D32" s="9">
        <f t="shared" si="5"/>
        <v>4.895730194565874</v>
      </c>
      <c r="E32" s="9">
        <f t="shared" si="5"/>
        <v>0.98137542480750506</v>
      </c>
      <c r="F32" s="9">
        <f t="shared" si="6"/>
        <v>0.9827374634513808</v>
      </c>
      <c r="G32" s="10">
        <f t="shared" si="7"/>
        <v>2.1666666599999997</v>
      </c>
      <c r="H32" s="5">
        <f t="shared" si="7"/>
        <v>1</v>
      </c>
      <c r="I32">
        <f t="shared" si="8"/>
        <v>61.175066734123575</v>
      </c>
      <c r="J32">
        <f t="shared" si="9"/>
        <v>61.14539288424222</v>
      </c>
      <c r="K32">
        <f t="shared" si="9"/>
        <v>1.9051821320109388</v>
      </c>
      <c r="L32">
        <f t="shared" si="10"/>
        <v>-14.694204874451703</v>
      </c>
      <c r="M32">
        <f t="shared" si="11"/>
        <v>-32.631845395219109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5.7315562945219378</v>
      </c>
      <c r="B33">
        <f t="shared" si="3"/>
        <v>5.7315562945219378</v>
      </c>
      <c r="C33" s="9">
        <f t="shared" si="4"/>
        <v>8.4000000000000005E-2</v>
      </c>
      <c r="D33" s="9">
        <f t="shared" si="5"/>
        <v>5.2684437054780622</v>
      </c>
      <c r="E33" s="9">
        <f t="shared" si="5"/>
        <v>0.99238992032919371</v>
      </c>
      <c r="F33" s="9">
        <f t="shared" si="6"/>
        <v>0.99408220505041878</v>
      </c>
      <c r="G33" s="10">
        <f t="shared" si="7"/>
        <v>2.1666666599999997</v>
      </c>
      <c r="H33" s="5">
        <f t="shared" si="7"/>
        <v>1</v>
      </c>
      <c r="I33">
        <f t="shared" si="8"/>
        <v>61.079591402668143</v>
      </c>
      <c r="J33">
        <f t="shared" si="9"/>
        <v>61.055758234508062</v>
      </c>
      <c r="K33">
        <f t="shared" si="9"/>
        <v>1.7061278751001021</v>
      </c>
      <c r="L33">
        <f t="shared" si="10"/>
        <v>-14.649764766282155</v>
      </c>
      <c r="M33">
        <f t="shared" si="11"/>
        <v>-32.583369611551014</v>
      </c>
      <c r="S33">
        <f t="shared" si="0"/>
        <v>0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5.3593887281649151</v>
      </c>
      <c r="B34">
        <f t="shared" si="3"/>
        <v>5.3593887281649151</v>
      </c>
      <c r="C34" s="9">
        <f t="shared" si="4"/>
        <v>9.0000000000000011E-2</v>
      </c>
      <c r="D34" s="9">
        <f t="shared" si="5"/>
        <v>5.6406112718350849</v>
      </c>
      <c r="E34" s="9">
        <f t="shared" si="5"/>
        <v>1.0021910867756814</v>
      </c>
      <c r="F34" s="9">
        <f t="shared" si="6"/>
        <v>1.00426265556926</v>
      </c>
      <c r="G34" s="10">
        <f t="shared" si="7"/>
        <v>2.1666666599999997</v>
      </c>
      <c r="H34" s="5">
        <f t="shared" si="7"/>
        <v>1</v>
      </c>
      <c r="I34">
        <f t="shared" si="8"/>
        <v>60.985026369244537</v>
      </c>
      <c r="J34">
        <f t="shared" si="9"/>
        <v>60.96639466943374</v>
      </c>
      <c r="K34">
        <f t="shared" si="9"/>
        <v>1.507369320469641</v>
      </c>
      <c r="L34">
        <f t="shared" si="10"/>
        <v>-14.605674849993861</v>
      </c>
      <c r="M34">
        <f t="shared" si="11"/>
        <v>-32.535119372287134</v>
      </c>
      <c r="S34">
        <f t="shared" si="0"/>
        <v>1</v>
      </c>
      <c r="T34" t="b">
        <f t="shared" si="1"/>
        <v>1</v>
      </c>
      <c r="U34" t="b">
        <f t="shared" si="2"/>
        <v>0</v>
      </c>
    </row>
    <row r="35" spans="1:21" x14ac:dyDescent="0.2">
      <c r="A35">
        <f t="shared" si="12"/>
        <v>4.9877654592619534</v>
      </c>
      <c r="B35">
        <f t="shared" si="3"/>
        <v>4.9877654592619534</v>
      </c>
      <c r="C35" s="9">
        <f t="shared" si="4"/>
        <v>9.6000000000000016E-2</v>
      </c>
      <c r="D35" s="9">
        <f t="shared" si="5"/>
        <v>6.0122345407380466</v>
      </c>
      <c r="E35" s="9">
        <f t="shared" si="5"/>
        <v>1.0107807237346247</v>
      </c>
      <c r="F35" s="9">
        <f t="shared" si="6"/>
        <v>1.0132838994331541</v>
      </c>
      <c r="G35" s="10">
        <f t="shared" si="7"/>
        <v>2.1666666599999997</v>
      </c>
      <c r="H35" s="5">
        <f t="shared" si="7"/>
        <v>1</v>
      </c>
      <c r="I35">
        <f t="shared" si="8"/>
        <v>60.89136962054004</v>
      </c>
      <c r="J35">
        <f t="shared" si="9"/>
        <v>60.877300052848774</v>
      </c>
      <c r="K35">
        <f t="shared" si="9"/>
        <v>1.3089050922986896</v>
      </c>
      <c r="L35">
        <f t="shared" si="10"/>
        <v>-14.56193287234729</v>
      </c>
      <c r="M35">
        <f t="shared" si="11"/>
        <v>-32.487091876180131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4.6166848537006659</v>
      </c>
      <c r="B36">
        <f t="shared" si="3"/>
        <v>4.6166848537006659</v>
      </c>
      <c r="C36" s="9">
        <f t="shared" si="4"/>
        <v>0.10200000000000002</v>
      </c>
      <c r="D36" s="9">
        <f t="shared" si="5"/>
        <v>6.3833151462993341</v>
      </c>
      <c r="E36" s="9">
        <f t="shared" si="5"/>
        <v>1.0181606224532904</v>
      </c>
      <c r="F36" s="9">
        <f t="shared" si="6"/>
        <v>1.0211509931656639</v>
      </c>
      <c r="G36" s="10">
        <f t="shared" si="7"/>
        <v>2.1666666599999997</v>
      </c>
      <c r="H36" s="5">
        <f t="shared" si="7"/>
        <v>1</v>
      </c>
      <c r="I36">
        <f t="shared" si="8"/>
        <v>60.798619142485293</v>
      </c>
      <c r="J36">
        <f t="shared" si="9"/>
        <v>60.788472262327453</v>
      </c>
      <c r="K36">
        <f t="shared" si="9"/>
        <v>1.1107338318539908</v>
      </c>
      <c r="L36">
        <f t="shared" si="10"/>
        <v>-14.518536594944534</v>
      </c>
      <c r="M36">
        <f t="shared" si="11"/>
        <v>-32.439284340679329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4.2461452902738177</v>
      </c>
      <c r="B37">
        <f t="shared" si="3"/>
        <v>4.2461452902738177</v>
      </c>
      <c r="C37" s="9">
        <f t="shared" si="4"/>
        <v>0.10800000000000003</v>
      </c>
      <c r="D37" s="9">
        <f t="shared" ref="D37:E52" si="13">D36+$C$7*(J36+J37)/2</f>
        <v>6.7538547097261823</v>
      </c>
      <c r="E37" s="9">
        <f t="shared" si="13"/>
        <v>1.0243325659424414</v>
      </c>
      <c r="F37" s="9">
        <f t="shared" si="6"/>
        <v>1.0278689656634163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60.70677291991764</v>
      </c>
      <c r="J37">
        <f t="shared" si="9"/>
        <v>60.699909189098292</v>
      </c>
      <c r="K37">
        <f t="shared" si="9"/>
        <v>0.91285419737584683</v>
      </c>
      <c r="L37">
        <f t="shared" si="10"/>
        <v>-14.475483794006628</v>
      </c>
      <c r="M37">
        <f t="shared" si="11"/>
        <v>-32.3916940018022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3.8761451605963053</v>
      </c>
      <c r="B38">
        <f t="shared" si="3"/>
        <v>3.8761451605963053</v>
      </c>
      <c r="C38" s="9">
        <f t="shared" si="4"/>
        <v>0.11400000000000003</v>
      </c>
      <c r="D38" s="9">
        <f t="shared" si="13"/>
        <v>7.1238548394036947</v>
      </c>
      <c r="E38" s="9">
        <f t="shared" si="13"/>
        <v>1.0292983290795306</v>
      </c>
      <c r="F38" s="9">
        <f t="shared" si="6"/>
        <v>1.0334428184682189</v>
      </c>
      <c r="G38" s="10">
        <f t="shared" si="14"/>
        <v>2.1666666599999997</v>
      </c>
      <c r="H38" s="5">
        <f t="shared" si="14"/>
        <v>1</v>
      </c>
      <c r="I38">
        <f t="shared" si="8"/>
        <v>60.615828936248555</v>
      </c>
      <c r="J38">
        <f t="shared" si="9"/>
        <v>60.611608737954853</v>
      </c>
      <c r="K38">
        <f t="shared" si="9"/>
        <v>0.71526486396485334</v>
      </c>
      <c r="L38">
        <f t="shared" si="10"/>
        <v>-14.432772260154142</v>
      </c>
      <c r="M38">
        <f t="shared" si="11"/>
        <v>-32.344318114008914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3.506682869022681</v>
      </c>
      <c r="B39">
        <f t="shared" si="3"/>
        <v>3.506682869022681</v>
      </c>
      <c r="C39" s="9">
        <f t="shared" si="4"/>
        <v>0.12000000000000004</v>
      </c>
      <c r="D39" s="9">
        <f t="shared" si="13"/>
        <v>7.493317130977319</v>
      </c>
      <c r="E39" s="9">
        <f t="shared" si="13"/>
        <v>1.033059678711205</v>
      </c>
      <c r="F39" s="9">
        <f t="shared" si="6"/>
        <v>1.0378775260365598</v>
      </c>
      <c r="G39" s="10">
        <f t="shared" si="14"/>
        <v>2.1666666599999997</v>
      </c>
      <c r="H39" s="5">
        <f t="shared" si="14"/>
        <v>1</v>
      </c>
      <c r="I39">
        <f t="shared" si="8"/>
        <v>60.525785173135134</v>
      </c>
      <c r="J39">
        <f t="shared" si="9"/>
        <v>60.523568827167914</v>
      </c>
      <c r="K39">
        <f t="shared" si="9"/>
        <v>0.51796452346939892</v>
      </c>
      <c r="L39">
        <f t="shared" si="10"/>
        <v>-14.390399798190963</v>
      </c>
      <c r="M39">
        <f t="shared" si="11"/>
        <v>-32.297153950079995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3.1377568325652021</v>
      </c>
      <c r="B40">
        <f t="shared" si="3"/>
        <v>3.1377568325652021</v>
      </c>
      <c r="C40" s="9">
        <f t="shared" si="4"/>
        <v>0.12600000000000003</v>
      </c>
      <c r="D40" s="9">
        <f t="shared" si="13"/>
        <v>7.8622431674347979</v>
      </c>
      <c r="E40" s="9">
        <f t="shared" si="13"/>
        <v>1.035618373755127</v>
      </c>
      <c r="F40" s="9">
        <f t="shared" si="6"/>
        <v>1.041178036006523</v>
      </c>
      <c r="G40" s="10">
        <f t="shared" si="14"/>
        <v>2.1666666599999997</v>
      </c>
      <c r="H40" s="5">
        <f t="shared" si="14"/>
        <v>1</v>
      </c>
      <c r="I40">
        <f t="shared" si="8"/>
        <v>60.43663961015573</v>
      </c>
      <c r="J40">
        <f t="shared" si="9"/>
        <v>60.43578738839895</v>
      </c>
      <c r="K40">
        <f t="shared" si="9"/>
        <v>0.32095188437391098</v>
      </c>
      <c r="L40">
        <f t="shared" si="10"/>
        <v>-14.348364226891274</v>
      </c>
      <c r="M40">
        <f t="shared" si="11"/>
        <v>-32.250198800996969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2.7693654808124091</v>
      </c>
      <c r="B41">
        <f t="shared" si="3"/>
        <v>2.7693654808124091</v>
      </c>
      <c r="C41" s="9">
        <f t="shared" si="4"/>
        <v>0.13200000000000003</v>
      </c>
      <c r="D41" s="9">
        <f t="shared" si="13"/>
        <v>8.2306345191875909</v>
      </c>
      <c r="E41" s="9">
        <f t="shared" si="13"/>
        <v>1.0369761653011154</v>
      </c>
      <c r="F41" s="9">
        <f t="shared" si="6"/>
        <v>1.0433492694621411</v>
      </c>
      <c r="G41" s="10">
        <f t="shared" si="14"/>
        <v>2.1666666599999997</v>
      </c>
      <c r="H41" s="5">
        <f t="shared" si="14"/>
        <v>1</v>
      </c>
      <c r="I41">
        <f t="shared" si="8"/>
        <v>60.348390224489798</v>
      </c>
      <c r="J41">
        <f t="shared" si="9"/>
        <v>60.348262366614911</v>
      </c>
      <c r="K41">
        <f t="shared" si="9"/>
        <v>0.12422567168782944</v>
      </c>
      <c r="L41">
        <f t="shared" si="10"/>
        <v>-14.306663378789715</v>
      </c>
      <c r="M41">
        <f t="shared" si="11"/>
        <v>-32.203449975826061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2.4015072558482213</v>
      </c>
      <c r="B42">
        <f t="shared" si="3"/>
        <v>2.4015072558482213</v>
      </c>
      <c r="C42" s="9">
        <f t="shared" si="4"/>
        <v>0.13800000000000004</v>
      </c>
      <c r="D42" s="9">
        <f t="shared" si="13"/>
        <v>8.5984927441517787</v>
      </c>
      <c r="E42" s="9">
        <f t="shared" si="13"/>
        <v>1.0371347967116109</v>
      </c>
      <c r="F42" s="9">
        <f t="shared" si="6"/>
        <v>1.0443961211952089</v>
      </c>
      <c r="G42" s="10">
        <f t="shared" si="14"/>
        <v>2.1666666599999997</v>
      </c>
      <c r="H42" s="5">
        <f t="shared" si="14"/>
        <v>1</v>
      </c>
      <c r="I42">
        <f t="shared" si="8"/>
        <v>60.261034990601907</v>
      </c>
      <c r="J42">
        <f t="shared" si="9"/>
        <v>60.260991720004291</v>
      </c>
      <c r="K42">
        <f t="shared" si="9"/>
        <v>-7.2215373164709551E-2</v>
      </c>
      <c r="L42">
        <f t="shared" si="10"/>
        <v>-14.265295099974646</v>
      </c>
      <c r="M42">
        <f t="shared" si="11"/>
        <v>-32.156904801604725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2.0341806121715305</v>
      </c>
      <c r="B43">
        <f t="shared" si="3"/>
        <v>2.0341806121715305</v>
      </c>
      <c r="C43" s="9">
        <f t="shared" si="4"/>
        <v>0.14400000000000004</v>
      </c>
      <c r="D43" s="9">
        <f t="shared" si="13"/>
        <v>8.9658193878284695</v>
      </c>
      <c r="E43" s="9">
        <f t="shared" si="13"/>
        <v>1.0360960037214724</v>
      </c>
      <c r="F43" s="9">
        <f t="shared" si="6"/>
        <v>1.0443234599645868</v>
      </c>
      <c r="G43" s="10">
        <f t="shared" si="14"/>
        <v>2.1666666599999997</v>
      </c>
      <c r="H43" s="5">
        <f t="shared" si="14"/>
        <v>1</v>
      </c>
      <c r="I43">
        <f t="shared" si="8"/>
        <v>60.174571879930056</v>
      </c>
      <c r="J43">
        <f t="shared" si="9"/>
        <v>60.173973419894445</v>
      </c>
      <c r="K43">
        <f t="shared" si="9"/>
        <v>-0.26837249245449835</v>
      </c>
      <c r="L43">
        <f t="shared" si="10"/>
        <v>-14.224257249884566</v>
      </c>
      <c r="M43">
        <f t="shared" si="11"/>
        <v>-32.110560623231116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1.6673840166163085</v>
      </c>
      <c r="B44">
        <f t="shared" si="3"/>
        <v>1.6673840166163085</v>
      </c>
      <c r="C44" s="9">
        <f t="shared" si="4"/>
        <v>0.15000000000000005</v>
      </c>
      <c r="D44" s="9">
        <f t="shared" si="13"/>
        <v>9.3326159833836915</v>
      </c>
      <c r="E44" s="9">
        <f t="shared" si="13"/>
        <v>1.0338615145371046</v>
      </c>
      <c r="F44" s="9">
        <f t="shared" si="6"/>
        <v>1.0431361287530119</v>
      </c>
      <c r="G44" s="10">
        <f t="shared" si="14"/>
        <v>2.1666666599999997</v>
      </c>
      <c r="H44" s="5">
        <f t="shared" si="14"/>
        <v>1</v>
      </c>
      <c r="I44">
        <f t="shared" si="8"/>
        <v>60.088998860578329</v>
      </c>
      <c r="J44">
        <f t="shared" si="9"/>
        <v>60.087205450670147</v>
      </c>
      <c r="K44">
        <f t="shared" si="9"/>
        <v>-0.46424691225620818</v>
      </c>
      <c r="L44">
        <f t="shared" si="10"/>
        <v>-14.183547701107623</v>
      </c>
      <c r="M44">
        <f t="shared" si="11"/>
        <v>-32.064414803356371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1.3011159482721997</v>
      </c>
      <c r="B45">
        <f t="shared" si="3"/>
        <v>1.3011159482721997</v>
      </c>
      <c r="C45" s="9">
        <f t="shared" si="4"/>
        <v>0.15600000000000006</v>
      </c>
      <c r="D45" s="9">
        <f t="shared" si="13"/>
        <v>9.6988840517278003</v>
      </c>
      <c r="E45" s="9">
        <f t="shared" si="13"/>
        <v>1.0304330499349252</v>
      </c>
      <c r="F45" s="9">
        <f t="shared" si="6"/>
        <v>1.0408389450214441</v>
      </c>
      <c r="G45" s="10">
        <f t="shared" si="14"/>
        <v>2.1666666599999997</v>
      </c>
      <c r="H45" s="5">
        <f t="shared" si="14"/>
        <v>1</v>
      </c>
      <c r="I45">
        <f t="shared" si="8"/>
        <v>60.00431389701383</v>
      </c>
      <c r="J45">
        <f t="shared" si="9"/>
        <v>60.000685809693394</v>
      </c>
      <c r="K45">
        <f t="shared" si="9"/>
        <v>-0.65983984255668204</v>
      </c>
      <c r="L45">
        <f t="shared" si="10"/>
        <v>-14.143164339184162</v>
      </c>
      <c r="M45">
        <f t="shared" si="11"/>
        <v>-32.018464722279674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0.93537489840560006</v>
      </c>
      <c r="B46">
        <f t="shared" si="3"/>
        <v>0.93537489840560006</v>
      </c>
      <c r="C46" s="9">
        <f t="shared" si="4"/>
        <v>0.16200000000000006</v>
      </c>
      <c r="D46" s="9">
        <f t="shared" si="13"/>
        <v>10.0646251015944</v>
      </c>
      <c r="E46" s="9">
        <f t="shared" si="13"/>
        <v>1.0258123233591714</v>
      </c>
      <c r="F46" s="9">
        <f t="shared" si="6"/>
        <v>1.0374367009609715</v>
      </c>
      <c r="G46" s="10">
        <f t="shared" si="14"/>
        <v>2.1666666599999997</v>
      </c>
      <c r="H46" s="5">
        <f t="shared" si="14"/>
        <v>1</v>
      </c>
      <c r="I46">
        <f t="shared" si="8"/>
        <v>59.920514949768105</v>
      </c>
      <c r="J46">
        <f t="shared" si="9"/>
        <v>59.91441250722437</v>
      </c>
      <c r="K46">
        <f t="shared" si="9"/>
        <v>-0.85515247736258804</v>
      </c>
      <c r="L46">
        <f t="shared" si="10"/>
        <v>-14.10310506241237</v>
      </c>
      <c r="M46">
        <f t="shared" si="11"/>
        <v>-31.972707777846065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0.57015937038121756</v>
      </c>
      <c r="B47">
        <f t="shared" si="3"/>
        <v>0.57015937038121756</v>
      </c>
      <c r="C47" s="9">
        <f t="shared" si="4"/>
        <v>0.16800000000000007</v>
      </c>
      <c r="D47" s="9">
        <f t="shared" si="13"/>
        <v>10.429840629618782</v>
      </c>
      <c r="E47" s="9">
        <f t="shared" si="13"/>
        <v>1.0200010410190528</v>
      </c>
      <c r="F47" s="9">
        <f t="shared" si="6"/>
        <v>1.0329341637422917</v>
      </c>
      <c r="G47" s="10">
        <f t="shared" si="14"/>
        <v>2.1666666599999997</v>
      </c>
      <c r="H47" s="5">
        <f t="shared" si="14"/>
        <v>1</v>
      </c>
      <c r="I47">
        <f t="shared" si="8"/>
        <v>59.837599975142965</v>
      </c>
      <c r="J47">
        <f t="shared" si="9"/>
        <v>59.828383566343653</v>
      </c>
      <c r="K47">
        <f t="shared" si="9"/>
        <v>-1.050185994807449</v>
      </c>
      <c r="L47">
        <f t="shared" si="10"/>
        <v>-14.063367781656927</v>
      </c>
      <c r="M47">
        <f t="shared" si="11"/>
        <v>-31.927141385346889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0.20546787958409851</v>
      </c>
      <c r="B48">
        <f t="shared" si="3"/>
        <v>0.20546787958409851</v>
      </c>
      <c r="C48" s="9">
        <f t="shared" si="4"/>
        <v>0.17400000000000007</v>
      </c>
      <c r="D48" s="9">
        <f t="shared" si="13"/>
        <v>10.794532120415901</v>
      </c>
      <c r="E48" s="9">
        <f t="shared" si="13"/>
        <v>1.0130009019852528</v>
      </c>
      <c r="F48" s="9">
        <f t="shared" si="6"/>
        <v>1.0273360757628014</v>
      </c>
      <c r="G48" s="10">
        <f t="shared" si="14"/>
        <v>2.1666666599999997</v>
      </c>
      <c r="H48" s="5">
        <f t="shared" si="14"/>
        <v>1</v>
      </c>
      <c r="I48">
        <f t="shared" si="8"/>
        <v>59.755566924920778</v>
      </c>
      <c r="J48">
        <f t="shared" si="9"/>
        <v>59.742597022875543</v>
      </c>
      <c r="K48">
        <f t="shared" si="9"/>
        <v>-1.2449415572580651</v>
      </c>
      <c r="L48">
        <f t="shared" si="10"/>
        <v>-14.023950420160658</v>
      </c>
      <c r="M48">
        <f t="shared" si="11"/>
        <v>-31.881762977422966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0.15870104665787466</v>
      </c>
      <c r="B49">
        <f t="shared" si="3"/>
        <v>0.15870104665787466</v>
      </c>
      <c r="C49" s="9">
        <f t="shared" si="4"/>
        <v>0.18000000000000008</v>
      </c>
      <c r="D49" s="9">
        <f t="shared" si="13"/>
        <v>11.158701046657875</v>
      </c>
      <c r="E49" s="9">
        <f t="shared" si="13"/>
        <v>1.0048135982857838</v>
      </c>
      <c r="F49" s="9">
        <f t="shared" si="6"/>
        <v>1.0206471548913063</v>
      </c>
      <c r="G49" s="10">
        <f t="shared" si="14"/>
        <v>2.1666666599999997</v>
      </c>
      <c r="H49" s="5">
        <f t="shared" si="14"/>
        <v>1</v>
      </c>
      <c r="I49">
        <f t="shared" si="8"/>
        <v>59.674413746079367</v>
      </c>
      <c r="J49">
        <f t="shared" si="9"/>
        <v>59.657050925312561</v>
      </c>
      <c r="K49">
        <f t="shared" si="9"/>
        <v>-1.4394203114203452</v>
      </c>
      <c r="L49">
        <f t="shared" si="10"/>
        <v>-13.984850913359184</v>
      </c>
      <c r="M49">
        <f t="shared" si="11"/>
        <v>-31.836570003970252</v>
      </c>
      <c r="S49">
        <f t="shared" si="0"/>
        <v>1</v>
      </c>
      <c r="T49" t="b">
        <f t="shared" si="1"/>
        <v>0</v>
      </c>
      <c r="U49" t="b">
        <f t="shared" si="2"/>
        <v>1</v>
      </c>
    </row>
    <row r="50" spans="1:21" x14ac:dyDescent="0.2">
      <c r="A50">
        <f t="shared" si="12"/>
        <v>100</v>
      </c>
      <c r="B50">
        <f t="shared" si="3"/>
        <v>0.52234886915103829</v>
      </c>
      <c r="C50" s="9">
        <f t="shared" si="4"/>
        <v>0.18600000000000008</v>
      </c>
      <c r="D50" s="9">
        <f t="shared" si="13"/>
        <v>11.522348869151038</v>
      </c>
      <c r="E50" s="9">
        <f t="shared" si="13"/>
        <v>0.99544081500119574</v>
      </c>
      <c r="F50" s="9">
        <f t="shared" si="6"/>
        <v>1.0128720947103802</v>
      </c>
      <c r="G50" s="10">
        <f t="shared" si="14"/>
        <v>2.1666666599999997</v>
      </c>
      <c r="H50" s="5">
        <f t="shared" si="14"/>
        <v>1</v>
      </c>
      <c r="I50">
        <f t="shared" si="8"/>
        <v>59.594138380511389</v>
      </c>
      <c r="J50">
        <f t="shared" si="9"/>
        <v>59.571743334741072</v>
      </c>
      <c r="K50">
        <f t="shared" si="9"/>
        <v>-1.6336233884445637</v>
      </c>
      <c r="L50">
        <f t="shared" si="10"/>
        <v>-13.946067208698535</v>
      </c>
      <c r="M50">
        <f t="shared" si="11"/>
        <v>-31.791559932048131</v>
      </c>
      <c r="S50">
        <f t="shared" si="0"/>
        <v>0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100</v>
      </c>
      <c r="B51">
        <f t="shared" si="3"/>
        <v>0.88547703691254043</v>
      </c>
      <c r="C51" s="9">
        <f t="shared" si="4"/>
        <v>0.19200000000000009</v>
      </c>
      <c r="D51" s="9">
        <f t="shared" si="13"/>
        <v>11.88547703691254</v>
      </c>
      <c r="E51" s="9">
        <f t="shared" si="13"/>
        <v>0.98488423035914818</v>
      </c>
      <c r="F51" s="9">
        <f t="shared" si="6"/>
        <v>1.0040155647563931</v>
      </c>
      <c r="G51" s="10">
        <f t="shared" si="14"/>
        <v>2.1666666599999997</v>
      </c>
      <c r="H51" s="5">
        <f t="shared" si="14"/>
        <v>1</v>
      </c>
      <c r="I51">
        <f t="shared" si="8"/>
        <v>59.514738764748387</v>
      </c>
      <c r="J51">
        <f t="shared" si="9"/>
        <v>59.486672324768008</v>
      </c>
      <c r="K51">
        <f t="shared" si="9"/>
        <v>-1.8275519040300572</v>
      </c>
      <c r="L51">
        <f t="shared" si="10"/>
        <v>-13.907597265455697</v>
      </c>
      <c r="M51">
        <f t="shared" si="11"/>
        <v>-31.746730245790129</v>
      </c>
      <c r="S51">
        <f t="shared" si="0"/>
        <v>0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100</v>
      </c>
      <c r="B52">
        <f t="shared" si="3"/>
        <v>1.2480869872465021</v>
      </c>
      <c r="C52" s="9">
        <f t="shared" si="4"/>
        <v>0.19800000000000009</v>
      </c>
      <c r="D52" s="9">
        <f t="shared" si="13"/>
        <v>12.248086987246502</v>
      </c>
      <c r="E52" s="9">
        <f t="shared" si="13"/>
        <v>0.97314551582834186</v>
      </c>
      <c r="F52" s="9">
        <f t="shared" si="6"/>
        <v>0.99408221075722625</v>
      </c>
      <c r="G52" s="10">
        <f t="shared" si="14"/>
        <v>2.1666666599999997</v>
      </c>
      <c r="H52" s="5">
        <f t="shared" si="14"/>
        <v>1</v>
      </c>
      <c r="I52">
        <f t="shared" si="8"/>
        <v>59.436212829689474</v>
      </c>
      <c r="J52">
        <f t="shared" si="9"/>
        <v>59.401835981448727</v>
      </c>
      <c r="K52">
        <f t="shared" si="9"/>
        <v>-2.021206958529377</v>
      </c>
      <c r="L52">
        <f t="shared" si="10"/>
        <v>-13.86943905456209</v>
      </c>
      <c r="M52">
        <f t="shared" si="11"/>
        <v>-31.702078446317135</v>
      </c>
      <c r="S52">
        <f t="shared" si="0"/>
        <v>0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100</v>
      </c>
      <c r="B53">
        <f t="shared" si="3"/>
        <v>1.6101801458197293</v>
      </c>
      <c r="C53" s="9">
        <f t="shared" si="4"/>
        <v>0.2040000000000001</v>
      </c>
      <c r="D53" s="9">
        <f t="shared" ref="D53:E68" si="15">D52+$C$7*(J52+J53)/2</f>
        <v>12.610180145819729</v>
      </c>
      <c r="E53" s="9">
        <f t="shared" si="15"/>
        <v>0.96022633621181896</v>
      </c>
      <c r="F53" s="9">
        <f t="shared" si="6"/>
        <v>0.98307665486770146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59.358558500334759</v>
      </c>
      <c r="J53">
        <f t="shared" si="9"/>
        <v>59.317232403215897</v>
      </c>
      <c r="K53">
        <f t="shared" si="9"/>
        <v>-2.2145896370519118</v>
      </c>
      <c r="L53">
        <f t="shared" si="10"/>
        <v>-13.831590558429944</v>
      </c>
      <c r="M53">
        <f t="shared" si="11"/>
        <v>-31.657602051652979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1.9717579267370073</v>
      </c>
      <c r="C54" s="9">
        <f t="shared" si="4"/>
        <v>0.2100000000000001</v>
      </c>
      <c r="D54" s="9">
        <f t="shared" si="15"/>
        <v>12.971757926737007</v>
      </c>
      <c r="E54" s="9">
        <f t="shared" si="15"/>
        <v>0.94612834973963134</v>
      </c>
      <c r="F54" s="9">
        <f t="shared" si="6"/>
        <v>0.97100349590273916</v>
      </c>
      <c r="G54" s="10">
        <f t="shared" si="16"/>
        <v>2.1666666599999997</v>
      </c>
      <c r="H54" s="5">
        <f t="shared" si="16"/>
        <v>1</v>
      </c>
      <c r="I54">
        <f t="shared" si="8"/>
        <v>59.281773695523398</v>
      </c>
      <c r="J54">
        <f t="shared" si="9"/>
        <v>59.232859700809477</v>
      </c>
      <c r="K54">
        <f t="shared" si="9"/>
        <v>-2.4077010095669951</v>
      </c>
      <c r="L54">
        <f t="shared" si="10"/>
        <v>-13.794049770781559</v>
      </c>
      <c r="M54">
        <f t="shared" si="11"/>
        <v>-31.613298596642391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2.3328217326159599</v>
      </c>
      <c r="C55" s="9">
        <f t="shared" si="4"/>
        <v>0.21600000000000011</v>
      </c>
      <c r="D55" s="9">
        <f t="shared" si="15"/>
        <v>13.33282173261596</v>
      </c>
      <c r="E55" s="9">
        <f t="shared" si="15"/>
        <v>0.93085320816088213</v>
      </c>
      <c r="F55" s="9">
        <f t="shared" si="6"/>
        <v>0.95786730956826893</v>
      </c>
      <c r="G55" s="10">
        <f t="shared" si="16"/>
        <v>2.1666666599999997</v>
      </c>
      <c r="H55" s="5">
        <f t="shared" si="16"/>
        <v>1</v>
      </c>
      <c r="I55">
        <f t="shared" si="8"/>
        <v>59.205856327676528</v>
      </c>
      <c r="J55">
        <f t="shared" si="9"/>
        <v>59.148715997207709</v>
      </c>
      <c r="K55">
        <f t="shared" si="9"/>
        <v>-2.6005421310065135</v>
      </c>
      <c r="L55">
        <f t="shared" si="10"/>
        <v>-13.756814696481404</v>
      </c>
      <c r="M55">
        <f t="shared" si="11"/>
        <v>-31.569165632871247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2.6933729546614984</v>
      </c>
      <c r="C56" s="9">
        <f t="shared" si="4"/>
        <v>0.22200000000000011</v>
      </c>
      <c r="D56" s="9">
        <f t="shared" si="15"/>
        <v>13.693372954661498</v>
      </c>
      <c r="E56" s="9">
        <f t="shared" si="15"/>
        <v>0.91440255683514282</v>
      </c>
      <c r="F56" s="9">
        <f t="shared" si="6"/>
        <v>0.94367264868991252</v>
      </c>
      <c r="G56" s="10">
        <f t="shared" si="16"/>
        <v>2.1666666599999997</v>
      </c>
      <c r="H56" s="5">
        <f t="shared" si="16"/>
        <v>1</v>
      </c>
      <c r="I56">
        <f t="shared" si="8"/>
        <v>59.130804302545016</v>
      </c>
      <c r="J56">
        <f t="shared" si="9"/>
        <v>59.064799427559173</v>
      </c>
      <c r="K56">
        <f t="shared" si="9"/>
        <v>-2.7931140413670281</v>
      </c>
      <c r="L56">
        <f t="shared" si="10"/>
        <v>-13.719883351371115</v>
      </c>
      <c r="M56">
        <f t="shared" si="11"/>
        <v>-31.525200728589081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3.0534129727398565</v>
      </c>
      <c r="C57" s="9">
        <f t="shared" si="4"/>
        <v>0.22800000000000012</v>
      </c>
      <c r="D57" s="9">
        <f t="shared" si="15"/>
        <v>14.053412972739856</v>
      </c>
      <c r="E57" s="9">
        <f t="shared" si="15"/>
        <v>0.89677803482324858</v>
      </c>
      <c r="F57" s="9">
        <f t="shared" si="6"/>
        <v>0.92842404343945706</v>
      </c>
      <c r="G57" s="10">
        <f t="shared" si="16"/>
        <v>2.1666666599999997</v>
      </c>
      <c r="H57" s="5">
        <f t="shared" si="16"/>
        <v>1</v>
      </c>
      <c r="I57">
        <f t="shared" si="8"/>
        <v>59.056615518961934</v>
      </c>
      <c r="J57">
        <f t="shared" si="9"/>
        <v>58.981108139115811</v>
      </c>
      <c r="K57">
        <f t="shared" si="9"/>
        <v>-2.9854177658114214</v>
      </c>
      <c r="L57">
        <f t="shared" si="10"/>
        <v>-13.683253762107231</v>
      </c>
      <c r="M57">
        <f t="shared" si="11"/>
        <v>-31.48140146863383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3.4129431554522185</v>
      </c>
      <c r="C58" s="9">
        <f t="shared" si="4"/>
        <v>0.23400000000000012</v>
      </c>
      <c r="D58" s="9">
        <f t="shared" si="15"/>
        <v>14.412943155452218</v>
      </c>
      <c r="E58" s="9">
        <f t="shared" si="15"/>
        <v>0.87798127497747502</v>
      </c>
      <c r="F58" s="9">
        <f t="shared" si="6"/>
        <v>0.9121260015591417</v>
      </c>
      <c r="G58" s="10">
        <f t="shared" si="16"/>
        <v>2.1666666599999997</v>
      </c>
      <c r="H58" s="5">
        <f t="shared" si="16"/>
        <v>1</v>
      </c>
      <c r="I58">
        <f t="shared" si="8"/>
        <v>58.983287868600073</v>
      </c>
      <c r="J58">
        <f t="shared" si="9"/>
        <v>58.897640291166958</v>
      </c>
      <c r="K58">
        <f t="shared" si="9"/>
        <v>-3.1774543147700878</v>
      </c>
      <c r="L58">
        <f t="shared" si="10"/>
        <v>-13.646923966001792</v>
      </c>
      <c r="M58">
        <f t="shared" si="11"/>
        <v>-31.437765454358704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3.7719648602079499</v>
      </c>
      <c r="C59" s="9">
        <f t="shared" si="4"/>
        <v>0.24000000000000013</v>
      </c>
      <c r="D59" s="9">
        <f t="shared" si="15"/>
        <v>14.77196486020795</v>
      </c>
      <c r="E59" s="9">
        <f t="shared" si="15"/>
        <v>0.85801390403109912</v>
      </c>
      <c r="F59" s="9">
        <f t="shared" si="6"/>
        <v>0.89478300858377169</v>
      </c>
      <c r="G59" s="10">
        <f t="shared" si="16"/>
        <v>2.1666666599999997</v>
      </c>
      <c r="H59" s="5">
        <f t="shared" si="16"/>
        <v>1</v>
      </c>
      <c r="I59">
        <f t="shared" si="8"/>
        <v>58.910819235734259</v>
      </c>
      <c r="J59">
        <f t="shared" si="9"/>
        <v>58.81439405497435</v>
      </c>
      <c r="K59">
        <f t="shared" si="9"/>
        <v>-3.3692246840416757</v>
      </c>
      <c r="L59">
        <f t="shared" si="10"/>
        <v>-13.610892010865694</v>
      </c>
      <c r="M59">
        <f t="shared" si="11"/>
        <v>-31.394290303561228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4.1304794332974311</v>
      </c>
      <c r="C60" s="9">
        <f t="shared" si="4"/>
        <v>0.24600000000000014</v>
      </c>
      <c r="D60" s="9">
        <f t="shared" si="15"/>
        <v>15.130479433297431</v>
      </c>
      <c r="E60" s="9">
        <f t="shared" si="15"/>
        <v>0.83687754268734715</v>
      </c>
      <c r="F60" s="9">
        <f t="shared" si="6"/>
        <v>0.87639952806068411</v>
      </c>
      <c r="G60" s="10">
        <f t="shared" si="16"/>
        <v>2.1666666599999997</v>
      </c>
      <c r="H60" s="5">
        <f t="shared" si="16"/>
        <v>1</v>
      </c>
      <c r="I60">
        <f t="shared" si="8"/>
        <v>58.839207497008708</v>
      </c>
      <c r="J60">
        <f t="shared" si="9"/>
        <v>58.731367613708066</v>
      </c>
      <c r="K60">
        <f t="shared" si="9"/>
        <v>-3.5607298548933994</v>
      </c>
      <c r="L60">
        <f t="shared" si="10"/>
        <v>-13.575155954854807</v>
      </c>
      <c r="M60">
        <f t="shared" si="11"/>
        <v>-31.350973650414307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4.48848820996451</v>
      </c>
      <c r="C61" s="9">
        <f t="shared" si="4"/>
        <v>0.25200000000000011</v>
      </c>
      <c r="D61" s="9">
        <f t="shared" si="15"/>
        <v>15.48848820996451</v>
      </c>
      <c r="E61" s="9">
        <f t="shared" si="15"/>
        <v>0.81457380570773141</v>
      </c>
      <c r="F61" s="9">
        <f t="shared" si="6"/>
        <v>0.85698000176758093</v>
      </c>
      <c r="G61" s="10">
        <f t="shared" si="16"/>
        <v>2.1666666599999997</v>
      </c>
      <c r="H61" s="5">
        <f t="shared" si="16"/>
        <v>1</v>
      </c>
      <c r="I61">
        <f t="shared" si="8"/>
        <v>58.768450521209324</v>
      </c>
      <c r="J61">
        <f t="shared" si="9"/>
        <v>58.648559162383449</v>
      </c>
      <c r="K61">
        <f t="shared" si="9"/>
        <v>-3.7519707941609268</v>
      </c>
      <c r="L61">
        <f t="shared" si="10"/>
        <v>-13.539713866318831</v>
      </c>
      <c r="M61">
        <f t="shared" si="11"/>
        <v>-31.307813145399368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4.8459925144785672</v>
      </c>
      <c r="C62" s="9">
        <f t="shared" si="4"/>
        <v>0.25800000000000012</v>
      </c>
      <c r="D62" s="9">
        <f t="shared" si="15"/>
        <v>15.845992514478567</v>
      </c>
      <c r="E62" s="9">
        <f t="shared" si="15"/>
        <v>0.79110430199977966</v>
      </c>
      <c r="F62" s="9">
        <f t="shared" si="6"/>
        <v>0.83652884992824816</v>
      </c>
      <c r="G62" s="10">
        <f t="shared" si="16"/>
        <v>2.1666666599999997</v>
      </c>
      <c r="H62" s="5">
        <f t="shared" si="16"/>
        <v>1</v>
      </c>
      <c r="I62">
        <f t="shared" si="8"/>
        <v>58.698546169041023</v>
      </c>
      <c r="J62">
        <f t="shared" si="9"/>
        <v>58.565966907798902</v>
      </c>
      <c r="K62">
        <f t="shared" si="9"/>
        <v>-3.9429484543478628</v>
      </c>
      <c r="L62">
        <f t="shared" si="10"/>
        <v>-13.504563823652873</v>
      </c>
      <c r="M62">
        <f t="shared" si="11"/>
        <v>-31.264806455241441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5.2029936602062001</v>
      </c>
      <c r="C63" s="9">
        <f t="shared" si="4"/>
        <v>0.26400000000000012</v>
      </c>
      <c r="D63" s="9">
        <f t="shared" si="15"/>
        <v>16.2029936602062</v>
      </c>
      <c r="E63" s="9">
        <f t="shared" si="15"/>
        <v>0.76647063470415788</v>
      </c>
      <c r="F63" s="9">
        <f t="shared" si="6"/>
        <v>0.81505047142618103</v>
      </c>
      <c r="G63" s="10">
        <f t="shared" si="16"/>
        <v>2.1666666599999997</v>
      </c>
      <c r="H63" s="5">
        <f t="shared" si="16"/>
        <v>1</v>
      </c>
      <c r="I63">
        <f t="shared" si="8"/>
        <v>58.629492292910136</v>
      </c>
      <c r="J63">
        <f t="shared" si="9"/>
        <v>58.483589068474622</v>
      </c>
      <c r="K63">
        <f t="shared" si="9"/>
        <v>-4.1336637737248356</v>
      </c>
      <c r="L63">
        <f t="shared" si="10"/>
        <v>-13.469703915151728</v>
      </c>
      <c r="M63">
        <f t="shared" si="11"/>
        <v>-31.221951262846211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5.5594929496825536</v>
      </c>
      <c r="C64" s="9">
        <f t="shared" si="4"/>
        <v>0.27000000000000013</v>
      </c>
      <c r="D64" s="9">
        <f t="shared" si="15"/>
        <v>16.559492949682554</v>
      </c>
      <c r="E64" s="9">
        <f t="shared" si="15"/>
        <v>0.74067440128119111</v>
      </c>
      <c r="F64" s="9">
        <f t="shared" si="6"/>
        <v>0.79254924401612969</v>
      </c>
      <c r="G64" s="10">
        <f t="shared" si="16"/>
        <v>2.1666666599999997</v>
      </c>
      <c r="H64" s="5">
        <f t="shared" si="16"/>
        <v>1</v>
      </c>
      <c r="I64">
        <f t="shared" si="8"/>
        <v>58.561286736711878</v>
      </c>
      <c r="J64">
        <f t="shared" si="9"/>
        <v>58.401423874592197</v>
      </c>
      <c r="K64">
        <f t="shared" si="9"/>
        <v>-4.3241176764281972</v>
      </c>
      <c r="L64">
        <f t="shared" si="10"/>
        <v>-13.435132238866839</v>
      </c>
      <c r="M64">
        <f t="shared" si="11"/>
        <v>-31.179245267238954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5.9154916746822614</v>
      </c>
      <c r="C65" s="9">
        <f t="shared" si="4"/>
        <v>0.27600000000000013</v>
      </c>
      <c r="D65" s="9">
        <f t="shared" si="15"/>
        <v>16.915491674682261</v>
      </c>
      <c r="E65" s="9">
        <f t="shared" si="15"/>
        <v>0.7137171935967821</v>
      </c>
      <c r="F65" s="9">
        <f t="shared" si="6"/>
        <v>0.76902952453358742</v>
      </c>
      <c r="G65" s="10">
        <f t="shared" si="16"/>
        <v>2.1666666599999997</v>
      </c>
      <c r="H65" s="5">
        <f t="shared" si="16"/>
        <v>1</v>
      </c>
      <c r="I65">
        <f t="shared" si="8"/>
        <v>58.493927335622907</v>
      </c>
      <c r="J65">
        <f t="shared" si="9"/>
        <v>58.319469567935109</v>
      </c>
      <c r="K65">
        <f t="shared" si="9"/>
        <v>-4.5143110725583551</v>
      </c>
      <c r="L65">
        <f t="shared" si="10"/>
        <v>-13.40084690246591</v>
      </c>
      <c r="M65">
        <f t="shared" si="11"/>
        <v>-31.136686183505301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6.2709911162900447</v>
      </c>
      <c r="C66" s="9">
        <f t="shared" si="4"/>
        <v>0.28200000000000014</v>
      </c>
      <c r="D66" s="9">
        <f t="shared" si="15"/>
        <v>17.270991116290045</v>
      </c>
      <c r="E66" s="9">
        <f t="shared" si="15"/>
        <v>0.68560059800773199</v>
      </c>
      <c r="F66" s="9">
        <f t="shared" si="6"/>
        <v>0.74449564910223609</v>
      </c>
      <c r="G66" s="10">
        <f t="shared" si="16"/>
        <v>2.1666666599999997</v>
      </c>
      <c r="H66" s="5">
        <f t="shared" si="16"/>
        <v>1</v>
      </c>
      <c r="I66">
        <f t="shared" si="8"/>
        <v>58.427411915899079</v>
      </c>
      <c r="J66">
        <f t="shared" si="9"/>
        <v>58.237724401830064</v>
      </c>
      <c r="K66">
        <f t="shared" si="9"/>
        <v>-4.7042448582777379</v>
      </c>
      <c r="L66">
        <f t="shared" si="10"/>
        <v>-13.366846023095178</v>
      </c>
      <c r="M66">
        <f t="shared" si="11"/>
        <v>-31.094271742733824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6.6259925449709485</v>
      </c>
      <c r="C67" s="9">
        <f t="shared" si="4"/>
        <v>0.28800000000000014</v>
      </c>
      <c r="D67" s="9">
        <f t="shared" si="15"/>
        <v>17.625992544970948</v>
      </c>
      <c r="E67" s="9">
        <f t="shared" si="15"/>
        <v>0.6563261954464642</v>
      </c>
      <c r="F67" s="9">
        <f t="shared" si="6"/>
        <v>0.71895193333936591</v>
      </c>
      <c r="G67" s="10">
        <f t="shared" si="16"/>
        <v>2.1666666599999997</v>
      </c>
      <c r="H67" s="5">
        <f t="shared" si="16"/>
        <v>1</v>
      </c>
      <c r="I67">
        <f t="shared" si="8"/>
        <v>58.361738294678354</v>
      </c>
      <c r="J67">
        <f t="shared" si="9"/>
        <v>58.156186641089185</v>
      </c>
      <c r="K67">
        <f t="shared" si="9"/>
        <v>-4.8939199159084144</v>
      </c>
      <c r="L67">
        <f t="shared" si="10"/>
        <v>-13.3331277272443</v>
      </c>
      <c r="M67">
        <f t="shared" si="11"/>
        <v>-31.051999691960383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6.9804972206402276</v>
      </c>
      <c r="C68" s="9">
        <f t="shared" si="4"/>
        <v>0.29400000000000015</v>
      </c>
      <c r="D68" s="9">
        <f t="shared" si="15"/>
        <v>17.980497220640228</v>
      </c>
      <c r="E68" s="9">
        <f t="shared" si="15"/>
        <v>0.62589556150515391</v>
      </c>
      <c r="F68" s="9">
        <f t="shared" si="6"/>
        <v>0.69240267255928822</v>
      </c>
      <c r="G68" s="10">
        <f t="shared" si="16"/>
        <v>2.1666666599999997</v>
      </c>
      <c r="H68" s="5">
        <f t="shared" si="16"/>
        <v>1</v>
      </c>
      <c r="I68">
        <f t="shared" si="8"/>
        <v>58.296904279788826</v>
      </c>
      <c r="J68">
        <f t="shared" si="9"/>
        <v>58.074854561952996</v>
      </c>
      <c r="K68">
        <f t="shared" si="9"/>
        <v>-5.0833371140293728</v>
      </c>
      <c r="L68">
        <f t="shared" si="10"/>
        <v>-13.299690150613813</v>
      </c>
      <c r="M68">
        <f t="shared" si="11"/>
        <v>-31.009867794114154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7.3345063927328873</v>
      </c>
      <c r="C69" s="9">
        <f t="shared" si="4"/>
        <v>0.30000000000000016</v>
      </c>
      <c r="D69" s="9">
        <f t="shared" ref="D69:E84" si="17">D68+$C$7*(J68+J69)/2</f>
        <v>18.334506392732887</v>
      </c>
      <c r="E69" s="9">
        <f t="shared" si="17"/>
        <v>0.59431026651926522</v>
      </c>
      <c r="F69" s="9">
        <f t="shared" si="6"/>
        <v>0.66485214197475773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58.232907669562124</v>
      </c>
      <c r="J69">
        <f t="shared" si="9"/>
        <v>57.993726452034252</v>
      </c>
      <c r="K69">
        <f t="shared" si="9"/>
        <v>-5.2724973075734693</v>
      </c>
      <c r="L69">
        <f t="shared" si="10"/>
        <v>-13.266531437985247</v>
      </c>
      <c r="M69">
        <f t="shared" si="11"/>
        <v>-30.967873827965363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7.6880213002728937</v>
      </c>
      <c r="C70" s="9">
        <f t="shared" si="4"/>
        <v>0.30600000000000016</v>
      </c>
      <c r="D70" s="9">
        <f t="shared" si="17"/>
        <v>18.688021300272894</v>
      </c>
      <c r="E70" s="9">
        <f t="shared" si="17"/>
        <v>0.56157187565049771</v>
      </c>
      <c r="F70" s="9">
        <f t="shared" si="6"/>
        <v>0.63630459689641716</v>
      </c>
      <c r="G70" s="10">
        <f t="shared" si="18"/>
        <v>2.1666666599999997</v>
      </c>
      <c r="H70" s="5">
        <f t="shared" si="18"/>
        <v>1</v>
      </c>
      <c r="I70">
        <f t="shared" si="8"/>
        <v>58.169746252651855</v>
      </c>
      <c r="J70">
        <f t="shared" si="9"/>
        <v>57.912800610262543</v>
      </c>
      <c r="K70">
        <f t="shared" si="9"/>
        <v>-5.461401337924058</v>
      </c>
      <c r="L70">
        <f t="shared" si="10"/>
        <v>-13.233649743093705</v>
      </c>
      <c r="M70">
        <f t="shared" si="11"/>
        <v>-30.92601558807462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8.0410431719420252</v>
      </c>
      <c r="C71" s="9">
        <f t="shared" si="4"/>
        <v>0.31200000000000017</v>
      </c>
      <c r="D71" s="9">
        <f t="shared" si="17"/>
        <v>19.041043171942025</v>
      </c>
      <c r="E71" s="9">
        <f t="shared" si="17"/>
        <v>0.52768194896914478</v>
      </c>
      <c r="F71" s="9">
        <f t="shared" si="6"/>
        <v>0.60676427293028823</v>
      </c>
      <c r="G71" s="10">
        <f t="shared" si="18"/>
        <v>2.1666666599999997</v>
      </c>
      <c r="H71" s="5">
        <f t="shared" si="18"/>
        <v>1</v>
      </c>
      <c r="I71">
        <f t="shared" si="8"/>
        <v>58.107417807857502</v>
      </c>
      <c r="J71">
        <f t="shared" si="9"/>
        <v>57.832075346829669</v>
      </c>
      <c r="K71">
        <f t="shared" si="9"/>
        <v>-5.650050033011313</v>
      </c>
      <c r="L71">
        <f t="shared" si="10"/>
        <v>-13.201043228503075</v>
      </c>
      <c r="M71">
        <f t="shared" si="11"/>
        <v>-30.884290884743834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8.3935732261484191</v>
      </c>
      <c r="C72" s="9">
        <f t="shared" si="4"/>
        <v>0.31800000000000017</v>
      </c>
      <c r="D72" s="9">
        <f t="shared" si="17"/>
        <v>19.393573226148419</v>
      </c>
      <c r="E72" s="9">
        <f t="shared" si="17"/>
        <v>0.49264204153586511</v>
      </c>
      <c r="F72" s="9">
        <f t="shared" si="6"/>
        <v>0.57623538617331671</v>
      </c>
      <c r="G72" s="10">
        <f t="shared" si="18"/>
        <v>2.1666666599999997</v>
      </c>
      <c r="H72" s="5">
        <f t="shared" si="18"/>
        <v>1</v>
      </c>
      <c r="I72">
        <f t="shared" si="8"/>
        <v>58.045920103953492</v>
      </c>
      <c r="J72">
        <f t="shared" si="9"/>
        <v>57.751548983135798</v>
      </c>
      <c r="K72">
        <f t="shared" si="9"/>
        <v>-5.8384442074082505</v>
      </c>
      <c r="L72">
        <f t="shared" si="10"/>
        <v>-13.168710065483708</v>
      </c>
      <c r="M72">
        <f t="shared" si="11"/>
        <v>-30.842697543968676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8.7456126710947792</v>
      </c>
      <c r="C73" s="9">
        <f t="shared" si="4"/>
        <v>0.32400000000000018</v>
      </c>
      <c r="D73" s="9">
        <f t="shared" si="17"/>
        <v>19.745612671094779</v>
      </c>
      <c r="E73" s="9">
        <f t="shared" si="17"/>
        <v>0.45645370348286923</v>
      </c>
      <c r="F73" s="9">
        <f t="shared" si="6"/>
        <v>0.54472213340699338</v>
      </c>
      <c r="G73" s="10">
        <f t="shared" si="18"/>
        <v>2.1666666599999997</v>
      </c>
      <c r="H73" s="5">
        <f t="shared" si="18"/>
        <v>1</v>
      </c>
      <c r="I73">
        <f t="shared" si="8"/>
        <v>57.985250899523599</v>
      </c>
      <c r="J73">
        <f t="shared" si="9"/>
        <v>57.671219851736346</v>
      </c>
      <c r="K73">
        <f t="shared" si="9"/>
        <v>-6.0265846624264592</v>
      </c>
      <c r="L73">
        <f t="shared" si="10"/>
        <v>-13.136648433892629</v>
      </c>
      <c r="M73">
        <f t="shared" si="11"/>
        <v>-30.801233407392502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9.0971627048462587</v>
      </c>
      <c r="C74" s="9">
        <f t="shared" si="4"/>
        <v>0.33000000000000018</v>
      </c>
      <c r="D74" s="9">
        <f t="shared" si="17"/>
        <v>20.097162704846259</v>
      </c>
      <c r="E74" s="9">
        <f t="shared" si="17"/>
        <v>0.41911848009452329</v>
      </c>
      <c r="F74" s="9">
        <f t="shared" si="6"/>
        <v>0.51222869228906331</v>
      </c>
      <c r="G74" s="10">
        <f t="shared" si="18"/>
        <v>2.1666666599999997</v>
      </c>
      <c r="H74" s="5">
        <f t="shared" si="18"/>
        <v>1</v>
      </c>
      <c r="I74">
        <f t="shared" si="8"/>
        <v>57.925407942800653</v>
      </c>
      <c r="J74">
        <f t="shared" si="9"/>
        <v>57.591086296289603</v>
      </c>
      <c r="K74">
        <f t="shared" si="9"/>
        <v>-6.2144721862115535</v>
      </c>
      <c r="L74">
        <f t="shared" si="10"/>
        <v>-13.104856522056199</v>
      </c>
      <c r="M74">
        <f t="shared" si="11"/>
        <v>-30.759896332261782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9.4482245153980315</v>
      </c>
      <c r="C75" s="9">
        <f t="shared" si="4"/>
        <v>0.33600000000000019</v>
      </c>
      <c r="D75" s="9">
        <f t="shared" si="17"/>
        <v>20.448224515398032</v>
      </c>
      <c r="E75" s="9">
        <f t="shared" si="17"/>
        <v>0.38063791188737106</v>
      </c>
      <c r="F75" s="9">
        <f t="shared" si="6"/>
        <v>0.47875922154334183</v>
      </c>
      <c r="G75" s="10">
        <f t="shared" si="18"/>
        <v>2.1666666599999997</v>
      </c>
      <c r="H75" s="5">
        <f t="shared" si="18"/>
        <v>1</v>
      </c>
      <c r="I75">
        <f t="shared" si="8"/>
        <v>57.866388971511618</v>
      </c>
      <c r="J75">
        <f t="shared" si="9"/>
        <v>57.51114667150506</v>
      </c>
      <c r="K75">
        <f t="shared" si="9"/>
        <v>-6.4021075538383503</v>
      </c>
      <c r="L75">
        <f t="shared" si="10"/>
        <v>-13.073332526655278</v>
      </c>
      <c r="M75">
        <f t="shared" si="11"/>
        <v>-30.718684191382859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9.7987992807425535</v>
      </c>
      <c r="C76" s="9">
        <f t="shared" si="4"/>
        <v>0.34200000000000019</v>
      </c>
      <c r="D76" s="9">
        <f t="shared" si="17"/>
        <v>20.798799280742553</v>
      </c>
      <c r="E76" s="9">
        <f t="shared" si="17"/>
        <v>0.34101353468957646</v>
      </c>
      <c r="F76" s="9">
        <f t="shared" si="6"/>
        <v>0.44431786114764837</v>
      </c>
      <c r="G76" s="10">
        <f t="shared" si="18"/>
        <v>2.1666666599999997</v>
      </c>
      <c r="H76" s="5">
        <f t="shared" si="18"/>
        <v>1</v>
      </c>
      <c r="I76">
        <f t="shared" si="8"/>
        <v>57.808191712728004</v>
      </c>
      <c r="J76">
        <f t="shared" si="9"/>
        <v>57.431399343092465</v>
      </c>
      <c r="K76">
        <f t="shared" si="9"/>
        <v>-6.5894915274057855</v>
      </c>
      <c r="L76">
        <f t="shared" si="10"/>
        <v>-13.042074652612811</v>
      </c>
      <c r="M76">
        <f t="shared" si="11"/>
        <v>-30.677594873080132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10.148888168936505</v>
      </c>
      <c r="C77" s="9">
        <f t="shared" si="4"/>
        <v>0.3480000000000002</v>
      </c>
      <c r="D77" s="9">
        <f t="shared" si="17"/>
        <v>21.148888168936505</v>
      </c>
      <c r="E77" s="9">
        <f t="shared" si="17"/>
        <v>0.30024687971978753</v>
      </c>
      <c r="F77" s="9">
        <f t="shared" si="6"/>
        <v>0.40890873251987792</v>
      </c>
      <c r="G77" s="10">
        <f t="shared" si="18"/>
        <v>2.1666666599999997</v>
      </c>
      <c r="H77" s="5">
        <f t="shared" si="18"/>
        <v>1</v>
      </c>
      <c r="I77">
        <f t="shared" si="8"/>
        <v>57.750813882721609</v>
      </c>
      <c r="J77">
        <f t="shared" si="9"/>
        <v>57.351842687711525</v>
      </c>
      <c r="K77">
        <f t="shared" si="9"/>
        <v>-6.7766248561315745</v>
      </c>
      <c r="L77">
        <f t="shared" si="10"/>
        <v>-13.01108111298382</v>
      </c>
      <c r="M77">
        <f t="shared" si="11"/>
        <v>-30.636626281155529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10.498492338167438</v>
      </c>
      <c r="C78" s="9">
        <f t="shared" si="4"/>
        <v>0.3540000000000002</v>
      </c>
      <c r="D78" s="9">
        <f t="shared" si="17"/>
        <v>21.498492338167438</v>
      </c>
      <c r="E78" s="9">
        <f t="shared" si="17"/>
        <v>0.25833947366542404</v>
      </c>
      <c r="F78" s="9">
        <f t="shared" si="6"/>
        <v>0.37253593870222268</v>
      </c>
      <c r="G78" s="10">
        <f t="shared" si="18"/>
        <v>2.1666666599999997</v>
      </c>
      <c r="H78" s="5">
        <f t="shared" si="18"/>
        <v>1</v>
      </c>
      <c r="I78">
        <f t="shared" si="8"/>
        <v>57.694253186825705</v>
      </c>
      <c r="J78">
        <f t="shared" si="9"/>
        <v>57.272475092922321</v>
      </c>
      <c r="K78">
        <f t="shared" si="9"/>
        <v>-6.963508276446623</v>
      </c>
      <c r="L78">
        <f t="shared" si="10"/>
        <v>-12.980350128847833</v>
      </c>
      <c r="M78">
        <f t="shared" si="11"/>
        <v>-30.595776334849251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10.847612936820116</v>
      </c>
      <c r="C79" s="9">
        <f t="shared" si="4"/>
        <v>0.36000000000000021</v>
      </c>
      <c r="D79" s="9">
        <f t="shared" si="17"/>
        <v>21.847612936820116</v>
      </c>
      <c r="E79" s="9">
        <f t="shared" si="17"/>
        <v>0.21529283876038977</v>
      </c>
      <c r="F79" s="9">
        <f t="shared" si="6"/>
        <v>0.33520356454355649</v>
      </c>
      <c r="G79" s="10">
        <f t="shared" si="18"/>
        <v>2.1666666599999997</v>
      </c>
      <c r="H79" s="5">
        <f t="shared" si="18"/>
        <v>1</v>
      </c>
      <c r="I79">
        <f t="shared" si="8"/>
        <v>57.638507319301596</v>
      </c>
      <c r="J79">
        <f t="shared" si="9"/>
        <v>57.193294957136352</v>
      </c>
      <c r="K79">
        <f t="shared" si="9"/>
        <v>-7.1501425120892037</v>
      </c>
      <c r="L79">
        <f t="shared" si="10"/>
        <v>-12.949879929203682</v>
      </c>
      <c r="M79">
        <f t="shared" si="11"/>
        <v>-30.555042968801772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11.196251103542565</v>
      </c>
      <c r="C80" s="9">
        <f t="shared" si="4"/>
        <v>0.36600000000000021</v>
      </c>
      <c r="D80" s="9">
        <f t="shared" si="17"/>
        <v>22.196251103542565</v>
      </c>
      <c r="E80" s="9">
        <f t="shared" si="17"/>
        <v>0.17110849286221108</v>
      </c>
      <c r="F80" s="9">
        <f t="shared" si="6"/>
        <v>0.29691567688000253</v>
      </c>
      <c r="G80" s="10">
        <f t="shared" si="18"/>
        <v>2.1666666599999997</v>
      </c>
      <c r="H80" s="5">
        <f t="shared" si="18"/>
        <v>1</v>
      </c>
      <c r="I80">
        <f t="shared" si="8"/>
        <v>57.583573963210476</v>
      </c>
      <c r="J80">
        <f t="shared" si="9"/>
        <v>57.114300689568211</v>
      </c>
      <c r="K80">
        <f t="shared" si="9"/>
        <v>-7.3365282741988942</v>
      </c>
      <c r="L80">
        <f t="shared" si="10"/>
        <v>-12.919668750866627</v>
      </c>
      <c r="M80">
        <f t="shared" si="11"/>
        <v>-30.514424133017016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11.54440796731182</v>
      </c>
      <c r="C81" s="9">
        <f t="shared" si="4"/>
        <v>0.37200000000000022</v>
      </c>
      <c r="D81" s="9">
        <f t="shared" si="17"/>
        <v>22.54440796731182</v>
      </c>
      <c r="E81" s="9">
        <f t="shared" si="17"/>
        <v>0.12578794952860306</v>
      </c>
      <c r="F81" s="9">
        <f t="shared" si="6"/>
        <v>0.25767632471369262</v>
      </c>
      <c r="G81" s="10">
        <f t="shared" si="18"/>
        <v>2.1666666599999997</v>
      </c>
      <c r="H81" s="5">
        <f t="shared" si="18"/>
        <v>1</v>
      </c>
      <c r="I81">
        <f t="shared" si="8"/>
        <v>57.529450790290824</v>
      </c>
      <c r="J81">
        <f t="shared" si="9"/>
        <v>57.035490710187922</v>
      </c>
      <c r="K81">
        <f t="shared" si="9"/>
        <v>-7.5226662614102979</v>
      </c>
      <c r="L81">
        <f t="shared" si="10"/>
        <v>-12.88971483836788</v>
      </c>
      <c r="M81">
        <f t="shared" si="11"/>
        <v>-30.473917792826679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11.892084647499399</v>
      </c>
      <c r="C82" s="9">
        <f t="shared" si="4"/>
        <v>0.37800000000000022</v>
      </c>
      <c r="D82" s="9">
        <f t="shared" si="17"/>
        <v>22.892084647499399</v>
      </c>
      <c r="E82" s="9">
        <f t="shared" si="17"/>
        <v>7.9332718093464705E-2</v>
      </c>
      <c r="F82" s="9">
        <f t="shared" si="6"/>
        <v>0.21748953938973536</v>
      </c>
      <c r="G82" s="10">
        <f t="shared" si="18"/>
        <v>2.1666666599999997</v>
      </c>
      <c r="H82" s="5">
        <f t="shared" si="18"/>
        <v>1</v>
      </c>
      <c r="I82">
        <f t="shared" si="8"/>
        <v>57.476135460841128</v>
      </c>
      <c r="J82">
        <f t="shared" si="9"/>
        <v>56.956863449673875</v>
      </c>
      <c r="K82">
        <f t="shared" si="9"/>
        <v>-7.7085571599465403</v>
      </c>
      <c r="L82">
        <f t="shared" si="10"/>
        <v>-12.8600164438564</v>
      </c>
      <c r="M82">
        <f t="shared" si="11"/>
        <v>-30.433521928855669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12.239282253936473</v>
      </c>
      <c r="C83" s="9">
        <f t="shared" si="4"/>
        <v>0.38400000000000023</v>
      </c>
      <c r="D83" s="9">
        <f t="shared" si="17"/>
        <v>23.239282253936473</v>
      </c>
      <c r="E83" s="9">
        <f t="shared" si="17"/>
        <v>3.1744303742304449E-2</v>
      </c>
      <c r="F83" s="9">
        <f t="shared" si="6"/>
        <v>0.17635933477140497</v>
      </c>
      <c r="G83" s="10">
        <f t="shared" si="18"/>
        <v>2.1666666599999997</v>
      </c>
      <c r="H83" s="5">
        <f t="shared" si="18"/>
        <v>1</v>
      </c>
      <c r="I83">
        <f t="shared" si="8"/>
        <v>57.423625623608032</v>
      </c>
      <c r="J83">
        <f t="shared" si="9"/>
        <v>56.878417349366352</v>
      </c>
      <c r="K83">
        <f t="shared" si="9"/>
        <v>-7.8942016437125595</v>
      </c>
      <c r="L83">
        <f t="shared" si="10"/>
        <v>-12.830571827003016</v>
      </c>
      <c r="M83">
        <f t="shared" si="11"/>
        <v>-30.393234536988611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12.586001886978767</v>
      </c>
      <c r="C84" s="9">
        <f t="shared" si="4"/>
        <v>0.39000000000000024</v>
      </c>
      <c r="D84" s="9">
        <f t="shared" si="17"/>
        <v>23.586001886978767</v>
      </c>
      <c r="E84" s="9">
        <f t="shared" si="17"/>
        <v>-1.697579241290284E-2</v>
      </c>
      <c r="F84" s="9">
        <f t="shared" si="6"/>
        <v>0.13428970741357293</v>
      </c>
      <c r="G84" s="10">
        <f t="shared" si="18"/>
        <v>2.1666666599999997</v>
      </c>
      <c r="H84" s="5">
        <f t="shared" si="18"/>
        <v>1</v>
      </c>
      <c r="I84">
        <f t="shared" si="8"/>
        <v>57.371918915679906</v>
      </c>
      <c r="J84">
        <f t="shared" si="9"/>
        <v>56.800150861221631</v>
      </c>
      <c r="K84">
        <f t="shared" si="9"/>
        <v>-8.0796003743881908</v>
      </c>
      <c r="L84">
        <f t="shared" si="10"/>
        <v>-12.801379254906806</v>
      </c>
      <c r="M84">
        <f t="shared" si="11"/>
        <v>-30.353053628337392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12.932244637571181</v>
      </c>
      <c r="C85" s="9">
        <f t="shared" ref="C85:C148" si="23">C84+_dt</f>
        <v>0.39600000000000024</v>
      </c>
      <c r="D85" s="9">
        <f t="shared" ref="D85:E100" si="24">D84+$C$7*(J84+J85)/2</f>
        <v>23.932244637571181</v>
      </c>
      <c r="E85" s="9">
        <f t="shared" si="24"/>
        <v>-6.6826073259426022E-2</v>
      </c>
      <c r="F85" s="9">
        <f t="shared" ref="F85:F148" si="25">$O$1*D85^2+$O$2*D85+$O$3</f>
        <v>9.1284636734378033E-2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57.321012962385822</v>
      </c>
      <c r="J85">
        <f t="shared" ref="J85:K148" si="28">J84+L84*$C$7</f>
        <v>56.722062447766703</v>
      </c>
      <c r="K85">
        <f t="shared" si="28"/>
        <v>-8.2647540015210481</v>
      </c>
      <c r="L85">
        <f t="shared" ref="L85:L148" si="29">-$C$15*I85*J85</f>
        <v>-12.772437002003745</v>
      </c>
      <c r="M85">
        <f t="shared" ref="M85:M148" si="30">-$C$6-$C$15*I85*K85</f>
        <v>-30.31297722920965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13.278011587312136</v>
      </c>
      <c r="C86" s="9">
        <f t="shared" si="23"/>
        <v>0.40200000000000025</v>
      </c>
      <c r="D86" s="9">
        <f t="shared" si="24"/>
        <v>24.278011587312136</v>
      </c>
      <c r="E86" s="9">
        <f t="shared" si="24"/>
        <v>-0.11780504561005387</v>
      </c>
      <c r="F86" s="9">
        <f t="shared" si="25"/>
        <v>4.7348085185171307E-2</v>
      </c>
      <c r="G86" s="10">
        <f t="shared" si="26"/>
        <v>2.1666666599999997</v>
      </c>
      <c r="H86" s="5">
        <f t="shared" si="26"/>
        <v>1</v>
      </c>
      <c r="I86">
        <f t="shared" si="27"/>
        <v>57.270905377199924</v>
      </c>
      <c r="J86">
        <f t="shared" si="28"/>
        <v>56.644150582054479</v>
      </c>
      <c r="K86">
        <f t="shared" si="28"/>
        <v>-8.4496631626192276</v>
      </c>
      <c r="L86">
        <f t="shared" si="29"/>
        <v>-12.743743349977578</v>
      </c>
      <c r="M86">
        <f t="shared" si="30"/>
        <v>-30.273003381078261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13.62330380851764</v>
      </c>
      <c r="C87" s="9">
        <f t="shared" si="23"/>
        <v>0.40800000000000025</v>
      </c>
      <c r="D87" s="9">
        <f t="shared" si="24"/>
        <v>24.62330380851764</v>
      </c>
      <c r="E87" s="9">
        <f t="shared" si="24"/>
        <v>-0.16991122012993612</v>
      </c>
      <c r="F87" s="9">
        <f t="shared" si="25"/>
        <v>2.483998418730371E-3</v>
      </c>
      <c r="G87" s="10">
        <f t="shared" si="26"/>
        <v>2.1666666599999997</v>
      </c>
      <c r="H87" s="5">
        <f t="shared" si="26"/>
        <v>1</v>
      </c>
      <c r="I87">
        <f t="shared" si="27"/>
        <v>57.221593761651242</v>
      </c>
      <c r="J87">
        <f t="shared" si="28"/>
        <v>56.566413747619613</v>
      </c>
      <c r="K87">
        <f t="shared" si="28"/>
        <v>-8.6343284832438059</v>
      </c>
      <c r="L87">
        <f t="shared" si="29"/>
        <v>-12.715296587672929</v>
      </c>
      <c r="M87">
        <f t="shared" si="30"/>
        <v>-30.233130140551694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13.968122364285108</v>
      </c>
      <c r="C88" s="9">
        <f t="shared" si="23"/>
        <v>0.41400000000000026</v>
      </c>
      <c r="D88" s="9">
        <f t="shared" si="24"/>
        <v>24.968122364285108</v>
      </c>
      <c r="E88" s="9">
        <f t="shared" si="24"/>
        <v>-0.22314311126398831</v>
      </c>
      <c r="F88" s="9">
        <f t="shared" si="25"/>
        <v>-4.3303694544232663E-2</v>
      </c>
      <c r="G88" s="10">
        <f t="shared" si="26"/>
        <v>2.1666666599999997</v>
      </c>
      <c r="H88" s="5">
        <f t="shared" si="26"/>
        <v>1</v>
      </c>
      <c r="I88">
        <f t="shared" si="27"/>
        <v>57.173075705238901</v>
      </c>
      <c r="J88">
        <f t="shared" si="28"/>
        <v>56.48885043843481</v>
      </c>
      <c r="K88">
        <f t="shared" si="28"/>
        <v>-8.8187505771011718</v>
      </c>
      <c r="L88">
        <f t="shared" si="29"/>
        <v>-12.687095011010564</v>
      </c>
      <c r="M88">
        <f t="shared" si="30"/>
        <v>-30.193355579345244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14.31246830855688</v>
      </c>
      <c r="C89" s="9">
        <f t="shared" si="23"/>
        <v>0.42000000000000026</v>
      </c>
      <c r="D89" s="9">
        <f t="shared" si="24"/>
        <v>25.31246830855688</v>
      </c>
      <c r="E89" s="9">
        <f t="shared" si="24"/>
        <v>-0.27749923716485919</v>
      </c>
      <c r="F89" s="9">
        <f t="shared" si="25"/>
        <v>-9.0011081150262129E-2</v>
      </c>
      <c r="G89" s="10">
        <f t="shared" si="26"/>
        <v>2.1666666599999997</v>
      </c>
      <c r="H89" s="5">
        <f t="shared" si="26"/>
        <v>1</v>
      </c>
      <c r="I89">
        <f t="shared" si="27"/>
        <v>57.125348785352685</v>
      </c>
      <c r="J89">
        <f t="shared" si="28"/>
        <v>56.411459158867643</v>
      </c>
      <c r="K89">
        <f t="shared" si="28"/>
        <v>-9.0029300461351784</v>
      </c>
      <c r="L89">
        <f t="shared" si="29"/>
        <v>-12.659136922904855</v>
      </c>
      <c r="M89">
        <f t="shared" si="30"/>
        <v>-30.153677784253098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14.656342686183521</v>
      </c>
      <c r="C90" s="9">
        <f t="shared" si="23"/>
        <v>0.42600000000000027</v>
      </c>
      <c r="D90" s="9">
        <f t="shared" si="24"/>
        <v>25.656342686183521</v>
      </c>
      <c r="E90" s="9">
        <f t="shared" si="24"/>
        <v>-0.33297811962145979</v>
      </c>
      <c r="F90" s="9">
        <f t="shared" si="25"/>
        <v>-0.13763426515003152</v>
      </c>
      <c r="G90" s="10">
        <f t="shared" si="26"/>
        <v>2.1666666599999997</v>
      </c>
      <c r="H90" s="5">
        <f t="shared" si="26"/>
        <v>1</v>
      </c>
      <c r="I90">
        <f t="shared" si="27"/>
        <v>57.07841056719905</v>
      </c>
      <c r="J90">
        <f t="shared" si="28"/>
        <v>56.33423842363792</v>
      </c>
      <c r="K90">
        <f t="shared" si="28"/>
        <v>-9.1868674806191226</v>
      </c>
      <c r="L90">
        <f t="shared" si="29"/>
        <v>-12.631420633183385</v>
      </c>
      <c r="M90">
        <f t="shared" si="30"/>
        <v>-30.11409485712117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14.999746532986833</v>
      </c>
      <c r="C91" s="9">
        <f t="shared" si="23"/>
        <v>0.43200000000000027</v>
      </c>
      <c r="D91" s="9">
        <f t="shared" si="24"/>
        <v>25.999746532986833</v>
      </c>
      <c r="E91" s="9">
        <f t="shared" si="24"/>
        <v>-0.38957828398805316</v>
      </c>
      <c r="F91" s="9">
        <f t="shared" si="25"/>
        <v>-0.18616936643689042</v>
      </c>
      <c r="G91" s="10">
        <f t="shared" si="26"/>
        <v>2.1666666599999997</v>
      </c>
      <c r="H91" s="5">
        <f t="shared" si="26"/>
        <v>1</v>
      </c>
      <c r="I91">
        <f t="shared" si="27"/>
        <v>57.032258603732473</v>
      </c>
      <c r="J91">
        <f t="shared" si="28"/>
        <v>56.2571867577755</v>
      </c>
      <c r="K91">
        <f t="shared" si="28"/>
        <v>-9.3705634592475615</v>
      </c>
      <c r="L91">
        <f t="shared" si="29"/>
        <v>-12.603944458508659</v>
      </c>
      <c r="M91">
        <f t="shared" si="30"/>
        <v>-30.074604914820714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15.342680875822612</v>
      </c>
      <c r="C92" s="9">
        <f t="shared" si="23"/>
        <v>0.43800000000000028</v>
      </c>
      <c r="D92" s="9">
        <f t="shared" si="24"/>
        <v>26.342680875822612</v>
      </c>
      <c r="E92" s="9">
        <f t="shared" si="24"/>
        <v>-0.44729825911390353</v>
      </c>
      <c r="F92" s="9">
        <f t="shared" si="25"/>
        <v>-0.23561252088706741</v>
      </c>
      <c r="G92" s="10">
        <f t="shared" si="26"/>
        <v>2.1666666599999997</v>
      </c>
      <c r="H92" s="5">
        <f t="shared" si="26"/>
        <v>1</v>
      </c>
      <c r="I92">
        <f t="shared" si="27"/>
        <v>56.986890435592194</v>
      </c>
      <c r="J92">
        <f t="shared" si="28"/>
        <v>56.1803026965786</v>
      </c>
      <c r="K92">
        <f t="shared" si="28"/>
        <v>-9.5540185492279672</v>
      </c>
      <c r="L92">
        <f t="shared" si="29"/>
        <v>-12.576706722301957</v>
      </c>
      <c r="M92">
        <f t="shared" si="30"/>
        <v>-30.035206089222608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15.685146732643172</v>
      </c>
      <c r="C93" s="9">
        <f t="shared" si="23"/>
        <v>0.44400000000000028</v>
      </c>
      <c r="D93" s="9">
        <f t="shared" si="24"/>
        <v>26.685146732643172</v>
      </c>
      <c r="E93" s="9">
        <f t="shared" si="24"/>
        <v>-0.50613657727348416</v>
      </c>
      <c r="F93" s="9">
        <f t="shared" si="25"/>
        <v>-0.28595988020151886</v>
      </c>
      <c r="G93" s="10">
        <f t="shared" si="26"/>
        <v>2.1666666599999997</v>
      </c>
      <c r="H93" s="5">
        <f t="shared" si="26"/>
        <v>1</v>
      </c>
      <c r="I93">
        <f t="shared" si="27"/>
        <v>56.942303591044272</v>
      </c>
      <c r="J93">
        <f t="shared" si="28"/>
        <v>56.103584785572558</v>
      </c>
      <c r="K93">
        <f t="shared" si="28"/>
        <v>-9.7372333063722252</v>
      </c>
      <c r="L93">
        <f t="shared" si="29"/>
        <v>-12.549705754669214</v>
      </c>
      <c r="M93">
        <f t="shared" si="30"/>
        <v>-29.995896527172349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16.027145112559598</v>
      </c>
      <c r="C94" s="9">
        <f t="shared" si="23"/>
        <v>0.45000000000000029</v>
      </c>
      <c r="D94" s="9">
        <f t="shared" si="24"/>
        <v>27.027145112559598</v>
      </c>
      <c r="E94" s="9">
        <f t="shared" si="24"/>
        <v>-0.56609177409724276</v>
      </c>
      <c r="F94" s="9">
        <f t="shared" si="25"/>
        <v>-0.33720761174941383</v>
      </c>
      <c r="G94" s="10">
        <f t="shared" si="26"/>
        <v>2.1666666599999997</v>
      </c>
      <c r="H94" s="5">
        <f t="shared" si="26"/>
        <v>1</v>
      </c>
      <c r="I94">
        <f t="shared" si="27"/>
        <v>56.898495585929048</v>
      </c>
      <c r="J94">
        <f t="shared" si="28"/>
        <v>56.027031580469078</v>
      </c>
      <c r="K94">
        <f t="shared" si="28"/>
        <v>-9.9202082751879761</v>
      </c>
      <c r="L94">
        <f t="shared" si="29"/>
        <v>-12.52293989232902</v>
      </c>
      <c r="M94">
        <f t="shared" si="30"/>
        <v>-29.956674390465647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16.368677015903764</v>
      </c>
      <c r="C95" s="9">
        <f t="shared" si="23"/>
        <v>0.45600000000000029</v>
      </c>
      <c r="D95" s="9">
        <f t="shared" si="24"/>
        <v>27.368677015903764</v>
      </c>
      <c r="E95" s="9">
        <f t="shared" si="24"/>
        <v>-0.62716238850292405</v>
      </c>
      <c r="F95" s="9">
        <f t="shared" si="25"/>
        <v>-0.38935189841323714</v>
      </c>
      <c r="G95" s="10">
        <f t="shared" si="26"/>
        <v>2.1666666599999997</v>
      </c>
      <c r="H95" s="5">
        <f t="shared" si="26"/>
        <v>1</v>
      </c>
      <c r="I95">
        <f t="shared" si="27"/>
        <v>56.855463923613861</v>
      </c>
      <c r="J95">
        <f t="shared" si="28"/>
        <v>55.95064164712587</v>
      </c>
      <c r="K95">
        <f t="shared" si="28"/>
        <v>-10.102943988969816</v>
      </c>
      <c r="L95">
        <f t="shared" si="29"/>
        <v>-12.496407478542608</v>
      </c>
      <c r="M95">
        <f t="shared" si="30"/>
        <v>-29.917537855824662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16.709743434290093</v>
      </c>
      <c r="C96" s="9">
        <f t="shared" si="23"/>
        <v>0.4620000000000003</v>
      </c>
      <c r="D96" s="9">
        <f t="shared" si="24"/>
        <v>27.709743434290093</v>
      </c>
      <c r="E96" s="9">
        <f t="shared" si="24"/>
        <v>-0.68934696262744755</v>
      </c>
      <c r="F96" s="9">
        <f t="shared" si="25"/>
        <v>-0.4423889384355042</v>
      </c>
      <c r="G96" s="10">
        <f t="shared" si="26"/>
        <v>2.1666666599999997</v>
      </c>
      <c r="H96" s="5">
        <f t="shared" si="26"/>
        <v>1</v>
      </c>
      <c r="I96">
        <f t="shared" si="27"/>
        <v>56.813206094951113</v>
      </c>
      <c r="J96">
        <f t="shared" si="28"/>
        <v>55.874413561506763</v>
      </c>
      <c r="K96">
        <f t="shared" si="28"/>
        <v>-10.285440969890347</v>
      </c>
      <c r="L96">
        <f t="shared" si="29"/>
        <v>-12.470106863045872</v>
      </c>
      <c r="M96">
        <f t="shared" si="30"/>
        <v>-29.878485114874753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17.050345350677098</v>
      </c>
      <c r="C97" s="9">
        <f t="shared" si="23"/>
        <v>0.4680000000000003</v>
      </c>
      <c r="D97" s="9">
        <f t="shared" si="24"/>
        <v>28.050345350677098</v>
      </c>
      <c r="E97" s="9">
        <f t="shared" si="24"/>
        <v>-0.75264404175934096</v>
      </c>
      <c r="F97" s="9">
        <f t="shared" si="25"/>
        <v>-0.49631494526707254</v>
      </c>
      <c r="G97" s="10">
        <f t="shared" si="26"/>
        <v>2.1666666599999997</v>
      </c>
      <c r="H97" s="5">
        <f t="shared" si="26"/>
        <v>1</v>
      </c>
      <c r="I97">
        <f t="shared" si="27"/>
        <v>56.771719578241566</v>
      </c>
      <c r="J97">
        <f t="shared" si="28"/>
        <v>55.798345909642187</v>
      </c>
      <c r="K97">
        <f t="shared" si="28"/>
        <v>-10.467699729091082</v>
      </c>
      <c r="L97">
        <f t="shared" si="29"/>
        <v>-12.444036401983382</v>
      </c>
      <c r="M97">
        <f t="shared" si="30"/>
        <v>-29.839514374121769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17.390483739428657</v>
      </c>
      <c r="C98" s="9">
        <f t="shared" si="23"/>
        <v>0.47400000000000031</v>
      </c>
      <c r="D98" s="9">
        <f t="shared" si="24"/>
        <v>28.390483739428657</v>
      </c>
      <c r="E98" s="9">
        <f t="shared" si="24"/>
        <v>-0.81705217427172716</v>
      </c>
      <c r="F98" s="9">
        <f t="shared" si="25"/>
        <v>-0.55112614741703636</v>
      </c>
      <c r="G98" s="10">
        <f t="shared" si="26"/>
        <v>2.1666666599999997</v>
      </c>
      <c r="H98" s="5">
        <f t="shared" si="26"/>
        <v>1</v>
      </c>
      <c r="I98">
        <f t="shared" si="27"/>
        <v>56.731001839202975</v>
      </c>
      <c r="J98">
        <f t="shared" si="28"/>
        <v>55.72243728759009</v>
      </c>
      <c r="K98">
        <f t="shared" si="28"/>
        <v>-10.649720766773225</v>
      </c>
      <c r="L98">
        <f t="shared" si="29"/>
        <v>-12.418194457844349</v>
      </c>
      <c r="M98">
        <f t="shared" si="30"/>
        <v>-29.80062385492986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17.730159566375068</v>
      </c>
      <c r="C99" s="9">
        <f t="shared" si="23"/>
        <v>0.48000000000000032</v>
      </c>
      <c r="D99" s="9">
        <f t="shared" si="24"/>
        <v>28.730159566375068</v>
      </c>
      <c r="E99" s="9">
        <f t="shared" si="24"/>
        <v>-0.88256991155586484</v>
      </c>
      <c r="F99" s="9">
        <f t="shared" si="25"/>
        <v>-0.60681878830419977</v>
      </c>
      <c r="G99" s="10">
        <f t="shared" si="26"/>
        <v>2.1666666599999997</v>
      </c>
      <c r="H99" s="5">
        <f t="shared" si="26"/>
        <v>1</v>
      </c>
      <c r="I99">
        <f t="shared" si="27"/>
        <v>56.691050330943888</v>
      </c>
      <c r="J99">
        <f t="shared" si="28"/>
        <v>55.646686301397239</v>
      </c>
      <c r="K99">
        <f t="shared" si="28"/>
        <v>-10.831504572288297</v>
      </c>
      <c r="L99">
        <f t="shared" si="29"/>
        <v>-12.392579399400548</v>
      </c>
      <c r="M99">
        <f t="shared" si="30"/>
        <v>-29.761811793499689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18.069373788873865</v>
      </c>
      <c r="C100" s="9">
        <f t="shared" si="23"/>
        <v>0.48600000000000032</v>
      </c>
      <c r="D100" s="9">
        <f t="shared" si="24"/>
        <v>29.069373788873865</v>
      </c>
      <c r="E100" s="9">
        <f t="shared" si="24"/>
        <v>-0.9491958079552415</v>
      </c>
      <c r="F100" s="9">
        <f t="shared" si="25"/>
        <v>-0.66338912611010592</v>
      </c>
      <c r="G100" s="10">
        <f t="shared" si="26"/>
        <v>2.1666666599999997</v>
      </c>
      <c r="H100" s="5">
        <f t="shared" si="26"/>
        <v>1</v>
      </c>
      <c r="I100">
        <f t="shared" si="27"/>
        <v>56.651862493942701</v>
      </c>
      <c r="J100">
        <f t="shared" si="28"/>
        <v>55.571091567060897</v>
      </c>
      <c r="K100">
        <f t="shared" si="28"/>
        <v>-11.013051624228645</v>
      </c>
      <c r="L100">
        <f t="shared" si="29"/>
        <v>-12.36718960164616</v>
      </c>
      <c r="M100">
        <f t="shared" si="30"/>
        <v>-29.723076440847095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18.408127355870398</v>
      </c>
      <c r="C101" s="9">
        <f t="shared" si="23"/>
        <v>0.49200000000000033</v>
      </c>
      <c r="D101" s="9">
        <f t="shared" ref="D101:E116" si="32">D100+$C$7*(J100+J101)/2</f>
        <v>29.408127355870398</v>
      </c>
      <c r="E101" s="9">
        <f t="shared" si="32"/>
        <v>-1.0169284207002183</v>
      </c>
      <c r="F101" s="9">
        <f t="shared" si="25"/>
        <v>-0.72083343363362351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56.613435756031855</v>
      </c>
      <c r="J101">
        <f t="shared" si="28"/>
        <v>55.495651710490854</v>
      </c>
      <c r="K101">
        <f t="shared" si="28"/>
        <v>-11.194362390517812</v>
      </c>
      <c r="L101">
        <f t="shared" si="29"/>
        <v>-12.342023445739493</v>
      </c>
      <c r="M101">
        <f t="shared" si="30"/>
        <v>-29.684416062782134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18.746421207958186</v>
      </c>
      <c r="C102" s="9">
        <f t="shared" si="23"/>
        <v>0.49800000000000033</v>
      </c>
      <c r="D102" s="9">
        <f t="shared" si="32"/>
        <v>29.746421207958186</v>
      </c>
      <c r="E102" s="9">
        <f t="shared" si="32"/>
        <v>-1.0857663098432251</v>
      </c>
      <c r="F102" s="9">
        <f t="shared" si="25"/>
        <v>-0.77914799814706326</v>
      </c>
      <c r="G102" s="10">
        <f t="shared" si="33"/>
        <v>2.1666666599999997</v>
      </c>
      <c r="H102" s="5">
        <f t="shared" si="33"/>
        <v>1</v>
      </c>
      <c r="I102">
        <f t="shared" si="27"/>
        <v>56.575767532387239</v>
      </c>
      <c r="J102">
        <f t="shared" si="28"/>
        <v>55.420365367471845</v>
      </c>
      <c r="K102">
        <f t="shared" si="28"/>
        <v>-11.375437328500784</v>
      </c>
      <c r="L102">
        <f t="shared" si="29"/>
        <v>-12.317079318946593</v>
      </c>
      <c r="M102">
        <f t="shared" si="30"/>
        <v>-29.64582893988846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19.084256277439035</v>
      </c>
      <c r="C103" s="9">
        <f t="shared" si="23"/>
        <v>0.50400000000000034</v>
      </c>
      <c r="D103" s="9">
        <f t="shared" si="32"/>
        <v>30.084256277439035</v>
      </c>
      <c r="E103" s="9">
        <f t="shared" si="32"/>
        <v>-1.1557080381945064</v>
      </c>
      <c r="F103" s="9">
        <f t="shared" si="25"/>
        <v>-0.8383291212538313</v>
      </c>
      <c r="G103" s="10">
        <f t="shared" si="33"/>
        <v>2.1666666599999997</v>
      </c>
      <c r="H103" s="5">
        <f t="shared" si="33"/>
        <v>1</v>
      </c>
      <c r="I103">
        <f t="shared" si="27"/>
        <v>56.53885522552266</v>
      </c>
      <c r="J103">
        <f t="shared" si="28"/>
        <v>55.345231183626268</v>
      </c>
      <c r="K103">
        <f t="shared" si="28"/>
        <v>-11.556276885034103</v>
      </c>
      <c r="L103">
        <f t="shared" si="29"/>
        <v>-12.292355614586704</v>
      </c>
      <c r="M103">
        <f t="shared" si="30"/>
        <v>-29.607313367503039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19.421633488382945</v>
      </c>
      <c r="C104" s="9">
        <f t="shared" si="23"/>
        <v>0.51000000000000034</v>
      </c>
      <c r="D104" s="9">
        <f t="shared" si="32"/>
        <v>30.421633488382945</v>
      </c>
      <c r="E104" s="9">
        <f t="shared" si="32"/>
        <v>-1.2267521712584168</v>
      </c>
      <c r="F104" s="9">
        <f t="shared" si="25"/>
        <v>-0.89837311874759429</v>
      </c>
      <c r="G104" s="10">
        <f t="shared" si="33"/>
        <v>2.1666666599999997</v>
      </c>
      <c r="H104" s="5">
        <f t="shared" si="33"/>
        <v>1</v>
      </c>
      <c r="I104">
        <f t="shared" si="27"/>
        <v>56.50269622528949</v>
      </c>
      <c r="J104">
        <f t="shared" si="28"/>
        <v>55.270247814377292</v>
      </c>
      <c r="K104">
        <f t="shared" si="28"/>
        <v>-11.736881496575872</v>
      </c>
      <c r="L104">
        <f t="shared" si="29"/>
        <v>-12.267850731979546</v>
      </c>
      <c r="M104">
        <f t="shared" si="30"/>
        <v>-29.568867655696113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19.758553756687778</v>
      </c>
      <c r="C105" s="9">
        <f t="shared" si="23"/>
        <v>0.51600000000000035</v>
      </c>
      <c r="D105" s="9">
        <f t="shared" si="32"/>
        <v>30.758553756687778</v>
      </c>
      <c r="E105" s="9">
        <f t="shared" si="32"/>
        <v>-1.2988972771702638</v>
      </c>
      <c r="F105" s="9">
        <f t="shared" si="25"/>
        <v>-0.95927632047295219</v>
      </c>
      <c r="G105" s="10">
        <f t="shared" si="33"/>
        <v>2.1666666599999997</v>
      </c>
      <c r="H105" s="5">
        <f t="shared" si="33"/>
        <v>1</v>
      </c>
      <c r="I105">
        <f t="shared" si="27"/>
        <v>56.467287908881239</v>
      </c>
      <c r="J105">
        <f t="shared" si="28"/>
        <v>55.195413924912216</v>
      </c>
      <c r="K105">
        <f t="shared" si="28"/>
        <v>-11.917251589275619</v>
      </c>
      <c r="L105">
        <f t="shared" si="29"/>
        <v>-12.243563076394377</v>
      </c>
      <c r="M105">
        <f t="shared" si="30"/>
        <v>-29.530490129251454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20.095017990138707</v>
      </c>
      <c r="C106" s="9">
        <f t="shared" si="23"/>
        <v>0.52200000000000035</v>
      </c>
      <c r="D106" s="9">
        <f t="shared" si="32"/>
        <v>31.095017990138707</v>
      </c>
      <c r="E106" s="9">
        <f t="shared" si="32"/>
        <v>-1.3721419266336998</v>
      </c>
      <c r="F106" s="9">
        <f t="shared" si="25"/>
        <v>-1.021035070187601</v>
      </c>
      <c r="G106" s="10">
        <f t="shared" si="33"/>
        <v>2.1666666599999997</v>
      </c>
      <c r="H106" s="5">
        <f t="shared" si="33"/>
        <v>1</v>
      </c>
      <c r="I106">
        <f t="shared" si="27"/>
        <v>56.432627640843307</v>
      </c>
      <c r="J106">
        <f t="shared" si="28"/>
        <v>55.12072819014621</v>
      </c>
      <c r="K106">
        <f t="shared" si="28"/>
        <v>-12.097387579064053</v>
      </c>
      <c r="L106">
        <f t="shared" si="29"/>
        <v>-12.219491059000875</v>
      </c>
      <c r="M106">
        <f t="shared" si="30"/>
        <v>-29.4921791276468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20.431027088467445</v>
      </c>
      <c r="C107" s="9">
        <f t="shared" si="23"/>
        <v>0.52800000000000036</v>
      </c>
      <c r="D107" s="9">
        <f t="shared" si="32"/>
        <v>31.431027088467445</v>
      </c>
      <c r="E107" s="9">
        <f t="shared" si="32"/>
        <v>-1.4464846928586603</v>
      </c>
      <c r="F107" s="9">
        <f t="shared" si="25"/>
        <v>-1.0836457254259857</v>
      </c>
      <c r="G107" s="10">
        <f t="shared" si="33"/>
        <v>2.1666666599999997</v>
      </c>
      <c r="H107" s="5">
        <f t="shared" si="33"/>
        <v>1</v>
      </c>
      <c r="I107">
        <f t="shared" si="27"/>
        <v>56.398712773087588</v>
      </c>
      <c r="J107">
        <f t="shared" si="28"/>
        <v>55.046189294686307</v>
      </c>
      <c r="K107">
        <f t="shared" si="28"/>
        <v>-12.277289871742699</v>
      </c>
      <c r="L107">
        <f t="shared" si="29"/>
        <v>-12.195633096821725</v>
      </c>
      <c r="M107">
        <f t="shared" si="30"/>
        <v>-29.4539330050345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20.766581943411264</v>
      </c>
      <c r="C108" s="9">
        <f t="shared" si="23"/>
        <v>0.53400000000000036</v>
      </c>
      <c r="D108" s="9">
        <f t="shared" si="32"/>
        <v>31.766581943411264</v>
      </c>
      <c r="E108" s="9">
        <f t="shared" si="32"/>
        <v>-1.5219241514998494</v>
      </c>
      <c r="F108" s="9">
        <f t="shared" si="25"/>
        <v>-1.1471046573644217</v>
      </c>
      <c r="G108" s="10">
        <f t="shared" si="33"/>
        <v>2.1666666599999997</v>
      </c>
      <c r="H108" s="5">
        <f t="shared" si="33"/>
        <v>1</v>
      </c>
      <c r="I108">
        <f t="shared" si="27"/>
        <v>56.365540644912087</v>
      </c>
      <c r="J108">
        <f t="shared" si="28"/>
        <v>54.971795932795693</v>
      </c>
      <c r="K108">
        <f t="shared" si="28"/>
        <v>-12.45695886307341</v>
      </c>
      <c r="L108">
        <f t="shared" si="29"/>
        <v>-12.171987612686955</v>
      </c>
      <c r="M108">
        <f t="shared" si="30"/>
        <v>-29.415750130222289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21.101683438771786</v>
      </c>
      <c r="C109" s="9">
        <f t="shared" si="23"/>
        <v>0.54000000000000037</v>
      </c>
      <c r="D109" s="9">
        <f t="shared" si="32"/>
        <v>32.101683438771786</v>
      </c>
      <c r="E109" s="9">
        <f t="shared" si="32"/>
        <v>-1.59845888059577</v>
      </c>
      <c r="F109" s="9">
        <f t="shared" si="25"/>
        <v>-1.2114082506876804</v>
      </c>
      <c r="G109" s="10">
        <f t="shared" si="33"/>
        <v>2.1666666599999997</v>
      </c>
      <c r="H109" s="5">
        <f t="shared" si="33"/>
        <v>1</v>
      </c>
      <c r="I109">
        <f t="shared" si="27"/>
        <v>56.333108583025435</v>
      </c>
      <c r="J109">
        <f t="shared" si="28"/>
        <v>54.8975468083583</v>
      </c>
      <c r="K109">
        <f t="shared" si="28"/>
        <v>-12.636394938867767</v>
      </c>
      <c r="L109">
        <f t="shared" si="29"/>
        <v>-12.148553035189977</v>
      </c>
      <c r="M109">
        <f t="shared" si="30"/>
        <v>-29.377628886654215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21.43633245047355</v>
      </c>
      <c r="C110" s="9">
        <f t="shared" si="23"/>
        <v>0.54600000000000037</v>
      </c>
      <c r="D110" s="9">
        <f t="shared" si="32"/>
        <v>32.43633245047355</v>
      </c>
      <c r="E110" s="9">
        <f t="shared" si="32"/>
        <v>-1.6760874605082996</v>
      </c>
      <c r="F110" s="9">
        <f t="shared" si="25"/>
        <v>-1.2765529034570209</v>
      </c>
      <c r="G110" s="10">
        <f t="shared" si="33"/>
        <v>2.1666666599999997</v>
      </c>
      <c r="H110" s="5">
        <f t="shared" si="33"/>
        <v>1</v>
      </c>
      <c r="I110">
        <f t="shared" si="27"/>
        <v>56.301413901576261</v>
      </c>
      <c r="J110">
        <f t="shared" si="28"/>
        <v>54.823440634843642</v>
      </c>
      <c r="K110">
        <f t="shared" si="28"/>
        <v>-12.815598475076358</v>
      </c>
      <c r="L110">
        <f t="shared" si="29"/>
        <v>-12.1253277986453</v>
      </c>
      <c r="M110">
        <f t="shared" si="30"/>
        <v>-29.33956767239162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21.770529846622402</v>
      </c>
      <c r="C111" s="9">
        <f t="shared" si="23"/>
        <v>0.55200000000000038</v>
      </c>
      <c r="D111" s="9">
        <f t="shared" si="32"/>
        <v>32.770529846622402</v>
      </c>
      <c r="E111" s="9">
        <f t="shared" si="32"/>
        <v>-1.7548084738628102</v>
      </c>
      <c r="F111" s="9">
        <f t="shared" si="25"/>
        <v>-1.3425350269796774</v>
      </c>
      <c r="G111" s="10">
        <f t="shared" si="33"/>
        <v>2.1666666599999997</v>
      </c>
      <c r="H111" s="5">
        <f t="shared" si="33"/>
        <v>1</v>
      </c>
      <c r="I111">
        <f t="shared" si="27"/>
        <v>56.270453902187377</v>
      </c>
      <c r="J111">
        <f t="shared" si="28"/>
        <v>54.749476135271905</v>
      </c>
      <c r="K111">
        <f t="shared" si="28"/>
        <v>-12.994569837877947</v>
      </c>
      <c r="L111">
        <f t="shared" si="29"/>
        <v>-12.10231034304789</v>
      </c>
      <c r="M111">
        <f t="shared" si="30"/>
        <v>-29.301564900094228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22.104276487563631</v>
      </c>
      <c r="C112" s="9">
        <f t="shared" si="23"/>
        <v>0.55800000000000038</v>
      </c>
      <c r="D112" s="9">
        <f t="shared" si="32"/>
        <v>33.104276487563631</v>
      </c>
      <c r="E112" s="9">
        <f t="shared" si="32"/>
        <v>-1.834620505488832</v>
      </c>
      <c r="F112" s="9">
        <f t="shared" si="25"/>
        <v>-1.4093510456797551</v>
      </c>
      <c r="G112" s="10">
        <f t="shared" si="33"/>
        <v>2.1666666599999997</v>
      </c>
      <c r="H112" s="5">
        <f t="shared" si="33"/>
        <v>1</v>
      </c>
      <c r="I112">
        <f t="shared" si="27"/>
        <v>56.240225873994774</v>
      </c>
      <c r="J112">
        <f t="shared" si="28"/>
        <v>54.675652042179316</v>
      </c>
      <c r="K112">
        <f t="shared" si="28"/>
        <v>-13.173309383768522</v>
      </c>
      <c r="L112">
        <f t="shared" si="29"/>
        <v>-12.079499114034165</v>
      </c>
      <c r="M112">
        <f t="shared" si="30"/>
        <v>-29.263618997001224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22.437573225939907</v>
      </c>
      <c r="C113" s="9">
        <f t="shared" si="23"/>
        <v>0.56400000000000039</v>
      </c>
      <c r="D113" s="9">
        <f t="shared" si="32"/>
        <v>33.437573225939907</v>
      </c>
      <c r="E113" s="9">
        <f t="shared" si="32"/>
        <v>-1.9155221423612592</v>
      </c>
      <c r="F113" s="9">
        <f t="shared" si="25"/>
        <v>-1.4769973969705652</v>
      </c>
      <c r="G113" s="10">
        <f t="shared" si="33"/>
        <v>2.1666666599999997</v>
      </c>
      <c r="H113" s="5">
        <f t="shared" si="33"/>
        <v>1</v>
      </c>
      <c r="I113">
        <f t="shared" si="27"/>
        <v>56.21072709369124</v>
      </c>
      <c r="J113">
        <f t="shared" si="28"/>
        <v>54.60196709758371</v>
      </c>
      <c r="K113">
        <f t="shared" si="28"/>
        <v>-13.351817459650229</v>
      </c>
      <c r="L113">
        <f t="shared" si="29"/>
        <v>-12.056892562844595</v>
      </c>
      <c r="M113">
        <f t="shared" si="30"/>
        <v>-29.225728404912367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22.770420906749038</v>
      </c>
      <c r="C114" s="9">
        <f t="shared" si="23"/>
        <v>0.5700000000000004</v>
      </c>
      <c r="D114" s="9">
        <f t="shared" si="32"/>
        <v>33.770420906749038</v>
      </c>
      <c r="E114" s="9">
        <f t="shared" si="32"/>
        <v>-1.997511973542099</v>
      </c>
      <c r="F114" s="9">
        <f t="shared" si="25"/>
        <v>-1.5454705311283625</v>
      </c>
      <c r="G114" s="10">
        <f t="shared" si="33"/>
        <v>2.1666666599999997</v>
      </c>
      <c r="H114" s="5">
        <f t="shared" si="33"/>
        <v>1</v>
      </c>
      <c r="I114">
        <f t="shared" si="27"/>
        <v>56.181954825574834</v>
      </c>
      <c r="J114">
        <f t="shared" si="28"/>
        <v>54.528420052950359</v>
      </c>
      <c r="K114">
        <f t="shared" si="28"/>
        <v>-13.530094402920195</v>
      </c>
      <c r="L114">
        <f t="shared" si="29"/>
        <v>-12.034489146287862</v>
      </c>
      <c r="M114">
        <f t="shared" si="30"/>
        <v>-29.187891580169062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23.10282036740147</v>
      </c>
      <c r="C115" s="9">
        <f t="shared" si="23"/>
        <v>0.5760000000000004</v>
      </c>
      <c r="D115" s="9">
        <f t="shared" si="32"/>
        <v>34.10282036740147</v>
      </c>
      <c r="E115" s="9">
        <f t="shared" si="32"/>
        <v>-2.0805885901227614</v>
      </c>
      <c r="F115" s="9">
        <f t="shared" si="25"/>
        <v>-1.6147669111674801</v>
      </c>
      <c r="G115" s="10">
        <f t="shared" si="33"/>
        <v>2.1666666599999997</v>
      </c>
      <c r="H115" s="5">
        <f t="shared" si="33"/>
        <v>1</v>
      </c>
      <c r="I115">
        <f t="shared" si="27"/>
        <v>56.153906321601809</v>
      </c>
      <c r="J115">
        <f t="shared" si="28"/>
        <v>54.455009669158002</v>
      </c>
      <c r="K115">
        <f t="shared" si="28"/>
        <v>-13.708140541559226</v>
      </c>
      <c r="L115">
        <f t="shared" si="29"/>
        <v>-12.012287326706595</v>
      </c>
      <c r="M115">
        <f t="shared" si="30"/>
        <v>-29.150106993635376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23.434772437777617</v>
      </c>
      <c r="C116" s="9">
        <f t="shared" si="23"/>
        <v>0.58200000000000041</v>
      </c>
      <c r="D116" s="9">
        <f t="shared" si="32"/>
        <v>34.434772437777617</v>
      </c>
      <c r="E116" s="9">
        <f t="shared" si="32"/>
        <v>-2.1647505851668893</v>
      </c>
      <c r="F116" s="9">
        <f t="shared" si="25"/>
        <v>-1.6848830127168606</v>
      </c>
      <c r="G116" s="10">
        <f t="shared" si="33"/>
        <v>2.1666666599999997</v>
      </c>
      <c r="H116" s="5">
        <f t="shared" si="33"/>
        <v>1</v>
      </c>
      <c r="I116">
        <f t="shared" si="27"/>
        <v>56.126578821444234</v>
      </c>
      <c r="J116">
        <f t="shared" si="28"/>
        <v>54.38173471646509</v>
      </c>
      <c r="K116">
        <f t="shared" si="28"/>
        <v>-13.885956194220402</v>
      </c>
      <c r="L116">
        <f t="shared" si="29"/>
        <v>-11.990285571944614</v>
      </c>
      <c r="M116">
        <f t="shared" si="30"/>
        <v>-29.112373130679003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23.766277940284986</v>
      </c>
      <c r="C117" s="9">
        <f t="shared" si="23"/>
        <v>0.58800000000000041</v>
      </c>
      <c r="D117" s="9">
        <f t="shared" ref="D117:E132" si="34">D116+$C$7*(J116+J117)/2</f>
        <v>34.766277940284986</v>
      </c>
      <c r="E117" s="9">
        <f t="shared" si="34"/>
        <v>-2.2499965536537303</v>
      </c>
      <c r="F117" s="9">
        <f t="shared" si="25"/>
        <v>-1.7558153238979632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56.099969552552103</v>
      </c>
      <c r="J117">
        <f t="shared" si="28"/>
        <v>54.308593974476224</v>
      </c>
      <c r="K117">
        <f t="shared" si="28"/>
        <v>-14.063541670317544</v>
      </c>
      <c r="L117">
        <f t="shared" si="29"/>
        <v>-11.968482355315691</v>
      </c>
      <c r="M117">
        <f t="shared" si="30"/>
        <v>-29.074688491152088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24.097337689915072</v>
      </c>
      <c r="C118" s="9">
        <f t="shared" si="23"/>
        <v>0.59400000000000042</v>
      </c>
      <c r="D118" s="9">
        <f t="shared" si="34"/>
        <v>35.097337689915072</v>
      </c>
      <c r="E118" s="9">
        <f t="shared" si="34"/>
        <v>-2.3363250924220451</v>
      </c>
      <c r="F118" s="9">
        <f t="shared" si="25"/>
        <v>-1.8275603452040374</v>
      </c>
      <c r="G118" s="10">
        <f t="shared" si="35"/>
        <v>2.1666666599999997</v>
      </c>
      <c r="H118" s="5">
        <f t="shared" si="35"/>
        <v>1</v>
      </c>
      <c r="I118">
        <f t="shared" si="27"/>
        <v>56.07407573021991</v>
      </c>
      <c r="J118">
        <f t="shared" si="28"/>
        <v>54.235586232108801</v>
      </c>
      <c r="K118">
        <f t="shared" si="28"/>
        <v>-14.240897270113573</v>
      </c>
      <c r="L118">
        <f t="shared" si="29"/>
        <v>-11.946876155573761</v>
      </c>
      <c r="M118">
        <f t="shared" si="30"/>
        <v>-29.037051589371931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24.427952494300058</v>
      </c>
      <c r="C119" s="9">
        <f t="shared" si="23"/>
        <v>0.60000000000000042</v>
      </c>
      <c r="D119" s="9">
        <f t="shared" si="34"/>
        <v>35.427952494300058</v>
      </c>
      <c r="E119" s="9">
        <f t="shared" si="34"/>
        <v>-2.4237348001145582</v>
      </c>
      <c r="F119" s="9">
        <f t="shared" si="25"/>
        <v>-1.9001145893807601</v>
      </c>
      <c r="G119" s="10">
        <f t="shared" si="35"/>
        <v>2.1666666599999997</v>
      </c>
      <c r="H119" s="5">
        <f t="shared" si="35"/>
        <v>1</v>
      </c>
      <c r="I119">
        <f t="shared" si="27"/>
        <v>56.04889455765764</v>
      </c>
      <c r="J119">
        <f t="shared" si="28"/>
        <v>54.162710287559804</v>
      </c>
      <c r="K119">
        <f t="shared" si="28"/>
        <v>-14.418023284808742</v>
      </c>
      <c r="L119">
        <f t="shared" si="29"/>
        <v>-11.925465456884607</v>
      </c>
      <c r="M119">
        <f t="shared" si="30"/>
        <v>-28.999460954101544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24.758123153769347</v>
      </c>
      <c r="C120" s="9">
        <f t="shared" si="23"/>
        <v>0.60600000000000043</v>
      </c>
      <c r="D120" s="9">
        <f t="shared" si="34"/>
        <v>35.758123153769347</v>
      </c>
      <c r="E120" s="9">
        <f t="shared" si="34"/>
        <v>-2.5122242771229426</v>
      </c>
      <c r="F120" s="9">
        <f t="shared" si="25"/>
        <v>-1.9734745813082308</v>
      </c>
      <c r="G120" s="10">
        <f t="shared" si="35"/>
        <v>2.1666666599999997</v>
      </c>
      <c r="H120" s="5">
        <f t="shared" si="35"/>
        <v>1</v>
      </c>
      <c r="I120">
        <f t="shared" si="27"/>
        <v>56.024423226066105</v>
      </c>
      <c r="J120">
        <f t="shared" si="28"/>
        <v>54.089964948272808</v>
      </c>
      <c r="K120">
        <f t="shared" si="28"/>
        <v>-14.594919996628761</v>
      </c>
      <c r="L120">
        <f t="shared" si="29"/>
        <v>-11.904248748798949</v>
      </c>
      <c r="M120">
        <f t="shared" si="30"/>
        <v>-28.961915128530016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25.087850461405843</v>
      </c>
      <c r="C121" s="9">
        <f t="shared" si="23"/>
        <v>0.61200000000000043</v>
      </c>
      <c r="D121" s="9">
        <f t="shared" si="34"/>
        <v>36.087850461405843</v>
      </c>
      <c r="E121" s="9">
        <f t="shared" si="34"/>
        <v>-2.6017921255333443</v>
      </c>
      <c r="F121" s="9">
        <f t="shared" si="25"/>
        <v>-2.0476368578842865</v>
      </c>
      <c r="G121" s="10">
        <f t="shared" si="35"/>
        <v>2.1666666599999997</v>
      </c>
      <c r="H121" s="5">
        <f t="shared" si="35"/>
        <v>1</v>
      </c>
      <c r="I121">
        <f t="shared" si="27"/>
        <v>56.000658914716674</v>
      </c>
      <c r="J121">
        <f t="shared" si="28"/>
        <v>54.017349030905137</v>
      </c>
      <c r="K121">
        <f t="shared" si="28"/>
        <v>-14.771587678912795</v>
      </c>
      <c r="L121">
        <f t="shared" si="29"/>
        <v>-11.883224526226957</v>
      </c>
      <c r="M121">
        <f t="shared" si="30"/>
        <v>-28.924412670252671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25.417135203102056</v>
      </c>
      <c r="C122" s="9">
        <f t="shared" si="23"/>
        <v>0.61800000000000044</v>
      </c>
      <c r="D122" s="9">
        <f t="shared" si="34"/>
        <v>36.417135203102056</v>
      </c>
      <c r="E122" s="9">
        <f t="shared" si="34"/>
        <v>-2.6924369490724422</v>
      </c>
      <c r="F122" s="9">
        <f t="shared" si="25"/>
        <v>-2.1225979679091651</v>
      </c>
      <c r="G122" s="10">
        <f t="shared" si="35"/>
        <v>2.1666666599999997</v>
      </c>
      <c r="H122" s="5">
        <f t="shared" si="35"/>
        <v>1</v>
      </c>
      <c r="I122">
        <f t="shared" si="27"/>
        <v>55.977598791035128</v>
      </c>
      <c r="J122">
        <f t="shared" si="28"/>
        <v>53.944861361295153</v>
      </c>
      <c r="K122">
        <f t="shared" si="28"/>
        <v>-14.948026596201336</v>
      </c>
      <c r="L122">
        <f t="shared" si="29"/>
        <v>-11.862391289414118</v>
      </c>
      <c r="M122">
        <f t="shared" si="30"/>
        <v>-28.886952151250981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25.745978157616015</v>
      </c>
      <c r="C123" s="9">
        <f t="shared" si="23"/>
        <v>0.62400000000000044</v>
      </c>
      <c r="D123" s="9">
        <f t="shared" si="34"/>
        <v>36.745978157616015</v>
      </c>
      <c r="E123" s="9">
        <f t="shared" si="34"/>
        <v>-2.7841573530540442</v>
      </c>
      <c r="F123" s="9">
        <f t="shared" si="25"/>
        <v>-2.1983544719714896</v>
      </c>
      <c r="G123" s="10">
        <f t="shared" si="35"/>
        <v>2.1666666599999997</v>
      </c>
      <c r="H123" s="5">
        <f t="shared" si="35"/>
        <v>1</v>
      </c>
      <c r="I123">
        <f t="shared" si="27"/>
        <v>55.955240010689735</v>
      </c>
      <c r="J123">
        <f t="shared" si="28"/>
        <v>53.872500774429724</v>
      </c>
      <c r="K123">
        <f t="shared" si="28"/>
        <v>-15.124237004323966</v>
      </c>
      <c r="L123">
        <f t="shared" si="29"/>
        <v>-11.841747543918428</v>
      </c>
      <c r="M123">
        <f t="shared" si="30"/>
        <v>-28.849532157872257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26.074380096626982</v>
      </c>
      <c r="C124" s="9">
        <f t="shared" si="23"/>
        <v>0.63000000000000045</v>
      </c>
      <c r="D124" s="9">
        <f t="shared" si="34"/>
        <v>37.074380096626982</v>
      </c>
      <c r="E124" s="9">
        <f t="shared" si="34"/>
        <v>-2.8769519443262177</v>
      </c>
      <c r="F124" s="9">
        <f t="shared" si="25"/>
        <v>-2.2749029423355478</v>
      </c>
      <c r="G124" s="10">
        <f t="shared" si="35"/>
        <v>2.1666666599999997</v>
      </c>
      <c r="H124" s="5">
        <f t="shared" si="35"/>
        <v>1</v>
      </c>
      <c r="I124">
        <f t="shared" si="27"/>
        <v>55.933579717683521</v>
      </c>
      <c r="J124">
        <f t="shared" si="28"/>
        <v>53.800266114411819</v>
      </c>
      <c r="K124">
        <f t="shared" si="28"/>
        <v>-15.300219150486987</v>
      </c>
      <c r="L124">
        <f t="shared" si="29"/>
        <v>-11.82129180058897</v>
      </c>
      <c r="M124">
        <f t="shared" si="30"/>
        <v>-28.812151290809027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26.402341784790941</v>
      </c>
      <c r="C125" s="9">
        <f t="shared" si="23"/>
        <v>0.63600000000000045</v>
      </c>
      <c r="D125" s="9">
        <f t="shared" si="34"/>
        <v>37.402341784790941</v>
      </c>
      <c r="E125" s="9">
        <f t="shared" si="34"/>
        <v>-2.9708193312189537</v>
      </c>
      <c r="F125" s="9">
        <f t="shared" si="25"/>
        <v>-2.3522399628298958</v>
      </c>
      <c r="G125" s="10">
        <f t="shared" si="35"/>
        <v>2.1666666599999997</v>
      </c>
      <c r="H125" s="5">
        <f t="shared" si="35"/>
        <v>1</v>
      </c>
      <c r="I125">
        <f t="shared" si="27"/>
        <v>55.912615044450483</v>
      </c>
      <c r="J125">
        <f t="shared" si="28"/>
        <v>53.728156234428226</v>
      </c>
      <c r="K125">
        <f t="shared" si="28"/>
        <v>-15.475973273360921</v>
      </c>
      <c r="L125">
        <f t="shared" si="29"/>
        <v>-11.80102257554571</v>
      </c>
      <c r="M125">
        <f t="shared" si="30"/>
        <v>-28.774808165078142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26.729863979795937</v>
      </c>
      <c r="C126" s="9">
        <f t="shared" si="23"/>
        <v>0.64200000000000046</v>
      </c>
      <c r="D126" s="9">
        <f t="shared" si="34"/>
        <v>37.729863979795937</v>
      </c>
      <c r="E126" s="9">
        <f t="shared" si="34"/>
        <v>-3.0657581234923668</v>
      </c>
      <c r="F126" s="9">
        <f t="shared" si="25"/>
        <v>-2.4303621287372388</v>
      </c>
      <c r="G126" s="10">
        <f t="shared" si="35"/>
        <v>2.1666666599999997</v>
      </c>
      <c r="H126" s="5">
        <f t="shared" si="35"/>
        <v>1</v>
      </c>
      <c r="I126">
        <f t="shared" si="27"/>
        <v>55.892343111955867</v>
      </c>
      <c r="J126">
        <f t="shared" si="28"/>
        <v>53.656169996717395</v>
      </c>
      <c r="K126">
        <f t="shared" si="28"/>
        <v>-15.651499603167897</v>
      </c>
      <c r="L126">
        <f t="shared" si="29"/>
        <v>-11.780938390160612</v>
      </c>
      <c r="M126">
        <f t="shared" si="30"/>
        <v>-28.737501409999542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27.056947432417161</v>
      </c>
      <c r="C127" s="9">
        <f t="shared" si="23"/>
        <v>0.64800000000000046</v>
      </c>
      <c r="D127" s="9">
        <f t="shared" si="34"/>
        <v>38.056947432417161</v>
      </c>
      <c r="E127" s="9">
        <f t="shared" si="34"/>
        <v>-3.161766932285424</v>
      </c>
      <c r="F127" s="9">
        <f t="shared" si="25"/>
        <v>-2.5092660466855934</v>
      </c>
      <c r="G127" s="10">
        <f t="shared" si="35"/>
        <v>2.1666666599999997</v>
      </c>
      <c r="H127" s="5">
        <f t="shared" si="35"/>
        <v>1</v>
      </c>
      <c r="I127">
        <f t="shared" si="27"/>
        <v>55.872761029800408</v>
      </c>
      <c r="J127">
        <f t="shared" si="28"/>
        <v>53.584306272537418</v>
      </c>
      <c r="K127">
        <f t="shared" si="28"/>
        <v>-15.826798361768894</v>
      </c>
      <c r="L127">
        <f t="shared" si="29"/>
        <v>-11.761037771039989</v>
      </c>
      <c r="M127">
        <f t="shared" si="30"/>
        <v>-28.700229669174675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27.383592886571911</v>
      </c>
      <c r="C128" s="9">
        <f t="shared" si="23"/>
        <v>0.65400000000000047</v>
      </c>
      <c r="D128" s="9">
        <f t="shared" si="34"/>
        <v>38.383592886571911</v>
      </c>
      <c r="E128" s="9">
        <f t="shared" si="34"/>
        <v>-3.2588443700652094</v>
      </c>
      <c r="F128" s="9">
        <f t="shared" si="25"/>
        <v>-2.5889483345407416</v>
      </c>
      <c r="G128" s="10">
        <f t="shared" si="35"/>
        <v>2.1666666599999997</v>
      </c>
      <c r="H128" s="5">
        <f t="shared" si="35"/>
        <v>1</v>
      </c>
      <c r="I128">
        <f t="shared" si="27"/>
        <v>55.853865896328323</v>
      </c>
      <c r="J128">
        <f t="shared" si="28"/>
        <v>53.512563942134072</v>
      </c>
      <c r="K128">
        <f t="shared" si="28"/>
        <v>-16.001869762750861</v>
      </c>
      <c r="L128">
        <f t="shared" si="29"/>
        <v>-11.741319250008042</v>
      </c>
      <c r="M128">
        <f t="shared" si="30"/>
        <v>-28.662991600464593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27.70980107937428</v>
      </c>
      <c r="C129" s="9">
        <f t="shared" si="23"/>
        <v>0.66000000000000048</v>
      </c>
      <c r="D129" s="9">
        <f t="shared" si="34"/>
        <v>38.70980107937428</v>
      </c>
      <c r="E129" s="9">
        <f t="shared" si="34"/>
        <v>-3.3569890505767161</v>
      </c>
      <c r="F129" s="9">
        <f t="shared" si="25"/>
        <v>-2.6694056212999291</v>
      </c>
      <c r="G129" s="10">
        <f t="shared" si="35"/>
        <v>2.1666666599999997</v>
      </c>
      <c r="H129" s="5">
        <f t="shared" si="35"/>
        <v>1</v>
      </c>
      <c r="I129">
        <f t="shared" si="27"/>
        <v>55.835654798739206</v>
      </c>
      <c r="J129">
        <f t="shared" si="28"/>
        <v>53.44094189470902</v>
      </c>
      <c r="K129">
        <f t="shared" si="28"/>
        <v>-16.176714011513695</v>
      </c>
      <c r="L129">
        <f t="shared" si="29"/>
        <v>-11.721781364091624</v>
      </c>
      <c r="M129">
        <f t="shared" si="30"/>
        <v>-28.625785875967605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28.035572741189725</v>
      </c>
      <c r="C130" s="9">
        <f t="shared" si="23"/>
        <v>0.66600000000000048</v>
      </c>
      <c r="D130" s="9">
        <f t="shared" si="34"/>
        <v>39.035572741189725</v>
      </c>
      <c r="E130" s="9">
        <f t="shared" si="34"/>
        <v>-3.4561995887931722</v>
      </c>
      <c r="F130" s="9">
        <f t="shared" si="25"/>
        <v>-2.7506345469868339</v>
      </c>
      <c r="G130" s="10">
        <f t="shared" si="35"/>
        <v>2.1666666599999997</v>
      </c>
      <c r="H130" s="5">
        <f t="shared" si="35"/>
        <v>1</v>
      </c>
      <c r="I130">
        <f t="shared" si="27"/>
        <v>55.818124813203653</v>
      </c>
      <c r="J130">
        <f t="shared" si="28"/>
        <v>53.369439028388058</v>
      </c>
      <c r="K130">
        <f t="shared" si="28"/>
        <v>-16.351331305357096</v>
      </c>
      <c r="L130">
        <f t="shared" si="29"/>
        <v>-11.702422655506167</v>
      </c>
      <c r="M130">
        <f t="shared" si="30"/>
        <v>-28.588611181996576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28.360908595689388</v>
      </c>
      <c r="C131" s="9">
        <f t="shared" si="23"/>
        <v>0.67200000000000049</v>
      </c>
      <c r="D131" s="9">
        <f t="shared" si="34"/>
        <v>39.360908595689388</v>
      </c>
      <c r="E131" s="9">
        <f t="shared" si="34"/>
        <v>-3.5564746008668915</v>
      </c>
      <c r="F131" s="9">
        <f t="shared" si="25"/>
        <v>-2.8326317625477704</v>
      </c>
      <c r="G131" s="10">
        <f t="shared" si="35"/>
        <v>2.1666666599999997</v>
      </c>
      <c r="H131" s="5">
        <f t="shared" si="35"/>
        <v>1</v>
      </c>
      <c r="I131">
        <f t="shared" si="27"/>
        <v>55.801273004982441</v>
      </c>
      <c r="J131">
        <f t="shared" si="28"/>
        <v>53.298054250189473</v>
      </c>
      <c r="K131">
        <f t="shared" si="28"/>
        <v>-16.525721833567275</v>
      </c>
      <c r="L131">
        <f t="shared" si="29"/>
        <v>-11.683241671642717</v>
      </c>
      <c r="M131">
        <f t="shared" si="30"/>
        <v>-28.551466219055779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28.685809359904241</v>
      </c>
      <c r="C132" s="9">
        <f t="shared" si="23"/>
        <v>0.67800000000000049</v>
      </c>
      <c r="D132" s="9">
        <f t="shared" si="34"/>
        <v>39.685809359904241</v>
      </c>
      <c r="E132" s="9">
        <f t="shared" si="34"/>
        <v>-3.6578127040806576</v>
      </c>
      <c r="F132" s="9">
        <f t="shared" si="25"/>
        <v>-2.9153939297491411</v>
      </c>
      <c r="G132" s="10">
        <f t="shared" si="35"/>
        <v>2.1666666599999997</v>
      </c>
      <c r="H132" s="5">
        <f t="shared" si="35"/>
        <v>1</v>
      </c>
      <c r="I132">
        <f t="shared" si="27"/>
        <v>55.785096428549423</v>
      </c>
      <c r="J132">
        <f t="shared" si="28"/>
        <v>53.226786475992455</v>
      </c>
      <c r="K132">
        <f t="shared" si="28"/>
        <v>-16.699885777503514</v>
      </c>
      <c r="L132">
        <f t="shared" si="29"/>
        <v>-11.664236965056112</v>
      </c>
      <c r="M132">
        <f t="shared" si="30"/>
        <v>-28.514349701817324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29.010275744279056</v>
      </c>
      <c r="C133" s="9">
        <f t="shared" si="23"/>
        <v>0.6840000000000005</v>
      </c>
      <c r="D133" s="9">
        <f t="shared" ref="D133:E148" si="36">D132+$C$7*(J132+J133)/2</f>
        <v>40.010275744279056</v>
      </c>
      <c r="E133" s="9">
        <f t="shared" si="36"/>
        <v>-3.7602125167996312</v>
      </c>
      <c r="F133" s="9">
        <f t="shared" si="25"/>
        <v>-2.9989177210761082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55.769592127717864</v>
      </c>
      <c r="J133">
        <f t="shared" si="28"/>
        <v>53.15563463050561</v>
      </c>
      <c r="K133">
        <f t="shared" si="28"/>
        <v>-16.8738233106846</v>
      </c>
      <c r="L133">
        <f t="shared" si="29"/>
        <v>-11.645407093454237</v>
      </c>
      <c r="M133">
        <f t="shared" si="30"/>
        <v>-28.477260359097123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29.334308452726169</v>
      </c>
      <c r="C134" s="9">
        <f t="shared" si="23"/>
        <v>0.6900000000000005</v>
      </c>
      <c r="D134" s="9">
        <f t="shared" si="36"/>
        <v>40.334308452726169</v>
      </c>
      <c r="E134" s="9">
        <f t="shared" si="36"/>
        <v>-3.8636726584237882</v>
      </c>
      <c r="F134" s="9">
        <f t="shared" si="25"/>
        <v>-3.0831998196324917</v>
      </c>
      <c r="G134" s="10">
        <f t="shared" si="37"/>
        <v>2.1666666599999997</v>
      </c>
      <c r="H134" s="5">
        <f t="shared" si="37"/>
        <v>1</v>
      </c>
      <c r="I134">
        <f t="shared" si="27"/>
        <v>55.754757135770291</v>
      </c>
      <c r="J134">
        <f t="shared" si="28"/>
        <v>53.08459764723554</v>
      </c>
      <c r="K134">
        <f t="shared" si="28"/>
        <v>-17.047534598875092</v>
      </c>
      <c r="L134">
        <f t="shared" si="29"/>
        <v>-11.626750619688348</v>
      </c>
      <c r="M134">
        <f t="shared" si="30"/>
        <v>-28.440196933830364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29.65790818267903</v>
      </c>
      <c r="C135" s="9">
        <f t="shared" si="23"/>
        <v>0.69600000000000051</v>
      </c>
      <c r="D135" s="9">
        <f t="shared" si="36"/>
        <v>40.65790818267903</v>
      </c>
      <c r="E135" s="9">
        <f t="shared" si="36"/>
        <v>-3.96819174934088</v>
      </c>
      <c r="F135" s="9">
        <f t="shared" si="25"/>
        <v>-3.1682369190418682</v>
      </c>
      <c r="G135" s="10">
        <f t="shared" si="37"/>
        <v>2.1666666599999997</v>
      </c>
      <c r="H135" s="5">
        <f t="shared" si="37"/>
        <v>1</v>
      </c>
      <c r="I135">
        <f t="shared" si="27"/>
        <v>55.740588475591657</v>
      </c>
      <c r="J135">
        <f t="shared" si="28"/>
        <v>53.013674468455442</v>
      </c>
      <c r="K135">
        <f t="shared" si="28"/>
        <v>-17.221019800171458</v>
      </c>
      <c r="L135">
        <f t="shared" si="29"/>
        <v>-11.608266111744422</v>
      </c>
      <c r="M135">
        <f t="shared" si="30"/>
        <v>-28.403158183046536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29.9810756251456</v>
      </c>
      <c r="C136" s="9">
        <f t="shared" si="23"/>
        <v>0.70200000000000051</v>
      </c>
      <c r="D136" s="9">
        <f t="shared" si="36"/>
        <v>40.9810756251456</v>
      </c>
      <c r="E136" s="9">
        <f t="shared" si="36"/>
        <v>-4.0737684108799215</v>
      </c>
      <c r="F136" s="9">
        <f t="shared" si="25"/>
        <v>-3.2540257233498817</v>
      </c>
      <c r="G136" s="10">
        <f t="shared" si="37"/>
        <v>2.1666666599999997</v>
      </c>
      <c r="H136" s="5">
        <f t="shared" si="37"/>
        <v>1</v>
      </c>
      <c r="I136">
        <f t="shared" si="27"/>
        <v>55.727083159805851</v>
      </c>
      <c r="J136">
        <f t="shared" si="28"/>
        <v>52.942864045173799</v>
      </c>
      <c r="K136">
        <f t="shared" si="28"/>
        <v>-17.394279065088043</v>
      </c>
      <c r="L136">
        <f t="shared" si="29"/>
        <v>-11.589952142735514</v>
      </c>
      <c r="M136">
        <f t="shared" si="30"/>
        <v>-28.36614287784391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30.303811464761544</v>
      </c>
      <c r="C137" s="9">
        <f t="shared" si="23"/>
        <v>0.70800000000000052</v>
      </c>
      <c r="D137" s="9">
        <f t="shared" si="36"/>
        <v>41.303811464761544</v>
      </c>
      <c r="E137" s="9">
        <f t="shared" si="36"/>
        <v>-4.1804012652652007</v>
      </c>
      <c r="F137" s="9">
        <f t="shared" si="25"/>
        <v>-3.3405629469277445</v>
      </c>
      <c r="G137" s="10">
        <f t="shared" si="37"/>
        <v>2.1666666599999997</v>
      </c>
      <c r="H137" s="5">
        <f t="shared" si="37"/>
        <v>1</v>
      </c>
      <c r="I137">
        <f t="shared" si="27"/>
        <v>55.714238190915424</v>
      </c>
      <c r="J137">
        <f t="shared" si="28"/>
        <v>52.872165337103112</v>
      </c>
      <c r="K137">
        <f t="shared" si="28"/>
        <v>-17.567312536642891</v>
      </c>
      <c r="L137">
        <f t="shared" si="29"/>
        <v>-11.571807290895123</v>
      </c>
      <c r="M137">
        <f t="shared" si="30"/>
        <v>-28.329149803363517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30.626116379843225</v>
      </c>
      <c r="C138" s="9">
        <f t="shared" si="23"/>
        <v>0.71400000000000052</v>
      </c>
      <c r="D138" s="9">
        <f t="shared" si="36"/>
        <v>41.626116379843225</v>
      </c>
      <c r="E138" s="9">
        <f t="shared" si="36"/>
        <v>-4.2880889355708138</v>
      </c>
      <c r="F138" s="9">
        <f t="shared" si="25"/>
        <v>-3.4278453143769143</v>
      </c>
      <c r="G138" s="10">
        <f t="shared" si="37"/>
        <v>2.1666666599999997</v>
      </c>
      <c r="H138" s="5">
        <f t="shared" si="37"/>
        <v>1</v>
      </c>
      <c r="I138">
        <f t="shared" si="27"/>
        <v>55.70205056144448</v>
      </c>
      <c r="J138">
        <f t="shared" si="28"/>
        <v>52.801577312628652</v>
      </c>
      <c r="K138">
        <f t="shared" si="28"/>
        <v>-17.740120350443409</v>
      </c>
      <c r="L138">
        <f t="shared" si="29"/>
        <v>-11.553830139571488</v>
      </c>
      <c r="M138">
        <f t="shared" si="30"/>
        <v>-28.292177758762588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30.947991042440513</v>
      </c>
      <c r="C139" s="9">
        <f t="shared" si="23"/>
        <v>0.72000000000000053</v>
      </c>
      <c r="D139" s="9">
        <f t="shared" si="36"/>
        <v>41.947991042440513</v>
      </c>
      <c r="E139" s="9">
        <f t="shared" si="36"/>
        <v>-4.3968300456757206</v>
      </c>
      <c r="F139" s="9">
        <f t="shared" si="25"/>
        <v>-3.5158695604349584</v>
      </c>
      <c r="G139" s="10">
        <f t="shared" si="37"/>
        <v>2.1666666599999997</v>
      </c>
      <c r="H139" s="5">
        <f t="shared" si="37"/>
        <v>1</v>
      </c>
      <c r="I139">
        <f t="shared" si="27"/>
        <v>55.690517254084668</v>
      </c>
      <c r="J139">
        <f t="shared" si="28"/>
        <v>52.731098948777266</v>
      </c>
      <c r="K139">
        <f t="shared" si="28"/>
        <v>-17.912702634771861</v>
      </c>
      <c r="L139">
        <f t="shared" si="29"/>
        <v>-11.536019277222834</v>
      </c>
      <c r="M139">
        <f t="shared" si="30"/>
        <v>-28.255225557187444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31.2694361183894</v>
      </c>
      <c r="C140" s="9">
        <f t="shared" si="23"/>
        <v>0.72600000000000053</v>
      </c>
      <c r="D140" s="9">
        <f t="shared" si="36"/>
        <v>42.2694361183894</v>
      </c>
      <c r="E140" s="9">
        <f t="shared" si="36"/>
        <v>-4.5066232202193204</v>
      </c>
      <c r="F140" s="9">
        <f t="shared" si="25"/>
        <v>-3.6046324298825736</v>
      </c>
      <c r="G140" s="10">
        <f t="shared" si="37"/>
        <v>2.1666666599999997</v>
      </c>
      <c r="H140" s="5">
        <f t="shared" si="37"/>
        <v>1</v>
      </c>
      <c r="I140">
        <f t="shared" si="27"/>
        <v>55.679635241844124</v>
      </c>
      <c r="J140">
        <f t="shared" si="28"/>
        <v>52.66072923118621</v>
      </c>
      <c r="K140">
        <f t="shared" si="28"/>
        <v>-18.085059510670703</v>
      </c>
      <c r="L140">
        <f t="shared" si="29"/>
        <v>-11.518373297413525</v>
      </c>
      <c r="M140">
        <f t="shared" si="30"/>
        <v>-28.218292025745811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31.590452267364441</v>
      </c>
      <c r="C141" s="9">
        <f t="shared" si="23"/>
        <v>0.73200000000000054</v>
      </c>
      <c r="D141" s="9">
        <f t="shared" si="36"/>
        <v>42.590452267364441</v>
      </c>
      <c r="E141" s="9">
        <f t="shared" si="36"/>
        <v>-4.6174670845575507</v>
      </c>
      <c r="F141" s="9">
        <f t="shared" si="25"/>
        <v>-3.6941306774517768</v>
      </c>
      <c r="G141" s="10">
        <f t="shared" si="37"/>
        <v>2.1666666599999997</v>
      </c>
      <c r="H141" s="5">
        <f t="shared" si="37"/>
        <v>1</v>
      </c>
      <c r="I141">
        <f t="shared" si="27"/>
        <v>55.669401488199441</v>
      </c>
      <c r="J141">
        <f t="shared" si="28"/>
        <v>52.590467154071987</v>
      </c>
      <c r="K141">
        <f t="shared" si="28"/>
        <v>-18.257191092027753</v>
      </c>
      <c r="L141">
        <f t="shared" si="29"/>
        <v>-11.500890798811101</v>
      </c>
      <c r="M141">
        <f t="shared" si="30"/>
        <v>-28.18137600547859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31.911040142930965</v>
      </c>
      <c r="C142" s="9">
        <f t="shared" si="23"/>
        <v>0.73800000000000054</v>
      </c>
      <c r="D142" s="9">
        <f t="shared" si="36"/>
        <v>42.911040142930965</v>
      </c>
      <c r="E142" s="9">
        <f t="shared" si="36"/>
        <v>-4.7293602647195021</v>
      </c>
      <c r="F142" s="9">
        <f t="shared" si="25"/>
        <v>-3.7843610677352197</v>
      </c>
      <c r="G142" s="10">
        <f t="shared" si="37"/>
        <v>2.1666666599999997</v>
      </c>
      <c r="H142" s="5">
        <f t="shared" si="37"/>
        <v>1</v>
      </c>
      <c r="I142">
        <f t="shared" si="27"/>
        <v>55.659812947250373</v>
      </c>
      <c r="J142">
        <f t="shared" si="28"/>
        <v>52.520311720199238</v>
      </c>
      <c r="K142">
        <f t="shared" si="28"/>
        <v>-18.429097485661174</v>
      </c>
      <c r="L142">
        <f t="shared" si="29"/>
        <v>-11.483570385184162</v>
      </c>
      <c r="M142">
        <f t="shared" si="30"/>
        <v>-28.144476351330997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32.231200392597167</v>
      </c>
      <c r="C143" s="9">
        <f t="shared" si="23"/>
        <v>0.74400000000000055</v>
      </c>
      <c r="D143" s="9">
        <f t="shared" si="36"/>
        <v>43.231200392597167</v>
      </c>
      <c r="E143" s="9">
        <f t="shared" si="36"/>
        <v>-4.842301387364552</v>
      </c>
      <c r="F143" s="9">
        <f t="shared" si="25"/>
        <v>-3.8753203750966874</v>
      </c>
      <c r="G143" s="10">
        <f t="shared" si="37"/>
        <v>2.1666666599999997</v>
      </c>
      <c r="H143" s="5">
        <f t="shared" si="37"/>
        <v>1</v>
      </c>
      <c r="I143">
        <f t="shared" si="27"/>
        <v>55.65086656387745</v>
      </c>
      <c r="J143">
        <f t="shared" si="28"/>
        <v>52.450261940849614</v>
      </c>
      <c r="K143">
        <f t="shared" si="28"/>
        <v>-18.600778791404291</v>
      </c>
      <c r="L143">
        <f t="shared" si="29"/>
        <v>-11.466410665401105</v>
      </c>
      <c r="M143">
        <f t="shared" si="30"/>
        <v>-28.107591932123153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32.550933657865919</v>
      </c>
      <c r="C144" s="9">
        <f t="shared" si="23"/>
        <v>0.75000000000000056</v>
      </c>
      <c r="D144" s="9">
        <f t="shared" si="36"/>
        <v>43.550933657865919</v>
      </c>
      <c r="E144" s="9">
        <f t="shared" si="36"/>
        <v>-4.9562890797400154</v>
      </c>
      <c r="F144" s="9">
        <f t="shared" si="25"/>
        <v>-3.9670053835826744</v>
      </c>
      <c r="G144" s="10">
        <f t="shared" si="37"/>
        <v>2.1666666599999997</v>
      </c>
      <c r="H144" s="5">
        <f t="shared" si="37"/>
        <v>1</v>
      </c>
      <c r="I144">
        <f t="shared" si="27"/>
        <v>55.642559273902187</v>
      </c>
      <c r="J144">
        <f t="shared" si="28"/>
        <v>52.380316835790666</v>
      </c>
      <c r="K144">
        <f t="shared" si="28"/>
        <v>-18.772235102190244</v>
      </c>
      <c r="L144">
        <f t="shared" si="29"/>
        <v>-11.449410253429649</v>
      </c>
      <c r="M144">
        <f t="shared" si="30"/>
        <v>-28.070721630519998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32.870240574286477</v>
      </c>
      <c r="C145" s="9">
        <f t="shared" si="23"/>
        <v>0.75600000000000056</v>
      </c>
      <c r="D145" s="9">
        <f t="shared" si="36"/>
        <v>43.870240574286477</v>
      </c>
      <c r="E145" s="9">
        <f t="shared" si="36"/>
        <v>-5.0713219696393121</v>
      </c>
      <c r="F145" s="9">
        <f t="shared" si="25"/>
        <v>-4.0594128868351316</v>
      </c>
      <c r="G145" s="10">
        <f t="shared" si="37"/>
        <v>2.1666666599999997</v>
      </c>
      <c r="H145" s="5">
        <f t="shared" si="37"/>
        <v>1</v>
      </c>
      <c r="I145">
        <f t="shared" si="27"/>
        <v>55.634888004250001</v>
      </c>
      <c r="J145">
        <f t="shared" si="28"/>
        <v>52.310475433244747</v>
      </c>
      <c r="K145">
        <f t="shared" si="28"/>
        <v>-18.943466504136417</v>
      </c>
      <c r="L145">
        <f t="shared" si="29"/>
        <v>-11.432567768337167</v>
      </c>
      <c r="M145">
        <f t="shared" si="30"/>
        <v>-28.033864343000655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33.189121771505938</v>
      </c>
      <c r="C146" s="9">
        <f t="shared" si="23"/>
        <v>0.76200000000000057</v>
      </c>
      <c r="D146" s="9">
        <f t="shared" si="36"/>
        <v>44.189121771505938</v>
      </c>
      <c r="E146" s="9">
        <f t="shared" si="36"/>
        <v>-5.1873986853606455</v>
      </c>
      <c r="F146" s="9">
        <f t="shared" si="25"/>
        <v>-4.1525396880053078</v>
      </c>
      <c r="G146" s="10">
        <f t="shared" si="37"/>
        <v>2.1666666599999997</v>
      </c>
      <c r="H146" s="5">
        <f t="shared" si="37"/>
        <v>1</v>
      </c>
      <c r="I146">
        <f t="shared" si="27"/>
        <v>55.627849673115591</v>
      </c>
      <c r="J146">
        <f t="shared" si="28"/>
        <v>52.240736769857889</v>
      </c>
      <c r="K146">
        <f t="shared" si="28"/>
        <v>-19.11447307662872</v>
      </c>
      <c r="L146">
        <f t="shared" si="29"/>
        <v>-11.415881834291739</v>
      </c>
      <c r="M146">
        <f t="shared" si="30"/>
        <v>-27.997018979827111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33.507577873320542</v>
      </c>
      <c r="C147" s="9">
        <f t="shared" si="23"/>
        <v>0.76800000000000057</v>
      </c>
      <c r="D147" s="9">
        <f t="shared" si="36"/>
        <v>44.507577873320542</v>
      </c>
      <c r="E147" s="9">
        <f t="shared" si="36"/>
        <v>-5.3045178556662007</v>
      </c>
      <c r="F147" s="9">
        <f t="shared" si="25"/>
        <v>-4.2463825996686859</v>
      </c>
      <c r="G147" s="10">
        <f t="shared" si="37"/>
        <v>2.1666666599999997</v>
      </c>
      <c r="H147" s="5">
        <f t="shared" si="37"/>
        <v>1</v>
      </c>
      <c r="I147">
        <f t="shared" si="27"/>
        <v>55.621441190130888</v>
      </c>
      <c r="J147">
        <f t="shared" si="28"/>
        <v>52.171099890668707</v>
      </c>
      <c r="K147">
        <f t="shared" si="28"/>
        <v>-19.285254892405664</v>
      </c>
      <c r="L147">
        <f t="shared" si="29"/>
        <v>-11.399351080563985</v>
      </c>
      <c r="M147">
        <f t="shared" si="30"/>
        <v>-27.960184465012269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33.825609497726767</v>
      </c>
      <c r="C148" s="9">
        <f t="shared" si="23"/>
        <v>0.77400000000000058</v>
      </c>
      <c r="D148" s="9">
        <f t="shared" si="36"/>
        <v>44.825609497726767</v>
      </c>
      <c r="E148" s="9">
        <f t="shared" si="36"/>
        <v>-5.4226781097418471</v>
      </c>
      <c r="F148" s="9">
        <f t="shared" si="25"/>
        <v>-4.3409384437410532</v>
      </c>
      <c r="G148" s="10">
        <f t="shared" si="37"/>
        <v>2.1666666599999997</v>
      </c>
      <c r="H148" s="5">
        <f t="shared" si="37"/>
        <v>1</v>
      </c>
      <c r="I148">
        <f t="shared" si="27"/>
        <v>55.615659456535326</v>
      </c>
      <c r="J148">
        <f t="shared" si="28"/>
        <v>52.101563849077266</v>
      </c>
      <c r="K148">
        <f t="shared" si="28"/>
        <v>-19.455812017642238</v>
      </c>
      <c r="L148">
        <f t="shared" si="29"/>
        <v>-11.382974141529589</v>
      </c>
      <c r="M148">
        <f t="shared" si="30"/>
        <v>-27.92335973628737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34.143217256972235</v>
      </c>
      <c r="C149" s="9">
        <f t="shared" ref="C149:C212" si="42">C148+_dt</f>
        <v>0.78000000000000058</v>
      </c>
      <c r="D149" s="9">
        <f t="shared" ref="D149:E164" si="43">D148+$C$7*(J148+J149)/2</f>
        <v>45.143217256972235</v>
      </c>
      <c r="E149" s="9">
        <f t="shared" si="43"/>
        <v>-5.5418780771573584</v>
      </c>
      <c r="F149" s="9">
        <f t="shared" ref="F149:F212" si="44">$O$1*D149^2+$O$2*D149+$O$3</f>
        <v>-4.436204051395614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55.610501365348441</v>
      </c>
      <c r="J149">
        <f t="shared" ref="J149:K212" si="47">J148+L148*$C$7</f>
        <v>52.032127706813938</v>
      </c>
      <c r="K149">
        <f t="shared" si="47"/>
        <v>-19.626144512033591</v>
      </c>
      <c r="L149">
        <f t="shared" ref="L149:L212" si="48">-$C$15*I149*J149</f>
        <v>-11.36674965667248</v>
      </c>
      <c r="M149">
        <f t="shared" ref="M149:M212" si="49">-$C$6-$C$15*I149*K149</f>
        <v>-27.886543745068725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34.460401757606441</v>
      </c>
      <c r="C150" s="9">
        <f t="shared" si="42"/>
        <v>0.78600000000000059</v>
      </c>
      <c r="D150" s="9">
        <f t="shared" si="43"/>
        <v>45.460401757606441</v>
      </c>
      <c r="E150" s="9">
        <f t="shared" si="43"/>
        <v>-5.6621163878271403</v>
      </c>
      <c r="F150" s="9">
        <f t="shared" si="44"/>
        <v>-4.5321762629812268</v>
      </c>
      <c r="G150" s="10">
        <f t="shared" si="45"/>
        <v>2.1666666599999997</v>
      </c>
      <c r="H150" s="5">
        <f t="shared" si="45"/>
        <v>1</v>
      </c>
      <c r="I150">
        <f t="shared" si="46"/>
        <v>55.605963801544718</v>
      </c>
      <c r="J150">
        <f t="shared" si="47"/>
        <v>51.962790533908233</v>
      </c>
      <c r="K150">
        <f t="shared" si="47"/>
        <v>-19.79625242887851</v>
      </c>
      <c r="L150">
        <f t="shared" si="48"/>
        <v>-11.350676270588732</v>
      </c>
      <c r="M150">
        <f t="shared" si="49"/>
        <v>-27.849735456423808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34.777163600531267</v>
      </c>
      <c r="C151" s="9">
        <f t="shared" si="42"/>
        <v>0.79200000000000059</v>
      </c>
      <c r="D151" s="9">
        <f t="shared" si="43"/>
        <v>45.777163600531267</v>
      </c>
      <c r="E151" s="9">
        <f t="shared" si="43"/>
        <v>-5.783391671971466</v>
      </c>
      <c r="F151" s="9">
        <f t="shared" si="44"/>
        <v>-4.6288519279416951</v>
      </c>
      <c r="G151" s="10">
        <f t="shared" si="45"/>
        <v>2.1666666599999997</v>
      </c>
      <c r="H151" s="5">
        <f t="shared" si="45"/>
        <v>1</v>
      </c>
      <c r="I151">
        <f t="shared" si="46"/>
        <v>55.602043642230605</v>
      </c>
      <c r="J151">
        <f t="shared" si="47"/>
        <v>51.893551408657643</v>
      </c>
      <c r="K151">
        <f t="shared" si="47"/>
        <v>-19.966135815162694</v>
      </c>
      <c r="L151">
        <f t="shared" si="48"/>
        <v>-11.334752632991057</v>
      </c>
      <c r="M151">
        <f t="shared" si="49"/>
        <v>-27.812933849036668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35.093503381051342</v>
      </c>
      <c r="C152" s="9">
        <f t="shared" si="42"/>
        <v>0.7980000000000006</v>
      </c>
      <c r="D152" s="9">
        <f t="shared" si="43"/>
        <v>46.093503381051342</v>
      </c>
      <c r="E152" s="9">
        <f t="shared" si="43"/>
        <v>-5.90570256007822</v>
      </c>
      <c r="F152" s="9">
        <f t="shared" si="44"/>
        <v>-4.7262279047361133</v>
      </c>
      <c r="G152" s="10">
        <f t="shared" si="45"/>
        <v>2.1666666599999997</v>
      </c>
      <c r="H152" s="5">
        <f t="shared" si="45"/>
        <v>1</v>
      </c>
      <c r="I152">
        <f t="shared" si="46"/>
        <v>55.598737756823553</v>
      </c>
      <c r="J152">
        <f t="shared" si="47"/>
        <v>51.824409417596399</v>
      </c>
      <c r="K152">
        <f t="shared" si="47"/>
        <v>-20.135794711641818</v>
      </c>
      <c r="L152">
        <f t="shared" si="48"/>
        <v>-11.318977398713924</v>
      </c>
      <c r="M152">
        <f t="shared" si="49"/>
        <v>-27.77613791517264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35.409421688924176</v>
      </c>
      <c r="C153" s="9">
        <f t="shared" si="42"/>
        <v>0.8040000000000006</v>
      </c>
      <c r="D153" s="9">
        <f t="shared" si="43"/>
        <v>46.409421688924176</v>
      </c>
      <c r="E153" s="9">
        <f t="shared" si="43"/>
        <v>-6.0290476828651469</v>
      </c>
      <c r="F153" s="9">
        <f t="shared" si="44"/>
        <v>-4.8243010607602974</v>
      </c>
      <c r="G153" s="10">
        <f t="shared" si="45"/>
        <v>2.1666666599999997</v>
      </c>
      <c r="H153" s="5">
        <f t="shared" si="45"/>
        <v>1</v>
      </c>
      <c r="I153">
        <f t="shared" si="46"/>
        <v>55.596043007233156</v>
      </c>
      <c r="J153">
        <f t="shared" si="47"/>
        <v>51.755363655464244</v>
      </c>
      <c r="K153">
        <f t="shared" si="47"/>
        <v>-20.305229152924372</v>
      </c>
      <c r="L153">
        <f t="shared" si="48"/>
        <v>-11.30334922771929</v>
      </c>
      <c r="M153">
        <f t="shared" si="49"/>
        <v>-27.739346660642411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35.724919108410127</v>
      </c>
      <c r="C154" s="9">
        <f t="shared" si="42"/>
        <v>0.81000000000000061</v>
      </c>
      <c r="D154" s="9">
        <f t="shared" si="43"/>
        <v>46.724919108410127</v>
      </c>
      <c r="E154" s="9">
        <f t="shared" si="43"/>
        <v>-6.1534256712426068</v>
      </c>
      <c r="F154" s="9">
        <f t="shared" si="44"/>
        <v>-4.9230682722692345</v>
      </c>
      <c r="G154" s="10">
        <f t="shared" si="45"/>
        <v>2.1666666599999997</v>
      </c>
      <c r="H154" s="5">
        <f t="shared" si="45"/>
        <v>1</v>
      </c>
      <c r="I154">
        <f t="shared" si="46"/>
        <v>55.593956248044108</v>
      </c>
      <c r="J154">
        <f t="shared" si="47"/>
        <v>51.686413225175158</v>
      </c>
      <c r="K154">
        <f t="shared" si="47"/>
        <v>-20.474439167554291</v>
      </c>
      <c r="L154">
        <f t="shared" si="48"/>
        <v>-11.287866785102866</v>
      </c>
      <c r="M154">
        <f t="shared" si="49"/>
        <v>-27.702559104765349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36.039996218322159</v>
      </c>
      <c r="C155" s="9">
        <f t="shared" si="42"/>
        <v>0.81600000000000061</v>
      </c>
      <c r="D155" s="9">
        <f t="shared" si="43"/>
        <v>47.039996218322159</v>
      </c>
      <c r="E155" s="9">
        <f t="shared" si="43"/>
        <v>-6.2788351562768323</v>
      </c>
      <c r="F155" s="9">
        <f t="shared" si="44"/>
        <v>-5.0225264243005929</v>
      </c>
      <c r="G155" s="10">
        <f t="shared" si="45"/>
        <v>2.1666666599999997</v>
      </c>
      <c r="H155" s="5">
        <f t="shared" si="45"/>
        <v>1</v>
      </c>
      <c r="I155">
        <f t="shared" si="46"/>
        <v>55.592474326701058</v>
      </c>
      <c r="J155">
        <f t="shared" si="47"/>
        <v>51.617557237786031</v>
      </c>
      <c r="K155">
        <f t="shared" si="47"/>
        <v>-20.643424778093358</v>
      </c>
      <c r="L155">
        <f t="shared" si="48"/>
        <v>-11.272528741100947</v>
      </c>
      <c r="M155">
        <f t="shared" si="49"/>
        <v>-27.66577428033218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36.354653592075422</v>
      </c>
      <c r="C156" s="9">
        <f t="shared" si="42"/>
        <v>0.82200000000000062</v>
      </c>
      <c r="D156" s="9">
        <f t="shared" si="43"/>
        <v>47.354653592075422</v>
      </c>
      <c r="E156" s="9">
        <f t="shared" si="43"/>
        <v>-6.4052747691536878</v>
      </c>
      <c r="F156" s="9">
        <f t="shared" si="44"/>
        <v>-5.1226724105992583</v>
      </c>
      <c r="G156" s="10">
        <f t="shared" si="45"/>
        <v>2.1666666599999997</v>
      </c>
      <c r="H156" s="5">
        <f t="shared" si="45"/>
        <v>1</v>
      </c>
      <c r="I156">
        <f t="shared" si="46"/>
        <v>55.59159408369522</v>
      </c>
      <c r="J156">
        <f t="shared" si="47"/>
        <v>51.548794812465317</v>
      </c>
      <c r="K156">
        <f t="shared" si="47"/>
        <v>-20.812186001203383</v>
      </c>
      <c r="L156">
        <f t="shared" si="48"/>
        <v>-11.257333771097768</v>
      </c>
      <c r="M156">
        <f t="shared" si="49"/>
        <v>-27.628991233566918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36.668891797736649</v>
      </c>
      <c r="C157" s="9">
        <f t="shared" si="42"/>
        <v>0.82800000000000062</v>
      </c>
      <c r="D157" s="9">
        <f t="shared" si="43"/>
        <v>47.668891797736649</v>
      </c>
      <c r="E157" s="9">
        <f t="shared" si="43"/>
        <v>-6.5327431411429293</v>
      </c>
      <c r="F157" s="9">
        <f t="shared" si="44"/>
        <v>-5.2235031335428896</v>
      </c>
      <c r="G157" s="10">
        <f t="shared" si="45"/>
        <v>2.1666666599999997</v>
      </c>
      <c r="H157" s="5">
        <f t="shared" si="45"/>
        <v>1</v>
      </c>
      <c r="I157">
        <f t="shared" si="46"/>
        <v>55.591312352752695</v>
      </c>
      <c r="J157">
        <f t="shared" si="47"/>
        <v>51.480125076461619</v>
      </c>
      <c r="K157">
        <f t="shared" si="47"/>
        <v>-20.980722847728142</v>
      </c>
      <c r="L157">
        <f t="shared" si="48"/>
        <v>-11.242280555633348</v>
      </c>
      <c r="M157">
        <f t="shared" si="49"/>
        <v>-27.592209024088127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36.982711398073327</v>
      </c>
      <c r="C158" s="9">
        <f t="shared" si="42"/>
        <v>0.83400000000000063</v>
      </c>
      <c r="D158" s="9">
        <f t="shared" si="43"/>
        <v>47.982711398073327</v>
      </c>
      <c r="E158" s="9">
        <f t="shared" si="43"/>
        <v>-6.661238903562964</v>
      </c>
      <c r="F158" s="9">
        <f t="shared" si="44"/>
        <v>-5.3250155040684968</v>
      </c>
      <c r="G158" s="10">
        <f t="shared" si="45"/>
        <v>2.1666666599999997</v>
      </c>
      <c r="H158" s="5">
        <f t="shared" si="45"/>
        <v>1</v>
      </c>
      <c r="I158">
        <f t="shared" si="46"/>
        <v>55.591625961024356</v>
      </c>
      <c r="J158">
        <f t="shared" si="47"/>
        <v>51.411547165072257</v>
      </c>
      <c r="K158">
        <f t="shared" si="47"/>
        <v>-21.149035322775081</v>
      </c>
      <c r="L158">
        <f t="shared" si="48"/>
        <v>-11.22736778041182</v>
      </c>
      <c r="M158">
        <f t="shared" si="49"/>
        <v>-27.555426724869452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37.296112950602712</v>
      </c>
      <c r="C159" s="9">
        <f t="shared" si="42"/>
        <v>0.84000000000000064</v>
      </c>
      <c r="D159" s="9">
        <f t="shared" si="43"/>
        <v>48.296112950602712</v>
      </c>
      <c r="E159" s="9">
        <f t="shared" si="43"/>
        <v>-6.7907606877461077</v>
      </c>
      <c r="F159" s="9">
        <f t="shared" si="44"/>
        <v>-5.4272064416000214</v>
      </c>
      <c r="G159" s="10">
        <f t="shared" si="45"/>
        <v>2.1666666599999997</v>
      </c>
      <c r="H159" s="5">
        <f t="shared" si="45"/>
        <v>1</v>
      </c>
      <c r="I159">
        <f t="shared" si="46"/>
        <v>55.592531729277304</v>
      </c>
      <c r="J159">
        <f t="shared" si="47"/>
        <v>51.343060221611744</v>
      </c>
      <c r="K159">
        <f t="shared" si="47"/>
        <v>-21.317123425796783</v>
      </c>
      <c r="L159">
        <f t="shared" si="48"/>
        <v>-11.212594136310207</v>
      </c>
      <c r="M159">
        <f t="shared" si="49"/>
        <v>-27.51864342219945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37.609097007640635</v>
      </c>
      <c r="C160" s="9">
        <f t="shared" si="42"/>
        <v>0.84600000000000064</v>
      </c>
      <c r="D160" s="9">
        <f t="shared" si="43"/>
        <v>48.609097007640635</v>
      </c>
      <c r="E160" s="9">
        <f t="shared" si="43"/>
        <v>-6.9213071250043381</v>
      </c>
      <c r="F160" s="9">
        <f t="shared" si="44"/>
        <v>-5.5300728739769278</v>
      </c>
      <c r="G160" s="10">
        <f t="shared" si="45"/>
        <v>2.1666666599999997</v>
      </c>
      <c r="H160" s="5">
        <f t="shared" si="45"/>
        <v>1</v>
      </c>
      <c r="I160">
        <f t="shared" si="46"/>
        <v>55.594026472087769</v>
      </c>
      <c r="J160">
        <f t="shared" si="47"/>
        <v>51.274663397380252</v>
      </c>
      <c r="K160">
        <f t="shared" si="47"/>
        <v>-21.4849871506722</v>
      </c>
      <c r="L160">
        <f t="shared" si="48"/>
        <v>-11.197958319387638</v>
      </c>
      <c r="M160">
        <f t="shared" si="49"/>
        <v>-27.481858215640699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37.921664116350122</v>
      </c>
      <c r="C161" s="9">
        <f t="shared" si="42"/>
        <v>0.85200000000000065</v>
      </c>
      <c r="D161" s="9">
        <f t="shared" si="43"/>
        <v>48.921664116350122</v>
      </c>
      <c r="E161" s="9">
        <f t="shared" si="43"/>
        <v>-7.0528768465955407</v>
      </c>
      <c r="F161" s="9">
        <f t="shared" si="44"/>
        <v>-5.6336117373837711</v>
      </c>
      <c r="G161" s="10">
        <f t="shared" si="45"/>
        <v>2.1666666599999997</v>
      </c>
      <c r="H161" s="5">
        <f t="shared" si="45"/>
        <v>1</v>
      </c>
      <c r="I161">
        <f t="shared" si="46"/>
        <v>55.59610699803536</v>
      </c>
      <c r="J161">
        <f t="shared" si="47"/>
        <v>51.20635585163199</v>
      </c>
      <c r="K161">
        <f t="shared" si="47"/>
        <v>-21.652626485787607</v>
      </c>
      <c r="L161">
        <f t="shared" si="48"/>
        <v>-11.183459030894976</v>
      </c>
      <c r="M161">
        <f t="shared" si="49"/>
        <v>-27.445070217988189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38.23381481878981</v>
      </c>
      <c r="C162" s="9">
        <f t="shared" si="42"/>
        <v>0.85800000000000065</v>
      </c>
      <c r="D162" s="9">
        <f t="shared" si="43"/>
        <v>49.23381481878981</v>
      </c>
      <c r="E162" s="9">
        <f t="shared" si="43"/>
        <v>-7.1854684836902507</v>
      </c>
      <c r="F162" s="9">
        <f t="shared" si="44"/>
        <v>-5.7378199762807549</v>
      </c>
      <c r="G162" s="10">
        <f t="shared" si="45"/>
        <v>2.1666666599999997</v>
      </c>
      <c r="H162" s="5">
        <f t="shared" si="45"/>
        <v>1</v>
      </c>
      <c r="I162">
        <f t="shared" si="46"/>
        <v>55.59877010989868</v>
      </c>
      <c r="J162">
        <f t="shared" si="47"/>
        <v>51.138136751543527</v>
      </c>
      <c r="K162">
        <f t="shared" si="47"/>
        <v>-21.820041414117334</v>
      </c>
      <c r="L162">
        <f t="shared" si="48"/>
        <v>-11.169094977284837</v>
      </c>
      <c r="M162">
        <f t="shared" si="49"/>
        <v>-27.408278555227003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38.545549651962176</v>
      </c>
      <c r="C163" s="9">
        <f t="shared" si="42"/>
        <v>0.86400000000000066</v>
      </c>
      <c r="D163" s="9">
        <f t="shared" si="43"/>
        <v>49.545549651962176</v>
      </c>
      <c r="E163" s="9">
        <f t="shared" si="43"/>
        <v>-7.3190806673388868</v>
      </c>
      <c r="F163" s="9">
        <f t="shared" si="44"/>
        <v>-5.8426945433352833</v>
      </c>
      <c r="G163" s="10">
        <f t="shared" si="45"/>
        <v>2.1666666599999997</v>
      </c>
      <c r="H163" s="5">
        <f t="shared" si="45"/>
        <v>1</v>
      </c>
      <c r="I163">
        <f t="shared" si="46"/>
        <v>55.602012604852078</v>
      </c>
      <c r="J163">
        <f t="shared" si="47"/>
        <v>51.070005272182087</v>
      </c>
      <c r="K163">
        <f t="shared" si="47"/>
        <v>-21.987231913304218</v>
      </c>
      <c r="L163">
        <f t="shared" si="48"/>
        <v>-11.15486487022196</v>
      </c>
      <c r="M163">
        <f t="shared" si="49"/>
        <v>-27.371482366489271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38.856869147861573</v>
      </c>
      <c r="C164" s="9">
        <f t="shared" si="42"/>
        <v>0.87000000000000066</v>
      </c>
      <c r="D164" s="9">
        <f t="shared" si="43"/>
        <v>49.856869147861573</v>
      </c>
      <c r="E164" s="9">
        <f t="shared" si="43"/>
        <v>-7.4537120284394707</v>
      </c>
      <c r="F164" s="9">
        <f t="shared" si="44"/>
        <v>-5.9482323993544339</v>
      </c>
      <c r="G164" s="10">
        <f t="shared" si="45"/>
        <v>2.1666666599999997</v>
      </c>
      <c r="H164" s="5">
        <f t="shared" si="45"/>
        <v>1</v>
      </c>
      <c r="I164">
        <f t="shared" si="46"/>
        <v>55.605831274663672</v>
      </c>
      <c r="J164">
        <f t="shared" si="47"/>
        <v>51.001960596473729</v>
      </c>
      <c r="K164">
        <f t="shared" si="47"/>
        <v>-22.154197955739804</v>
      </c>
      <c r="L164">
        <f t="shared" si="48"/>
        <v>-11.140767426593964</v>
      </c>
      <c r="M164">
        <f t="shared" si="49"/>
        <v>-27.334680804010397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39.167773833522091</v>
      </c>
      <c r="C165" s="9">
        <f t="shared" si="42"/>
        <v>0.87600000000000067</v>
      </c>
      <c r="D165" s="9">
        <f t="shared" ref="D165:E180" si="51">D164+$C$7*(J164+J165)/2</f>
        <v>50.167773833522091</v>
      </c>
      <c r="E165" s="9">
        <f t="shared" si="51"/>
        <v>-7.5893611977058422</v>
      </c>
      <c r="F165" s="9">
        <f t="shared" si="44"/>
        <v>-6.0544305132184553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55.610222905894304</v>
      </c>
      <c r="J165">
        <f t="shared" si="47"/>
        <v>50.934001915171507</v>
      </c>
      <c r="K165">
        <f t="shared" si="47"/>
        <v>-22.320939508644265</v>
      </c>
      <c r="L165">
        <f t="shared" si="48"/>
        <v>-11.126801368522392</v>
      </c>
      <c r="M165">
        <f t="shared" si="49"/>
        <v>-27.297873033084599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39.478264231065175</v>
      </c>
      <c r="C166" s="9">
        <f t="shared" si="42"/>
        <v>0.88200000000000067</v>
      </c>
      <c r="D166" s="9">
        <f t="shared" si="51"/>
        <v>50.478264231065175</v>
      </c>
      <c r="E166" s="9">
        <f t="shared" si="51"/>
        <v>-7.7260268056363524</v>
      </c>
      <c r="F166" s="9">
        <f t="shared" si="44"/>
        <v>-6.1612858618151609</v>
      </c>
      <c r="G166" s="10">
        <f t="shared" si="52"/>
        <v>2.1666666599999997</v>
      </c>
      <c r="H166" s="5">
        <f t="shared" si="52"/>
        <v>1</v>
      </c>
      <c r="I166">
        <f t="shared" si="46"/>
        <v>55.61518428009758</v>
      </c>
      <c r="J166">
        <f t="shared" si="47"/>
        <v>50.866128426823522</v>
      </c>
      <c r="K166">
        <f t="shared" si="47"/>
        <v>-22.48745653414608</v>
      </c>
      <c r="L166">
        <f t="shared" si="48"/>
        <v>-11.112965423374073</v>
      </c>
      <c r="M166">
        <f t="shared" si="49"/>
        <v>-27.261058232019671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39.788340857747095</v>
      </c>
      <c r="C167" s="9">
        <f t="shared" si="42"/>
        <v>0.88800000000000068</v>
      </c>
      <c r="D167" s="9">
        <f t="shared" si="51"/>
        <v>50.788340857747095</v>
      </c>
      <c r="E167" s="9">
        <f t="shared" si="51"/>
        <v>-7.8637074824830506</v>
      </c>
      <c r="F167" s="9">
        <f t="shared" si="44"/>
        <v>-6.2687954299752997</v>
      </c>
      <c r="G167" s="10">
        <f t="shared" si="52"/>
        <v>2.1666666599999997</v>
      </c>
      <c r="H167" s="5">
        <f t="shared" si="52"/>
        <v>1</v>
      </c>
      <c r="I167">
        <f t="shared" si="46"/>
        <v>55.620712174020852</v>
      </c>
      <c r="J167">
        <f t="shared" si="47"/>
        <v>50.798339337740941</v>
      </c>
      <c r="K167">
        <f t="shared" si="47"/>
        <v>-22.6537489893614</v>
      </c>
      <c r="L167">
        <f t="shared" si="48"/>
        <v>-11.099258323772794</v>
      </c>
      <c r="M167">
        <f t="shared" si="49"/>
        <v>-27.224235592091091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40.098004226006204</v>
      </c>
      <c r="C168" s="9">
        <f t="shared" si="42"/>
        <v>0.89400000000000068</v>
      </c>
      <c r="D168" s="9">
        <f t="shared" si="51"/>
        <v>51.098004226006204</v>
      </c>
      <c r="E168" s="9">
        <f t="shared" si="51"/>
        <v>-8.0024018582213454</v>
      </c>
      <c r="F168" s="9">
        <f t="shared" si="44"/>
        <v>-6.3769562104088431</v>
      </c>
      <c r="G168" s="10">
        <f t="shared" si="52"/>
        <v>2.1666666599999997</v>
      </c>
      <c r="H168" s="5">
        <f t="shared" si="52"/>
        <v>1</v>
      </c>
      <c r="I168">
        <f t="shared" si="46"/>
        <v>55.626803359806964</v>
      </c>
      <c r="J168">
        <f t="shared" si="47"/>
        <v>50.730633861965927</v>
      </c>
      <c r="K168">
        <f t="shared" si="47"/>
        <v>-22.819816826473154</v>
      </c>
      <c r="L168">
        <f t="shared" si="48"/>
        <v>-11.085678807611204</v>
      </c>
      <c r="M168">
        <f t="shared" si="49"/>
        <v>-27.187404317495357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40.407254843509982</v>
      </c>
      <c r="C169" s="9">
        <f t="shared" si="42"/>
        <v>0.90000000000000069</v>
      </c>
      <c r="D169" s="9">
        <f t="shared" si="51"/>
        <v>51.407254843509982</v>
      </c>
      <c r="E169" s="9">
        <f t="shared" si="51"/>
        <v>-8.1421085625201588</v>
      </c>
      <c r="F169" s="9">
        <f t="shared" si="44"/>
        <v>-6.4857652036422246</v>
      </c>
      <c r="G169" s="10">
        <f t="shared" si="52"/>
        <v>2.1666666599999997</v>
      </c>
      <c r="H169" s="5">
        <f t="shared" si="52"/>
        <v>1</v>
      </c>
      <c r="I169">
        <f t="shared" si="46"/>
        <v>55.633454605196867</v>
      </c>
      <c r="J169">
        <f t="shared" si="47"/>
        <v>50.663011221239501</v>
      </c>
      <c r="K169">
        <f t="shared" si="47"/>
        <v>-22.985659992809875</v>
      </c>
      <c r="L169">
        <f t="shared" si="48"/>
        <v>-11.072225618063001</v>
      </c>
      <c r="M169">
        <f t="shared" si="49"/>
        <v>-27.150563625302635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40.716093213201916</v>
      </c>
      <c r="C170" s="9">
        <f t="shared" si="42"/>
        <v>0.90600000000000069</v>
      </c>
      <c r="D170" s="9">
        <f t="shared" si="51"/>
        <v>51.716093213201916</v>
      </c>
      <c r="E170" s="9">
        <f t="shared" si="51"/>
        <v>-8.2828262247125473</v>
      </c>
      <c r="F170" s="9">
        <f t="shared" si="44"/>
        <v>-6.5952194179564732</v>
      </c>
      <c r="G170" s="10">
        <f t="shared" si="52"/>
        <v>2.1666666599999997</v>
      </c>
      <c r="H170" s="5">
        <f t="shared" si="52"/>
        <v>1</v>
      </c>
      <c r="I170">
        <f t="shared" si="46"/>
        <v>55.640662673732862</v>
      </c>
      <c r="J170">
        <f t="shared" si="47"/>
        <v>50.595470644969318</v>
      </c>
      <c r="K170">
        <f t="shared" si="47"/>
        <v>-23.151278430924222</v>
      </c>
      <c r="L170">
        <f t="shared" si="48"/>
        <v>-11.058897503595306</v>
      </c>
      <c r="M170">
        <f t="shared" si="49"/>
        <v>-27.113712745408677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41.024519833348172</v>
      </c>
      <c r="C171" s="9">
        <f t="shared" si="42"/>
        <v>0.9120000000000007</v>
      </c>
      <c r="D171" s="9">
        <f t="shared" si="51"/>
        <v>52.024519833348172</v>
      </c>
      <c r="E171" s="9">
        <f t="shared" si="51"/>
        <v>-8.4245534737668137</v>
      </c>
      <c r="F171" s="9">
        <f t="shared" si="44"/>
        <v>-6.7053158693262853</v>
      </c>
      <c r="G171" s="10">
        <f t="shared" si="52"/>
        <v>2.1666666599999997</v>
      </c>
      <c r="H171" s="5">
        <f t="shared" si="52"/>
        <v>1</v>
      </c>
      <c r="I171">
        <f t="shared" si="46"/>
        <v>55.648424324962534</v>
      </c>
      <c r="J171">
        <f t="shared" si="47"/>
        <v>50.528011370197383</v>
      </c>
      <c r="K171">
        <f t="shared" si="47"/>
        <v>-23.316672078671214</v>
      </c>
      <c r="L171">
        <f t="shared" si="48"/>
        <v>-11.045693217981285</v>
      </c>
      <c r="M171">
        <f t="shared" si="49"/>
        <v>-27.076850920486045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41.332535197584058</v>
      </c>
      <c r="C172" s="9">
        <f t="shared" si="42"/>
        <v>0.9180000000000007</v>
      </c>
      <c r="D172" s="9">
        <f t="shared" si="51"/>
        <v>52.332535197584058</v>
      </c>
      <c r="E172" s="9">
        <f t="shared" si="51"/>
        <v>-8.5672889382580841</v>
      </c>
      <c r="F172" s="9">
        <f t="shared" si="44"/>
        <v>-6.8160515813599849</v>
      </c>
      <c r="G172" s="10">
        <f t="shared" si="52"/>
        <v>2.1666666599999997</v>
      </c>
      <c r="H172" s="5">
        <f t="shared" si="52"/>
        <v>1</v>
      </c>
      <c r="I172">
        <f t="shared" si="46"/>
        <v>55.656736314643226</v>
      </c>
      <c r="J172">
        <f t="shared" si="47"/>
        <v>50.460632641567699</v>
      </c>
      <c r="K172">
        <f t="shared" si="47"/>
        <v>-23.481840869286177</v>
      </c>
      <c r="L172">
        <f t="shared" si="48"/>
        <v>-11.032611520312948</v>
      </c>
      <c r="M172">
        <f t="shared" si="49"/>
        <v>-27.039977405934611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41.640139794960284</v>
      </c>
      <c r="C173" s="9">
        <f t="shared" si="42"/>
        <v>0.92400000000000071</v>
      </c>
      <c r="D173" s="9">
        <f t="shared" si="51"/>
        <v>52.640139794960284</v>
      </c>
      <c r="E173" s="9">
        <f t="shared" si="51"/>
        <v>-8.711031246340367</v>
      </c>
      <c r="F173" s="9">
        <f t="shared" si="44"/>
        <v>-6.9274235852403843</v>
      </c>
      <c r="G173" s="10">
        <f t="shared" si="52"/>
        <v>2.1666666599999997</v>
      </c>
      <c r="H173" s="5">
        <f t="shared" si="52"/>
        <v>1</v>
      </c>
      <c r="I173">
        <f t="shared" si="46"/>
        <v>55.665595394946976</v>
      </c>
      <c r="J173">
        <f t="shared" si="47"/>
        <v>50.393333711293792</v>
      </c>
      <c r="K173">
        <f t="shared" si="47"/>
        <v>-23.646784731462379</v>
      </c>
      <c r="L173">
        <f t="shared" si="48"/>
        <v>-11.019651175014101</v>
      </c>
      <c r="M173">
        <f t="shared" si="49"/>
        <v>-27.00309146983134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41.947334109989065</v>
      </c>
      <c r="C174" s="9">
        <f t="shared" si="42"/>
        <v>0.93000000000000071</v>
      </c>
      <c r="D174" s="9">
        <f t="shared" si="51"/>
        <v>52.947334109989065</v>
      </c>
      <c r="E174" s="9">
        <f t="shared" si="51"/>
        <v>-8.8557790257190838</v>
      </c>
      <c r="F174" s="9">
        <f t="shared" si="44"/>
        <v>-7.0394289196665447</v>
      </c>
      <c r="G174" s="10">
        <f t="shared" si="52"/>
        <v>2.1666666599999997</v>
      </c>
      <c r="H174" s="5">
        <f t="shared" si="52"/>
        <v>1</v>
      </c>
      <c r="I174">
        <f t="shared" si="46"/>
        <v>55.674998314665892</v>
      </c>
      <c r="J174">
        <f t="shared" si="47"/>
        <v>50.326113839126208</v>
      </c>
      <c r="K174">
        <f t="shared" si="47"/>
        <v>-23.811503589428352</v>
      </c>
      <c r="L174">
        <f t="shared" si="48"/>
        <v>-11.006810951853478</v>
      </c>
      <c r="M174">
        <f t="shared" si="49"/>
        <v>-26.966192392879407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42.254118622689973</v>
      </c>
      <c r="C175" s="9">
        <f t="shared" si="42"/>
        <v>0.93600000000000072</v>
      </c>
      <c r="D175" s="9">
        <f t="shared" si="51"/>
        <v>53.254118622689973</v>
      </c>
      <c r="E175" s="9">
        <f t="shared" si="51"/>
        <v>-9.0015309036240669</v>
      </c>
      <c r="F175" s="9">
        <f t="shared" si="44"/>
        <v>-7.1520646307964073</v>
      </c>
      <c r="G175" s="10">
        <f t="shared" si="52"/>
        <v>2.1666666599999997</v>
      </c>
      <c r="H175" s="5">
        <f t="shared" si="52"/>
        <v>1</v>
      </c>
      <c r="I175">
        <f t="shared" si="46"/>
        <v>55.684941819417908</v>
      </c>
      <c r="J175">
        <f t="shared" si="47"/>
        <v>50.258972292319903</v>
      </c>
      <c r="K175">
        <f t="shared" si="47"/>
        <v>-23.975997363024916</v>
      </c>
      <c r="L175">
        <f t="shared" si="48"/>
        <v>-10.994089625958003</v>
      </c>
      <c r="M175">
        <f t="shared" si="49"/>
        <v>-26.929279468356565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42.560493808635634</v>
      </c>
      <c r="C176" s="9">
        <f t="shared" si="42"/>
        <v>0.94200000000000073</v>
      </c>
      <c r="D176" s="9">
        <f t="shared" si="51"/>
        <v>53.560493808635634</v>
      </c>
      <c r="E176" s="9">
        <f t="shared" si="51"/>
        <v>-9.1482855067830275</v>
      </c>
      <c r="F176" s="9">
        <f t="shared" si="44"/>
        <v>-7.26532777219031</v>
      </c>
      <c r="G176" s="10">
        <f t="shared" si="52"/>
        <v>2.1666666599999997</v>
      </c>
      <c r="H176" s="5">
        <f t="shared" si="52"/>
        <v>1</v>
      </c>
      <c r="I176">
        <f t="shared" si="46"/>
        <v>55.695422651852788</v>
      </c>
      <c r="J176">
        <f t="shared" si="47"/>
        <v>50.191908345601561</v>
      </c>
      <c r="K176">
        <f t="shared" si="47"/>
        <v>-24.140265967781893</v>
      </c>
      <c r="L176">
        <f t="shared" si="48"/>
        <v>-10.981485977826162</v>
      </c>
      <c r="M176">
        <f t="shared" si="49"/>
        <v>-26.892352002062857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42.866460138997184</v>
      </c>
      <c r="C177" s="9">
        <f t="shared" si="42"/>
        <v>0.94800000000000073</v>
      </c>
      <c r="D177" s="9">
        <f t="shared" si="51"/>
        <v>53.866460138997184</v>
      </c>
      <c r="E177" s="9">
        <f t="shared" si="51"/>
        <v>-9.2960414613954949</v>
      </c>
      <c r="F177" s="9">
        <f t="shared" si="44"/>
        <v>-7.3792154047553575</v>
      </c>
      <c r="G177" s="10">
        <f t="shared" si="52"/>
        <v>2.1666666599999997</v>
      </c>
      <c r="H177" s="5">
        <f t="shared" si="52"/>
        <v>1</v>
      </c>
      <c r="I177">
        <f t="shared" si="46"/>
        <v>55.706437551858315</v>
      </c>
      <c r="J177">
        <f t="shared" si="47"/>
        <v>50.124921281136821</v>
      </c>
      <c r="K177">
        <f t="shared" si="47"/>
        <v>-24.304309314994477</v>
      </c>
      <c r="L177">
        <f t="shared" si="48"/>
        <v>-10.968998793341482</v>
      </c>
      <c r="M177">
        <f t="shared" si="49"/>
        <v>-26.855409312267625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43.172018080589567</v>
      </c>
      <c r="C178" s="9">
        <f t="shared" si="42"/>
        <v>0.95400000000000074</v>
      </c>
      <c r="D178" s="9">
        <f t="shared" si="51"/>
        <v>54.172018080589567</v>
      </c>
      <c r="E178" s="9">
        <f t="shared" si="51"/>
        <v>-9.4447973931072156</v>
      </c>
      <c r="F178" s="9">
        <f t="shared" si="44"/>
        <v>-7.4937245966906731</v>
      </c>
      <c r="G178" s="10">
        <f t="shared" si="52"/>
        <v>2.1666666599999997</v>
      </c>
      <c r="H178" s="5">
        <f t="shared" si="52"/>
        <v>1</v>
      </c>
      <c r="I178">
        <f t="shared" si="46"/>
        <v>55.717983256766722</v>
      </c>
      <c r="J178">
        <f t="shared" si="47"/>
        <v>50.058010388497436</v>
      </c>
      <c r="K178">
        <f t="shared" si="47"/>
        <v>-24.468127311799311</v>
      </c>
      <c r="L178">
        <f t="shared" si="48"/>
        <v>-10.956626863786088</v>
      </c>
      <c r="M178">
        <f t="shared" si="49"/>
        <v>-26.818450729655829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43.477168095916603</v>
      </c>
      <c r="C179" s="9">
        <f t="shared" si="42"/>
        <v>0.96000000000000074</v>
      </c>
      <c r="D179" s="9">
        <f t="shared" si="51"/>
        <v>54.477168095916603</v>
      </c>
      <c r="E179" s="9">
        <f t="shared" si="51"/>
        <v>-9.5945519269850159</v>
      </c>
      <c r="F179" s="9">
        <f t="shared" si="44"/>
        <v>-7.6088524234334818</v>
      </c>
      <c r="G179" s="10">
        <f t="shared" si="52"/>
        <v>2.1666666599999997</v>
      </c>
      <c r="H179" s="5">
        <f t="shared" si="52"/>
        <v>1</v>
      </c>
      <c r="I179">
        <f t="shared" si="46"/>
        <v>55.730056501561094</v>
      </c>
      <c r="J179">
        <f t="shared" si="47"/>
        <v>49.991174964628343</v>
      </c>
      <c r="K179">
        <f t="shared" si="47"/>
        <v>-24.631719861250211</v>
      </c>
      <c r="L179">
        <f t="shared" si="48"/>
        <v>-10.944368985854348</v>
      </c>
      <c r="M179">
        <f t="shared" si="49"/>
        <v>-26.78147559727368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43.781910643215852</v>
      </c>
      <c r="C180" s="9">
        <f t="shared" si="42"/>
        <v>0.96600000000000075</v>
      </c>
      <c r="D180" s="9">
        <f t="shared" si="51"/>
        <v>54.781910643215852</v>
      </c>
      <c r="E180" s="9">
        <f t="shared" si="51"/>
        <v>-9.7453036874921288</v>
      </c>
      <c r="F180" s="9">
        <f t="shared" si="44"/>
        <v>-7.7245959676060307</v>
      </c>
      <c r="G180" s="10">
        <f t="shared" si="52"/>
        <v>2.1666666599999997</v>
      </c>
      <c r="H180" s="5">
        <f t="shared" si="52"/>
        <v>1</v>
      </c>
      <c r="I180">
        <f t="shared" si="46"/>
        <v>55.742654019081854</v>
      </c>
      <c r="J180">
        <f t="shared" si="47"/>
        <v>49.92441431381463</v>
      </c>
      <c r="K180">
        <f t="shared" si="47"/>
        <v>-24.795086862393582</v>
      </c>
      <c r="L180">
        <f t="shared" si="48"/>
        <v>-10.932223961666541</v>
      </c>
      <c r="M180">
        <f t="shared" si="49"/>
        <v>-26.74448327047363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44.086246176503316</v>
      </c>
      <c r="C181" s="9">
        <f t="shared" si="42"/>
        <v>0.97200000000000075</v>
      </c>
      <c r="D181" s="9">
        <f t="shared" ref="D181:E196" si="53">D180+$C$7*(J180+J181)/2</f>
        <v>55.086246176503316</v>
      </c>
      <c r="E181" s="9">
        <f t="shared" si="53"/>
        <v>-9.8970512984639765</v>
      </c>
      <c r="F181" s="9">
        <f t="shared" si="44"/>
        <v>-7.8409523189633932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55.755772540233181</v>
      </c>
      <c r="J181">
        <f t="shared" si="47"/>
        <v>49.857727747648461</v>
      </c>
      <c r="K181">
        <f t="shared" si="47"/>
        <v>-24.958228210343471</v>
      </c>
      <c r="L181">
        <f t="shared" si="48"/>
        <v>-10.920190598782581</v>
      </c>
      <c r="M181">
        <f t="shared" si="49"/>
        <v>-26.707473116858644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44.390175145617881</v>
      </c>
      <c r="C182" s="9">
        <f t="shared" si="42"/>
        <v>0.97800000000000076</v>
      </c>
      <c r="D182" s="9">
        <f t="shared" si="53"/>
        <v>55.390175145617881</v>
      </c>
      <c r="E182" s="9">
        <f t="shared" si="53"/>
        <v>-10.049793383084412</v>
      </c>
      <c r="F182" s="9">
        <f t="shared" si="44"/>
        <v>-7.9579185743420462</v>
      </c>
      <c r="G182" s="10">
        <f t="shared" si="54"/>
        <v>2.1666666599999997</v>
      </c>
      <c r="H182" s="5">
        <f t="shared" si="54"/>
        <v>1</v>
      </c>
      <c r="I182">
        <f t="shared" si="46"/>
        <v>55.769408794189324</v>
      </c>
      <c r="J182">
        <f t="shared" si="47"/>
        <v>49.791114584995888</v>
      </c>
      <c r="K182">
        <f t="shared" si="47"/>
        <v>-25.121143796356307</v>
      </c>
      <c r="L182">
        <f t="shared" si="48"/>
        <v>-10.908267710215759</v>
      </c>
      <c r="M182">
        <f t="shared" si="49"/>
        <v>-26.670444516225864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44.693697996265605</v>
      </c>
      <c r="C183" s="9">
        <f t="shared" si="42"/>
        <v>0.98400000000000076</v>
      </c>
      <c r="D183" s="9">
        <f t="shared" si="53"/>
        <v>55.693697996265605</v>
      </c>
      <c r="E183" s="9">
        <f t="shared" si="53"/>
        <v>-10.20352856386241</v>
      </c>
      <c r="F183" s="9">
        <f t="shared" si="44"/>
        <v>-8.0754918376093023</v>
      </c>
      <c r="G183" s="10">
        <f t="shared" si="54"/>
        <v>2.1666666599999997</v>
      </c>
      <c r="H183" s="5">
        <f t="shared" si="54"/>
        <v>1</v>
      </c>
      <c r="I183">
        <f t="shared" si="46"/>
        <v>55.783559508600717</v>
      </c>
      <c r="J183">
        <f t="shared" si="47"/>
        <v>49.724574151963573</v>
      </c>
      <c r="K183">
        <f t="shared" si="47"/>
        <v>-25.283833507905285</v>
      </c>
      <c r="L183">
        <f t="shared" si="48"/>
        <v>-10.896454114446474</v>
      </c>
      <c r="M183">
        <f t="shared" si="49"/>
        <v>-26.633396860509567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44.996815170063783</v>
      </c>
      <c r="C184" s="9">
        <f t="shared" si="42"/>
        <v>0.99000000000000077</v>
      </c>
      <c r="D184" s="9">
        <f t="shared" si="53"/>
        <v>55.996815170063783</v>
      </c>
      <c r="E184" s="9">
        <f t="shared" si="53"/>
        <v>-10.358255462609222</v>
      </c>
      <c r="F184" s="9">
        <f t="shared" si="44"/>
        <v>-8.1936692196135468</v>
      </c>
      <c r="G184" s="10">
        <f t="shared" si="54"/>
        <v>2.1666666599999997</v>
      </c>
      <c r="H184" s="5">
        <f t="shared" si="54"/>
        <v>1</v>
      </c>
      <c r="I184">
        <f t="shared" si="46"/>
        <v>55.798221409799901</v>
      </c>
      <c r="J184">
        <f t="shared" si="47"/>
        <v>49.658105781865451</v>
      </c>
      <c r="K184">
        <f t="shared" si="47"/>
        <v>-25.446297228754393</v>
      </c>
      <c r="L184">
        <f t="shared" si="48"/>
        <v>-10.884748635435981</v>
      </c>
      <c r="M184">
        <f t="shared" si="49"/>
        <v>-26.596329553723507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45.299527104584797</v>
      </c>
      <c r="C185" s="9">
        <f t="shared" si="42"/>
        <v>0.99600000000000077</v>
      </c>
      <c r="D185" s="9">
        <f t="shared" si="53"/>
        <v>56.299527104584797</v>
      </c>
      <c r="E185" s="9">
        <f t="shared" si="53"/>
        <v>-10.513972700415971</v>
      </c>
      <c r="F185" s="9">
        <f t="shared" si="44"/>
        <v>-8.3124478381352809</v>
      </c>
      <c r="G185" s="10">
        <f t="shared" si="54"/>
        <v>2.1666666599999997</v>
      </c>
      <c r="H185" s="5">
        <f t="shared" si="54"/>
        <v>1</v>
      </c>
      <c r="I185">
        <f t="shared" si="46"/>
        <v>55.813391223007088</v>
      </c>
      <c r="J185">
        <f t="shared" si="47"/>
        <v>49.591708815189293</v>
      </c>
      <c r="K185">
        <f t="shared" si="47"/>
        <v>-25.608534839032107</v>
      </c>
      <c r="L185">
        <f t="shared" si="48"/>
        <v>-10.87315010264008</v>
      </c>
      <c r="M185">
        <f t="shared" si="49"/>
        <v>-26.559242011902604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45.601834233399792</v>
      </c>
      <c r="C186" s="9">
        <f t="shared" si="42"/>
        <v>1.0020000000000007</v>
      </c>
      <c r="D186" s="9">
        <f t="shared" si="53"/>
        <v>56.601834233399792</v>
      </c>
      <c r="E186" s="9">
        <f t="shared" si="53"/>
        <v>-10.670678897631699</v>
      </c>
      <c r="F186" s="9">
        <f t="shared" si="44"/>
        <v>-8.431824817838983</v>
      </c>
      <c r="G186" s="10">
        <f t="shared" si="54"/>
        <v>2.1666666599999997</v>
      </c>
      <c r="H186" s="5">
        <f t="shared" si="54"/>
        <v>1</v>
      </c>
      <c r="I186">
        <f t="shared" si="46"/>
        <v>55.829065672535414</v>
      </c>
      <c r="J186">
        <f t="shared" si="47"/>
        <v>49.525382599563187</v>
      </c>
      <c r="K186">
        <f t="shared" si="47"/>
        <v>-25.770546215304712</v>
      </c>
      <c r="L186">
        <f t="shared" si="48"/>
        <v>-10.861657351022798</v>
      </c>
      <c r="M186">
        <f t="shared" si="49"/>
        <v>-26.522133663044009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45.903736986122112</v>
      </c>
      <c r="C187" s="9">
        <f t="shared" si="42"/>
        <v>1.0080000000000007</v>
      </c>
      <c r="D187" s="9">
        <f t="shared" si="53"/>
        <v>56.903736986122112</v>
      </c>
      <c r="E187" s="9">
        <f t="shared" si="53"/>
        <v>-10.828372673841859</v>
      </c>
      <c r="F187" s="9">
        <f t="shared" si="44"/>
        <v>-8.5517972902257249</v>
      </c>
      <c r="G187" s="10">
        <f t="shared" si="54"/>
        <v>2.1666666599999997</v>
      </c>
      <c r="H187" s="5">
        <f t="shared" si="54"/>
        <v>1</v>
      </c>
      <c r="I187">
        <f t="shared" si="46"/>
        <v>55.845241481995785</v>
      </c>
      <c r="J187">
        <f t="shared" si="47"/>
        <v>49.459126489721946</v>
      </c>
      <c r="K187">
        <f t="shared" si="47"/>
        <v>-25.932331230649282</v>
      </c>
      <c r="L187">
        <f t="shared" si="48"/>
        <v>-10.850269221069995</v>
      </c>
      <c r="M187">
        <f t="shared" si="49"/>
        <v>-26.48500394704751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46.205235788450558</v>
      </c>
      <c r="C188" s="9">
        <f t="shared" si="42"/>
        <v>1.0140000000000007</v>
      </c>
      <c r="D188" s="9">
        <f t="shared" si="53"/>
        <v>57.205235788450558</v>
      </c>
      <c r="E188" s="9">
        <f t="shared" si="53"/>
        <v>-10.987052647847253</v>
      </c>
      <c r="F188" s="9">
        <f t="shared" si="44"/>
        <v>-8.6723623935866101</v>
      </c>
      <c r="G188" s="10">
        <f t="shared" si="54"/>
        <v>2.1666666599999997</v>
      </c>
      <c r="H188" s="5">
        <f t="shared" si="54"/>
        <v>1</v>
      </c>
      <c r="I188">
        <f t="shared" si="46"/>
        <v>55.86191537450123</v>
      </c>
      <c r="J188">
        <f t="shared" si="47"/>
        <v>49.392939847473421</v>
      </c>
      <c r="K188">
        <f t="shared" si="47"/>
        <v>-26.093889754726273</v>
      </c>
      <c r="L188">
        <f t="shared" si="48"/>
        <v>-10.838984558802927</v>
      </c>
      <c r="M188">
        <f t="shared" si="49"/>
        <v>-26.447852315655361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46.506331062212432</v>
      </c>
      <c r="C189" s="9">
        <f t="shared" si="42"/>
        <v>1.0200000000000007</v>
      </c>
      <c r="D189" s="9">
        <f t="shared" si="53"/>
        <v>57.506331062212432</v>
      </c>
      <c r="E189" s="9">
        <f t="shared" si="53"/>
        <v>-11.146717437643417</v>
      </c>
      <c r="F189" s="9">
        <f t="shared" si="44"/>
        <v>-8.7935172729569651</v>
      </c>
      <c r="G189" s="10">
        <f t="shared" si="54"/>
        <v>2.1666666599999997</v>
      </c>
      <c r="H189" s="5">
        <f t="shared" si="54"/>
        <v>1</v>
      </c>
      <c r="I189">
        <f t="shared" si="46"/>
        <v>55.879084072870668</v>
      </c>
      <c r="J189">
        <f t="shared" si="47"/>
        <v>49.326822041664727</v>
      </c>
      <c r="K189">
        <f t="shared" si="47"/>
        <v>-26.25522165385177</v>
      </c>
      <c r="L189">
        <f t="shared" si="48"/>
        <v>-10.827802215791682</v>
      </c>
      <c r="M189">
        <f t="shared" si="49"/>
        <v>-26.410678232391483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46.807023225406361</v>
      </c>
      <c r="C190" s="9">
        <f t="shared" si="42"/>
        <v>1.0260000000000007</v>
      </c>
      <c r="D190" s="9">
        <f t="shared" si="53"/>
        <v>57.807023225406361</v>
      </c>
      <c r="E190" s="9">
        <f t="shared" si="53"/>
        <v>-11.307365660400427</v>
      </c>
      <c r="F190" s="9">
        <f t="shared" si="44"/>
        <v>-8.9152590800713227</v>
      </c>
      <c r="G190" s="10">
        <f t="shared" si="54"/>
        <v>2.1666666599999997</v>
      </c>
      <c r="H190" s="5">
        <f t="shared" si="54"/>
        <v>1</v>
      </c>
      <c r="I190">
        <f t="shared" si="46"/>
        <v>55.896744299832207</v>
      </c>
      <c r="J190">
        <f t="shared" si="47"/>
        <v>49.260772448148394</v>
      </c>
      <c r="K190">
        <f t="shared" si="47"/>
        <v>-26.416326791069359</v>
      </c>
      <c r="L190">
        <f t="shared" si="48"/>
        <v>-10.816721049168574</v>
      </c>
      <c r="M190">
        <f t="shared" si="49"/>
        <v>-26.373481172500046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47.107312692244946</v>
      </c>
      <c r="C191" s="9">
        <f t="shared" si="42"/>
        <v>1.0320000000000007</v>
      </c>
      <c r="D191" s="9">
        <f t="shared" si="53"/>
        <v>58.107312692244946</v>
      </c>
      <c r="E191" s="9">
        <f t="shared" si="53"/>
        <v>-11.468995932443164</v>
      </c>
      <c r="F191" s="9">
        <f t="shared" si="44"/>
        <v>-9.0375849733191487</v>
      </c>
      <c r="G191" s="10">
        <f t="shared" si="54"/>
        <v>2.1666666599999997</v>
      </c>
      <c r="H191" s="5">
        <f t="shared" si="54"/>
        <v>1</v>
      </c>
      <c r="I191">
        <f t="shared" si="46"/>
        <v>55.914892778225749</v>
      </c>
      <c r="J191">
        <f t="shared" si="47"/>
        <v>49.194790449748467</v>
      </c>
      <c r="K191">
        <f t="shared" si="47"/>
        <v>-26.577205026221609</v>
      </c>
      <c r="L191">
        <f t="shared" si="48"/>
        <v>-10.805739921641422</v>
      </c>
      <c r="M191">
        <f t="shared" si="49"/>
        <v>-26.33626062288349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47.407199873197172</v>
      </c>
      <c r="C192" s="9">
        <f t="shared" si="42"/>
        <v>1.0380000000000007</v>
      </c>
      <c r="D192" s="9">
        <f t="shared" si="53"/>
        <v>58.407199873197172</v>
      </c>
      <c r="E192" s="9">
        <f t="shared" si="53"/>
        <v>-11.631606869232005</v>
      </c>
      <c r="F192" s="9">
        <f t="shared" si="44"/>
        <v>-9.1604921177013381</v>
      </c>
      <c r="G192" s="10">
        <f t="shared" si="54"/>
        <v>2.1666666599999997</v>
      </c>
      <c r="H192" s="5">
        <f t="shared" si="54"/>
        <v>1</v>
      </c>
      <c r="I192">
        <f t="shared" si="46"/>
        <v>55.933526231204823</v>
      </c>
      <c r="J192">
        <f t="shared" si="47"/>
        <v>49.128875436226451</v>
      </c>
      <c r="K192">
        <f t="shared" si="47"/>
        <v>-26.7378562160212</v>
      </c>
      <c r="L192">
        <f t="shared" si="48"/>
        <v>-10.794857701506661</v>
      </c>
      <c r="M192">
        <f t="shared" si="49"/>
        <v>-26.299016082039923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47.706685175030614</v>
      </c>
      <c r="C193" s="9">
        <f t="shared" si="42"/>
        <v>1.0440000000000007</v>
      </c>
      <c r="D193" s="9">
        <f t="shared" si="53"/>
        <v>58.706685175030614</v>
      </c>
      <c r="E193" s="9">
        <f t="shared" si="53"/>
        <v>-11.795197085343942</v>
      </c>
      <c r="F193" s="9">
        <f t="shared" si="44"/>
        <v>-9.2839776847874411</v>
      </c>
      <c r="G193" s="10">
        <f t="shared" si="54"/>
        <v>2.1666666599999997</v>
      </c>
      <c r="H193" s="5">
        <f t="shared" si="54"/>
        <v>1</v>
      </c>
      <c r="I193">
        <f t="shared" si="46"/>
        <v>55.952641382437818</v>
      </c>
      <c r="J193">
        <f t="shared" si="47"/>
        <v>49.063026804247258</v>
      </c>
      <c r="K193">
        <f t="shared" si="47"/>
        <v>-26.898280214121645</v>
      </c>
      <c r="L193">
        <f t="shared" si="48"/>
        <v>-10.784073262662385</v>
      </c>
      <c r="M193">
        <f t="shared" si="49"/>
        <v>-26.261747059999994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48.005769000853469</v>
      </c>
      <c r="C194" s="9">
        <f t="shared" si="42"/>
        <v>1.0500000000000007</v>
      </c>
      <c r="D194" s="9">
        <f t="shared" si="53"/>
        <v>59.005769000853469</v>
      </c>
      <c r="E194" s="9">
        <f t="shared" si="53"/>
        <v>-11.959765194454135</v>
      </c>
      <c r="F194" s="9">
        <f t="shared" si="44"/>
        <v>-9.4080388526736698</v>
      </c>
      <c r="G194" s="10">
        <f t="shared" si="54"/>
        <v>2.1666666599999997</v>
      </c>
      <c r="H194" s="5">
        <f t="shared" si="54"/>
        <v>1</v>
      </c>
      <c r="I194">
        <f t="shared" si="46"/>
        <v>55.972234956308291</v>
      </c>
      <c r="J194">
        <f t="shared" si="47"/>
        <v>48.99724395734502</v>
      </c>
      <c r="K194">
        <f t="shared" si="47"/>
        <v>-27.058476871187644</v>
      </c>
      <c r="L194">
        <f t="shared" si="48"/>
        <v>-10.773385484621219</v>
      </c>
      <c r="M194">
        <f t="shared" si="49"/>
        <v>-26.224453078263142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48.304451750156332</v>
      </c>
      <c r="C195" s="9">
        <f t="shared" si="42"/>
        <v>1.0560000000000007</v>
      </c>
      <c r="D195" s="9">
        <f t="shared" si="53"/>
        <v>59.304451750156332</v>
      </c>
      <c r="E195" s="9">
        <f t="shared" si="53"/>
        <v>-12.125309809317901</v>
      </c>
      <c r="F195" s="9">
        <f t="shared" si="44"/>
        <v>-9.5326728059415835</v>
      </c>
      <c r="G195" s="10">
        <f t="shared" si="54"/>
        <v>2.1666666599999997</v>
      </c>
      <c r="H195" s="5">
        <f t="shared" si="54"/>
        <v>1</v>
      </c>
      <c r="I195">
        <f t="shared" si="46"/>
        <v>55.992303678114503</v>
      </c>
      <c r="J195">
        <f t="shared" si="47"/>
        <v>48.931526305888831</v>
      </c>
      <c r="K195">
        <f t="shared" si="47"/>
        <v>-27.218446034965048</v>
      </c>
      <c r="L195">
        <f t="shared" si="48"/>
        <v>-10.762793252523018</v>
      </c>
      <c r="M195">
        <f t="shared" si="49"/>
        <v>-26.187133669733328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48.602733818853793</v>
      </c>
      <c r="C196" s="9">
        <f t="shared" si="42"/>
        <v>1.0620000000000007</v>
      </c>
      <c r="D196" s="9">
        <f t="shared" si="53"/>
        <v>59.602733818853793</v>
      </c>
      <c r="E196" s="9">
        <f t="shared" si="53"/>
        <v>-12.291829541753113</v>
      </c>
      <c r="F196" s="9">
        <f t="shared" si="44"/>
        <v>-9.6578767356175597</v>
      </c>
      <c r="G196" s="10">
        <f t="shared" si="54"/>
        <v>2.1666666599999997</v>
      </c>
      <c r="H196" s="5">
        <f t="shared" si="54"/>
        <v>1</v>
      </c>
      <c r="I196">
        <f t="shared" si="46"/>
        <v>56.012844274268048</v>
      </c>
      <c r="J196">
        <f t="shared" si="47"/>
        <v>48.865873267048443</v>
      </c>
      <c r="K196">
        <f t="shared" si="47"/>
        <v>-27.378187550350422</v>
      </c>
      <c r="L196">
        <f t="shared" si="48"/>
        <v>-10.752295457147447</v>
      </c>
      <c r="M196">
        <f t="shared" si="49"/>
        <v>-26.149788378654215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48.90061559932581</v>
      </c>
      <c r="C197" s="9">
        <f t="shared" si="42"/>
        <v>1.0680000000000007</v>
      </c>
      <c r="D197" s="9">
        <f t="shared" ref="D197:E212" si="55">D196+$C$7*(J196+J197)/2</f>
        <v>59.90061559932581</v>
      </c>
      <c r="E197" s="9">
        <f t="shared" si="55"/>
        <v>-12.459323002623035</v>
      </c>
      <c r="F197" s="9">
        <f t="shared" si="44"/>
        <v>-9.7836478391329322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56.033853472491465</v>
      </c>
      <c r="J197">
        <f t="shared" si="47"/>
        <v>48.800284264759846</v>
      </c>
      <c r="K197">
        <f t="shared" si="47"/>
        <v>-27.537701259460214</v>
      </c>
      <c r="L197">
        <f t="shared" si="48"/>
        <v>-10.741890994926333</v>
      </c>
      <c r="M197">
        <f t="shared" si="49"/>
        <v>-26.112416760543784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49.198097480458884</v>
      </c>
      <c r="C198" s="9">
        <f t="shared" si="42"/>
        <v>1.0740000000000007</v>
      </c>
      <c r="D198" s="9">
        <f t="shared" si="55"/>
        <v>60.198097480458884</v>
      </c>
      <c r="E198" s="9">
        <f t="shared" si="55"/>
        <v>-12.627788801819573</v>
      </c>
      <c r="F198" s="9">
        <f t="shared" si="44"/>
        <v>-9.9099833202848799</v>
      </c>
      <c r="G198" s="10">
        <f t="shared" si="56"/>
        <v>2.1666666599999997</v>
      </c>
      <c r="H198" s="5">
        <f t="shared" si="56"/>
        <v>1</v>
      </c>
      <c r="I198">
        <f t="shared" si="46"/>
        <v>56.055328002014988</v>
      </c>
      <c r="J198">
        <f t="shared" si="47"/>
        <v>48.734758729690796</v>
      </c>
      <c r="K198">
        <f t="shared" si="47"/>
        <v>-27.696987001699529</v>
      </c>
      <c r="L198">
        <f t="shared" si="48"/>
        <v>-10.731578767955872</v>
      </c>
      <c r="M198">
        <f t="shared" si="49"/>
        <v>-26.075018382128466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49.49517984768702</v>
      </c>
      <c r="C199" s="9">
        <f t="shared" si="42"/>
        <v>1.0800000000000007</v>
      </c>
      <c r="D199" s="9">
        <f t="shared" si="55"/>
        <v>60.49517984768702</v>
      </c>
      <c r="E199" s="9">
        <f t="shared" si="55"/>
        <v>-12.79722554824694</v>
      </c>
      <c r="F199" s="9">
        <f t="shared" si="44"/>
        <v>-10.036880389198007</v>
      </c>
      <c r="G199" s="10">
        <f t="shared" si="56"/>
        <v>2.1666666599999997</v>
      </c>
      <c r="H199" s="5">
        <f t="shared" si="56"/>
        <v>1</v>
      </c>
      <c r="I199">
        <f t="shared" si="46"/>
        <v>56.077264593772135</v>
      </c>
      <c r="J199">
        <f t="shared" si="47"/>
        <v>48.669296099206264</v>
      </c>
      <c r="K199">
        <f t="shared" si="47"/>
        <v>-27.856044613830512</v>
      </c>
      <c r="L199">
        <f t="shared" si="48"/>
        <v>-10.721357684008613</v>
      </c>
      <c r="M199">
        <f t="shared" si="49"/>
        <v>-26.037592821276714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49.791863083032467</v>
      </c>
      <c r="C200" s="9">
        <f t="shared" si="42"/>
        <v>1.0860000000000007</v>
      </c>
      <c r="D200" s="9">
        <f t="shared" si="55"/>
        <v>60.791863083032467</v>
      </c>
      <c r="E200" s="9">
        <f t="shared" si="55"/>
        <v>-12.967631849805747</v>
      </c>
      <c r="F200" s="9">
        <f t="shared" si="44"/>
        <v>-10.164336262286614</v>
      </c>
      <c r="G200" s="10">
        <f t="shared" si="56"/>
        <v>2.1666666599999997</v>
      </c>
      <c r="H200" s="5">
        <f t="shared" si="56"/>
        <v>1</v>
      </c>
      <c r="I200">
        <f t="shared" si="46"/>
        <v>56.099659980594275</v>
      </c>
      <c r="J200">
        <f t="shared" si="47"/>
        <v>48.603895817333814</v>
      </c>
      <c r="K200">
        <f t="shared" si="47"/>
        <v>-28.014873930040299</v>
      </c>
      <c r="L200">
        <f t="shared" si="48"/>
        <v>-10.711226656545247</v>
      </c>
      <c r="M200">
        <f t="shared" si="49"/>
        <v>-26.0001396669321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50.088147565146258</v>
      </c>
      <c r="C201" s="9">
        <f t="shared" si="42"/>
        <v>1.0920000000000007</v>
      </c>
      <c r="D201" s="9">
        <f t="shared" si="55"/>
        <v>61.088147565146258</v>
      </c>
      <c r="E201" s="9">
        <f t="shared" si="55"/>
        <v>-13.139006313377495</v>
      </c>
      <c r="F201" s="9">
        <f t="shared" si="44"/>
        <v>-10.292348162217689</v>
      </c>
      <c r="G201" s="10">
        <f t="shared" si="56"/>
        <v>2.1666666599999997</v>
      </c>
      <c r="H201" s="5">
        <f t="shared" si="56"/>
        <v>1</v>
      </c>
      <c r="I201">
        <f t="shared" si="46"/>
        <v>56.122510897404055</v>
      </c>
      <c r="J201">
        <f t="shared" si="47"/>
        <v>48.538557334728885</v>
      </c>
      <c r="K201">
        <f t="shared" si="47"/>
        <v>-28.173474782008583</v>
      </c>
      <c r="L201">
        <f t="shared" si="48"/>
        <v>-10.701184604726167</v>
      </c>
      <c r="M201">
        <f t="shared" si="49"/>
        <v>-25.962658519045885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50.384033669348533</v>
      </c>
      <c r="C202" s="9">
        <f t="shared" si="42"/>
        <v>1.0980000000000008</v>
      </c>
      <c r="D202" s="9">
        <f t="shared" si="55"/>
        <v>61.384033669348533</v>
      </c>
      <c r="E202" s="9">
        <f t="shared" si="55"/>
        <v>-13.311347544809493</v>
      </c>
      <c r="F202" s="9">
        <f t="shared" si="44"/>
        <v>-10.42091331787454</v>
      </c>
      <c r="G202" s="10">
        <f t="shared" si="56"/>
        <v>2.1666666599999997</v>
      </c>
      <c r="H202" s="5">
        <f t="shared" si="56"/>
        <v>1</v>
      </c>
      <c r="I202">
        <f t="shared" si="46"/>
        <v>56.145814081407664</v>
      </c>
      <c r="J202">
        <f t="shared" si="47"/>
        <v>48.473280108640054</v>
      </c>
      <c r="K202">
        <f t="shared" si="47"/>
        <v>-28.331846998974761</v>
      </c>
      <c r="L202">
        <f t="shared" si="48"/>
        <v>-10.691230453422824</v>
      </c>
      <c r="M202">
        <f t="shared" si="49"/>
        <v>-25.925148988509143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50.679521767668653</v>
      </c>
      <c r="C203" s="9">
        <f t="shared" si="42"/>
        <v>1.1040000000000008</v>
      </c>
      <c r="D203" s="9">
        <f t="shared" si="55"/>
        <v>61.679521767668653</v>
      </c>
      <c r="E203" s="9">
        <f t="shared" si="55"/>
        <v>-13.484654148900171</v>
      </c>
      <c r="F203" s="9">
        <f t="shared" si="44"/>
        <v>-10.550028964321143</v>
      </c>
      <c r="G203" s="10">
        <f t="shared" si="56"/>
        <v>2.1666666599999997</v>
      </c>
      <c r="H203" s="5">
        <f t="shared" si="56"/>
        <v>1</v>
      </c>
      <c r="I203">
        <f t="shared" si="46"/>
        <v>56.169566272285856</v>
      </c>
      <c r="J203">
        <f t="shared" si="47"/>
        <v>48.408063602874172</v>
      </c>
      <c r="K203">
        <f t="shared" si="47"/>
        <v>-28.489990407804665</v>
      </c>
      <c r="L203">
        <f t="shared" si="48"/>
        <v>-10.681363133228821</v>
      </c>
      <c r="M203">
        <f t="shared" si="49"/>
        <v>-25.887610697084373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50.974612228885093</v>
      </c>
      <c r="C204" s="9">
        <f t="shared" si="42"/>
        <v>1.1100000000000008</v>
      </c>
      <c r="D204" s="9">
        <f t="shared" si="55"/>
        <v>61.974612228885093</v>
      </c>
      <c r="E204" s="9">
        <f t="shared" si="55"/>
        <v>-13.658924729384799</v>
      </c>
      <c r="F204" s="9">
        <f t="shared" si="44"/>
        <v>-10.67969234276714</v>
      </c>
      <c r="G204" s="10">
        <f t="shared" si="56"/>
        <v>2.1666666599999997</v>
      </c>
      <c r="H204" s="5">
        <f t="shared" si="56"/>
        <v>1</v>
      </c>
      <c r="I204">
        <f t="shared" si="46"/>
        <v>56.19376421238379</v>
      </c>
      <c r="J204">
        <f t="shared" si="47"/>
        <v>48.342907287761477</v>
      </c>
      <c r="K204">
        <f t="shared" si="47"/>
        <v>-28.647904833056881</v>
      </c>
      <c r="L204">
        <f t="shared" si="48"/>
        <v>-10.671581580470788</v>
      </c>
      <c r="M204">
        <f t="shared" si="49"/>
        <v>-25.85004327733666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51.269305418565132</v>
      </c>
      <c r="C205" s="9">
        <f t="shared" si="42"/>
        <v>1.1160000000000008</v>
      </c>
      <c r="D205" s="9">
        <f t="shared" si="55"/>
        <v>62.269305418565132</v>
      </c>
      <c r="E205" s="9">
        <f t="shared" si="55"/>
        <v>-13.83415788892162</v>
      </c>
      <c r="F205" s="9">
        <f t="shared" si="44"/>
        <v>-10.809900700533515</v>
      </c>
      <c r="G205" s="10">
        <f t="shared" si="56"/>
        <v>2.1666666599999997</v>
      </c>
      <c r="H205" s="5">
        <f t="shared" si="56"/>
        <v>1</v>
      </c>
      <c r="I205">
        <f t="shared" si="46"/>
        <v>56.218404646899479</v>
      </c>
      <c r="J205">
        <f t="shared" si="47"/>
        <v>48.277810640120606</v>
      </c>
      <c r="K205">
        <f t="shared" si="47"/>
        <v>-28.805590097048636</v>
      </c>
      <c r="L205">
        <f t="shared" si="48"/>
        <v>-10.661884737218982</v>
      </c>
      <c r="M205">
        <f t="shared" si="49"/>
        <v>-25.812446372564381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51.563601699104332</v>
      </c>
      <c r="C206" s="9">
        <f t="shared" si="42"/>
        <v>1.1220000000000008</v>
      </c>
      <c r="D206" s="9">
        <f t="shared" si="55"/>
        <v>62.563601699104332</v>
      </c>
      <c r="E206" s="9">
        <f t="shared" si="55"/>
        <v>-14.010352229078379</v>
      </c>
      <c r="F206" s="9">
        <f t="shared" si="44"/>
        <v>-10.940651291018902</v>
      </c>
      <c r="G206" s="10">
        <f t="shared" si="56"/>
        <v>2.1666666599999997</v>
      </c>
      <c r="H206" s="5">
        <f t="shared" si="56"/>
        <v>1</v>
      </c>
      <c r="I206">
        <f t="shared" si="46"/>
        <v>56.243484324070977</v>
      </c>
      <c r="J206">
        <f t="shared" si="47"/>
        <v>48.212773143223572</v>
      </c>
      <c r="K206">
        <f t="shared" si="47"/>
        <v>-28.963046019921279</v>
      </c>
      <c r="L206">
        <f t="shared" si="48"/>
        <v>-10.652271551297639</v>
      </c>
      <c r="M206">
        <f t="shared" si="49"/>
        <v>-25.774819636729497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51.857501429765783</v>
      </c>
      <c r="C207" s="9">
        <f t="shared" si="42"/>
        <v>1.1280000000000008</v>
      </c>
      <c r="D207" s="9">
        <f t="shared" si="55"/>
        <v>62.857501429765783</v>
      </c>
      <c r="E207" s="9">
        <f t="shared" si="55"/>
        <v>-14.187506350319239</v>
      </c>
      <c r="F207" s="9">
        <f t="shared" si="44"/>
        <v>-11.071941373666593</v>
      </c>
      <c r="G207" s="10">
        <f t="shared" si="56"/>
        <v>2.1666666599999997</v>
      </c>
      <c r="H207" s="5">
        <f t="shared" si="56"/>
        <v>1</v>
      </c>
      <c r="I207">
        <f t="shared" si="46"/>
        <v>56.268999995362215</v>
      </c>
      <c r="J207">
        <f t="shared" si="47"/>
        <v>48.147794286760657</v>
      </c>
      <c r="K207">
        <f t="shared" si="47"/>
        <v>-29.12027241970533</v>
      </c>
      <c r="L207">
        <f t="shared" si="48"/>
        <v>-10.64274097629507</v>
      </c>
      <c r="M207">
        <f t="shared" si="49"/>
        <v>-25.737162734387343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52.151004966719157</v>
      </c>
      <c r="C208" s="9">
        <f t="shared" si="42"/>
        <v>1.1340000000000008</v>
      </c>
      <c r="D208" s="9">
        <f t="shared" si="55"/>
        <v>63.151004966719157</v>
      </c>
      <c r="E208" s="9">
        <f t="shared" si="55"/>
        <v>-14.365618851992116</v>
      </c>
      <c r="F208" s="9">
        <f t="shared" si="44"/>
        <v>-11.203768213932115</v>
      </c>
      <c r="G208" s="10">
        <f t="shared" si="56"/>
        <v>2.1666666599999997</v>
      </c>
      <c r="H208" s="5">
        <f t="shared" si="56"/>
        <v>1</v>
      </c>
      <c r="I208">
        <f t="shared" si="46"/>
        <v>56.294948415647362</v>
      </c>
      <c r="J208">
        <f t="shared" si="47"/>
        <v>48.082873566805254</v>
      </c>
      <c r="K208">
        <f t="shared" si="47"/>
        <v>-29.277269112385092</v>
      </c>
      <c r="L208">
        <f t="shared" si="48"/>
        <v>-10.633291971573449</v>
      </c>
      <c r="M208">
        <f t="shared" si="49"/>
        <v>-25.699475340616083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52.444112663079537</v>
      </c>
      <c r="C209" s="9">
        <f t="shared" si="42"/>
        <v>1.1400000000000008</v>
      </c>
      <c r="D209" s="9">
        <f t="shared" si="55"/>
        <v>63.444112663079537</v>
      </c>
      <c r="E209" s="9">
        <f t="shared" si="55"/>
        <v>-14.544688332316376</v>
      </c>
      <c r="F209" s="9">
        <f t="shared" si="44"/>
        <v>-11.33612908325151</v>
      </c>
      <c r="G209" s="10">
        <f t="shared" si="56"/>
        <v>2.1666666599999997</v>
      </c>
      <c r="H209" s="5">
        <f t="shared" si="56"/>
        <v>1</v>
      </c>
      <c r="I209">
        <f t="shared" si="46"/>
        <v>56.321326343393828</v>
      </c>
      <c r="J209">
        <f t="shared" si="47"/>
        <v>48.018010485778653</v>
      </c>
      <c r="K209">
        <f t="shared" si="47"/>
        <v>-29.434035911962852</v>
      </c>
      <c r="L209">
        <f t="shared" si="48"/>
        <v>-10.623923502278357</v>
      </c>
      <c r="M209">
        <f t="shared" si="49"/>
        <v>-25.661757140945681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52.736824868946023</v>
      </c>
      <c r="C210" s="9">
        <f t="shared" si="42"/>
        <v>1.1460000000000008</v>
      </c>
      <c r="D210" s="9">
        <f t="shared" si="55"/>
        <v>63.736824868946023</v>
      </c>
      <c r="E210" s="9">
        <f t="shared" si="55"/>
        <v>-14.724713388370956</v>
      </c>
      <c r="F210" s="9">
        <f t="shared" si="44"/>
        <v>-11.469021259010205</v>
      </c>
      <c r="G210" s="10">
        <f t="shared" si="56"/>
        <v>2.1666666599999997</v>
      </c>
      <c r="H210" s="5">
        <f t="shared" si="56"/>
        <v>1</v>
      </c>
      <c r="I210">
        <f t="shared" si="46"/>
        <v>56.348130540843727</v>
      </c>
      <c r="J210">
        <f t="shared" si="47"/>
        <v>47.953204552414753</v>
      </c>
      <c r="K210">
        <f t="shared" si="47"/>
        <v>-29.590572630522619</v>
      </c>
      <c r="L210">
        <f t="shared" si="48"/>
        <v>-10.614634539347998</v>
      </c>
      <c r="M210">
        <f t="shared" si="49"/>
        <v>-25.624007831286548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53.029141931440151</v>
      </c>
      <c r="C211" s="9">
        <f t="shared" si="42"/>
        <v>1.1520000000000008</v>
      </c>
      <c r="D211" s="9">
        <f t="shared" si="55"/>
        <v>64.029141931440151</v>
      </c>
      <c r="E211" s="9">
        <f t="shared" si="55"/>
        <v>-14.905692616082845</v>
      </c>
      <c r="F211" s="9">
        <f t="shared" si="44"/>
        <v>-11.602442024512548</v>
      </c>
      <c r="G211" s="10">
        <f t="shared" si="56"/>
        <v>2.1666666599999997</v>
      </c>
      <c r="H211" s="5">
        <f t="shared" si="56"/>
        <v>1</v>
      </c>
      <c r="I211">
        <f t="shared" si="46"/>
        <v>56.375357774193887</v>
      </c>
      <c r="J211">
        <f t="shared" si="47"/>
        <v>47.888455281724731</v>
      </c>
      <c r="K211">
        <f t="shared" si="47"/>
        <v>-29.746879078293468</v>
      </c>
      <c r="L211">
        <f t="shared" si="48"/>
        <v>-10.605424059522152</v>
      </c>
      <c r="M211">
        <f t="shared" si="49"/>
        <v>-25.586227117857714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53.321064194744039</v>
      </c>
      <c r="C212" s="9">
        <f t="shared" si="42"/>
        <v>1.1580000000000008</v>
      </c>
      <c r="D212" s="9">
        <f t="shared" si="55"/>
        <v>64.321064194744039</v>
      </c>
      <c r="E212" s="9">
        <f t="shared" si="55"/>
        <v>-15.087624610215963</v>
      </c>
      <c r="F212" s="9">
        <f t="shared" si="44"/>
        <v>-11.736388668951879</v>
      </c>
      <c r="G212" s="10">
        <f t="shared" si="56"/>
        <v>2.1666666599999997</v>
      </c>
      <c r="H212" s="5">
        <f t="shared" si="56"/>
        <v>1</v>
      </c>
      <c r="I212">
        <f t="shared" si="46"/>
        <v>56.403004813774288</v>
      </c>
      <c r="J212">
        <f t="shared" si="47"/>
        <v>47.823762194961645</v>
      </c>
      <c r="K212">
        <f t="shared" si="47"/>
        <v>-29.902955063712401</v>
      </c>
      <c r="L212">
        <f t="shared" si="48"/>
        <v>-10.596291045350798</v>
      </c>
      <c r="M212">
        <f t="shared" si="49"/>
        <v>-25.548414717114724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53.612592000138406</v>
      </c>
      <c r="C213" s="9">
        <f t="shared" ref="C213:C276" si="61">C212+_dt</f>
        <v>1.1640000000000008</v>
      </c>
      <c r="D213" s="9">
        <f t="shared" ref="D213:E228" si="62">D212+$C$7*(J212+J213)/2</f>
        <v>64.612592000138406</v>
      </c>
      <c r="E213" s="9">
        <f t="shared" si="62"/>
        <v>-15.270507964360421</v>
      </c>
      <c r="F213" s="9">
        <f t="shared" ref="F213:F276" si="63">$O$1*D213^2+$O$2*D213+$O$3</f>
        <v>-11.870858487381302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56.431068434224976</v>
      </c>
      <c r="J213">
        <f t="shared" ref="J213:K276" si="66">J212+L212*$C$7</f>
        <v>47.759124819585004</v>
      </c>
      <c r="K213">
        <f t="shared" si="66"/>
        <v>-30.058800393486802</v>
      </c>
      <c r="L213">
        <f t="shared" ref="L213:L276" si="67">-$C$15*I213*J213</f>
        <v>-10.587234485202451</v>
      </c>
      <c r="M213">
        <f t="shared" ref="M213:M276" si="68">-$C$6-$C$15*I213*K213</f>
        <v>-25.510570355677096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53.903725686040275</v>
      </c>
      <c r="C214" s="9">
        <f t="shared" si="61"/>
        <v>1.1700000000000008</v>
      </c>
      <c r="D214" s="9">
        <f t="shared" si="62"/>
        <v>64.903725686040275</v>
      </c>
      <c r="E214" s="9">
        <f t="shared" si="62"/>
        <v>-15.454341270922159</v>
      </c>
      <c r="F214" s="9">
        <f t="shared" si="63"/>
        <v>-12.005848780685014</v>
      </c>
      <c r="G214" s="10">
        <f t="shared" si="64"/>
        <v>2.1666666599999997</v>
      </c>
      <c r="H214" s="5">
        <f t="shared" si="64"/>
        <v>1</v>
      </c>
      <c r="I214">
        <f t="shared" si="65"/>
        <v>56.459545414671332</v>
      </c>
      <c r="J214">
        <f t="shared" si="66"/>
        <v>47.694542689225273</v>
      </c>
      <c r="K214">
        <f t="shared" si="66"/>
        <v>-30.214414872656434</v>
      </c>
      <c r="L214">
        <f t="shared" si="67"/>
        <v>-10.578253373272178</v>
      </c>
      <c r="M214">
        <f t="shared" si="68"/>
        <v>-25.472693770255443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54.194465588040543</v>
      </c>
      <c r="C215" s="9">
        <f t="shared" si="61"/>
        <v>1.1760000000000008</v>
      </c>
      <c r="D215" s="9">
        <f t="shared" si="62"/>
        <v>65.194465588040543</v>
      </c>
      <c r="E215" s="9">
        <f t="shared" si="62"/>
        <v>-15.639123121112959</v>
      </c>
      <c r="F215" s="9">
        <f t="shared" si="63"/>
        <v>-12.14135685555021</v>
      </c>
      <c r="G215" s="10">
        <f t="shared" si="64"/>
        <v>2.1666666599999997</v>
      </c>
      <c r="H215" s="5">
        <f t="shared" si="64"/>
        <v>1</v>
      </c>
      <c r="I215">
        <f t="shared" si="65"/>
        <v>56.488432538897719</v>
      </c>
      <c r="J215">
        <f t="shared" si="66"/>
        <v>47.63001534364831</v>
      </c>
      <c r="K215">
        <f t="shared" si="66"/>
        <v>-30.369798304654992</v>
      </c>
      <c r="L215">
        <f t="shared" si="67"/>
        <v>-10.569346709589263</v>
      </c>
      <c r="M215">
        <f t="shared" si="68"/>
        <v>-25.434784707578302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54.484812038941271</v>
      </c>
      <c r="C216" s="9">
        <f t="shared" si="61"/>
        <v>1.1820000000000008</v>
      </c>
      <c r="D216" s="9">
        <f t="shared" si="62"/>
        <v>65.484812038941271</v>
      </c>
      <c r="E216" s="9">
        <f t="shared" si="62"/>
        <v>-15.82485210494084</v>
      </c>
      <c r="F216" s="9">
        <f t="shared" si="63"/>
        <v>-12.27738002443963</v>
      </c>
      <c r="G216" s="10">
        <f t="shared" si="64"/>
        <v>2.1666666599999997</v>
      </c>
      <c r="H216" s="5">
        <f t="shared" si="64"/>
        <v>1</v>
      </c>
      <c r="I216">
        <f t="shared" si="65"/>
        <v>56.517726595519569</v>
      </c>
      <c r="J216">
        <f t="shared" si="66"/>
        <v>47.565542328719815</v>
      </c>
      <c r="K216">
        <f t="shared" si="66"/>
        <v>-30.524950491371222</v>
      </c>
      <c r="L216">
        <f t="shared" si="67"/>
        <v>-10.560513500024612</v>
      </c>
      <c r="M216">
        <f t="shared" si="68"/>
        <v>-25.396842924318555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54.774765368792799</v>
      </c>
      <c r="C217" s="9">
        <f t="shared" si="61"/>
        <v>1.1880000000000008</v>
      </c>
      <c r="D217" s="9">
        <f t="shared" si="62"/>
        <v>65.774765368792799</v>
      </c>
      <c r="E217" s="9">
        <f t="shared" si="62"/>
        <v>-16.01152681120081</v>
      </c>
      <c r="F217" s="9">
        <f t="shared" si="63"/>
        <v>-12.413915605564632</v>
      </c>
      <c r="G217" s="10">
        <f t="shared" si="64"/>
        <v>2.1666666599999997</v>
      </c>
      <c r="H217" s="5">
        <f t="shared" si="64"/>
        <v>1</v>
      </c>
      <c r="I217">
        <f t="shared" si="65"/>
        <v>56.547424378153671</v>
      </c>
      <c r="J217">
        <f t="shared" si="66"/>
        <v>47.501123196369662</v>
      </c>
      <c r="K217">
        <f t="shared" si="66"/>
        <v>-30.679871233209564</v>
      </c>
      <c r="L217">
        <f t="shared" si="67"/>
        <v>-10.551752756297768</v>
      </c>
      <c r="M217">
        <f t="shared" si="68"/>
        <v>-25.35886818701961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55.064325904930627</v>
      </c>
      <c r="C218" s="9">
        <f t="shared" si="61"/>
        <v>1.1940000000000008</v>
      </c>
      <c r="D218" s="9">
        <f t="shared" si="62"/>
        <v>66.064325904930627</v>
      </c>
      <c r="E218" s="9">
        <f t="shared" si="62"/>
        <v>-16.199145827466008</v>
      </c>
      <c r="F218" s="9">
        <f t="shared" si="63"/>
        <v>-12.550960922858895</v>
      </c>
      <c r="G218" s="10">
        <f t="shared" si="64"/>
        <v>2.1666666599999997</v>
      </c>
      <c r="H218" s="5">
        <f t="shared" si="64"/>
        <v>1</v>
      </c>
      <c r="I218">
        <f t="shared" si="65"/>
        <v>56.577522685586793</v>
      </c>
      <c r="J218">
        <f t="shared" si="66"/>
        <v>47.436757504556248</v>
      </c>
      <c r="K218">
        <f t="shared" si="66"/>
        <v>-30.834560329150385</v>
      </c>
      <c r="L218">
        <f t="shared" si="67"/>
        <v>-10.543063495983604</v>
      </c>
      <c r="M218">
        <f t="shared" si="68"/>
        <v>-25.320860272021225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55.353493972012075</v>
      </c>
      <c r="C219" s="9">
        <f t="shared" si="61"/>
        <v>1.2000000000000008</v>
      </c>
      <c r="D219" s="9">
        <f t="shared" si="62"/>
        <v>66.353493972012075</v>
      </c>
      <c r="E219" s="9">
        <f t="shared" si="62"/>
        <v>-16.387707740079186</v>
      </c>
      <c r="F219" s="9">
        <f t="shared" si="63"/>
        <v>-12.68851330595265</v>
      </c>
      <c r="G219" s="10">
        <f t="shared" si="64"/>
        <v>2.1666666599999997</v>
      </c>
      <c r="H219" s="5">
        <f t="shared" si="64"/>
        <v>1</v>
      </c>
      <c r="I219">
        <f t="shared" si="65"/>
        <v>56.608018321942644</v>
      </c>
      <c r="J219">
        <f t="shared" si="66"/>
        <v>47.37244481723075</v>
      </c>
      <c r="K219">
        <f t="shared" si="66"/>
        <v>-30.989017576809715</v>
      </c>
      <c r="L219">
        <f t="shared" si="67"/>
        <v>-10.534444742518714</v>
      </c>
      <c r="M219">
        <f t="shared" si="68"/>
        <v>-25.282818965385065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55.642269892052752</v>
      </c>
      <c r="C220" s="9">
        <f t="shared" si="61"/>
        <v>1.2060000000000008</v>
      </c>
      <c r="D220" s="9">
        <f t="shared" si="62"/>
        <v>66.642269892052752</v>
      </c>
      <c r="E220" s="9">
        <f t="shared" si="62"/>
        <v>-16.577211134144576</v>
      </c>
      <c r="F220" s="9">
        <f t="shared" si="63"/>
        <v>-12.826570090147502</v>
      </c>
      <c r="G220" s="10">
        <f t="shared" si="64"/>
        <v>2.1666666599999997</v>
      </c>
      <c r="H220" s="5">
        <f t="shared" si="64"/>
        <v>1</v>
      </c>
      <c r="I220">
        <f t="shared" si="65"/>
        <v>56.63890809684699</v>
      </c>
      <c r="J220">
        <f t="shared" si="66"/>
        <v>47.308184704301389</v>
      </c>
      <c r="K220">
        <f t="shared" si="66"/>
        <v>-31.143242772498564</v>
      </c>
      <c r="L220">
        <f t="shared" si="67"/>
        <v>-10.525895525207396</v>
      </c>
      <c r="M220">
        <f t="shared" si="68"/>
        <v>-25.244744062819962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55.930653984462751</v>
      </c>
      <c r="C221" s="9">
        <f t="shared" si="61"/>
        <v>1.2120000000000009</v>
      </c>
      <c r="D221" s="9">
        <f t="shared" si="62"/>
        <v>66.930653984462751</v>
      </c>
      <c r="E221" s="9">
        <f t="shared" si="62"/>
        <v>-16.767654593520106</v>
      </c>
      <c r="F221" s="9">
        <f t="shared" si="63"/>
        <v>-12.965128616391766</v>
      </c>
      <c r="G221" s="10">
        <f t="shared" si="64"/>
        <v>2.1666666599999997</v>
      </c>
      <c r="H221" s="5">
        <f t="shared" si="64"/>
        <v>1</v>
      </c>
      <c r="I221">
        <f t="shared" si="65"/>
        <v>56.670188825591083</v>
      </c>
      <c r="J221">
        <f t="shared" si="66"/>
        <v>47.243976741597628</v>
      </c>
      <c r="K221">
        <f t="shared" si="66"/>
        <v>-31.297235711281765</v>
      </c>
      <c r="L221">
        <f t="shared" si="67"/>
        <v>-10.517414879227353</v>
      </c>
      <c r="M221">
        <f t="shared" si="68"/>
        <v>-25.206635369606921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56.218646566082668</v>
      </c>
      <c r="C222" s="9">
        <f t="shared" si="61"/>
        <v>1.2180000000000009</v>
      </c>
      <c r="D222" s="9">
        <f t="shared" si="62"/>
        <v>67.218646566082668</v>
      </c>
      <c r="E222" s="9">
        <f t="shared" si="62"/>
        <v>-16.959036700809978</v>
      </c>
      <c r="F222" s="9">
        <f t="shared" si="63"/>
        <v>-13.104186231256413</v>
      </c>
      <c r="G222" s="10">
        <f t="shared" si="64"/>
        <v>2.1666666599999997</v>
      </c>
      <c r="H222" s="5">
        <f t="shared" si="64"/>
        <v>1</v>
      </c>
      <c r="I222">
        <f t="shared" si="65"/>
        <v>56.701857329293198</v>
      </c>
      <c r="J222">
        <f t="shared" si="66"/>
        <v>47.17982051083434</v>
      </c>
      <c r="K222">
        <f t="shared" si="66"/>
        <v>-31.450996187036367</v>
      </c>
      <c r="L222">
        <f t="shared" si="67"/>
        <v>-10.509001845634989</v>
      </c>
      <c r="M222">
        <f t="shared" si="68"/>
        <v>-25.168492700523856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56.506247951219422</v>
      </c>
      <c r="C223" s="9">
        <f t="shared" si="61"/>
        <v>1.2240000000000009</v>
      </c>
      <c r="D223" s="9">
        <f t="shared" si="62"/>
        <v>67.506247951219422</v>
      </c>
      <c r="E223" s="9">
        <f t="shared" si="62"/>
        <v>-17.151356037357594</v>
      </c>
      <c r="F223" s="9">
        <f t="shared" si="63"/>
        <v>-13.24374028691151</v>
      </c>
      <c r="G223" s="10">
        <f t="shared" si="64"/>
        <v>2.1666666599999997</v>
      </c>
      <c r="H223" s="5">
        <f t="shared" si="64"/>
        <v>1</v>
      </c>
      <c r="I223">
        <f t="shared" si="65"/>
        <v>56.73391043505849</v>
      </c>
      <c r="J223">
        <f t="shared" si="66"/>
        <v>47.115715599575964</v>
      </c>
      <c r="K223">
        <f t="shared" si="66"/>
        <v>-31.604523992509563</v>
      </c>
      <c r="L223">
        <f t="shared" si="67"/>
        <v>-10.50065547137039</v>
      </c>
      <c r="M223">
        <f t="shared" si="68"/>
        <v>-25.13031587977008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56.793458451681786</v>
      </c>
      <c r="C224" s="9">
        <f t="shared" si="61"/>
        <v>1.2300000000000009</v>
      </c>
      <c r="D224" s="9">
        <f t="shared" si="62"/>
        <v>67.793458451681786</v>
      </c>
      <c r="E224" s="9">
        <f t="shared" si="62"/>
        <v>-17.344611183238847</v>
      </c>
      <c r="F224" s="9">
        <f t="shared" si="63"/>
        <v>-13.383788141103224</v>
      </c>
      <c r="G224" s="10">
        <f t="shared" si="64"/>
        <v>2.1666666599999997</v>
      </c>
      <c r="H224" s="5">
        <f t="shared" si="64"/>
        <v>1</v>
      </c>
      <c r="I224">
        <f t="shared" si="65"/>
        <v>56.766344976136892</v>
      </c>
      <c r="J224">
        <f t="shared" si="66"/>
        <v>47.051661601200607</v>
      </c>
      <c r="K224">
        <f t="shared" si="66"/>
        <v>-31.75781891937616</v>
      </c>
      <c r="L224">
        <f t="shared" si="67"/>
        <v>-10.492374809261923</v>
      </c>
      <c r="M224">
        <f t="shared" si="68"/>
        <v>-25.092104740890562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57.080278376815784</v>
      </c>
      <c r="C225" s="9">
        <f t="shared" si="61"/>
        <v>1.2360000000000009</v>
      </c>
      <c r="D225" s="9">
        <f t="shared" si="62"/>
        <v>68.080278376815784</v>
      </c>
      <c r="E225" s="9">
        <f t="shared" si="62"/>
        <v>-17.538800717255747</v>
      </c>
      <c r="F225" s="9">
        <f t="shared" si="63"/>
        <v>-13.524327157131353</v>
      </c>
      <c r="G225" s="10">
        <f t="shared" si="64"/>
        <v>2.1666666599999997</v>
      </c>
      <c r="H225" s="5">
        <f t="shared" si="64"/>
        <v>1</v>
      </c>
      <c r="I225">
        <f t="shared" si="65"/>
        <v>56.799157792079228</v>
      </c>
      <c r="J225">
        <f t="shared" si="66"/>
        <v>46.987658114864111</v>
      </c>
      <c r="K225">
        <f t="shared" si="66"/>
        <v>-31.91088075829559</v>
      </c>
      <c r="L225">
        <f t="shared" si="67"/>
        <v>-10.484158918030479</v>
      </c>
      <c r="M225">
        <f t="shared" si="68"/>
        <v>-25.053859126699969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57.36670803353978</v>
      </c>
      <c r="C226" s="9">
        <f t="shared" si="61"/>
        <v>1.2420000000000009</v>
      </c>
      <c r="D226" s="9">
        <f t="shared" si="62"/>
        <v>68.36670803353978</v>
      </c>
      <c r="E226" s="9">
        <f t="shared" si="62"/>
        <v>-17.733923216930403</v>
      </c>
      <c r="F226" s="9">
        <f t="shared" si="63"/>
        <v>-13.665354703827337</v>
      </c>
      <c r="G226" s="10">
        <f t="shared" si="64"/>
        <v>2.1666666599999997</v>
      </c>
      <c r="H226" s="5">
        <f t="shared" si="64"/>
        <v>1</v>
      </c>
      <c r="I226">
        <f t="shared" si="65"/>
        <v>56.832345728891468</v>
      </c>
      <c r="J226">
        <f t="shared" si="66"/>
        <v>46.923704745464121</v>
      </c>
      <c r="K226">
        <f t="shared" si="66"/>
        <v>-32.063709298968462</v>
      </c>
      <c r="L226">
        <f t="shared" si="67"/>
        <v>-10.476006862293353</v>
      </c>
      <c r="M226">
        <f t="shared" si="68"/>
        <v>-25.015578889206473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57.652747726379431</v>
      </c>
      <c r="C227" s="9">
        <f t="shared" si="61"/>
        <v>1.2480000000000009</v>
      </c>
      <c r="D227" s="9">
        <f t="shared" si="62"/>
        <v>68.652747726379431</v>
      </c>
      <c r="E227" s="9">
        <f t="shared" si="62"/>
        <v>-17.929977258499346</v>
      </c>
      <c r="F227" s="9">
        <f t="shared" si="63"/>
        <v>-13.806868155532896</v>
      </c>
      <c r="G227" s="10">
        <f t="shared" si="64"/>
        <v>2.1666666599999997</v>
      </c>
      <c r="H227" s="5">
        <f t="shared" si="64"/>
        <v>1</v>
      </c>
      <c r="I227">
        <f t="shared" si="65"/>
        <v>56.865905639187062</v>
      </c>
      <c r="J227">
        <f t="shared" si="66"/>
        <v>46.859801103604134</v>
      </c>
      <c r="K227">
        <f t="shared" si="66"/>
        <v>-32.216304330192621</v>
      </c>
      <c r="L227">
        <f t="shared" si="67"/>
        <v>-10.467917712567777</v>
      </c>
      <c r="M227">
        <f t="shared" si="68"/>
        <v>-24.977263889535386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57.938397757502372</v>
      </c>
      <c r="C228" s="9">
        <f t="shared" si="61"/>
        <v>1.2540000000000009</v>
      </c>
      <c r="D228" s="9">
        <f t="shared" si="62"/>
        <v>68.938397757502372</v>
      </c>
      <c r="E228" s="9">
        <f t="shared" si="62"/>
        <v>-18.126961416908184</v>
      </c>
      <c r="F228" s="9">
        <f t="shared" si="63"/>
        <v>-13.94886489207904</v>
      </c>
      <c r="G228" s="10">
        <f t="shared" si="64"/>
        <v>2.1666666599999997</v>
      </c>
      <c r="H228" s="5">
        <f t="shared" si="64"/>
        <v>1</v>
      </c>
      <c r="I228">
        <f t="shared" si="65"/>
        <v>56.899834382337389</v>
      </c>
      <c r="J228">
        <f t="shared" si="66"/>
        <v>46.79594680555747</v>
      </c>
      <c r="K228">
        <f t="shared" si="66"/>
        <v>-32.368665639918788</v>
      </c>
      <c r="L228">
        <f t="shared" si="67"/>
        <v>-10.459890545274034</v>
      </c>
      <c r="M228">
        <f t="shared" si="68"/>
        <v>-24.938913997852602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58.223658426752678</v>
      </c>
      <c r="C229" s="9">
        <f t="shared" si="61"/>
        <v>1.2600000000000009</v>
      </c>
      <c r="D229" s="9">
        <f t="shared" ref="D229:E244" si="70">D228+$C$7*(J228+J229)/2</f>
        <v>69.223658426752678</v>
      </c>
      <c r="E229" s="9">
        <f t="shared" si="70"/>
        <v>-18.324874265806617</v>
      </c>
      <c r="F229" s="9">
        <f t="shared" si="63"/>
        <v>-14.091342298765685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56.934128824620302</v>
      </c>
      <c r="J229">
        <f t="shared" si="66"/>
        <v>46.732141473231302</v>
      </c>
      <c r="K229">
        <f t="shared" si="66"/>
        <v>-32.520793015305692</v>
      </c>
      <c r="L229">
        <f t="shared" si="67"/>
        <v>-10.451924442738258</v>
      </c>
      <c r="M229">
        <f t="shared" si="68"/>
        <v>-24.900529093287826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58.508530031685126</v>
      </c>
      <c r="C230" s="9">
        <f t="shared" si="61"/>
        <v>1.2660000000000009</v>
      </c>
      <c r="D230" s="9">
        <f t="shared" si="70"/>
        <v>69.508530031685126</v>
      </c>
      <c r="E230" s="9">
        <f t="shared" si="70"/>
        <v>-18.523714377543762</v>
      </c>
      <c r="F230" s="9">
        <f t="shared" si="63"/>
        <v>-14.234297766341744</v>
      </c>
      <c r="G230" s="10">
        <f t="shared" si="71"/>
        <v>2.1666666599999997</v>
      </c>
      <c r="H230" s="5">
        <f t="shared" si="71"/>
        <v>1</v>
      </c>
      <c r="I230">
        <f t="shared" si="65"/>
        <v>56.968785839366767</v>
      </c>
      <c r="J230">
        <f t="shared" si="66"/>
        <v>46.668384734130598</v>
      </c>
      <c r="K230">
        <f t="shared" si="66"/>
        <v>-32.672686242774745</v>
      </c>
      <c r="L230">
        <f t="shared" si="67"/>
        <v>-10.444018493194836</v>
      </c>
      <c r="M230">
        <f t="shared" si="68"/>
        <v>-24.862109063857684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58.793012867599259</v>
      </c>
      <c r="C231" s="9">
        <f t="shared" si="61"/>
        <v>1.2720000000000009</v>
      </c>
      <c r="D231" s="9">
        <f t="shared" si="70"/>
        <v>69.793012867599259</v>
      </c>
      <c r="E231" s="9">
        <f t="shared" si="70"/>
        <v>-18.72348032316382</v>
      </c>
      <c r="F231" s="9">
        <f t="shared" si="63"/>
        <v>-14.377728690985677</v>
      </c>
      <c r="G231" s="10">
        <f t="shared" si="71"/>
        <v>2.1666666599999997</v>
      </c>
      <c r="H231" s="5">
        <f t="shared" si="71"/>
        <v>1</v>
      </c>
      <c r="I231">
        <f t="shared" si="65"/>
        <v>57.003802307105531</v>
      </c>
      <c r="J231">
        <f t="shared" si="66"/>
        <v>46.604676221322109</v>
      </c>
      <c r="K231">
        <f t="shared" si="66"/>
        <v>-32.824345108064279</v>
      </c>
      <c r="L231">
        <f t="shared" si="67"/>
        <v>-10.43617179078842</v>
      </c>
      <c r="M231">
        <f t="shared" si="68"/>
        <v>-24.823653806388652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59.077107227573151</v>
      </c>
      <c r="C232" s="9">
        <f t="shared" si="61"/>
        <v>1.2780000000000009</v>
      </c>
      <c r="D232" s="9">
        <f t="shared" si="70"/>
        <v>70.077107227573151</v>
      </c>
      <c r="E232" s="9">
        <f t="shared" si="70"/>
        <v>-18.924170672402081</v>
      </c>
      <c r="F232" s="9">
        <f t="shared" si="63"/>
        <v>-14.521632474286573</v>
      </c>
      <c r="G232" s="10">
        <f t="shared" si="71"/>
        <v>2.1666666599999997</v>
      </c>
      <c r="H232" s="5">
        <f t="shared" si="71"/>
        <v>1</v>
      </c>
      <c r="I232">
        <f t="shared" si="65"/>
        <v>57.039175115705817</v>
      </c>
      <c r="J232">
        <f t="shared" si="66"/>
        <v>46.541015573398298</v>
      </c>
      <c r="K232">
        <f t="shared" si="66"/>
        <v>-32.975769396283248</v>
      </c>
      <c r="L232">
        <f t="shared" si="67"/>
        <v>-10.428383435575594</v>
      </c>
      <c r="M232">
        <f t="shared" si="68"/>
        <v>-24.785163226439852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59.360813402497058</v>
      </c>
      <c r="C233" s="9">
        <f t="shared" si="61"/>
        <v>1.2840000000000009</v>
      </c>
      <c r="D233" s="9">
        <f t="shared" si="70"/>
        <v>70.360813402497058</v>
      </c>
      <c r="E233" s="9">
        <f t="shared" si="70"/>
        <v>-19.125783993681235</v>
      </c>
      <c r="F233" s="9">
        <f t="shared" si="63"/>
        <v>-14.66600652322569</v>
      </c>
      <c r="G233" s="10">
        <f t="shared" si="71"/>
        <v>2.1666666599999997</v>
      </c>
      <c r="H233" s="5">
        <f t="shared" si="71"/>
        <v>1</v>
      </c>
      <c r="I233">
        <f t="shared" si="65"/>
        <v>57.074901160518152</v>
      </c>
      <c r="J233">
        <f t="shared" si="66"/>
        <v>46.477402434441288</v>
      </c>
      <c r="K233">
        <f t="shared" si="66"/>
        <v>-33.126958891964527</v>
      </c>
      <c r="L233">
        <f t="shared" si="67"/>
        <v>-10.42065253352615</v>
      </c>
      <c r="M233">
        <f t="shared" si="68"/>
        <v>-24.746637238225713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59.644131681106771</v>
      </c>
      <c r="C234" s="9">
        <f t="shared" si="61"/>
        <v>1.2900000000000009</v>
      </c>
      <c r="D234" s="9">
        <f t="shared" si="70"/>
        <v>70.644131681106771</v>
      </c>
      <c r="E234" s="9">
        <f t="shared" si="70"/>
        <v>-19.328318854108037</v>
      </c>
      <c r="F234" s="9">
        <f t="shared" si="63"/>
        <v>-14.810848250158486</v>
      </c>
      <c r="G234" s="10">
        <f t="shared" si="71"/>
        <v>2.1666666599999997</v>
      </c>
      <c r="H234" s="5">
        <f t="shared" si="71"/>
        <v>1</v>
      </c>
      <c r="I234">
        <f t="shared" si="65"/>
        <v>57.110977344513138</v>
      </c>
      <c r="J234">
        <f t="shared" si="66"/>
        <v>46.413836453986775</v>
      </c>
      <c r="K234">
        <f t="shared" si="66"/>
        <v>-33.277913379117706</v>
      </c>
      <c r="L234">
        <f t="shared" si="67"/>
        <v>-10.412978196523976</v>
      </c>
      <c r="M234">
        <f t="shared" si="68"/>
        <v>-24.708075764538503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59.92706235001674</v>
      </c>
      <c r="C235" s="9">
        <f t="shared" si="61"/>
        <v>1.2960000000000009</v>
      </c>
      <c r="D235" s="9">
        <f t="shared" si="70"/>
        <v>70.92706235001674</v>
      </c>
      <c r="E235" s="9">
        <f t="shared" si="70"/>
        <v>-19.531773819470253</v>
      </c>
      <c r="F235" s="9">
        <f t="shared" si="63"/>
        <v>-14.956155072797053</v>
      </c>
      <c r="G235" s="10">
        <f t="shared" si="71"/>
        <v>2.1666666599999997</v>
      </c>
      <c r="H235" s="5">
        <f t="shared" si="71"/>
        <v>1</v>
      </c>
      <c r="I235">
        <f t="shared" si="65"/>
        <v>57.147400578418264</v>
      </c>
      <c r="J235">
        <f t="shared" si="66"/>
        <v>46.35031728698798</v>
      </c>
      <c r="K235">
        <f t="shared" si="66"/>
        <v>-33.428632641281389</v>
      </c>
      <c r="L235">
        <f t="shared" si="67"/>
        <v>-10.405359542367583</v>
      </c>
      <c r="M235">
        <f t="shared" si="68"/>
        <v>-24.669478736670769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60.209605693753076</v>
      </c>
      <c r="C236" s="9">
        <f t="shared" si="61"/>
        <v>1.3020000000000009</v>
      </c>
      <c r="D236" s="9">
        <f t="shared" si="70"/>
        <v>71.209605693753076</v>
      </c>
      <c r="E236" s="9">
        <f t="shared" si="70"/>
        <v>-19.736147454233965</v>
      </c>
      <c r="F236" s="9">
        <f t="shared" si="63"/>
        <v>-15.101924414193132</v>
      </c>
      <c r="G236" s="10">
        <f t="shared" si="71"/>
        <v>2.1666666599999997</v>
      </c>
      <c r="H236" s="5">
        <f t="shared" si="71"/>
        <v>1</v>
      </c>
      <c r="I236">
        <f t="shared" si="65"/>
        <v>57.184167780852775</v>
      </c>
      <c r="J236">
        <f t="shared" si="66"/>
        <v>46.286844593779541</v>
      </c>
      <c r="K236">
        <f t="shared" si="66"/>
        <v>-33.579116461575083</v>
      </c>
      <c r="L236">
        <f t="shared" si="67"/>
        <v>-10.397795694770243</v>
      </c>
      <c r="M236">
        <f t="shared" si="68"/>
        <v>-24.630846094337656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60.491761994786231</v>
      </c>
      <c r="C237" s="9">
        <f t="shared" si="61"/>
        <v>1.3080000000000009</v>
      </c>
      <c r="D237" s="9">
        <f t="shared" si="70"/>
        <v>71.491761994786231</v>
      </c>
      <c r="E237" s="9">
        <f t="shared" si="70"/>
        <v>-19.94143832154116</v>
      </c>
      <c r="F237" s="9">
        <f t="shared" si="63"/>
        <v>-15.248153702721481</v>
      </c>
      <c r="G237" s="10">
        <f t="shared" si="71"/>
        <v>2.1666666599999997</v>
      </c>
      <c r="H237" s="5">
        <f t="shared" si="71"/>
        <v>1</v>
      </c>
      <c r="I237">
        <f t="shared" si="65"/>
        <v>57.221275878460496</v>
      </c>
      <c r="J237">
        <f t="shared" si="66"/>
        <v>46.223418040041444</v>
      </c>
      <c r="K237">
        <f t="shared" si="66"/>
        <v>-33.729364622750545</v>
      </c>
      <c r="L237">
        <f t="shared" si="67"/>
        <v>-10.390285783359747</v>
      </c>
      <c r="M237">
        <f t="shared" si="68"/>
        <v>-24.592177785599173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60.773531533563485</v>
      </c>
      <c r="C238" s="9">
        <f t="shared" si="61"/>
        <v>1.3140000000000009</v>
      </c>
      <c r="D238" s="9">
        <f t="shared" si="70"/>
        <v>71.773531533563485</v>
      </c>
      <c r="E238" s="9">
        <f t="shared" si="70"/>
        <v>-20.147644983207638</v>
      </c>
      <c r="F238" s="9">
        <f t="shared" si="63"/>
        <v>-15.394840372063733</v>
      </c>
      <c r="G238" s="10">
        <f t="shared" si="71"/>
        <v>2.1666666599999997</v>
      </c>
      <c r="H238" s="5">
        <f t="shared" si="71"/>
        <v>1</v>
      </c>
      <c r="I238">
        <f t="shared" si="65"/>
        <v>57.258721806040661</v>
      </c>
      <c r="J238">
        <f t="shared" si="66"/>
        <v>46.160037296762951</v>
      </c>
      <c r="K238">
        <f t="shared" si="66"/>
        <v>-33.879376907242701</v>
      </c>
      <c r="L238">
        <f t="shared" si="67"/>
        <v>-10.382828943677776</v>
      </c>
      <c r="M238">
        <f t="shared" si="68"/>
        <v>-24.553473766782332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61.054914588541237</v>
      </c>
      <c r="C239" s="9">
        <f t="shared" si="61"/>
        <v>1.320000000000001</v>
      </c>
      <c r="D239" s="9">
        <f t="shared" si="70"/>
        <v>72.054914588541237</v>
      </c>
      <c r="E239" s="9">
        <f t="shared" si="70"/>
        <v>-20.354765999721248</v>
      </c>
      <c r="F239" s="9">
        <f t="shared" si="63"/>
        <v>-15.541981861192692</v>
      </c>
      <c r="G239" s="10">
        <f t="shared" si="71"/>
        <v>2.1666666599999997</v>
      </c>
      <c r="H239" s="5">
        <f t="shared" si="71"/>
        <v>1</v>
      </c>
      <c r="I239">
        <f t="shared" si="65"/>
        <v>57.296502506676809</v>
      </c>
      <c r="J239">
        <f t="shared" si="66"/>
        <v>46.096702040206516</v>
      </c>
      <c r="K239">
        <f t="shared" si="66"/>
        <v>-34.029153097220075</v>
      </c>
      <c r="L239">
        <f t="shared" si="67"/>
        <v>-10.375424317178915</v>
      </c>
      <c r="M239">
        <f t="shared" si="68"/>
        <v>-24.514734002403273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61.335911436217074</v>
      </c>
      <c r="C240" s="9">
        <f t="shared" si="61"/>
        <v>1.326000000000001</v>
      </c>
      <c r="D240" s="9">
        <f t="shared" si="70"/>
        <v>72.335911436217074</v>
      </c>
      <c r="E240" s="9">
        <f t="shared" si="70"/>
        <v>-20.562799930240406</v>
      </c>
      <c r="F240" s="9">
        <f t="shared" si="63"/>
        <v>-15.689575614357089</v>
      </c>
      <c r="G240" s="10">
        <f t="shared" si="71"/>
        <v>2.1666666599999997</v>
      </c>
      <c r="H240" s="5">
        <f t="shared" si="71"/>
        <v>1</v>
      </c>
      <c r="I240">
        <f t="shared" si="65"/>
        <v>57.334614931863563</v>
      </c>
      <c r="J240">
        <f t="shared" si="66"/>
        <v>46.033411951871727</v>
      </c>
      <c r="K240">
        <f t="shared" si="66"/>
        <v>-34.178692974634735</v>
      </c>
      <c r="L240">
        <f t="shared" si="67"/>
        <v>-10.368071051229263</v>
      </c>
      <c r="M240">
        <f t="shared" si="68"/>
        <v>-24.475958465089295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61.616522351161578</v>
      </c>
      <c r="C241" s="9">
        <f t="shared" si="61"/>
        <v>1.332000000000001</v>
      </c>
      <c r="D241" s="9">
        <f t="shared" si="70"/>
        <v>72.616522351161578</v>
      </c>
      <c r="E241" s="9">
        <f t="shared" si="70"/>
        <v>-20.771745332592921</v>
      </c>
      <c r="F241" s="9">
        <f t="shared" si="63"/>
        <v>-15.837619081066727</v>
      </c>
      <c r="G241" s="10">
        <f t="shared" si="71"/>
        <v>2.1666666599999997</v>
      </c>
      <c r="H241" s="5">
        <f t="shared" si="71"/>
        <v>1</v>
      </c>
      <c r="I241">
        <f t="shared" si="65"/>
        <v>57.373056041631472</v>
      </c>
      <c r="J241">
        <f t="shared" si="66"/>
        <v>45.970166718459225</v>
      </c>
      <c r="K241">
        <f t="shared" si="66"/>
        <v>-34.327996321271783</v>
      </c>
      <c r="L241">
        <f t="shared" si="67"/>
        <v>-10.360768299104674</v>
      </c>
      <c r="M241">
        <f t="shared" si="68"/>
        <v>-24.437147135500854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61.896747606049971</v>
      </c>
      <c r="C242" s="9">
        <f t="shared" si="61"/>
        <v>1.338000000000001</v>
      </c>
      <c r="D242" s="9">
        <f t="shared" si="70"/>
        <v>72.896747606049971</v>
      </c>
      <c r="E242" s="9">
        <f t="shared" si="70"/>
        <v>-20.981600763275136</v>
      </c>
      <c r="F242" s="9">
        <f t="shared" si="63"/>
        <v>-15.986109716078097</v>
      </c>
      <c r="G242" s="10">
        <f t="shared" si="71"/>
        <v>2.1666666599999997</v>
      </c>
      <c r="H242" s="5">
        <f t="shared" si="71"/>
        <v>1</v>
      </c>
      <c r="I242">
        <f t="shared" si="65"/>
        <v>57.411822804669796</v>
      </c>
      <c r="J242">
        <f t="shared" si="66"/>
        <v>45.906966031834685</v>
      </c>
      <c r="K242">
        <f t="shared" si="66"/>
        <v>-34.477062918798339</v>
      </c>
      <c r="L242">
        <f t="shared" si="67"/>
        <v>-10.353515219988603</v>
      </c>
      <c r="M242">
        <f t="shared" si="68"/>
        <v>-24.398300002253549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62.176587471693495</v>
      </c>
      <c r="C243" s="9">
        <f t="shared" si="61"/>
        <v>1.344000000000001</v>
      </c>
      <c r="D243" s="9">
        <f t="shared" si="70"/>
        <v>73.176587471693495</v>
      </c>
      <c r="E243" s="9">
        <f t="shared" si="70"/>
        <v>-21.192364777451349</v>
      </c>
      <c r="F243" s="9">
        <f t="shared" si="63"/>
        <v>-16.135044979380385</v>
      </c>
      <c r="G243" s="10">
        <f t="shared" si="71"/>
        <v>2.1666666599999997</v>
      </c>
      <c r="H243" s="5">
        <f t="shared" si="71"/>
        <v>1</v>
      </c>
      <c r="I243">
        <f t="shared" si="65"/>
        <v>57.450912198447334</v>
      </c>
      <c r="J243">
        <f t="shared" si="66"/>
        <v>45.843809588992755</v>
      </c>
      <c r="K243">
        <f t="shared" si="66"/>
        <v>-34.625892548812082</v>
      </c>
      <c r="L243">
        <f t="shared" si="67"/>
        <v>-10.346310978969608</v>
      </c>
      <c r="M243">
        <f t="shared" si="68"/>
        <v>-24.359417061840048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62.456042217070589</v>
      </c>
      <c r="C244" s="9">
        <f t="shared" si="61"/>
        <v>1.350000000000001</v>
      </c>
      <c r="D244" s="9">
        <f t="shared" si="70"/>
        <v>73.456042217070589</v>
      </c>
      <c r="E244" s="9">
        <f t="shared" si="70"/>
        <v>-21.404035928953537</v>
      </c>
      <c r="F244" s="9">
        <f t="shared" si="63"/>
        <v>-16.284422336181908</v>
      </c>
      <c r="G244" s="10">
        <f t="shared" si="71"/>
        <v>2.1666666599999997</v>
      </c>
      <c r="H244" s="5">
        <f t="shared" si="71"/>
        <v>1</v>
      </c>
      <c r="I244">
        <f t="shared" si="65"/>
        <v>57.490321209331121</v>
      </c>
      <c r="J244">
        <f t="shared" si="66"/>
        <v>45.780697092021043</v>
      </c>
      <c r="K244">
        <f t="shared" si="66"/>
        <v>-34.774484992889306</v>
      </c>
      <c r="L244">
        <f t="shared" si="67"/>
        <v>-10.339154747038426</v>
      </c>
      <c r="M244">
        <f t="shared" si="68"/>
        <v>-24.320498318552019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62.735112109357843</v>
      </c>
      <c r="C245" s="9">
        <f t="shared" si="61"/>
        <v>1.356000000000001</v>
      </c>
      <c r="D245" s="9">
        <f t="shared" ref="D245:E260" si="72">D244+$C$7*(J244+J245)/2</f>
        <v>73.735112109357843</v>
      </c>
      <c r="E245" s="9">
        <f t="shared" si="72"/>
        <v>-21.616612770281378</v>
      </c>
      <c r="F245" s="9">
        <f t="shared" si="63"/>
        <v>-16.434239256896948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57.530046832703228</v>
      </c>
      <c r="J245">
        <f t="shared" si="66"/>
        <v>45.717628248064109</v>
      </c>
      <c r="K245">
        <f t="shared" si="66"/>
        <v>-34.922840032632472</v>
      </c>
      <c r="L245">
        <f t="shared" si="67"/>
        <v>-10.332045701084716</v>
      </c>
      <c r="M245">
        <f t="shared" si="68"/>
        <v>-24.281543784402061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63.013797413960759</v>
      </c>
      <c r="C246" s="9">
        <f t="shared" si="61"/>
        <v>1.362000000000001</v>
      </c>
      <c r="D246" s="9">
        <f t="shared" si="72"/>
        <v>74.013797413960759</v>
      </c>
      <c r="E246" s="9">
        <f t="shared" si="72"/>
        <v>-21.830093852602545</v>
      </c>
      <c r="F246" s="9">
        <f t="shared" si="63"/>
        <v>-16.584493217133012</v>
      </c>
      <c r="G246" s="10">
        <f t="shared" si="73"/>
        <v>2.1666666599999997</v>
      </c>
      <c r="H246" s="5">
        <f t="shared" si="73"/>
        <v>1</v>
      </c>
      <c r="I246">
        <f t="shared" si="65"/>
        <v>57.570086073075458</v>
      </c>
      <c r="J246">
        <f t="shared" si="66"/>
        <v>45.654602769287493</v>
      </c>
      <c r="K246">
        <f t="shared" si="66"/>
        <v>-35.070957449717326</v>
      </c>
      <c r="L246">
        <f t="shared" si="67"/>
        <v>-10.32498302389339</v>
      </c>
      <c r="M246">
        <f t="shared" si="68"/>
        <v>-24.242553479045633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63.292098394544254</v>
      </c>
      <c r="C247" s="9">
        <f t="shared" si="61"/>
        <v>1.368000000000001</v>
      </c>
      <c r="D247" s="9">
        <f t="shared" si="72"/>
        <v>74.292098394544254</v>
      </c>
      <c r="E247" s="9">
        <f t="shared" si="72"/>
        <v>-22.0444777257533</v>
      </c>
      <c r="F247" s="9">
        <f t="shared" si="63"/>
        <v>-16.735181697678463</v>
      </c>
      <c r="G247" s="10">
        <f t="shared" si="73"/>
        <v>2.1666666599999997</v>
      </c>
      <c r="H247" s="5">
        <f t="shared" si="73"/>
        <v>1</v>
      </c>
      <c r="I247">
        <f t="shared" si="65"/>
        <v>57.610435944202038</v>
      </c>
      <c r="J247">
        <f t="shared" si="66"/>
        <v>45.591620372841746</v>
      </c>
      <c r="K247">
        <f t="shared" si="66"/>
        <v>-35.218837025939507</v>
      </c>
      <c r="L247">
        <f t="shared" si="67"/>
        <v>-10.317965904140594</v>
      </c>
      <c r="M247">
        <f t="shared" si="68"/>
        <v>-24.203527429703019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63.570015313062939</v>
      </c>
      <c r="C248" s="9">
        <f t="shared" si="61"/>
        <v>1.374000000000001</v>
      </c>
      <c r="D248" s="9">
        <f t="shared" si="72"/>
        <v>74.570015313062939</v>
      </c>
      <c r="E248" s="9">
        <f t="shared" si="72"/>
        <v>-22.259762938239362</v>
      </c>
      <c r="F248" s="9">
        <f t="shared" si="63"/>
        <v>-16.88630218449056</v>
      </c>
      <c r="G248" s="10">
        <f t="shared" si="73"/>
        <v>2.1666666599999997</v>
      </c>
      <c r="H248" s="5">
        <f t="shared" si="73"/>
        <v>1</v>
      </c>
      <c r="I248">
        <f t="shared" si="65"/>
        <v>57.651093469190322</v>
      </c>
      <c r="J248">
        <f t="shared" si="66"/>
        <v>45.528680780826491</v>
      </c>
      <c r="K248">
        <f t="shared" si="66"/>
        <v>-35.366478543260698</v>
      </c>
      <c r="L248">
        <f t="shared" si="67"/>
        <v>-10.310993536389301</v>
      </c>
      <c r="M248">
        <f t="shared" si="68"/>
        <v>-24.164465671081274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63.847548429791232</v>
      </c>
      <c r="C249" s="9">
        <f t="shared" si="61"/>
        <v>1.380000000000001</v>
      </c>
      <c r="D249" s="9">
        <f t="shared" si="72"/>
        <v>74.847548429791232</v>
      </c>
      <c r="E249" s="9">
        <f t="shared" si="72"/>
        <v>-22.475948037237064</v>
      </c>
      <c r="F249" s="9">
        <f t="shared" si="63"/>
        <v>-17.037852168683884</v>
      </c>
      <c r="G249" s="10">
        <f t="shared" si="73"/>
        <v>2.1666666599999997</v>
      </c>
      <c r="H249" s="5">
        <f t="shared" si="73"/>
        <v>1</v>
      </c>
      <c r="I249">
        <f t="shared" si="65"/>
        <v>57.692055680609421</v>
      </c>
      <c r="J249">
        <f t="shared" si="66"/>
        <v>45.465783720254514</v>
      </c>
      <c r="K249">
        <f t="shared" si="66"/>
        <v>-35.513881783854295</v>
      </c>
      <c r="L249">
        <f t="shared" si="67"/>
        <v>-10.304065121084529</v>
      </c>
      <c r="M249">
        <f t="shared" si="68"/>
        <v>-24.125368245296272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64.124698003353203</v>
      </c>
      <c r="C250" s="9">
        <f t="shared" si="61"/>
        <v>1.386000000000001</v>
      </c>
      <c r="D250" s="9">
        <f t="shared" si="72"/>
        <v>75.124698003353203</v>
      </c>
      <c r="E250" s="9">
        <f t="shared" si="72"/>
        <v>-22.69303156859478</v>
      </c>
      <c r="F250" s="9">
        <f t="shared" si="63"/>
        <v>-17.189829146519116</v>
      </c>
      <c r="G250" s="10">
        <f t="shared" si="73"/>
        <v>2.1666666599999997</v>
      </c>
      <c r="H250" s="5">
        <f t="shared" si="73"/>
        <v>1</v>
      </c>
      <c r="I250">
        <f t="shared" si="65"/>
        <v>57.733319620596909</v>
      </c>
      <c r="J250">
        <f t="shared" si="66"/>
        <v>45.402928923015899</v>
      </c>
      <c r="K250">
        <f t="shared" si="66"/>
        <v>-35.6610465301506</v>
      </c>
      <c r="L250">
        <f t="shared" si="67"/>
        <v>-10.297179864548212</v>
      </c>
      <c r="M250">
        <f t="shared" si="68"/>
        <v>-24.086235201794736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64.401464290752216</v>
      </c>
      <c r="C251" s="9">
        <f t="shared" si="61"/>
        <v>1.392000000000001</v>
      </c>
      <c r="D251" s="9">
        <f t="shared" si="72"/>
        <v>75.401464290752216</v>
      </c>
      <c r="E251" s="9">
        <f t="shared" si="72"/>
        <v>-22.911012076834627</v>
      </c>
      <c r="F251" s="9">
        <f t="shared" si="63"/>
        <v>-17.342230619392268</v>
      </c>
      <c r="G251" s="10">
        <f t="shared" si="73"/>
        <v>2.1666666599999997</v>
      </c>
      <c r="H251" s="5">
        <f t="shared" si="73"/>
        <v>1</v>
      </c>
      <c r="I251">
        <f t="shared" si="65"/>
        <v>57.774882340963373</v>
      </c>
      <c r="J251">
        <f t="shared" si="66"/>
        <v>45.340116125842158</v>
      </c>
      <c r="K251">
        <f t="shared" si="66"/>
        <v>-35.807972564881545</v>
      </c>
      <c r="L251">
        <f t="shared" si="67"/>
        <v>-10.290336978973661</v>
      </c>
      <c r="M251">
        <f t="shared" si="68"/>
        <v>-24.04706659727637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64.677847547400361</v>
      </c>
      <c r="C252" s="9">
        <f t="shared" si="61"/>
        <v>1.398000000000001</v>
      </c>
      <c r="D252" s="9">
        <f t="shared" si="72"/>
        <v>75.677847547400361</v>
      </c>
      <c r="E252" s="9">
        <f t="shared" si="72"/>
        <v>-23.129888105154446</v>
      </c>
      <c r="F252" s="9">
        <f t="shared" si="63"/>
        <v>-17.495054093824184</v>
      </c>
      <c r="G252" s="10">
        <f t="shared" si="73"/>
        <v>2.1666666599999997</v>
      </c>
      <c r="H252" s="5">
        <f t="shared" si="73"/>
        <v>1</v>
      </c>
      <c r="I252">
        <f t="shared" si="65"/>
        <v>57.81674090329512</v>
      </c>
      <c r="J252">
        <f t="shared" si="66"/>
        <v>45.277345070270421</v>
      </c>
      <c r="K252">
        <f t="shared" si="66"/>
        <v>-35.954659671124929</v>
      </c>
      <c r="L252">
        <f t="shared" si="67"/>
        <v>-10.283535682419696</v>
      </c>
      <c r="M252">
        <f t="shared" si="68"/>
        <v>-24.007862495616038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64.953848027147643</v>
      </c>
      <c r="C253" s="9">
        <f t="shared" si="61"/>
        <v>1.404000000000001</v>
      </c>
      <c r="D253" s="9">
        <f t="shared" si="72"/>
        <v>75.953848027147643</v>
      </c>
      <c r="E253" s="9">
        <f t="shared" si="72"/>
        <v>-23.349658195430038</v>
      </c>
      <c r="F253" s="9">
        <f t="shared" si="63"/>
        <v>-17.648297081450455</v>
      </c>
      <c r="G253" s="10">
        <f t="shared" si="73"/>
        <v>2.1666666599999997</v>
      </c>
      <c r="H253" s="5">
        <f t="shared" si="73"/>
        <v>1</v>
      </c>
      <c r="I253">
        <f t="shared" si="65"/>
        <v>57.85889237905473</v>
      </c>
      <c r="J253">
        <f t="shared" si="66"/>
        <v>45.214615502607664</v>
      </c>
      <c r="K253">
        <f t="shared" si="66"/>
        <v>-36.101107632348189</v>
      </c>
      <c r="L253">
        <f t="shared" si="67"/>
        <v>-10.276775198804383</v>
      </c>
      <c r="M253">
        <f t="shared" si="68"/>
        <v>-23.968622967786011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65.22946598231097</v>
      </c>
      <c r="C254" s="9">
        <f t="shared" si="61"/>
        <v>1.410000000000001</v>
      </c>
      <c r="D254" s="9">
        <f t="shared" si="72"/>
        <v>76.22946598231097</v>
      </c>
      <c r="E254" s="9">
        <f t="shared" si="72"/>
        <v>-23.57032088821768</v>
      </c>
      <c r="F254" s="9">
        <f t="shared" si="63"/>
        <v>-17.801957099011716</v>
      </c>
      <c r="G254" s="10">
        <f t="shared" si="73"/>
        <v>2.1666666599999997</v>
      </c>
      <c r="H254" s="5">
        <f t="shared" si="73"/>
        <v>1</v>
      </c>
      <c r="I254">
        <f t="shared" si="65"/>
        <v>57.901333849679737</v>
      </c>
      <c r="J254">
        <f t="shared" si="66"/>
        <v>45.151927173894954</v>
      </c>
      <c r="K254">
        <f t="shared" si="66"/>
        <v>-36.247316232451681</v>
      </c>
      <c r="L254">
        <f t="shared" si="67"/>
        <v>-10.270054757898436</v>
      </c>
      <c r="M254">
        <f t="shared" si="68"/>
        <v>-23.929348091778316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65.50470166370296</v>
      </c>
      <c r="C255" s="9">
        <f t="shared" si="61"/>
        <v>1.416000000000001</v>
      </c>
      <c r="D255" s="9">
        <f t="shared" si="72"/>
        <v>76.50470166370296</v>
      </c>
      <c r="E255" s="9">
        <f t="shared" si="72"/>
        <v>-23.791874722756884</v>
      </c>
      <c r="F255" s="9">
        <f t="shared" si="63"/>
        <v>-17.956031668344274</v>
      </c>
      <c r="G255" s="10">
        <f t="shared" si="73"/>
        <v>2.1666666599999997</v>
      </c>
      <c r="H255" s="5">
        <f t="shared" si="73"/>
        <v>1</v>
      </c>
      <c r="I255">
        <f t="shared" si="65"/>
        <v>57.944062406679215</v>
      </c>
      <c r="J255">
        <f t="shared" si="66"/>
        <v>45.089279839871772</v>
      </c>
      <c r="K255">
        <f t="shared" si="66"/>
        <v>-36.393285255811527</v>
      </c>
      <c r="L255">
        <f t="shared" si="67"/>
        <v>-10.263373595318225</v>
      </c>
      <c r="M255">
        <f t="shared" si="68"/>
        <v>-23.890037952527159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65.779555320660435</v>
      </c>
      <c r="C256" s="9">
        <f t="shared" si="61"/>
        <v>1.422000000000001</v>
      </c>
      <c r="D256" s="9">
        <f t="shared" si="72"/>
        <v>76.779555320660435</v>
      </c>
      <c r="E256" s="9">
        <f t="shared" si="72"/>
        <v>-24.014318236973441</v>
      </c>
      <c r="F256" s="9">
        <f t="shared" si="63"/>
        <v>-18.110518316371049</v>
      </c>
      <c r="G256" s="10">
        <f t="shared" si="73"/>
        <v>2.1666666599999997</v>
      </c>
      <c r="H256" s="5">
        <f t="shared" si="73"/>
        <v>1</v>
      </c>
      <c r="I256">
        <f t="shared" si="65"/>
        <v>57.987075151728433</v>
      </c>
      <c r="J256">
        <f t="shared" si="66"/>
        <v>45.026673260940328</v>
      </c>
      <c r="K256">
        <f t="shared" si="66"/>
        <v>-36.539014487321943</v>
      </c>
      <c r="L256">
        <f t="shared" si="67"/>
        <v>-10.256730952518458</v>
      </c>
      <c r="M256">
        <f t="shared" si="68"/>
        <v>-23.850692641831458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66.054027201072799</v>
      </c>
      <c r="C257" s="9">
        <f t="shared" si="61"/>
        <v>1.428000000000001</v>
      </c>
      <c r="D257" s="9">
        <f t="shared" si="72"/>
        <v>77.054027201072799</v>
      </c>
      <c r="E257" s="9">
        <f t="shared" si="72"/>
        <v>-24.237649967482707</v>
      </c>
      <c r="F257" s="9">
        <f t="shared" si="63"/>
        <v>-18.265414575092926</v>
      </c>
      <c r="G257" s="10">
        <f t="shared" si="73"/>
        <v>2.1666666599999997</v>
      </c>
      <c r="H257" s="5">
        <f t="shared" si="73"/>
        <v>1</v>
      </c>
      <c r="I257">
        <f t="shared" si="65"/>
        <v>58.030369196761519</v>
      </c>
      <c r="J257">
        <f t="shared" si="66"/>
        <v>44.964107202129966</v>
      </c>
      <c r="K257">
        <f t="shared" si="66"/>
        <v>-36.684503712437113</v>
      </c>
      <c r="L257">
        <f t="shared" si="67"/>
        <v>-10.250126076784479</v>
      </c>
      <c r="M257">
        <f t="shared" si="68"/>
        <v>-23.8113122582775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66.328117551410131</v>
      </c>
      <c r="C258" s="9">
        <f t="shared" si="61"/>
        <v>1.4340000000000011</v>
      </c>
      <c r="D258" s="9">
        <f t="shared" si="72"/>
        <v>77.328117551410131</v>
      </c>
      <c r="E258" s="9">
        <f t="shared" si="72"/>
        <v>-24.461868449593137</v>
      </c>
      <c r="F258" s="9">
        <f t="shared" si="63"/>
        <v>-18.420717981580381</v>
      </c>
      <c r="G258" s="10">
        <f t="shared" si="73"/>
        <v>2.1666666599999997</v>
      </c>
      <c r="H258" s="5">
        <f t="shared" si="73"/>
        <v>1</v>
      </c>
      <c r="I258">
        <f t="shared" si="65"/>
        <v>58.073941664062119</v>
      </c>
      <c r="J258">
        <f t="shared" si="66"/>
        <v>44.90158143306158</v>
      </c>
      <c r="K258">
        <f t="shared" si="66"/>
        <v>-36.829752717212607</v>
      </c>
      <c r="L258">
        <f t="shared" si="67"/>
        <v>-10.243558221224221</v>
      </c>
      <c r="M258">
        <f t="shared" si="68"/>
        <v>-23.771896907161683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66.601826616751097</v>
      </c>
      <c r="C259" s="9">
        <f t="shared" si="61"/>
        <v>1.4400000000000011</v>
      </c>
      <c r="D259" s="9">
        <f t="shared" si="72"/>
        <v>77.601826616751097</v>
      </c>
      <c r="E259" s="9">
        <f t="shared" si="72"/>
        <v>-24.686972217310093</v>
      </c>
      <c r="F259" s="9">
        <f t="shared" si="63"/>
        <v>-18.57642607796549</v>
      </c>
      <c r="G259" s="10">
        <f t="shared" si="73"/>
        <v>2.1666666599999997</v>
      </c>
      <c r="H259" s="5">
        <f t="shared" si="73"/>
        <v>1</v>
      </c>
      <c r="I259">
        <f t="shared" si="65"/>
        <v>58.117789686352133</v>
      </c>
      <c r="J259">
        <f t="shared" si="66"/>
        <v>44.83909572791211</v>
      </c>
      <c r="K259">
        <f t="shared" si="66"/>
        <v>-36.974761288346293</v>
      </c>
      <c r="L259">
        <f t="shared" si="67"/>
        <v>-10.237026644759824</v>
      </c>
      <c r="M259">
        <f t="shared" si="68"/>
        <v>-23.732446700413419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66.875154640810635</v>
      </c>
      <c r="C260" s="9">
        <f t="shared" si="61"/>
        <v>1.4460000000000011</v>
      </c>
      <c r="D260" s="9">
        <f t="shared" si="72"/>
        <v>77.875154640810635</v>
      </c>
      <c r="E260" s="9">
        <f t="shared" si="72"/>
        <v>-24.912959803339866</v>
      </c>
      <c r="F260" s="9">
        <f t="shared" si="63"/>
        <v>-18.732536411434246</v>
      </c>
      <c r="G260" s="10">
        <f t="shared" si="73"/>
        <v>2.1666666599999997</v>
      </c>
      <c r="H260" s="5">
        <f t="shared" si="73"/>
        <v>1</v>
      </c>
      <c r="I260">
        <f t="shared" si="65"/>
        <v>58.161910406878469</v>
      </c>
      <c r="J260">
        <f t="shared" si="66"/>
        <v>44.776649865379078</v>
      </c>
      <c r="K260">
        <f t="shared" si="66"/>
        <v>-37.119529213218819</v>
      </c>
      <c r="L260">
        <f t="shared" si="67"/>
        <v>-10.230530612118869</v>
      </c>
      <c r="M260">
        <f t="shared" si="68"/>
        <v>-23.692961756518166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67.148101865967405</v>
      </c>
      <c r="C261" s="9">
        <f t="shared" si="61"/>
        <v>1.4520000000000011</v>
      </c>
      <c r="D261" s="9">
        <f t="shared" ref="D261:E276" si="74">D260+$C$7*(J260+J261)/2</f>
        <v>78.148101865967405</v>
      </c>
      <c r="E261" s="9">
        <f t="shared" si="74"/>
        <v>-25.13982973909398</v>
      </c>
      <c r="F261" s="9">
        <f t="shared" si="63"/>
        <v>-18.889046534219169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58.206300979497833</v>
      </c>
      <c r="J261">
        <f t="shared" si="66"/>
        <v>44.71424362864515</v>
      </c>
      <c r="K261">
        <f t="shared" si="66"/>
        <v>-37.264056279933577</v>
      </c>
      <c r="L261">
        <f t="shared" si="67"/>
        <v>-10.224069393825294</v>
      </c>
      <c r="M261">
        <f t="shared" si="68"/>
        <v>-23.653442200440587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67.420668533291064</v>
      </c>
      <c r="C262" s="9">
        <f t="shared" si="61"/>
        <v>1.4580000000000011</v>
      </c>
      <c r="D262" s="9">
        <f t="shared" si="74"/>
        <v>78.420668533291064</v>
      </c>
      <c r="E262" s="9">
        <f t="shared" si="74"/>
        <v>-25.367580554693713</v>
      </c>
      <c r="F262" s="9">
        <f t="shared" si="63"/>
        <v>-19.045954003592279</v>
      </c>
      <c r="G262" s="10">
        <f t="shared" si="75"/>
        <v>2.1666666599999997</v>
      </c>
      <c r="H262" s="5">
        <f t="shared" si="75"/>
        <v>1</v>
      </c>
      <c r="I262">
        <f t="shared" si="65"/>
        <v>58.250958568759636</v>
      </c>
      <c r="J262">
        <f t="shared" si="66"/>
        <v>44.651876805342816</v>
      </c>
      <c r="K262">
        <f t="shared" si="66"/>
        <v>-37.408342277356262</v>
      </c>
      <c r="L262">
        <f t="shared" si="67"/>
        <v>-10.217642266189973</v>
      </c>
      <c r="M262">
        <f t="shared" si="68"/>
        <v>-23.613888163547887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67.692854882569293</v>
      </c>
      <c r="C263" s="9">
        <f t="shared" si="61"/>
        <v>1.4640000000000011</v>
      </c>
      <c r="D263" s="9">
        <f t="shared" si="74"/>
        <v>78.692854882569293</v>
      </c>
      <c r="E263" s="9">
        <f t="shared" si="74"/>
        <v>-25.596210778974868</v>
      </c>
      <c r="F263" s="9">
        <f t="shared" si="63"/>
        <v>-19.203256381858367</v>
      </c>
      <c r="G263" s="10">
        <f t="shared" si="75"/>
        <v>2.1666666599999997</v>
      </c>
      <c r="H263" s="5">
        <f t="shared" si="75"/>
        <v>1</v>
      </c>
      <c r="I263">
        <f t="shared" si="65"/>
        <v>58.295880349986867</v>
      </c>
      <c r="J263">
        <f t="shared" si="66"/>
        <v>44.589549187519054</v>
      </c>
      <c r="K263">
        <f t="shared" si="66"/>
        <v>-37.552386995153903</v>
      </c>
      <c r="L263">
        <f t="shared" si="67"/>
        <v>-10.211248511300912</v>
      </c>
      <c r="M263">
        <f t="shared" si="68"/>
        <v>-23.574299783533281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67.9646611523346</v>
      </c>
      <c r="C264" s="9">
        <f t="shared" si="61"/>
        <v>1.4700000000000011</v>
      </c>
      <c r="D264" s="9">
        <f t="shared" si="74"/>
        <v>78.9646611523346</v>
      </c>
      <c r="E264" s="9">
        <f t="shared" si="74"/>
        <v>-25.825718939492781</v>
      </c>
      <c r="F264" s="9">
        <f t="shared" si="63"/>
        <v>-19.360951236348548</v>
      </c>
      <c r="G264" s="10">
        <f t="shared" si="75"/>
        <v>2.1666666599999997</v>
      </c>
      <c r="H264" s="5">
        <f t="shared" si="75"/>
        <v>1</v>
      </c>
      <c r="I264">
        <f t="shared" si="65"/>
        <v>58.341063509355152</v>
      </c>
      <c r="J264">
        <f t="shared" si="66"/>
        <v>44.527260571600117</v>
      </c>
      <c r="K264">
        <f t="shared" si="66"/>
        <v>-37.696190223833455</v>
      </c>
      <c r="L264">
        <f t="shared" si="67"/>
        <v>-10.204887417013159</v>
      </c>
      <c r="M264">
        <f t="shared" si="68"/>
        <v>-23.534677204339665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68.236087579890963</v>
      </c>
      <c r="C265" s="9">
        <f t="shared" si="61"/>
        <v>1.4760000000000011</v>
      </c>
      <c r="D265" s="9">
        <f t="shared" si="74"/>
        <v>79.236087579890963</v>
      </c>
      <c r="E265" s="9">
        <f t="shared" si="74"/>
        <v>-26.05610356252755</v>
      </c>
      <c r="F265" s="9">
        <f t="shared" si="63"/>
        <v>-19.519036139414162</v>
      </c>
      <c r="G265" s="10">
        <f t="shared" si="75"/>
        <v>2.1666666599999997</v>
      </c>
      <c r="H265" s="5">
        <f t="shared" si="75"/>
        <v>1</v>
      </c>
      <c r="I265">
        <f t="shared" si="65"/>
        <v>58.386505243969815</v>
      </c>
      <c r="J265">
        <f t="shared" si="66"/>
        <v>44.465010758356335</v>
      </c>
      <c r="K265">
        <f t="shared" si="66"/>
        <v>-37.839751754779925</v>
      </c>
      <c r="L265">
        <f t="shared" si="67"/>
        <v>-10.198558276938343</v>
      </c>
      <c r="M265">
        <f t="shared" si="68"/>
        <v>-23.495020576083441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68.507134401340195</v>
      </c>
      <c r="C266" s="9">
        <f t="shared" si="61"/>
        <v>1.4820000000000011</v>
      </c>
      <c r="D266" s="9">
        <f t="shared" si="74"/>
        <v>79.507134401340195</v>
      </c>
      <c r="E266" s="9">
        <f t="shared" si="74"/>
        <v>-26.287363173089524</v>
      </c>
      <c r="F266" s="9">
        <f t="shared" si="63"/>
        <v>-19.677508668420902</v>
      </c>
      <c r="G266" s="10">
        <f t="shared" si="75"/>
        <v>2.1666666599999997</v>
      </c>
      <c r="H266" s="5">
        <f t="shared" si="75"/>
        <v>1</v>
      </c>
      <c r="I266">
        <f t="shared" si="65"/>
        <v>58.432202761941106</v>
      </c>
      <c r="J266">
        <f t="shared" si="66"/>
        <v>44.402799552867009</v>
      </c>
      <c r="K266">
        <f t="shared" si="66"/>
        <v>-37.983071380294035</v>
      </c>
      <c r="L266">
        <f t="shared" si="67"/>
        <v>-10.1922603904339</v>
      </c>
      <c r="M266">
        <f t="shared" si="68"/>
        <v>-23.455330054978532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68.777801851608118</v>
      </c>
      <c r="C267" s="9">
        <f t="shared" si="61"/>
        <v>1.4880000000000011</v>
      </c>
      <c r="D267" s="9">
        <f t="shared" si="74"/>
        <v>79.777801851608118</v>
      </c>
      <c r="E267" s="9">
        <f t="shared" si="74"/>
        <v>-26.519496294924991</v>
      </c>
      <c r="F267" s="9">
        <f t="shared" si="63"/>
        <v>-19.83636640574332</v>
      </c>
      <c r="G267" s="10">
        <f t="shared" si="75"/>
        <v>2.1666666599999997</v>
      </c>
      <c r="H267" s="5">
        <f t="shared" si="75"/>
        <v>1</v>
      </c>
      <c r="I267">
        <f t="shared" si="65"/>
        <v>58.478153282457498</v>
      </c>
      <c r="J267">
        <f t="shared" si="66"/>
        <v>44.340626764485364</v>
      </c>
      <c r="K267">
        <f t="shared" si="66"/>
        <v>-38.126148893629406</v>
      </c>
      <c r="L267">
        <f t="shared" si="67"/>
        <v>-10.185993062591965</v>
      </c>
      <c r="M267">
        <f t="shared" si="68"/>
        <v>-23.415605803260576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69.048090164470551</v>
      </c>
      <c r="C268" s="9">
        <f t="shared" si="61"/>
        <v>1.4940000000000011</v>
      </c>
      <c r="D268" s="9">
        <f t="shared" si="74"/>
        <v>80.048090164470551</v>
      </c>
      <c r="E268" s="9">
        <f t="shared" si="74"/>
        <v>-26.7525014505221</v>
      </c>
      <c r="F268" s="9">
        <f t="shared" si="63"/>
        <v>-19.995606938759543</v>
      </c>
      <c r="G268" s="10">
        <f t="shared" si="75"/>
        <v>2.1666666599999997</v>
      </c>
      <c r="H268" s="5">
        <f t="shared" si="75"/>
        <v>1</v>
      </c>
      <c r="I268">
        <f t="shared" si="65"/>
        <v>58.52435403585708</v>
      </c>
      <c r="J268">
        <f t="shared" si="66"/>
        <v>44.278492206803556</v>
      </c>
      <c r="K268">
        <f t="shared" si="66"/>
        <v>-38.268984089029296</v>
      </c>
      <c r="L268">
        <f t="shared" si="67"/>
        <v>-10.179755604227941</v>
      </c>
      <c r="M268">
        <f t="shared" si="68"/>
        <v>-23.375847989111357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69.317999572579041</v>
      </c>
      <c r="C269" s="9">
        <f t="shared" si="61"/>
        <v>1.5000000000000011</v>
      </c>
      <c r="D269" s="9">
        <f t="shared" si="74"/>
        <v>80.317999572579041</v>
      </c>
      <c r="E269" s="9">
        <f t="shared" si="74"/>
        <v>-26.986377161117016</v>
      </c>
      <c r="F269" s="9">
        <f t="shared" si="63"/>
        <v>-20.155227859846331</v>
      </c>
      <c r="G269" s="10">
        <f t="shared" si="75"/>
        <v>2.1666666599999997</v>
      </c>
      <c r="H269" s="5">
        <f t="shared" si="75"/>
        <v>1</v>
      </c>
      <c r="I269">
        <f t="shared" si="65"/>
        <v>58.570802263697153</v>
      </c>
      <c r="J269">
        <f t="shared" si="66"/>
        <v>44.216395697617763</v>
      </c>
      <c r="K269">
        <f t="shared" si="66"/>
        <v>-38.411576761762873</v>
      </c>
      <c r="L269">
        <f t="shared" si="67"/>
        <v>-10.173547331868738</v>
      </c>
      <c r="M269">
        <f t="shared" si="68"/>
        <v>-23.336056786583399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69.587530307486404</v>
      </c>
      <c r="C270" s="9">
        <f t="shared" si="61"/>
        <v>1.5060000000000011</v>
      </c>
      <c r="D270" s="9">
        <f t="shared" si="74"/>
        <v>80.587530307486404</v>
      </c>
      <c r="E270" s="9">
        <f t="shared" si="74"/>
        <v>-27.221121946700283</v>
      </c>
      <c r="F270" s="9">
        <f t="shared" si="63"/>
        <v>-20.315226766374352</v>
      </c>
      <c r="G270" s="10">
        <f t="shared" si="75"/>
        <v>2.1666666599999997</v>
      </c>
      <c r="H270" s="5">
        <f t="shared" si="75"/>
        <v>1</v>
      </c>
      <c r="I270">
        <f t="shared" si="65"/>
        <v>58.617495218821965</v>
      </c>
      <c r="J270">
        <f t="shared" si="66"/>
        <v>44.154337058893361</v>
      </c>
      <c r="K270">
        <f t="shared" si="66"/>
        <v>-38.553926708161029</v>
      </c>
      <c r="L270">
        <f t="shared" si="67"/>
        <v>-10.167367567740726</v>
      </c>
      <c r="M270">
        <f t="shared" si="68"/>
        <v>-23.296232375524788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69.856682599672055</v>
      </c>
      <c r="C271" s="9">
        <f t="shared" si="61"/>
        <v>1.5120000000000011</v>
      </c>
      <c r="D271" s="9">
        <f t="shared" si="74"/>
        <v>80.856682599672055</v>
      </c>
      <c r="E271" s="9">
        <f t="shared" si="74"/>
        <v>-27.456734326023412</v>
      </c>
      <c r="F271" s="9">
        <f t="shared" si="63"/>
        <v>-20.475601260703776</v>
      </c>
      <c r="G271" s="10">
        <f t="shared" si="75"/>
        <v>2.1666666599999997</v>
      </c>
      <c r="H271" s="5">
        <f t="shared" si="75"/>
        <v>1</v>
      </c>
      <c r="I271">
        <f t="shared" si="65"/>
        <v>58.664430165428492</v>
      </c>
      <c r="J271">
        <f t="shared" si="66"/>
        <v>44.092316116730146</v>
      </c>
      <c r="K271">
        <f t="shared" si="66"/>
        <v>-38.696033725651731</v>
      </c>
      <c r="L271">
        <f t="shared" si="67"/>
        <v>-10.161215639757319</v>
      </c>
      <c r="M271">
        <f t="shared" si="68"/>
        <v>-23.256374941504241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70.125456678567133</v>
      </c>
      <c r="C272" s="9">
        <f t="shared" si="61"/>
        <v>1.5180000000000011</v>
      </c>
      <c r="D272" s="9">
        <f t="shared" si="74"/>
        <v>81.125456678567133</v>
      </c>
      <c r="E272" s="9">
        <f t="shared" si="74"/>
        <v>-27.693212816605673</v>
      </c>
      <c r="F272" s="9">
        <f t="shared" si="63"/>
        <v>-20.63634895018015</v>
      </c>
      <c r="G272" s="10">
        <f t="shared" si="75"/>
        <v>2.1666666599999997</v>
      </c>
      <c r="H272" s="5">
        <f t="shared" si="75"/>
        <v>1</v>
      </c>
      <c r="I272">
        <f t="shared" si="65"/>
        <v>58.711604379130542</v>
      </c>
      <c r="J272">
        <f t="shared" si="66"/>
        <v>44.030332701327623</v>
      </c>
      <c r="K272">
        <f t="shared" si="66"/>
        <v>-38.837897612794904</v>
      </c>
      <c r="L272">
        <f t="shared" si="67"/>
        <v>-10.155090881506304</v>
      </c>
      <c r="M272">
        <f t="shared" si="68"/>
        <v>-23.216484675736353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70.393852772579379</v>
      </c>
      <c r="C273" s="9">
        <f t="shared" si="61"/>
        <v>1.5240000000000011</v>
      </c>
      <c r="D273" s="9">
        <f t="shared" si="74"/>
        <v>81.393852772579379</v>
      </c>
      <c r="E273" s="9">
        <f t="shared" si="74"/>
        <v>-27.930555934741115</v>
      </c>
      <c r="F273" s="9">
        <f t="shared" si="63"/>
        <v>-20.797467447130451</v>
      </c>
      <c r="G273" s="10">
        <f t="shared" si="75"/>
        <v>2.1666666599999997</v>
      </c>
      <c r="H273" s="5">
        <f t="shared" si="75"/>
        <v>1</v>
      </c>
      <c r="I273">
        <f t="shared" si="65"/>
        <v>58.759015147020932</v>
      </c>
      <c r="J273">
        <f t="shared" si="66"/>
        <v>43.968386646950435</v>
      </c>
      <c r="K273">
        <f t="shared" si="66"/>
        <v>-38.979518169316897</v>
      </c>
      <c r="L273">
        <f t="shared" si="67"/>
        <v>-10.14899263223683</v>
      </c>
      <c r="M273">
        <f t="shared" si="68"/>
        <v>-23.176561775007109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70.661871109117854</v>
      </c>
      <c r="C274" s="9">
        <f t="shared" si="61"/>
        <v>1.5300000000000011</v>
      </c>
      <c r="D274" s="9">
        <f t="shared" si="74"/>
        <v>81.661871109117854</v>
      </c>
      <c r="E274" s="9">
        <f t="shared" si="74"/>
        <v>-28.168762195505771</v>
      </c>
      <c r="F274" s="9">
        <f t="shared" si="63"/>
        <v>-20.958954368859501</v>
      </c>
      <c r="G274" s="10">
        <f t="shared" si="75"/>
        <v>2.1666666599999997</v>
      </c>
      <c r="H274" s="5">
        <f t="shared" si="75"/>
        <v>1</v>
      </c>
      <c r="I274">
        <f t="shared" si="65"/>
        <v>58.806659767731922</v>
      </c>
      <c r="J274">
        <f t="shared" si="66"/>
        <v>43.906477791893792</v>
      </c>
      <c r="K274">
        <f t="shared" si="66"/>
        <v>-39.120895196144438</v>
      </c>
      <c r="L274">
        <f t="shared" si="67"/>
        <v>-10.142920236846093</v>
      </c>
      <c r="M274">
        <f t="shared" si="68"/>
        <v>-23.13660644159966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70.929511914617393</v>
      </c>
      <c r="C275" s="9">
        <f t="shared" si="61"/>
        <v>1.5360000000000011</v>
      </c>
      <c r="D275" s="9">
        <f t="shared" si="74"/>
        <v>81.929511914617393</v>
      </c>
      <c r="E275" s="9">
        <f t="shared" si="74"/>
        <v>-28.407830112765097</v>
      </c>
      <c r="F275" s="9">
        <f t="shared" si="63"/>
        <v>-21.120807337646564</v>
      </c>
      <c r="G275" s="10">
        <f t="shared" si="75"/>
        <v>2.1666666599999997</v>
      </c>
      <c r="H275" s="5">
        <f t="shared" si="75"/>
        <v>1</v>
      </c>
      <c r="I275">
        <f t="shared" si="65"/>
        <v>58.854535551493811</v>
      </c>
      <c r="J275">
        <f t="shared" si="66"/>
        <v>43.844605978449032</v>
      </c>
      <c r="K275">
        <f t="shared" si="66"/>
        <v>-39.262028495438194</v>
      </c>
      <c r="L275">
        <f t="shared" si="67"/>
        <v>-10.136873045865745</v>
      </c>
      <c r="M275">
        <f t="shared" si="68"/>
        <v>-23.096618883220287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71.196775414562907</v>
      </c>
      <c r="C276" s="9">
        <f t="shared" si="61"/>
        <v>1.5420000000000011</v>
      </c>
      <c r="D276" s="9">
        <f t="shared" si="74"/>
        <v>82.196775414562907</v>
      </c>
      <c r="E276" s="9">
        <f t="shared" si="74"/>
        <v>-28.647758199181592</v>
      </c>
      <c r="F276" s="9">
        <f t="shared" si="63"/>
        <v>-21.283023980742218</v>
      </c>
      <c r="G276" s="10">
        <f t="shared" si="75"/>
        <v>2.1666666599999997</v>
      </c>
      <c r="H276" s="5">
        <f t="shared" si="75"/>
        <v>1</v>
      </c>
      <c r="I276">
        <f t="shared" si="65"/>
        <v>58.902639820191851</v>
      </c>
      <c r="J276">
        <f t="shared" si="66"/>
        <v>43.782771052869251</v>
      </c>
      <c r="K276">
        <f t="shared" si="66"/>
        <v>-39.402917870625835</v>
      </c>
      <c r="L276">
        <f t="shared" si="67"/>
        <v>-10.130850415447988</v>
      </c>
      <c r="M276">
        <f t="shared" si="68"/>
        <v>-23.056599312924654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71.463661833513427</v>
      </c>
      <c r="C277" s="9">
        <f t="shared" ref="C277:C289" si="80">C276+_dt</f>
        <v>1.5480000000000012</v>
      </c>
      <c r="D277" s="9">
        <f t="shared" ref="D277:E289" si="81">D276+$C$7*(J276+J277)/2</f>
        <v>82.463661833513427</v>
      </c>
      <c r="E277" s="9">
        <f t="shared" si="81"/>
        <v>-28.888544966222625</v>
      </c>
      <c r="F277" s="9">
        <f t="shared" ref="F277:F289" si="82">$O$1*D277^2+$O$2*D277+$O$3</f>
        <v>-21.445601930365477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58.950969907421246</v>
      </c>
      <c r="J277">
        <f t="shared" ref="J277:K289" si="85">J276+L276*$C$7</f>
        <v>43.720972865335021</v>
      </c>
      <c r="K277">
        <f t="shared" si="85"/>
        <v>-39.543563126434677</v>
      </c>
      <c r="L277">
        <f t="shared" ref="L277:L289" si="86">-$C$15*I277*J277</f>
        <v>-10.124851707351372</v>
      </c>
      <c r="M277">
        <f t="shared" ref="M277:M289" si="87">-$C$6-$C$15*I277*K277</f>
        <v>-23.016547949044341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71.73017139512595</v>
      </c>
      <c r="C278" s="9">
        <f t="shared" si="80"/>
        <v>1.5540000000000012</v>
      </c>
      <c r="D278" s="9">
        <f t="shared" si="81"/>
        <v>82.73017139512595</v>
      </c>
      <c r="E278" s="9">
        <f t="shared" si="81"/>
        <v>-29.130188924168468</v>
      </c>
      <c r="F278" s="9">
        <f t="shared" si="82"/>
        <v>-21.608538823701132</v>
      </c>
      <c r="G278" s="10">
        <f t="shared" si="83"/>
        <v>2.1666666599999997</v>
      </c>
      <c r="H278" s="5">
        <f t="shared" si="83"/>
        <v>1</v>
      </c>
      <c r="I278">
        <f t="shared" si="84"/>
        <v>58.999523158540562</v>
      </c>
      <c r="J278">
        <f t="shared" si="85"/>
        <v>43.659211269920178</v>
      </c>
      <c r="K278">
        <f t="shared" si="85"/>
        <v>-39.683964068923849</v>
      </c>
      <c r="L278">
        <f t="shared" si="86"/>
        <v>-10.118876288926325</v>
      </c>
      <c r="M278">
        <f t="shared" si="87"/>
        <v>-22.97646501511359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71.996304322179114</v>
      </c>
      <c r="C279" s="9">
        <f t="shared" si="80"/>
        <v>1.5600000000000012</v>
      </c>
      <c r="D279" s="9">
        <f t="shared" si="81"/>
        <v>82.996304322179114</v>
      </c>
      <c r="E279" s="9">
        <f t="shared" si="81"/>
        <v>-29.37268858212051</v>
      </c>
      <c r="F279" s="9">
        <f t="shared" si="82"/>
        <v>-21.77183230289733</v>
      </c>
      <c r="G279" s="10">
        <f t="shared" si="83"/>
        <v>2.1666666599999997</v>
      </c>
      <c r="H279" s="5">
        <f t="shared" si="83"/>
        <v>1</v>
      </c>
      <c r="I279">
        <f t="shared" si="84"/>
        <v>59.048296930723296</v>
      </c>
      <c r="J279">
        <f t="shared" si="85"/>
        <v>43.597486124557726</v>
      </c>
      <c r="K279">
        <f t="shared" si="85"/>
        <v>-39.824120505516042</v>
      </c>
      <c r="L279">
        <f t="shared" si="86"/>
        <v>-10.112923533100373</v>
      </c>
      <c r="M279">
        <f t="shared" si="87"/>
        <v>-22.936350739796378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72.262060836596589</v>
      </c>
      <c r="C280" s="9">
        <f t="shared" si="80"/>
        <v>1.5660000000000012</v>
      </c>
      <c r="D280" s="9">
        <f t="shared" si="81"/>
        <v>83.262060836596589</v>
      </c>
      <c r="E280" s="9">
        <f t="shared" si="81"/>
        <v>-29.616042448009672</v>
      </c>
      <c r="F280" s="9">
        <f t="shared" si="82"/>
        <v>-21.935480015063415</v>
      </c>
      <c r="G280" s="10">
        <f t="shared" si="83"/>
        <v>2.1666666599999997</v>
      </c>
      <c r="H280" s="5">
        <f t="shared" si="83"/>
        <v>1</v>
      </c>
      <c r="I280">
        <f t="shared" si="84"/>
        <v>59.097288593007811</v>
      </c>
      <c r="J280">
        <f t="shared" si="85"/>
        <v>43.535797291005814</v>
      </c>
      <c r="K280">
        <f t="shared" si="85"/>
        <v>-39.964032245028797</v>
      </c>
      <c r="L280">
        <f t="shared" si="86"/>
        <v>-10.106992818363109</v>
      </c>
      <c r="M280">
        <f t="shared" si="87"/>
        <v>-22.896205356813713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72.527441159470342</v>
      </c>
      <c r="C281" s="9">
        <f t="shared" si="80"/>
        <v>1.5720000000000012</v>
      </c>
      <c r="D281" s="9">
        <f t="shared" si="81"/>
        <v>83.527441159470342</v>
      </c>
      <c r="E281" s="9">
        <f t="shared" si="81"/>
        <v>-29.860249028605011</v>
      </c>
      <c r="F281" s="9">
        <f t="shared" si="82"/>
        <v>-22.099479612267952</v>
      </c>
      <c r="G281" s="10">
        <f t="shared" si="83"/>
        <v>2.1666666599999997</v>
      </c>
      <c r="H281" s="5">
        <f t="shared" si="83"/>
        <v>1</v>
      </c>
      <c r="I281">
        <f t="shared" si="84"/>
        <v>59.146495526345454</v>
      </c>
      <c r="J281">
        <f t="shared" si="85"/>
        <v>43.474144634813797</v>
      </c>
      <c r="K281">
        <f t="shared" si="85"/>
        <v>-40.103699097705359</v>
      </c>
      <c r="L281">
        <f t="shared" si="86"/>
        <v>-10.101083528750848</v>
      </c>
      <c r="M281">
        <f t="shared" si="87"/>
        <v>-22.856029104871268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72.792445511083656</v>
      </c>
      <c r="C282" s="9">
        <f t="shared" si="80"/>
        <v>1.5780000000000012</v>
      </c>
      <c r="D282" s="9">
        <f t="shared" si="81"/>
        <v>83.792445511083656</v>
      </c>
      <c r="E282" s="9">
        <f t="shared" si="81"/>
        <v>-30.105306829522512</v>
      </c>
      <c r="F282" s="9">
        <f t="shared" si="82"/>
        <v>-22.263828751536998</v>
      </c>
      <c r="G282" s="10">
        <f t="shared" si="83"/>
        <v>2.1666666599999997</v>
      </c>
      <c r="H282" s="5">
        <f t="shared" si="83"/>
        <v>1</v>
      </c>
      <c r="I282">
        <f t="shared" si="84"/>
        <v>59.195915123647154</v>
      </c>
      <c r="J282">
        <f t="shared" si="85"/>
        <v>43.412528025288417</v>
      </c>
      <c r="K282">
        <f t="shared" si="85"/>
        <v>-40.243120875245076</v>
      </c>
      <c r="L282">
        <f t="shared" si="86"/>
        <v>-10.09519505383105</v>
      </c>
      <c r="M282">
        <f t="shared" si="87"/>
        <v>-22.815822227587262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73.057074110933939</v>
      </c>
      <c r="C283" s="9">
        <f t="shared" si="80"/>
        <v>1.5840000000000012</v>
      </c>
      <c r="D283" s="9">
        <f t="shared" si="81"/>
        <v>84.057074110933939</v>
      </c>
      <c r="E283" s="9">
        <f t="shared" si="81"/>
        <v>-30.351214355234053</v>
      </c>
      <c r="F283" s="9">
        <f t="shared" si="82"/>
        <v>-22.428525094852588</v>
      </c>
      <c r="G283" s="10">
        <f t="shared" si="83"/>
        <v>2.1666666599999997</v>
      </c>
      <c r="H283" s="5">
        <f t="shared" si="83"/>
        <v>1</v>
      </c>
      <c r="I283">
        <f t="shared" si="84"/>
        <v>59.24554478982818</v>
      </c>
      <c r="J283">
        <f t="shared" si="85"/>
        <v>43.350947335460049</v>
      </c>
      <c r="K283">
        <f t="shared" si="85"/>
        <v>-40.382297390833358</v>
      </c>
      <c r="L283">
        <f t="shared" si="86"/>
        <v>-10.089326788686442</v>
      </c>
      <c r="M283">
        <f t="shared" si="87"/>
        <v>-22.775584973420653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73.321327177755336</v>
      </c>
      <c r="C284" s="9">
        <f t="shared" si="80"/>
        <v>1.5900000000000012</v>
      </c>
      <c r="D284" s="9">
        <f t="shared" si="81"/>
        <v>84.321327177755336</v>
      </c>
      <c r="E284" s="9">
        <f t="shared" si="81"/>
        <v>-30.597970109076567</v>
      </c>
      <c r="F284" s="9">
        <f t="shared" si="82"/>
        <v>-22.59356630915142</v>
      </c>
      <c r="G284" s="10">
        <f t="shared" si="83"/>
        <v>2.1666666599999997</v>
      </c>
      <c r="H284" s="5">
        <f t="shared" si="83"/>
        <v>1</v>
      </c>
      <c r="I284">
        <f t="shared" si="84"/>
        <v>59.295381941851353</v>
      </c>
      <c r="J284">
        <f t="shared" si="85"/>
        <v>43.28940244204906</v>
      </c>
      <c r="K284">
        <f t="shared" si="85"/>
        <v>-40.521228459171226</v>
      </c>
      <c r="L284">
        <f t="shared" si="86"/>
        <v>-10.083478133898893</v>
      </c>
      <c r="M284">
        <f t="shared" si="87"/>
        <v>-22.735317595599636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73.585204929541149</v>
      </c>
      <c r="C285" s="9">
        <f t="shared" si="80"/>
        <v>1.5960000000000012</v>
      </c>
      <c r="D285" s="9">
        <f t="shared" si="81"/>
        <v>84.585204929541149</v>
      </c>
      <c r="E285" s="9">
        <f t="shared" si="81"/>
        <v>-30.845572593261377</v>
      </c>
      <c r="F285" s="9">
        <f t="shared" si="82"/>
        <v>-22.758950066323756</v>
      </c>
      <c r="G285" s="10">
        <f t="shared" si="83"/>
        <v>2.1666666599999997</v>
      </c>
      <c r="H285" s="5">
        <f t="shared" si="83"/>
        <v>1</v>
      </c>
      <c r="I285">
        <f t="shared" si="84"/>
        <v>59.34542400876856</v>
      </c>
      <c r="J285">
        <f t="shared" si="85"/>
        <v>43.227893225432275</v>
      </c>
      <c r="K285">
        <f t="shared" si="85"/>
        <v>-40.659913896504385</v>
      </c>
      <c r="L285">
        <f t="shared" si="86"/>
        <v>-10.077648495533019</v>
      </c>
      <c r="M285">
        <f t="shared" si="87"/>
        <v>-22.695020352050435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73.848707583566025</v>
      </c>
      <c r="C286" s="9">
        <f t="shared" si="80"/>
        <v>1.6020000000000012</v>
      </c>
      <c r="D286" s="9">
        <f t="shared" si="81"/>
        <v>84.848707583566025</v>
      </c>
      <c r="E286" s="9">
        <f t="shared" si="81"/>
        <v>-31.094020308883703</v>
      </c>
      <c r="F286" s="9">
        <f t="shared" si="82"/>
        <v>-22.924674043212551</v>
      </c>
      <c r="G286" s="10">
        <f t="shared" si="83"/>
        <v>2.1666666599999997</v>
      </c>
      <c r="H286" s="5">
        <f t="shared" si="83"/>
        <v>1</v>
      </c>
      <c r="I286">
        <f t="shared" si="84"/>
        <v>59.395668431760718</v>
      </c>
      <c r="J286">
        <f t="shared" si="85"/>
        <v>43.166419569609523</v>
      </c>
      <c r="K286">
        <f t="shared" si="85"/>
        <v>-40.798353520651894</v>
      </c>
      <c r="L286">
        <f t="shared" si="86"/>
        <v>-10.071837285119535</v>
      </c>
      <c r="M286">
        <f t="shared" si="87"/>
        <v>-22.654693505326399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74.111835356407951</v>
      </c>
      <c r="C287" s="9">
        <f t="shared" si="80"/>
        <v>1.6080000000000012</v>
      </c>
      <c r="D287" s="9">
        <f t="shared" si="81"/>
        <v>85.111835356407951</v>
      </c>
      <c r="E287" s="9">
        <f t="shared" si="81"/>
        <v>-31.343311755932348</v>
      </c>
      <c r="F287" s="9">
        <f t="shared" si="82"/>
        <v>-23.090735921612737</v>
      </c>
      <c r="G287" s="10">
        <f t="shared" si="83"/>
        <v>2.1666666599999997</v>
      </c>
      <c r="H287" s="5">
        <f t="shared" si="83"/>
        <v>1</v>
      </c>
      <c r="I287">
        <f t="shared" si="84"/>
        <v>59.446112664176027</v>
      </c>
      <c r="J287">
        <f t="shared" si="85"/>
        <v>43.104981362170292</v>
      </c>
      <c r="K287">
        <f t="shared" si="85"/>
        <v>-40.936547151034382</v>
      </c>
      <c r="L287">
        <f t="shared" si="86"/>
        <v>-10.066043919638364</v>
      </c>
      <c r="M287">
        <f t="shared" si="87"/>
        <v>-22.614337322537434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74.374588463970071</v>
      </c>
      <c r="C288" s="9">
        <f t="shared" si="80"/>
        <v>1.6140000000000012</v>
      </c>
      <c r="D288" s="9">
        <f t="shared" si="81"/>
        <v>85.374588463970071</v>
      </c>
      <c r="E288" s="9">
        <f t="shared" si="81"/>
        <v>-31.593445433299543</v>
      </c>
      <c r="F288" s="9">
        <f t="shared" si="82"/>
        <v>-23.257133388270724</v>
      </c>
      <c r="G288" s="10">
        <f t="shared" si="83"/>
        <v>2.1666666599999997</v>
      </c>
      <c r="H288" s="5">
        <f t="shared" si="83"/>
        <v>1</v>
      </c>
      <c r="I288">
        <f t="shared" si="84"/>
        <v>59.496754171566728</v>
      </c>
      <c r="J288">
        <f t="shared" si="85"/>
        <v>43.043578494260501</v>
      </c>
      <c r="K288">
        <f t="shared" si="85"/>
        <v>-41.074494608701862</v>
      </c>
      <c r="L288">
        <f t="shared" si="86"/>
        <v>-10.060267821501474</v>
      </c>
      <c r="M288">
        <f t="shared" si="87"/>
        <v>-22.573952075279742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74.636967121502238</v>
      </c>
      <c r="C289" s="9">
        <f t="shared" si="80"/>
        <v>1.6200000000000012</v>
      </c>
      <c r="D289" s="9">
        <f t="shared" si="81"/>
        <v>85.636967121502238</v>
      </c>
      <c r="E289" s="9">
        <f t="shared" si="81"/>
        <v>-31.844419838790984</v>
      </c>
      <c r="F289" s="9">
        <f t="shared" si="82"/>
        <v>-23.423864134884106</v>
      </c>
      <c r="G289" s="10">
        <f t="shared" si="83"/>
        <v>2.1666666599999997</v>
      </c>
      <c r="H289" s="5">
        <f t="shared" si="83"/>
        <v>1</v>
      </c>
      <c r="I289">
        <f t="shared" si="84"/>
        <v>59.547590431724231</v>
      </c>
      <c r="J289">
        <f t="shared" si="85"/>
        <v>42.982210860549344</v>
      </c>
      <c r="K289">
        <f t="shared" si="85"/>
        <v>-41.212195716361066</v>
      </c>
      <c r="L289">
        <f t="shared" si="86"/>
        <v>-10.054508418535494</v>
      </c>
      <c r="M289">
        <f t="shared" si="87"/>
        <v>-22.533538039565869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03" priority="16" stopIfTrue="1" operator="greaterThan">
      <formula>$G$19</formula>
    </cfRule>
    <cfRule type="cellIs" dxfId="202" priority="17" stopIfTrue="1" operator="lessThan">
      <formula>$H$19</formula>
    </cfRule>
    <cfRule type="cellIs" dxfId="201" priority="18" stopIfTrue="1" operator="between">
      <formula>$H$19</formula>
      <formula>$G$19</formula>
    </cfRule>
  </conditionalFormatting>
  <conditionalFormatting sqref="E19:E20">
    <cfRule type="cellIs" dxfId="200" priority="13" stopIfTrue="1" operator="lessThan">
      <formula>$H$19</formula>
    </cfRule>
    <cfRule type="cellIs" dxfId="199" priority="14" stopIfTrue="1" operator="greaterThan">
      <formula>$G$19</formula>
    </cfRule>
    <cfRule type="cellIs" dxfId="198" priority="15" stopIfTrue="1" operator="between">
      <formula>$H$19</formula>
      <formula>$G$19</formula>
    </cfRule>
  </conditionalFormatting>
  <conditionalFormatting sqref="F19">
    <cfRule type="cellIs" dxfId="197" priority="10" stopIfTrue="1" operator="lessThan">
      <formula>$H$19</formula>
    </cfRule>
    <cfRule type="cellIs" dxfId="196" priority="11" stopIfTrue="1" operator="greaterThan">
      <formula>$G$19</formula>
    </cfRule>
    <cfRule type="cellIs" dxfId="195" priority="12" stopIfTrue="1" operator="between">
      <formula>$H$19</formula>
      <formula>$G$19</formula>
    </cfRule>
  </conditionalFormatting>
  <conditionalFormatting sqref="F20">
    <cfRule type="cellIs" dxfId="194" priority="7" stopIfTrue="1" operator="lessThan">
      <formula>$H$19</formula>
    </cfRule>
    <cfRule type="cellIs" dxfId="193" priority="8" stopIfTrue="1" operator="greaterThan">
      <formula>$G$19</formula>
    </cfRule>
    <cfRule type="cellIs" dxfId="192" priority="9" stopIfTrue="1" operator="between">
      <formula>$H$19</formula>
      <formula>$G$19</formula>
    </cfRule>
  </conditionalFormatting>
  <conditionalFormatting sqref="E21:E289">
    <cfRule type="cellIs" dxfId="191" priority="4" stopIfTrue="1" operator="lessThan">
      <formula>$H$19</formula>
    </cfRule>
    <cfRule type="cellIs" dxfId="190" priority="5" stopIfTrue="1" operator="greaterThan">
      <formula>$G$19</formula>
    </cfRule>
    <cfRule type="cellIs" dxfId="189" priority="6" stopIfTrue="1" operator="between">
      <formula>$H$19</formula>
      <formula>$G$19</formula>
    </cfRule>
  </conditionalFormatting>
  <conditionalFormatting sqref="F21:F289">
    <cfRule type="cellIs" dxfId="188" priority="1" stopIfTrue="1" operator="lessThan">
      <formula>$H$19</formula>
    </cfRule>
    <cfRule type="cellIs" dxfId="187" priority="2" stopIfTrue="1" operator="greaterThan">
      <formula>$G$19</formula>
    </cfRule>
    <cfRule type="cellIs" dxfId="18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546"/>
  <sheetViews>
    <sheetView topLeftCell="B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SummaryChart!G21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-4.141297843888953E-3</v>
      </c>
      <c r="P1" s="5" t="s">
        <v>10</v>
      </c>
    </row>
    <row r="2" spans="2:22" ht="22.5" x14ac:dyDescent="0.3">
      <c r="C2" s="24">
        <f>SummaryChart!H21</f>
        <v>4.2762732694172261</v>
      </c>
      <c r="D2" s="1" t="s">
        <v>18</v>
      </c>
      <c r="G2" s="9" t="s">
        <v>23</v>
      </c>
      <c r="O2" s="28">
        <f>TAN(C2/180*PI())</f>
        <v>7.4773939866267902E-2</v>
      </c>
      <c r="P2" s="5" t="s">
        <v>12</v>
      </c>
    </row>
    <row r="3" spans="2:22" ht="22.5" x14ac:dyDescent="0.3">
      <c r="C3" s="24">
        <f>SummaryChart!J21/12</f>
        <v>0.72880481375245199</v>
      </c>
      <c r="D3" s="1" t="s">
        <v>19</v>
      </c>
      <c r="G3" s="9" t="s">
        <v>28</v>
      </c>
      <c r="O3" s="28">
        <f>C3</f>
        <v>0.72880481375245199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SummaryChart!B21</f>
        <v>12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5.002073713572841E-2</v>
      </c>
      <c r="C12" s="14"/>
      <c r="D12" s="15">
        <f ca="1">CELL("contents",INDIRECT("D"&amp;C13-1))</f>
        <v>11.693140602327674</v>
      </c>
      <c r="E12" s="15">
        <f ca="1">CELL("contents",INDIRECT("E"&amp;C13-1))</f>
        <v>1.0186909534335666</v>
      </c>
      <c r="F12">
        <f ca="1">D13-D12</f>
        <v>0.35688013480805481</v>
      </c>
      <c r="G12">
        <f ca="1">D13-D11</f>
        <v>5.002073713572841E-2</v>
      </c>
      <c r="H12" s="27">
        <f ca="1">G12/F12</f>
        <v>0.14016116969534231</v>
      </c>
      <c r="I12">
        <f ca="1">D13-D12</f>
        <v>0.35688013480805481</v>
      </c>
      <c r="J12">
        <f ca="1">E13-E12</f>
        <v>-1.0125418674992392E-2</v>
      </c>
      <c r="K12">
        <f ca="1">ATAN(J12/I12)*180/PI()</f>
        <v>-1.6251623662837726</v>
      </c>
      <c r="N12" s="26">
        <f ca="1">E13-E12</f>
        <v>-1.0125418674992392E-2</v>
      </c>
      <c r="O12" s="26">
        <f ca="1">N12+E13-H12*N12</f>
        <v>0.9998593066087238</v>
      </c>
      <c r="P12">
        <f ca="1">IF(AND(G12&gt;0,G12&lt;F12),1,0)</f>
        <v>1</v>
      </c>
      <c r="Q12" s="26">
        <f ca="1">IF(P12=1,O12,O13)</f>
        <v>0.9998593066087238</v>
      </c>
    </row>
    <row r="13" spans="2:22" x14ac:dyDescent="0.2">
      <c r="B13" t="str">
        <f ca="1">CELL("address",INDEX(B20:B290,MATCH(MIN(B20:B290),B20:B290,0)))</f>
        <v>$B$52</v>
      </c>
      <c r="C13">
        <f ca="1">CELL("row",INDEX(A20:A289,MATCH(MIN(A20:A289),A20:A289,0)))</f>
        <v>52</v>
      </c>
      <c r="D13" s="15">
        <f ca="1">CELL("contents",INDIRECT("D"&amp;C13))</f>
        <v>12.050020737135728</v>
      </c>
      <c r="E13" s="15">
        <f ca="1">CELL("contents",INDIRECT("E"&amp;C13))</f>
        <v>1.0085655347585742</v>
      </c>
      <c r="F13">
        <f ca="1">D14-D13</f>
        <v>0.35637960707377303</v>
      </c>
      <c r="G13">
        <f ca="1">D14-D11</f>
        <v>0.40640034420950144</v>
      </c>
      <c r="H13" s="27">
        <f ca="1">G13/F13</f>
        <v>1.1403580231384389</v>
      </c>
      <c r="N13" s="26">
        <f ca="1">E14-E13</f>
        <v>-1.1269482213729698E-2</v>
      </c>
      <c r="O13" s="26">
        <f ca="1">E13+H13*N13</f>
        <v>0.99571429029953162</v>
      </c>
      <c r="P13">
        <f ca="1">IF(G13&lt;F13,1,0)</f>
        <v>0</v>
      </c>
    </row>
    <row r="14" spans="2:22" x14ac:dyDescent="0.2">
      <c r="D14" s="15">
        <f ca="1">CELL("contents",INDIRECT("D"&amp;C13+1))</f>
        <v>12.406400344209501</v>
      </c>
      <c r="E14" s="15">
        <f ca="1">CELL("contents",INDIRECT("E"&amp;C13+1))</f>
        <v>0.99729605254484455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12.050020737135728</v>
      </c>
      <c r="P15" s="10">
        <f>Q19</f>
        <v>5.1820973720025387</v>
      </c>
      <c r="Q15" s="10">
        <f>Q19</f>
        <v>5.1820973720025387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0.72880481375245199</v>
      </c>
      <c r="F19" s="9">
        <f>$O$1*D19^2+$O$2*D19+$O$3</f>
        <v>0.72880481375245199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62.326006089406143</v>
      </c>
      <c r="K19">
        <f>C1*SIN(C2/180*PI())</f>
        <v>4.6603610314339035</v>
      </c>
      <c r="L19">
        <f>-C15*I19*J19</f>
        <v>-15.302317694213802</v>
      </c>
      <c r="M19">
        <f>-C6-C15*I19*K19</f>
        <v>-33.318214583081669</v>
      </c>
      <c r="N19" s="16">
        <f>MAX(E19:E289)</f>
        <v>1.0583158431198711</v>
      </c>
      <c r="O19" s="19">
        <f>INDEX(C19:C289,MATCH(N19,E19:E289,0),1)</f>
        <v>0.14400000000000004</v>
      </c>
      <c r="P19" s="19">
        <f>COUNTIF(E19:E289,"&gt;"&amp;H19)*_dt</f>
        <v>0.12</v>
      </c>
      <c r="Q19" s="21">
        <f>INDEX(D19:D289,MATCH(T17,T19:T289,0),1)</f>
        <v>5.1820973720025387</v>
      </c>
      <c r="R19" s="21">
        <f>INDEX(D19:D289,MATCH(T17,U19:U289,0),1)</f>
        <v>12.050020737135728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6.8679233651331897</v>
      </c>
    </row>
    <row r="20" spans="1:22" x14ac:dyDescent="0.2">
      <c r="A20">
        <f>B20</f>
        <v>11.626319405182059</v>
      </c>
      <c r="B20">
        <f>ABS(D20-$D$11)</f>
        <v>11.626319405182059</v>
      </c>
      <c r="C20" s="9">
        <f>C19+_dt</f>
        <v>6.0000000000000001E-3</v>
      </c>
      <c r="D20" s="9">
        <f>D19+$C$7*(J19+J20)/2</f>
        <v>0.37368059481794103</v>
      </c>
      <c r="E20" s="9">
        <f>E19+$C$7*(K19+K20)/2</f>
        <v>0.75616725207855995</v>
      </c>
      <c r="F20" s="9">
        <f>$O$1*D20^2+$O$2*D20+$O$3</f>
        <v>0.7561681048973441</v>
      </c>
      <c r="G20" s="10">
        <f>G19</f>
        <v>2.1666666599999997</v>
      </c>
      <c r="H20" s="5">
        <f>H19</f>
        <v>1</v>
      </c>
      <c r="I20">
        <f>SQRT(J20^2+K20^2)</f>
        <v>62.393832279004421</v>
      </c>
      <c r="J20">
        <f>J19+L19*$C$7</f>
        <v>62.234192183240857</v>
      </c>
      <c r="K20">
        <f>K19+M19*$C$7</f>
        <v>4.4604517439354137</v>
      </c>
      <c r="L20">
        <f>-$C$15*I20*J20</f>
        <v>-15.253819986881737</v>
      </c>
      <c r="M20">
        <f>-$C$6-$C$15*I20*K20</f>
        <v>-33.267272453217217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11.253188820842377</v>
      </c>
      <c r="B21">
        <f t="shared" ref="B21:B84" si="3">ABS(D21-$D$11)</f>
        <v>11.253188820842377</v>
      </c>
      <c r="C21" s="9">
        <f t="shared" ref="C21:C84" si="4">C20+_dt</f>
        <v>1.2E-2</v>
      </c>
      <c r="D21" s="9">
        <f t="shared" ref="D21:E36" si="5">D20+$C$7*(J20+J21)/2</f>
        <v>0.7468111791576223</v>
      </c>
      <c r="E21" s="9">
        <f t="shared" si="5"/>
        <v>0.78233115163801448</v>
      </c>
      <c r="F21" s="9">
        <f t="shared" ref="F21:F84" si="6">$O$1*D21^2+$O$2*D21+$O$3</f>
        <v>0.7823371145912601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62.288571742978128</v>
      </c>
      <c r="J21">
        <f t="shared" ref="J21:K84" si="9">J20+L20*$C$7</f>
        <v>62.142669263319569</v>
      </c>
      <c r="K21">
        <f t="shared" si="9"/>
        <v>4.2608481092161101</v>
      </c>
      <c r="L21">
        <f t="shared" ref="L21:L84" si="10">-$C$15*I21*J21</f>
        <v>-15.205691523247941</v>
      </c>
      <c r="M21">
        <f t="shared" ref="M21:M84" si="11">-$C$6-$C$15*I21*K21</f>
        <v>-33.216587045973526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10.880606507709878</v>
      </c>
      <c r="B22">
        <f t="shared" si="3"/>
        <v>10.880606507709878</v>
      </c>
      <c r="C22" s="9">
        <f t="shared" si="4"/>
        <v>1.8000000000000002E-2</v>
      </c>
      <c r="D22" s="9">
        <f t="shared" si="5"/>
        <v>1.1193934922901212</v>
      </c>
      <c r="E22" s="9">
        <f t="shared" si="5"/>
        <v>0.80729834172648363</v>
      </c>
      <c r="F22" s="9">
        <f t="shared" si="6"/>
        <v>0.80731705616600735</v>
      </c>
      <c r="G22" s="10">
        <f t="shared" si="7"/>
        <v>2.1666666599999997</v>
      </c>
      <c r="H22" s="5">
        <f t="shared" si="7"/>
        <v>1</v>
      </c>
      <c r="I22">
        <f t="shared" si="8"/>
        <v>62.184216459270246</v>
      </c>
      <c r="J22">
        <f t="shared" si="9"/>
        <v>62.05143511418008</v>
      </c>
      <c r="K22">
        <f t="shared" si="9"/>
        <v>4.061548586940269</v>
      </c>
      <c r="L22">
        <f t="shared" si="10"/>
        <v>-15.157929951565755</v>
      </c>
      <c r="M22">
        <f t="shared" si="11"/>
        <v>-33.166155441085884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10.508570739763927</v>
      </c>
      <c r="B23">
        <f t="shared" si="3"/>
        <v>10.508570739763927</v>
      </c>
      <c r="C23" s="9">
        <f t="shared" si="4"/>
        <v>2.4E-2</v>
      </c>
      <c r="D23" s="9">
        <f t="shared" si="5"/>
        <v>1.4914292602360735</v>
      </c>
      <c r="E23" s="9">
        <f t="shared" si="5"/>
        <v>0.83107064245018569</v>
      </c>
      <c r="F23" s="9">
        <f t="shared" si="6"/>
        <v>0.831113113171983</v>
      </c>
      <c r="G23" s="10">
        <f t="shared" si="7"/>
        <v>2.1666666599999997</v>
      </c>
      <c r="H23" s="5">
        <f t="shared" si="7"/>
        <v>1</v>
      </c>
      <c r="I23">
        <f t="shared" si="8"/>
        <v>62.080764499089291</v>
      </c>
      <c r="J23">
        <f t="shared" si="9"/>
        <v>61.960487534470687</v>
      </c>
      <c r="K23">
        <f t="shared" si="9"/>
        <v>3.8625516542937537</v>
      </c>
      <c r="L23">
        <f t="shared" si="10"/>
        <v>-15.110532937054169</v>
      </c>
      <c r="M23">
        <f t="shared" si="11"/>
        <v>-33.115974737703738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10.13707980414997</v>
      </c>
      <c r="B24">
        <f t="shared" si="3"/>
        <v>10.13707980414997</v>
      </c>
      <c r="C24" s="9">
        <f t="shared" si="4"/>
        <v>0.03</v>
      </c>
      <c r="D24" s="9">
        <f t="shared" si="5"/>
        <v>1.8629201958500308</v>
      </c>
      <c r="E24" s="9">
        <f t="shared" si="5"/>
        <v>0.85364986483066951</v>
      </c>
      <c r="F24" s="9">
        <f t="shared" si="6"/>
        <v>0.85373043966588902</v>
      </c>
      <c r="G24" s="10">
        <f t="shared" si="7"/>
        <v>2.1666666599999997</v>
      </c>
      <c r="H24" s="5">
        <f t="shared" si="7"/>
        <v>1</v>
      </c>
      <c r="I24">
        <f t="shared" si="8"/>
        <v>61.978213937146194</v>
      </c>
      <c r="J24">
        <f t="shared" si="9"/>
        <v>61.86982433684836</v>
      </c>
      <c r="K24">
        <f t="shared" si="9"/>
        <v>3.6638558058675312</v>
      </c>
      <c r="L24">
        <f t="shared" si="10"/>
        <v>-15.063498161650431</v>
      </c>
      <c r="M24">
        <f t="shared" si="11"/>
        <v>-33.066042054229129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9.7661320010957891</v>
      </c>
      <c r="B25">
        <f t="shared" si="3"/>
        <v>9.7661320010957891</v>
      </c>
      <c r="C25" s="9">
        <f t="shared" si="4"/>
        <v>3.5999999999999997E-2</v>
      </c>
      <c r="D25" s="9">
        <f t="shared" si="5"/>
        <v>2.2338679989042114</v>
      </c>
      <c r="E25" s="9">
        <f t="shared" si="5"/>
        <v>0.87503781090889854</v>
      </c>
      <c r="F25" s="9">
        <f t="shared" si="6"/>
        <v>0.8751741604957135</v>
      </c>
      <c r="G25" s="10">
        <f t="shared" si="7"/>
        <v>2.1666666599999997</v>
      </c>
      <c r="H25" s="5">
        <f t="shared" si="7"/>
        <v>1</v>
      </c>
      <c r="I25">
        <f t="shared" si="8"/>
        <v>61.876562851300655</v>
      </c>
      <c r="J25">
        <f t="shared" si="9"/>
        <v>61.779443347878455</v>
      </c>
      <c r="K25">
        <f t="shared" si="9"/>
        <v>3.4654595535421566</v>
      </c>
      <c r="L25">
        <f t="shared" si="10"/>
        <v>-15.016823323765994</v>
      </c>
      <c r="M25">
        <f t="shared" si="11"/>
        <v>-33.016354528158544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9.3957256438283459</v>
      </c>
      <c r="B26">
        <f t="shared" si="3"/>
        <v>9.3957256438283459</v>
      </c>
      <c r="C26" s="9">
        <f t="shared" si="4"/>
        <v>4.1999999999999996E-2</v>
      </c>
      <c r="D26" s="9">
        <f t="shared" si="5"/>
        <v>2.6042743561716541</v>
      </c>
      <c r="E26" s="9">
        <f t="shared" si="5"/>
        <v>0.89523627384864457</v>
      </c>
      <c r="F26" s="9">
        <f t="shared" si="6"/>
        <v>0.89544937158300608</v>
      </c>
      <c r="G26" s="10">
        <f t="shared" si="7"/>
        <v>2.1666666599999997</v>
      </c>
      <c r="H26" s="5">
        <f t="shared" si="7"/>
        <v>1</v>
      </c>
      <c r="I26">
        <f t="shared" si="8"/>
        <v>61.775809322210463</v>
      </c>
      <c r="J26">
        <f t="shared" si="9"/>
        <v>61.689342407935861</v>
      </c>
      <c r="K26">
        <f t="shared" si="9"/>
        <v>3.2673614263732054</v>
      </c>
      <c r="L26">
        <f t="shared" si="10"/>
        <v>-14.970506138045657</v>
      </c>
      <c r="M26">
        <f t="shared" si="11"/>
        <v>-32.966909315928149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9.0258590584912159</v>
      </c>
      <c r="B27">
        <f t="shared" si="3"/>
        <v>9.0258590584912159</v>
      </c>
      <c r="C27" s="9">
        <f t="shared" si="4"/>
        <v>4.7999999999999994E-2</v>
      </c>
      <c r="D27" s="9">
        <f t="shared" si="5"/>
        <v>2.9741409415087845</v>
      </c>
      <c r="E27" s="9">
        <f t="shared" si="5"/>
        <v>0.91424703803919705</v>
      </c>
      <c r="F27" s="9">
        <f t="shared" si="6"/>
        <v>0.91456114020247514</v>
      </c>
      <c r="G27" s="10">
        <f t="shared" si="7"/>
        <v>2.1666666599999997</v>
      </c>
      <c r="H27" s="5">
        <f t="shared" si="7"/>
        <v>1</v>
      </c>
      <c r="I27">
        <f t="shared" si="8"/>
        <v>61.675951432984135</v>
      </c>
      <c r="J27">
        <f t="shared" si="9"/>
        <v>61.59951937110759</v>
      </c>
      <c r="K27">
        <f t="shared" si="9"/>
        <v>3.0695599704776364</v>
      </c>
      <c r="L27">
        <f t="shared" si="10"/>
        <v>-14.924544335129932</v>
      </c>
      <c r="M27">
        <f t="shared" si="11"/>
        <v>-32.917703592762464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8.6565305840626028</v>
      </c>
      <c r="B28">
        <f t="shared" si="3"/>
        <v>8.6565305840626028</v>
      </c>
      <c r="C28" s="9">
        <f t="shared" si="4"/>
        <v>5.3999999999999992E-2</v>
      </c>
      <c r="D28" s="9">
        <f t="shared" si="5"/>
        <v>3.3434694159373977</v>
      </c>
      <c r="E28" s="9">
        <f t="shared" si="5"/>
        <v>0.93207187919739309</v>
      </c>
      <c r="F28" s="9">
        <f t="shared" si="6"/>
        <v>0.93251450525893431</v>
      </c>
      <c r="G28" s="10">
        <f t="shared" si="7"/>
        <v>2.1666666599999997</v>
      </c>
      <c r="H28" s="5">
        <f t="shared" si="7"/>
        <v>1</v>
      </c>
      <c r="I28">
        <f t="shared" si="8"/>
        <v>61.576987268836717</v>
      </c>
      <c r="J28">
        <f t="shared" si="9"/>
        <v>61.509972105096807</v>
      </c>
      <c r="K28">
        <f t="shared" si="9"/>
        <v>2.8720537489210618</v>
      </c>
      <c r="L28">
        <f t="shared" si="10"/>
        <v>-14.878935661420613</v>
      </c>
      <c r="M28">
        <f t="shared" si="11"/>
        <v>-32.868734552526277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8.287738572273927</v>
      </c>
      <c r="B29">
        <f t="shared" si="3"/>
        <v>8.287738572273927</v>
      </c>
      <c r="C29" s="9">
        <f t="shared" si="4"/>
        <v>5.9999999999999991E-2</v>
      </c>
      <c r="D29" s="9">
        <f t="shared" si="5"/>
        <v>3.712261427726073</v>
      </c>
      <c r="E29" s="9">
        <f t="shared" si="5"/>
        <v>0.94871256446897401</v>
      </c>
      <c r="F29" s="9">
        <f t="shared" si="6"/>
        <v>0.94931447756162446</v>
      </c>
      <c r="G29" s="10">
        <f t="shared" si="7"/>
        <v>2.1666666599999997</v>
      </c>
      <c r="H29" s="5">
        <f t="shared" si="7"/>
        <v>1</v>
      </c>
      <c r="I29">
        <f t="shared" si="8"/>
        <v>61.478914916748913</v>
      </c>
      <c r="J29">
        <f t="shared" si="9"/>
        <v>61.420698491128285</v>
      </c>
      <c r="K29">
        <f t="shared" si="9"/>
        <v>2.6748413416059043</v>
      </c>
      <c r="L29">
        <f t="shared" si="10"/>
        <v>-14.833677878849496</v>
      </c>
      <c r="M29">
        <f t="shared" si="11"/>
        <v>-32.819999407579886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7.9194813875289762</v>
      </c>
      <c r="B30">
        <f t="shared" si="3"/>
        <v>7.9194813875289762</v>
      </c>
      <c r="C30" s="9">
        <f t="shared" si="4"/>
        <v>6.5999999999999989E-2</v>
      </c>
      <c r="D30" s="9">
        <f t="shared" si="5"/>
        <v>4.0805186124710238</v>
      </c>
      <c r="E30" s="9">
        <f t="shared" si="5"/>
        <v>0.96417085252927304</v>
      </c>
      <c r="F30" s="9">
        <f t="shared" si="6"/>
        <v>0.96496604009593745</v>
      </c>
      <c r="G30" s="10">
        <f t="shared" si="7"/>
        <v>2.1666666599999997</v>
      </c>
      <c r="H30" s="5">
        <f t="shared" si="7"/>
        <v>1</v>
      </c>
      <c r="I30">
        <f t="shared" si="8"/>
        <v>61.381732465129495</v>
      </c>
      <c r="J30">
        <f t="shared" si="9"/>
        <v>61.331696423855185</v>
      </c>
      <c r="K30">
        <f t="shared" si="9"/>
        <v>2.4779213451604249</v>
      </c>
      <c r="L30">
        <f t="shared" si="10"/>
        <v>-14.788768764650232</v>
      </c>
      <c r="M30">
        <f t="shared" si="11"/>
        <v>-32.771495388637497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7.5517574068236089</v>
      </c>
      <c r="B31">
        <f t="shared" si="3"/>
        <v>7.5517574068236089</v>
      </c>
      <c r="C31" s="9">
        <f t="shared" si="4"/>
        <v>7.1999999999999995E-2</v>
      </c>
      <c r="D31" s="9">
        <f t="shared" si="5"/>
        <v>4.4482425931763911</v>
      </c>
      <c r="E31" s="9">
        <f t="shared" si="5"/>
        <v>0.97844849368324016</v>
      </c>
      <c r="F31" s="9">
        <f t="shared" si="6"/>
        <v>0.97947414829256974</v>
      </c>
      <c r="G31" s="10">
        <f t="shared" si="7"/>
        <v>2.1666666599999997</v>
      </c>
      <c r="H31" s="5">
        <f t="shared" si="7"/>
        <v>1</v>
      </c>
      <c r="I31">
        <f t="shared" si="8"/>
        <v>61.285438003481055</v>
      </c>
      <c r="J31">
        <f t="shared" si="9"/>
        <v>61.242963811267281</v>
      </c>
      <c r="K31">
        <f t="shared" si="9"/>
        <v>2.2812923728286001</v>
      </c>
      <c r="L31">
        <f t="shared" si="10"/>
        <v>-14.744206111133288</v>
      </c>
      <c r="M31">
        <f t="shared" si="11"/>
        <v>-32.723219744628899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7.1845650196660058</v>
      </c>
      <c r="B32">
        <f t="shared" si="3"/>
        <v>7.1845650196660058</v>
      </c>
      <c r="C32" s="9">
        <f t="shared" si="4"/>
        <v>7.8E-2</v>
      </c>
      <c r="D32" s="9">
        <f t="shared" si="5"/>
        <v>4.8154349803339942</v>
      </c>
      <c r="E32" s="9">
        <f t="shared" si="5"/>
        <v>0.99154722996480849</v>
      </c>
      <c r="F32" s="9">
        <f t="shared" si="6"/>
        <v>0.99284373029412754</v>
      </c>
      <c r="G32" s="10">
        <f t="shared" si="7"/>
        <v>2.1666666599999997</v>
      </c>
      <c r="H32" s="5">
        <f t="shared" si="7"/>
        <v>1</v>
      </c>
      <c r="I32">
        <f t="shared" si="8"/>
        <v>61.190029622069154</v>
      </c>
      <c r="J32">
        <f t="shared" si="9"/>
        <v>61.154498574600481</v>
      </c>
      <c r="K32">
        <f t="shared" si="9"/>
        <v>2.0849530543608266</v>
      </c>
      <c r="L32">
        <f t="shared" si="10"/>
        <v>-14.699987725463998</v>
      </c>
      <c r="M32">
        <f t="shared" si="11"/>
        <v>-32.675169742564158</v>
      </c>
      <c r="S32">
        <f t="shared" si="0"/>
        <v>0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6.8179026279974613</v>
      </c>
      <c r="B33">
        <f t="shared" si="3"/>
        <v>6.8179026279974613</v>
      </c>
      <c r="C33" s="9">
        <f t="shared" si="4"/>
        <v>8.4000000000000005E-2</v>
      </c>
      <c r="D33" s="9">
        <f t="shared" si="5"/>
        <v>5.1820973720025387</v>
      </c>
      <c r="E33" s="9">
        <f t="shared" si="5"/>
        <v>1.0034687952356074</v>
      </c>
      <c r="F33" s="9">
        <f t="shared" si="6"/>
        <v>1.0050796872192125</v>
      </c>
      <c r="G33" s="10">
        <f t="shared" si="7"/>
        <v>2.1666666599999997</v>
      </c>
      <c r="H33" s="5">
        <f t="shared" si="7"/>
        <v>1</v>
      </c>
      <c r="I33">
        <f t="shared" si="8"/>
        <v>61.095505411594935</v>
      </c>
      <c r="J33">
        <f t="shared" si="9"/>
        <v>61.066298648247695</v>
      </c>
      <c r="K33">
        <f t="shared" si="9"/>
        <v>1.8889020359054416</v>
      </c>
      <c r="L33">
        <f t="shared" si="10"/>
        <v>-14.656111429443682</v>
      </c>
      <c r="M33">
        <f t="shared" si="11"/>
        <v>-32.6273426674015</v>
      </c>
      <c r="S33">
        <f t="shared" si="0"/>
        <v>1</v>
      </c>
      <c r="T33" t="b">
        <f t="shared" si="1"/>
        <v>1</v>
      </c>
      <c r="U33" t="b">
        <f t="shared" si="2"/>
        <v>0</v>
      </c>
    </row>
    <row r="34" spans="1:21" x14ac:dyDescent="0.2">
      <c r="A34">
        <f t="shared" si="12"/>
        <v>6.4517686461137052</v>
      </c>
      <c r="B34">
        <f t="shared" si="3"/>
        <v>6.4517686461137052</v>
      </c>
      <c r="C34" s="9">
        <f t="shared" si="4"/>
        <v>9.0000000000000011E-2</v>
      </c>
      <c r="D34" s="9">
        <f t="shared" si="5"/>
        <v>5.5482313538862948</v>
      </c>
      <c r="E34" s="9">
        <f t="shared" si="5"/>
        <v>1.0142149152830269</v>
      </c>
      <c r="F34" s="9">
        <f t="shared" si="6"/>
        <v>1.016186893424011</v>
      </c>
      <c r="G34" s="10">
        <f t="shared" si="7"/>
        <v>2.1666666599999997</v>
      </c>
      <c r="H34" s="5">
        <f t="shared" si="7"/>
        <v>1</v>
      </c>
      <c r="I34">
        <f t="shared" si="8"/>
        <v>61.001863462871142</v>
      </c>
      <c r="J34">
        <f t="shared" si="9"/>
        <v>60.978361979671035</v>
      </c>
      <c r="K34">
        <f t="shared" si="9"/>
        <v>1.6931379799010327</v>
      </c>
      <c r="L34">
        <f t="shared" si="10"/>
        <v>-14.61257505929377</v>
      </c>
      <c r="M34">
        <f t="shared" si="11"/>
        <v>-32.579735821918156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6.086161500586746</v>
      </c>
      <c r="B35">
        <f t="shared" si="3"/>
        <v>6.086161500586746</v>
      </c>
      <c r="C35" s="9">
        <f t="shared" si="4"/>
        <v>9.6000000000000016E-2</v>
      </c>
      <c r="D35" s="9">
        <f t="shared" si="5"/>
        <v>5.913838499413254</v>
      </c>
      <c r="E35" s="9">
        <f t="shared" si="5"/>
        <v>1.0237873079176385</v>
      </c>
      <c r="F35" s="9">
        <f t="shared" si="6"/>
        <v>1.0261701967614119</v>
      </c>
      <c r="G35" s="10">
        <f t="shared" si="7"/>
        <v>2.1666666599999997</v>
      </c>
      <c r="H35" s="5">
        <f t="shared" si="7"/>
        <v>1</v>
      </c>
      <c r="I35">
        <f t="shared" si="8"/>
        <v>60.909101866501707</v>
      </c>
      <c r="J35">
        <f t="shared" si="9"/>
        <v>60.890686529315275</v>
      </c>
      <c r="K35">
        <f t="shared" si="9"/>
        <v>1.4976595649695237</v>
      </c>
      <c r="L35">
        <f t="shared" si="10"/>
        <v>-14.569376465442978</v>
      </c>
      <c r="M35">
        <f t="shared" si="11"/>
        <v>-32.532346526584284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5.7210796301872326</v>
      </c>
      <c r="B36">
        <f t="shared" si="3"/>
        <v>5.7210796301872326</v>
      </c>
      <c r="C36" s="9">
        <f t="shared" si="4"/>
        <v>0.10200000000000002</v>
      </c>
      <c r="D36" s="9">
        <f t="shared" si="5"/>
        <v>6.2789203698127674</v>
      </c>
      <c r="E36" s="9">
        <f t="shared" si="5"/>
        <v>1.0321876830699772</v>
      </c>
      <c r="F36" s="9">
        <f t="shared" si="6"/>
        <v>1.0350344188376763</v>
      </c>
      <c r="G36" s="10">
        <f t="shared" si="7"/>
        <v>2.1666666599999997</v>
      </c>
      <c r="H36" s="5">
        <f t="shared" si="7"/>
        <v>1</v>
      </c>
      <c r="I36">
        <f t="shared" si="8"/>
        <v>60.817218712564831</v>
      </c>
      <c r="J36">
        <f t="shared" si="9"/>
        <v>60.803270270522617</v>
      </c>
      <c r="K36">
        <f t="shared" si="9"/>
        <v>1.302465485810018</v>
      </c>
      <c r="L36">
        <f t="shared" si="10"/>
        <v>-14.526513512317436</v>
      </c>
      <c r="M36">
        <f t="shared" si="11"/>
        <v>-32.485172119439746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5.3565214858073187</v>
      </c>
      <c r="B37">
        <f t="shared" si="3"/>
        <v>5.3565214858073187</v>
      </c>
      <c r="C37" s="9">
        <f t="shared" si="4"/>
        <v>0.10800000000000003</v>
      </c>
      <c r="D37" s="9">
        <f t="shared" ref="D37:E52" si="13">D36+$C$7*(J36+J37)/2</f>
        <v>6.6434785141926813</v>
      </c>
      <c r="E37" s="9">
        <f t="shared" si="13"/>
        <v>1.0394177428866873</v>
      </c>
      <c r="F37" s="9">
        <f t="shared" si="6"/>
        <v>1.0427843552666851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60.726212090299732</v>
      </c>
      <c r="J37">
        <f t="shared" si="9"/>
        <v>60.716111189448711</v>
      </c>
      <c r="K37">
        <f t="shared" si="9"/>
        <v>1.1075544530933794</v>
      </c>
      <c r="L37">
        <f t="shared" si="10"/>
        <v>-14.483984078133817</v>
      </c>
      <c r="M37">
        <f t="shared" si="11"/>
        <v>-32.438209955973903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4.992485530384033</v>
      </c>
      <c r="B38">
        <f t="shared" si="3"/>
        <v>4.992485530384033</v>
      </c>
      <c r="C38" s="9">
        <f t="shared" si="4"/>
        <v>0.11400000000000003</v>
      </c>
      <c r="D38" s="9">
        <f t="shared" si="13"/>
        <v>7.007514469615967</v>
      </c>
      <c r="E38" s="9">
        <f t="shared" si="13"/>
        <v>1.04547918182604</v>
      </c>
      <c r="F38" s="9">
        <f t="shared" si="6"/>
        <v>1.0494247759217843</v>
      </c>
      <c r="G38" s="10">
        <f t="shared" si="14"/>
        <v>2.1666666599999997</v>
      </c>
      <c r="H38" s="5">
        <f t="shared" si="14"/>
        <v>1</v>
      </c>
      <c r="I38">
        <f t="shared" si="8"/>
        <v>60.636080087796962</v>
      </c>
      <c r="J38">
        <f t="shared" si="9"/>
        <v>60.629207284979906</v>
      </c>
      <c r="K38">
        <f t="shared" si="9"/>
        <v>0.91292519335753597</v>
      </c>
      <c r="L38">
        <f t="shared" si="10"/>
        <v>-14.441786054695385</v>
      </c>
      <c r="M38">
        <f t="shared" si="11"/>
        <v>-32.391457409008169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4.628970238823138</v>
      </c>
      <c r="B39">
        <f t="shared" si="3"/>
        <v>4.628970238823138</v>
      </c>
      <c r="C39" s="9">
        <f t="shared" si="4"/>
        <v>0.12000000000000004</v>
      </c>
      <c r="D39" s="9">
        <f t="shared" si="13"/>
        <v>7.371029761176862</v>
      </c>
      <c r="E39" s="9">
        <f t="shared" si="13"/>
        <v>1.0503736867528231</v>
      </c>
      <c r="F39" s="9">
        <f t="shared" si="6"/>
        <v>1.0549604251852549</v>
      </c>
      <c r="G39" s="10">
        <f t="shared" si="14"/>
        <v>2.1666666599999997</v>
      </c>
      <c r="H39" s="5">
        <f t="shared" si="14"/>
        <v>1</v>
      </c>
      <c r="I39">
        <f t="shared" si="8"/>
        <v>60.54682079169239</v>
      </c>
      <c r="J39">
        <f t="shared" si="9"/>
        <v>60.542556568651733</v>
      </c>
      <c r="K39">
        <f t="shared" si="9"/>
        <v>0.71857644890348693</v>
      </c>
      <c r="L39">
        <f t="shared" si="10"/>
        <v>-14.399917347190957</v>
      </c>
      <c r="M39">
        <f t="shared" si="11"/>
        <v>-32.344911868581477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4.2659740979234773</v>
      </c>
      <c r="B40">
        <f t="shared" si="3"/>
        <v>4.2659740979234773</v>
      </c>
      <c r="C40" s="9">
        <f t="shared" si="4"/>
        <v>0.12600000000000003</v>
      </c>
      <c r="D40" s="9">
        <f t="shared" si="13"/>
        <v>7.7340259020765227</v>
      </c>
      <c r="E40" s="9">
        <f t="shared" si="13"/>
        <v>1.0541029370326096</v>
      </c>
      <c r="F40" s="9">
        <f t="shared" si="6"/>
        <v>1.0593960221954291</v>
      </c>
      <c r="G40" s="10">
        <f t="shared" si="14"/>
        <v>2.1666666599999997</v>
      </c>
      <c r="H40" s="5">
        <f t="shared" si="14"/>
        <v>1</v>
      </c>
      <c r="I40">
        <f t="shared" si="8"/>
        <v>60.458432286864941</v>
      </c>
      <c r="J40">
        <f t="shared" si="9"/>
        <v>60.456157064568586</v>
      </c>
      <c r="K40">
        <f t="shared" si="9"/>
        <v>0.52450697769199806</v>
      </c>
      <c r="L40">
        <f t="shared" si="10"/>
        <v>-14.358375873996797</v>
      </c>
      <c r="M40">
        <f t="shared" si="11"/>
        <v>-32.298570741838461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3.9034956063017976</v>
      </c>
      <c r="B41">
        <f t="shared" si="3"/>
        <v>3.9034956063017976</v>
      </c>
      <c r="C41" s="9">
        <f t="shared" si="4"/>
        <v>0.13200000000000003</v>
      </c>
      <c r="D41" s="9">
        <f t="shared" si="13"/>
        <v>8.0965043936982024</v>
      </c>
      <c r="E41" s="9">
        <f t="shared" si="13"/>
        <v>1.0566686046254086</v>
      </c>
      <c r="F41" s="9">
        <f t="shared" si="6"/>
        <v>1.0627362610914715</v>
      </c>
      <c r="G41" s="10">
        <f t="shared" si="14"/>
        <v>2.1666666599999997</v>
      </c>
      <c r="H41" s="5">
        <f t="shared" si="14"/>
        <v>1</v>
      </c>
      <c r="I41">
        <f t="shared" si="8"/>
        <v>60.370912656138096</v>
      </c>
      <c r="J41">
        <f t="shared" si="9"/>
        <v>60.370006809324607</v>
      </c>
      <c r="K41">
        <f t="shared" si="9"/>
        <v>0.3307155532409673</v>
      </c>
      <c r="L41">
        <f t="shared" si="10"/>
        <v>-14.31715956648137</v>
      </c>
      <c r="M41">
        <f t="shared" si="11"/>
        <v>-32.252431452920369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3.5415332743180468</v>
      </c>
      <c r="B42">
        <f t="shared" si="3"/>
        <v>3.5415332743180468</v>
      </c>
      <c r="C42" s="9">
        <f t="shared" si="4"/>
        <v>0.13800000000000004</v>
      </c>
      <c r="D42" s="9">
        <f t="shared" si="13"/>
        <v>8.4584667256819532</v>
      </c>
      <c r="E42" s="9">
        <f t="shared" si="13"/>
        <v>1.0580723541787018</v>
      </c>
      <c r="F42" s="9">
        <f t="shared" si="6"/>
        <v>1.0649858112558537</v>
      </c>
      <c r="G42" s="10">
        <f t="shared" si="14"/>
        <v>2.1666666599999997</v>
      </c>
      <c r="H42" s="5">
        <f t="shared" si="14"/>
        <v>1</v>
      </c>
      <c r="I42">
        <f t="shared" si="8"/>
        <v>60.284259979985087</v>
      </c>
      <c r="J42">
        <f t="shared" si="9"/>
        <v>60.284103851925721</v>
      </c>
      <c r="K42">
        <f t="shared" si="9"/>
        <v>0.13720096452344507</v>
      </c>
      <c r="L42">
        <f t="shared" si="10"/>
        <v>-14.276266368812932</v>
      </c>
      <c r="M42">
        <f t="shared" si="11"/>
        <v>-32.206491442858734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3.1800856240011317</v>
      </c>
      <c r="B43">
        <f t="shared" si="3"/>
        <v>3.1800856240011317</v>
      </c>
      <c r="C43" s="9">
        <f t="shared" si="4"/>
        <v>0.14400000000000004</v>
      </c>
      <c r="D43" s="9">
        <f t="shared" si="13"/>
        <v>8.8199143759988683</v>
      </c>
      <c r="E43" s="9">
        <f t="shared" si="13"/>
        <v>1.0583158431198711</v>
      </c>
      <c r="F43" s="9">
        <f t="shared" si="6"/>
        <v>1.0661493175545402</v>
      </c>
      <c r="G43" s="10">
        <f t="shared" si="14"/>
        <v>2.1666666599999997</v>
      </c>
      <c r="H43" s="5">
        <f t="shared" si="14"/>
        <v>1</v>
      </c>
      <c r="I43">
        <f t="shared" si="8"/>
        <v>60.198472336238062</v>
      </c>
      <c r="J43">
        <f t="shared" si="9"/>
        <v>60.198446253712845</v>
      </c>
      <c r="K43">
        <f t="shared" si="9"/>
        <v>-5.6037984133707336E-2</v>
      </c>
      <c r="L43">
        <f t="shared" si="10"/>
        <v>-14.235694237769996</v>
      </c>
      <c r="M43">
        <f t="shared" si="11"/>
        <v>-32.160748169471582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2.8191511889751339</v>
      </c>
      <c r="B44">
        <f t="shared" si="3"/>
        <v>2.8191511889751339</v>
      </c>
      <c r="C44" s="9">
        <f t="shared" si="4"/>
        <v>0.15000000000000005</v>
      </c>
      <c r="D44" s="9">
        <f t="shared" si="13"/>
        <v>9.1808488110248661</v>
      </c>
      <c r="E44" s="9">
        <f t="shared" si="13"/>
        <v>1.0574007217480184</v>
      </c>
      <c r="F44" s="9">
        <f t="shared" si="6"/>
        <v>1.0662314005749074</v>
      </c>
      <c r="G44" s="10">
        <f t="shared" si="14"/>
        <v>2.1666666599999997</v>
      </c>
      <c r="H44" s="5">
        <f t="shared" si="14"/>
        <v>1</v>
      </c>
      <c r="I44">
        <f t="shared" si="8"/>
        <v>60.11354779980104</v>
      </c>
      <c r="J44">
        <f t="shared" si="9"/>
        <v>60.113032088286225</v>
      </c>
      <c r="K44">
        <f t="shared" si="9"/>
        <v>-0.24900247315053683</v>
      </c>
      <c r="L44">
        <f t="shared" si="10"/>
        <v>-14.195441142554602</v>
      </c>
      <c r="M44">
        <f t="shared" si="11"/>
        <v>-32.115199107262335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2.4587285143859834</v>
      </c>
      <c r="B45">
        <f t="shared" si="3"/>
        <v>2.4587285143859834</v>
      </c>
      <c r="C45" s="9">
        <f t="shared" si="4"/>
        <v>0.15600000000000006</v>
      </c>
      <c r="D45" s="9">
        <f t="shared" si="13"/>
        <v>9.5412714856140166</v>
      </c>
      <c r="E45" s="9">
        <f t="shared" si="13"/>
        <v>1.0553286333251843</v>
      </c>
      <c r="F45" s="9">
        <f t="shared" si="6"/>
        <v>1.0652366568614158</v>
      </c>
      <c r="G45" s="10">
        <f t="shared" si="14"/>
        <v>2.1666666599999997</v>
      </c>
      <c r="H45" s="5">
        <f t="shared" si="14"/>
        <v>1</v>
      </c>
      <c r="I45">
        <f t="shared" si="8"/>
        <v>60.029484442366766</v>
      </c>
      <c r="J45">
        <f t="shared" si="9"/>
        <v>60.027859441430898</v>
      </c>
      <c r="K45">
        <f t="shared" si="9"/>
        <v>-0.44169366779411084</v>
      </c>
      <c r="L45">
        <f t="shared" si="10"/>
        <v>-14.155505064608347</v>
      </c>
      <c r="M45">
        <f t="shared" si="11"/>
        <v>-32.069841747321249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2.0988161568285602</v>
      </c>
      <c r="B46">
        <f t="shared" si="3"/>
        <v>2.0988161568285602</v>
      </c>
      <c r="C46" s="9">
        <f t="shared" si="4"/>
        <v>0.16200000000000006</v>
      </c>
      <c r="D46" s="9">
        <f t="shared" si="13"/>
        <v>9.9011838431714398</v>
      </c>
      <c r="E46" s="9">
        <f t="shared" si="13"/>
        <v>1.0521012141669679</v>
      </c>
      <c r="F46" s="9">
        <f t="shared" si="6"/>
        <v>1.0631696591490618</v>
      </c>
      <c r="G46" s="10">
        <f t="shared" si="14"/>
        <v>2.1666666599999997</v>
      </c>
      <c r="H46" s="5">
        <f t="shared" si="14"/>
        <v>1</v>
      </c>
      <c r="I46">
        <f t="shared" si="8"/>
        <v>59.946280332137604</v>
      </c>
      <c r="J46">
        <f t="shared" si="9"/>
        <v>59.942926411043246</v>
      </c>
      <c r="K46">
        <f t="shared" si="9"/>
        <v>-0.63411271827803839</v>
      </c>
      <c r="L46">
        <f t="shared" si="10"/>
        <v>-14.115883997431254</v>
      </c>
      <c r="M46">
        <f t="shared" si="11"/>
        <v>-32.024673597229324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1.7394126842742548</v>
      </c>
      <c r="B47">
        <f t="shared" si="3"/>
        <v>1.7394126842742548</v>
      </c>
      <c r="C47" s="9">
        <f t="shared" si="4"/>
        <v>0.16800000000000007</v>
      </c>
      <c r="D47" s="9">
        <f t="shared" si="13"/>
        <v>10.260587315725745</v>
      </c>
      <c r="E47" s="9">
        <f t="shared" si="13"/>
        <v>1.0477200937325495</v>
      </c>
      <c r="F47" s="9">
        <f t="shared" si="6"/>
        <v>1.0600349565946214</v>
      </c>
      <c r="G47" s="10">
        <f t="shared" si="14"/>
        <v>2.1666666599999997</v>
      </c>
      <c r="H47" s="5">
        <f t="shared" si="14"/>
        <v>1</v>
      </c>
      <c r="I47">
        <f t="shared" si="8"/>
        <v>59.86393353355033</v>
      </c>
      <c r="J47">
        <f t="shared" si="9"/>
        <v>59.858231107058657</v>
      </c>
      <c r="K47">
        <f t="shared" si="9"/>
        <v>-0.82626075986141434</v>
      </c>
      <c r="L47">
        <f t="shared" si="10"/>
        <v>-14.076575946403342</v>
      </c>
      <c r="M47">
        <f t="shared" si="11"/>
        <v>-31.979692180964722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1.3805166759989387</v>
      </c>
      <c r="B48">
        <f t="shared" si="3"/>
        <v>1.3805166759989387</v>
      </c>
      <c r="C48" s="9">
        <f t="shared" si="4"/>
        <v>0.17400000000000007</v>
      </c>
      <c r="D48" s="9">
        <f t="shared" si="13"/>
        <v>10.619483324001061</v>
      </c>
      <c r="E48" s="9">
        <f t="shared" si="13"/>
        <v>1.0421868947141237</v>
      </c>
      <c r="F48" s="9">
        <f t="shared" si="6"/>
        <v>1.0558370750057129</v>
      </c>
      <c r="G48" s="10">
        <f t="shared" si="14"/>
        <v>2.1666666599999997</v>
      </c>
      <c r="H48" s="5">
        <f t="shared" si="14"/>
        <v>1</v>
      </c>
      <c r="I48">
        <f t="shared" si="8"/>
        <v>59.782442107005004</v>
      </c>
      <c r="J48">
        <f t="shared" si="9"/>
        <v>59.773771651380237</v>
      </c>
      <c r="K48">
        <f t="shared" si="9"/>
        <v>-1.0181389129472027</v>
      </c>
      <c r="L48">
        <f t="shared" si="10"/>
        <v>-14.037578928608957</v>
      </c>
      <c r="M48">
        <f t="shared" si="11"/>
        <v>-31.93489503881165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1.0221267225113717</v>
      </c>
      <c r="B49">
        <f t="shared" si="3"/>
        <v>1.0221267225113717</v>
      </c>
      <c r="C49" s="9">
        <f t="shared" si="4"/>
        <v>0.18000000000000008</v>
      </c>
      <c r="D49" s="9">
        <f t="shared" si="13"/>
        <v>10.977873277488628</v>
      </c>
      <c r="E49" s="9">
        <f t="shared" si="13"/>
        <v>1.0355032331257419</v>
      </c>
      <c r="F49" s="9">
        <f t="shared" si="6"/>
        <v>1.0505805170676945</v>
      </c>
      <c r="G49" s="10">
        <f t="shared" si="14"/>
        <v>2.1666666599999997</v>
      </c>
      <c r="H49" s="5">
        <f t="shared" si="14"/>
        <v>1</v>
      </c>
      <c r="I49">
        <f t="shared" si="8"/>
        <v>59.701804108597926</v>
      </c>
      <c r="J49">
        <f t="shared" si="9"/>
        <v>59.68954617780858</v>
      </c>
      <c r="K49">
        <f t="shared" si="9"/>
        <v>-1.2097482831800725</v>
      </c>
      <c r="L49">
        <f t="shared" si="10"/>
        <v>-13.998890972663832</v>
      </c>
      <c r="M49">
        <f t="shared" si="11"/>
        <v>-31.890279727271551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0.6642414254820288</v>
      </c>
      <c r="B50">
        <f t="shared" si="3"/>
        <v>0.6642414254820288</v>
      </c>
      <c r="C50" s="9">
        <f t="shared" si="4"/>
        <v>0.18600000000000008</v>
      </c>
      <c r="D50" s="9">
        <f t="shared" si="13"/>
        <v>11.335758574517971</v>
      </c>
      <c r="E50" s="9">
        <f t="shared" si="13"/>
        <v>1.0276707183915705</v>
      </c>
      <c r="F50" s="9">
        <f t="shared" si="6"/>
        <v>1.0442697625684192</v>
      </c>
      <c r="G50" s="10">
        <f t="shared" si="14"/>
        <v>2.1666666599999997</v>
      </c>
      <c r="H50" s="5">
        <f t="shared" si="14"/>
        <v>1</v>
      </c>
      <c r="I50">
        <f t="shared" si="8"/>
        <v>59.62201758985865</v>
      </c>
      <c r="J50">
        <f t="shared" si="9"/>
        <v>59.605552831972595</v>
      </c>
      <c r="K50">
        <f t="shared" si="9"/>
        <v>-1.4010899615437018</v>
      </c>
      <c r="L50">
        <f t="shared" si="10"/>
        <v>-13.960510118544809</v>
      </c>
      <c r="M50">
        <f t="shared" si="11"/>
        <v>-31.845843818976704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0.30685939767232639</v>
      </c>
      <c r="B51">
        <f t="shared" si="3"/>
        <v>0.30685939767232639</v>
      </c>
      <c r="C51" s="9">
        <f t="shared" si="4"/>
        <v>0.19200000000000009</v>
      </c>
      <c r="D51" s="9">
        <f t="shared" si="13"/>
        <v>11.693140602327674</v>
      </c>
      <c r="E51" s="9">
        <f t="shared" si="13"/>
        <v>1.0186909534335666</v>
      </c>
      <c r="F51" s="9">
        <f t="shared" si="6"/>
        <v>1.0369092686208645</v>
      </c>
      <c r="G51" s="10">
        <f t="shared" si="14"/>
        <v>2.1666666599999997</v>
      </c>
      <c r="H51" s="5">
        <f t="shared" si="14"/>
        <v>1</v>
      </c>
      <c r="I51">
        <f t="shared" si="8"/>
        <v>59.543080597491219</v>
      </c>
      <c r="J51">
        <f t="shared" si="9"/>
        <v>59.521789771261325</v>
      </c>
      <c r="K51">
        <f t="shared" si="9"/>
        <v>-1.592165024457562</v>
      </c>
      <c r="L51">
        <f t="shared" si="10"/>
        <v>-13.922434417422288</v>
      </c>
      <c r="M51">
        <f t="shared" si="11"/>
        <v>-31.801584902606091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5.002073713572841E-2</v>
      </c>
      <c r="B52">
        <f t="shared" si="3"/>
        <v>5.002073713572841E-2</v>
      </c>
      <c r="C52" s="9">
        <f t="shared" si="4"/>
        <v>0.19800000000000009</v>
      </c>
      <c r="D52" s="9">
        <f t="shared" si="13"/>
        <v>12.050020737135728</v>
      </c>
      <c r="E52" s="9">
        <f t="shared" si="13"/>
        <v>1.0085655347585742</v>
      </c>
      <c r="F52" s="9">
        <f t="shared" si="6"/>
        <v>1.0285034698836566</v>
      </c>
      <c r="G52" s="10">
        <f t="shared" si="14"/>
        <v>2.1666666599999997</v>
      </c>
      <c r="H52" s="5">
        <f t="shared" si="14"/>
        <v>1</v>
      </c>
      <c r="I52">
        <f t="shared" si="8"/>
        <v>59.464991173119479</v>
      </c>
      <c r="J52">
        <f t="shared" si="9"/>
        <v>59.438255164756789</v>
      </c>
      <c r="K52">
        <f t="shared" si="9"/>
        <v>-1.7829745338731986</v>
      </c>
      <c r="L52">
        <f t="shared" si="10"/>
        <v>-13.884661931495286</v>
      </c>
      <c r="M52">
        <f t="shared" si="11"/>
        <v>-31.757500582803555</v>
      </c>
      <c r="S52">
        <f t="shared" si="0"/>
        <v>1</v>
      </c>
      <c r="T52" t="b">
        <f t="shared" si="1"/>
        <v>0</v>
      </c>
      <c r="U52" t="b">
        <f t="shared" si="2"/>
        <v>1</v>
      </c>
    </row>
    <row r="53" spans="1:21" x14ac:dyDescent="0.2">
      <c r="A53">
        <f t="shared" si="12"/>
        <v>100</v>
      </c>
      <c r="B53">
        <f t="shared" si="3"/>
        <v>0.40640034420950144</v>
      </c>
      <c r="C53" s="9">
        <f t="shared" si="4"/>
        <v>0.2040000000000001</v>
      </c>
      <c r="D53" s="9">
        <f t="shared" ref="D53:E68" si="15">D52+$C$7*(J52+J53)/2</f>
        <v>12.406400344209501</v>
      </c>
      <c r="E53" s="9">
        <f t="shared" si="15"/>
        <v>0.99729605254484455</v>
      </c>
      <c r="F53" s="9">
        <f t="shared" si="6"/>
        <v>1.019056778779508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59.38774735303673</v>
      </c>
      <c r="J53">
        <f t="shared" si="9"/>
        <v>59.354947193167817</v>
      </c>
      <c r="K53">
        <f t="shared" si="9"/>
        <v>-1.9735195373700198</v>
      </c>
      <c r="L53">
        <f t="shared" si="10"/>
        <v>-13.847190733829194</v>
      </c>
      <c r="M53">
        <f t="shared" si="11"/>
        <v>-31.713588480098139</v>
      </c>
      <c r="S53">
        <f t="shared" si="0"/>
        <v>0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100</v>
      </c>
      <c r="B54">
        <f t="shared" si="3"/>
        <v>0.76228077793529891</v>
      </c>
      <c r="C54" s="9">
        <f t="shared" si="4"/>
        <v>0.2100000000000001</v>
      </c>
      <c r="D54" s="9">
        <f t="shared" si="15"/>
        <v>12.762280777935299</v>
      </c>
      <c r="E54" s="9">
        <f t="shared" si="15"/>
        <v>0.98488409072798266</v>
      </c>
      <c r="F54" s="9">
        <f t="shared" si="6"/>
        <v>1.0085735857115887</v>
      </c>
      <c r="G54" s="10">
        <f t="shared" si="16"/>
        <v>2.1666666599999997</v>
      </c>
      <c r="H54" s="5">
        <f t="shared" si="16"/>
        <v>1</v>
      </c>
      <c r="I54">
        <f t="shared" si="8"/>
        <v>59.311347167959561</v>
      </c>
      <c r="J54">
        <f t="shared" si="9"/>
        <v>59.27186404876484</v>
      </c>
      <c r="K54">
        <f t="shared" si="9"/>
        <v>-2.1638010682506086</v>
      </c>
      <c r="L54">
        <f t="shared" si="10"/>
        <v>-13.810018908196106</v>
      </c>
      <c r="M54">
        <f t="shared" si="11"/>
        <v>-31.669846230826639</v>
      </c>
      <c r="S54">
        <f t="shared" si="0"/>
        <v>0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100</v>
      </c>
      <c r="B55">
        <f t="shared" si="3"/>
        <v>1.1176633818875406</v>
      </c>
      <c r="C55" s="9">
        <f t="shared" si="4"/>
        <v>0.21600000000000011</v>
      </c>
      <c r="D55" s="9">
        <f t="shared" si="15"/>
        <v>13.117663381887541</v>
      </c>
      <c r="E55" s="9">
        <f t="shared" si="15"/>
        <v>0.97133122708632413</v>
      </c>
      <c r="F55" s="9">
        <f t="shared" si="6"/>
        <v>0.99705825927784564</v>
      </c>
      <c r="G55" s="10">
        <f t="shared" si="16"/>
        <v>2.1666666599999997</v>
      </c>
      <c r="H55" s="5">
        <f t="shared" si="16"/>
        <v>1</v>
      </c>
      <c r="I55">
        <f t="shared" si="8"/>
        <v>59.235788642785977</v>
      </c>
      <c r="J55">
        <f t="shared" si="9"/>
        <v>59.189003935315661</v>
      </c>
      <c r="K55">
        <f t="shared" si="9"/>
        <v>-2.3538201456355683</v>
      </c>
      <c r="L55">
        <f t="shared" si="10"/>
        <v>-13.773144548917788</v>
      </c>
      <c r="M55">
        <f t="shared" si="11"/>
        <v>-31.626271487058258</v>
      </c>
      <c r="S55">
        <f t="shared" si="0"/>
        <v>0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100</v>
      </c>
      <c r="B56">
        <f t="shared" si="3"/>
        <v>1.4725494888975543</v>
      </c>
      <c r="C56" s="9">
        <f t="shared" si="4"/>
        <v>0.22200000000000011</v>
      </c>
      <c r="D56" s="9">
        <f t="shared" si="15"/>
        <v>13.472549488897554</v>
      </c>
      <c r="E56" s="9">
        <f t="shared" si="15"/>
        <v>0.95663903332574363</v>
      </c>
      <c r="F56" s="9">
        <f t="shared" si="6"/>
        <v>0.98451514648329153</v>
      </c>
      <c r="G56" s="10">
        <f t="shared" si="16"/>
        <v>2.1666666599999997</v>
      </c>
      <c r="H56" s="5">
        <f t="shared" si="16"/>
        <v>1</v>
      </c>
      <c r="I56">
        <f t="shared" si="8"/>
        <v>59.161069796357936</v>
      </c>
      <c r="J56">
        <f t="shared" si="9"/>
        <v>59.106365068022157</v>
      </c>
      <c r="K56">
        <f t="shared" si="9"/>
        <v>-2.5435777745579178</v>
      </c>
      <c r="L56">
        <f t="shared" si="10"/>
        <v>-13.736565760711235</v>
      </c>
      <c r="M56">
        <f t="shared" si="11"/>
        <v>-31.582861916521377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1.8269404211219946</v>
      </c>
      <c r="C57" s="9">
        <f t="shared" si="4"/>
        <v>0.22800000000000012</v>
      </c>
      <c r="D57" s="9">
        <f t="shared" si="15"/>
        <v>13.826940421121995</v>
      </c>
      <c r="E57" s="9">
        <f t="shared" si="15"/>
        <v>0.94080907516389878</v>
      </c>
      <c r="F57" s="9">
        <f t="shared" si="6"/>
        <v>0.97094857295028092</v>
      </c>
      <c r="G57" s="10">
        <f t="shared" si="16"/>
        <v>2.1666666599999997</v>
      </c>
      <c r="H57" s="5">
        <f t="shared" si="16"/>
        <v>1</v>
      </c>
      <c r="I57">
        <f t="shared" si="8"/>
        <v>59.087188641228082</v>
      </c>
      <c r="J57">
        <f t="shared" si="9"/>
        <v>59.023945673457888</v>
      </c>
      <c r="K57">
        <f t="shared" si="9"/>
        <v>-2.7330749460570463</v>
      </c>
      <c r="L57">
        <f t="shared" si="10"/>
        <v>-13.70028065853676</v>
      </c>
      <c r="M57">
        <f t="shared" si="11"/>
        <v>-31.539615202532374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2.1808374901108891</v>
      </c>
      <c r="C58" s="9">
        <f t="shared" si="4"/>
        <v>0.23400000000000012</v>
      </c>
      <c r="D58" s="9">
        <f t="shared" si="15"/>
        <v>14.180837490110889</v>
      </c>
      <c r="E58" s="9">
        <f t="shared" si="15"/>
        <v>0.92384291241391092</v>
      </c>
      <c r="F58" s="9">
        <f t="shared" si="6"/>
        <v>0.95636284312678965</v>
      </c>
      <c r="G58" s="10">
        <f t="shared" si="16"/>
        <v>2.1666666599999997</v>
      </c>
      <c r="H58" s="5">
        <f t="shared" si="16"/>
        <v>1</v>
      </c>
      <c r="I58">
        <f t="shared" si="8"/>
        <v>59.014143183431095</v>
      </c>
      <c r="J58">
        <f t="shared" si="9"/>
        <v>58.941743989506669</v>
      </c>
      <c r="K58">
        <f t="shared" si="9"/>
        <v>-2.9223126372722406</v>
      </c>
      <c r="L58">
        <f t="shared" si="10"/>
        <v>-13.664287367448699</v>
      </c>
      <c r="M58">
        <f t="shared" si="11"/>
        <v>-31.496529043926429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2.5342419968753145</v>
      </c>
      <c r="C59" s="9">
        <f t="shared" si="4"/>
        <v>0.24000000000000013</v>
      </c>
      <c r="D59" s="9">
        <f t="shared" si="15"/>
        <v>14.534241996875314</v>
      </c>
      <c r="E59" s="9">
        <f t="shared" si="15"/>
        <v>0.90574209906748682</v>
      </c>
      <c r="F59" s="9">
        <f t="shared" si="6"/>
        <v>0.94076224049271484</v>
      </c>
      <c r="G59" s="10">
        <f t="shared" si="16"/>
        <v>2.1666666599999997</v>
      </c>
      <c r="H59" s="5">
        <f t="shared" si="16"/>
        <v>1</v>
      </c>
      <c r="I59">
        <f t="shared" si="8"/>
        <v>58.941931422259266</v>
      </c>
      <c r="J59">
        <f t="shared" si="9"/>
        <v>58.859758265301977</v>
      </c>
      <c r="K59">
        <f t="shared" si="9"/>
        <v>-3.111291811535799</v>
      </c>
      <c r="L59">
        <f t="shared" si="10"/>
        <v>-13.628584022448585</v>
      </c>
      <c r="M59">
        <f t="shared" si="11"/>
        <v>-31.453601154990331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2.887155231954722</v>
      </c>
      <c r="C60" s="9">
        <f t="shared" si="4"/>
        <v>0.24600000000000014</v>
      </c>
      <c r="D60" s="9">
        <f t="shared" si="15"/>
        <v>14.887155231954722</v>
      </c>
      <c r="E60" s="9">
        <f t="shared" si="15"/>
        <v>0.88650818337748216</v>
      </c>
      <c r="F60" s="9">
        <f t="shared" si="6"/>
        <v>0.92415102776421354</v>
      </c>
      <c r="G60" s="10">
        <f t="shared" si="16"/>
        <v>2.1666666599999997</v>
      </c>
      <c r="H60" s="5">
        <f t="shared" si="16"/>
        <v>1</v>
      </c>
      <c r="I60">
        <f t="shared" si="8"/>
        <v>58.870551350042668</v>
      </c>
      <c r="J60">
        <f t="shared" si="9"/>
        <v>58.777986761167284</v>
      </c>
      <c r="K60">
        <f t="shared" si="9"/>
        <v>-3.300013418465741</v>
      </c>
      <c r="L60">
        <f t="shared" si="10"/>
        <v>-13.593168768340892</v>
      </c>
      <c r="M60">
        <f t="shared" si="11"/>
        <v>-31.410829265397187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3.2395784754838957</v>
      </c>
      <c r="C61" s="9">
        <f t="shared" si="4"/>
        <v>0.25200000000000011</v>
      </c>
      <c r="D61" s="9">
        <f t="shared" si="15"/>
        <v>15.239578475483896</v>
      </c>
      <c r="E61" s="9">
        <f t="shared" si="15"/>
        <v>0.86614270793991055</v>
      </c>
      <c r="F61" s="9">
        <f t="shared" si="6"/>
        <v>0.90653344709609895</v>
      </c>
      <c r="G61" s="10">
        <f t="shared" si="16"/>
        <v>2.1666666599999997</v>
      </c>
      <c r="H61" s="5">
        <f t="shared" si="16"/>
        <v>1</v>
      </c>
      <c r="I61">
        <f t="shared" si="8"/>
        <v>58.800000951933761</v>
      </c>
      <c r="J61">
        <f t="shared" si="9"/>
        <v>58.696427748557241</v>
      </c>
      <c r="K61">
        <f t="shared" si="9"/>
        <v>-3.4884783940581241</v>
      </c>
      <c r="L61">
        <f t="shared" si="10"/>
        <v>-13.558039759591244</v>
      </c>
      <c r="M61">
        <f t="shared" si="11"/>
        <v>-31.368211120143037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3.5915129972595672</v>
      </c>
      <c r="C62" s="9">
        <f t="shared" si="4"/>
        <v>0.25800000000000012</v>
      </c>
      <c r="D62" s="9">
        <f t="shared" si="15"/>
        <v>15.591512997259567</v>
      </c>
      <c r="E62" s="9">
        <f t="shared" si="15"/>
        <v>0.8446472097753992</v>
      </c>
      <c r="F62" s="9">
        <f t="shared" si="6"/>
        <v>0.88791372028230386</v>
      </c>
      <c r="G62" s="10">
        <f t="shared" si="16"/>
        <v>2.1666666599999997</v>
      </c>
      <c r="H62" s="5">
        <f t="shared" si="16"/>
        <v>1</v>
      </c>
      <c r="I62">
        <f t="shared" si="8"/>
        <v>58.730278205696514</v>
      </c>
      <c r="J62">
        <f t="shared" si="9"/>
        <v>58.615079509999696</v>
      </c>
      <c r="K62">
        <f t="shared" si="9"/>
        <v>-3.6766876607789825</v>
      </c>
      <c r="L62">
        <f t="shared" si="10"/>
        <v>-13.523195160187115</v>
      </c>
      <c r="M62">
        <f t="shared" si="11"/>
        <v>-31.325744479485287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3.9429600568066814</v>
      </c>
      <c r="C63" s="9">
        <f t="shared" si="4"/>
        <v>0.26400000000000012</v>
      </c>
      <c r="D63" s="9">
        <f t="shared" si="15"/>
        <v>15.942960056806681</v>
      </c>
      <c r="E63" s="9">
        <f t="shared" si="15"/>
        <v>0.82202322041009457</v>
      </c>
      <c r="F63" s="9">
        <f t="shared" si="6"/>
        <v>0.8682960489544379</v>
      </c>
      <c r="G63" s="10">
        <f t="shared" si="16"/>
        <v>2.1666666599999997</v>
      </c>
      <c r="H63" s="5">
        <f t="shared" si="16"/>
        <v>1</v>
      </c>
      <c r="I63">
        <f t="shared" si="8"/>
        <v>58.661381081500117</v>
      </c>
      <c r="J63">
        <f t="shared" si="9"/>
        <v>58.533940339038573</v>
      </c>
      <c r="K63">
        <f t="shared" si="9"/>
        <v>-3.8646421276558942</v>
      </c>
      <c r="L63">
        <f t="shared" si="10"/>
        <v>-13.488633143501009</v>
      </c>
      <c r="M63">
        <f t="shared" si="11"/>
        <v>-31.283427118882976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4.2939209034443309</v>
      </c>
      <c r="C64" s="9">
        <f t="shared" si="4"/>
        <v>0.27000000000000013</v>
      </c>
      <c r="D64" s="9">
        <f t="shared" si="15"/>
        <v>16.293920903444331</v>
      </c>
      <c r="E64" s="9">
        <f t="shared" si="15"/>
        <v>0.7982722659560193</v>
      </c>
      <c r="F64" s="9">
        <f t="shared" si="6"/>
        <v>0.84768461477844415</v>
      </c>
      <c r="G64" s="10">
        <f t="shared" si="16"/>
        <v>2.1666666599999997</v>
      </c>
      <c r="H64" s="5">
        <f t="shared" si="16"/>
        <v>1</v>
      </c>
      <c r="I64">
        <f t="shared" si="8"/>
        <v>58.593307541717252</v>
      </c>
      <c r="J64">
        <f t="shared" si="9"/>
        <v>58.453008540177564</v>
      </c>
      <c r="K64">
        <f t="shared" si="9"/>
        <v>-4.0523426903691924</v>
      </c>
      <c r="L64">
        <f t="shared" si="10"/>
        <v>-13.45435189215606</v>
      </c>
      <c r="M64">
        <f t="shared" si="11"/>
        <v>-31.241256828938784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4.6443967763513392</v>
      </c>
      <c r="C65" s="9">
        <f t="shared" si="4"/>
        <v>0.27600000000000013</v>
      </c>
      <c r="D65" s="9">
        <f t="shared" si="15"/>
        <v>16.644396776351339</v>
      </c>
      <c r="E65" s="9">
        <f t="shared" si="15"/>
        <v>0.77339586719088327</v>
      </c>
      <c r="F65" s="9">
        <f t="shared" si="6"/>
        <v>0.82608357964938095</v>
      </c>
      <c r="G65" s="10">
        <f t="shared" si="16"/>
        <v>2.1666666599999997</v>
      </c>
      <c r="H65" s="5">
        <f t="shared" si="16"/>
        <v>1</v>
      </c>
      <c r="I65">
        <f t="shared" si="8"/>
        <v>58.526055540726972</v>
      </c>
      <c r="J65">
        <f t="shared" si="9"/>
        <v>58.372282428824626</v>
      </c>
      <c r="K65">
        <f t="shared" si="9"/>
        <v>-4.2397902313428251</v>
      </c>
      <c r="L65">
        <f t="shared" si="10"/>
        <v>-13.420349597894084</v>
      </c>
      <c r="M65">
        <f t="shared" si="11"/>
        <v>-31.19923141534278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4.9943889046315242</v>
      </c>
      <c r="C66" s="9">
        <f t="shared" si="4"/>
        <v>0.28200000000000014</v>
      </c>
      <c r="D66" s="9">
        <f t="shared" si="15"/>
        <v>16.994388904631524</v>
      </c>
      <c r="E66" s="9">
        <f t="shared" si="15"/>
        <v>0.74739553963735017</v>
      </c>
      <c r="F66" s="9">
        <f t="shared" si="6"/>
        <v>0.8034970858843361</v>
      </c>
      <c r="G66" s="10">
        <f t="shared" si="16"/>
        <v>2.1666666599999997</v>
      </c>
      <c r="H66" s="5">
        <f t="shared" si="16"/>
        <v>1</v>
      </c>
      <c r="I66">
        <f t="shared" si="8"/>
        <v>58.459623024722212</v>
      </c>
      <c r="J66">
        <f t="shared" si="9"/>
        <v>58.291760331237263</v>
      </c>
      <c r="K66">
        <f t="shared" si="9"/>
        <v>-4.4269856198348814</v>
      </c>
      <c r="L66">
        <f t="shared" si="10"/>
        <v>-13.386624461446036</v>
      </c>
      <c r="M66">
        <f t="shared" si="11"/>
        <v>-31.157348698817831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5.3438985073786434</v>
      </c>
      <c r="C67" s="9">
        <f t="shared" si="4"/>
        <v>0.28800000000000014</v>
      </c>
      <c r="D67" s="9">
        <f t="shared" si="15"/>
        <v>17.343898507378643</v>
      </c>
      <c r="E67" s="9">
        <f t="shared" si="15"/>
        <v>0.72027279364176211</v>
      </c>
      <c r="F67" s="9">
        <f t="shared" si="6"/>
        <v>0.7799292564134942</v>
      </c>
      <c r="G67" s="10">
        <f t="shared" si="16"/>
        <v>2.1666666599999997</v>
      </c>
      <c r="H67" s="5">
        <f t="shared" si="16"/>
        <v>1</v>
      </c>
      <c r="I67">
        <f t="shared" si="8"/>
        <v>58.394007931521962</v>
      </c>
      <c r="J67">
        <f t="shared" si="9"/>
        <v>58.21144058446859</v>
      </c>
      <c r="K67">
        <f t="shared" si="9"/>
        <v>-4.6139297120277885</v>
      </c>
      <c r="L67">
        <f t="shared" si="10"/>
        <v>-13.353174692404849</v>
      </c>
      <c r="M67">
        <f t="shared" si="11"/>
        <v>-31.115606515066684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5.6929267937409911</v>
      </c>
      <c r="C68" s="9">
        <f t="shared" si="4"/>
        <v>0.29400000000000015</v>
      </c>
      <c r="D68" s="9">
        <f t="shared" si="15"/>
        <v>17.692926793740991</v>
      </c>
      <c r="E68" s="9">
        <f t="shared" si="15"/>
        <v>0.69202913445232417</v>
      </c>
      <c r="F68" s="9">
        <f t="shared" si="6"/>
        <v>0.75538419496937326</v>
      </c>
      <c r="G68" s="10">
        <f t="shared" si="16"/>
        <v>2.1666666599999997</v>
      </c>
      <c r="H68" s="5">
        <f t="shared" si="16"/>
        <v>1</v>
      </c>
      <c r="I68">
        <f t="shared" si="8"/>
        <v>58.329208190388151</v>
      </c>
      <c r="J68">
        <f t="shared" si="9"/>
        <v>58.131321536314161</v>
      </c>
      <c r="K68">
        <f t="shared" si="9"/>
        <v>-4.8006233511181886</v>
      </c>
      <c r="L68">
        <f t="shared" si="10"/>
        <v>-13.319998509100664</v>
      </c>
      <c r="M68">
        <f t="shared" si="11"/>
        <v>-31.074002714720624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6.0414749629857134</v>
      </c>
      <c r="C69" s="9">
        <f t="shared" si="4"/>
        <v>0.30000000000000016</v>
      </c>
      <c r="D69" s="9">
        <f t="shared" ref="D69:E84" si="17">D68+$C$7*(J68+J69)/2</f>
        <v>18.041474962985713</v>
      </c>
      <c r="E69" s="9">
        <f t="shared" si="17"/>
        <v>0.66266606229675007</v>
      </c>
      <c r="F69" s="9">
        <f t="shared" si="6"/>
        <v>0.72986598627423904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58.265221721847198</v>
      </c>
      <c r="J69">
        <f t="shared" si="9"/>
        <v>58.051401545259559</v>
      </c>
      <c r="K69">
        <f t="shared" si="9"/>
        <v>-4.987067367406512</v>
      </c>
      <c r="L69">
        <f t="shared" si="10"/>
        <v>-13.287094138478428</v>
      </c>
      <c r="M69">
        <f t="shared" si="11"/>
        <v>-31.032535163289694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6.3895442045627782</v>
      </c>
      <c r="C70" s="9">
        <f t="shared" si="4"/>
        <v>0.30600000000000016</v>
      </c>
      <c r="D70" s="9">
        <f t="shared" si="17"/>
        <v>18.389544204562778</v>
      </c>
      <c r="E70" s="9">
        <f t="shared" si="17"/>
        <v>0.63218507245937183</v>
      </c>
      <c r="F70" s="9">
        <f t="shared" si="6"/>
        <v>0.70337869622572191</v>
      </c>
      <c r="G70" s="10">
        <f t="shared" si="18"/>
        <v>2.1666666599999997</v>
      </c>
      <c r="H70" s="5">
        <f t="shared" si="18"/>
        <v>1</v>
      </c>
      <c r="I70">
        <f t="shared" si="8"/>
        <v>58.202046437516337</v>
      </c>
      <c r="J70">
        <f t="shared" si="9"/>
        <v>57.971678980428685</v>
      </c>
      <c r="K70">
        <f t="shared" si="9"/>
        <v>-5.1732625783862503</v>
      </c>
      <c r="L70">
        <f t="shared" si="10"/>
        <v>-13.254459815977812</v>
      </c>
      <c r="M70">
        <f t="shared" si="11"/>
        <v>-30.991201741114462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6.737135698168661</v>
      </c>
      <c r="C71" s="9">
        <f t="shared" si="4"/>
        <v>0.31200000000000017</v>
      </c>
      <c r="D71" s="9">
        <f t="shared" si="17"/>
        <v>18.737135698168661</v>
      </c>
      <c r="E71" s="9">
        <f t="shared" si="17"/>
        <v>0.6005876553577143</v>
      </c>
      <c r="F71" s="9">
        <f t="shared" si="6"/>
        <v>0.67592637208064088</v>
      </c>
      <c r="G71" s="10">
        <f t="shared" si="18"/>
        <v>2.1666666599999997</v>
      </c>
      <c r="H71" s="5">
        <f t="shared" si="18"/>
        <v>1</v>
      </c>
      <c r="I71">
        <f t="shared" si="8"/>
        <v>58.13968023993467</v>
      </c>
      <c r="J71">
        <f t="shared" si="9"/>
        <v>57.892152221532818</v>
      </c>
      <c r="K71">
        <f t="shared" si="9"/>
        <v>-5.3592097888329366</v>
      </c>
      <c r="L71">
        <f t="shared" si="10"/>
        <v>-13.222093785415469</v>
      </c>
      <c r="M71">
        <f t="shared" si="11"/>
        <v>-30.950000343319253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7.0842506138097221</v>
      </c>
      <c r="C72" s="9">
        <f t="shared" si="4"/>
        <v>0.31800000000000017</v>
      </c>
      <c r="D72" s="9">
        <f t="shared" si="17"/>
        <v>19.084250613809722</v>
      </c>
      <c r="E72" s="9">
        <f t="shared" si="17"/>
        <v>0.56787529661853697</v>
      </c>
      <c r="F72" s="9">
        <f t="shared" si="6"/>
        <v>0.647513042637056</v>
      </c>
      <c r="G72" s="10">
        <f t="shared" si="18"/>
        <v>2.1666666599999997</v>
      </c>
      <c r="H72" s="5">
        <f t="shared" si="18"/>
        <v>1</v>
      </c>
      <c r="I72">
        <f t="shared" si="8"/>
        <v>58.078121022398967</v>
      </c>
      <c r="J72">
        <f t="shared" si="9"/>
        <v>57.812819658820324</v>
      </c>
      <c r="K72">
        <f t="shared" si="9"/>
        <v>-5.5449097908928522</v>
      </c>
      <c r="L72">
        <f t="shared" si="10"/>
        <v>-13.189994298869587</v>
      </c>
      <c r="M72">
        <f t="shared" si="11"/>
        <v>-30.908928879766815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7.4308901118652635</v>
      </c>
      <c r="C73" s="9">
        <f t="shared" si="4"/>
        <v>0.32400000000000018</v>
      </c>
      <c r="D73" s="9">
        <f t="shared" si="17"/>
        <v>19.430890111865263</v>
      </c>
      <c r="E73" s="9">
        <f t="shared" si="17"/>
        <v>0.53404947715334405</v>
      </c>
      <c r="F73" s="9">
        <f t="shared" si="6"/>
        <v>0.61814271841456525</v>
      </c>
      <c r="G73" s="10">
        <f t="shared" si="18"/>
        <v>2.1666666599999997</v>
      </c>
      <c r="H73" s="5">
        <f t="shared" si="18"/>
        <v>1</v>
      </c>
      <c r="I73">
        <f t="shared" si="8"/>
        <v>58.017366668804343</v>
      </c>
      <c r="J73">
        <f t="shared" si="9"/>
        <v>57.733679693027106</v>
      </c>
      <c r="K73">
        <f t="shared" si="9"/>
        <v>-5.7303633641714526</v>
      </c>
      <c r="L73">
        <f t="shared" si="10"/>
        <v>-13.158159616566751</v>
      </c>
      <c r="M73">
        <f t="shared" si="11"/>
        <v>-30.867985275014419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7.7770553431503266</v>
      </c>
      <c r="C74" s="9">
        <f t="shared" si="4"/>
        <v>0.33000000000000018</v>
      </c>
      <c r="D74" s="9">
        <f t="shared" si="17"/>
        <v>19.777055343150327</v>
      </c>
      <c r="E74" s="9">
        <f t="shared" si="17"/>
        <v>0.49911167323336508</v>
      </c>
      <c r="F74" s="9">
        <f t="shared" si="6"/>
        <v>0.58781939183284859</v>
      </c>
      <c r="G74" s="10">
        <f t="shared" si="18"/>
        <v>2.1666666599999997</v>
      </c>
      <c r="H74" s="5">
        <f t="shared" si="18"/>
        <v>1</v>
      </c>
      <c r="I74">
        <f t="shared" si="8"/>
        <v>57.957415053489626</v>
      </c>
      <c r="J74">
        <f t="shared" si="9"/>
        <v>57.654730735327703</v>
      </c>
      <c r="K74">
        <f t="shared" si="9"/>
        <v>-5.9155712758215389</v>
      </c>
      <c r="L74">
        <f t="shared" si="10"/>
        <v>-13.126588006771053</v>
      </c>
      <c r="M74">
        <f t="shared" si="11"/>
        <v>-30.827167468271291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8.1227474489781706</v>
      </c>
      <c r="C75" s="9">
        <f t="shared" si="4"/>
        <v>0.33600000000000019</v>
      </c>
      <c r="D75" s="9">
        <f t="shared" si="17"/>
        <v>20.122747448978171</v>
      </c>
      <c r="E75" s="9">
        <f t="shared" si="17"/>
        <v>0.46306335656400699</v>
      </c>
      <c r="F75" s="9">
        <f t="shared" si="6"/>
        <v>0.55654703738848788</v>
      </c>
      <c r="G75" s="10">
        <f t="shared" si="18"/>
        <v>2.1666666599999997</v>
      </c>
      <c r="H75" s="5">
        <f t="shared" si="18"/>
        <v>1</v>
      </c>
      <c r="I75">
        <f t="shared" si="8"/>
        <v>57.898264041087678</v>
      </c>
      <c r="J75">
        <f t="shared" si="9"/>
        <v>57.575971207287076</v>
      </c>
      <c r="K75">
        <f t="shared" si="9"/>
        <v>-6.1005342806311669</v>
      </c>
      <c r="L75">
        <f t="shared" si="10"/>
        <v>-13.09527774567548</v>
      </c>
      <c r="M75">
        <f t="shared" si="11"/>
        <v>-30.786473413357399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8.4679675612224692</v>
      </c>
      <c r="C76" s="9">
        <f t="shared" si="4"/>
        <v>0.34200000000000019</v>
      </c>
      <c r="D76" s="9">
        <f t="shared" si="17"/>
        <v>20.467967561222469</v>
      </c>
      <c r="E76" s="9">
        <f t="shared" si="17"/>
        <v>0.42590599435877957</v>
      </c>
      <c r="F76" s="9">
        <f t="shared" si="6"/>
        <v>0.52432961183006721</v>
      </c>
      <c r="G76" s="10">
        <f t="shared" si="18"/>
        <v>2.1666666599999997</v>
      </c>
      <c r="H76" s="5">
        <f t="shared" si="18"/>
        <v>1</v>
      </c>
      <c r="I76">
        <f t="shared" si="8"/>
        <v>57.839911486380444</v>
      </c>
      <c r="J76">
        <f t="shared" si="9"/>
        <v>57.497399540813021</v>
      </c>
      <c r="K76">
        <f t="shared" si="9"/>
        <v>-6.2852531211113112</v>
      </c>
      <c r="L76">
        <f t="shared" si="10"/>
        <v>-13.064227117295518</v>
      </c>
      <c r="M76">
        <f t="shared" si="11"/>
        <v>-30.745901078663501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8.812716802379235</v>
      </c>
      <c r="C77" s="9">
        <f t="shared" si="4"/>
        <v>0.3480000000000002</v>
      </c>
      <c r="D77" s="9">
        <f t="shared" si="17"/>
        <v>20.812716802379235</v>
      </c>
      <c r="E77" s="9">
        <f t="shared" si="17"/>
        <v>0.38764104941269578</v>
      </c>
      <c r="F77" s="9">
        <f t="shared" si="6"/>
        <v>0.49117105433157005</v>
      </c>
      <c r="G77" s="10">
        <f t="shared" si="18"/>
        <v>2.1666666599999997</v>
      </c>
      <c r="H77" s="5">
        <f t="shared" si="18"/>
        <v>1</v>
      </c>
      <c r="I77">
        <f t="shared" si="8"/>
        <v>57.782355234158949</v>
      </c>
      <c r="J77">
        <f t="shared" si="9"/>
        <v>57.419014178109251</v>
      </c>
      <c r="K77">
        <f t="shared" si="9"/>
        <v>-6.4697285275832925</v>
      </c>
      <c r="L77">
        <f t="shared" si="10"/>
        <v>-13.033434413364992</v>
      </c>
      <c r="M77">
        <f t="shared" si="11"/>
        <v>-30.705448447112474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9.1569962856284484</v>
      </c>
      <c r="C78" s="9">
        <f t="shared" si="4"/>
        <v>0.3540000000000002</v>
      </c>
      <c r="D78" s="9">
        <f t="shared" si="17"/>
        <v>21.156996285628448</v>
      </c>
      <c r="E78" s="9">
        <f t="shared" si="17"/>
        <v>0.34826998017514799</v>
      </c>
      <c r="F78" s="9">
        <f t="shared" si="6"/>
        <v>0.45707528666408581</v>
      </c>
      <c r="G78" s="10">
        <f t="shared" si="18"/>
        <v>2.1666666599999997</v>
      </c>
      <c r="H78" s="5">
        <f t="shared" si="18"/>
        <v>1</v>
      </c>
      <c r="I78">
        <f t="shared" si="8"/>
        <v>57.725593119088067</v>
      </c>
      <c r="J78">
        <f t="shared" si="9"/>
        <v>57.340813571629063</v>
      </c>
      <c r="K78">
        <f t="shared" si="9"/>
        <v>-6.6539612182659678</v>
      </c>
      <c r="L78">
        <f t="shared" si="10"/>
        <v>-13.002897933234083</v>
      </c>
      <c r="M78">
        <f t="shared" si="11"/>
        <v>-30.665113516121806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9.500807114895423</v>
      </c>
      <c r="C79" s="9">
        <f t="shared" si="4"/>
        <v>0.36000000000000021</v>
      </c>
      <c r="D79" s="9">
        <f t="shared" si="17"/>
        <v>21.500807114895423</v>
      </c>
      <c r="E79" s="9">
        <f t="shared" si="17"/>
        <v>0.30779424082226198</v>
      </c>
      <c r="F79" s="9">
        <f t="shared" si="6"/>
        <v>0.42204621336583881</v>
      </c>
      <c r="G79" s="10">
        <f t="shared" si="18"/>
        <v>2.1666666599999997</v>
      </c>
      <c r="H79" s="5">
        <f t="shared" si="18"/>
        <v>1</v>
      </c>
      <c r="I79">
        <f t="shared" si="8"/>
        <v>57.669622965576252</v>
      </c>
      <c r="J79">
        <f t="shared" si="9"/>
        <v>57.262796184029661</v>
      </c>
      <c r="K79">
        <f t="shared" si="9"/>
        <v>-6.8379518993626984</v>
      </c>
      <c r="L79">
        <f t="shared" si="10"/>
        <v>-12.972615983769554</v>
      </c>
      <c r="M79">
        <f t="shared" si="11"/>
        <v>-30.624894297567334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9.8441503849118916</v>
      </c>
      <c r="C80" s="9">
        <f t="shared" si="4"/>
        <v>0.36600000000000021</v>
      </c>
      <c r="D80" s="9">
        <f t="shared" si="17"/>
        <v>21.844150384911892</v>
      </c>
      <c r="E80" s="9">
        <f t="shared" si="17"/>
        <v>0.26621528132872957</v>
      </c>
      <c r="F80" s="9">
        <f t="shared" si="6"/>
        <v>0.38608772191055774</v>
      </c>
      <c r="G80" s="10">
        <f t="shared" si="18"/>
        <v>2.1666666599999997</v>
      </c>
      <c r="H80" s="5">
        <f t="shared" si="18"/>
        <v>1</v>
      </c>
      <c r="I80">
        <f t="shared" si="8"/>
        <v>57.614442587650139</v>
      </c>
      <c r="J80">
        <f t="shared" si="9"/>
        <v>57.184960488127047</v>
      </c>
      <c r="K80">
        <f t="shared" si="9"/>
        <v>-7.0217012651481028</v>
      </c>
      <c r="L80">
        <f t="shared" si="10"/>
        <v>-12.942586879257131</v>
      </c>
      <c r="M80">
        <f t="shared" si="11"/>
        <v>-30.58478881774802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10.187027181276829</v>
      </c>
      <c r="C81" s="9">
        <f t="shared" si="4"/>
        <v>0.37200000000000022</v>
      </c>
      <c r="D81" s="9">
        <f t="shared" si="17"/>
        <v>22.187027181276829</v>
      </c>
      <c r="E81" s="9">
        <f t="shared" si="17"/>
        <v>0.2235345475391215</v>
      </c>
      <c r="F81" s="9">
        <f t="shared" si="6"/>
        <v>0.34920368287419012</v>
      </c>
      <c r="G81" s="10">
        <f t="shared" si="18"/>
        <v>2.1666666599999997</v>
      </c>
      <c r="H81" s="5">
        <f t="shared" si="18"/>
        <v>1</v>
      </c>
      <c r="I81">
        <f t="shared" si="8"/>
        <v>57.560049788833993</v>
      </c>
      <c r="J81">
        <f t="shared" si="9"/>
        <v>57.107304966851501</v>
      </c>
      <c r="K81">
        <f t="shared" si="9"/>
        <v>-7.2052099980545909</v>
      </c>
      <c r="L81">
        <f t="shared" si="10"/>
        <v>-12.912808941306022</v>
      </c>
      <c r="M81">
        <f t="shared" si="11"/>
        <v>-30.544795117351928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10.529438580516995</v>
      </c>
      <c r="C82" s="9">
        <f t="shared" si="4"/>
        <v>0.37800000000000022</v>
      </c>
      <c r="D82" s="9">
        <f t="shared" si="17"/>
        <v>22.529438580516995</v>
      </c>
      <c r="E82" s="9">
        <f t="shared" si="17"/>
        <v>0.17975348123868162</v>
      </c>
      <c r="F82" s="9">
        <f t="shared" si="6"/>
        <v>0.31139795009998006</v>
      </c>
      <c r="G82" s="10">
        <f t="shared" si="18"/>
        <v>2.1666666599999997</v>
      </c>
      <c r="H82" s="5">
        <f t="shared" si="18"/>
        <v>1</v>
      </c>
      <c r="I82">
        <f t="shared" si="8"/>
        <v>57.506442362034122</v>
      </c>
      <c r="J82">
        <f t="shared" si="9"/>
        <v>57.029828113203664</v>
      </c>
      <c r="K82">
        <f t="shared" si="9"/>
        <v>-7.3884787687587021</v>
      </c>
      <c r="L82">
        <f t="shared" si="10"/>
        <v>-12.883280498755571</v>
      </c>
      <c r="M82">
        <f t="shared" si="11"/>
        <v>-30.504911251423174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10.871385650147239</v>
      </c>
      <c r="C83" s="9">
        <f t="shared" si="4"/>
        <v>0.38400000000000023</v>
      </c>
      <c r="D83" s="9">
        <f t="shared" si="17"/>
        <v>22.871385650147239</v>
      </c>
      <c r="E83" s="9">
        <f t="shared" si="17"/>
        <v>0.1348735202236038</v>
      </c>
      <c r="F83" s="9">
        <f t="shared" si="6"/>
        <v>0.27267436086192409</v>
      </c>
      <c r="G83" s="10">
        <f t="shared" si="18"/>
        <v>2.1666666599999997</v>
      </c>
      <c r="H83" s="5">
        <f t="shared" si="18"/>
        <v>1</v>
      </c>
      <c r="I83">
        <f t="shared" si="8"/>
        <v>57.45361808942819</v>
      </c>
      <c r="J83">
        <f t="shared" si="9"/>
        <v>56.952528430211132</v>
      </c>
      <c r="K83">
        <f t="shared" si="9"/>
        <v>-7.571508236267241</v>
      </c>
      <c r="L83">
        <f t="shared" si="10"/>
        <v>-12.853999887584031</v>
      </c>
      <c r="M83">
        <f t="shared" si="11"/>
        <v>-30.465135289329947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11.21286944873053</v>
      </c>
      <c r="C84" s="9">
        <f t="shared" si="4"/>
        <v>0.39000000000000024</v>
      </c>
      <c r="D84" s="9">
        <f t="shared" si="17"/>
        <v>23.21286944873053</v>
      </c>
      <c r="E84" s="9">
        <f t="shared" si="17"/>
        <v>8.8896098370792417E-2</v>
      </c>
      <c r="F84" s="9">
        <f t="shared" si="6"/>
        <v>0.23303673602660957</v>
      </c>
      <c r="G84" s="10">
        <f t="shared" si="18"/>
        <v>2.1666666599999997</v>
      </c>
      <c r="H84" s="5">
        <f t="shared" si="18"/>
        <v>1</v>
      </c>
      <c r="I84">
        <f t="shared" si="8"/>
        <v>57.401574742359358</v>
      </c>
      <c r="J84">
        <f t="shared" si="9"/>
        <v>56.875404430885631</v>
      </c>
      <c r="K84">
        <f t="shared" si="9"/>
        <v>-7.7542990480032206</v>
      </c>
      <c r="L84">
        <f t="shared" si="10"/>
        <v>-12.824965450819397</v>
      </c>
      <c r="M84">
        <f t="shared" si="11"/>
        <v>-30.425465314733508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11.55389102593773</v>
      </c>
      <c r="C85" s="9">
        <f t="shared" ref="C85:C148" si="23">C84+_dt</f>
        <v>0.39600000000000024</v>
      </c>
      <c r="D85" s="9">
        <f t="shared" ref="D85:E100" si="24">D84+$C$7*(J84+J85)/2</f>
        <v>23.55389102593773</v>
      </c>
      <c r="E85" s="9">
        <f t="shared" si="24"/>
        <v>4.1822645707107892E-2</v>
      </c>
      <c r="F85" s="9">
        <f t="shared" ref="F85:F148" si="25">$O$1*D85^2+$O$2*D85+$O$3</f>
        <v>0.19248888021345623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57.350310081235513</v>
      </c>
      <c r="J85">
        <f t="shared" ref="J85:K148" si="28">J84+L84*$C$7</f>
        <v>56.798454638180715</v>
      </c>
      <c r="K85">
        <f t="shared" si="28"/>
        <v>-7.9368518398916219</v>
      </c>
      <c r="L85">
        <f t="shared" ref="L85:L148" si="29">-$C$15*I85*J85</f>
        <v>-12.796175538452347</v>
      </c>
      <c r="M85">
        <f t="shared" ref="M85:M148" si="30">-$C$6-$C$15*I85*K85</f>
        <v>-30.385899425558126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11.894451422607123</v>
      </c>
      <c r="C86" s="9">
        <f t="shared" si="23"/>
        <v>0.40200000000000025</v>
      </c>
      <c r="D86" s="9">
        <f t="shared" si="24"/>
        <v>23.894451422607123</v>
      </c>
      <c r="E86" s="9">
        <f t="shared" si="24"/>
        <v>-6.3454115219018919E-3</v>
      </c>
      <c r="F86" s="9">
        <f t="shared" si="25"/>
        <v>0.15103458195336972</v>
      </c>
      <c r="G86" s="10">
        <f t="shared" si="26"/>
        <v>2.1666666599999997</v>
      </c>
      <c r="H86" s="5">
        <f t="shared" si="26"/>
        <v>1</v>
      </c>
      <c r="I86">
        <f t="shared" si="27"/>
        <v>57.299821855433208</v>
      </c>
      <c r="J86">
        <f t="shared" si="28"/>
        <v>56.721677584950001</v>
      </c>
      <c r="K86">
        <f t="shared" si="28"/>
        <v>-8.1191672364449712</v>
      </c>
      <c r="L86">
        <f t="shared" si="29"/>
        <v>-12.767628507351228</v>
      </c>
      <c r="M86">
        <f t="shared" si="30"/>
        <v>-30.346435733961936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12.23455167080369</v>
      </c>
      <c r="C87" s="9">
        <f t="shared" si="23"/>
        <v>0.40800000000000025</v>
      </c>
      <c r="D87" s="9">
        <f t="shared" si="24"/>
        <v>24.23455167080369</v>
      </c>
      <c r="E87" s="9">
        <f t="shared" si="24"/>
        <v>-5.5606650783783032E-2</v>
      </c>
      <c r="F87" s="9">
        <f t="shared" si="25"/>
        <v>0.10867761384581776</v>
      </c>
      <c r="G87" s="10">
        <f t="shared" si="26"/>
        <v>2.1666666599999997</v>
      </c>
      <c r="H87" s="5">
        <f t="shared" si="26"/>
        <v>1</v>
      </c>
      <c r="I87">
        <f t="shared" si="27"/>
        <v>57.25010780320671</v>
      </c>
      <c r="J87">
        <f t="shared" si="28"/>
        <v>56.645071813905894</v>
      </c>
      <c r="K87">
        <f t="shared" si="28"/>
        <v>-8.3012458508487423</v>
      </c>
      <c r="L87">
        <f t="shared" si="29"/>
        <v>-12.739322721179052</v>
      </c>
      <c r="M87">
        <f t="shared" si="30"/>
        <v>-30.30707236630867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12.574192793878144</v>
      </c>
      <c r="C88" s="9">
        <f t="shared" si="23"/>
        <v>0.41400000000000026</v>
      </c>
      <c r="D88" s="9">
        <f t="shared" si="24"/>
        <v>24.574192793878144</v>
      </c>
      <c r="E88" s="9">
        <f t="shared" si="24"/>
        <v>-0.10595965319146904</v>
      </c>
      <c r="F88" s="9">
        <f t="shared" si="25"/>
        <v>6.5421732714343039E-2</v>
      </c>
      <c r="G88" s="10">
        <f t="shared" si="26"/>
        <v>2.1666666599999997</v>
      </c>
      <c r="H88" s="5">
        <f t="shared" si="26"/>
        <v>1</v>
      </c>
      <c r="I88">
        <f t="shared" si="27"/>
        <v>57.201165651601826</v>
      </c>
      <c r="J88">
        <f t="shared" si="28"/>
        <v>56.568635877578821</v>
      </c>
      <c r="K88">
        <f t="shared" si="28"/>
        <v>-8.4830882850465947</v>
      </c>
      <c r="L88">
        <f t="shared" si="29"/>
        <v>-12.711256550312539</v>
      </c>
      <c r="M88">
        <f t="shared" si="30"/>
        <v>-30.267807463140237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12.91337580652571</v>
      </c>
      <c r="C89" s="9">
        <f t="shared" si="23"/>
        <v>0.42000000000000026</v>
      </c>
      <c r="D89" s="9">
        <f t="shared" si="24"/>
        <v>24.91337580652571</v>
      </c>
      <c r="E89" s="9">
        <f t="shared" si="24"/>
        <v>-0.15740300343608513</v>
      </c>
      <c r="F89" s="9">
        <f t="shared" si="25"/>
        <v>2.1270679760525435E-2</v>
      </c>
      <c r="G89" s="10">
        <f t="shared" si="26"/>
        <v>2.1666666599999997</v>
      </c>
      <c r="H89" s="5">
        <f t="shared" si="26"/>
        <v>1</v>
      </c>
      <c r="I89">
        <f t="shared" si="27"/>
        <v>57.152993116374724</v>
      </c>
      <c r="J89">
        <f t="shared" si="28"/>
        <v>56.492368338276947</v>
      </c>
      <c r="K89">
        <f t="shared" si="28"/>
        <v>-8.6646951298254358</v>
      </c>
      <c r="L89">
        <f t="shared" si="29"/>
        <v>-12.683428371763144</v>
      </c>
      <c r="M89">
        <f t="shared" si="30"/>
        <v>-30.22863917915009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13.252101714844681</v>
      </c>
      <c r="C90" s="9">
        <f t="shared" si="23"/>
        <v>0.42600000000000027</v>
      </c>
      <c r="D90" s="9">
        <f t="shared" si="24"/>
        <v>25.252101714844681</v>
      </c>
      <c r="E90" s="9">
        <f t="shared" si="24"/>
        <v>-0.20993528972026243</v>
      </c>
      <c r="F90" s="9">
        <f t="shared" si="25"/>
        <v>-2.377181928359906E-2</v>
      </c>
      <c r="G90" s="10">
        <f t="shared" si="26"/>
        <v>2.1666666599999997</v>
      </c>
      <c r="H90" s="5">
        <f t="shared" si="26"/>
        <v>1</v>
      </c>
      <c r="I90">
        <f t="shared" si="27"/>
        <v>57.105587901915591</v>
      </c>
      <c r="J90">
        <f t="shared" si="28"/>
        <v>56.416267768046367</v>
      </c>
      <c r="K90">
        <f t="shared" si="28"/>
        <v>-8.8460669649003361</v>
      </c>
      <c r="L90">
        <f t="shared" si="29"/>
        <v>-12.655836569100051</v>
      </c>
      <c r="M90">
        <f t="shared" si="30"/>
        <v>-30.189565683157376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13.590371516394715</v>
      </c>
      <c r="C91" s="9">
        <f t="shared" si="23"/>
        <v>0.43200000000000027</v>
      </c>
      <c r="D91" s="9">
        <f t="shared" si="24"/>
        <v>25.590371516394715</v>
      </c>
      <c r="E91" s="9">
        <f t="shared" si="24"/>
        <v>-0.26355510369196128</v>
      </c>
      <c r="F91" s="9">
        <f t="shared" si="25"/>
        <v>-6.970205400464502E-2</v>
      </c>
      <c r="G91" s="10">
        <f t="shared" si="26"/>
        <v>2.1666666599999997</v>
      </c>
      <c r="H91" s="5">
        <f t="shared" si="26"/>
        <v>1</v>
      </c>
      <c r="I91">
        <f t="shared" si="27"/>
        <v>57.058947701177281</v>
      </c>
      <c r="J91">
        <f t="shared" si="28"/>
        <v>56.340332748631766</v>
      </c>
      <c r="K91">
        <f t="shared" si="28"/>
        <v>-9.0272043589992812</v>
      </c>
      <c r="L91">
        <f t="shared" si="29"/>
        <v>-12.628479532375149</v>
      </c>
      <c r="M91">
        <f t="shared" si="30"/>
        <v>-30.150585158081824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13.928186200254924</v>
      </c>
      <c r="C92" s="9">
        <f t="shared" si="23"/>
        <v>0.43800000000000028</v>
      </c>
      <c r="D92" s="9">
        <f t="shared" si="24"/>
        <v>25.928186200254924</v>
      </c>
      <c r="E92" s="9">
        <f t="shared" si="24"/>
        <v>-0.31826104037880243</v>
      </c>
      <c r="F92" s="9">
        <f t="shared" si="25"/>
        <v>-0.11651632915850263</v>
      </c>
      <c r="G92" s="10">
        <f t="shared" si="26"/>
        <v>2.1666666599999997</v>
      </c>
      <c r="H92" s="5">
        <f t="shared" si="26"/>
        <v>1</v>
      </c>
      <c r="I92">
        <f t="shared" si="27"/>
        <v>57.013070195608783</v>
      </c>
      <c r="J92">
        <f t="shared" si="28"/>
        <v>56.264561871437515</v>
      </c>
      <c r="K92">
        <f t="shared" si="28"/>
        <v>-9.2081078699477725</v>
      </c>
      <c r="L92">
        <f t="shared" si="29"/>
        <v>-12.60135565804992</v>
      </c>
      <c r="M92">
        <f t="shared" si="30"/>
        <v>-30.111695800919318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14.265546747081704</v>
      </c>
      <c r="C93" s="9">
        <f t="shared" si="23"/>
        <v>0.44400000000000028</v>
      </c>
      <c r="D93" s="9">
        <f t="shared" si="24"/>
        <v>26.265546747081704</v>
      </c>
      <c r="E93" s="9">
        <f t="shared" si="24"/>
        <v>-0.37405169812290562</v>
      </c>
      <c r="F93" s="9">
        <f t="shared" si="25"/>
        <v>-0.16421096452247153</v>
      </c>
      <c r="G93" s="10">
        <f t="shared" si="26"/>
        <v>2.1666666599999997</v>
      </c>
      <c r="H93" s="5">
        <f t="shared" si="26"/>
        <v>1</v>
      </c>
      <c r="I93">
        <f t="shared" si="27"/>
        <v>56.967953055093567</v>
      </c>
      <c r="J93">
        <f t="shared" si="28"/>
        <v>56.188953737489214</v>
      </c>
      <c r="K93">
        <f t="shared" si="28"/>
        <v>-9.3887780447532876</v>
      </c>
      <c r="L93">
        <f t="shared" si="29"/>
        <v>-12.574463348924258</v>
      </c>
      <c r="M93">
        <f t="shared" si="30"/>
        <v>-30.072895822718152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14.602454129166357</v>
      </c>
      <c r="C94" s="9">
        <f t="shared" si="23"/>
        <v>0.45000000000000029</v>
      </c>
      <c r="D94" s="9">
        <f t="shared" si="24"/>
        <v>26.602454129166357</v>
      </c>
      <c r="E94" s="9">
        <f t="shared" si="24"/>
        <v>-0.43092567851623426</v>
      </c>
      <c r="F94" s="9">
        <f t="shared" si="25"/>
        <v>-0.21278229474888566</v>
      </c>
      <c r="G94" s="10">
        <f t="shared" si="26"/>
        <v>2.1666666599999997</v>
      </c>
      <c r="H94" s="5">
        <f t="shared" si="26"/>
        <v>1</v>
      </c>
      <c r="I94">
        <f t="shared" si="27"/>
        <v>56.923593937892903</v>
      </c>
      <c r="J94">
        <f t="shared" si="28"/>
        <v>56.113506957395671</v>
      </c>
      <c r="K94">
        <f t="shared" si="28"/>
        <v>-9.5692154196895967</v>
      </c>
      <c r="L94">
        <f t="shared" si="29"/>
        <v>-12.5478010140672</v>
      </c>
      <c r="M94">
        <f t="shared" si="30"/>
        <v>-30.034183448555904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14.938909310492477</v>
      </c>
      <c r="C95" s="9">
        <f t="shared" si="23"/>
        <v>0.45600000000000029</v>
      </c>
      <c r="D95" s="9">
        <f t="shared" si="24"/>
        <v>26.938909310492477</v>
      </c>
      <c r="E95" s="9">
        <f t="shared" si="24"/>
        <v>-0.48888158633644585</v>
      </c>
      <c r="F95" s="9">
        <f t="shared" si="25"/>
        <v>-0.26222666922022275</v>
      </c>
      <c r="G95" s="10">
        <f t="shared" si="26"/>
        <v>2.1666666599999997</v>
      </c>
      <c r="H95" s="5">
        <f t="shared" si="26"/>
        <v>1</v>
      </c>
      <c r="I95">
        <f t="shared" si="27"/>
        <v>56.879990490593904</v>
      </c>
      <c r="J95">
        <f t="shared" si="28"/>
        <v>56.038220151311265</v>
      </c>
      <c r="K95">
        <f t="shared" si="28"/>
        <v>-9.7494205203809319</v>
      </c>
      <c r="L95">
        <f t="shared" si="29"/>
        <v>-12.521367068749504</v>
      </c>
      <c r="M95">
        <f t="shared" si="30"/>
        <v>-29.995556917516911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15.274913246793108</v>
      </c>
      <c r="C96" s="9">
        <f t="shared" si="23"/>
        <v>0.4620000000000003</v>
      </c>
      <c r="D96" s="9">
        <f t="shared" si="24"/>
        <v>27.274913246793108</v>
      </c>
      <c r="E96" s="9">
        <f t="shared" si="24"/>
        <v>-0.54791802948324675</v>
      </c>
      <c r="F96" s="9">
        <f t="shared" si="25"/>
        <v>-0.3125404519056908</v>
      </c>
      <c r="G96" s="10">
        <f t="shared" si="26"/>
        <v>2.1666666599999997</v>
      </c>
      <c r="H96" s="5">
        <f t="shared" si="26"/>
        <v>1</v>
      </c>
      <c r="I96">
        <f t="shared" si="27"/>
        <v>56.837140348062526</v>
      </c>
      <c r="J96">
        <f t="shared" si="28"/>
        <v>55.963091948898764</v>
      </c>
      <c r="K96">
        <f t="shared" si="28"/>
        <v>-9.9293938618860338</v>
      </c>
      <c r="L96">
        <f t="shared" si="29"/>
        <v>-12.49515993437811</v>
      </c>
      <c r="M96">
        <f t="shared" si="30"/>
        <v>-29.95701448267031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15.610466885607682</v>
      </c>
      <c r="C97" s="9">
        <f t="shared" si="23"/>
        <v>0.4680000000000003</v>
      </c>
      <c r="D97" s="9">
        <f t="shared" si="24"/>
        <v>27.610466885607682</v>
      </c>
      <c r="E97" s="9">
        <f t="shared" si="24"/>
        <v>-0.60803361891525098</v>
      </c>
      <c r="F97" s="9">
        <f t="shared" si="25"/>
        <v>-0.3637200212192705</v>
      </c>
      <c r="G97" s="10">
        <f t="shared" si="26"/>
        <v>2.1666666599999997</v>
      </c>
      <c r="H97" s="5">
        <f t="shared" si="26"/>
        <v>1</v>
      </c>
      <c r="I97">
        <f t="shared" si="27"/>
        <v>56.795041133401369</v>
      </c>
      <c r="J97">
        <f t="shared" si="28"/>
        <v>55.888120989292496</v>
      </c>
      <c r="K97">
        <f t="shared" si="28"/>
        <v>-10.109135948782056</v>
      </c>
      <c r="L97">
        <f t="shared" si="29"/>
        <v>-12.469178038432453</v>
      </c>
      <c r="M97">
        <f t="shared" si="30"/>
        <v>-29.918554411048611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15.945571166338745</v>
      </c>
      <c r="C98" s="9">
        <f t="shared" si="23"/>
        <v>0.47400000000000031</v>
      </c>
      <c r="D98" s="9">
        <f t="shared" si="24"/>
        <v>27.945571166338745</v>
      </c>
      <c r="E98" s="9">
        <f t="shared" si="24"/>
        <v>-0.66922696858734221</v>
      </c>
      <c r="F98" s="9">
        <f t="shared" si="25"/>
        <v>-0.41576176987921165</v>
      </c>
      <c r="G98" s="10">
        <f t="shared" si="26"/>
        <v>2.1666666599999997</v>
      </c>
      <c r="H98" s="5">
        <f t="shared" si="26"/>
        <v>1</v>
      </c>
      <c r="I98">
        <f t="shared" si="27"/>
        <v>56.753690457912242</v>
      </c>
      <c r="J98">
        <f t="shared" si="28"/>
        <v>55.813305921061904</v>
      </c>
      <c r="K98">
        <f t="shared" si="28"/>
        <v>-10.288647275248348</v>
      </c>
      <c r="L98">
        <f t="shared" si="29"/>
        <v>-12.443419814402541</v>
      </c>
      <c r="M98">
        <f t="shared" si="30"/>
        <v>-29.880174983626766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16.280227020308455</v>
      </c>
      <c r="C99" s="9">
        <f t="shared" si="23"/>
        <v>0.48000000000000032</v>
      </c>
      <c r="D99" s="9">
        <f t="shared" si="24"/>
        <v>28.280227020308455</v>
      </c>
      <c r="E99" s="9">
        <f t="shared" si="24"/>
        <v>-0.73149669538853757</v>
      </c>
      <c r="F99" s="9">
        <f t="shared" si="25"/>
        <v>-0.46866210476897263</v>
      </c>
      <c r="G99" s="10">
        <f t="shared" si="26"/>
        <v>2.1666666599999997</v>
      </c>
      <c r="H99" s="5">
        <f t="shared" si="26"/>
        <v>1</v>
      </c>
      <c r="I99">
        <f t="shared" si="27"/>
        <v>56.713085921063566</v>
      </c>
      <c r="J99">
        <f t="shared" si="28"/>
        <v>55.738645402175486</v>
      </c>
      <c r="K99">
        <f t="shared" si="28"/>
        <v>-10.467928325150108</v>
      </c>
      <c r="L99">
        <f t="shared" si="29"/>
        <v>-12.417883701728879</v>
      </c>
      <c r="M99">
        <f t="shared" si="30"/>
        <v>-29.84187449530171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16.614435370814878</v>
      </c>
      <c r="C100" s="9">
        <f t="shared" si="23"/>
        <v>0.48600000000000032</v>
      </c>
      <c r="D100" s="9">
        <f t="shared" si="24"/>
        <v>28.614435370814878</v>
      </c>
      <c r="E100" s="9">
        <f t="shared" si="24"/>
        <v>-0.79484141908035366</v>
      </c>
      <c r="F100" s="9">
        <f t="shared" si="25"/>
        <v>-0.52241744679958735</v>
      </c>
      <c r="G100" s="10">
        <f t="shared" si="26"/>
        <v>2.1666666599999997</v>
      </c>
      <c r="H100" s="5">
        <f t="shared" si="26"/>
        <v>1</v>
      </c>
      <c r="I100">
        <f t="shared" si="27"/>
        <v>56.673225110462603</v>
      </c>
      <c r="J100">
        <f t="shared" si="28"/>
        <v>55.664138099965115</v>
      </c>
      <c r="K100">
        <f t="shared" si="28"/>
        <v>-10.646979572121918</v>
      </c>
      <c r="L100">
        <f t="shared" si="29"/>
        <v>-12.392568145744169</v>
      </c>
      <c r="M100">
        <f t="shared" si="30"/>
        <v>-29.803651254872307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16.948197133188046</v>
      </c>
      <c r="C101" s="9">
        <f t="shared" si="23"/>
        <v>0.49200000000000033</v>
      </c>
      <c r="D101" s="9">
        <f t="shared" ref="D101:E116" si="32">D100+$C$7*(J100+J101)/2</f>
        <v>28.948197133188046</v>
      </c>
      <c r="E101" s="9">
        <f t="shared" si="32"/>
        <v>-0.85925976223567291</v>
      </c>
      <c r="F101" s="9">
        <f t="shared" si="25"/>
        <v>-0.57702423077345333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56.634105601832353</v>
      </c>
      <c r="J101">
        <f t="shared" si="28"/>
        <v>55.589782691090647</v>
      </c>
      <c r="K101">
        <f t="shared" si="28"/>
        <v>-10.825801479651151</v>
      </c>
      <c r="L101">
        <f t="shared" si="29"/>
        <v>-12.367471597616733</v>
      </c>
      <c r="M101">
        <f t="shared" si="30"/>
        <v>-29.765503585019751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17.281513214845834</v>
      </c>
      <c r="C102" s="9">
        <f t="shared" si="23"/>
        <v>0.49800000000000033</v>
      </c>
      <c r="D102" s="9">
        <f t="shared" si="32"/>
        <v>29.281513214845834</v>
      </c>
      <c r="E102" s="9">
        <f t="shared" si="32"/>
        <v>-0.92475035017811014</v>
      </c>
      <c r="F102" s="9">
        <f t="shared" si="25"/>
        <v>-0.63247890524952577</v>
      </c>
      <c r="G102" s="10">
        <f t="shared" si="33"/>
        <v>2.1666666599999997</v>
      </c>
      <c r="H102" s="5">
        <f t="shared" si="33"/>
        <v>1</v>
      </c>
      <c r="I102">
        <f t="shared" si="27"/>
        <v>56.595724958993202</v>
      </c>
      <c r="J102">
        <f t="shared" si="28"/>
        <v>55.515577861504944</v>
      </c>
      <c r="K102">
        <f t="shared" si="28"/>
        <v>-11.00439450116127</v>
      </c>
      <c r="L102">
        <f t="shared" si="29"/>
        <v>-12.342592514295697</v>
      </c>
      <c r="M102">
        <f t="shared" si="30"/>
        <v>-29.7274298222883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17.614384515349606</v>
      </c>
      <c r="C103" s="9">
        <f t="shared" si="23"/>
        <v>0.50400000000000034</v>
      </c>
      <c r="D103" s="9">
        <f t="shared" si="32"/>
        <v>29.614384515349606</v>
      </c>
      <c r="E103" s="9">
        <f t="shared" si="32"/>
        <v>-0.99131181092187892</v>
      </c>
      <c r="F103" s="9">
        <f t="shared" si="25"/>
        <v>-0.68877793240991581</v>
      </c>
      <c r="G103" s="10">
        <f t="shared" si="33"/>
        <v>2.1666666599999997</v>
      </c>
      <c r="H103" s="5">
        <f t="shared" si="33"/>
        <v>1</v>
      </c>
      <c r="I103">
        <f t="shared" si="27"/>
        <v>56.558080733849359</v>
      </c>
      <c r="J103">
        <f t="shared" si="28"/>
        <v>55.441522306419174</v>
      </c>
      <c r="K103">
        <f t="shared" si="28"/>
        <v>-11.182759080095</v>
      </c>
      <c r="L103">
        <f t="shared" si="29"/>
        <v>-12.31792935845789</v>
      </c>
      <c r="M103">
        <f t="shared" si="30"/>
        <v>-29.689428317066344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17.94681192645967</v>
      </c>
      <c r="C104" s="9">
        <f t="shared" si="23"/>
        <v>0.51000000000000034</v>
      </c>
      <c r="D104" s="9">
        <f t="shared" si="32"/>
        <v>29.94681192645967</v>
      </c>
      <c r="E104" s="9">
        <f t="shared" si="32"/>
        <v>-1.0589427751121561</v>
      </c>
      <c r="F104" s="9">
        <f t="shared" si="25"/>
        <v>-0.74591778792787966</v>
      </c>
      <c r="G104" s="10">
        <f t="shared" si="33"/>
        <v>2.1666666599999997</v>
      </c>
      <c r="H104" s="5">
        <f t="shared" si="33"/>
        <v>1</v>
      </c>
      <c r="I104">
        <f t="shared" si="27"/>
        <v>56.521170466379829</v>
      </c>
      <c r="J104">
        <f t="shared" si="28"/>
        <v>55.367614730268429</v>
      </c>
      <c r="K104">
        <f t="shared" si="28"/>
        <v>-11.360895649997397</v>
      </c>
      <c r="L104">
        <f t="shared" si="29"/>
        <v>-12.293480598456416</v>
      </c>
      <c r="M104">
        <f t="shared" si="30"/>
        <v>-29.651497433567808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18.27879633219051</v>
      </c>
      <c r="C105" s="9">
        <f t="shared" si="23"/>
        <v>0.51600000000000035</v>
      </c>
      <c r="D105" s="9">
        <f t="shared" si="32"/>
        <v>30.27879633219051</v>
      </c>
      <c r="E105" s="9">
        <f t="shared" si="32"/>
        <v>-1.1276418759659448</v>
      </c>
      <c r="F105" s="9">
        <f t="shared" si="25"/>
        <v>-0.8038949608371756</v>
      </c>
      <c r="G105" s="10">
        <f t="shared" si="33"/>
        <v>2.1666666599999997</v>
      </c>
      <c r="H105" s="5">
        <f t="shared" si="33"/>
        <v>1</v>
      </c>
      <c r="I105">
        <f t="shared" si="27"/>
        <v>56.484991684634181</v>
      </c>
      <c r="J105">
        <f t="shared" si="28"/>
        <v>55.293853846677692</v>
      </c>
      <c r="K105">
        <f t="shared" si="28"/>
        <v>-11.538804634598804</v>
      </c>
      <c r="L105">
        <f t="shared" si="29"/>
        <v>-12.269244708270918</v>
      </c>
      <c r="M105">
        <f t="shared" si="30"/>
        <v>-29.613635549813829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18.610338608865828</v>
      </c>
      <c r="C106" s="9">
        <f t="shared" si="23"/>
        <v>0.52200000000000035</v>
      </c>
      <c r="D106" s="9">
        <f t="shared" si="32"/>
        <v>30.610338608865828</v>
      </c>
      <c r="E106" s="9">
        <f t="shared" si="32"/>
        <v>-1.1974077492134343</v>
      </c>
      <c r="F106" s="9">
        <f t="shared" si="25"/>
        <v>-0.86270595340280598</v>
      </c>
      <c r="G106" s="10">
        <f t="shared" si="33"/>
        <v>2.1666666599999997</v>
      </c>
      <c r="H106" s="5">
        <f t="shared" si="33"/>
        <v>1</v>
      </c>
      <c r="I106">
        <f t="shared" si="27"/>
        <v>56.449541904732847</v>
      </c>
      <c r="J106">
        <f t="shared" si="28"/>
        <v>55.220238378428064</v>
      </c>
      <c r="K106">
        <f t="shared" si="28"/>
        <v>-11.716486447897687</v>
      </c>
      <c r="L106">
        <f t="shared" si="29"/>
        <v>-12.245220167459484</v>
      </c>
      <c r="M106">
        <f t="shared" si="30"/>
        <v>-29.575841057614667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18.941439625173381</v>
      </c>
      <c r="C107" s="9">
        <f t="shared" si="23"/>
        <v>0.52800000000000036</v>
      </c>
      <c r="D107" s="9">
        <f t="shared" si="32"/>
        <v>30.941439625173381</v>
      </c>
      <c r="E107" s="9">
        <f t="shared" si="32"/>
        <v>-1.2682390330398574</v>
      </c>
      <c r="F107" s="9">
        <f t="shared" si="25"/>
        <v>-0.92234728099310492</v>
      </c>
      <c r="G107" s="10">
        <f t="shared" si="33"/>
        <v>2.1666666599999997</v>
      </c>
      <c r="H107" s="5">
        <f t="shared" si="33"/>
        <v>1</v>
      </c>
      <c r="I107">
        <f t="shared" si="27"/>
        <v>56.414818630872091</v>
      </c>
      <c r="J107">
        <f t="shared" si="28"/>
        <v>55.146767057423304</v>
      </c>
      <c r="K107">
        <f t="shared" si="28"/>
        <v>-11.893941494243375</v>
      </c>
      <c r="L107">
        <f t="shared" si="29"/>
        <v>-12.221405461112187</v>
      </c>
      <c r="M107">
        <f t="shared" si="30"/>
        <v>-29.538112362551853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19.272100242219622</v>
      </c>
      <c r="C108" s="9">
        <f t="shared" si="23"/>
        <v>0.53400000000000036</v>
      </c>
      <c r="D108" s="9">
        <f t="shared" si="32"/>
        <v>31.272100242219622</v>
      </c>
      <c r="E108" s="9">
        <f t="shared" si="32"/>
        <v>-1.3401343680278437</v>
      </c>
      <c r="F108" s="9">
        <f t="shared" si="25"/>
        <v>-0.98281547195318619</v>
      </c>
      <c r="G108" s="10">
        <f t="shared" si="33"/>
        <v>2.1666666599999997</v>
      </c>
      <c r="H108" s="5">
        <f t="shared" si="33"/>
        <v>1</v>
      </c>
      <c r="I108">
        <f t="shared" si="27"/>
        <v>56.380819355333443</v>
      </c>
      <c r="J108">
        <f t="shared" si="28"/>
        <v>55.073438624656632</v>
      </c>
      <c r="K108">
        <f t="shared" si="28"/>
        <v>-12.071170168418686</v>
      </c>
      <c r="L108">
        <f t="shared" si="29"/>
        <v>-12.197799079806225</v>
      </c>
      <c r="M108">
        <f t="shared" si="30"/>
        <v>-29.500447883960508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19.602321313584124</v>
      </c>
      <c r="C109" s="9">
        <f t="shared" si="23"/>
        <v>0.54000000000000037</v>
      </c>
      <c r="D109" s="9">
        <f t="shared" si="32"/>
        <v>31.602321313584124</v>
      </c>
      <c r="E109" s="9">
        <f t="shared" si="32"/>
        <v>-1.4130923971002671</v>
      </c>
      <c r="F109" s="9">
        <f t="shared" si="25"/>
        <v>-1.0441070674797217</v>
      </c>
      <c r="G109" s="10">
        <f t="shared" si="33"/>
        <v>2.1666666599999997</v>
      </c>
      <c r="H109" s="5">
        <f t="shared" si="33"/>
        <v>1</v>
      </c>
      <c r="I109">
        <f t="shared" si="27"/>
        <v>56.34754155849776</v>
      </c>
      <c r="J109">
        <f t="shared" si="28"/>
        <v>55.000251830177795</v>
      </c>
      <c r="K109">
        <f t="shared" si="28"/>
        <v>-12.248172855722448</v>
      </c>
      <c r="L109">
        <f t="shared" si="29"/>
        <v>-12.174399519562646</v>
      </c>
      <c r="M109">
        <f t="shared" si="30"/>
        <v>-29.462846054911861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19.932103685373839</v>
      </c>
      <c r="C110" s="9">
        <f t="shared" si="23"/>
        <v>0.54600000000000037</v>
      </c>
      <c r="D110" s="9">
        <f t="shared" si="32"/>
        <v>31.932103685373839</v>
      </c>
      <c r="E110" s="9">
        <f t="shared" si="32"/>
        <v>-1.4871117654635901</v>
      </c>
      <c r="F110" s="9">
        <f t="shared" si="25"/>
        <v>-1.106218621497062</v>
      </c>
      <c r="G110" s="10">
        <f t="shared" si="33"/>
        <v>2.1666666599999997</v>
      </c>
      <c r="H110" s="5">
        <f t="shared" si="33"/>
        <v>1</v>
      </c>
      <c r="I110">
        <f t="shared" si="27"/>
        <v>56.314982708863717</v>
      </c>
      <c r="J110">
        <f t="shared" si="28"/>
        <v>54.927205433060422</v>
      </c>
      <c r="K110">
        <f t="shared" si="28"/>
        <v>-12.42494993205192</v>
      </c>
      <c r="L110">
        <f t="shared" si="29"/>
        <v>-12.151205281804641</v>
      </c>
      <c r="M110">
        <f t="shared" si="30"/>
        <v>-29.425305322195864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20.261448196277129</v>
      </c>
      <c r="C111" s="9">
        <f t="shared" si="23"/>
        <v>0.55200000000000038</v>
      </c>
      <c r="D111" s="9">
        <f t="shared" si="32"/>
        <v>32.261448196277129</v>
      </c>
      <c r="E111" s="9">
        <f t="shared" si="32"/>
        <v>-1.5621911205517012</v>
      </c>
      <c r="F111" s="9">
        <f t="shared" si="25"/>
        <v>-1.1691467005346645</v>
      </c>
      <c r="G111" s="10">
        <f t="shared" si="33"/>
        <v>2.1666666599999997</v>
      </c>
      <c r="H111" s="5">
        <f t="shared" si="33"/>
        <v>1</v>
      </c>
      <c r="I111">
        <f t="shared" si="27"/>
        <v>56.283140263070784</v>
      </c>
      <c r="J111">
        <f t="shared" si="28"/>
        <v>54.854298201369595</v>
      </c>
      <c r="K111">
        <f t="shared" si="28"/>
        <v>-12.601501763985095</v>
      </c>
      <c r="L111">
        <f t="shared" si="29"/>
        <v>-12.128214873317383</v>
      </c>
      <c r="M111">
        <f t="shared" si="30"/>
        <v>-29.387824146303938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20.59035567761763</v>
      </c>
      <c r="C112" s="9">
        <f t="shared" si="23"/>
        <v>0.55800000000000038</v>
      </c>
      <c r="D112" s="9">
        <f t="shared" si="32"/>
        <v>32.59035567761763</v>
      </c>
      <c r="E112" s="9">
        <f t="shared" si="32"/>
        <v>-1.6383291119702452</v>
      </c>
      <c r="F112" s="9">
        <f t="shared" si="25"/>
        <v>-1.2328878836058452</v>
      </c>
      <c r="G112" s="10">
        <f t="shared" si="33"/>
        <v>2.1666666599999997</v>
      </c>
      <c r="H112" s="5">
        <f t="shared" si="33"/>
        <v>1</v>
      </c>
      <c r="I112">
        <f t="shared" si="27"/>
        <v>56.252011665926602</v>
      </c>
      <c r="J112">
        <f t="shared" si="28"/>
        <v>54.781528912129687</v>
      </c>
      <c r="K112">
        <f t="shared" si="28"/>
        <v>-12.777828708862918</v>
      </c>
      <c r="L112">
        <f t="shared" si="29"/>
        <v>-12.105426806209366</v>
      </c>
      <c r="M112">
        <f t="shared" si="30"/>
        <v>-29.350401001411782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20.918826953407894</v>
      </c>
      <c r="C113" s="9">
        <f t="shared" si="23"/>
        <v>0.56400000000000039</v>
      </c>
      <c r="D113" s="9">
        <f t="shared" si="32"/>
        <v>32.918826953407894</v>
      </c>
      <c r="E113" s="9">
        <f t="shared" si="32"/>
        <v>-1.7155243914414482</v>
      </c>
      <c r="F113" s="9">
        <f t="shared" si="25"/>
        <v>-1.2974387620878245</v>
      </c>
      <c r="G113" s="10">
        <f t="shared" si="33"/>
        <v>2.1666666599999997</v>
      </c>
      <c r="H113" s="5">
        <f t="shared" si="33"/>
        <v>1</v>
      </c>
      <c r="I113">
        <f t="shared" si="27"/>
        <v>56.221594350438792</v>
      </c>
      <c r="J113">
        <f t="shared" si="28"/>
        <v>54.708896351292431</v>
      </c>
      <c r="K113">
        <f t="shared" si="28"/>
        <v>-12.95393111487139</v>
      </c>
      <c r="L113">
        <f t="shared" si="29"/>
        <v>-12.082839597875276</v>
      </c>
      <c r="M113">
        <f t="shared" si="30"/>
        <v>-29.31303437536226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21.246862840402883</v>
      </c>
      <c r="C114" s="9">
        <f t="shared" si="23"/>
        <v>0.5700000000000004</v>
      </c>
      <c r="D114" s="9">
        <f t="shared" si="32"/>
        <v>33.246862840402883</v>
      </c>
      <c r="E114" s="9">
        <f t="shared" si="32"/>
        <v>-1.7937756127494331</v>
      </c>
      <c r="F114" s="9">
        <f t="shared" si="25"/>
        <v>-1.3627959396030698</v>
      </c>
      <c r="G114" s="10">
        <f t="shared" si="33"/>
        <v>2.1666666599999997</v>
      </c>
      <c r="H114" s="5">
        <f t="shared" si="33"/>
        <v>1</v>
      </c>
      <c r="I114">
        <f t="shared" si="27"/>
        <v>56.191885737851038</v>
      </c>
      <c r="J114">
        <f t="shared" si="28"/>
        <v>54.636399313705176</v>
      </c>
      <c r="K114">
        <f t="shared" si="28"/>
        <v>-13.129809321123563</v>
      </c>
      <c r="L114">
        <f t="shared" si="29"/>
        <v>-12.060451770960301</v>
      </c>
      <c r="M114">
        <f t="shared" si="30"/>
        <v>-29.275722769648286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21.57446414815324</v>
      </c>
      <c r="C115" s="9">
        <f t="shared" si="23"/>
        <v>0.5760000000000004</v>
      </c>
      <c r="D115" s="9">
        <f t="shared" si="32"/>
        <v>33.57446414815324</v>
      </c>
      <c r="E115" s="9">
        <f t="shared" si="32"/>
        <v>-1.8730814316860283</v>
      </c>
      <c r="F115" s="9">
        <f t="shared" si="25"/>
        <v>-1.4289560319019259</v>
      </c>
      <c r="G115" s="10">
        <f t="shared" si="33"/>
        <v>2.1666666599999997</v>
      </c>
      <c r="H115" s="5">
        <f t="shared" si="33"/>
        <v>1</v>
      </c>
      <c r="I115">
        <f t="shared" si="27"/>
        <v>56.162883237683488</v>
      </c>
      <c r="J115">
        <f t="shared" si="28"/>
        <v>54.564036603079415</v>
      </c>
      <c r="K115">
        <f t="shared" si="28"/>
        <v>-13.305463657741452</v>
      </c>
      <c r="L115">
        <f t="shared" si="29"/>
        <v>-12.038261853325903</v>
      </c>
      <c r="M115">
        <f t="shared" si="30"/>
        <v>-29.238464699395731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21.901631679058355</v>
      </c>
      <c r="C116" s="9">
        <f t="shared" si="23"/>
        <v>0.58200000000000041</v>
      </c>
      <c r="D116" s="9">
        <f t="shared" si="32"/>
        <v>33.901631679058355</v>
      </c>
      <c r="E116" s="9">
        <f t="shared" si="32"/>
        <v>-1.9534405059970661</v>
      </c>
      <c r="F116" s="9">
        <f t="shared" si="25"/>
        <v>-1.4959156667465079</v>
      </c>
      <c r="G116" s="10">
        <f t="shared" si="33"/>
        <v>2.1666666599999997</v>
      </c>
      <c r="H116" s="5">
        <f t="shared" si="33"/>
        <v>1</v>
      </c>
      <c r="I116">
        <f t="shared" si="27"/>
        <v>56.134584247777447</v>
      </c>
      <c r="J116">
        <f t="shared" si="28"/>
        <v>54.491807031959461</v>
      </c>
      <c r="K116">
        <f t="shared" si="28"/>
        <v>-13.480894445937826</v>
      </c>
      <c r="L116">
        <f t="shared" si="29"/>
        <v>-12.016268378017042</v>
      </c>
      <c r="M116">
        <f t="shared" si="30"/>
        <v>-29.201258693346304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22.228366228419304</v>
      </c>
      <c r="C117" s="9">
        <f t="shared" si="23"/>
        <v>0.58800000000000041</v>
      </c>
      <c r="D117" s="9">
        <f t="shared" ref="D117:E132" si="34">D116+$C$7*(J116+J117)/2</f>
        <v>34.228366228419304</v>
      </c>
      <c r="E117" s="9">
        <f t="shared" si="34"/>
        <v>-2.0348514953291734</v>
      </c>
      <c r="F117" s="9">
        <f t="shared" si="25"/>
        <v>-1.5636714837958725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56.106986154344241</v>
      </c>
      <c r="J117">
        <f t="shared" si="28"/>
        <v>54.419709421691358</v>
      </c>
      <c r="K117">
        <f t="shared" si="28"/>
        <v>-13.656101998097904</v>
      </c>
      <c r="L117">
        <f t="shared" si="29"/>
        <v>-11.994469883230771</v>
      </c>
      <c r="M117">
        <f t="shared" si="30"/>
        <v>-29.164103293840373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22.554668584491552</v>
      </c>
      <c r="C118" s="9">
        <f t="shared" si="23"/>
        <v>0.59400000000000042</v>
      </c>
      <c r="D118" s="9">
        <f t="shared" si="34"/>
        <v>34.554668584491552</v>
      </c>
      <c r="E118" s="9">
        <f t="shared" si="34"/>
        <v>-2.1173130611770499</v>
      </c>
      <c r="F118" s="9">
        <f t="shared" si="25"/>
        <v>-1.6322201344924419</v>
      </c>
      <c r="G118" s="10">
        <f t="shared" si="35"/>
        <v>2.1666666599999997</v>
      </c>
      <c r="H118" s="5">
        <f t="shared" si="35"/>
        <v>1</v>
      </c>
      <c r="I118">
        <f t="shared" si="27"/>
        <v>56.080086332018283</v>
      </c>
      <c r="J118">
        <f t="shared" si="28"/>
        <v>54.347742602391975</v>
      </c>
      <c r="K118">
        <f t="shared" si="28"/>
        <v>-13.831086617860947</v>
      </c>
      <c r="L118">
        <f t="shared" si="29"/>
        <v>-11.972864912286253</v>
      </c>
      <c r="M118">
        <f t="shared" si="30"/>
        <v>-29.126997056799723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22.880539528537483</v>
      </c>
      <c r="C119" s="9">
        <f t="shared" si="23"/>
        <v>0.60000000000000042</v>
      </c>
      <c r="D119" s="9">
        <f t="shared" si="34"/>
        <v>34.880539528537483</v>
      </c>
      <c r="E119" s="9">
        <f t="shared" si="34"/>
        <v>-2.2008238668312381</v>
      </c>
      <c r="F119" s="9">
        <f t="shared" si="25"/>
        <v>-1.7015582819496737</v>
      </c>
      <c r="G119" s="10">
        <f t="shared" si="35"/>
        <v>2.1666666599999997</v>
      </c>
      <c r="H119" s="5">
        <f t="shared" si="35"/>
        <v>1</v>
      </c>
      <c r="I119">
        <f t="shared" si="27"/>
        <v>56.053882143914194</v>
      </c>
      <c r="J119">
        <f t="shared" si="28"/>
        <v>54.275905412918256</v>
      </c>
      <c r="K119">
        <f t="shared" si="28"/>
        <v>-14.005848600201746</v>
      </c>
      <c r="L119">
        <f t="shared" si="29"/>
        <v>-11.951452013596109</v>
      </c>
      <c r="M119">
        <f t="shared" si="30"/>
        <v>-29.089938551710226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23.205979834878747</v>
      </c>
      <c r="C120" s="9">
        <f t="shared" si="23"/>
        <v>0.60600000000000043</v>
      </c>
      <c r="D120" s="9">
        <f t="shared" si="34"/>
        <v>35.205979834878747</v>
      </c>
      <c r="E120" s="9">
        <f t="shared" si="34"/>
        <v>-2.2853825773263794</v>
      </c>
      <c r="F120" s="9">
        <f t="shared" si="25"/>
        <v>-1.7716826008409692</v>
      </c>
      <c r="G120" s="10">
        <f t="shared" si="35"/>
        <v>2.1666666599999997</v>
      </c>
      <c r="H120" s="5">
        <f t="shared" si="35"/>
        <v>1</v>
      </c>
      <c r="I120">
        <f t="shared" si="27"/>
        <v>56.028370941688095</v>
      </c>
      <c r="J120">
        <f t="shared" si="28"/>
        <v>54.204196700836683</v>
      </c>
      <c r="K120">
        <f t="shared" si="28"/>
        <v>-14.180388231512008</v>
      </c>
      <c r="L120">
        <f t="shared" si="29"/>
        <v>-11.930229740639119</v>
      </c>
      <c r="M120">
        <f t="shared" si="30"/>
        <v>-29.052926361604356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23.530990270948436</v>
      </c>
      <c r="C121" s="9">
        <f t="shared" si="23"/>
        <v>0.61200000000000043</v>
      </c>
      <c r="D121" s="9">
        <f t="shared" si="34"/>
        <v>35.530990270948436</v>
      </c>
      <c r="E121" s="9">
        <f t="shared" si="34"/>
        <v>-2.3709878593899605</v>
      </c>
      <c r="F121" s="9">
        <f t="shared" si="25"/>
        <v>-1.8425897772898181</v>
      </c>
      <c r="G121" s="10">
        <f t="shared" si="35"/>
        <v>2.1666666599999997</v>
      </c>
      <c r="H121" s="5">
        <f t="shared" si="35"/>
        <v>1</v>
      </c>
      <c r="I121">
        <f t="shared" si="27"/>
        <v>56.003550065602809</v>
      </c>
      <c r="J121">
        <f t="shared" si="28"/>
        <v>54.132615322392844</v>
      </c>
      <c r="K121">
        <f t="shared" si="28"/>
        <v>-14.354705789681635</v>
      </c>
      <c r="L121">
        <f t="shared" si="29"/>
        <v>-11.909196651934245</v>
      </c>
      <c r="M121">
        <f t="shared" si="30"/>
        <v>-29.015959083043597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23.855571597343058</v>
      </c>
      <c r="C122" s="9">
        <f t="shared" si="23"/>
        <v>0.61800000000000044</v>
      </c>
      <c r="D122" s="9">
        <f t="shared" si="34"/>
        <v>35.855571597343058</v>
      </c>
      <c r="E122" s="9">
        <f t="shared" si="34"/>
        <v>-2.4576383813915452</v>
      </c>
      <c r="F122" s="9">
        <f t="shared" si="25"/>
        <v>-1.9142765087611555</v>
      </c>
      <c r="G122" s="10">
        <f t="shared" si="35"/>
        <v>2.1666666599999997</v>
      </c>
      <c r="H122" s="5">
        <f t="shared" si="35"/>
        <v>1</v>
      </c>
      <c r="I122">
        <f t="shared" si="27"/>
        <v>55.979416844597147</v>
      </c>
      <c r="J122">
        <f t="shared" si="28"/>
        <v>54.061160142481242</v>
      </c>
      <c r="K122">
        <f t="shared" si="28"/>
        <v>-14.528801544179897</v>
      </c>
      <c r="L122">
        <f t="shared" si="29"/>
        <v>-11.888351311015942</v>
      </c>
      <c r="M122">
        <f t="shared" si="30"/>
        <v>-28.979035326100679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24.179724567874345</v>
      </c>
      <c r="C123" s="9">
        <f t="shared" si="23"/>
        <v>0.62400000000000044</v>
      </c>
      <c r="D123" s="9">
        <f t="shared" si="34"/>
        <v>36.179724567874345</v>
      </c>
      <c r="E123" s="9">
        <f t="shared" si="34"/>
        <v>-2.5453328132924944</v>
      </c>
      <c r="F123" s="9">
        <f t="shared" si="25"/>
        <v>-1.9867395039539408</v>
      </c>
      <c r="G123" s="10">
        <f t="shared" si="35"/>
        <v>2.1666666599999997</v>
      </c>
      <c r="H123" s="5">
        <f t="shared" si="35"/>
        <v>1</v>
      </c>
      <c r="I123">
        <f t="shared" si="27"/>
        <v>55.955968596359007</v>
      </c>
      <c r="J123">
        <f t="shared" si="28"/>
        <v>53.989830034615146</v>
      </c>
      <c r="K123">
        <f t="shared" si="28"/>
        <v>-14.702675756136502</v>
      </c>
      <c r="L123">
        <f t="shared" si="29"/>
        <v>-11.867692286410726</v>
      </c>
      <c r="M123">
        <f t="shared" si="30"/>
        <v>-28.9421537143416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24.503449929620878</v>
      </c>
      <c r="C124" s="9">
        <f t="shared" si="23"/>
        <v>0.63000000000000045</v>
      </c>
      <c r="D124" s="9">
        <f t="shared" si="34"/>
        <v>36.503449929620878</v>
      </c>
      <c r="E124" s="9">
        <f t="shared" si="34"/>
        <v>-2.6340698265961717</v>
      </c>
      <c r="F124" s="9">
        <f t="shared" si="25"/>
        <v>-2.059975482694937</v>
      </c>
      <c r="G124" s="10">
        <f t="shared" si="35"/>
        <v>2.1666666599999997</v>
      </c>
      <c r="H124" s="5">
        <f t="shared" si="35"/>
        <v>1</v>
      </c>
      <c r="I124">
        <f t="shared" si="27"/>
        <v>55.933202627402437</v>
      </c>
      <c r="J124">
        <f t="shared" si="28"/>
        <v>53.918623880896682</v>
      </c>
      <c r="K124">
        <f t="shared" si="28"/>
        <v>-14.876328678422551</v>
      </c>
      <c r="L124">
        <f t="shared" si="29"/>
        <v>-11.847218151615012</v>
      </c>
      <c r="M124">
        <f t="shared" si="30"/>
        <v>-28.905312884807479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24.826748422979527</v>
      </c>
      <c r="C125" s="9">
        <f t="shared" si="23"/>
        <v>0.63600000000000045</v>
      </c>
      <c r="D125" s="9">
        <f t="shared" si="34"/>
        <v>36.826748422979527</v>
      </c>
      <c r="E125" s="9">
        <f t="shared" si="34"/>
        <v>-2.7238480942986336</v>
      </c>
      <c r="F125" s="9">
        <f t="shared" si="25"/>
        <v>-2.133981175833684</v>
      </c>
      <c r="G125" s="10">
        <f t="shared" si="35"/>
        <v>2.1666666599999997</v>
      </c>
      <c r="H125" s="5">
        <f t="shared" si="35"/>
        <v>1</v>
      </c>
      <c r="I125">
        <f t="shared" si="27"/>
        <v>55.911116233148427</v>
      </c>
      <c r="J125">
        <f t="shared" si="28"/>
        <v>53.84754057198699</v>
      </c>
      <c r="K125">
        <f t="shared" si="28"/>
        <v>-15.049760555731396</v>
      </c>
      <c r="L125">
        <f t="shared" si="29"/>
        <v>-11.826927485074163</v>
      </c>
      <c r="M125">
        <f t="shared" si="30"/>
        <v>-28.868511487996141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25.14962078171672</v>
      </c>
      <c r="C126" s="9">
        <f t="shared" si="23"/>
        <v>0.64200000000000046</v>
      </c>
      <c r="D126" s="9">
        <f t="shared" si="34"/>
        <v>37.14962078171672</v>
      </c>
      <c r="E126" s="9">
        <f t="shared" si="34"/>
        <v>-2.8146662908398059</v>
      </c>
      <c r="F126" s="9">
        <f t="shared" si="25"/>
        <v>-2.2087533251386664</v>
      </c>
      <c r="G126" s="10">
        <f t="shared" si="35"/>
        <v>2.1666666599999997</v>
      </c>
      <c r="H126" s="5">
        <f t="shared" si="35"/>
        <v>1</v>
      </c>
      <c r="I126">
        <f t="shared" si="27"/>
        <v>55.889706698009519</v>
      </c>
      <c r="J126">
        <f t="shared" si="28"/>
        <v>53.776579007076542</v>
      </c>
      <c r="K126">
        <f t="shared" si="28"/>
        <v>-15.222971624659372</v>
      </c>
      <c r="L126">
        <f t="shared" si="29"/>
        <v>-11.806818870162749</v>
      </c>
      <c r="M126">
        <f t="shared" si="30"/>
        <v>-28.83174818784347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25.472067733019514</v>
      </c>
      <c r="C127" s="9">
        <f t="shared" si="23"/>
        <v>0.64800000000000046</v>
      </c>
      <c r="D127" s="9">
        <f t="shared" si="34"/>
        <v>37.472067733019514</v>
      </c>
      <c r="E127" s="9">
        <f t="shared" si="34"/>
        <v>-2.9065230920551435</v>
      </c>
      <c r="F127" s="9">
        <f t="shared" si="25"/>
        <v>-2.284288683194641</v>
      </c>
      <c r="G127" s="10">
        <f t="shared" si="35"/>
        <v>2.1666666599999997</v>
      </c>
      <c r="H127" s="5">
        <f t="shared" si="35"/>
        <v>1</v>
      </c>
      <c r="I127">
        <f t="shared" si="27"/>
        <v>55.868971295478097</v>
      </c>
      <c r="J127">
        <f t="shared" si="28"/>
        <v>53.705738093855565</v>
      </c>
      <c r="K127">
        <f t="shared" si="28"/>
        <v>-15.395962113786434</v>
      </c>
      <c r="L127">
        <f t="shared" si="29"/>
        <v>-11.786890895165966</v>
      </c>
      <c r="M127">
        <f t="shared" si="30"/>
        <v>-28.795021661704499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25.794089997546536</v>
      </c>
      <c r="C128" s="9">
        <f t="shared" si="23"/>
        <v>0.65400000000000047</v>
      </c>
      <c r="D128" s="9">
        <f t="shared" si="34"/>
        <v>37.794089997546536</v>
      </c>
      <c r="E128" s="9">
        <f t="shared" si="34"/>
        <v>-2.9994171751277729</v>
      </c>
      <c r="F128" s="9">
        <f t="shared" si="25"/>
        <v>-2.3605840133011688</v>
      </c>
      <c r="G128" s="10">
        <f t="shared" si="35"/>
        <v>2.1666666599999997</v>
      </c>
      <c r="H128" s="5">
        <f t="shared" si="35"/>
        <v>1</v>
      </c>
      <c r="I128">
        <f t="shared" si="27"/>
        <v>55.848907288218349</v>
      </c>
      <c r="J128">
        <f t="shared" si="28"/>
        <v>53.635016748484567</v>
      </c>
      <c r="K128">
        <f t="shared" si="28"/>
        <v>-15.56873224375666</v>
      </c>
      <c r="L128">
        <f t="shared" si="29"/>
        <v>-11.767142153262236</v>
      </c>
      <c r="M128">
        <f t="shared" si="30"/>
        <v>-28.75833060033419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26.115688289478683</v>
      </c>
      <c r="C129" s="9">
        <f t="shared" si="23"/>
        <v>0.66000000000000048</v>
      </c>
      <c r="D129" s="9">
        <f t="shared" si="34"/>
        <v>38.115688289478683</v>
      </c>
      <c r="E129" s="9">
        <f t="shared" si="34"/>
        <v>-3.093347218541119</v>
      </c>
      <c r="F129" s="9">
        <f t="shared" si="25"/>
        <v>-2.4376360893722748</v>
      </c>
      <c r="G129" s="10">
        <f t="shared" si="35"/>
        <v>2.1666666599999997</v>
      </c>
      <c r="H129" s="5">
        <f t="shared" si="35"/>
        <v>1</v>
      </c>
      <c r="I129">
        <f t="shared" si="27"/>
        <v>55.829511928161743</v>
      </c>
      <c r="J129">
        <f t="shared" si="28"/>
        <v>53.564413895564996</v>
      </c>
      <c r="K129">
        <f t="shared" si="28"/>
        <v>-15.741282227358665</v>
      </c>
      <c r="L129">
        <f t="shared" si="29"/>
        <v>-11.747571242506925</v>
      </c>
      <c r="M129">
        <f t="shared" si="30"/>
        <v>-28.721673707867918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26.436863316569706</v>
      </c>
      <c r="C130" s="9">
        <f t="shared" si="23"/>
        <v>0.66600000000000048</v>
      </c>
      <c r="D130" s="9">
        <f t="shared" si="34"/>
        <v>38.436863316569706</v>
      </c>
      <c r="E130" s="9">
        <f t="shared" si="34"/>
        <v>-3.1883119020320128</v>
      </c>
      <c r="F130" s="9">
        <f t="shared" si="25"/>
        <v>-2.5154416958372812</v>
      </c>
      <c r="G130" s="10">
        <f t="shared" si="35"/>
        <v>2.1666666599999997</v>
      </c>
      <c r="H130" s="5">
        <f t="shared" si="35"/>
        <v>1</v>
      </c>
      <c r="I130">
        <f t="shared" si="27"/>
        <v>55.810782456606134</v>
      </c>
      <c r="J130">
        <f t="shared" si="28"/>
        <v>53.493928468109956</v>
      </c>
      <c r="K130">
        <f t="shared" si="28"/>
        <v>-15.913612269605872</v>
      </c>
      <c r="L130">
        <f t="shared" si="29"/>
        <v>-11.728176765817155</v>
      </c>
      <c r="M130">
        <f t="shared" si="30"/>
        <v>-28.685049701801631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26.757615780196581</v>
      </c>
      <c r="C131" s="9">
        <f t="shared" si="23"/>
        <v>0.67200000000000049</v>
      </c>
      <c r="D131" s="9">
        <f t="shared" si="34"/>
        <v>38.757615780196581</v>
      </c>
      <c r="E131" s="9">
        <f t="shared" si="34"/>
        <v>-3.2843099065442805</v>
      </c>
      <c r="F131" s="9">
        <f t="shared" si="25"/>
        <v>-2.593997627542783</v>
      </c>
      <c r="G131" s="10">
        <f t="shared" si="35"/>
        <v>2.1666666599999997</v>
      </c>
      <c r="H131" s="5">
        <f t="shared" si="35"/>
        <v>1</v>
      </c>
      <c r="I131">
        <f t="shared" si="27"/>
        <v>55.792716104318288</v>
      </c>
      <c r="J131">
        <f t="shared" si="28"/>
        <v>53.42355940751505</v>
      </c>
      <c r="K131">
        <f t="shared" si="28"/>
        <v>-16.085722567816681</v>
      </c>
      <c r="L131">
        <f t="shared" si="29"/>
        <v>-11.708957330957739</v>
      </c>
      <c r="M131">
        <f t="shared" si="30"/>
        <v>-28.648457312971647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27.077946375409716</v>
      </c>
      <c r="C132" s="9">
        <f t="shared" si="23"/>
        <v>0.67800000000000049</v>
      </c>
      <c r="D132" s="9">
        <f t="shared" si="34"/>
        <v>39.077946375409716</v>
      </c>
      <c r="E132" s="9">
        <f t="shared" si="34"/>
        <v>-3.381339914182814</v>
      </c>
      <c r="F132" s="9">
        <f t="shared" si="25"/>
        <v>-2.6733006896557572</v>
      </c>
      <c r="G132" s="10">
        <f t="shared" si="35"/>
        <v>2.1666666599999997</v>
      </c>
      <c r="H132" s="5">
        <f t="shared" si="35"/>
        <v>1</v>
      </c>
      <c r="I132">
        <f t="shared" si="27"/>
        <v>55.775310091639781</v>
      </c>
      <c r="J132">
        <f t="shared" si="28"/>
        <v>53.353305663529305</v>
      </c>
      <c r="K132">
        <f t="shared" si="28"/>
        <v>-16.257613311694513</v>
      </c>
      <c r="L132">
        <f t="shared" si="29"/>
        <v>-11.689911550528148</v>
      </c>
      <c r="M132">
        <f t="shared" si="30"/>
        <v>-28.6118952855341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27.39785579098298</v>
      </c>
      <c r="C133" s="9">
        <f t="shared" si="23"/>
        <v>0.6840000000000005</v>
      </c>
      <c r="D133" s="9">
        <f t="shared" ref="D133:E148" si="36">D132+$C$7*(J132+J133)/2</f>
        <v>39.39785579098298</v>
      </c>
      <c r="E133" s="9">
        <f t="shared" si="36"/>
        <v>-3.4794006081681208</v>
      </c>
      <c r="F133" s="9">
        <f t="shared" si="25"/>
        <v>-2.7533476975678042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55.758561628596361</v>
      </c>
      <c r="J133">
        <f t="shared" si="28"/>
        <v>53.283166194226133</v>
      </c>
      <c r="K133">
        <f t="shared" si="28"/>
        <v>-16.429284683407719</v>
      </c>
      <c r="L133">
        <f t="shared" si="29"/>
        <v>-11.671038041950528</v>
      </c>
      <c r="M133">
        <f t="shared" si="30"/>
        <v>-28.575362376944021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27.717344709463582</v>
      </c>
      <c r="C134" s="9">
        <f t="shared" si="23"/>
        <v>0.6900000000000005</v>
      </c>
      <c r="D134" s="9">
        <f t="shared" si="36"/>
        <v>39.717344709463582</v>
      </c>
      <c r="E134" s="9">
        <f t="shared" si="36"/>
        <v>-3.5784906727913519</v>
      </c>
      <c r="F134" s="9">
        <f t="shared" si="25"/>
        <v>-2.8341354768005154</v>
      </c>
      <c r="G134" s="10">
        <f t="shared" si="37"/>
        <v>2.1666666599999997</v>
      </c>
      <c r="H134" s="5">
        <f t="shared" si="37"/>
        <v>1</v>
      </c>
      <c r="I134">
        <f t="shared" si="27"/>
        <v>55.74246791501043</v>
      </c>
      <c r="J134">
        <f t="shared" si="28"/>
        <v>53.213139965974428</v>
      </c>
      <c r="K134">
        <f t="shared" si="28"/>
        <v>-16.600736857669382</v>
      </c>
      <c r="L134">
        <f t="shared" si="29"/>
        <v>-11.652335427458727</v>
      </c>
      <c r="M134">
        <f t="shared" si="30"/>
        <v>-28.538857357933988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28.036413807221734</v>
      </c>
      <c r="C135" s="9">
        <f t="shared" si="23"/>
        <v>0.69600000000000051</v>
      </c>
      <c r="D135" s="9">
        <f t="shared" si="36"/>
        <v>40.036413807221734</v>
      </c>
      <c r="E135" s="9">
        <f t="shared" si="36"/>
        <v>-3.6786087933698108</v>
      </c>
      <c r="F135" s="9">
        <f t="shared" si="25"/>
        <v>-2.91566086291194</v>
      </c>
      <c r="G135" s="10">
        <f t="shared" si="37"/>
        <v>2.1666666599999997</v>
      </c>
      <c r="H135" s="5">
        <f t="shared" si="37"/>
        <v>1</v>
      </c>
      <c r="I135">
        <f t="shared" si="27"/>
        <v>55.72702614061695</v>
      </c>
      <c r="J135">
        <f t="shared" si="28"/>
        <v>53.143225953409676</v>
      </c>
      <c r="K135">
        <f t="shared" si="28"/>
        <v>-16.771970001816985</v>
      </c>
      <c r="L135">
        <f t="shared" si="29"/>
        <v>-11.633802334088337</v>
      </c>
      <c r="M135">
        <f t="shared" si="30"/>
        <v>-28.502379012492391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28.355063754500179</v>
      </c>
      <c r="C136" s="9">
        <f t="shared" si="23"/>
        <v>0.70200000000000051</v>
      </c>
      <c r="D136" s="9">
        <f t="shared" si="36"/>
        <v>40.355063754500179</v>
      </c>
      <c r="E136" s="9">
        <f t="shared" si="36"/>
        <v>-3.7797536562029377</v>
      </c>
      <c r="F136" s="9">
        <f t="shared" si="25"/>
        <v>-2.9979207014041807</v>
      </c>
      <c r="G136" s="10">
        <f t="shared" si="37"/>
        <v>2.1666666599999997</v>
      </c>
      <c r="H136" s="5">
        <f t="shared" si="37"/>
        <v>1</v>
      </c>
      <c r="I136">
        <f t="shared" si="27"/>
        <v>55.712233485182288</v>
      </c>
      <c r="J136">
        <f t="shared" si="28"/>
        <v>53.073423139405143</v>
      </c>
      <c r="K136">
        <f t="shared" si="28"/>
        <v>-16.942984275891941</v>
      </c>
      <c r="L136">
        <f t="shared" si="29"/>
        <v>-11.615437393667664</v>
      </c>
      <c r="M136">
        <f t="shared" si="30"/>
        <v>-28.465926137841272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28.673295215463526</v>
      </c>
      <c r="C137" s="9">
        <f t="shared" si="23"/>
        <v>0.70800000000000052</v>
      </c>
      <c r="D137" s="9">
        <f t="shared" si="36"/>
        <v>40.673295215463526</v>
      </c>
      <c r="E137" s="9">
        <f t="shared" si="36"/>
        <v>-3.8819239485287707</v>
      </c>
      <c r="F137" s="9">
        <f t="shared" si="25"/>
        <v>-3.0809118476320561</v>
      </c>
      <c r="G137" s="10">
        <f t="shared" si="37"/>
        <v>2.1666666599999997</v>
      </c>
      <c r="H137" s="5">
        <f t="shared" si="37"/>
        <v>1</v>
      </c>
      <c r="I137">
        <f t="shared" si="27"/>
        <v>55.698087118626383</v>
      </c>
      <c r="J137">
        <f t="shared" si="28"/>
        <v>53.003730515043138</v>
      </c>
      <c r="K137">
        <f t="shared" si="28"/>
        <v>-17.11377983271899</v>
      </c>
      <c r="L137">
        <f t="shared" si="29"/>
        <v>-11.597239242809707</v>
      </c>
      <c r="M137">
        <f t="shared" si="30"/>
        <v>-28.429497544413692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28.991108848247414</v>
      </c>
      <c r="C138" s="9">
        <f t="shared" si="23"/>
        <v>0.71400000000000052</v>
      </c>
      <c r="D138" s="9">
        <f t="shared" si="36"/>
        <v>40.991108848247414</v>
      </c>
      <c r="E138" s="9">
        <f t="shared" si="36"/>
        <v>-3.985118358480884</v>
      </c>
      <c r="F138" s="9">
        <f t="shared" si="25"/>
        <v>-3.1646311667128826</v>
      </c>
      <c r="G138" s="10">
        <f t="shared" si="37"/>
        <v>2.1666666599999997</v>
      </c>
      <c r="H138" s="5">
        <f t="shared" si="37"/>
        <v>1</v>
      </c>
      <c r="I138">
        <f t="shared" si="27"/>
        <v>55.684584201147757</v>
      </c>
      <c r="J138">
        <f t="shared" si="28"/>
        <v>52.934147079586282</v>
      </c>
      <c r="K138">
        <f t="shared" si="28"/>
        <v>-17.284356817985472</v>
      </c>
      <c r="L138">
        <f t="shared" si="29"/>
        <v>-11.579206522904993</v>
      </c>
      <c r="M138">
        <f t="shared" si="30"/>
        <v>-28.393092055830685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29.308505305007522</v>
      </c>
      <c r="C139" s="9">
        <f t="shared" si="23"/>
        <v>0.72000000000000053</v>
      </c>
      <c r="D139" s="9">
        <f t="shared" si="36"/>
        <v>41.308505305007522</v>
      </c>
      <c r="E139" s="9">
        <f t="shared" si="36"/>
        <v>-4.0893355750458014</v>
      </c>
      <c r="F139" s="9">
        <f t="shared" si="25"/>
        <v>-3.2490755334373183</v>
      </c>
      <c r="G139" s="10">
        <f t="shared" si="37"/>
        <v>2.1666666599999997</v>
      </c>
      <c r="H139" s="5">
        <f t="shared" si="37"/>
        <v>1</v>
      </c>
      <c r="I139">
        <f t="shared" si="27"/>
        <v>55.67172188335158</v>
      </c>
      <c r="J139">
        <f t="shared" si="28"/>
        <v>52.86467184044885</v>
      </c>
      <c r="K139">
        <f t="shared" si="28"/>
        <v>-17.454715370320457</v>
      </c>
      <c r="L139">
        <f t="shared" si="29"/>
        <v>-11.561337880115367</v>
      </c>
      <c r="M139">
        <f t="shared" si="30"/>
        <v>-28.356708508877702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29.625485231968369</v>
      </c>
      <c r="C140" s="9">
        <f t="shared" si="23"/>
        <v>0.72600000000000053</v>
      </c>
      <c r="D140" s="9">
        <f t="shared" si="36"/>
        <v>41.625485231968369</v>
      </c>
      <c r="E140" s="9">
        <f t="shared" si="36"/>
        <v>-4.1945742880208838</v>
      </c>
      <c r="F140" s="9">
        <f t="shared" si="25"/>
        <v>-3.3342418321812901</v>
      </c>
      <c r="G140" s="10">
        <f t="shared" si="37"/>
        <v>2.1666666599999997</v>
      </c>
      <c r="H140" s="5">
        <f t="shared" si="37"/>
        <v>1</v>
      </c>
      <c r="I140">
        <f t="shared" si="27"/>
        <v>55.659497306380672</v>
      </c>
      <c r="J140">
        <f t="shared" si="28"/>
        <v>52.795303813168161</v>
      </c>
      <c r="K140">
        <f t="shared" si="28"/>
        <v>-17.624855621373722</v>
      </c>
      <c r="L140">
        <f t="shared" si="29"/>
        <v>-11.543631965368641</v>
      </c>
      <c r="M140">
        <f t="shared" si="30"/>
        <v>-28.320345753480609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29.942049269472001</v>
      </c>
      <c r="C141" s="9">
        <f t="shared" si="23"/>
        <v>0.73200000000000054</v>
      </c>
      <c r="D141" s="9">
        <f t="shared" si="36"/>
        <v>41.942049269472001</v>
      </c>
      <c r="E141" s="9">
        <f t="shared" si="36"/>
        <v>-4.3008331879726889</v>
      </c>
      <c r="F141" s="9">
        <f t="shared" si="25"/>
        <v>-3.4201269568189869</v>
      </c>
      <c r="G141" s="10">
        <f t="shared" si="37"/>
        <v>2.1666666599999997</v>
      </c>
      <c r="H141" s="5">
        <f t="shared" si="37"/>
        <v>1</v>
      </c>
      <c r="I141">
        <f t="shared" si="27"/>
        <v>55.647907602049244</v>
      </c>
      <c r="J141">
        <f t="shared" si="28"/>
        <v>52.726042021375946</v>
      </c>
      <c r="K141">
        <f t="shared" si="28"/>
        <v>-17.794777695894606</v>
      </c>
      <c r="L141">
        <f t="shared" si="29"/>
        <v>-11.526087434354089</v>
      </c>
      <c r="M141">
        <f t="shared" si="30"/>
        <v>-28.284002652681139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30.258198052026437</v>
      </c>
      <c r="C142" s="9">
        <f t="shared" si="23"/>
        <v>0.73800000000000054</v>
      </c>
      <c r="D142" s="9">
        <f t="shared" si="36"/>
        <v>42.258198052026437</v>
      </c>
      <c r="E142" s="9">
        <f t="shared" si="36"/>
        <v>-4.4081109661958049</v>
      </c>
      <c r="F142" s="9">
        <f t="shared" si="25"/>
        <v>-3.5067278106368982</v>
      </c>
      <c r="G142" s="10">
        <f t="shared" si="37"/>
        <v>2.1666666599999997</v>
      </c>
      <c r="H142" s="5">
        <f t="shared" si="37"/>
        <v>1</v>
      </c>
      <c r="I142">
        <f t="shared" si="27"/>
        <v>55.636949892979473</v>
      </c>
      <c r="J142">
        <f t="shared" si="28"/>
        <v>52.656885496769824</v>
      </c>
      <c r="K142">
        <f t="shared" si="28"/>
        <v>-17.964481711810691</v>
      </c>
      <c r="L142">
        <f t="shared" si="29"/>
        <v>-11.508702947518795</v>
      </c>
      <c r="M142">
        <f t="shared" si="30"/>
        <v>-28.247678082611895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30.573932208354002</v>
      </c>
      <c r="C143" s="9">
        <f t="shared" si="23"/>
        <v>0.74400000000000055</v>
      </c>
      <c r="D143" s="9">
        <f t="shared" si="36"/>
        <v>42.573932208354002</v>
      </c>
      <c r="E143" s="9">
        <f t="shared" si="36"/>
        <v>-4.5164063146721558</v>
      </c>
      <c r="F143" s="9">
        <f t="shared" si="25"/>
        <v>-3.5940413062489296</v>
      </c>
      <c r="G143" s="10">
        <f t="shared" si="37"/>
        <v>2.1666666599999997</v>
      </c>
      <c r="H143" s="5">
        <f t="shared" si="37"/>
        <v>1</v>
      </c>
      <c r="I143">
        <f t="shared" si="27"/>
        <v>55.626621292740751</v>
      </c>
      <c r="J143">
        <f t="shared" si="28"/>
        <v>52.587833279084713</v>
      </c>
      <c r="K143">
        <f t="shared" si="28"/>
        <v>-18.133967780306364</v>
      </c>
      <c r="L143">
        <f t="shared" si="29"/>
        <v>-11.491477170064801</v>
      </c>
      <c r="M143">
        <f t="shared" si="30"/>
        <v>-28.211370932470786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30.889252361439446</v>
      </c>
      <c r="C144" s="9">
        <f t="shared" si="23"/>
        <v>0.75000000000000056</v>
      </c>
      <c r="D144" s="9">
        <f t="shared" si="36"/>
        <v>42.889252361439446</v>
      </c>
      <c r="E144" s="9">
        <f t="shared" si="36"/>
        <v>-4.6257179260307781</v>
      </c>
      <c r="F144" s="9">
        <f t="shared" si="25"/>
        <v>-3.6820643655125278</v>
      </c>
      <c r="G144" s="10">
        <f t="shared" si="37"/>
        <v>2.1666666599999997</v>
      </c>
      <c r="H144" s="5">
        <f t="shared" si="37"/>
        <v>1</v>
      </c>
      <c r="I144">
        <f t="shared" si="27"/>
        <v>55.616918905991561</v>
      </c>
      <c r="J144">
        <f t="shared" si="28"/>
        <v>52.518884416064324</v>
      </c>
      <c r="K144">
        <f t="shared" si="28"/>
        <v>-18.303236005901187</v>
      </c>
      <c r="L144">
        <f t="shared" si="29"/>
        <v>-11.47440877194704</v>
      </c>
      <c r="M144">
        <f t="shared" si="30"/>
        <v>-28.175080104494956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31.204159128577935</v>
      </c>
      <c r="C145" s="9">
        <f t="shared" si="23"/>
        <v>0.75600000000000056</v>
      </c>
      <c r="D145" s="9">
        <f t="shared" si="36"/>
        <v>43.204159128577935</v>
      </c>
      <c r="E145" s="9">
        <f t="shared" si="36"/>
        <v>-4.7360444935080661</v>
      </c>
      <c r="F145" s="9">
        <f t="shared" si="25"/>
        <v>-3.7707939194458722</v>
      </c>
      <c r="G145" s="10">
        <f t="shared" si="37"/>
        <v>2.1666666599999997</v>
      </c>
      <c r="H145" s="5">
        <f t="shared" si="37"/>
        <v>1</v>
      </c>
      <c r="I145">
        <f t="shared" si="27"/>
        <v>55.607839828623952</v>
      </c>
      <c r="J145">
        <f t="shared" si="28"/>
        <v>52.450037963432642</v>
      </c>
      <c r="K145">
        <f t="shared" si="28"/>
        <v>-18.472286486528159</v>
      </c>
      <c r="L145">
        <f t="shared" si="29"/>
        <v>-11.45749642787205</v>
      </c>
      <c r="M145">
        <f t="shared" si="30"/>
        <v>-28.138804513934154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31.51865312142283</v>
      </c>
      <c r="C146" s="9">
        <f t="shared" si="23"/>
        <v>0.76200000000000057</v>
      </c>
      <c r="D146" s="9">
        <f t="shared" si="36"/>
        <v>43.51865312142283</v>
      </c>
      <c r="E146" s="9">
        <f t="shared" si="36"/>
        <v>-4.8473847109084858</v>
      </c>
      <c r="F146" s="9">
        <f t="shared" si="25"/>
        <v>-3.8602269081460787</v>
      </c>
      <c r="G146" s="10">
        <f t="shared" si="37"/>
        <v>2.1666666599999997</v>
      </c>
      <c r="H146" s="5">
        <f t="shared" si="37"/>
        <v>1</v>
      </c>
      <c r="I146">
        <f t="shared" si="27"/>
        <v>55.599381147910449</v>
      </c>
      <c r="J146">
        <f t="shared" si="28"/>
        <v>52.381292984865411</v>
      </c>
      <c r="K146">
        <f t="shared" si="28"/>
        <v>-18.641119313611764</v>
      </c>
      <c r="L146">
        <f t="shared" si="29"/>
        <v>-11.440738817297413</v>
      </c>
      <c r="M146">
        <f t="shared" si="30"/>
        <v>-28.102543089023584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31.832734946033312</v>
      </c>
      <c r="C147" s="9">
        <f t="shared" si="23"/>
        <v>0.76800000000000057</v>
      </c>
      <c r="D147" s="9">
        <f t="shared" si="36"/>
        <v>43.832734946033312</v>
      </c>
      <c r="E147" s="9">
        <f t="shared" si="36"/>
        <v>-4.9597372725657589</v>
      </c>
      <c r="F147" s="9">
        <f t="shared" si="25"/>
        <v>-3.9503602807084151</v>
      </c>
      <c r="G147" s="10">
        <f t="shared" si="37"/>
        <v>2.1666666599999997</v>
      </c>
      <c r="H147" s="5">
        <f t="shared" si="37"/>
        <v>1</v>
      </c>
      <c r="I147">
        <f t="shared" si="27"/>
        <v>55.591539942653448</v>
      </c>
      <c r="J147">
        <f t="shared" si="28"/>
        <v>52.31264855196163</v>
      </c>
      <c r="K147">
        <f t="shared" si="28"/>
        <v>-18.809734572145906</v>
      </c>
      <c r="L147">
        <f t="shared" si="29"/>
        <v>-11.424134624431939</v>
      </c>
      <c r="M147">
        <f t="shared" si="30"/>
        <v>-28.066294770956141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32.146405202921841</v>
      </c>
      <c r="C148" s="9">
        <f t="shared" si="23"/>
        <v>0.77400000000000058</v>
      </c>
      <c r="D148" s="9">
        <f t="shared" si="36"/>
        <v>44.146405202921841</v>
      </c>
      <c r="E148" s="9">
        <f t="shared" si="36"/>
        <v>-5.0731008733045115</v>
      </c>
      <c r="F148" s="9">
        <f t="shared" si="25"/>
        <v>-4.0411909951465539</v>
      </c>
      <c r="G148" s="10">
        <f t="shared" si="37"/>
        <v>2.1666666599999997</v>
      </c>
      <c r="H148" s="5">
        <f t="shared" si="37"/>
        <v>1</v>
      </c>
      <c r="I148">
        <f t="shared" si="27"/>
        <v>55.584313283336932</v>
      </c>
      <c r="J148">
        <f t="shared" si="28"/>
        <v>52.244103744215039</v>
      </c>
      <c r="K148">
        <f t="shared" si="28"/>
        <v>-18.978132340771644</v>
      </c>
      <c r="L148">
        <f t="shared" si="29"/>
        <v>-11.407682538236514</v>
      </c>
      <c r="M148">
        <f t="shared" si="30"/>
        <v>-28.030058513854112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32.459664487101442</v>
      </c>
      <c r="C149" s="9">
        <f t="shared" ref="C149:C212" si="42">C148+_dt</f>
        <v>0.78000000000000058</v>
      </c>
      <c r="D149" s="9">
        <f t="shared" ref="D149:E164" si="43">D148+$C$7*(J148+J149)/2</f>
        <v>44.459664487101442</v>
      </c>
      <c r="E149" s="9">
        <f t="shared" si="43"/>
        <v>-5.1874742084023904</v>
      </c>
      <c r="F149" s="9">
        <f t="shared" ref="F149:F212" si="44">$O$1*D149^2+$O$2*D149+$O$3</f>
        <v>-4.1327160183138094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55.577698232280461</v>
      </c>
      <c r="J149">
        <f t="shared" ref="J149:K212" si="47">J148+L148*$C$7</f>
        <v>52.17565764898562</v>
      </c>
      <c r="K149">
        <f t="shared" si="47"/>
        <v>-19.146312691854767</v>
      </c>
      <c r="L149">
        <f t="shared" ref="L149:L212" si="48">-$C$15*I149*J149</f>
        <v>-11.391381252425669</v>
      </c>
      <c r="M149">
        <f t="shared" ref="M149:M212" si="49">-$C$6-$C$15*I149*K149</f>
        <v>-27.993833284740315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32.772513388132815</v>
      </c>
      <c r="C150" s="9">
        <f t="shared" si="42"/>
        <v>0.78600000000000059</v>
      </c>
      <c r="D150" s="9">
        <f t="shared" si="43"/>
        <v>44.772513388132815</v>
      </c>
      <c r="E150" s="9">
        <f t="shared" si="43"/>
        <v>-5.3028559735526439</v>
      </c>
      <c r="F150" s="9">
        <f t="shared" si="44"/>
        <v>-4.2249323258253773</v>
      </c>
      <c r="G150" s="10">
        <f t="shared" si="45"/>
        <v>2.1666666599999997</v>
      </c>
      <c r="H150" s="5">
        <f t="shared" si="45"/>
        <v>1</v>
      </c>
      <c r="I150">
        <f t="shared" si="46"/>
        <v>55.571691843795435</v>
      </c>
      <c r="J150">
        <f t="shared" si="47"/>
        <v>52.107309361471067</v>
      </c>
      <c r="K150">
        <f t="shared" si="47"/>
        <v>-19.314275691563211</v>
      </c>
      <c r="L150">
        <f t="shared" si="48"/>
        <v>-11.375229465469776</v>
      </c>
      <c r="M150">
        <f t="shared" si="49"/>
        <v>-27.957618063508587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33.084952490171261</v>
      </c>
      <c r="C151" s="9">
        <f t="shared" si="42"/>
        <v>0.79200000000000059</v>
      </c>
      <c r="D151" s="9">
        <f t="shared" si="43"/>
        <v>45.084952490171261</v>
      </c>
      <c r="E151" s="9">
        <f t="shared" si="43"/>
        <v>-5.4192448648271663</v>
      </c>
      <c r="F151" s="9">
        <f t="shared" si="44"/>
        <v>-4.3178369019815683</v>
      </c>
      <c r="G151" s="10">
        <f t="shared" si="45"/>
        <v>2.1666666599999997</v>
      </c>
      <c r="H151" s="5">
        <f t="shared" si="45"/>
        <v>1</v>
      </c>
      <c r="I151">
        <f t="shared" si="46"/>
        <v>55.566291164343433</v>
      </c>
      <c r="J151">
        <f t="shared" si="47"/>
        <v>52.039057984678252</v>
      </c>
      <c r="K151">
        <f t="shared" si="47"/>
        <v>-19.482021399944262</v>
      </c>
      <c r="L151">
        <f t="shared" si="48"/>
        <v>-11.359225880597876</v>
      </c>
      <c r="M151">
        <f t="shared" si="49"/>
        <v>-27.921411842893743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33.396982372013483</v>
      </c>
      <c r="C152" s="9">
        <f t="shared" si="42"/>
        <v>0.7980000000000006</v>
      </c>
      <c r="D152" s="9">
        <f t="shared" si="43"/>
        <v>45.396982372013483</v>
      </c>
      <c r="E152" s="9">
        <f t="shared" si="43"/>
        <v>-5.5366395786400036</v>
      </c>
      <c r="F152" s="9">
        <f t="shared" si="44"/>
        <v>-4.4114267396920273</v>
      </c>
      <c r="G152" s="10">
        <f t="shared" si="45"/>
        <v>2.1666666599999997</v>
      </c>
      <c r="H152" s="5">
        <f t="shared" si="45"/>
        <v>1</v>
      </c>
      <c r="I152">
        <f t="shared" si="46"/>
        <v>55.561493232696705</v>
      </c>
      <c r="J152">
        <f t="shared" si="47"/>
        <v>51.970902629394665</v>
      </c>
      <c r="K152">
        <f t="shared" si="47"/>
        <v>-19.649549871001625</v>
      </c>
      <c r="L152">
        <f t="shared" si="48"/>
        <v>-11.343369205801148</v>
      </c>
      <c r="M152">
        <f t="shared" si="49"/>
        <v>-27.88521362844088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33.708603607144148</v>
      </c>
      <c r="C153" s="9">
        <f t="shared" si="42"/>
        <v>0.8040000000000006</v>
      </c>
      <c r="D153" s="9">
        <f t="shared" si="43"/>
        <v>45.708603607144148</v>
      </c>
      <c r="E153" s="9">
        <f t="shared" si="43"/>
        <v>-5.6550388117113251</v>
      </c>
      <c r="F153" s="9">
        <f t="shared" si="44"/>
        <v>-4.5056988404009122</v>
      </c>
      <c r="G153" s="10">
        <f t="shared" si="45"/>
        <v>2.1666666599999997</v>
      </c>
      <c r="H153" s="5">
        <f t="shared" si="45"/>
        <v>1</v>
      </c>
      <c r="I153">
        <f t="shared" si="46"/>
        <v>55.557295080100559</v>
      </c>
      <c r="J153">
        <f t="shared" si="47"/>
        <v>51.902842414159856</v>
      </c>
      <c r="K153">
        <f t="shared" si="47"/>
        <v>-19.816861152772269</v>
      </c>
      <c r="L153">
        <f t="shared" si="48"/>
        <v>-11.32765815383693</v>
      </c>
      <c r="M153">
        <f t="shared" si="49"/>
        <v>-27.849022438474119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34.019816763782337</v>
      </c>
      <c r="C154" s="9">
        <f t="shared" si="42"/>
        <v>0.81000000000000061</v>
      </c>
      <c r="D154" s="9">
        <f t="shared" si="43"/>
        <v>46.019816763782337</v>
      </c>
      <c r="E154" s="9">
        <f t="shared" si="43"/>
        <v>-5.7744412610318516</v>
      </c>
      <c r="F154" s="9">
        <f t="shared" si="44"/>
        <v>-4.600650214013065</v>
      </c>
      <c r="G154" s="10">
        <f t="shared" si="45"/>
        <v>2.1666666599999997</v>
      </c>
      <c r="H154" s="5">
        <f t="shared" si="45"/>
        <v>1</v>
      </c>
      <c r="I154">
        <f t="shared" si="46"/>
        <v>55.553693730437857</v>
      </c>
      <c r="J154">
        <f t="shared" si="47"/>
        <v>51.834876465236832</v>
      </c>
      <c r="K154">
        <f t="shared" si="47"/>
        <v>-19.983955287403113</v>
      </c>
      <c r="L154">
        <f t="shared" si="48"/>
        <v>-11.312091442233362</v>
      </c>
      <c r="M154">
        <f t="shared" si="49"/>
        <v>-27.812837304064672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34.330622404927801</v>
      </c>
      <c r="C155" s="9">
        <f t="shared" si="42"/>
        <v>0.81600000000000061</v>
      </c>
      <c r="D155" s="9">
        <f t="shared" si="43"/>
        <v>46.330622404927801</v>
      </c>
      <c r="E155" s="9">
        <f t="shared" si="43"/>
        <v>-5.8948456238277434</v>
      </c>
      <c r="F155" s="9">
        <f t="shared" si="44"/>
        <v>-4.6962778788211246</v>
      </c>
      <c r="G155" s="10">
        <f t="shared" si="45"/>
        <v>2.1666666599999997</v>
      </c>
      <c r="H155" s="5">
        <f t="shared" si="45"/>
        <v>1</v>
      </c>
      <c r="I155">
        <f t="shared" si="46"/>
        <v>55.55068620039517</v>
      </c>
      <c r="J155">
        <f t="shared" si="47"/>
        <v>51.767003916583434</v>
      </c>
      <c r="K155">
        <f t="shared" si="47"/>
        <v>-20.1508323112275</v>
      </c>
      <c r="L155">
        <f t="shared" si="48"/>
        <v>-11.29666779329451</v>
      </c>
      <c r="M155">
        <f t="shared" si="49"/>
        <v>-27.776657268998349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34.641021088407022</v>
      </c>
      <c r="C156" s="9">
        <f t="shared" si="42"/>
        <v>0.82200000000000062</v>
      </c>
      <c r="D156" s="9">
        <f t="shared" si="43"/>
        <v>46.641021088407022</v>
      </c>
      <c r="E156" s="9">
        <f t="shared" si="43"/>
        <v>-6.0162505975259499</v>
      </c>
      <c r="F156" s="9">
        <f t="shared" si="44"/>
        <v>-4.7925788614335918</v>
      </c>
      <c r="G156" s="10">
        <f t="shared" si="45"/>
        <v>2.1666666599999997</v>
      </c>
      <c r="H156" s="5">
        <f t="shared" si="45"/>
        <v>1</v>
      </c>
      <c r="I156">
        <f t="shared" si="46"/>
        <v>55.548269499630919</v>
      </c>
      <c r="J156">
        <f t="shared" si="47"/>
        <v>51.699223909823665</v>
      </c>
      <c r="K156">
        <f t="shared" si="47"/>
        <v>-20.31749225484149</v>
      </c>
      <c r="L156">
        <f t="shared" si="48"/>
        <v>-11.281385934106087</v>
      </c>
      <c r="M156">
        <f t="shared" si="49"/>
        <v>-27.740481389742396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34.951013366919149</v>
      </c>
      <c r="C157" s="9">
        <f t="shared" si="42"/>
        <v>0.82800000000000062</v>
      </c>
      <c r="D157" s="9">
        <f t="shared" si="43"/>
        <v>46.951013366919149</v>
      </c>
      <c r="E157" s="9">
        <f t="shared" si="43"/>
        <v>-6.138654879720014</v>
      </c>
      <c r="F157" s="9">
        <f t="shared" si="44"/>
        <v>-4.8895501967038619</v>
      </c>
      <c r="G157" s="10">
        <f t="shared" si="45"/>
        <v>2.1666666599999997</v>
      </c>
      <c r="H157" s="5">
        <f t="shared" si="45"/>
        <v>1</v>
      </c>
      <c r="I157">
        <f t="shared" si="46"/>
        <v>55.546440630945099</v>
      </c>
      <c r="J157">
        <f t="shared" si="47"/>
        <v>51.631535594219031</v>
      </c>
      <c r="K157">
        <f t="shared" si="47"/>
        <v>-20.483935143179945</v>
      </c>
      <c r="L157">
        <f t="shared" si="48"/>
        <v>-11.266244596541632</v>
      </c>
      <c r="M157">
        <f t="shared" si="49"/>
        <v>-27.704308735411708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35.260599788081727</v>
      </c>
      <c r="C158" s="9">
        <f t="shared" si="42"/>
        <v>0.83400000000000063</v>
      </c>
      <c r="D158" s="9">
        <f t="shared" si="43"/>
        <v>47.260599788081727</v>
      </c>
      <c r="E158" s="9">
        <f t="shared" si="43"/>
        <v>-6.2620571681363311</v>
      </c>
      <c r="F158" s="9">
        <f t="shared" si="44"/>
        <v>-4.9871889276601689</v>
      </c>
      <c r="G158" s="10">
        <f t="shared" si="45"/>
        <v>2.1666666599999997</v>
      </c>
      <c r="H158" s="5">
        <f t="shared" si="45"/>
        <v>1</v>
      </c>
      <c r="I158">
        <f t="shared" si="46"/>
        <v>55.545196590450757</v>
      </c>
      <c r="J158">
        <f t="shared" si="47"/>
        <v>51.563938126639783</v>
      </c>
      <c r="K158">
        <f t="shared" si="47"/>
        <v>-20.650160995592415</v>
      </c>
      <c r="L158">
        <f t="shared" si="48"/>
        <v>-11.251242517269205</v>
      </c>
      <c r="M158">
        <f t="shared" si="49"/>
        <v>-27.668138387734423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35.569780894476253</v>
      </c>
      <c r="C159" s="9">
        <f t="shared" si="42"/>
        <v>0.84000000000000064</v>
      </c>
      <c r="D159" s="9">
        <f t="shared" si="43"/>
        <v>47.569780894476253</v>
      </c>
      <c r="E159" s="9">
        <f t="shared" si="43"/>
        <v>-6.386456160600865</v>
      </c>
      <c r="F159" s="9">
        <f t="shared" si="44"/>
        <v>-5.0854921054364848</v>
      </c>
      <c r="G159" s="10">
        <f t="shared" si="45"/>
        <v>2.1666666599999997</v>
      </c>
      <c r="H159" s="5">
        <f t="shared" si="45"/>
        <v>1</v>
      </c>
      <c r="I159">
        <f t="shared" si="46"/>
        <v>55.544534367746969</v>
      </c>
      <c r="J159">
        <f t="shared" si="47"/>
        <v>51.496430671536167</v>
      </c>
      <c r="K159">
        <f t="shared" si="47"/>
        <v>-20.816169825918823</v>
      </c>
      <c r="L159">
        <f t="shared" si="48"/>
        <v>-11.236378437758534</v>
      </c>
      <c r="M159">
        <f t="shared" si="49"/>
        <v>-27.631969441016857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35.878557223693591</v>
      </c>
      <c r="C160" s="9">
        <f t="shared" si="42"/>
        <v>0.84600000000000064</v>
      </c>
      <c r="D160" s="9">
        <f t="shared" si="43"/>
        <v>47.878557223693591</v>
      </c>
      <c r="E160" s="9">
        <f t="shared" si="43"/>
        <v>-6.5118505550063164</v>
      </c>
      <c r="F160" s="9">
        <f t="shared" si="44"/>
        <v>-5.1844567892043258</v>
      </c>
      <c r="G160" s="10">
        <f t="shared" si="45"/>
        <v>2.1666666599999997</v>
      </c>
      <c r="H160" s="5">
        <f t="shared" si="45"/>
        <v>1</v>
      </c>
      <c r="I160">
        <f t="shared" si="46"/>
        <v>55.544450946093441</v>
      </c>
      <c r="J160">
        <f t="shared" si="47"/>
        <v>51.429012400909613</v>
      </c>
      <c r="K160">
        <f t="shared" si="47"/>
        <v>-20.981961642564926</v>
      </c>
      <c r="L160">
        <f t="shared" si="48"/>
        <v>-11.221651104288616</v>
      </c>
      <c r="M160">
        <f t="shared" si="49"/>
        <v>-27.595801002107798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36.18692930837917</v>
      </c>
      <c r="C161" s="9">
        <f t="shared" si="42"/>
        <v>0.85200000000000065</v>
      </c>
      <c r="D161" s="9">
        <f t="shared" si="43"/>
        <v>48.18692930837917</v>
      </c>
      <c r="E161" s="9">
        <f t="shared" si="43"/>
        <v>-6.6382390492797443</v>
      </c>
      <c r="F161" s="9">
        <f t="shared" si="44"/>
        <v>-5.2840800461054851</v>
      </c>
      <c r="G161" s="10">
        <f t="shared" si="45"/>
        <v>2.1666666599999997</v>
      </c>
      <c r="H161" s="5">
        <f t="shared" si="45"/>
        <v>1</v>
      </c>
      <c r="I161">
        <f t="shared" si="46"/>
        <v>55.544943302586461</v>
      </c>
      <c r="J161">
        <f t="shared" si="47"/>
        <v>51.361682494283883</v>
      </c>
      <c r="K161">
        <f t="shared" si="47"/>
        <v>-21.147536448577572</v>
      </c>
      <c r="L161">
        <f t="shared" si="48"/>
        <v>-11.207059267955744</v>
      </c>
      <c r="M161">
        <f t="shared" si="49"/>
        <v>-27.559632190362155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36.49489767627805</v>
      </c>
      <c r="C162" s="9">
        <f t="shared" si="42"/>
        <v>0.85800000000000065</v>
      </c>
      <c r="D162" s="9">
        <f t="shared" si="43"/>
        <v>48.49489767627805</v>
      </c>
      <c r="E162" s="9">
        <f t="shared" si="43"/>
        <v>-6.7656203413506359</v>
      </c>
      <c r="F162" s="9">
        <f t="shared" si="44"/>
        <v>-5.3843589511856749</v>
      </c>
      <c r="G162" s="10">
        <f t="shared" si="45"/>
        <v>2.1666666599999997</v>
      </c>
      <c r="H162" s="5">
        <f t="shared" si="45"/>
        <v>1</v>
      </c>
      <c r="I162">
        <f t="shared" si="46"/>
        <v>55.546008408336256</v>
      </c>
      <c r="J162">
        <f t="shared" si="47"/>
        <v>51.294440138676151</v>
      </c>
      <c r="K162">
        <f t="shared" si="47"/>
        <v>-21.312894241719746</v>
      </c>
      <c r="L162">
        <f t="shared" si="48"/>
        <v>-11.192601684681936</v>
      </c>
      <c r="M162">
        <f t="shared" si="49"/>
        <v>-27.523462137603964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36.802462850279781</v>
      </c>
      <c r="C163" s="9">
        <f t="shared" si="42"/>
        <v>0.86400000000000066</v>
      </c>
      <c r="D163" s="9">
        <f t="shared" si="43"/>
        <v>48.802462850279781</v>
      </c>
      <c r="E163" s="9">
        <f t="shared" si="43"/>
        <v>-6.8939931291194316</v>
      </c>
      <c r="F163" s="9">
        <f t="shared" si="44"/>
        <v>-5.4852905873290672</v>
      </c>
      <c r="G163" s="10">
        <f t="shared" si="45"/>
        <v>2.1666666599999997</v>
      </c>
      <c r="H163" s="5">
        <f t="shared" si="45"/>
        <v>1</v>
      </c>
      <c r="I163">
        <f t="shared" si="46"/>
        <v>55.547643228645676</v>
      </c>
      <c r="J163">
        <f t="shared" si="47"/>
        <v>51.227284528568063</v>
      </c>
      <c r="K163">
        <f t="shared" si="47"/>
        <v>-21.47803501454537</v>
      </c>
      <c r="L163">
        <f t="shared" si="48"/>
        <v>-11.178277115223755</v>
      </c>
      <c r="M163">
        <f t="shared" si="49"/>
        <v>-27.487289988088733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37.109625348463112</v>
      </c>
      <c r="C164" s="9">
        <f t="shared" si="42"/>
        <v>0.87000000000000066</v>
      </c>
      <c r="D164" s="9">
        <f t="shared" si="43"/>
        <v>49.109625348463112</v>
      </c>
      <c r="E164" s="9">
        <f t="shared" si="43"/>
        <v>-7.023356110426489</v>
      </c>
      <c r="F164" s="9">
        <f t="shared" si="44"/>
        <v>-5.5868720451937381</v>
      </c>
      <c r="G164" s="10">
        <f t="shared" si="45"/>
        <v>2.1666666599999997</v>
      </c>
      <c r="H164" s="5">
        <f t="shared" si="45"/>
        <v>1</v>
      </c>
      <c r="I164">
        <f t="shared" si="46"/>
        <v>55.549844723190105</v>
      </c>
      <c r="J164">
        <f t="shared" si="47"/>
        <v>51.160214865876718</v>
      </c>
      <c r="K164">
        <f t="shared" si="47"/>
        <v>-21.642958754473902</v>
      </c>
      <c r="L164">
        <f t="shared" si="48"/>
        <v>-11.1640843251815</v>
      </c>
      <c r="M164">
        <f t="shared" si="49"/>
        <v>-27.451114898465132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37.416385684140522</v>
      </c>
      <c r="C165" s="9">
        <f t="shared" si="42"/>
        <v>0.87600000000000067</v>
      </c>
      <c r="D165" s="9">
        <f t="shared" ref="D165:E180" si="51">D164+$C$7*(J164+J165)/2</f>
        <v>49.416385684140522</v>
      </c>
      <c r="E165" s="9">
        <f t="shared" si="51"/>
        <v>-7.1537079830215049</v>
      </c>
      <c r="F165" s="9">
        <f t="shared" si="44"/>
        <v>-5.689100423147992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55.55260984619855</v>
      </c>
      <c r="J165">
        <f t="shared" si="47"/>
        <v>51.093230359925627</v>
      </c>
      <c r="K165">
        <f t="shared" si="47"/>
        <v>-21.807665443864693</v>
      </c>
      <c r="L165">
        <f t="shared" si="48"/>
        <v>-11.150022085008747</v>
      </c>
      <c r="M165">
        <f t="shared" si="49"/>
        <v>-27.41493603773603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37.722744365902543</v>
      </c>
      <c r="C166" s="9">
        <f t="shared" si="42"/>
        <v>0.88200000000000067</v>
      </c>
      <c r="D166" s="9">
        <f t="shared" si="51"/>
        <v>49.722744365902543</v>
      </c>
      <c r="E166" s="9">
        <f t="shared" si="51"/>
        <v>-7.2850474445333724</v>
      </c>
      <c r="F166" s="9">
        <f t="shared" si="44"/>
        <v>-5.7919728272075695</v>
      </c>
      <c r="G166" s="10">
        <f t="shared" si="52"/>
        <v>2.1666666599999997</v>
      </c>
      <c r="H166" s="5">
        <f t="shared" si="52"/>
        <v>1</v>
      </c>
      <c r="I166">
        <f t="shared" si="46"/>
        <v>55.555935546635808</v>
      </c>
      <c r="J166">
        <f t="shared" si="47"/>
        <v>51.026330227415578</v>
      </c>
      <c r="K166">
        <f t="shared" si="47"/>
        <v>-21.972155060091108</v>
      </c>
      <c r="L166">
        <f t="shared" si="48"/>
        <v>-11.136089170022208</v>
      </c>
      <c r="M166">
        <f t="shared" si="49"/>
        <v>-27.378752587218887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38.028701897661975</v>
      </c>
      <c r="C167" s="9">
        <f t="shared" si="42"/>
        <v>0.88800000000000068</v>
      </c>
      <c r="D167" s="9">
        <f t="shared" si="51"/>
        <v>50.028701897661975</v>
      </c>
      <c r="E167" s="9">
        <f t="shared" si="51"/>
        <v>-7.4173731924404889</v>
      </c>
      <c r="F167" s="9">
        <f t="shared" si="44"/>
        <v>-5.8954863709737468</v>
      </c>
      <c r="G167" s="10">
        <f t="shared" si="52"/>
        <v>2.1666666599999997</v>
      </c>
      <c r="H167" s="5">
        <f t="shared" si="52"/>
        <v>1</v>
      </c>
      <c r="I167">
        <f t="shared" si="46"/>
        <v>55.559818768385682</v>
      </c>
      <c r="J167">
        <f t="shared" si="47"/>
        <v>50.959513692395447</v>
      </c>
      <c r="K167">
        <f t="shared" si="47"/>
        <v>-22.13642757561442</v>
      </c>
      <c r="L167">
        <f t="shared" si="48"/>
        <v>-11.122284360411916</v>
      </c>
      <c r="M167">
        <f t="shared" si="49"/>
        <v>-27.342563740505469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38.334258778697858</v>
      </c>
      <c r="C168" s="9">
        <f t="shared" si="42"/>
        <v>0.89400000000000068</v>
      </c>
      <c r="D168" s="9">
        <f t="shared" si="51"/>
        <v>50.334258778697858</v>
      </c>
      <c r="E168" s="9">
        <f t="shared" si="51"/>
        <v>-7.5506839240415049</v>
      </c>
      <c r="F168" s="9">
        <f t="shared" si="44"/>
        <v>-5.9996381755722643</v>
      </c>
      <c r="G168" s="10">
        <f t="shared" si="52"/>
        <v>2.1666666599999997</v>
      </c>
      <c r="H168" s="5">
        <f t="shared" si="52"/>
        <v>1</v>
      </c>
      <c r="I168">
        <f t="shared" si="46"/>
        <v>55.564256450435174</v>
      </c>
      <c r="J168">
        <f t="shared" si="47"/>
        <v>50.892779986232973</v>
      </c>
      <c r="K168">
        <f t="shared" si="47"/>
        <v>-22.300482958057451</v>
      </c>
      <c r="L168">
        <f t="shared" si="48"/>
        <v>-11.108606441251695</v>
      </c>
      <c r="M168">
        <f t="shared" si="49"/>
        <v>-27.306368703420929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38.639415503699311</v>
      </c>
      <c r="C169" s="9">
        <f t="shared" si="42"/>
        <v>0.90000000000000069</v>
      </c>
      <c r="D169" s="9">
        <f t="shared" si="51"/>
        <v>50.639415503699311</v>
      </c>
      <c r="E169" s="9">
        <f t="shared" si="51"/>
        <v>-7.6849783364265107</v>
      </c>
      <c r="F169" s="9">
        <f t="shared" si="44"/>
        <v>-6.1044253695931641</v>
      </c>
      <c r="G169" s="10">
        <f t="shared" si="52"/>
        <v>2.1666666599999997</v>
      </c>
      <c r="H169" s="5">
        <f t="shared" si="52"/>
        <v>1</v>
      </c>
      <c r="I169">
        <f t="shared" si="46"/>
        <v>55.569245527059572</v>
      </c>
      <c r="J169">
        <f t="shared" si="47"/>
        <v>50.826128347585467</v>
      </c>
      <c r="K169">
        <f t="shared" si="47"/>
        <v>-22.464321170277977</v>
      </c>
      <c r="L169">
        <f t="shared" si="48"/>
        <v>-11.095054202509916</v>
      </c>
      <c r="M169">
        <f t="shared" si="49"/>
        <v>-27.270166693982198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38.944172562809179</v>
      </c>
      <c r="C170" s="9">
        <f t="shared" si="42"/>
        <v>0.90600000000000069</v>
      </c>
      <c r="D170" s="9">
        <f t="shared" si="51"/>
        <v>50.944172562809179</v>
      </c>
      <c r="E170" s="9">
        <f t="shared" si="51"/>
        <v>-7.8202551264486706</v>
      </c>
      <c r="F170" s="9">
        <f t="shared" si="44"/>
        <v>-6.2098450890314414</v>
      </c>
      <c r="G170" s="10">
        <f t="shared" si="52"/>
        <v>2.1666666599999997</v>
      </c>
      <c r="H170" s="5">
        <f t="shared" si="52"/>
        <v>1</v>
      </c>
      <c r="I170">
        <f t="shared" si="46"/>
        <v>55.574782928008361</v>
      </c>
      <c r="J170">
        <f t="shared" si="47"/>
        <v>50.759558022370406</v>
      </c>
      <c r="K170">
        <f t="shared" si="47"/>
        <v>-22.62794217044187</v>
      </c>
      <c r="L170">
        <f t="shared" si="48"/>
        <v>-11.081626439060489</v>
      </c>
      <c r="M170">
        <f t="shared" si="49"/>
        <v>-27.233956942355768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39.248530441667498</v>
      </c>
      <c r="C171" s="9">
        <f t="shared" si="42"/>
        <v>0.9120000000000007</v>
      </c>
      <c r="D171" s="9">
        <f t="shared" si="51"/>
        <v>51.248530441667498</v>
      </c>
      <c r="E171" s="9">
        <f t="shared" si="51"/>
        <v>-7.9565129906962841</v>
      </c>
      <c r="F171" s="9">
        <f t="shared" si="44"/>
        <v>-6.3158944772285635</v>
      </c>
      <c r="G171" s="10">
        <f t="shared" si="52"/>
        <v>2.1666666599999997</v>
      </c>
      <c r="H171" s="5">
        <f t="shared" si="52"/>
        <v>1</v>
      </c>
      <c r="I171">
        <f t="shared" si="46"/>
        <v>55.580865578691899</v>
      </c>
      <c r="J171">
        <f t="shared" si="47"/>
        <v>50.693068263736045</v>
      </c>
      <c r="K171">
        <f t="shared" si="47"/>
        <v>-22.791345912096006</v>
      </c>
      <c r="L171">
        <f t="shared" si="48"/>
        <v>-11.068321950694124</v>
      </c>
      <c r="M171">
        <f t="shared" si="49"/>
        <v>-27.197738690814777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39.552489621454804</v>
      </c>
      <c r="C172" s="9">
        <f t="shared" si="42"/>
        <v>0.9180000000000007</v>
      </c>
      <c r="D172" s="9">
        <f t="shared" si="51"/>
        <v>51.552489621454804</v>
      </c>
      <c r="E172" s="9">
        <f t="shared" si="51"/>
        <v>-8.0937506254652956</v>
      </c>
      <c r="F172" s="9">
        <f t="shared" si="44"/>
        <v>-6.4225706848148274</v>
      </c>
      <c r="G172" s="10">
        <f t="shared" si="52"/>
        <v>2.1666666599999997</v>
      </c>
      <c r="H172" s="5">
        <f t="shared" si="52"/>
        <v>1</v>
      </c>
      <c r="I172">
        <f t="shared" si="46"/>
        <v>55.587490400368807</v>
      </c>
      <c r="J172">
        <f t="shared" si="47"/>
        <v>50.62665833203188</v>
      </c>
      <c r="K172">
        <f t="shared" si="47"/>
        <v>-22.954532344240896</v>
      </c>
      <c r="L172">
        <f t="shared" si="48"/>
        <v>-11.055139542129774</v>
      </c>
      <c r="M172">
        <f t="shared" si="49"/>
        <v>-27.161511193695457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39.856050578935239</v>
      </c>
      <c r="C173" s="9">
        <f t="shared" si="42"/>
        <v>0.92400000000000071</v>
      </c>
      <c r="D173" s="9">
        <f t="shared" si="51"/>
        <v>51.856050578935239</v>
      </c>
      <c r="E173" s="9">
        <f t="shared" si="51"/>
        <v>-8.2319667267322281</v>
      </c>
      <c r="F173" s="9">
        <f t="shared" si="44"/>
        <v>-6.5298708696525365</v>
      </c>
      <c r="G173" s="10">
        <f t="shared" si="52"/>
        <v>2.1666666599999997</v>
      </c>
      <c r="H173" s="5">
        <f t="shared" si="52"/>
        <v>1</v>
      </c>
      <c r="I173">
        <f t="shared" si="46"/>
        <v>55.594654310334001</v>
      </c>
      <c r="J173">
        <f t="shared" si="47"/>
        <v>50.560327494779102</v>
      </c>
      <c r="K173">
        <f t="shared" si="47"/>
        <v>-23.117501411403069</v>
      </c>
      <c r="L173">
        <f t="shared" si="48"/>
        <v>-11.042078023026333</v>
      </c>
      <c r="M173">
        <f t="shared" si="49"/>
        <v>-27.12527371735294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40.1592137864995</v>
      </c>
      <c r="C174" s="9">
        <f t="shared" si="42"/>
        <v>0.93000000000000071</v>
      </c>
      <c r="D174" s="9">
        <f t="shared" si="51"/>
        <v>52.1592137864995</v>
      </c>
      <c r="E174" s="9">
        <f t="shared" si="51"/>
        <v>-8.3711599901275591</v>
      </c>
      <c r="F174" s="9">
        <f t="shared" si="44"/>
        <v>-6.6377921967800235</v>
      </c>
      <c r="G174" s="10">
        <f t="shared" si="52"/>
        <v>2.1666666599999997</v>
      </c>
      <c r="H174" s="5">
        <f t="shared" si="52"/>
        <v>1</v>
      </c>
      <c r="I174">
        <f t="shared" si="46"/>
        <v>55.602354222107245</v>
      </c>
      <c r="J174">
        <f t="shared" si="47"/>
        <v>50.494075026640942</v>
      </c>
      <c r="K174">
        <f t="shared" si="47"/>
        <v>-23.280253053707188</v>
      </c>
      <c r="L174">
        <f t="shared" si="48"/>
        <v>-11.029136207994467</v>
      </c>
      <c r="M174">
        <f t="shared" si="49"/>
        <v>-27.089025540116396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40.461979712207601</v>
      </c>
      <c r="C175" s="9">
        <f t="shared" si="42"/>
        <v>0.93600000000000072</v>
      </c>
      <c r="D175" s="9">
        <f t="shared" si="51"/>
        <v>52.461979712207601</v>
      </c>
      <c r="E175" s="9">
        <f t="shared" si="51"/>
        <v>-8.511329110909525</v>
      </c>
      <c r="F175" s="9">
        <f t="shared" si="44"/>
        <v>-6.7463318383564772</v>
      </c>
      <c r="G175" s="10">
        <f t="shared" si="52"/>
        <v>2.1666666599999997</v>
      </c>
      <c r="H175" s="5">
        <f t="shared" si="52"/>
        <v>1</v>
      </c>
      <c r="I175">
        <f t="shared" si="46"/>
        <v>55.610587045622303</v>
      </c>
      <c r="J175">
        <f t="shared" si="47"/>
        <v>50.427900209392973</v>
      </c>
      <c r="K175">
        <f t="shared" si="47"/>
        <v>-23.442787206947887</v>
      </c>
      <c r="L175">
        <f t="shared" si="48"/>
        <v>-11.016312916608676</v>
      </c>
      <c r="M175">
        <f t="shared" si="49"/>
        <v>-27.052765952243536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40.764348819831461</v>
      </c>
      <c r="C176" s="9">
        <f t="shared" si="42"/>
        <v>0.94200000000000073</v>
      </c>
      <c r="D176" s="9">
        <f t="shared" si="51"/>
        <v>52.764348819831461</v>
      </c>
      <c r="E176" s="9">
        <f t="shared" si="51"/>
        <v>-8.652472783938352</v>
      </c>
      <c r="F176" s="9">
        <f t="shared" si="44"/>
        <v>-6.8554869736075901</v>
      </c>
      <c r="G176" s="10">
        <f t="shared" si="52"/>
        <v>2.1666666599999997</v>
      </c>
      <c r="H176" s="5">
        <f t="shared" si="52"/>
        <v>1</v>
      </c>
      <c r="I176">
        <f t="shared" si="46"/>
        <v>55.619349687416452</v>
      </c>
      <c r="J176">
        <f t="shared" si="47"/>
        <v>50.361802331893323</v>
      </c>
      <c r="K176">
        <f t="shared" si="47"/>
        <v>-23.605103802661347</v>
      </c>
      <c r="L176">
        <f t="shared" si="48"/>
        <v>-11.003606973419448</v>
      </c>
      <c r="M176">
        <f t="shared" si="49"/>
        <v>-27.01649425587447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41.066321568897301</v>
      </c>
      <c r="C177" s="9">
        <f t="shared" si="42"/>
        <v>0.94800000000000073</v>
      </c>
      <c r="D177" s="9">
        <f t="shared" si="51"/>
        <v>53.066321568897301</v>
      </c>
      <c r="E177" s="9">
        <f t="shared" si="51"/>
        <v>-8.7945897036509262</v>
      </c>
      <c r="F177" s="9">
        <f t="shared" si="44"/>
        <v>-6.9652547887720004</v>
      </c>
      <c r="G177" s="10">
        <f t="shared" si="52"/>
        <v>2.1666666599999997</v>
      </c>
      <c r="H177" s="5">
        <f t="shared" si="52"/>
        <v>1</v>
      </c>
      <c r="I177">
        <f t="shared" si="46"/>
        <v>55.628639050820404</v>
      </c>
      <c r="J177">
        <f t="shared" si="47"/>
        <v>50.295780690052808</v>
      </c>
      <c r="K177">
        <f t="shared" si="47"/>
        <v>-23.767202768196594</v>
      </c>
      <c r="L177">
        <f t="shared" si="48"/>
        <v>-10.9910172079656</v>
      </c>
      <c r="M177">
        <f t="shared" si="49"/>
        <v>-26.980209764984917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41.367898414727875</v>
      </c>
      <c r="C178" s="9">
        <f t="shared" si="42"/>
        <v>0.95400000000000074</v>
      </c>
      <c r="D178" s="9">
        <f t="shared" si="51"/>
        <v>53.367898414727875</v>
      </c>
      <c r="E178" s="9">
        <f t="shared" si="51"/>
        <v>-8.9376785640358758</v>
      </c>
      <c r="F178" s="9">
        <f t="shared" si="44"/>
        <v>-7.0756324770485506</v>
      </c>
      <c r="G178" s="10">
        <f t="shared" si="52"/>
        <v>2.1666666599999997</v>
      </c>
      <c r="H178" s="5">
        <f t="shared" si="52"/>
        <v>1</v>
      </c>
      <c r="I178">
        <f t="shared" si="46"/>
        <v>55.638452036148543</v>
      </c>
      <c r="J178">
        <f t="shared" si="47"/>
        <v>50.229834586805012</v>
      </c>
      <c r="K178">
        <f t="shared" si="47"/>
        <v>-23.929084026786501</v>
      </c>
      <c r="L178">
        <f t="shared" si="48"/>
        <v>-10.978542454786712</v>
      </c>
      <c r="M178">
        <f t="shared" si="49"/>
        <v>-26.943911805338789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41.669079808484518</v>
      </c>
      <c r="C179" s="9">
        <f t="shared" si="42"/>
        <v>0.96000000000000074</v>
      </c>
      <c r="D179" s="9">
        <f t="shared" si="51"/>
        <v>53.669079808484518</v>
      </c>
      <c r="E179" s="9">
        <f t="shared" si="51"/>
        <v>-9.0817380586090906</v>
      </c>
      <c r="F179" s="9">
        <f t="shared" si="44"/>
        <v>-7.1866172385443292</v>
      </c>
      <c r="G179" s="10">
        <f t="shared" si="52"/>
        <v>2.1666666599999997</v>
      </c>
      <c r="H179" s="5">
        <f t="shared" si="52"/>
        <v>1</v>
      </c>
      <c r="I179">
        <f t="shared" si="46"/>
        <v>55.648785540889463</v>
      </c>
      <c r="J179">
        <f t="shared" si="47"/>
        <v>50.163963332076293</v>
      </c>
      <c r="K179">
        <f t="shared" si="47"/>
        <v>-24.090747497618533</v>
      </c>
      <c r="L179">
        <f t="shared" si="48"/>
        <v>-10.966181553435698</v>
      </c>
      <c r="M179">
        <f t="shared" si="49"/>
        <v>-26.907599714440128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41.969866197209015</v>
      </c>
      <c r="C180" s="9">
        <f t="shared" si="42"/>
        <v>0.96600000000000075</v>
      </c>
      <c r="D180" s="9">
        <f t="shared" si="51"/>
        <v>53.969866197209015</v>
      </c>
      <c r="E180" s="9">
        <f t="shared" si="51"/>
        <v>-9.2267668803896612</v>
      </c>
      <c r="F180" s="9">
        <f t="shared" si="44"/>
        <v>-7.2982062802234768</v>
      </c>
      <c r="G180" s="10">
        <f t="shared" si="52"/>
        <v>2.1666666599999997</v>
      </c>
      <c r="H180" s="5">
        <f t="shared" si="52"/>
        <v>1</v>
      </c>
      <c r="I180">
        <f t="shared" si="46"/>
        <v>55.659636459896639</v>
      </c>
      <c r="J180">
        <f t="shared" si="47"/>
        <v>50.098166242755681</v>
      </c>
      <c r="K180">
        <f t="shared" si="47"/>
        <v>-24.252193095905174</v>
      </c>
      <c r="L180">
        <f t="shared" si="48"/>
        <v>-10.953933348491425</v>
      </c>
      <c r="M180">
        <f t="shared" si="49"/>
        <v>-26.871272841484416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42.270258023865274</v>
      </c>
      <c r="C181" s="9">
        <f t="shared" si="42"/>
        <v>0.97200000000000075</v>
      </c>
      <c r="D181" s="9">
        <f t="shared" ref="D181:E196" si="53">D180+$C$7*(J180+J181)/2</f>
        <v>54.270258023865274</v>
      </c>
      <c r="E181" s="9">
        <f t="shared" si="53"/>
        <v>-9.3727637218762396</v>
      </c>
      <c r="F181" s="9">
        <f t="shared" si="44"/>
        <v>-7.410396815856819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55.671001685579256</v>
      </c>
      <c r="J181">
        <f t="shared" si="47"/>
        <v>50.032442642664734</v>
      </c>
      <c r="K181">
        <f t="shared" si="47"/>
        <v>-24.41342073295408</v>
      </c>
      <c r="L181">
        <f t="shared" si="48"/>
        <v>-10.941796689571454</v>
      </c>
      <c r="M181">
        <f t="shared" si="49"/>
        <v>-26.834930547309273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42.570255727380854</v>
      </c>
      <c r="C182" s="9">
        <f t="shared" si="42"/>
        <v>0.97800000000000076</v>
      </c>
      <c r="D182" s="9">
        <f t="shared" si="53"/>
        <v>54.570255727380854</v>
      </c>
      <c r="E182" s="9">
        <f t="shared" si="53"/>
        <v>-9.5197272750238149</v>
      </c>
      <c r="F182" s="9">
        <f t="shared" si="44"/>
        <v>-7.523186065972217</v>
      </c>
      <c r="G182" s="10">
        <f t="shared" si="54"/>
        <v>2.1666666599999997</v>
      </c>
      <c r="H182" s="5">
        <f t="shared" si="54"/>
        <v>1</v>
      </c>
      <c r="I182">
        <f t="shared" si="46"/>
        <v>55.682878108093149</v>
      </c>
      <c r="J182">
        <f t="shared" si="47"/>
        <v>49.966791862527302</v>
      </c>
      <c r="K182">
        <f t="shared" si="47"/>
        <v>-24.574430316237937</v>
      </c>
      <c r="L182">
        <f t="shared" si="48"/>
        <v>-10.929770431344812</v>
      </c>
      <c r="M182">
        <f t="shared" si="49"/>
        <v>-26.798572204344527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42.869859742688256</v>
      </c>
      <c r="C183" s="9">
        <f t="shared" si="42"/>
        <v>0.98400000000000076</v>
      </c>
      <c r="D183" s="9">
        <f t="shared" si="53"/>
        <v>54.869859742688256</v>
      </c>
      <c r="E183" s="9">
        <f t="shared" si="53"/>
        <v>-9.6676562312209207</v>
      </c>
      <c r="F183" s="9">
        <f t="shared" si="44"/>
        <v>-7.6365712578057234</v>
      </c>
      <c r="G183" s="10">
        <f t="shared" si="54"/>
        <v>2.1666666599999997</v>
      </c>
      <c r="H183" s="5">
        <f t="shared" si="54"/>
        <v>1</v>
      </c>
      <c r="I183">
        <f t="shared" si="46"/>
        <v>55.695262615531711</v>
      </c>
      <c r="J183">
        <f t="shared" si="47"/>
        <v>49.901213239939231</v>
      </c>
      <c r="K183">
        <f t="shared" si="47"/>
        <v>-24.735221749464003</v>
      </c>
      <c r="L183">
        <f t="shared" si="48"/>
        <v>-10.917853433544815</v>
      </c>
      <c r="M183">
        <f t="shared" si="49"/>
        <v>-26.762197196561651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43.16907050076609</v>
      </c>
      <c r="C184" s="9">
        <f t="shared" si="42"/>
        <v>0.99000000000000077</v>
      </c>
      <c r="D184" s="9">
        <f t="shared" si="53"/>
        <v>55.16907050076609</v>
      </c>
      <c r="E184" s="9">
        <f t="shared" si="53"/>
        <v>-9.8165492812672426</v>
      </c>
      <c r="F184" s="9">
        <f t="shared" si="44"/>
        <v>-7.7505496252534751</v>
      </c>
      <c r="G184" s="10">
        <f t="shared" si="54"/>
        <v>2.1666666599999997</v>
      </c>
      <c r="H184" s="5">
        <f t="shared" si="54"/>
        <v>1</v>
      </c>
      <c r="I184">
        <f t="shared" si="46"/>
        <v>55.708152094116805</v>
      </c>
      <c r="J184">
        <f t="shared" si="47"/>
        <v>49.835706119337964</v>
      </c>
      <c r="K184">
        <f t="shared" si="47"/>
        <v>-24.895794932643373</v>
      </c>
      <c r="L184">
        <f t="shared" si="48"/>
        <v>-10.906044560981947</v>
      </c>
      <c r="M184">
        <f t="shared" si="49"/>
        <v>-26.725804919422618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43.46788842868002</v>
      </c>
      <c r="C185" s="9">
        <f t="shared" si="42"/>
        <v>0.99600000000000077</v>
      </c>
      <c r="D185" s="9">
        <f t="shared" si="53"/>
        <v>55.46788842868002</v>
      </c>
      <c r="E185" s="9">
        <f t="shared" si="53"/>
        <v>-9.9664051153516517</v>
      </c>
      <c r="F185" s="9">
        <f t="shared" si="44"/>
        <v>-7.8651184088243493</v>
      </c>
      <c r="G185" s="10">
        <f t="shared" si="54"/>
        <v>2.1666666599999997</v>
      </c>
      <c r="H185" s="5">
        <f t="shared" si="54"/>
        <v>1</v>
      </c>
      <c r="I185">
        <f t="shared" si="46"/>
        <v>55.72154342838958</v>
      </c>
      <c r="J185">
        <f t="shared" si="47"/>
        <v>49.770269851972074</v>
      </c>
      <c r="K185">
        <f t="shared" si="47"/>
        <v>-25.056149762159908</v>
      </c>
      <c r="L185">
        <f t="shared" si="48"/>
        <v>-10.894342683556726</v>
      </c>
      <c r="M185">
        <f t="shared" si="49"/>
        <v>-26.689394779828135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43.766313949623552</v>
      </c>
      <c r="C186" s="9">
        <f t="shared" si="42"/>
        <v>1.0020000000000007</v>
      </c>
      <c r="D186" s="9">
        <f t="shared" si="53"/>
        <v>55.766313949623552</v>
      </c>
      <c r="E186" s="9">
        <f t="shared" si="53"/>
        <v>-10.117222423030649</v>
      </c>
      <c r="F186" s="9">
        <f t="shared" si="44"/>
        <v>-7.980274855593354</v>
      </c>
      <c r="G186" s="10">
        <f t="shared" si="54"/>
        <v>2.1666666599999997</v>
      </c>
      <c r="H186" s="5">
        <f t="shared" si="54"/>
        <v>1</v>
      </c>
      <c r="I186">
        <f t="shared" si="46"/>
        <v>55.735433501401083</v>
      </c>
      <c r="J186">
        <f t="shared" si="47"/>
        <v>49.704903795870734</v>
      </c>
      <c r="K186">
        <f t="shared" si="47"/>
        <v>-25.216286130838878</v>
      </c>
      <c r="L186">
        <f t="shared" si="48"/>
        <v>-10.882746676272591</v>
      </c>
      <c r="M186">
        <f t="shared" si="49"/>
        <v>-26.652966196065282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44.064347482958603</v>
      </c>
      <c r="C187" s="9">
        <f t="shared" si="42"/>
        <v>1.0080000000000007</v>
      </c>
      <c r="D187" s="9">
        <f t="shared" si="53"/>
        <v>56.064347482958603</v>
      </c>
      <c r="E187" s="9">
        <f t="shared" si="53"/>
        <v>-10.26899989320721</v>
      </c>
      <c r="F187" s="9">
        <f t="shared" si="44"/>
        <v>-8.096016219155759</v>
      </c>
      <c r="G187" s="10">
        <f t="shared" si="54"/>
        <v>2.1666666599999997</v>
      </c>
      <c r="H187" s="5">
        <f t="shared" si="54"/>
        <v>1</v>
      </c>
      <c r="I187">
        <f t="shared" si="46"/>
        <v>55.749819194902713</v>
      </c>
      <c r="J187">
        <f t="shared" si="47"/>
        <v>49.639607315813102</v>
      </c>
      <c r="K187">
        <f t="shared" si="47"/>
        <v>-25.376203928015268</v>
      </c>
      <c r="L187">
        <f t="shared" si="48"/>
        <v>-10.871255419248778</v>
      </c>
      <c r="M187">
        <f t="shared" si="49"/>
        <v>-26.616518597754556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44.361989444255933</v>
      </c>
      <c r="C188" s="9">
        <f t="shared" si="42"/>
        <v>1.0140000000000007</v>
      </c>
      <c r="D188" s="9">
        <f t="shared" si="53"/>
        <v>56.361989444255933</v>
      </c>
      <c r="E188" s="9">
        <f t="shared" si="53"/>
        <v>-10.421736214110062</v>
      </c>
      <c r="F188" s="9">
        <f t="shared" si="44"/>
        <v>-8.2123397595819743</v>
      </c>
      <c r="G188" s="10">
        <f t="shared" si="54"/>
        <v>2.1666666599999997</v>
      </c>
      <c r="H188" s="5">
        <f t="shared" si="54"/>
        <v>1</v>
      </c>
      <c r="I188">
        <f t="shared" si="46"/>
        <v>55.764697389536423</v>
      </c>
      <c r="J188">
        <f t="shared" si="47"/>
        <v>49.574379783297609</v>
      </c>
      <c r="K188">
        <f t="shared" si="47"/>
        <v>-25.535903039601795</v>
      </c>
      <c r="L188">
        <f t="shared" si="48"/>
        <v>-10.85986779773318</v>
      </c>
      <c r="M188">
        <f t="shared" si="49"/>
        <v>-26.580051425796341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44.659240245335361</v>
      </c>
      <c r="C189" s="9">
        <f t="shared" si="42"/>
        <v>1.0200000000000007</v>
      </c>
      <c r="D189" s="9">
        <f t="shared" si="53"/>
        <v>56.659240245335361</v>
      </c>
      <c r="E189" s="9">
        <f t="shared" si="53"/>
        <v>-10.575430073273337</v>
      </c>
      <c r="F189" s="9">
        <f t="shared" si="44"/>
        <v>-8.3292427433731344</v>
      </c>
      <c r="G189" s="10">
        <f t="shared" si="54"/>
        <v>2.1666666599999997</v>
      </c>
      <c r="H189" s="5">
        <f t="shared" si="54"/>
        <v>1</v>
      </c>
      <c r="I189">
        <f t="shared" si="46"/>
        <v>55.780064965024579</v>
      </c>
      <c r="J189">
        <f t="shared" si="47"/>
        <v>49.509220576511211</v>
      </c>
      <c r="K189">
        <f t="shared" si="47"/>
        <v>-25.695383348156572</v>
      </c>
      <c r="L189">
        <f t="shared" si="48"/>
        <v>-10.848582702115163</v>
      </c>
      <c r="M189">
        <f t="shared" si="49"/>
        <v>-26.543564132316767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44.956100294305791</v>
      </c>
      <c r="C190" s="9">
        <f t="shared" si="42"/>
        <v>1.0260000000000007</v>
      </c>
      <c r="D190" s="9">
        <f t="shared" si="53"/>
        <v>56.956100294305791</v>
      </c>
      <c r="E190" s="9">
        <f t="shared" si="53"/>
        <v>-10.730080157516658</v>
      </c>
      <c r="F190" s="9">
        <f t="shared" si="44"/>
        <v>-8.4467224434173982</v>
      </c>
      <c r="G190" s="10">
        <f t="shared" si="54"/>
        <v>2.1666666599999997</v>
      </c>
      <c r="H190" s="5">
        <f t="shared" si="54"/>
        <v>1</v>
      </c>
      <c r="I190">
        <f t="shared" si="46"/>
        <v>55.795918800359452</v>
      </c>
      <c r="J190">
        <f t="shared" si="47"/>
        <v>49.444129080298524</v>
      </c>
      <c r="K190">
        <f t="shared" si="47"/>
        <v>-25.854644732950472</v>
      </c>
      <c r="L190">
        <f t="shared" si="48"/>
        <v>-10.837399027938337</v>
      </c>
      <c r="M190">
        <f t="shared" si="49"/>
        <v>-26.507056180613045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45.252569995605079</v>
      </c>
      <c r="C191" s="9">
        <f t="shared" si="42"/>
        <v>1.0320000000000007</v>
      </c>
      <c r="D191" s="9">
        <f t="shared" si="53"/>
        <v>57.252569995605079</v>
      </c>
      <c r="E191" s="9">
        <f t="shared" si="53"/>
        <v>-10.885685152925612</v>
      </c>
      <c r="F191" s="9">
        <f t="shared" si="44"/>
        <v>-8.5647761389469839</v>
      </c>
      <c r="G191" s="10">
        <f t="shared" si="54"/>
        <v>2.1666666599999997</v>
      </c>
      <c r="H191" s="5">
        <f t="shared" si="54"/>
        <v>1</v>
      </c>
      <c r="I191">
        <f t="shared" si="46"/>
        <v>55.812255773992291</v>
      </c>
      <c r="J191">
        <f t="shared" si="47"/>
        <v>49.379104686130894</v>
      </c>
      <c r="K191">
        <f t="shared" si="47"/>
        <v>-26.013687070034152</v>
      </c>
      <c r="L191">
        <f t="shared" si="48"/>
        <v>-10.826315675913273</v>
      </c>
      <c r="M191">
        <f t="shared" si="49"/>
        <v>-26.47052704509818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45.548649750039701</v>
      </c>
      <c r="C192" s="9">
        <f t="shared" si="42"/>
        <v>1.0380000000000007</v>
      </c>
      <c r="D192" s="9">
        <f t="shared" si="53"/>
        <v>57.548649750039701</v>
      </c>
      <c r="E192" s="9">
        <f t="shared" si="53"/>
        <v>-11.042243744832628</v>
      </c>
      <c r="F192" s="9">
        <f t="shared" si="44"/>
        <v>-8.6834011154959025</v>
      </c>
      <c r="G192" s="10">
        <f t="shared" si="54"/>
        <v>2.1666666599999997</v>
      </c>
      <c r="H192" s="5">
        <f t="shared" si="54"/>
        <v>1</v>
      </c>
      <c r="I192">
        <f t="shared" si="46"/>
        <v>55.829072764021952</v>
      </c>
      <c r="J192">
        <f t="shared" si="47"/>
        <v>49.314146792075412</v>
      </c>
      <c r="K192">
        <f t="shared" si="47"/>
        <v>-26.172510232304742</v>
      </c>
      <c r="L192">
        <f t="shared" si="48"/>
        <v>-10.815331551930136</v>
      </c>
      <c r="M192">
        <f t="shared" si="49"/>
        <v>-26.433976211245184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45.844339954824221</v>
      </c>
      <c r="C193" s="9">
        <f t="shared" si="42"/>
        <v>1.0440000000000007</v>
      </c>
      <c r="D193" s="9">
        <f t="shared" si="53"/>
        <v>57.844339954824221</v>
      </c>
      <c r="E193" s="9">
        <f t="shared" si="53"/>
        <v>-11.199754617798259</v>
      </c>
      <c r="F193" s="9">
        <f t="shared" si="44"/>
        <v>-8.8025946648583631</v>
      </c>
      <c r="G193" s="10">
        <f t="shared" si="54"/>
        <v>2.1666666599999997</v>
      </c>
      <c r="H193" s="5">
        <f t="shared" si="54"/>
        <v>1</v>
      </c>
      <c r="I193">
        <f t="shared" si="46"/>
        <v>55.846366648382997</v>
      </c>
      <c r="J193">
        <f t="shared" si="47"/>
        <v>49.249254802763829</v>
      </c>
      <c r="K193">
        <f t="shared" si="47"/>
        <v>-26.331114089572214</v>
      </c>
      <c r="L193">
        <f t="shared" si="48"/>
        <v>-10.804445567071257</v>
      </c>
      <c r="M193">
        <f t="shared" si="49"/>
        <v>-26.397403175530677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46.139641003620596</v>
      </c>
      <c r="C194" s="9">
        <f t="shared" si="42"/>
        <v>1.0500000000000007</v>
      </c>
      <c r="D194" s="9">
        <f t="shared" si="53"/>
        <v>58.139641003620596</v>
      </c>
      <c r="E194" s="9">
        <f t="shared" si="53"/>
        <v>-11.358216455592853</v>
      </c>
      <c r="F194" s="9">
        <f t="shared" si="44"/>
        <v>-8.9223540850479033</v>
      </c>
      <c r="G194" s="10">
        <f t="shared" si="54"/>
        <v>2.1666666599999997</v>
      </c>
      <c r="H194" s="5">
        <f t="shared" si="54"/>
        <v>1</v>
      </c>
      <c r="I194">
        <f t="shared" si="46"/>
        <v>55.864134305033176</v>
      </c>
      <c r="J194">
        <f t="shared" si="47"/>
        <v>49.1844281293614</v>
      </c>
      <c r="K194">
        <f t="shared" si="47"/>
        <v>-26.489498508625399</v>
      </c>
      <c r="L194">
        <f t="shared" si="48"/>
        <v>-10.793656637623586</v>
      </c>
      <c r="M194">
        <f t="shared" si="49"/>
        <v>-26.360807445377997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46.434553286577291</v>
      </c>
      <c r="C195" s="9">
        <f t="shared" si="42"/>
        <v>1.0560000000000007</v>
      </c>
      <c r="D195" s="9">
        <f t="shared" si="53"/>
        <v>58.434553286577291</v>
      </c>
      <c r="E195" s="9">
        <f t="shared" si="53"/>
        <v>-11.517627941178622</v>
      </c>
      <c r="F195" s="9">
        <f t="shared" si="44"/>
        <v>-9.0426766802572036</v>
      </c>
      <c r="G195" s="10">
        <f t="shared" si="54"/>
        <v>2.1666666599999997</v>
      </c>
      <c r="H195" s="5">
        <f t="shared" si="54"/>
        <v>1</v>
      </c>
      <c r="I195">
        <f t="shared" si="46"/>
        <v>55.882372612140365</v>
      </c>
      <c r="J195">
        <f t="shared" si="47"/>
        <v>49.119666189535657</v>
      </c>
      <c r="K195">
        <f t="shared" si="47"/>
        <v>-26.647663353297666</v>
      </c>
      <c r="L195">
        <f t="shared" si="48"/>
        <v>-10.782963685091048</v>
      </c>
      <c r="M195">
        <f t="shared" si="49"/>
        <v>-26.324188539099747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46.729077190368173</v>
      </c>
      <c r="C196" s="9">
        <f t="shared" si="42"/>
        <v>1.0620000000000007</v>
      </c>
      <c r="D196" s="9">
        <f t="shared" si="53"/>
        <v>58.729077190368173</v>
      </c>
      <c r="E196" s="9">
        <f t="shared" si="53"/>
        <v>-11.677987756692112</v>
      </c>
      <c r="F196" s="9">
        <f t="shared" si="44"/>
        <v>-9.1635597608185488</v>
      </c>
      <c r="G196" s="10">
        <f t="shared" si="54"/>
        <v>2.1666666599999997</v>
      </c>
      <c r="H196" s="5">
        <f t="shared" si="54"/>
        <v>1</v>
      </c>
      <c r="I196">
        <f t="shared" si="46"/>
        <v>55.901078448268805</v>
      </c>
      <c r="J196">
        <f t="shared" si="47"/>
        <v>49.054968407425108</v>
      </c>
      <c r="K196">
        <f t="shared" si="47"/>
        <v>-26.805608484532264</v>
      </c>
      <c r="L196">
        <f t="shared" si="48"/>
        <v>-10.772365636206787</v>
      </c>
      <c r="M196">
        <f t="shared" si="49"/>
        <v>-26.287545985839817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47.023213098231274</v>
      </c>
      <c r="C197" s="9">
        <f t="shared" si="42"/>
        <v>1.0680000000000007</v>
      </c>
      <c r="D197" s="9">
        <f t="shared" ref="D197:E212" si="55">D196+$C$7*(J196+J197)/2</f>
        <v>59.023213098231274</v>
      </c>
      <c r="E197" s="9">
        <f t="shared" si="55"/>
        <v>-11.83929458342705</v>
      </c>
      <c r="F197" s="9">
        <f t="shared" si="44"/>
        <v>-9.2850006431650076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55.92024869256462</v>
      </c>
      <c r="J197">
        <f t="shared" si="47"/>
        <v>48.990334213607866</v>
      </c>
      <c r="K197">
        <f t="shared" si="47"/>
        <v>-26.963333760447302</v>
      </c>
      <c r="L197">
        <f t="shared" si="48"/>
        <v>-10.76186142294528</v>
      </c>
      <c r="M197">
        <f t="shared" si="49"/>
        <v>-26.250879325514891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47.316961390007307</v>
      </c>
      <c r="C198" s="9">
        <f t="shared" si="42"/>
        <v>1.0740000000000007</v>
      </c>
      <c r="D198" s="9">
        <f t="shared" si="55"/>
        <v>59.316961390007307</v>
      </c>
      <c r="E198" s="9">
        <f t="shared" si="55"/>
        <v>-12.001547101817593</v>
      </c>
      <c r="F198" s="9">
        <f t="shared" si="44"/>
        <v>-9.4069966497922568</v>
      </c>
      <c r="G198" s="10">
        <f t="shared" si="56"/>
        <v>2.1666666599999997</v>
      </c>
      <c r="H198" s="5">
        <f t="shared" si="56"/>
        <v>1</v>
      </c>
      <c r="I198">
        <f t="shared" si="46"/>
        <v>55.939880224940559</v>
      </c>
      <c r="J198">
        <f t="shared" si="47"/>
        <v>48.925763045070198</v>
      </c>
      <c r="K198">
        <f t="shared" si="47"/>
        <v>-27.12083903640039</v>
      </c>
      <c r="L198">
        <f t="shared" si="48"/>
        <v>-10.751449982534304</v>
      </c>
      <c r="M198">
        <f t="shared" si="49"/>
        <v>-26.214188108755447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47.610322442178045</v>
      </c>
      <c r="C199" s="9">
        <f t="shared" si="42"/>
        <v>1.0800000000000007</v>
      </c>
      <c r="D199" s="9">
        <f t="shared" si="55"/>
        <v>59.610322442178045</v>
      </c>
      <c r="E199" s="9">
        <f t="shared" si="55"/>
        <v>-12.164743991421952</v>
      </c>
      <c r="F199" s="9">
        <f t="shared" si="44"/>
        <v>-9.5295451092210488</v>
      </c>
      <c r="G199" s="10">
        <f t="shared" si="56"/>
        <v>2.1666666599999997</v>
      </c>
      <c r="H199" s="5">
        <f t="shared" si="56"/>
        <v>1</v>
      </c>
      <c r="I199">
        <f t="shared" si="46"/>
        <v>55.959969926260023</v>
      </c>
      <c r="J199">
        <f t="shared" si="47"/>
        <v>48.861254345174991</v>
      </c>
      <c r="K199">
        <f t="shared" si="47"/>
        <v>-27.278124165052922</v>
      </c>
      <c r="L199">
        <f t="shared" si="48"/>
        <v>-10.741130257466766</v>
      </c>
      <c r="M199">
        <f t="shared" si="49"/>
        <v>-26.177471896846246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47.90329662790446</v>
      </c>
      <c r="C200" s="9">
        <f t="shared" si="42"/>
        <v>1.0860000000000007</v>
      </c>
      <c r="D200" s="9">
        <f t="shared" si="55"/>
        <v>59.90329662790446</v>
      </c>
      <c r="E200" s="9">
        <f t="shared" si="55"/>
        <v>-12.328883930906413</v>
      </c>
      <c r="F200" s="9">
        <f t="shared" si="44"/>
        <v>-9.6526433559603593</v>
      </c>
      <c r="G200" s="10">
        <f t="shared" si="56"/>
        <v>2.1666666599999997</v>
      </c>
      <c r="H200" s="5">
        <f t="shared" si="56"/>
        <v>1</v>
      </c>
      <c r="I200">
        <f t="shared" si="46"/>
        <v>55.980514678520152</v>
      </c>
      <c r="J200">
        <f t="shared" si="47"/>
        <v>48.796807563630189</v>
      </c>
      <c r="K200">
        <f t="shared" si="47"/>
        <v>-27.435188996434</v>
      </c>
      <c r="L200">
        <f t="shared" si="48"/>
        <v>-10.73090119551237</v>
      </c>
      <c r="M200">
        <f t="shared" si="49"/>
        <v>-26.140730261666334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48.195884317064724</v>
      </c>
      <c r="C201" s="9">
        <f t="shared" si="42"/>
        <v>1.0920000000000007</v>
      </c>
      <c r="D201" s="9">
        <f t="shared" si="55"/>
        <v>60.195884317064724</v>
      </c>
      <c r="E201" s="9">
        <f t="shared" si="55"/>
        <v>-12.493965598029726</v>
      </c>
      <c r="F201" s="9">
        <f t="shared" si="44"/>
        <v>-9.7762887304711956</v>
      </c>
      <c r="G201" s="10">
        <f t="shared" si="56"/>
        <v>2.1666666599999997</v>
      </c>
      <c r="H201" s="5">
        <f t="shared" si="56"/>
        <v>1</v>
      </c>
      <c r="I201">
        <f t="shared" si="46"/>
        <v>56.001511365034055</v>
      </c>
      <c r="J201">
        <f t="shared" si="47"/>
        <v>48.732422156457112</v>
      </c>
      <c r="K201">
        <f t="shared" si="47"/>
        <v>-27.592033378003997</v>
      </c>
      <c r="L201">
        <f t="shared" si="48"/>
        <v>-10.720761749729117</v>
      </c>
      <c r="M201">
        <f t="shared" si="49"/>
        <v>-26.103962785628553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48.488085876291969</v>
      </c>
      <c r="C202" s="9">
        <f t="shared" si="42"/>
        <v>1.0980000000000008</v>
      </c>
      <c r="D202" s="9">
        <f t="shared" si="55"/>
        <v>60.488085876291969</v>
      </c>
      <c r="E202" s="9">
        <f t="shared" si="55"/>
        <v>-12.659987669627892</v>
      </c>
      <c r="F202" s="9">
        <f t="shared" si="44"/>
        <v>-9.9004785791309775</v>
      </c>
      <c r="G202" s="10">
        <f t="shared" si="56"/>
        <v>2.1666666599999997</v>
      </c>
      <c r="H202" s="5">
        <f t="shared" si="56"/>
        <v>1</v>
      </c>
      <c r="I202">
        <f t="shared" si="46"/>
        <v>56.022956870612177</v>
      </c>
      <c r="J202">
        <f t="shared" si="47"/>
        <v>48.668097585958741</v>
      </c>
      <c r="K202">
        <f t="shared" si="47"/>
        <v>-27.748657154717769</v>
      </c>
      <c r="L202">
        <f t="shared" si="48"/>
        <v>-10.710710878474636</v>
      </c>
      <c r="M202">
        <f t="shared" si="49"/>
        <v>-26.067169061618586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48.779901669011906</v>
      </c>
      <c r="C203" s="9">
        <f t="shared" si="42"/>
        <v>1.1040000000000008</v>
      </c>
      <c r="D203" s="9">
        <f t="shared" si="55"/>
        <v>60.779901669011906</v>
      </c>
      <c r="E203" s="9">
        <f t="shared" si="55"/>
        <v>-12.826948821599307</v>
      </c>
      <c r="F203" s="9">
        <f t="shared" si="44"/>
        <v>-10.025210254198662</v>
      </c>
      <c r="G203" s="10">
        <f t="shared" si="56"/>
        <v>2.1666666599999997</v>
      </c>
      <c r="H203" s="5">
        <f t="shared" si="56"/>
        <v>1</v>
      </c>
      <c r="I203">
        <f t="shared" si="46"/>
        <v>56.044848081742558</v>
      </c>
      <c r="J203">
        <f t="shared" si="47"/>
        <v>48.60383332068789</v>
      </c>
      <c r="K203">
        <f t="shared" si="47"/>
        <v>-27.905060169087481</v>
      </c>
      <c r="L203">
        <f t="shared" si="48"/>
        <v>-10.700747545417306</v>
      </c>
      <c r="M203">
        <f t="shared" si="49"/>
        <v>-26.030348692933529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49.071332055480212</v>
      </c>
      <c r="C204" s="9">
        <f t="shared" si="42"/>
        <v>1.1100000000000008</v>
      </c>
      <c r="D204" s="9">
        <f t="shared" si="55"/>
        <v>61.071332055480212</v>
      </c>
      <c r="E204" s="9">
        <f t="shared" si="55"/>
        <v>-12.994847728890305</v>
      </c>
      <c r="F204" s="9">
        <f t="shared" si="44"/>
        <v>-10.150481113780376</v>
      </c>
      <c r="G204" s="10">
        <f t="shared" si="56"/>
        <v>2.1666666599999997</v>
      </c>
      <c r="H204" s="5">
        <f t="shared" si="56"/>
        <v>1</v>
      </c>
      <c r="I204">
        <f t="shared" si="46"/>
        <v>56.067181886770229</v>
      </c>
      <c r="J204">
        <f t="shared" si="47"/>
        <v>48.539628835415385</v>
      </c>
      <c r="K204">
        <f t="shared" si="47"/>
        <v>-28.061242261245081</v>
      </c>
      <c r="L204">
        <f t="shared" si="48"/>
        <v>-10.69087071954721</v>
      </c>
      <c r="M204">
        <f t="shared" si="49"/>
        <v>-25.993501293220003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49.362377392819752</v>
      </c>
      <c r="C205" s="9">
        <f t="shared" si="42"/>
        <v>1.1160000000000008</v>
      </c>
      <c r="D205" s="9">
        <f t="shared" si="55"/>
        <v>61.362377392819752</v>
      </c>
      <c r="E205" s="9">
        <f t="shared" si="55"/>
        <v>-13.163683065481052</v>
      </c>
      <c r="F205" s="9">
        <f t="shared" si="44"/>
        <v>-10.276288521795779</v>
      </c>
      <c r="G205" s="10">
        <f t="shared" si="56"/>
        <v>2.1666666599999997</v>
      </c>
      <c r="H205" s="5">
        <f t="shared" si="56"/>
        <v>1</v>
      </c>
      <c r="I205">
        <f t="shared" si="46"/>
        <v>56.089955176075449</v>
      </c>
      <c r="J205">
        <f t="shared" si="47"/>
        <v>48.475483611098099</v>
      </c>
      <c r="K205">
        <f t="shared" si="47"/>
        <v>-28.217203269004401</v>
      </c>
      <c r="L205">
        <f t="shared" si="48"/>
        <v>-10.681079375186878</v>
      </c>
      <c r="M205">
        <f t="shared" si="49"/>
        <v>-25.956626486411832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49.653038035057584</v>
      </c>
      <c r="C206" s="9">
        <f t="shared" si="42"/>
        <v>1.1220000000000008</v>
      </c>
      <c r="D206" s="9">
        <f t="shared" si="55"/>
        <v>61.653038035057584</v>
      </c>
      <c r="E206" s="9">
        <f t="shared" si="55"/>
        <v>-13.333453504371834</v>
      </c>
      <c r="F206" s="9">
        <f t="shared" si="44"/>
        <v>-10.40262984794496</v>
      </c>
      <c r="G206" s="10">
        <f t="shared" si="56"/>
        <v>2.1666666599999997</v>
      </c>
      <c r="H206" s="5">
        <f t="shared" si="56"/>
        <v>1</v>
      </c>
      <c r="I206">
        <f t="shared" si="46"/>
        <v>56.113164842250946</v>
      </c>
      <c r="J206">
        <f t="shared" si="47"/>
        <v>48.411397134846979</v>
      </c>
      <c r="K206">
        <f t="shared" si="47"/>
        <v>-28.372943027922872</v>
      </c>
      <c r="L206">
        <f t="shared" si="48"/>
        <v>-10.67137249200181</v>
      </c>
      <c r="M206">
        <f t="shared" si="49"/>
        <v>-25.919723906667258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49.943314333161808</v>
      </c>
      <c r="C207" s="9">
        <f t="shared" si="42"/>
        <v>1.1280000000000008</v>
      </c>
      <c r="D207" s="9">
        <f t="shared" si="55"/>
        <v>61.943314333161808</v>
      </c>
      <c r="E207" s="9">
        <f t="shared" si="55"/>
        <v>-13.50415771756969</v>
      </c>
      <c r="F207" s="9">
        <f t="shared" si="44"/>
        <v>-10.529502467676009</v>
      </c>
      <c r="G207" s="10">
        <f t="shared" si="56"/>
        <v>2.1666666599999997</v>
      </c>
      <c r="H207" s="5">
        <f t="shared" si="56"/>
        <v>1</v>
      </c>
      <c r="I207">
        <f t="shared" si="46"/>
        <v>56.136807780277948</v>
      </c>
      <c r="J207">
        <f t="shared" si="47"/>
        <v>48.347368899894967</v>
      </c>
      <c r="K207">
        <f t="shared" si="47"/>
        <v>-28.528461371362877</v>
      </c>
      <c r="L207">
        <f t="shared" si="48"/>
        <v>-10.661749055010782</v>
      </c>
      <c r="M207">
        <f t="shared" si="49"/>
        <v>-25.882793198305759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50.23320663507819</v>
      </c>
      <c r="C208" s="9">
        <f t="shared" si="42"/>
        <v>1.1340000000000008</v>
      </c>
      <c r="D208" s="9">
        <f t="shared" si="55"/>
        <v>62.23320663507819</v>
      </c>
      <c r="E208" s="9">
        <f t="shared" si="55"/>
        <v>-13.675794376075437</v>
      </c>
      <c r="F208" s="9">
        <f t="shared" si="44"/>
        <v>-10.656903762153133</v>
      </c>
      <c r="G208" s="10">
        <f t="shared" si="56"/>
        <v>2.1666666599999997</v>
      </c>
      <c r="H208" s="5">
        <f t="shared" si="56"/>
        <v>1</v>
      </c>
      <c r="I208">
        <f t="shared" si="46"/>
        <v>56.160880887701147</v>
      </c>
      <c r="J208">
        <f t="shared" si="47"/>
        <v>48.283398405564903</v>
      </c>
      <c r="K208">
        <f t="shared" si="47"/>
        <v>-28.683758130552711</v>
      </c>
      <c r="L208">
        <f t="shared" si="48"/>
        <v>-10.652208054595947</v>
      </c>
      <c r="M208">
        <f t="shared" si="49"/>
        <v>-25.845834015744426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50.522715285766594</v>
      </c>
      <c r="C209" s="9">
        <f t="shared" si="42"/>
        <v>1.1400000000000008</v>
      </c>
      <c r="D209" s="9">
        <f t="shared" si="55"/>
        <v>62.522715285766594</v>
      </c>
      <c r="E209" s="9">
        <f t="shared" si="55"/>
        <v>-13.848362149871036</v>
      </c>
      <c r="F209" s="9">
        <f t="shared" si="44"/>
        <v>-10.784831118225423</v>
      </c>
      <c r="G209" s="10">
        <f t="shared" si="56"/>
        <v>2.1666666599999997</v>
      </c>
      <c r="H209" s="5">
        <f t="shared" si="56"/>
        <v>1</v>
      </c>
      <c r="I209">
        <f t="shared" si="46"/>
        <v>56.185381064802392</v>
      </c>
      <c r="J209">
        <f t="shared" si="47"/>
        <v>48.21948515723733</v>
      </c>
      <c r="K209">
        <f t="shared" si="47"/>
        <v>-28.838833134647178</v>
      </c>
      <c r="L209">
        <f t="shared" si="48"/>
        <v>-10.642748486512668</v>
      </c>
      <c r="M209">
        <f t="shared" si="49"/>
        <v>-25.808846023433933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50.81184062723726</v>
      </c>
      <c r="C210" s="9">
        <f t="shared" si="42"/>
        <v>1.1460000000000008</v>
      </c>
      <c r="D210" s="9">
        <f t="shared" si="55"/>
        <v>62.81184062723726</v>
      </c>
      <c r="E210" s="9">
        <f t="shared" si="55"/>
        <v>-14.021859707907341</v>
      </c>
      <c r="F210" s="9">
        <f t="shared" si="44"/>
        <v>-10.913281928396172</v>
      </c>
      <c r="G210" s="10">
        <f t="shared" si="56"/>
        <v>2.1666666599999997</v>
      </c>
      <c r="H210" s="5">
        <f t="shared" si="56"/>
        <v>1</v>
      </c>
      <c r="I210">
        <f t="shared" si="46"/>
        <v>56.210305214773186</v>
      </c>
      <c r="J210">
        <f t="shared" si="47"/>
        <v>48.15562866631825</v>
      </c>
      <c r="K210">
        <f t="shared" si="47"/>
        <v>-28.993686210787782</v>
      </c>
      <c r="L210">
        <f t="shared" si="48"/>
        <v>-10.63336935189913</v>
      </c>
      <c r="M210">
        <f t="shared" si="49"/>
        <v>-25.771828895794116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51.100582998586837</v>
      </c>
      <c r="C211" s="9">
        <f t="shared" si="42"/>
        <v>1.1520000000000008</v>
      </c>
      <c r="D211" s="9">
        <f t="shared" si="55"/>
        <v>63.100582998586837</v>
      </c>
      <c r="E211" s="9">
        <f t="shared" si="55"/>
        <v>-14.196285718092192</v>
      </c>
      <c r="F211" s="9">
        <f t="shared" si="44"/>
        <v>-11.04225359079282</v>
      </c>
      <c r="G211" s="10">
        <f t="shared" si="56"/>
        <v>2.1666666599999997</v>
      </c>
      <c r="H211" s="5">
        <f t="shared" si="56"/>
        <v>1</v>
      </c>
      <c r="I211">
        <f t="shared" si="46"/>
        <v>56.235650243885956</v>
      </c>
      <c r="J211">
        <f t="shared" si="47"/>
        <v>48.091828450206854</v>
      </c>
      <c r="K211">
        <f t="shared" si="47"/>
        <v>-29.148317184162547</v>
      </c>
      <c r="L211">
        <f t="shared" si="48"/>
        <v>-10.624069657285709</v>
      </c>
      <c r="M211">
        <f t="shared" si="49"/>
        <v>-25.734782317149161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51.388942736034245</v>
      </c>
      <c r="C212" s="9">
        <f t="shared" si="42"/>
        <v>1.1580000000000008</v>
      </c>
      <c r="D212" s="9">
        <f t="shared" si="55"/>
        <v>63.388942736034245</v>
      </c>
      <c r="E212" s="9">
        <f t="shared" si="55"/>
        <v>-14.371638847278875</v>
      </c>
      <c r="F212" s="9">
        <f t="shared" si="44"/>
        <v>-11.171743509137416</v>
      </c>
      <c r="G212" s="10">
        <f t="shared" si="56"/>
        <v>2.1666666599999997</v>
      </c>
      <c r="H212" s="5">
        <f t="shared" si="56"/>
        <v>1</v>
      </c>
      <c r="I212">
        <f t="shared" si="46"/>
        <v>56.261413061663987</v>
      </c>
      <c r="J212">
        <f t="shared" si="47"/>
        <v>48.028084032263138</v>
      </c>
      <c r="K212">
        <f t="shared" si="47"/>
        <v>-29.302725878065441</v>
      </c>
      <c r="L212">
        <f t="shared" si="48"/>
        <v>-10.61484841460407</v>
      </c>
      <c r="M212">
        <f t="shared" si="49"/>
        <v>-25.697705981662416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51.676920172956358</v>
      </c>
      <c r="C213" s="9">
        <f t="shared" ref="C213:C276" si="61">C212+_dt</f>
        <v>1.1640000000000008</v>
      </c>
      <c r="D213" s="9">
        <f t="shared" ref="D213:E228" si="62">D212+$C$7*(J212+J213)/2</f>
        <v>63.676920172956358</v>
      </c>
      <c r="E213" s="9">
        <f t="shared" si="62"/>
        <v>-14.547917761254938</v>
      </c>
      <c r="F213" s="9">
        <f t="shared" ref="F213:F276" si="63">$O$1*D213^2+$O$2*D213+$O$3</f>
        <v>-11.301749092717728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56.287590581050047</v>
      </c>
      <c r="J213">
        <f t="shared" ref="J213:K276" si="66">J212+L212*$C$7</f>
        <v>47.964394941775517</v>
      </c>
      <c r="K213">
        <f t="shared" si="66"/>
        <v>-29.456912113955415</v>
      </c>
      <c r="L213">
        <f t="shared" ref="L213:L276" si="67">-$C$15*I213*J213</f>
        <v>-10.605704641196024</v>
      </c>
      <c r="M213">
        <f t="shared" ref="M213:M276" si="68">-$C$6-$C$15*I213*K213</f>
        <v>-25.660599593270806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51.964515639923469</v>
      </c>
      <c r="C214" s="9">
        <f t="shared" si="61"/>
        <v>1.1700000000000008</v>
      </c>
      <c r="D214" s="9">
        <f t="shared" si="62"/>
        <v>63.964515639923469</v>
      </c>
      <c r="E214" s="9">
        <f t="shared" si="62"/>
        <v>-14.72512112473135</v>
      </c>
      <c r="F214" s="9">
        <f t="shared" si="63"/>
        <v>-11.432267756358868</v>
      </c>
      <c r="G214" s="10">
        <f t="shared" si="64"/>
        <v>2.1666666599999997</v>
      </c>
      <c r="H214" s="5">
        <f t="shared" si="64"/>
        <v>1</v>
      </c>
      <c r="I214">
        <f t="shared" si="65"/>
        <v>56.314179718573648</v>
      </c>
      <c r="J214">
        <f t="shared" si="66"/>
        <v>47.900760713928342</v>
      </c>
      <c r="K214">
        <f t="shared" si="66"/>
        <v>-29.610875711515039</v>
      </c>
      <c r="L214">
        <f t="shared" si="67"/>
        <v>-10.596637359822081</v>
      </c>
      <c r="M214">
        <f t="shared" si="68"/>
        <v>-25.623462865618951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52.251729464734566</v>
      </c>
      <c r="C215" s="9">
        <f t="shared" si="61"/>
        <v>1.1760000000000008</v>
      </c>
      <c r="D215" s="9">
        <f t="shared" si="62"/>
        <v>64.251729464734566</v>
      </c>
      <c r="E215" s="9">
        <f t="shared" si="62"/>
        <v>-14.903247601332021</v>
      </c>
      <c r="F215" s="9">
        <f t="shared" si="63"/>
        <v>-11.563296920395496</v>
      </c>
      <c r="G215" s="10">
        <f t="shared" si="64"/>
        <v>2.1666666599999997</v>
      </c>
      <c r="H215" s="5">
        <f t="shared" si="64"/>
        <v>1</v>
      </c>
      <c r="I215">
        <f t="shared" si="65"/>
        <v>56.34117739451699</v>
      </c>
      <c r="J215">
        <f t="shared" si="66"/>
        <v>47.837180889769407</v>
      </c>
      <c r="K215">
        <f t="shared" si="66"/>
        <v>-29.764616488708754</v>
      </c>
      <c r="L215">
        <f t="shared" si="67"/>
        <v>-10.587645598669789</v>
      </c>
      <c r="M215">
        <f t="shared" si="68"/>
        <v>-25.586295521992859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52.538561972452413</v>
      </c>
      <c r="C216" s="9">
        <f t="shared" si="61"/>
        <v>1.1820000000000008</v>
      </c>
      <c r="D216" s="9">
        <f t="shared" si="62"/>
        <v>64.538561972452413</v>
      </c>
      <c r="E216" s="9">
        <f t="shared" si="62"/>
        <v>-15.08229585358367</v>
      </c>
      <c r="F216" s="9">
        <f t="shared" si="63"/>
        <v>-11.694834010644565</v>
      </c>
      <c r="G216" s="10">
        <f t="shared" si="64"/>
        <v>2.1666666599999997</v>
      </c>
      <c r="H216" s="5">
        <f t="shared" si="64"/>
        <v>1</v>
      </c>
      <c r="I216">
        <f t="shared" si="65"/>
        <v>56.368580533079403</v>
      </c>
      <c r="J216">
        <f t="shared" si="66"/>
        <v>47.773655016177386</v>
      </c>
      <c r="K216">
        <f t="shared" si="66"/>
        <v>-29.918134261840709</v>
      </c>
      <c r="L216">
        <f t="shared" si="67"/>
        <v>-10.578728391361743</v>
      </c>
      <c r="M216">
        <f t="shared" si="68"/>
        <v>-25.549097295253354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52.825013485438433</v>
      </c>
      <c r="C217" s="9">
        <f t="shared" si="61"/>
        <v>1.1880000000000008</v>
      </c>
      <c r="D217" s="9">
        <f t="shared" si="62"/>
        <v>64.825013485438433</v>
      </c>
      <c r="E217" s="9">
        <f t="shared" si="62"/>
        <v>-15.262264542906028</v>
      </c>
      <c r="F217" s="9">
        <f t="shared" si="63"/>
        <v>-11.82687645837864</v>
      </c>
      <c r="G217" s="10">
        <f t="shared" si="64"/>
        <v>2.1666666599999997</v>
      </c>
      <c r="H217" s="5">
        <f t="shared" si="64"/>
        <v>1</v>
      </c>
      <c r="I217">
        <f t="shared" si="65"/>
        <v>56.396386062540408</v>
      </c>
      <c r="J217">
        <f t="shared" si="66"/>
        <v>47.710182645829214</v>
      </c>
      <c r="K217">
        <f t="shared" si="66"/>
        <v>-30.071428845612228</v>
      </c>
      <c r="L217">
        <f t="shared" si="67"/>
        <v>-10.569884776963328</v>
      </c>
      <c r="M217">
        <f t="shared" si="68"/>
        <v>-25.511867927769107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53.111084323387416</v>
      </c>
      <c r="C218" s="9">
        <f t="shared" si="61"/>
        <v>1.1940000000000008</v>
      </c>
      <c r="D218" s="9">
        <f t="shared" si="62"/>
        <v>65.111084323387416</v>
      </c>
      <c r="E218" s="9">
        <f t="shared" si="62"/>
        <v>-15.443152329602402</v>
      </c>
      <c r="F218" s="9">
        <f t="shared" si="63"/>
        <v>-11.959421700299762</v>
      </c>
      <c r="G218" s="10">
        <f t="shared" si="64"/>
        <v>2.1666666599999997</v>
      </c>
      <c r="H218" s="5">
        <f t="shared" si="64"/>
        <v>1</v>
      </c>
      <c r="I218">
        <f t="shared" si="65"/>
        <v>56.424590915421362</v>
      </c>
      <c r="J218">
        <f t="shared" si="66"/>
        <v>47.646763337167435</v>
      </c>
      <c r="K218">
        <f t="shared" si="66"/>
        <v>-30.224500053178843</v>
      </c>
      <c r="L218">
        <f t="shared" si="67"/>
        <v>-10.561113799990185</v>
      </c>
      <c r="M218">
        <f t="shared" si="68"/>
        <v>-25.474607171349415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53.396774803362021</v>
      </c>
      <c r="C219" s="9">
        <f t="shared" si="61"/>
        <v>1.2000000000000008</v>
      </c>
      <c r="D219" s="9">
        <f t="shared" si="62"/>
        <v>65.396774803362021</v>
      </c>
      <c r="E219" s="9">
        <f t="shared" si="62"/>
        <v>-15.624957872850558</v>
      </c>
      <c r="F219" s="9">
        <f t="shared" si="63"/>
        <v>-12.092467178513813</v>
      </c>
      <c r="G219" s="10">
        <f t="shared" si="64"/>
        <v>2.1666666599999997</v>
      </c>
      <c r="H219" s="5">
        <f t="shared" si="64"/>
        <v>1</v>
      </c>
      <c r="I219">
        <f t="shared" si="65"/>
        <v>56.453192028645475</v>
      </c>
      <c r="J219">
        <f t="shared" si="66"/>
        <v>47.583396654367498</v>
      </c>
      <c r="K219">
        <f t="shared" si="66"/>
        <v>-30.37734769620694</v>
      </c>
      <c r="L219">
        <f t="shared" si="67"/>
        <v>-10.552414510415362</v>
      </c>
      <c r="M219">
        <f t="shared" si="68"/>
        <v>-25.437314787176625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53.682085239827032</v>
      </c>
      <c r="C220" s="9">
        <f t="shared" si="61"/>
        <v>1.2060000000000008</v>
      </c>
      <c r="D220" s="9">
        <f t="shared" si="62"/>
        <v>65.682085239827032</v>
      </c>
      <c r="E220" s="9">
        <f t="shared" si="62"/>
        <v>-15.807679830693969</v>
      </c>
      <c r="F220" s="9">
        <f t="shared" si="63"/>
        <v>-12.226010340505427</v>
      </c>
      <c r="G220" s="10">
        <f t="shared" si="64"/>
        <v>2.1666666599999997</v>
      </c>
      <c r="H220" s="5">
        <f t="shared" si="64"/>
        <v>1</v>
      </c>
      <c r="I220">
        <f t="shared" si="65"/>
        <v>56.482186343696469</v>
      </c>
      <c r="J220">
        <f t="shared" si="66"/>
        <v>47.520082167305006</v>
      </c>
      <c r="K220">
        <f t="shared" si="66"/>
        <v>-30.529971584929999</v>
      </c>
      <c r="L220">
        <f t="shared" si="67"/>
        <v>-10.543785963676184</v>
      </c>
      <c r="M220">
        <f t="shared" si="68"/>
        <v>-25.399990545738284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53.96701594468351</v>
      </c>
      <c r="C221" s="9">
        <f t="shared" si="61"/>
        <v>1.2120000000000009</v>
      </c>
      <c r="D221" s="9">
        <f t="shared" si="62"/>
        <v>65.96701594468351</v>
      </c>
      <c r="E221" s="9">
        <f t="shared" si="62"/>
        <v>-15.991316860033372</v>
      </c>
      <c r="F221" s="9">
        <f t="shared" si="63"/>
        <v>-12.360048639113472</v>
      </c>
      <c r="G221" s="10">
        <f t="shared" si="64"/>
        <v>2.1666666599999997</v>
      </c>
      <c r="H221" s="5">
        <f t="shared" si="64"/>
        <v>1</v>
      </c>
      <c r="I221">
        <f t="shared" si="65"/>
        <v>56.511570806775637</v>
      </c>
      <c r="J221">
        <f t="shared" si="66"/>
        <v>47.456819451522946</v>
      </c>
      <c r="K221">
        <f t="shared" si="66"/>
        <v>-30.682371528204428</v>
      </c>
      <c r="L221">
        <f t="shared" si="67"/>
        <v>-10.535227220680817</v>
      </c>
      <c r="M221">
        <f t="shared" si="68"/>
        <v>-25.362634226758995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54.251567227302672</v>
      </c>
      <c r="C222" s="9">
        <f t="shared" si="61"/>
        <v>1.2180000000000009</v>
      </c>
      <c r="D222" s="9">
        <f t="shared" si="62"/>
        <v>66.251567227302672</v>
      </c>
      <c r="E222" s="9">
        <f t="shared" si="62"/>
        <v>-16.175867616618682</v>
      </c>
      <c r="F222" s="9">
        <f t="shared" si="63"/>
        <v>-12.494579532506984</v>
      </c>
      <c r="G222" s="10">
        <f t="shared" si="64"/>
        <v>2.1666666599999997</v>
      </c>
      <c r="H222" s="5">
        <f t="shared" si="64"/>
        <v>1</v>
      </c>
      <c r="I222">
        <f t="shared" si="65"/>
        <v>56.541342368957316</v>
      </c>
      <c r="J222">
        <f t="shared" si="66"/>
        <v>47.39360808819886</v>
      </c>
      <c r="K222">
        <f t="shared" si="66"/>
        <v>-30.834547333564981</v>
      </c>
      <c r="L222">
        <f t="shared" si="67"/>
        <v>-10.526737347814509</v>
      </c>
      <c r="M222">
        <f t="shared" si="68"/>
        <v>-25.325245619132005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54.535739394559599</v>
      </c>
      <c r="C223" s="9">
        <f t="shared" si="61"/>
        <v>1.2240000000000009</v>
      </c>
      <c r="D223" s="9">
        <f t="shared" si="62"/>
        <v>66.535739394559599</v>
      </c>
      <c r="E223" s="9">
        <f t="shared" si="62"/>
        <v>-16.361330755041216</v>
      </c>
      <c r="F223" s="9">
        <f t="shared" si="63"/>
        <v>-12.62960048416164</v>
      </c>
      <c r="G223" s="10">
        <f t="shared" si="64"/>
        <v>2.1666666599999997</v>
      </c>
      <c r="H223" s="5">
        <f t="shared" si="64"/>
        <v>1</v>
      </c>
      <c r="I223">
        <f t="shared" si="65"/>
        <v>56.571497986342848</v>
      </c>
      <c r="J223">
        <f t="shared" si="66"/>
        <v>47.330447664111972</v>
      </c>
      <c r="K223">
        <f t="shared" si="66"/>
        <v>-30.986498807279773</v>
      </c>
      <c r="L223">
        <f t="shared" si="67"/>
        <v>-10.518315416945553</v>
      </c>
      <c r="M223">
        <f t="shared" si="68"/>
        <v>-25.287824520850513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54.81953275086677</v>
      </c>
      <c r="C224" s="9">
        <f t="shared" si="61"/>
        <v>1.2300000000000009</v>
      </c>
      <c r="D224" s="9">
        <f t="shared" si="62"/>
        <v>66.81953275086677</v>
      </c>
      <c r="E224" s="9">
        <f t="shared" si="62"/>
        <v>-16.547704928726269</v>
      </c>
      <c r="F224" s="9">
        <f t="shared" si="63"/>
        <v>-12.765108962836772</v>
      </c>
      <c r="G224" s="10">
        <f t="shared" si="64"/>
        <v>2.1666666599999997</v>
      </c>
      <c r="H224" s="5">
        <f t="shared" si="64"/>
        <v>1</v>
      </c>
      <c r="I224">
        <f t="shared" si="65"/>
        <v>56.602034620212912</v>
      </c>
      <c r="J224">
        <f t="shared" si="66"/>
        <v>47.2673377716103</v>
      </c>
      <c r="K224">
        <f t="shared" si="66"/>
        <v>-31.138225754404875</v>
      </c>
      <c r="L224">
        <f t="shared" si="67"/>
        <v>-10.509960505430906</v>
      </c>
      <c r="M224">
        <f t="shared" si="68"/>
        <v>-25.250370738938749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55.102947598207336</v>
      </c>
      <c r="C225" s="9">
        <f t="shared" si="61"/>
        <v>1.2360000000000009</v>
      </c>
      <c r="D225" s="9">
        <f t="shared" si="62"/>
        <v>67.102947598207336</v>
      </c>
      <c r="E225" s="9">
        <f t="shared" si="62"/>
        <v>-16.734988789926</v>
      </c>
      <c r="F225" s="9">
        <f t="shared" si="63"/>
        <v>-12.901102442552824</v>
      </c>
      <c r="G225" s="10">
        <f t="shared" si="64"/>
        <v>2.1666666599999997</v>
      </c>
      <c r="H225" s="5">
        <f t="shared" si="64"/>
        <v>1</v>
      </c>
      <c r="I225">
        <f t="shared" si="65"/>
        <v>56.632949237178202</v>
      </c>
      <c r="J225">
        <f t="shared" si="66"/>
        <v>47.204278008577717</v>
      </c>
      <c r="K225">
        <f t="shared" si="66"/>
        <v>-31.289727978838506</v>
      </c>
      <c r="L225">
        <f t="shared" si="67"/>
        <v>-10.501671696121493</v>
      </c>
      <c r="M225">
        <f t="shared" si="68"/>
        <v>-25.212884089382776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55.385984236168269</v>
      </c>
      <c r="C226" s="9">
        <f t="shared" si="61"/>
        <v>1.2420000000000009</v>
      </c>
      <c r="D226" s="9">
        <f t="shared" si="62"/>
        <v>67.385984236168269</v>
      </c>
      <c r="E226" s="9">
        <f t="shared" si="62"/>
        <v>-16.923180989712641</v>
      </c>
      <c r="F226" s="9">
        <f t="shared" si="63"/>
        <v>-13.037578402569368</v>
      </c>
      <c r="G226" s="10">
        <f t="shared" si="64"/>
        <v>2.1666666599999997</v>
      </c>
      <c r="H226" s="5">
        <f t="shared" si="64"/>
        <v>1</v>
      </c>
      <c r="I226">
        <f t="shared" si="65"/>
        <v>56.664238809328559</v>
      </c>
      <c r="J226">
        <f t="shared" si="66"/>
        <v>47.14126797840099</v>
      </c>
      <c r="K226">
        <f t="shared" si="66"/>
        <v>-31.441005283374803</v>
      </c>
      <c r="L226">
        <f t="shared" si="67"/>
        <v>-10.493448077367214</v>
      </c>
      <c r="M226">
        <f t="shared" si="68"/>
        <v>-25.175364397061077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55.668642961973276</v>
      </c>
      <c r="C227" s="9">
        <f t="shared" si="61"/>
        <v>1.2480000000000009</v>
      </c>
      <c r="D227" s="9">
        <f t="shared" si="62"/>
        <v>67.668642961973276</v>
      </c>
      <c r="E227" s="9">
        <f t="shared" si="62"/>
        <v>-17.112280177972035</v>
      </c>
      <c r="F227" s="9">
        <f t="shared" si="63"/>
        <v>-13.174534327363553</v>
      </c>
      <c r="G227" s="10">
        <f t="shared" si="64"/>
        <v>2.1666666599999997</v>
      </c>
      <c r="H227" s="5">
        <f t="shared" si="64"/>
        <v>1</v>
      </c>
      <c r="I227">
        <f t="shared" si="65"/>
        <v>56.69590031438036</v>
      </c>
      <c r="J227">
        <f t="shared" si="66"/>
        <v>47.078307289936788</v>
      </c>
      <c r="K227">
        <f t="shared" si="66"/>
        <v>-31.592057469757169</v>
      </c>
      <c r="L227">
        <f t="shared" si="67"/>
        <v>-10.485288743021599</v>
      </c>
      <c r="M227">
        <f t="shared" si="68"/>
        <v>-25.137811495674931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55.950924070515526</v>
      </c>
      <c r="C228" s="9">
        <f t="shared" si="61"/>
        <v>1.2540000000000009</v>
      </c>
      <c r="D228" s="9">
        <f t="shared" si="62"/>
        <v>67.950924070515526</v>
      </c>
      <c r="E228" s="9">
        <f t="shared" si="62"/>
        <v>-17.3022850033975</v>
      </c>
      <c r="F228" s="9">
        <f t="shared" si="63"/>
        <v>-13.311967706609089</v>
      </c>
      <c r="G228" s="10">
        <f t="shared" si="64"/>
        <v>2.1666666599999997</v>
      </c>
      <c r="H228" s="5">
        <f t="shared" si="64"/>
        <v>1</v>
      </c>
      <c r="I228">
        <f t="shared" si="65"/>
        <v>56.727930735822291</v>
      </c>
      <c r="J228">
        <f t="shared" si="66"/>
        <v>47.015395557478655</v>
      </c>
      <c r="K228">
        <f t="shared" si="66"/>
        <v>-31.742884338731219</v>
      </c>
      <c r="L228">
        <f t="shared" si="67"/>
        <v>-10.477192792446152</v>
      </c>
      <c r="M228">
        <f t="shared" si="68"/>
        <v>-25.100225227678546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56.232827854390138</v>
      </c>
      <c r="C229" s="9">
        <f t="shared" si="61"/>
        <v>1.2600000000000009</v>
      </c>
      <c r="D229" s="9">
        <f t="shared" ref="D229:E244" si="70">D228+$C$7*(J228+J229)/2</f>
        <v>68.232827854390138</v>
      </c>
      <c r="E229" s="9">
        <f t="shared" si="70"/>
        <v>-17.493194113483987</v>
      </c>
      <c r="F229" s="9">
        <f t="shared" si="63"/>
        <v>-13.449876035155661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56.760327063059421</v>
      </c>
      <c r="J229">
        <f t="shared" si="66"/>
        <v>46.952532400723982</v>
      </c>
      <c r="K229">
        <f t="shared" si="66"/>
        <v>-31.89348569009729</v>
      </c>
      <c r="L229">
        <f t="shared" si="67"/>
        <v>-10.469159330514369</v>
      </c>
      <c r="M229">
        <f t="shared" si="68"/>
        <v>-25.062605444209012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56.514354603926535</v>
      </c>
      <c r="C230" s="9">
        <f t="shared" si="61"/>
        <v>1.2660000000000009</v>
      </c>
      <c r="D230" s="9">
        <f t="shared" si="70"/>
        <v>68.514354603926535</v>
      </c>
      <c r="E230" s="9">
        <f t="shared" si="70"/>
        <v>-17.685006154522569</v>
      </c>
      <c r="F230" s="9">
        <f t="shared" si="63"/>
        <v>-13.588256813008867</v>
      </c>
      <c r="G230" s="10">
        <f t="shared" si="71"/>
        <v>2.1666666599999997</v>
      </c>
      <c r="H230" s="5">
        <f t="shared" si="71"/>
        <v>1</v>
      </c>
      <c r="I230">
        <f t="shared" si="65"/>
        <v>56.793086291555561</v>
      </c>
      <c r="J230">
        <f t="shared" si="66"/>
        <v>46.889717444740896</v>
      </c>
      <c r="K230">
        <f t="shared" si="66"/>
        <v>-32.043861322762545</v>
      </c>
      <c r="L230">
        <f t="shared" si="67"/>
        <v>-10.461187467615396</v>
      </c>
      <c r="M230">
        <f t="shared" si="68"/>
        <v>-25.02495200501604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56.795504607220565</v>
      </c>
      <c r="C231" s="9">
        <f t="shared" si="61"/>
        <v>1.2720000000000009</v>
      </c>
      <c r="D231" s="9">
        <f t="shared" si="70"/>
        <v>68.795504607220565</v>
      </c>
      <c r="E231" s="9">
        <f t="shared" si="70"/>
        <v>-17.877719771595235</v>
      </c>
      <c r="F231" s="9">
        <f t="shared" si="63"/>
        <v>-13.727107545310588</v>
      </c>
      <c r="G231" s="10">
        <f t="shared" si="71"/>
        <v>2.1666666599999997</v>
      </c>
      <c r="H231" s="5">
        <f t="shared" si="71"/>
        <v>1</v>
      </c>
      <c r="I231">
        <f t="shared" si="65"/>
        <v>56.826205422973914</v>
      </c>
      <c r="J231">
        <f t="shared" si="66"/>
        <v>46.8269503199352</v>
      </c>
      <c r="K231">
        <f t="shared" si="66"/>
        <v>-32.194011034792645</v>
      </c>
      <c r="L231">
        <f t="shared" si="67"/>
        <v>-10.453276319657387</v>
      </c>
      <c r="M231">
        <f t="shared" si="68"/>
        <v>-24.987264778391566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57.076278150166416</v>
      </c>
      <c r="C232" s="9">
        <f t="shared" si="61"/>
        <v>1.2780000000000009</v>
      </c>
      <c r="D232" s="9">
        <f t="shared" si="70"/>
        <v>69.076278150166416</v>
      </c>
      <c r="E232" s="9">
        <f t="shared" si="70"/>
        <v>-18.071333608570001</v>
      </c>
      <c r="F232" s="9">
        <f t="shared" si="63"/>
        <v>-13.866425742319834</v>
      </c>
      <c r="G232" s="10">
        <f t="shared" si="71"/>
        <v>2.1666666599999997</v>
      </c>
      <c r="H232" s="5">
        <f t="shared" si="71"/>
        <v>1</v>
      </c>
      <c r="I232">
        <f t="shared" si="65"/>
        <v>56.859681465316022</v>
      </c>
      <c r="J232">
        <f t="shared" si="66"/>
        <v>46.764230662017255</v>
      </c>
      <c r="K232">
        <f t="shared" si="66"/>
        <v>-32.343934623462992</v>
      </c>
      <c r="L232">
        <f t="shared" si="67"/>
        <v>-10.445425008070517</v>
      </c>
      <c r="M232">
        <f t="shared" si="68"/>
        <v>-24.949543641099119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57.35667551648838</v>
      </c>
      <c r="C233" s="9">
        <f t="shared" si="61"/>
        <v>1.2840000000000009</v>
      </c>
      <c r="D233" s="9">
        <f t="shared" si="70"/>
        <v>69.35667551648838</v>
      </c>
      <c r="E233" s="9">
        <f t="shared" si="70"/>
        <v>-18.265846308096318</v>
      </c>
      <c r="F233" s="9">
        <f t="shared" si="63"/>
        <v>-14.00620891939405</v>
      </c>
      <c r="G233" s="10">
        <f t="shared" si="71"/>
        <v>2.1666666599999997</v>
      </c>
      <c r="H233" s="5">
        <f t="shared" si="71"/>
        <v>1</v>
      </c>
      <c r="I233">
        <f t="shared" si="65"/>
        <v>56.893511433058954</v>
      </c>
      <c r="J233">
        <f t="shared" si="66"/>
        <v>46.701558111968829</v>
      </c>
      <c r="K233">
        <f t="shared" si="66"/>
        <v>-32.49363188530959</v>
      </c>
      <c r="L233">
        <f t="shared" si="67"/>
        <v>-10.437632659809639</v>
      </c>
      <c r="M233">
        <f t="shared" si="68"/>
        <v>-24.911788478303059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57.636696987772311</v>
      </c>
      <c r="C234" s="9">
        <f t="shared" si="61"/>
        <v>1.2900000000000009</v>
      </c>
      <c r="D234" s="9">
        <f t="shared" si="70"/>
        <v>69.636696987772311</v>
      </c>
      <c r="E234" s="9">
        <f t="shared" si="70"/>
        <v>-18.461256511600784</v>
      </c>
      <c r="F234" s="9">
        <f t="shared" si="63"/>
        <v>-14.146454596970854</v>
      </c>
      <c r="G234" s="10">
        <f t="shared" si="71"/>
        <v>2.1666666599999997</v>
      </c>
      <c r="H234" s="5">
        <f t="shared" si="71"/>
        <v>1</v>
      </c>
      <c r="I234">
        <f t="shared" si="65"/>
        <v>56.92769234729068</v>
      </c>
      <c r="J234">
        <f t="shared" si="66"/>
        <v>46.638932316009971</v>
      </c>
      <c r="K234">
        <f t="shared" si="66"/>
        <v>-32.643102616179405</v>
      </c>
      <c r="L234">
        <f t="shared" si="67"/>
        <v>-10.429898407356616</v>
      </c>
      <c r="M234">
        <f t="shared" si="68"/>
        <v>-24.873999183497702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57.916342843497034</v>
      </c>
      <c r="C235" s="9">
        <f t="shared" si="61"/>
        <v>1.2960000000000009</v>
      </c>
      <c r="D235" s="9">
        <f t="shared" si="70"/>
        <v>69.916342843497034</v>
      </c>
      <c r="E235" s="9">
        <f t="shared" si="70"/>
        <v>-18.657562859283164</v>
      </c>
      <c r="F235" s="9">
        <f t="shared" si="63"/>
        <v>-14.287160300550275</v>
      </c>
      <c r="G235" s="10">
        <f t="shared" si="71"/>
        <v>2.1666666599999997</v>
      </c>
      <c r="H235" s="5">
        <f t="shared" si="71"/>
        <v>1</v>
      </c>
      <c r="I235">
        <f t="shared" si="65"/>
        <v>56.962221235843828</v>
      </c>
      <c r="J235">
        <f t="shared" si="66"/>
        <v>46.576352925565828</v>
      </c>
      <c r="K235">
        <f t="shared" si="66"/>
        <v>-32.792346611280394</v>
      </c>
      <c r="L235">
        <f t="shared" si="67"/>
        <v>-10.422221388722319</v>
      </c>
      <c r="M235">
        <f t="shared" si="68"/>
        <v>-24.836175658436218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58.195613361065426</v>
      </c>
      <c r="C236" s="9">
        <f t="shared" si="61"/>
        <v>1.3020000000000009</v>
      </c>
      <c r="D236" s="9">
        <f t="shared" si="70"/>
        <v>70.195613361065426</v>
      </c>
      <c r="E236" s="9">
        <f t="shared" si="70"/>
        <v>-18.854763990112698</v>
      </c>
      <c r="F236" s="9">
        <f t="shared" si="63"/>
        <v>-14.428323560677331</v>
      </c>
      <c r="G236" s="10">
        <f t="shared" si="71"/>
        <v>2.1666666599999997</v>
      </c>
      <c r="H236" s="5">
        <f t="shared" si="71"/>
        <v>1</v>
      </c>
      <c r="I236">
        <f t="shared" si="65"/>
        <v>56.9970951334275</v>
      </c>
      <c r="J236">
        <f t="shared" si="66"/>
        <v>46.513819597233493</v>
      </c>
      <c r="K236">
        <f t="shared" si="66"/>
        <v>-32.941363665231009</v>
      </c>
      <c r="L236">
        <f t="shared" si="67"/>
        <v>-10.41460074744826</v>
      </c>
      <c r="M236">
        <f t="shared" si="68"/>
        <v>-24.798317813059484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58.474508815835378</v>
      </c>
      <c r="C237" s="9">
        <f t="shared" si="61"/>
        <v>1.3080000000000009</v>
      </c>
      <c r="D237" s="9">
        <f t="shared" si="70"/>
        <v>70.474508815835378</v>
      </c>
      <c r="E237" s="9">
        <f t="shared" si="70"/>
        <v>-19.052858541824719</v>
      </c>
      <c r="F237" s="9">
        <f t="shared" si="63"/>
        <v>-14.569941912925161</v>
      </c>
      <c r="G237" s="10">
        <f t="shared" si="71"/>
        <v>2.1666666599999997</v>
      </c>
      <c r="H237" s="5">
        <f t="shared" si="71"/>
        <v>1</v>
      </c>
      <c r="I237">
        <f t="shared" si="65"/>
        <v>57.032311081757427</v>
      </c>
      <c r="J237">
        <f t="shared" si="66"/>
        <v>46.451331992748806</v>
      </c>
      <c r="K237">
        <f t="shared" si="66"/>
        <v>-33.090153572109365</v>
      </c>
      <c r="L237">
        <f t="shared" si="67"/>
        <v>-10.40703563260791</v>
      </c>
      <c r="M237">
        <f t="shared" si="68"/>
        <v>-24.760425565424747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58.753029481150477</v>
      </c>
      <c r="C238" s="9">
        <f t="shared" si="61"/>
        <v>1.3140000000000009</v>
      </c>
      <c r="D238" s="9">
        <f t="shared" si="70"/>
        <v>70.753029481150477</v>
      </c>
      <c r="E238" s="9">
        <f t="shared" si="70"/>
        <v>-19.251845150917553</v>
      </c>
      <c r="F238" s="9">
        <f t="shared" si="63"/>
        <v>-14.712012897878497</v>
      </c>
      <c r="G238" s="10">
        <f t="shared" si="71"/>
        <v>2.1666666599999997</v>
      </c>
      <c r="H238" s="5">
        <f t="shared" si="71"/>
        <v>1</v>
      </c>
      <c r="I238">
        <f t="shared" si="65"/>
        <v>57.067866129684283</v>
      </c>
      <c r="J238">
        <f t="shared" si="66"/>
        <v>46.388889778953157</v>
      </c>
      <c r="K238">
        <f t="shared" si="66"/>
        <v>-33.238716125501917</v>
      </c>
      <c r="L238">
        <f t="shared" si="67"/>
        <v>-10.399525198807636</v>
      </c>
      <c r="M238">
        <f t="shared" si="68"/>
        <v>-24.722498841634241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59.031175628370619</v>
      </c>
      <c r="C239" s="9">
        <f t="shared" si="61"/>
        <v>1.320000000000001</v>
      </c>
      <c r="D239" s="9">
        <f t="shared" si="70"/>
        <v>71.031175628370619</v>
      </c>
      <c r="E239" s="9">
        <f t="shared" si="70"/>
        <v>-19.451722452649715</v>
      </c>
      <c r="F239" s="9">
        <f t="shared" si="63"/>
        <v>-14.854534061117596</v>
      </c>
      <c r="G239" s="10">
        <f t="shared" si="71"/>
        <v>2.1666666599999997</v>
      </c>
      <c r="H239" s="5">
        <f t="shared" si="71"/>
        <v>1</v>
      </c>
      <c r="I239">
        <f t="shared" si="65"/>
        <v>57.103757333320168</v>
      </c>
      <c r="J239">
        <f t="shared" si="66"/>
        <v>46.32649262776031</v>
      </c>
      <c r="K239">
        <f t="shared" si="66"/>
        <v>-33.387051118551724</v>
      </c>
      <c r="L239">
        <f t="shared" si="67"/>
        <v>-10.392068606187339</v>
      </c>
      <c r="M239">
        <f t="shared" si="68"/>
        <v>-24.684537575763649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59.308947526902273</v>
      </c>
      <c r="C240" s="9">
        <f t="shared" si="61"/>
        <v>1.326000000000001</v>
      </c>
      <c r="D240" s="9">
        <f t="shared" si="70"/>
        <v>71.308947526902273</v>
      </c>
      <c r="E240" s="9">
        <f t="shared" si="70"/>
        <v>-19.652489081037388</v>
      </c>
      <c r="F240" s="9">
        <f t="shared" si="63"/>
        <v>-14.997502953202593</v>
      </c>
      <c r="G240" s="10">
        <f t="shared" si="71"/>
        <v>2.1666666599999997</v>
      </c>
      <c r="H240" s="5">
        <f t="shared" si="71"/>
        <v>1</v>
      </c>
      <c r="I240">
        <f t="shared" si="65"/>
        <v>57.139981756163365</v>
      </c>
      <c r="J240">
        <f t="shared" si="66"/>
        <v>46.264140216123188</v>
      </c>
      <c r="K240">
        <f t="shared" si="66"/>
        <v>-33.535158344006305</v>
      </c>
      <c r="L240">
        <f t="shared" si="67"/>
        <v>-10.384665020420698</v>
      </c>
      <c r="M240">
        <f t="shared" si="68"/>
        <v>-24.64654170979049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59.586345444228641</v>
      </c>
      <c r="C241" s="9">
        <f t="shared" si="61"/>
        <v>1.332000000000001</v>
      </c>
      <c r="D241" s="9">
        <f t="shared" si="70"/>
        <v>71.586345444228641</v>
      </c>
      <c r="E241" s="9">
        <f t="shared" si="70"/>
        <v>-19.854143668852203</v>
      </c>
      <c r="F241" s="9">
        <f t="shared" si="63"/>
        <v>-15.140917129658256</v>
      </c>
      <c r="G241" s="10">
        <f t="shared" si="71"/>
        <v>2.1666666599999997</v>
      </c>
      <c r="H241" s="5">
        <f t="shared" si="71"/>
        <v>1</v>
      </c>
      <c r="I241">
        <f t="shared" si="65"/>
        <v>57.176536469221233</v>
      </c>
      <c r="J241">
        <f t="shared" si="66"/>
        <v>46.201832226000661</v>
      </c>
      <c r="K241">
        <f t="shared" si="66"/>
        <v>-33.683037594265045</v>
      </c>
      <c r="L241">
        <f t="shared" si="67"/>
        <v>-10.377313612715112</v>
      </c>
      <c r="M241">
        <f t="shared" si="68"/>
        <v>-24.608511193522453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59.863369645939613</v>
      </c>
      <c r="C242" s="9">
        <f t="shared" si="61"/>
        <v>1.338000000000001</v>
      </c>
      <c r="D242" s="9">
        <f t="shared" si="70"/>
        <v>71.863369645939613</v>
      </c>
      <c r="E242" s="9">
        <f t="shared" si="70"/>
        <v>-20.056684847619277</v>
      </c>
      <c r="F242" s="9">
        <f t="shared" si="63"/>
        <v>-15.284774150959157</v>
      </c>
      <c r="G242" s="10">
        <f t="shared" si="71"/>
        <v>2.1666666599999997</v>
      </c>
      <c r="H242" s="5">
        <f t="shared" si="71"/>
        <v>1</v>
      </c>
      <c r="I242">
        <f t="shared" si="65"/>
        <v>57.213418551131248</v>
      </c>
      <c r="J242">
        <f t="shared" si="66"/>
        <v>46.139568344324374</v>
      </c>
      <c r="K242">
        <f t="shared" si="66"/>
        <v>-33.83068866142618</v>
      </c>
      <c r="L242">
        <f t="shared" si="67"/>
        <v>-10.370013559811254</v>
      </c>
      <c r="M242">
        <f t="shared" si="68"/>
        <v>-24.570445984525616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60.140020395761482</v>
      </c>
      <c r="C243" s="9">
        <f t="shared" si="61"/>
        <v>1.344000000000001</v>
      </c>
      <c r="D243" s="9">
        <f t="shared" si="70"/>
        <v>72.140020395761482</v>
      </c>
      <c r="E243" s="9">
        <f t="shared" si="70"/>
        <v>-20.260111247615555</v>
      </c>
      <c r="F243" s="9">
        <f t="shared" si="63"/>
        <v>-15.429071582515233</v>
      </c>
      <c r="G243" s="10">
        <f t="shared" si="71"/>
        <v>2.1666666599999997</v>
      </c>
      <c r="H243" s="5">
        <f t="shared" si="71"/>
        <v>1</v>
      </c>
      <c r="I243">
        <f t="shared" si="65"/>
        <v>57.250625088280302</v>
      </c>
      <c r="J243">
        <f t="shared" si="66"/>
        <v>46.077348262965508</v>
      </c>
      <c r="K243">
        <f t="shared" si="66"/>
        <v>-33.978111337333331</v>
      </c>
      <c r="L243">
        <f t="shared" si="67"/>
        <v>-10.362764043982311</v>
      </c>
      <c r="M243">
        <f t="shared" si="68"/>
        <v>-24.532346048052631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60.416297955586487</v>
      </c>
      <c r="C244" s="9">
        <f t="shared" si="61"/>
        <v>1.350000000000001</v>
      </c>
      <c r="D244" s="9">
        <f t="shared" si="70"/>
        <v>72.416297955586487</v>
      </c>
      <c r="E244" s="9">
        <f t="shared" si="70"/>
        <v>-20.464421497868418</v>
      </c>
      <c r="F244" s="9">
        <f t="shared" si="63"/>
        <v>-15.573806994657778</v>
      </c>
      <c r="G244" s="10">
        <f t="shared" si="71"/>
        <v>2.1666666599999997</v>
      </c>
      <c r="H244" s="5">
        <f t="shared" si="71"/>
        <v>1</v>
      </c>
      <c r="I244">
        <f t="shared" si="65"/>
        <v>57.288153174922101</v>
      </c>
      <c r="J244">
        <f t="shared" si="66"/>
        <v>46.015171678701613</v>
      </c>
      <c r="K244">
        <f t="shared" si="66"/>
        <v>-34.125305413621646</v>
      </c>
      <c r="L244">
        <f t="shared" si="67"/>
        <v>-10.355564253032865</v>
      </c>
      <c r="M244">
        <f t="shared" si="68"/>
        <v>-24.494211356970851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60.692202585502145</v>
      </c>
      <c r="C245" s="9">
        <f t="shared" si="61"/>
        <v>1.356000000000001</v>
      </c>
      <c r="D245" s="9">
        <f t="shared" ref="D245:E260" si="72">D244+$C$7*(J244+J245)/2</f>
        <v>72.692202585502145</v>
      </c>
      <c r="E245" s="9">
        <f t="shared" si="72"/>
        <v>-20.669614226154575</v>
      </c>
      <c r="F245" s="9">
        <f t="shared" si="63"/>
        <v>-15.718977962625763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57.325999913292797</v>
      </c>
      <c r="J245">
        <f t="shared" si="66"/>
        <v>45.953038293183418</v>
      </c>
      <c r="K245">
        <f t="shared" si="66"/>
        <v>-34.272270681763473</v>
      </c>
      <c r="L245">
        <f t="shared" si="67"/>
        <v>-10.348413380297425</v>
      </c>
      <c r="M245">
        <f t="shared" si="68"/>
        <v>-24.456041891690404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60.967734543820399</v>
      </c>
      <c r="C246" s="9">
        <f t="shared" si="61"/>
        <v>1.362000000000001</v>
      </c>
      <c r="D246" s="9">
        <f t="shared" si="72"/>
        <v>72.967734543820399</v>
      </c>
      <c r="E246" s="9">
        <f t="shared" si="72"/>
        <v>-20.875688058999206</v>
      </c>
      <c r="F246" s="9">
        <f t="shared" si="63"/>
        <v>-15.864582066552623</v>
      </c>
      <c r="G246" s="10">
        <f t="shared" si="73"/>
        <v>2.1666666599999997</v>
      </c>
      <c r="H246" s="5">
        <f t="shared" si="73"/>
        <v>1</v>
      </c>
      <c r="I246">
        <f t="shared" si="65"/>
        <v>57.364162413724692</v>
      </c>
      <c r="J246">
        <f t="shared" si="66"/>
        <v>45.890947812901636</v>
      </c>
      <c r="K246">
        <f t="shared" si="66"/>
        <v>-34.419006933113614</v>
      </c>
      <c r="L246">
        <f t="shared" si="67"/>
        <v>-10.341310624638613</v>
      </c>
      <c r="M246">
        <f t="shared" si="68"/>
        <v>-24.417837640092266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61.242894087106563</v>
      </c>
      <c r="C247" s="9">
        <f t="shared" si="61"/>
        <v>1.368000000000001</v>
      </c>
      <c r="D247" s="9">
        <f t="shared" si="72"/>
        <v>73.242894087106563</v>
      </c>
      <c r="E247" s="9">
        <f t="shared" si="72"/>
        <v>-21.08264162167541</v>
      </c>
      <c r="F247" s="9">
        <f t="shared" si="63"/>
        <v>-16.010616891453356</v>
      </c>
      <c r="G247" s="10">
        <f t="shared" si="73"/>
        <v>2.1666666599999997</v>
      </c>
      <c r="H247" s="5">
        <f t="shared" si="73"/>
        <v>1</v>
      </c>
      <c r="I247">
        <f t="shared" si="65"/>
        <v>57.40263779475822</v>
      </c>
      <c r="J247">
        <f t="shared" si="66"/>
        <v>45.828899949153808</v>
      </c>
      <c r="K247">
        <f t="shared" si="66"/>
        <v>-34.56551395895417</v>
      </c>
      <c r="L247">
        <f t="shared" si="67"/>
        <v>-10.334255190445006</v>
      </c>
      <c r="M247">
        <f t="shared" si="68"/>
        <v>-24.379598597456251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61.517681470208061</v>
      </c>
      <c r="C248" s="9">
        <f t="shared" si="61"/>
        <v>1.374000000000001</v>
      </c>
      <c r="D248" s="9">
        <f t="shared" si="72"/>
        <v>73.517681470208061</v>
      </c>
      <c r="E248" s="9">
        <f t="shared" si="72"/>
        <v>-21.290473538203891</v>
      </c>
      <c r="F248" s="9">
        <f t="shared" si="63"/>
        <v>-16.157080027212057</v>
      </c>
      <c r="G248" s="10">
        <f t="shared" si="73"/>
        <v>2.1666666599999997</v>
      </c>
      <c r="H248" s="5">
        <f t="shared" si="73"/>
        <v>1</v>
      </c>
      <c r="I248">
        <f t="shared" si="65"/>
        <v>57.441423183252027</v>
      </c>
      <c r="J248">
        <f t="shared" si="66"/>
        <v>45.766894418011141</v>
      </c>
      <c r="K248">
        <f t="shared" si="66"/>
        <v>-34.711791550538905</v>
      </c>
      <c r="L248">
        <f t="shared" si="67"/>
        <v>-10.327246287628652</v>
      </c>
      <c r="M248">
        <f t="shared" si="68"/>
        <v>-24.341324766389061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61.792096946282953</v>
      </c>
      <c r="C249" s="9">
        <f t="shared" si="61"/>
        <v>1.380000000000001</v>
      </c>
      <c r="D249" s="9">
        <f t="shared" si="72"/>
        <v>73.792096946282953</v>
      </c>
      <c r="E249" s="9">
        <f t="shared" si="72"/>
        <v>-21.499182431352921</v>
      </c>
      <c r="F249" s="9">
        <f t="shared" si="63"/>
        <v>-16.303969068569756</v>
      </c>
      <c r="G249" s="10">
        <f t="shared" si="73"/>
        <v>2.1666666599999997</v>
      </c>
      <c r="H249" s="5">
        <f t="shared" si="73"/>
        <v>1</v>
      </c>
      <c r="I249">
        <f t="shared" si="65"/>
        <v>57.480515714491183</v>
      </c>
      <c r="J249">
        <f t="shared" si="66"/>
        <v>45.704930940285372</v>
      </c>
      <c r="K249">
        <f t="shared" si="66"/>
        <v>-34.857839499137242</v>
      </c>
      <c r="L249">
        <f t="shared" si="67"/>
        <v>-10.320283131622197</v>
      </c>
      <c r="M249">
        <f t="shared" si="68"/>
        <v>-24.303016156752257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62.066140766828298</v>
      </c>
      <c r="C250" s="9">
        <f t="shared" si="61"/>
        <v>1.386000000000001</v>
      </c>
      <c r="D250" s="9">
        <f t="shared" si="72"/>
        <v>74.066140766828298</v>
      </c>
      <c r="E250" s="9">
        <f t="shared" si="72"/>
        <v>-21.708766922638567</v>
      </c>
      <c r="F250" s="9">
        <f t="shared" si="63"/>
        <v>-16.451281615112702</v>
      </c>
      <c r="G250" s="10">
        <f t="shared" si="73"/>
        <v>2.1666666599999997</v>
      </c>
      <c r="H250" s="5">
        <f t="shared" si="73"/>
        <v>1</v>
      </c>
      <c r="I250">
        <f t="shared" si="65"/>
        <v>57.519912532293617</v>
      </c>
      <c r="J250">
        <f t="shared" si="66"/>
        <v>45.643009241495641</v>
      </c>
      <c r="K250">
        <f t="shared" si="66"/>
        <v>-35.003657596077758</v>
      </c>
      <c r="L250">
        <f t="shared" si="67"/>
        <v>-10.313364943375714</v>
      </c>
      <c r="M250">
        <f t="shared" si="68"/>
        <v>-24.264672785590289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62.339813181708294</v>
      </c>
      <c r="C251" s="9">
        <f t="shared" si="61"/>
        <v>1.392000000000001</v>
      </c>
      <c r="D251" s="9">
        <f t="shared" si="72"/>
        <v>74.339813181708294</v>
      </c>
      <c r="E251" s="9">
        <f t="shared" si="72"/>
        <v>-21.919225632325173</v>
      </c>
      <c r="F251" s="9">
        <f t="shared" si="63"/>
        <v>-16.599015271260946</v>
      </c>
      <c r="G251" s="10">
        <f t="shared" si="73"/>
        <v>2.1666666599999997</v>
      </c>
      <c r="H251" s="5">
        <f t="shared" si="73"/>
        <v>1</v>
      </c>
      <c r="I251">
        <f t="shared" si="65"/>
        <v>57.5596107891147</v>
      </c>
      <c r="J251">
        <f t="shared" si="66"/>
        <v>45.581129051835383</v>
      </c>
      <c r="K251">
        <f t="shared" si="66"/>
        <v>-35.149245632791299</v>
      </c>
      <c r="L251">
        <f t="shared" si="67"/>
        <v>-10.306490949353167</v>
      </c>
      <c r="M251">
        <f t="shared" si="68"/>
        <v>-24.226294677058515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62.613114439182212</v>
      </c>
      <c r="C252" s="9">
        <f t="shared" si="61"/>
        <v>1.398000000000001</v>
      </c>
      <c r="D252" s="9">
        <f t="shared" si="72"/>
        <v>74.613114439182212</v>
      </c>
      <c r="E252" s="9">
        <f t="shared" si="72"/>
        <v>-22.130557179426109</v>
      </c>
      <c r="F252" s="9">
        <f t="shared" si="63"/>
        <v>-16.747167646257285</v>
      </c>
      <c r="G252" s="10">
        <f t="shared" si="73"/>
        <v>2.1666666599999997</v>
      </c>
      <c r="H252" s="5">
        <f t="shared" si="73"/>
        <v>1</v>
      </c>
      <c r="I252">
        <f t="shared" si="65"/>
        <v>57.599607646149977</v>
      </c>
      <c r="J252">
        <f t="shared" si="66"/>
        <v>45.519290106139266</v>
      </c>
      <c r="K252">
        <f t="shared" si="66"/>
        <v>-35.294603400853653</v>
      </c>
      <c r="L252">
        <f t="shared" si="67"/>
        <v>-10.299660381528545</v>
      </c>
      <c r="M252">
        <f t="shared" si="68"/>
        <v>-24.18788186235123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62.886044785932185</v>
      </c>
      <c r="C253" s="9">
        <f t="shared" si="61"/>
        <v>1.404000000000001</v>
      </c>
      <c r="D253" s="9">
        <f t="shared" si="72"/>
        <v>74.886044785932185</v>
      </c>
      <c r="E253" s="9">
        <f t="shared" si="72"/>
        <v>-22.342760181704755</v>
      </c>
      <c r="F253" s="9">
        <f t="shared" si="63"/>
        <v>-16.895736354156629</v>
      </c>
      <c r="G253" s="10">
        <f t="shared" si="73"/>
        <v>2.1666666599999997</v>
      </c>
      <c r="H253" s="5">
        <f t="shared" si="73"/>
        <v>1</v>
      </c>
      <c r="I253">
        <f t="shared" si="65"/>
        <v>57.639900273435998</v>
      </c>
      <c r="J253">
        <f t="shared" si="66"/>
        <v>45.457492143850097</v>
      </c>
      <c r="K253">
        <f t="shared" si="66"/>
        <v>-35.439730692027759</v>
      </c>
      <c r="L253">
        <f t="shared" si="67"/>
        <v>-10.29287247738163</v>
      </c>
      <c r="M253">
        <f t="shared" si="68"/>
        <v>-24.149434379629763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63.158604467090697</v>
      </c>
      <c r="C254" s="9">
        <f t="shared" si="61"/>
        <v>1.410000000000001</v>
      </c>
      <c r="D254" s="9">
        <f t="shared" si="72"/>
        <v>75.158604467090697</v>
      </c>
      <c r="E254" s="9">
        <f t="shared" si="72"/>
        <v>-22.555833255675754</v>
      </c>
      <c r="F254" s="9">
        <f t="shared" si="63"/>
        <v>-17.044719013815588</v>
      </c>
      <c r="G254" s="10">
        <f t="shared" si="73"/>
        <v>2.1666666599999997</v>
      </c>
      <c r="H254" s="5">
        <f t="shared" si="73"/>
        <v>1</v>
      </c>
      <c r="I254">
        <f t="shared" si="65"/>
        <v>57.680485849949498</v>
      </c>
      <c r="J254">
        <f t="shared" si="66"/>
        <v>45.395734908985808</v>
      </c>
      <c r="K254">
        <f t="shared" si="66"/>
        <v>-35.584627298305534</v>
      </c>
      <c r="L254">
        <f t="shared" si="67"/>
        <v>-10.286126479893472</v>
      </c>
      <c r="M254">
        <f t="shared" si="68"/>
        <v>-24.110952273950573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63.430793726267979</v>
      </c>
      <c r="C255" s="9">
        <f t="shared" si="61"/>
        <v>1.416000000000001</v>
      </c>
      <c r="D255" s="9">
        <f t="shared" si="72"/>
        <v>75.430793726267979</v>
      </c>
      <c r="E255" s="9">
        <f t="shared" si="72"/>
        <v>-22.76977501660652</v>
      </c>
      <c r="F255" s="9">
        <f t="shared" si="63"/>
        <v>-17.194113248882537</v>
      </c>
      <c r="G255" s="10">
        <f t="shared" si="73"/>
        <v>2.1666666599999997</v>
      </c>
      <c r="H255" s="5">
        <f t="shared" si="73"/>
        <v>1</v>
      </c>
      <c r="I255">
        <f t="shared" si="65"/>
        <v>57.721361563704519</v>
      </c>
      <c r="J255">
        <f t="shared" si="66"/>
        <v>45.334018150106445</v>
      </c>
      <c r="K255">
        <f t="shared" si="66"/>
        <v>-35.729293011949238</v>
      </c>
      <c r="L255">
        <f t="shared" si="67"/>
        <v>-10.279421637541484</v>
      </c>
      <c r="M255">
        <f t="shared" si="68"/>
        <v>-24.072435597193397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63.702612805579136</v>
      </c>
      <c r="C256" s="9">
        <f t="shared" si="61"/>
        <v>1.422000000000001</v>
      </c>
      <c r="D256" s="9">
        <f t="shared" si="72"/>
        <v>75.702612805579136</v>
      </c>
      <c r="E256" s="9">
        <f t="shared" si="72"/>
        <v>-22.984584078518964</v>
      </c>
      <c r="F256" s="9">
        <f t="shared" si="63"/>
        <v>-17.3439166877879</v>
      </c>
      <c r="G256" s="10">
        <f t="shared" si="73"/>
        <v>2.1666666599999997</v>
      </c>
      <c r="H256" s="5">
        <f t="shared" si="73"/>
        <v>1</v>
      </c>
      <c r="I256">
        <f t="shared" si="65"/>
        <v>57.762524611847873</v>
      </c>
      <c r="J256">
        <f t="shared" si="66"/>
        <v>45.272341620281196</v>
      </c>
      <c r="K256">
        <f t="shared" si="66"/>
        <v>-35.873727625532396</v>
      </c>
      <c r="L256">
        <f t="shared" si="67"/>
        <v>-10.272757204294223</v>
      </c>
      <c r="M256">
        <f t="shared" si="68"/>
        <v>-24.033884407989504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63.974061945671153</v>
      </c>
      <c r="C257" s="9">
        <f t="shared" si="61"/>
        <v>1.428000000000001</v>
      </c>
      <c r="D257" s="9">
        <f t="shared" si="72"/>
        <v>75.974061945671153</v>
      </c>
      <c r="E257" s="9">
        <f t="shared" si="72"/>
        <v>-23.200259054191502</v>
      </c>
      <c r="F257" s="9">
        <f t="shared" si="63"/>
        <v>-17.49412696373486</v>
      </c>
      <c r="G257" s="10">
        <f t="shared" si="73"/>
        <v>2.1666666599999997</v>
      </c>
      <c r="H257" s="5">
        <f t="shared" si="73"/>
        <v>1</v>
      </c>
      <c r="I257">
        <f t="shared" si="65"/>
        <v>57.803972200752703</v>
      </c>
      <c r="J257">
        <f t="shared" si="66"/>
        <v>45.21070507705543</v>
      </c>
      <c r="K257">
        <f t="shared" si="66"/>
        <v>-36.017930931980331</v>
      </c>
      <c r="L257">
        <f t="shared" si="67"/>
        <v>-10.266132439605839</v>
      </c>
      <c r="M257">
        <f t="shared" si="68"/>
        <v>-23.995298771649935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64.245141385749577</v>
      </c>
      <c r="C258" s="9">
        <f t="shared" si="61"/>
        <v>1.4340000000000011</v>
      </c>
      <c r="D258" s="9">
        <f t="shared" si="72"/>
        <v>76.245141385749577</v>
      </c>
      <c r="E258" s="9">
        <f t="shared" si="72"/>
        <v>-23.416798555161275</v>
      </c>
      <c r="F258" s="9">
        <f t="shared" si="63"/>
        <v>-17.644741714690323</v>
      </c>
      <c r="G258" s="10">
        <f t="shared" si="73"/>
        <v>2.1666666599999997</v>
      </c>
      <c r="H258" s="5">
        <f t="shared" si="73"/>
        <v>1</v>
      </c>
      <c r="I258">
        <f t="shared" si="65"/>
        <v>57.845701546110234</v>
      </c>
      <c r="J258">
        <f t="shared" si="66"/>
        <v>45.149108282417792</v>
      </c>
      <c r="K258">
        <f t="shared" si="66"/>
        <v>-36.161902724610229</v>
      </c>
      <c r="L258">
        <f t="shared" si="67"/>
        <v>-10.259546608410176</v>
      </c>
      <c r="M258">
        <f t="shared" si="68"/>
        <v>-23.956678760093869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64.515851363605137</v>
      </c>
      <c r="C259" s="9">
        <f t="shared" si="61"/>
        <v>1.4400000000000011</v>
      </c>
      <c r="D259" s="9">
        <f t="shared" si="72"/>
        <v>76.515851363605137</v>
      </c>
      <c r="E259" s="9">
        <f t="shared" si="72"/>
        <v>-23.634201191726618</v>
      </c>
      <c r="F259" s="9">
        <f t="shared" si="63"/>
        <v>-17.795758583376251</v>
      </c>
      <c r="G259" s="10">
        <f t="shared" si="73"/>
        <v>2.1666666599999997</v>
      </c>
      <c r="H259" s="5">
        <f t="shared" si="73"/>
        <v>1</v>
      </c>
      <c r="I259">
        <f t="shared" si="65"/>
        <v>57.887709873019723</v>
      </c>
      <c r="J259">
        <f t="shared" si="66"/>
        <v>45.087551002767334</v>
      </c>
      <c r="K259">
        <f t="shared" si="66"/>
        <v>-36.30564279717079</v>
      </c>
      <c r="L259">
        <f t="shared" si="67"/>
        <v>-10.252998981114565</v>
      </c>
      <c r="M259">
        <f t="shared" si="68"/>
        <v>-23.918024451777065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64.786192115640077</v>
      </c>
      <c r="C260" s="9">
        <f t="shared" si="61"/>
        <v>1.4460000000000011</v>
      </c>
      <c r="D260" s="9">
        <f t="shared" si="72"/>
        <v>76.786192115640077</v>
      </c>
      <c r="E260" s="9">
        <f t="shared" si="72"/>
        <v>-23.852465572949775</v>
      </c>
      <c r="F260" s="9">
        <f t="shared" si="63"/>
        <v>-17.947175217261275</v>
      </c>
      <c r="G260" s="10">
        <f t="shared" si="73"/>
        <v>2.1666666599999997</v>
      </c>
      <c r="H260" s="5">
        <f t="shared" si="73"/>
        <v>1</v>
      </c>
      <c r="I260">
        <f t="shared" si="65"/>
        <v>57.929994416076582</v>
      </c>
      <c r="J260">
        <f t="shared" si="66"/>
        <v>45.026033008880646</v>
      </c>
      <c r="K260">
        <f t="shared" si="66"/>
        <v>-36.449150943881456</v>
      </c>
      <c r="L260">
        <f t="shared" si="67"/>
        <v>-10.246488833593274</v>
      </c>
      <c r="M260">
        <f t="shared" si="68"/>
        <v>-23.879335931620378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65.05616387689436</v>
      </c>
      <c r="C261" s="9">
        <f t="shared" si="61"/>
        <v>1.4520000000000011</v>
      </c>
      <c r="D261" s="9">
        <f t="shared" ref="D261:E276" si="74">D260+$C$7*(J260+J261)/2</f>
        <v>77.05616387689436</v>
      </c>
      <c r="E261" s="9">
        <f t="shared" si="74"/>
        <v>-24.071590306659832</v>
      </c>
      <c r="F261" s="9">
        <f t="shared" si="63"/>
        <v>-18.098989268552689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57.972552419458708</v>
      </c>
      <c r="J261">
        <f t="shared" si="66"/>
        <v>44.964554075879086</v>
      </c>
      <c r="K261">
        <f t="shared" si="66"/>
        <v>-36.592426959471176</v>
      </c>
      <c r="L261">
        <f t="shared" si="67"/>
        <v>-10.240015447180628</v>
      </c>
      <c r="M261">
        <f t="shared" si="68"/>
        <v>-23.840613290938371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65.325766881071587</v>
      </c>
      <c r="C262" s="9">
        <f t="shared" si="61"/>
        <v>1.4580000000000011</v>
      </c>
      <c r="D262" s="9">
        <f t="shared" si="74"/>
        <v>77.325766881071587</v>
      </c>
      <c r="E262" s="9">
        <f t="shared" si="74"/>
        <v>-24.291573999455895</v>
      </c>
      <c r="F262" s="9">
        <f t="shared" si="63"/>
        <v>-18.251198394188641</v>
      </c>
      <c r="G262" s="10">
        <f t="shared" si="75"/>
        <v>2.1666666599999997</v>
      </c>
      <c r="H262" s="5">
        <f t="shared" si="75"/>
        <v>1</v>
      </c>
      <c r="I262">
        <f t="shared" si="65"/>
        <v>58.015381137011005</v>
      </c>
      <c r="J262">
        <f t="shared" si="66"/>
        <v>44.903113983196</v>
      </c>
      <c r="K262">
        <f t="shared" si="66"/>
        <v>-36.735470639216807</v>
      </c>
      <c r="L262">
        <f t="shared" si="67"/>
        <v>-10.233578108663826</v>
      </c>
      <c r="M262">
        <f t="shared" si="68"/>
        <v>-23.801856627368039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65.595001360564808</v>
      </c>
      <c r="C263" s="9">
        <f t="shared" si="61"/>
        <v>1.4640000000000011</v>
      </c>
      <c r="D263" s="9">
        <f t="shared" si="74"/>
        <v>77.595001360564808</v>
      </c>
      <c r="E263" s="9">
        <f t="shared" si="74"/>
        <v>-24.51241525671049</v>
      </c>
      <c r="F263" s="9">
        <f t="shared" si="63"/>
        <v>-18.403800255830728</v>
      </c>
      <c r="G263" s="10">
        <f t="shared" si="75"/>
        <v>2.1666666599999997</v>
      </c>
      <c r="H263" s="5">
        <f t="shared" si="75"/>
        <v>1</v>
      </c>
      <c r="I263">
        <f t="shared" si="65"/>
        <v>58.05847783232813</v>
      </c>
      <c r="J263">
        <f t="shared" si="66"/>
        <v>44.841712514544021</v>
      </c>
      <c r="K263">
        <f t="shared" si="66"/>
        <v>-36.878281778981012</v>
      </c>
      <c r="L263">
        <f t="shared" si="67"/>
        <v>-10.227176110275421</v>
      </c>
      <c r="M263">
        <f t="shared" si="68"/>
        <v>-23.763066044797661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65.863867546482084</v>
      </c>
      <c r="C264" s="9">
        <f t="shared" si="61"/>
        <v>1.4700000000000011</v>
      </c>
      <c r="D264" s="9">
        <f t="shared" si="74"/>
        <v>77.863867546482084</v>
      </c>
      <c r="E264" s="9">
        <f t="shared" si="74"/>
        <v>-24.734112682573183</v>
      </c>
      <c r="F264" s="9">
        <f t="shared" si="63"/>
        <v>-18.556792519856849</v>
      </c>
      <c r="G264" s="10">
        <f t="shared" si="75"/>
        <v>2.1666666599999997</v>
      </c>
      <c r="H264" s="5">
        <f t="shared" si="75"/>
        <v>1</v>
      </c>
      <c r="I264">
        <f t="shared" si="65"/>
        <v>58.101839778835419</v>
      </c>
      <c r="J264">
        <f t="shared" si="66"/>
        <v>44.780349457882366</v>
      </c>
      <c r="K264">
        <f t="shared" si="66"/>
        <v>-37.020860175249801</v>
      </c>
      <c r="L264">
        <f t="shared" si="67"/>
        <v>-10.220808749685473</v>
      </c>
      <c r="M264">
        <f t="shared" si="68"/>
        <v>-23.724241653295728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66.132365668671881</v>
      </c>
      <c r="C265" s="9">
        <f t="shared" si="61"/>
        <v>1.4760000000000011</v>
      </c>
      <c r="D265" s="9">
        <f t="shared" si="74"/>
        <v>78.132365668671881</v>
      </c>
      <c r="E265" s="9">
        <f t="shared" si="74"/>
        <v>-24.95666487997444</v>
      </c>
      <c r="F265" s="9">
        <f t="shared" si="63"/>
        <v>-18.710172857354337</v>
      </c>
      <c r="G265" s="10">
        <f t="shared" si="75"/>
        <v>2.1666666599999997</v>
      </c>
      <c r="H265" s="5">
        <f t="shared" si="75"/>
        <v>1</v>
      </c>
      <c r="I265">
        <f t="shared" si="65"/>
        <v>58.145464259868092</v>
      </c>
      <c r="J265">
        <f t="shared" si="66"/>
        <v>44.719024605384256</v>
      </c>
      <c r="K265">
        <f t="shared" si="66"/>
        <v>-37.163205625169574</v>
      </c>
      <c r="L265">
        <f t="shared" si="67"/>
        <v>-10.214475329993418</v>
      </c>
      <c r="M265">
        <f t="shared" si="68"/>
        <v>-23.685383569040049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66.400495955748241</v>
      </c>
      <c r="C266" s="9">
        <f t="shared" si="61"/>
        <v>1.4820000000000011</v>
      </c>
      <c r="D266" s="9">
        <f t="shared" si="74"/>
        <v>78.400495955748241</v>
      </c>
      <c r="E266" s="9">
        <f t="shared" si="74"/>
        <v>-25.1800704506297</v>
      </c>
      <c r="F266" s="9">
        <f t="shared" si="63"/>
        <v>-18.863938944113407</v>
      </c>
      <c r="G266" s="10">
        <f t="shared" si="75"/>
        <v>2.1666666599999997</v>
      </c>
      <c r="H266" s="5">
        <f t="shared" si="75"/>
        <v>1</v>
      </c>
      <c r="I266">
        <f t="shared" si="65"/>
        <v>58.18934856874862</v>
      </c>
      <c r="J266">
        <f t="shared" si="66"/>
        <v>44.657737753404298</v>
      </c>
      <c r="K266">
        <f t="shared" si="66"/>
        <v>-37.305317926583818</v>
      </c>
      <c r="L266">
        <f t="shared" si="67"/>
        <v>-10.208175159719586</v>
      </c>
      <c r="M266">
        <f t="shared" si="68"/>
        <v>-23.646491914246944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66.668258635115791</v>
      </c>
      <c r="C267" s="9">
        <f t="shared" si="61"/>
        <v>1.4880000000000011</v>
      </c>
      <c r="D267" s="9">
        <f t="shared" si="74"/>
        <v>78.668258635115791</v>
      </c>
      <c r="E267" s="9">
        <f t="shared" si="74"/>
        <v>-25.404327995043658</v>
      </c>
      <c r="F267" s="9">
        <f t="shared" si="63"/>
        <v>-19.018088460620888</v>
      </c>
      <c r="G267" s="10">
        <f t="shared" si="75"/>
        <v>2.1666666599999997</v>
      </c>
      <c r="H267" s="5">
        <f t="shared" si="75"/>
        <v>1</v>
      </c>
      <c r="I267">
        <f t="shared" si="65"/>
        <v>58.233490008862383</v>
      </c>
      <c r="J267">
        <f t="shared" si="66"/>
        <v>44.596488702445981</v>
      </c>
      <c r="K267">
        <f t="shared" si="66"/>
        <v>-37.447196878069299</v>
      </c>
      <c r="L267">
        <f t="shared" si="67"/>
        <v>-10.201907552796422</v>
      </c>
      <c r="M267">
        <f t="shared" si="68"/>
        <v>-23.60756681710064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66.935653932994512</v>
      </c>
      <c r="C268" s="9">
        <f t="shared" si="61"/>
        <v>1.4940000000000011</v>
      </c>
      <c r="D268" s="9">
        <f t="shared" si="74"/>
        <v>78.935653932994512</v>
      </c>
      <c r="E268" s="9">
        <f t="shared" si="74"/>
        <v>-25.629436112514782</v>
      </c>
      <c r="F268" s="9">
        <f t="shared" si="63"/>
        <v>-19.172619092054195</v>
      </c>
      <c r="G268" s="10">
        <f t="shared" si="75"/>
        <v>2.1666666599999997</v>
      </c>
      <c r="H268" s="5">
        <f t="shared" si="75"/>
        <v>1</v>
      </c>
      <c r="I268">
        <f t="shared" si="65"/>
        <v>58.27788589373155</v>
      </c>
      <c r="J268">
        <f t="shared" si="66"/>
        <v>44.535277257129202</v>
      </c>
      <c r="K268">
        <f t="shared" si="66"/>
        <v>-37.588842278971903</v>
      </c>
      <c r="L268">
        <f t="shared" si="67"/>
        <v>-10.195671828559414</v>
      </c>
      <c r="M268">
        <f t="shared" si="68"/>
        <v>-23.568608411682732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67.202682074444368</v>
      </c>
      <c r="C269" s="9">
        <f t="shared" si="61"/>
        <v>1.5000000000000011</v>
      </c>
      <c r="D269" s="9">
        <f t="shared" si="74"/>
        <v>79.202682074444368</v>
      </c>
      <c r="E269" s="9">
        <f t="shared" si="74"/>
        <v>-25.855393401140024</v>
      </c>
      <c r="F269" s="9">
        <f t="shared" si="63"/>
        <v>-19.327528528275632</v>
      </c>
      <c r="G269" s="10">
        <f t="shared" si="75"/>
        <v>2.1666666599999997</v>
      </c>
      <c r="H269" s="5">
        <f t="shared" si="75"/>
        <v>1</v>
      </c>
      <c r="I269">
        <f t="shared" si="65"/>
        <v>58.322533547087247</v>
      </c>
      <c r="J269">
        <f t="shared" si="66"/>
        <v>44.474103226157844</v>
      </c>
      <c r="K269">
        <f t="shared" si="66"/>
        <v>-37.730253929442</v>
      </c>
      <c r="L269">
        <f t="shared" si="67"/>
        <v>-10.189467311737694</v>
      </c>
      <c r="M269">
        <f t="shared" si="68"/>
        <v>-23.529616837901891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67.469343283389705</v>
      </c>
      <c r="C270" s="9">
        <f t="shared" si="61"/>
        <v>1.5060000000000011</v>
      </c>
      <c r="D270" s="9">
        <f t="shared" si="74"/>
        <v>79.469343283389705</v>
      </c>
      <c r="E270" s="9">
        <f t="shared" si="74"/>
        <v>-26.082198457819757</v>
      </c>
      <c r="F270" s="9">
        <f t="shared" si="63"/>
        <v>-19.482814463826944</v>
      </c>
      <c r="G270" s="10">
        <f t="shared" si="75"/>
        <v>2.1666666599999997</v>
      </c>
      <c r="H270" s="5">
        <f t="shared" si="75"/>
        <v>1</v>
      </c>
      <c r="I270">
        <f t="shared" si="65"/>
        <v>58.367430302939916</v>
      </c>
      <c r="J270">
        <f t="shared" si="66"/>
        <v>44.412966422287418</v>
      </c>
      <c r="K270">
        <f t="shared" si="66"/>
        <v>-37.871431630469409</v>
      </c>
      <c r="L270">
        <f t="shared" si="67"/>
        <v>-10.18329333244434</v>
      </c>
      <c r="M270">
        <f t="shared" si="68"/>
        <v>-23.490592241423666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67.735637782643451</v>
      </c>
      <c r="C271" s="9">
        <f t="shared" si="61"/>
        <v>1.5120000000000011</v>
      </c>
      <c r="D271" s="9">
        <f t="shared" si="74"/>
        <v>79.735637782643451</v>
      </c>
      <c r="E271" s="9">
        <f t="shared" si="74"/>
        <v>-26.30984987826292</v>
      </c>
      <c r="F271" s="9">
        <f t="shared" si="63"/>
        <v>-19.638474597924098</v>
      </c>
      <c r="G271" s="10">
        <f t="shared" si="75"/>
        <v>2.1666666599999997</v>
      </c>
      <c r="H271" s="5">
        <f t="shared" si="75"/>
        <v>1</v>
      </c>
      <c r="I271">
        <f t="shared" si="65"/>
        <v>58.412573505648048</v>
      </c>
      <c r="J271">
        <f t="shared" si="66"/>
        <v>44.35186666229275</v>
      </c>
      <c r="K271">
        <f t="shared" si="66"/>
        <v>-38.012375183917953</v>
      </c>
      <c r="L271">
        <f t="shared" si="67"/>
        <v>-10.177149226166382</v>
      </c>
      <c r="M271">
        <f t="shared" si="68"/>
        <v>-23.451534773600478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68.001565793931135</v>
      </c>
      <c r="C272" s="9">
        <f t="shared" si="61"/>
        <v>1.5180000000000011</v>
      </c>
      <c r="D272" s="9">
        <f t="shared" si="74"/>
        <v>80.001565793931135</v>
      </c>
      <c r="E272" s="9">
        <f t="shared" si="74"/>
        <v>-26.538346256992352</v>
      </c>
      <c r="F272" s="9">
        <f t="shared" si="63"/>
        <v>-19.794506634452386</v>
      </c>
      <c r="G272" s="10">
        <f t="shared" si="75"/>
        <v>2.1666666599999997</v>
      </c>
      <c r="H272" s="5">
        <f t="shared" si="75"/>
        <v>1</v>
      </c>
      <c r="I272">
        <f t="shared" si="65"/>
        <v>58.457960509985135</v>
      </c>
      <c r="J272">
        <f t="shared" si="66"/>
        <v>44.290803766935753</v>
      </c>
      <c r="K272">
        <f t="shared" si="66"/>
        <v>-38.153084392559556</v>
      </c>
      <c r="L272">
        <f t="shared" si="67"/>
        <v>-10.171034333754521</v>
      </c>
      <c r="M272">
        <f t="shared" si="68"/>
        <v>-23.412444591401808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68.267127537914746</v>
      </c>
      <c r="C273" s="9">
        <f t="shared" si="61"/>
        <v>1.5240000000000011</v>
      </c>
      <c r="D273" s="9">
        <f t="shared" si="74"/>
        <v>80.267127537914746</v>
      </c>
      <c r="E273" s="9">
        <f t="shared" si="74"/>
        <v>-26.767686187350353</v>
      </c>
      <c r="F273" s="9">
        <f t="shared" si="63"/>
        <v>-19.950908281961777</v>
      </c>
      <c r="G273" s="10">
        <f t="shared" si="75"/>
        <v>2.1666666599999997</v>
      </c>
      <c r="H273" s="5">
        <f t="shared" si="75"/>
        <v>1</v>
      </c>
      <c r="I273">
        <f t="shared" si="65"/>
        <v>58.503588681204924</v>
      </c>
      <c r="J273">
        <f t="shared" si="66"/>
        <v>44.229777560933222</v>
      </c>
      <c r="K273">
        <f t="shared" si="66"/>
        <v>-38.293559060107967</v>
      </c>
      <c r="L273">
        <f t="shared" si="67"/>
        <v>-10.164948001412528</v>
      </c>
      <c r="M273">
        <f t="shared" si="68"/>
        <v>-23.373321857344557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68.532323234216321</v>
      </c>
      <c r="C274" s="9">
        <f t="shared" si="61"/>
        <v>1.5300000000000011</v>
      </c>
      <c r="D274" s="9">
        <f t="shared" si="74"/>
        <v>80.532323234216321</v>
      </c>
      <c r="E274" s="9">
        <f t="shared" si="74"/>
        <v>-26.997868261504433</v>
      </c>
      <c r="F274" s="9">
        <f t="shared" si="63"/>
        <v>-20.107677253662438</v>
      </c>
      <c r="G274" s="10">
        <f t="shared" si="75"/>
        <v>2.1666666599999997</v>
      </c>
      <c r="H274" s="5">
        <f t="shared" si="75"/>
        <v>1</v>
      </c>
      <c r="I274">
        <f t="shared" si="65"/>
        <v>58.549455395104999</v>
      </c>
      <c r="J274">
        <f t="shared" si="66"/>
        <v>44.168787872924746</v>
      </c>
      <c r="K274">
        <f t="shared" si="66"/>
        <v>-38.433798991252033</v>
      </c>
      <c r="L274">
        <f t="shared" si="67"/>
        <v>-10.158889580686372</v>
      </c>
      <c r="M274">
        <f t="shared" si="68"/>
        <v>-23.33416673942358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68.797153101441424</v>
      </c>
      <c r="C275" s="9">
        <f t="shared" si="61"/>
        <v>1.5360000000000011</v>
      </c>
      <c r="D275" s="9">
        <f t="shared" si="74"/>
        <v>80.797153101441424</v>
      </c>
      <c r="E275" s="9">
        <f t="shared" si="74"/>
        <v>-27.228891070453255</v>
      </c>
      <c r="F275" s="9">
        <f t="shared" si="63"/>
        <v>-20.264811267420658</v>
      </c>
      <c r="G275" s="10">
        <f t="shared" si="75"/>
        <v>2.1666666599999997</v>
      </c>
      <c r="H275" s="5">
        <f t="shared" si="75"/>
        <v>1</v>
      </c>
      <c r="I275">
        <f t="shared" si="65"/>
        <v>58.595558038088676</v>
      </c>
      <c r="J275">
        <f t="shared" si="66"/>
        <v>44.107834535440631</v>
      </c>
      <c r="K275">
        <f t="shared" si="66"/>
        <v>-38.573803991688571</v>
      </c>
      <c r="L275">
        <f t="shared" si="67"/>
        <v>-10.15285842845306</v>
      </c>
      <c r="M275">
        <f t="shared" si="68"/>
        <v>-23.294979411042419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69.061617357202351</v>
      </c>
      <c r="C276" s="9">
        <f t="shared" si="61"/>
        <v>1.5420000000000011</v>
      </c>
      <c r="D276" s="9">
        <f t="shared" si="74"/>
        <v>81.061617357202351</v>
      </c>
      <c r="E276" s="9">
        <f t="shared" si="74"/>
        <v>-27.460753204032784</v>
      </c>
      <c r="F276" s="9">
        <f t="shared" si="63"/>
        <v>-20.422308045754853</v>
      </c>
      <c r="G276" s="10">
        <f t="shared" si="75"/>
        <v>2.1666666599999997</v>
      </c>
      <c r="H276" s="5">
        <f t="shared" si="75"/>
        <v>1</v>
      </c>
      <c r="I276">
        <f t="shared" si="65"/>
        <v>58.641894007225204</v>
      </c>
      <c r="J276">
        <f t="shared" si="66"/>
        <v>44.046917384869914</v>
      </c>
      <c r="K276">
        <f t="shared" si="66"/>
        <v>-38.713573868154825</v>
      </c>
      <c r="L276">
        <f t="shared" si="67"/>
        <v>-10.146853906909175</v>
      </c>
      <c r="M276">
        <f t="shared" si="68"/>
        <v>-23.255760050944282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69.325716218141253</v>
      </c>
      <c r="C277" s="9">
        <f t="shared" ref="C277:C289" si="80">C276+_dt</f>
        <v>1.5480000000000012</v>
      </c>
      <c r="D277" s="9">
        <f t="shared" ref="D277:E289" si="81">D276+$C$7*(J276+J277)/2</f>
        <v>81.325716218141253</v>
      </c>
      <c r="E277" s="9">
        <f t="shared" si="81"/>
        <v>-27.69345325092263</v>
      </c>
      <c r="F277" s="9">
        <f t="shared" ref="F277:F289" si="82">$O$1*D277^2+$O$2*D277+$O$3</f>
        <v>-20.580165315831941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58.688460710308348</v>
      </c>
      <c r="J277">
        <f t="shared" ref="J277:K289" si="85">J276+L276*$C$7</f>
        <v>43.98603626142846</v>
      </c>
      <c r="K277">
        <f t="shared" si="85"/>
        <v>-38.853108428460487</v>
      </c>
      <c r="L277">
        <f t="shared" ref="L277:L289" si="86">-$C$15*I277*J277</f>
        <v>-10.140875383559155</v>
      </c>
      <c r="M277">
        <f t="shared" ref="M277:M289" si="87">-$C$6-$C$15*I277*K277</f>
        <v>-23.21650884314316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69.589449899952925</v>
      </c>
      <c r="C278" s="9">
        <f t="shared" si="80"/>
        <v>1.5540000000000012</v>
      </c>
      <c r="D278" s="9">
        <f t="shared" si="81"/>
        <v>81.589449899952925</v>
      </c>
      <c r="E278" s="9">
        <f t="shared" si="81"/>
        <v>-27.926989798652571</v>
      </c>
      <c r="F278" s="9">
        <f t="shared" si="82"/>
        <v>-20.738380809463873</v>
      </c>
      <c r="G278" s="10">
        <f t="shared" si="83"/>
        <v>2.1666666599999997</v>
      </c>
      <c r="H278" s="5">
        <f t="shared" si="83"/>
        <v>1</v>
      </c>
      <c r="I278">
        <f t="shared" si="84"/>
        <v>58.735255565913278</v>
      </c>
      <c r="J278">
        <f t="shared" si="85"/>
        <v>43.925191009127104</v>
      </c>
      <c r="K278">
        <f t="shared" si="85"/>
        <v>-38.992407481519344</v>
      </c>
      <c r="L278">
        <f t="shared" si="86"/>
        <v>-10.134922231203277</v>
      </c>
      <c r="M278">
        <f t="shared" si="87"/>
        <v>-23.177225976855219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69.852818617407522</v>
      </c>
      <c r="C279" s="9">
        <f t="shared" si="80"/>
        <v>1.5600000000000012</v>
      </c>
      <c r="D279" s="9">
        <f t="shared" si="81"/>
        <v>81.852818617407522</v>
      </c>
      <c r="E279" s="9">
        <f t="shared" si="81"/>
        <v>-28.161361433609269</v>
      </c>
      <c r="F279" s="9">
        <f t="shared" si="82"/>
        <v>-20.896952263104414</v>
      </c>
      <c r="G279" s="10">
        <f t="shared" si="83"/>
        <v>2.1666666599999997</v>
      </c>
      <c r="H279" s="5">
        <f t="shared" si="83"/>
        <v>1</v>
      </c>
      <c r="I279">
        <f t="shared" si="84"/>
        <v>58.782276003451848</v>
      </c>
      <c r="J279">
        <f t="shared" si="85"/>
        <v>43.864381475739883</v>
      </c>
      <c r="K279">
        <f t="shared" si="85"/>
        <v>-39.131470837380476</v>
      </c>
      <c r="L279">
        <f t="shared" si="86"/>
        <v>-10.128993827925372</v>
      </c>
      <c r="M279">
        <f t="shared" si="87"/>
        <v>-23.137911646430371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70.115822584373063</v>
      </c>
      <c r="C280" s="9">
        <f t="shared" si="80"/>
        <v>1.5660000000000012</v>
      </c>
      <c r="D280" s="9">
        <f t="shared" si="81"/>
        <v>82.115822584373063</v>
      </c>
      <c r="E280" s="9">
        <f t="shared" si="81"/>
        <v>-28.396566741043188</v>
      </c>
      <c r="F280" s="9">
        <f t="shared" si="82"/>
        <v>-21.055877417846197</v>
      </c>
      <c r="G280" s="10">
        <f t="shared" si="83"/>
        <v>2.1666666599999997</v>
      </c>
      <c r="H280" s="5">
        <f t="shared" si="83"/>
        <v>1</v>
      </c>
      <c r="I280">
        <f t="shared" si="84"/>
        <v>58.829519463226269</v>
      </c>
      <c r="J280">
        <f t="shared" si="85"/>
        <v>43.803607512772331</v>
      </c>
      <c r="K280">
        <f t="shared" si="85"/>
        <v>-39.270298307259061</v>
      </c>
      <c r="L280">
        <f t="shared" si="86"/>
        <v>-10.123089557080267</v>
      </c>
      <c r="M280">
        <f t="shared" si="87"/>
        <v>-23.098566051284095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70.378462013837677</v>
      </c>
      <c r="C281" s="9">
        <f t="shared" si="80"/>
        <v>1.5720000000000012</v>
      </c>
      <c r="D281" s="9">
        <f t="shared" si="81"/>
        <v>82.378462013837677</v>
      </c>
      <c r="E281" s="9">
        <f t="shared" si="81"/>
        <v>-28.632604305075667</v>
      </c>
      <c r="F281" s="9">
        <f t="shared" si="82"/>
        <v>-21.21515401941793</v>
      </c>
      <c r="G281" s="10">
        <f t="shared" si="83"/>
        <v>2.1666666599999997</v>
      </c>
      <c r="H281" s="5">
        <f t="shared" si="83"/>
        <v>1</v>
      </c>
      <c r="I281">
        <f t="shared" si="84"/>
        <v>58.876983396481123</v>
      </c>
      <c r="J281">
        <f t="shared" si="85"/>
        <v>43.74286897542985</v>
      </c>
      <c r="K281">
        <f t="shared" si="85"/>
        <v>-39.408889703566764</v>
      </c>
      <c r="L281">
        <f t="shared" si="86"/>
        <v>-10.117208807280964</v>
      </c>
      <c r="M281">
        <f t="shared" si="87"/>
        <v>-23.059189395829478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70.640737117931721</v>
      </c>
      <c r="C282" s="9">
        <f t="shared" si="80"/>
        <v>1.5780000000000012</v>
      </c>
      <c r="D282" s="9">
        <f t="shared" si="81"/>
        <v>82.640737117931721</v>
      </c>
      <c r="E282" s="9">
        <f t="shared" si="81"/>
        <v>-28.869472708706191</v>
      </c>
      <c r="F282" s="9">
        <f t="shared" si="82"/>
        <v>-21.374779818181867</v>
      </c>
      <c r="G282" s="10">
        <f t="shared" si="83"/>
        <v>2.1666666599999997</v>
      </c>
      <c r="H282" s="5">
        <f t="shared" si="83"/>
        <v>1</v>
      </c>
      <c r="I282">
        <f t="shared" si="84"/>
        <v>58.924665265453818</v>
      </c>
      <c r="J282">
        <f t="shared" si="85"/>
        <v>43.682165722586163</v>
      </c>
      <c r="K282">
        <f t="shared" si="85"/>
        <v>-39.54724483994174</v>
      </c>
      <c r="L282">
        <f t="shared" si="86"/>
        <v>-10.111350972385537</v>
      </c>
      <c r="M282">
        <f t="shared" si="87"/>
        <v>-23.019781889409501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70.90264810794973</v>
      </c>
      <c r="C283" s="9">
        <f t="shared" si="80"/>
        <v>1.5840000000000012</v>
      </c>
      <c r="D283" s="9">
        <f t="shared" si="81"/>
        <v>82.90264810794973</v>
      </c>
      <c r="E283" s="9">
        <f t="shared" si="81"/>
        <v>-29.107170533819851</v>
      </c>
      <c r="F283" s="9">
        <f t="shared" si="82"/>
        <v>-21.534752569131502</v>
      </c>
      <c r="G283" s="10">
        <f t="shared" si="83"/>
        <v>2.1666666599999997</v>
      </c>
      <c r="H283" s="5">
        <f t="shared" si="83"/>
        <v>1</v>
      </c>
      <c r="I283">
        <f t="shared" si="84"/>
        <v>58.972562543423471</v>
      </c>
      <c r="J283">
        <f t="shared" si="85"/>
        <v>43.621497616751853</v>
      </c>
      <c r="K283">
        <f t="shared" si="85"/>
        <v>-39.685363531278199</v>
      </c>
      <c r="L283">
        <f t="shared" si="86"/>
        <v>-10.105515451483795</v>
      </c>
      <c r="M283">
        <f t="shared" si="87"/>
        <v>-22.980343746229551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71.164195194372112</v>
      </c>
      <c r="C284" s="9">
        <f t="shared" si="80"/>
        <v>1.5900000000000012</v>
      </c>
      <c r="D284" s="9">
        <f t="shared" si="81"/>
        <v>83.164195194372112</v>
      </c>
      <c r="E284" s="9">
        <f t="shared" si="81"/>
        <v>-29.345696361194953</v>
      </c>
      <c r="F284" s="9">
        <f t="shared" si="82"/>
        <v>-21.69507003188944</v>
      </c>
      <c r="G284" s="10">
        <f t="shared" si="83"/>
        <v>2.1666666599999997</v>
      </c>
      <c r="H284" s="5">
        <f t="shared" si="83"/>
        <v>1</v>
      </c>
      <c r="I284">
        <f t="shared" si="84"/>
        <v>59.020672714758142</v>
      </c>
      <c r="J284">
        <f t="shared" si="85"/>
        <v>43.560864524042948</v>
      </c>
      <c r="K284">
        <f t="shared" si="85"/>
        <v>-39.823245593755573</v>
      </c>
      <c r="L284">
        <f t="shared" si="86"/>
        <v>-10.099701648883656</v>
      </c>
      <c r="M284">
        <f t="shared" si="87"/>
        <v>-22.940875185290217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71.425378586886694</v>
      </c>
      <c r="C285" s="9">
        <f t="shared" si="80"/>
        <v>1.5960000000000012</v>
      </c>
      <c r="D285" s="9">
        <f t="shared" si="81"/>
        <v>83.425378586886694</v>
      </c>
      <c r="E285" s="9">
        <f t="shared" si="81"/>
        <v>-29.585048770510824</v>
      </c>
      <c r="F285" s="9">
        <f t="shared" si="82"/>
        <v>-21.855729970705486</v>
      </c>
      <c r="G285" s="10">
        <f t="shared" si="83"/>
        <v>2.1666666599999997</v>
      </c>
      <c r="H285" s="5">
        <f t="shared" si="83"/>
        <v>1</v>
      </c>
      <c r="I285">
        <f t="shared" si="84"/>
        <v>59.068993274960619</v>
      </c>
      <c r="J285">
        <f t="shared" si="85"/>
        <v>43.500266314149648</v>
      </c>
      <c r="K285">
        <f t="shared" si="85"/>
        <v>-39.960890844867315</v>
      </c>
      <c r="L285">
        <f t="shared" si="86"/>
        <v>-10.093908974097292</v>
      </c>
      <c r="M285">
        <f t="shared" si="87"/>
        <v>-22.901376430320283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71.686198494410064</v>
      </c>
      <c r="C286" s="9">
        <f t="shared" si="80"/>
        <v>1.6020000000000012</v>
      </c>
      <c r="D286" s="9">
        <f t="shared" si="81"/>
        <v>83.686198494410064</v>
      </c>
      <c r="E286" s="9">
        <f t="shared" si="81"/>
        <v>-29.825226340355773</v>
      </c>
      <c r="F286" s="9">
        <f t="shared" si="82"/>
        <v>-22.016730154454976</v>
      </c>
      <c r="G286" s="10">
        <f t="shared" si="83"/>
        <v>2.1666666599999997</v>
      </c>
      <c r="H286" s="5">
        <f t="shared" si="83"/>
        <v>1</v>
      </c>
      <c r="I286">
        <f t="shared" si="84"/>
        <v>59.117521730712575</v>
      </c>
      <c r="J286">
        <f t="shared" si="85"/>
        <v>43.439702860305061</v>
      </c>
      <c r="K286">
        <f t="shared" si="85"/>
        <v>-40.098299103449236</v>
      </c>
      <c r="L286">
        <f t="shared" si="86"/>
        <v>-10.08813684182701</v>
      </c>
      <c r="M286">
        <f t="shared" si="87"/>
        <v>-22.861847709710037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71.946655125108748</v>
      </c>
      <c r="C287" s="9">
        <f t="shared" si="80"/>
        <v>1.6080000000000012</v>
      </c>
      <c r="D287" s="9">
        <f t="shared" si="81"/>
        <v>83.946655125108748</v>
      </c>
      <c r="E287" s="9">
        <f t="shared" si="81"/>
        <v>-30.066227648235245</v>
      </c>
      <c r="F287" s="9">
        <f t="shared" si="82"/>
        <v>-22.17806835663723</v>
      </c>
      <c r="G287" s="10">
        <f t="shared" si="83"/>
        <v>2.1666666599999997</v>
      </c>
      <c r="H287" s="5">
        <f t="shared" si="83"/>
        <v>1</v>
      </c>
      <c r="I287">
        <f t="shared" si="84"/>
        <v>59.166255599917235</v>
      </c>
      <c r="J287">
        <f t="shared" si="85"/>
        <v>43.379174039254096</v>
      </c>
      <c r="K287">
        <f t="shared" si="85"/>
        <v>-40.235470189707499</v>
      </c>
      <c r="L287">
        <f t="shared" si="86"/>
        <v>-10.082384671950882</v>
      </c>
      <c r="M287">
        <f t="shared" si="87"/>
        <v>-22.822289256444797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72.206748686420184</v>
      </c>
      <c r="C288" s="9">
        <f t="shared" si="80"/>
        <v>1.6140000000000012</v>
      </c>
      <c r="D288" s="9">
        <f t="shared" si="81"/>
        <v>84.206748686420184</v>
      </c>
      <c r="E288" s="9">
        <f t="shared" si="81"/>
        <v>-30.308051270580105</v>
      </c>
      <c r="F288" s="9">
        <f t="shared" si="82"/>
        <v>-22.339742355374295</v>
      </c>
      <c r="G288" s="10">
        <f t="shared" si="83"/>
        <v>2.1666666599999997</v>
      </c>
      <c r="H288" s="5">
        <f t="shared" si="83"/>
        <v>1</v>
      </c>
      <c r="I288">
        <f t="shared" si="84"/>
        <v>59.215192411740496</v>
      </c>
      <c r="J288">
        <f t="shared" si="85"/>
        <v>43.318679731222389</v>
      </c>
      <c r="K288">
        <f t="shared" si="85"/>
        <v>-40.372403925246168</v>
      </c>
      <c r="L288">
        <f t="shared" si="86"/>
        <v>-10.076651889508149</v>
      </c>
      <c r="M288">
        <f t="shared" si="87"/>
        <v>-22.782701308038732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72.466479385073512</v>
      </c>
      <c r="C289" s="9">
        <f t="shared" si="80"/>
        <v>1.6200000000000012</v>
      </c>
      <c r="D289" s="9">
        <f t="shared" si="81"/>
        <v>84.466479385073512</v>
      </c>
      <c r="E289" s="9">
        <f t="shared" si="81"/>
        <v>-30.550695782755128</v>
      </c>
      <c r="F289" s="9">
        <f t="shared" si="82"/>
        <v>-22.501749933409794</v>
      </c>
      <c r="G289" s="10">
        <f t="shared" si="83"/>
        <v>2.1666666599999997</v>
      </c>
      <c r="H289" s="5">
        <f t="shared" si="83"/>
        <v>1</v>
      </c>
      <c r="I289">
        <f t="shared" si="84"/>
        <v>59.264329706650607</v>
      </c>
      <c r="J289">
        <f t="shared" si="85"/>
        <v>43.25821981988534</v>
      </c>
      <c r="K289">
        <f t="shared" si="85"/>
        <v>-40.5091001330944</v>
      </c>
      <c r="L289">
        <f t="shared" si="86"/>
        <v>-10.070937924684356</v>
      </c>
      <c r="M289">
        <f t="shared" si="87"/>
        <v>-22.743084106468949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85" priority="16" stopIfTrue="1" operator="greaterThan">
      <formula>$G$19</formula>
    </cfRule>
    <cfRule type="cellIs" dxfId="184" priority="17" stopIfTrue="1" operator="lessThan">
      <formula>$H$19</formula>
    </cfRule>
    <cfRule type="cellIs" dxfId="183" priority="18" stopIfTrue="1" operator="between">
      <formula>$H$19</formula>
      <formula>$G$19</formula>
    </cfRule>
  </conditionalFormatting>
  <conditionalFormatting sqref="E19:E20">
    <cfRule type="cellIs" dxfId="182" priority="13" stopIfTrue="1" operator="lessThan">
      <formula>$H$19</formula>
    </cfRule>
    <cfRule type="cellIs" dxfId="181" priority="14" stopIfTrue="1" operator="greaterThan">
      <formula>$G$19</formula>
    </cfRule>
    <cfRule type="cellIs" dxfId="180" priority="15" stopIfTrue="1" operator="between">
      <formula>$H$19</formula>
      <formula>$G$19</formula>
    </cfRule>
  </conditionalFormatting>
  <conditionalFormatting sqref="F19">
    <cfRule type="cellIs" dxfId="179" priority="10" stopIfTrue="1" operator="lessThan">
      <formula>$H$19</formula>
    </cfRule>
    <cfRule type="cellIs" dxfId="178" priority="11" stopIfTrue="1" operator="greaterThan">
      <formula>$G$19</formula>
    </cfRule>
    <cfRule type="cellIs" dxfId="177" priority="12" stopIfTrue="1" operator="between">
      <formula>$H$19</formula>
      <formula>$G$19</formula>
    </cfRule>
  </conditionalFormatting>
  <conditionalFormatting sqref="F20">
    <cfRule type="cellIs" dxfId="176" priority="7" stopIfTrue="1" operator="lessThan">
      <formula>$H$19</formula>
    </cfRule>
    <cfRule type="cellIs" dxfId="175" priority="8" stopIfTrue="1" operator="greaterThan">
      <formula>$G$19</formula>
    </cfRule>
    <cfRule type="cellIs" dxfId="174" priority="9" stopIfTrue="1" operator="between">
      <formula>$H$19</formula>
      <formula>$G$19</formula>
    </cfRule>
  </conditionalFormatting>
  <conditionalFormatting sqref="E21:E289">
    <cfRule type="cellIs" dxfId="173" priority="4" stopIfTrue="1" operator="lessThan">
      <formula>$H$19</formula>
    </cfRule>
    <cfRule type="cellIs" dxfId="172" priority="5" stopIfTrue="1" operator="greaterThan">
      <formula>$G$19</formula>
    </cfRule>
    <cfRule type="cellIs" dxfId="171" priority="6" stopIfTrue="1" operator="between">
      <formula>$H$19</formula>
      <formula>$G$19</formula>
    </cfRule>
  </conditionalFormatting>
  <conditionalFormatting sqref="F21:F289">
    <cfRule type="cellIs" dxfId="170" priority="1" stopIfTrue="1" operator="lessThan">
      <formula>$H$19</formula>
    </cfRule>
    <cfRule type="cellIs" dxfId="169" priority="2" stopIfTrue="1" operator="greaterThan">
      <formula>$G$19</formula>
    </cfRule>
    <cfRule type="cellIs" dxfId="16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546"/>
  <sheetViews>
    <sheetView topLeftCell="A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SummaryChart!G22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-4.1429814518294155E-3</v>
      </c>
      <c r="P1" s="5" t="s">
        <v>10</v>
      </c>
    </row>
    <row r="2" spans="2:22" ht="22.5" x14ac:dyDescent="0.3">
      <c r="C2" s="24">
        <f>SummaryChart!H22</f>
        <v>4.4292515075421859</v>
      </c>
      <c r="D2" s="1" t="s">
        <v>18</v>
      </c>
      <c r="G2" s="9" t="s">
        <v>23</v>
      </c>
      <c r="O2" s="28">
        <f>TAN(C2/180*PI())</f>
        <v>7.7459384524578762E-2</v>
      </c>
      <c r="P2" s="5" t="s">
        <v>12</v>
      </c>
    </row>
    <row r="3" spans="2:22" ht="22.5" x14ac:dyDescent="0.3">
      <c r="C3" s="24">
        <f>SummaryChart!J22/12</f>
        <v>0.7310233737922851</v>
      </c>
      <c r="D3" s="1" t="s">
        <v>19</v>
      </c>
      <c r="G3" s="9" t="s">
        <v>28</v>
      </c>
      <c r="O3" s="28">
        <f>C3</f>
        <v>0.7310233737922851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SummaryChart!B22</f>
        <v>13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0.11502958234027538</v>
      </c>
      <c r="C12" s="14"/>
      <c r="D12" s="15">
        <f ca="1">CELL("contents",INDIRECT("D"&amp;C13-1))</f>
        <v>12.759716631345466</v>
      </c>
      <c r="E12" s="15">
        <f ca="1">CELL("contents",INDIRECT("E"&amp;C13-1))</f>
        <v>1.021174854106327</v>
      </c>
      <c r="F12">
        <f ca="1">D13-D12</f>
        <v>0.35531295099480964</v>
      </c>
      <c r="G12">
        <f ca="1">D13-D11</f>
        <v>0.11502958234027538</v>
      </c>
      <c r="H12" s="27">
        <f ca="1">G12/F12</f>
        <v>0.3237415974233816</v>
      </c>
      <c r="I12">
        <f ca="1">D13-D12</f>
        <v>0.35531295099480964</v>
      </c>
      <c r="J12">
        <f ca="1">E13-E12</f>
        <v>-1.2604086959891792E-2</v>
      </c>
      <c r="K12">
        <f ca="1">ATAN(J12/I12)*180/PI()</f>
        <v>-2.0316127064484433</v>
      </c>
      <c r="N12" s="26">
        <f ca="1">E13-E12</f>
        <v>-1.2604086959891792E-2</v>
      </c>
      <c r="O12" s="26">
        <f ca="1">N12+E13-H12*N12</f>
        <v>1.0000471474330019</v>
      </c>
      <c r="P12">
        <f ca="1">IF(AND(G12&gt;0,G12&lt;F12),1,0)</f>
        <v>1</v>
      </c>
      <c r="Q12" s="26">
        <f ca="1">IF(P12=1,O12,O13)</f>
        <v>1.0000471474330019</v>
      </c>
    </row>
    <row r="13" spans="2:22" x14ac:dyDescent="0.2">
      <c r="B13" t="str">
        <f ca="1">CELL("address",INDEX(B20:B290,MATCH(MIN(B20:B290),B20:B290,0)))</f>
        <v>$B$55</v>
      </c>
      <c r="C13">
        <f ca="1">CELL("row",INDEX(A20:A289,MATCH(MIN(A20:A289),A20:A289,0)))</f>
        <v>55</v>
      </c>
      <c r="D13" s="15">
        <f ca="1">CELL("contents",INDIRECT("D"&amp;C13))</f>
        <v>13.115029582340275</v>
      </c>
      <c r="E13" s="15">
        <f ca="1">CELL("contents",INDIRECT("E"&amp;C13))</f>
        <v>1.0085707671464352</v>
      </c>
      <c r="F13">
        <f ca="1">D14-D13</f>
        <v>0.35481669722338438</v>
      </c>
      <c r="G13">
        <f ca="1">D14-D11</f>
        <v>0.46984627956365976</v>
      </c>
      <c r="H13" s="27">
        <f ca="1">G13/F13</f>
        <v>1.3241943889350152</v>
      </c>
      <c r="N13" s="26">
        <f ca="1">E14-E13</f>
        <v>-1.3744747770412569E-2</v>
      </c>
      <c r="O13" s="26">
        <f ca="1">E13+H13*N13</f>
        <v>0.99037004927152783</v>
      </c>
      <c r="P13">
        <f ca="1">IF(G13&lt;F13,1,0)</f>
        <v>0</v>
      </c>
    </row>
    <row r="14" spans="2:22" x14ac:dyDescent="0.2">
      <c r="D14" s="15">
        <f ca="1">CELL("contents",INDIRECT("D"&amp;C13+1))</f>
        <v>13.46984627956366</v>
      </c>
      <c r="E14" s="15">
        <f ca="1">CELL("contents",INDIRECT("E"&amp;C13+1))</f>
        <v>0.99482601937602266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13.115029582340275</v>
      </c>
      <c r="P15" s="10">
        <f>Q19</f>
        <v>4.8144578859942611</v>
      </c>
      <c r="Q15" s="10">
        <f>Q19</f>
        <v>4.8144578859942611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0.7310233737922851</v>
      </c>
      <c r="F19" s="9">
        <f>$O$1*D19^2+$O$2*D19+$O$3</f>
        <v>0.7310233737922851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62.313340908225292</v>
      </c>
      <c r="K19">
        <f>C1*SIN(C2/180*PI())</f>
        <v>4.8267530344213876</v>
      </c>
      <c r="L19">
        <f>-C15*I19*J19</f>
        <v>-15.29920813147676</v>
      </c>
      <c r="M19">
        <f>-C6-C15*I19*K19</f>
        <v>-33.35906724557762</v>
      </c>
      <c r="N19" s="16">
        <f>MAX(E19:E289)</f>
        <v>1.0841298508201418</v>
      </c>
      <c r="O19" s="19">
        <f>INDEX(C19:C289,MATCH(N19,E19:E289,0),1)</f>
        <v>0.15000000000000005</v>
      </c>
      <c r="P19" s="19">
        <f>COUNTIF(E19:E289,"&gt;"&amp;H19)*_dt</f>
        <v>0.14400000000000002</v>
      </c>
      <c r="Q19" s="21">
        <f>INDEX(D19:D289,MATCH(T17,T19:T289,0),1)</f>
        <v>4.8144578859942611</v>
      </c>
      <c r="R19" s="21">
        <f>INDEX(D19:D289,MATCH(T17,U19:U289,0),1)</f>
        <v>13.115029582340275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8.3005716963460152</v>
      </c>
    </row>
    <row r="20" spans="1:22" x14ac:dyDescent="0.2">
      <c r="A20">
        <f>B20</f>
        <v>12.626395340297014</v>
      </c>
      <c r="B20">
        <f>ABS(D20-$D$11)</f>
        <v>12.626395340297014</v>
      </c>
      <c r="C20" s="9">
        <f>C19+_dt</f>
        <v>6.0000000000000001E-3</v>
      </c>
      <c r="D20" s="9">
        <f>D19+$C$7*(J19+J20)/2</f>
        <v>0.37360465970298518</v>
      </c>
      <c r="E20" s="9">
        <f>E19+$C$7*(K19+K20)/2</f>
        <v>0.75938342878839304</v>
      </c>
      <c r="F20" s="9">
        <f>$O$1*D20^2+$O$2*D20+$O$3</f>
        <v>0.75938428160717719</v>
      </c>
      <c r="G20" s="10">
        <f>G19</f>
        <v>2.1666666599999997</v>
      </c>
      <c r="H20" s="5">
        <f>H19</f>
        <v>1</v>
      </c>
      <c r="I20">
        <f>SQRT(J20^2+K20^2)</f>
        <v>62.393318225121043</v>
      </c>
      <c r="J20">
        <f>J19+L19*$C$7</f>
        <v>62.22154565943643</v>
      </c>
      <c r="K20">
        <f>K19+M19*$C$7</f>
        <v>4.6265986309479219</v>
      </c>
      <c r="L20">
        <f>-$C$15*I20*J20</f>
        <v>-15.250594630787688</v>
      </c>
      <c r="M20">
        <f>-$C$6-$C$15*I20*K20</f>
        <v>-33.307986298349746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12.253340577043751</v>
      </c>
      <c r="B21">
        <f t="shared" ref="B21:B84" si="3">ABS(D21-$D$11)</f>
        <v>12.253340577043751</v>
      </c>
      <c r="C21" s="9">
        <f t="shared" ref="C21:C84" si="4">C20+_dt</f>
        <v>1.2E-2</v>
      </c>
      <c r="D21" s="9">
        <f t="shared" ref="D21:E36" si="5">D20+$C$7*(J20+J21)/2</f>
        <v>0.74665942295624954</v>
      </c>
      <c r="E21" s="9">
        <f t="shared" si="5"/>
        <v>0.78654347682071024</v>
      </c>
      <c r="F21" s="9">
        <f t="shared" ref="F21:F84" si="6">$O$1*D21^2+$O$2*D21+$O$3</f>
        <v>0.78654943976698022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62.287544920207402</v>
      </c>
      <c r="J21">
        <f t="shared" ref="J21:K84" si="9">J20+L20*$C$7</f>
        <v>62.130042091651703</v>
      </c>
      <c r="K21">
        <f t="shared" si="9"/>
        <v>4.4267507131578236</v>
      </c>
      <c r="L21">
        <f t="shared" ref="L21:L84" si="10">-$C$15*I21*J21</f>
        <v>-15.202351166418147</v>
      </c>
      <c r="M21">
        <f t="shared" ref="M21:M84" si="11">-$C$6-$C$15*I21*K21</f>
        <v>-33.257163902711405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11.880833966814835</v>
      </c>
      <c r="B22">
        <f t="shared" si="3"/>
        <v>11.880833966814835</v>
      </c>
      <c r="C22" s="9">
        <f t="shared" si="4"/>
        <v>1.8000000000000002E-2</v>
      </c>
      <c r="D22" s="9">
        <f t="shared" si="5"/>
        <v>1.1191660331851643</v>
      </c>
      <c r="E22" s="9">
        <f t="shared" si="5"/>
        <v>0.81250535214940833</v>
      </c>
      <c r="F22" s="9">
        <f t="shared" si="6"/>
        <v>0.81252406653326259</v>
      </c>
      <c r="G22" s="10">
        <f t="shared" si="7"/>
        <v>2.1666666599999997</v>
      </c>
      <c r="H22" s="5">
        <f t="shared" si="7"/>
        <v>1</v>
      </c>
      <c r="I22">
        <f t="shared" si="8"/>
        <v>62.182678157986849</v>
      </c>
      <c r="J22">
        <f t="shared" si="9"/>
        <v>62.038827984653196</v>
      </c>
      <c r="K22">
        <f t="shared" si="9"/>
        <v>4.2272077297415551</v>
      </c>
      <c r="L22">
        <f t="shared" si="10"/>
        <v>-15.154475383076443</v>
      </c>
      <c r="M22">
        <f t="shared" si="11"/>
        <v>-33.206597126034779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11.508873779463812</v>
      </c>
      <c r="B23">
        <f t="shared" si="3"/>
        <v>11.508873779463812</v>
      </c>
      <c r="C23" s="9">
        <f t="shared" si="4"/>
        <v>2.4E-2</v>
      </c>
      <c r="D23" s="9">
        <f t="shared" si="5"/>
        <v>1.4911262205361882</v>
      </c>
      <c r="E23" s="9">
        <f t="shared" si="5"/>
        <v>0.83727087977958903</v>
      </c>
      <c r="F23" s="9">
        <f t="shared" si="6"/>
        <v>0.83731335029326803</v>
      </c>
      <c r="G23" s="10">
        <f t="shared" si="7"/>
        <v>2.1666666599999997</v>
      </c>
      <c r="H23" s="5">
        <f t="shared" si="7"/>
        <v>1</v>
      </c>
      <c r="I23">
        <f t="shared" si="8"/>
        <v>62.078716015210283</v>
      </c>
      <c r="J23">
        <f t="shared" si="9"/>
        <v>61.947901132354737</v>
      </c>
      <c r="K23">
        <f t="shared" si="9"/>
        <v>4.0279681469853461</v>
      </c>
      <c r="L23">
        <f t="shared" si="10"/>
        <v>-15.106964942522149</v>
      </c>
      <c r="M23">
        <f t="shared" si="11"/>
        <v>-33.156283055177184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11.137458298038649</v>
      </c>
      <c r="B24">
        <f t="shared" si="3"/>
        <v>11.137458298038649</v>
      </c>
      <c r="C24" s="9">
        <f t="shared" si="4"/>
        <v>0.03</v>
      </c>
      <c r="D24" s="9">
        <f t="shared" si="5"/>
        <v>1.8625417019613513</v>
      </c>
      <c r="E24" s="9">
        <f t="shared" si="5"/>
        <v>0.86084187556650793</v>
      </c>
      <c r="F24" s="9">
        <f t="shared" si="6"/>
        <v>0.86092244984854771</v>
      </c>
      <c r="G24" s="10">
        <f t="shared" si="7"/>
        <v>2.1666666599999997</v>
      </c>
      <c r="H24" s="5">
        <f t="shared" si="7"/>
        <v>1</v>
      </c>
      <c r="I24">
        <f t="shared" si="8"/>
        <v>61.975656572292316</v>
      </c>
      <c r="J24">
        <f t="shared" si="9"/>
        <v>61.857259342699606</v>
      </c>
      <c r="K24">
        <f t="shared" si="9"/>
        <v>3.829030448654283</v>
      </c>
      <c r="L24">
        <f t="shared" si="10"/>
        <v>-15.059817523317296</v>
      </c>
      <c r="M24">
        <f t="shared" si="11"/>
        <v>-33.106218796317634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10.766585818697871</v>
      </c>
      <c r="B25">
        <f t="shared" si="3"/>
        <v>10.766585818697871</v>
      </c>
      <c r="C25" s="9">
        <f t="shared" si="4"/>
        <v>3.5999999999999997E-2</v>
      </c>
      <c r="D25" s="9">
        <f t="shared" si="5"/>
        <v>2.2334141813021291</v>
      </c>
      <c r="E25" s="9">
        <f t="shared" si="5"/>
        <v>0.88322014632009993</v>
      </c>
      <c r="F25" s="9">
        <f t="shared" si="6"/>
        <v>0.88335649470084987</v>
      </c>
      <c r="G25" s="10">
        <f t="shared" si="7"/>
        <v>2.1666666599999997</v>
      </c>
      <c r="H25" s="5">
        <f t="shared" si="7"/>
        <v>1</v>
      </c>
      <c r="I25">
        <f t="shared" si="8"/>
        <v>61.873497912954875</v>
      </c>
      <c r="J25">
        <f t="shared" si="9"/>
        <v>61.766900437559705</v>
      </c>
      <c r="K25">
        <f t="shared" si="9"/>
        <v>3.630393135876377</v>
      </c>
      <c r="L25">
        <f t="shared" si="10"/>
        <v>-15.013030820580791</v>
      </c>
      <c r="M25">
        <f t="shared" si="11"/>
        <v>-33.056401474796914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10.396254650627283</v>
      </c>
      <c r="B26">
        <f t="shared" si="3"/>
        <v>10.396254650627283</v>
      </c>
      <c r="C26" s="9">
        <f t="shared" si="4"/>
        <v>4.1999999999999996E-2</v>
      </c>
      <c r="D26" s="9">
        <f t="shared" si="5"/>
        <v>2.603745349372717</v>
      </c>
      <c r="E26" s="9">
        <f t="shared" si="5"/>
        <v>0.90440748990881181</v>
      </c>
      <c r="F26" s="9">
        <f t="shared" si="6"/>
        <v>0.90462058533529754</v>
      </c>
      <c r="G26" s="10">
        <f t="shared" si="7"/>
        <v>2.1666666599999997</v>
      </c>
      <c r="H26" s="5">
        <f t="shared" si="7"/>
        <v>1</v>
      </c>
      <c r="I26">
        <f t="shared" si="8"/>
        <v>61.772238123874018</v>
      </c>
      <c r="J26">
        <f t="shared" si="9"/>
        <v>61.676822252636221</v>
      </c>
      <c r="K26">
        <f t="shared" si="9"/>
        <v>3.4320547270275954</v>
      </c>
      <c r="L26">
        <f t="shared" si="10"/>
        <v>-14.966602545746134</v>
      </c>
      <c r="M26">
        <f t="shared" si="11"/>
        <v>-33.006828234961077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10.02646311595729</v>
      </c>
      <c r="B27">
        <f t="shared" si="3"/>
        <v>10.02646311595729</v>
      </c>
      <c r="C27" s="9">
        <f t="shared" si="4"/>
        <v>4.7999999999999994E-2</v>
      </c>
      <c r="D27" s="9">
        <f t="shared" si="5"/>
        <v>2.9735368840427108</v>
      </c>
      <c r="E27" s="9">
        <f t="shared" si="5"/>
        <v>0.92440569536274808</v>
      </c>
      <c r="F27" s="9">
        <f t="shared" si="6"/>
        <v>0.92471979350087863</v>
      </c>
      <c r="G27" s="10">
        <f t="shared" si="7"/>
        <v>2.1666666599999997</v>
      </c>
      <c r="H27" s="5">
        <f t="shared" si="7"/>
        <v>1</v>
      </c>
      <c r="I27">
        <f t="shared" si="8"/>
        <v>61.671875294329823</v>
      </c>
      <c r="J27">
        <f t="shared" si="9"/>
        <v>61.587022637361741</v>
      </c>
      <c r="K27">
        <f t="shared" si="9"/>
        <v>3.2340137576178289</v>
      </c>
      <c r="L27">
        <f t="shared" si="10"/>
        <v>-14.920530426322317</v>
      </c>
      <c r="M27">
        <f t="shared" si="11"/>
        <v>-32.957496240008346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9.6572095496807933</v>
      </c>
      <c r="B28">
        <f t="shared" si="3"/>
        <v>9.6572095496807933</v>
      </c>
      <c r="C28" s="9">
        <f t="shared" si="4"/>
        <v>5.3999999999999992E-2</v>
      </c>
      <c r="D28" s="9">
        <f t="shared" si="5"/>
        <v>3.3427904503192076</v>
      </c>
      <c r="E28" s="9">
        <f t="shared" si="5"/>
        <v>0.94321654297613489</v>
      </c>
      <c r="F28" s="9">
        <f t="shared" si="6"/>
        <v>0.94365916248827864</v>
      </c>
      <c r="G28" s="10">
        <f t="shared" si="7"/>
        <v>2.1666666599999997</v>
      </c>
      <c r="H28" s="5">
        <f t="shared" si="7"/>
        <v>1</v>
      </c>
      <c r="I28">
        <f t="shared" si="8"/>
        <v>61.572407515859538</v>
      </c>
      <c r="J28">
        <f t="shared" si="9"/>
        <v>61.497499454803808</v>
      </c>
      <c r="K28">
        <f t="shared" si="9"/>
        <v>3.036268780177779</v>
      </c>
      <c r="L28">
        <f t="shared" si="10"/>
        <v>-14.874812205657934</v>
      </c>
      <c r="M28">
        <f t="shared" si="11"/>
        <v>-32.908402671839347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9.2884922995716721</v>
      </c>
      <c r="B29">
        <f t="shared" si="3"/>
        <v>9.2884922995716721</v>
      </c>
      <c r="C29" s="9">
        <f t="shared" si="4"/>
        <v>5.9999999999999991E-2</v>
      </c>
      <c r="D29" s="9">
        <f t="shared" si="5"/>
        <v>3.7115077004283288</v>
      </c>
      <c r="E29" s="9">
        <f t="shared" si="5"/>
        <v>0.96084180440910849</v>
      </c>
      <c r="F29" s="9">
        <f t="shared" si="6"/>
        <v>0.96144370740508234</v>
      </c>
      <c r="G29" s="10">
        <f t="shared" si="7"/>
        <v>2.1666666599999997</v>
      </c>
      <c r="H29" s="5">
        <f t="shared" si="7"/>
        <v>1</v>
      </c>
      <c r="I29">
        <f t="shared" si="8"/>
        <v>61.473832881914007</v>
      </c>
      <c r="J29">
        <f t="shared" si="9"/>
        <v>61.40825058156986</v>
      </c>
      <c r="K29">
        <f t="shared" si="9"/>
        <v>2.8388183641467428</v>
      </c>
      <c r="L29">
        <f t="shared" si="10"/>
        <v>-14.829445642708468</v>
      </c>
      <c r="M29">
        <f t="shared" si="11"/>
        <v>-32.859544730910656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8.9203097261038202</v>
      </c>
      <c r="B30">
        <f t="shared" si="3"/>
        <v>8.9203097261038202</v>
      </c>
      <c r="C30" s="9">
        <f t="shared" si="4"/>
        <v>6.5999999999999989E-2</v>
      </c>
      <c r="D30" s="9">
        <f t="shared" si="5"/>
        <v>4.0796902738961789</v>
      </c>
      <c r="E30" s="9">
        <f t="shared" si="5"/>
        <v>0.97728324278883261</v>
      </c>
      <c r="F30" s="9">
        <f t="shared" si="6"/>
        <v>0.9780784154483696</v>
      </c>
      <c r="G30" s="10">
        <f t="shared" si="7"/>
        <v>2.1666666599999997</v>
      </c>
      <c r="H30" s="5">
        <f t="shared" si="7"/>
        <v>1</v>
      </c>
      <c r="I30">
        <f t="shared" si="8"/>
        <v>61.37614948751726</v>
      </c>
      <c r="J30">
        <f t="shared" si="9"/>
        <v>61.319273907713608</v>
      </c>
      <c r="K30">
        <f t="shared" si="9"/>
        <v>2.6416610957612789</v>
      </c>
      <c r="L30">
        <f t="shared" si="10"/>
        <v>-14.784428511806698</v>
      </c>
      <c r="M30">
        <f t="shared" si="11"/>
        <v>-32.810919636091626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8.5526602023707525</v>
      </c>
      <c r="B31">
        <f t="shared" si="3"/>
        <v>8.5526602023707525</v>
      </c>
      <c r="C31" s="9">
        <f t="shared" si="4"/>
        <v>7.1999999999999995E-2</v>
      </c>
      <c r="D31" s="9">
        <f t="shared" si="5"/>
        <v>4.4473397976292484</v>
      </c>
      <c r="E31" s="9">
        <f t="shared" si="5"/>
        <v>0.9925426128099506</v>
      </c>
      <c r="F31" s="9">
        <f t="shared" si="6"/>
        <v>0.99356824617473249</v>
      </c>
      <c r="G31" s="10">
        <f t="shared" si="7"/>
        <v>2.1666666599999997</v>
      </c>
      <c r="H31" s="5">
        <f t="shared" si="7"/>
        <v>1</v>
      </c>
      <c r="I31">
        <f t="shared" si="8"/>
        <v>61.279355428929591</v>
      </c>
      <c r="J31">
        <f t="shared" si="9"/>
        <v>61.230567336642771</v>
      </c>
      <c r="K31">
        <f t="shared" si="9"/>
        <v>2.444795577944729</v>
      </c>
      <c r="L31">
        <f t="shared" si="10"/>
        <v>-14.739758602436254</v>
      </c>
      <c r="M31">
        <f t="shared" si="11"/>
        <v>-32.762524624524325</v>
      </c>
      <c r="S31">
        <f t="shared" si="0"/>
        <v>0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8.1855421140057381</v>
      </c>
      <c r="B32">
        <f t="shared" si="3"/>
        <v>8.1855421140057381</v>
      </c>
      <c r="C32" s="9">
        <f t="shared" si="4"/>
        <v>7.8E-2</v>
      </c>
      <c r="D32" s="9">
        <f t="shared" si="5"/>
        <v>4.8144578859942611</v>
      </c>
      <c r="E32" s="9">
        <f t="shared" si="5"/>
        <v>1.0066216608343774</v>
      </c>
      <c r="F32" s="9">
        <f t="shared" si="6"/>
        <v>1.0079181317677399</v>
      </c>
      <c r="G32" s="10">
        <f t="shared" si="7"/>
        <v>2.1666666599999997</v>
      </c>
      <c r="H32" s="5">
        <f t="shared" si="7"/>
        <v>1</v>
      </c>
      <c r="I32">
        <f t="shared" si="8"/>
        <v>61.183448803313844</v>
      </c>
      <c r="J32">
        <f t="shared" si="9"/>
        <v>61.142128785028156</v>
      </c>
      <c r="K32">
        <f t="shared" si="9"/>
        <v>2.2482204301975832</v>
      </c>
      <c r="L32">
        <f t="shared" si="10"/>
        <v>-14.69543371900822</v>
      </c>
      <c r="M32">
        <f t="shared" si="11"/>
        <v>-32.714356951486764</v>
      </c>
      <c r="S32">
        <f t="shared" si="0"/>
        <v>1</v>
      </c>
      <c r="T32" t="b">
        <f t="shared" si="1"/>
        <v>1</v>
      </c>
      <c r="U32" t="b">
        <f t="shared" si="2"/>
        <v>0</v>
      </c>
    </row>
    <row r="33" spans="1:21" x14ac:dyDescent="0.2">
      <c r="A33">
        <f t="shared" si="12"/>
        <v>7.8189538591025123</v>
      </c>
      <c r="B33">
        <f t="shared" si="3"/>
        <v>7.8189538591025123</v>
      </c>
      <c r="C33" s="9">
        <f t="shared" si="4"/>
        <v>8.4000000000000005E-2</v>
      </c>
      <c r="D33" s="9">
        <f t="shared" si="5"/>
        <v>5.1810461408974877</v>
      </c>
      <c r="E33" s="9">
        <f t="shared" si="5"/>
        <v>1.0195221249904363</v>
      </c>
      <c r="F33" s="9">
        <f t="shared" si="6"/>
        <v>1.0211329773028741</v>
      </c>
      <c r="G33" s="10">
        <f t="shared" si="7"/>
        <v>2.1666666599999997</v>
      </c>
      <c r="H33" s="5">
        <f t="shared" si="7"/>
        <v>1</v>
      </c>
      <c r="I33">
        <f t="shared" si="8"/>
        <v>61.088427708405213</v>
      </c>
      <c r="J33">
        <f t="shared" si="9"/>
        <v>61.05395618271411</v>
      </c>
      <c r="K33">
        <f t="shared" si="9"/>
        <v>2.0519342884886624</v>
      </c>
      <c r="L33">
        <f t="shared" si="10"/>
        <v>-14.651451680640854</v>
      </c>
      <c r="M33">
        <f t="shared" si="11"/>
        <v>-32.66641389025915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7.4528938481364788</v>
      </c>
      <c r="B34">
        <f t="shared" si="3"/>
        <v>7.4528938481364788</v>
      </c>
      <c r="C34" s="9">
        <f t="shared" si="4"/>
        <v>9.0000000000000011E-2</v>
      </c>
      <c r="D34" s="9">
        <f t="shared" si="5"/>
        <v>5.5471061518635212</v>
      </c>
      <c r="E34" s="9">
        <f t="shared" si="5"/>
        <v>1.0312457352713436</v>
      </c>
      <c r="F34" s="9">
        <f t="shared" si="6"/>
        <v>1.0332176610099642</v>
      </c>
      <c r="G34" s="10">
        <f t="shared" si="7"/>
        <v>2.1666666599999997</v>
      </c>
      <c r="H34" s="5">
        <f t="shared" si="7"/>
        <v>1</v>
      </c>
      <c r="I34">
        <f t="shared" si="8"/>
        <v>60.994290242184427</v>
      </c>
      <c r="J34">
        <f t="shared" si="9"/>
        <v>60.966047472630265</v>
      </c>
      <c r="K34">
        <f t="shared" si="9"/>
        <v>1.8559358051471075</v>
      </c>
      <c r="L34">
        <f t="shared" si="10"/>
        <v>-14.607810320942312</v>
      </c>
      <c r="M34">
        <f t="shared" si="11"/>
        <v>-32.618692731993249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7.0873605038864742</v>
      </c>
      <c r="B35">
        <f t="shared" si="3"/>
        <v>7.0873605038864742</v>
      </c>
      <c r="C35" s="9">
        <f t="shared" si="4"/>
        <v>9.6000000000000016E-2</v>
      </c>
      <c r="D35" s="9">
        <f t="shared" si="5"/>
        <v>5.9126394961135258</v>
      </c>
      <c r="E35" s="9">
        <f t="shared" si="5"/>
        <v>1.0417942136330502</v>
      </c>
      <c r="F35" s="9">
        <f t="shared" si="6"/>
        <v>1.0441770345331425</v>
      </c>
      <c r="G35" s="10">
        <f t="shared" si="7"/>
        <v>2.1666666599999997</v>
      </c>
      <c r="H35" s="5">
        <f t="shared" si="7"/>
        <v>1</v>
      </c>
      <c r="I35">
        <f t="shared" si="8"/>
        <v>60.901034502554431</v>
      </c>
      <c r="J35">
        <f t="shared" si="9"/>
        <v>60.87840061070461</v>
      </c>
      <c r="K35">
        <f t="shared" si="9"/>
        <v>1.6602236487551481</v>
      </c>
      <c r="L35">
        <f t="shared" si="10"/>
        <v>-14.564507487796401</v>
      </c>
      <c r="M35">
        <f t="shared" si="11"/>
        <v>-32.571190785584783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6.7223522613570266</v>
      </c>
      <c r="B36">
        <f t="shared" si="3"/>
        <v>6.7223522613570266</v>
      </c>
      <c r="C36" s="9">
        <f t="shared" si="4"/>
        <v>0.10200000000000002</v>
      </c>
      <c r="D36" s="9">
        <f t="shared" si="5"/>
        <v>6.2776477386429734</v>
      </c>
      <c r="E36" s="9">
        <f t="shared" si="5"/>
        <v>1.0511692740914407</v>
      </c>
      <c r="F36" s="9">
        <f t="shared" si="6"/>
        <v>1.0540159231883455</v>
      </c>
      <c r="G36" s="10">
        <f t="shared" si="7"/>
        <v>2.1666666599999997</v>
      </c>
      <c r="H36" s="5">
        <f t="shared" si="7"/>
        <v>1</v>
      </c>
      <c r="I36">
        <f t="shared" si="8"/>
        <v>60.808658587020624</v>
      </c>
      <c r="J36">
        <f t="shared" si="9"/>
        <v>60.791013565777831</v>
      </c>
      <c r="K36">
        <f t="shared" si="9"/>
        <v>1.4647965040416393</v>
      </c>
      <c r="L36">
        <f t="shared" si="10"/>
        <v>-14.521541043151348</v>
      </c>
      <c r="M36">
        <f t="shared" si="11"/>
        <v>-32.523905377548758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6.3578675677011365</v>
      </c>
      <c r="B37">
        <f t="shared" si="3"/>
        <v>6.3578675677011365</v>
      </c>
      <c r="C37" s="9">
        <f t="shared" si="4"/>
        <v>0.10800000000000003</v>
      </c>
      <c r="D37" s="9">
        <f t="shared" ref="D37:E52" si="13">D36+$C$7*(J36+J37)/2</f>
        <v>6.6421324322988635</v>
      </c>
      <c r="E37" s="9">
        <f t="shared" si="13"/>
        <v>1.0593726228188947</v>
      </c>
      <c r="F37" s="9">
        <f t="shared" si="6"/>
        <v>1.062739126218387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60.71716059237459</v>
      </c>
      <c r="J37">
        <f t="shared" si="9"/>
        <v>60.70388431951892</v>
      </c>
      <c r="K37">
        <f t="shared" si="9"/>
        <v>1.2696530717763468</v>
      </c>
      <c r="L37">
        <f t="shared" si="10"/>
        <v>-14.478908862811505</v>
      </c>
      <c r="M37">
        <f t="shared" si="11"/>
        <v>-32.476833851897801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5.9939048821435534</v>
      </c>
      <c r="B38">
        <f t="shared" si="3"/>
        <v>5.9939048821435534</v>
      </c>
      <c r="C38" s="9">
        <f t="shared" si="4"/>
        <v>0.11400000000000003</v>
      </c>
      <c r="D38" s="9">
        <f t="shared" si="13"/>
        <v>7.0060951178564466</v>
      </c>
      <c r="E38" s="9">
        <f t="shared" si="13"/>
        <v>1.0664059582402186</v>
      </c>
      <c r="F38" s="9">
        <f t="shared" si="6"/>
        <v>1.070351417045623</v>
      </c>
      <c r="G38" s="10">
        <f t="shared" si="14"/>
        <v>2.1666666599999997</v>
      </c>
      <c r="H38" s="5">
        <f t="shared" si="14"/>
        <v>1</v>
      </c>
      <c r="I38">
        <f t="shared" si="8"/>
        <v>60.626538614381531</v>
      </c>
      <c r="J38">
        <f t="shared" si="9"/>
        <v>60.617010866342049</v>
      </c>
      <c r="K38">
        <f t="shared" si="9"/>
        <v>1.0747920686649599</v>
      </c>
      <c r="L38">
        <f t="shared" si="10"/>
        <v>-14.436608836232034</v>
      </c>
      <c r="M38">
        <f t="shared" si="11"/>
        <v>-32.429973570023328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5.6304626759045533</v>
      </c>
      <c r="B39">
        <f t="shared" si="3"/>
        <v>5.6304626759045533</v>
      </c>
      <c r="C39" s="9">
        <f t="shared" si="4"/>
        <v>0.12000000000000004</v>
      </c>
      <c r="D39" s="9">
        <f t="shared" si="13"/>
        <v>7.3695373240954467</v>
      </c>
      <c r="E39" s="9">
        <f t="shared" si="13"/>
        <v>1.0722709711279479</v>
      </c>
      <c r="F39" s="9">
        <f t="shared" si="6"/>
        <v>1.0768575435222345</v>
      </c>
      <c r="G39" s="10">
        <f t="shared" si="14"/>
        <v>2.1666666599999997</v>
      </c>
      <c r="H39" s="5">
        <f t="shared" si="14"/>
        <v>1</v>
      </c>
      <c r="I39">
        <f t="shared" si="8"/>
        <v>60.536790747471258</v>
      </c>
      <c r="J39">
        <f t="shared" si="9"/>
        <v>60.530391213324656</v>
      </c>
      <c r="K39">
        <f t="shared" si="9"/>
        <v>0.88021222724481996</v>
      </c>
      <c r="L39">
        <f t="shared" si="10"/>
        <v>-14.394638866316516</v>
      </c>
      <c r="M39">
        <f t="shared" si="11"/>
        <v>-32.383321910579625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5.2675394321241988</v>
      </c>
      <c r="B40">
        <f t="shared" si="3"/>
        <v>5.2675394321241988</v>
      </c>
      <c r="C40" s="9">
        <f t="shared" si="4"/>
        <v>0.12600000000000003</v>
      </c>
      <c r="D40" s="9">
        <f t="shared" si="13"/>
        <v>7.7324605678758012</v>
      </c>
      <c r="E40" s="9">
        <f t="shared" si="13"/>
        <v>1.0769693446970263</v>
      </c>
      <c r="F40" s="9">
        <f t="shared" si="6"/>
        <v>1.0822622281781498</v>
      </c>
      <c r="G40" s="10">
        <f t="shared" si="14"/>
        <v>2.1666666599999997</v>
      </c>
      <c r="H40" s="5">
        <f t="shared" si="14"/>
        <v>1</v>
      </c>
      <c r="I40">
        <f t="shared" si="8"/>
        <v>60.447915084432928</v>
      </c>
      <c r="J40">
        <f t="shared" si="9"/>
        <v>60.444023380126758</v>
      </c>
      <c r="K40">
        <f t="shared" si="9"/>
        <v>0.68591229578134216</v>
      </c>
      <c r="L40">
        <f t="shared" si="10"/>
        <v>-14.35299686921744</v>
      </c>
      <c r="M40">
        <f t="shared" si="11"/>
        <v>-32.336876269370649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4.9051336457870836</v>
      </c>
      <c r="B41">
        <f t="shared" si="3"/>
        <v>4.9051336457870836</v>
      </c>
      <c r="C41" s="9">
        <f t="shared" si="4"/>
        <v>0.13200000000000003</v>
      </c>
      <c r="D41" s="9">
        <f t="shared" si="13"/>
        <v>8.0948663542129164</v>
      </c>
      <c r="E41" s="9">
        <f t="shared" si="13"/>
        <v>1.0805027546988657</v>
      </c>
      <c r="F41" s="9">
        <f t="shared" si="6"/>
        <v>1.0865701684666291</v>
      </c>
      <c r="G41" s="10">
        <f t="shared" si="14"/>
        <v>2.1666666599999997</v>
      </c>
      <c r="H41" s="5">
        <f t="shared" si="14"/>
        <v>1</v>
      </c>
      <c r="I41">
        <f t="shared" si="8"/>
        <v>60.359909716113492</v>
      </c>
      <c r="J41">
        <f t="shared" si="9"/>
        <v>60.357905398911456</v>
      </c>
      <c r="K41">
        <f t="shared" si="9"/>
        <v>0.49189103816511826</v>
      </c>
      <c r="L41">
        <f t="shared" si="10"/>
        <v>-14.311680774139623</v>
      </c>
      <c r="M41">
        <f t="shared" si="11"/>
        <v>-32.290634059239672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4.5432438236475488</v>
      </c>
      <c r="B42">
        <f t="shared" si="3"/>
        <v>4.5432438236475488</v>
      </c>
      <c r="C42" s="9">
        <f t="shared" si="4"/>
        <v>0.13800000000000004</v>
      </c>
      <c r="D42" s="9">
        <f t="shared" si="13"/>
        <v>8.4567561763524512</v>
      </c>
      <c r="E42" s="9">
        <f t="shared" si="13"/>
        <v>1.08287286951479</v>
      </c>
      <c r="F42" s="9">
        <f t="shared" si="6"/>
        <v>1.0897860370075327</v>
      </c>
      <c r="G42" s="10">
        <f t="shared" si="14"/>
        <v>2.1666666599999997</v>
      </c>
      <c r="H42" s="5">
        <f t="shared" si="14"/>
        <v>1</v>
      </c>
      <c r="I42">
        <f t="shared" si="8"/>
        <v>60.2727727311199</v>
      </c>
      <c r="J42">
        <f t="shared" si="9"/>
        <v>60.272035314266617</v>
      </c>
      <c r="K42">
        <f t="shared" si="9"/>
        <v>0.29814723380968022</v>
      </c>
      <c r="L42">
        <f t="shared" si="10"/>
        <v>-14.270688523146443</v>
      </c>
      <c r="M42">
        <f t="shared" si="11"/>
        <v>-32.244592709961601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4.1818684841553662</v>
      </c>
      <c r="B43">
        <f t="shared" si="3"/>
        <v>4.1818684841553662</v>
      </c>
      <c r="C43" s="9">
        <f t="shared" si="4"/>
        <v>0.14400000000000004</v>
      </c>
      <c r="D43" s="9">
        <f t="shared" si="13"/>
        <v>8.8181315158446338</v>
      </c>
      <c r="E43" s="9">
        <f t="shared" si="13"/>
        <v>1.0840813502488689</v>
      </c>
      <c r="F43" s="9">
        <f t="shared" si="6"/>
        <v>1.0919144818282982</v>
      </c>
      <c r="G43" s="10">
        <f t="shared" si="14"/>
        <v>2.1666666599999997</v>
      </c>
      <c r="H43" s="5">
        <f t="shared" si="14"/>
        <v>1</v>
      </c>
      <c r="I43">
        <f t="shared" si="8"/>
        <v>60.186502215525167</v>
      </c>
      <c r="J43">
        <f t="shared" si="9"/>
        <v>60.186411183127738</v>
      </c>
      <c r="K43">
        <f t="shared" si="9"/>
        <v>0.10467967754991062</v>
      </c>
      <c r="L43">
        <f t="shared" si="10"/>
        <v>-14.230018070968963</v>
      </c>
      <c r="M43">
        <f t="shared" si="11"/>
        <v>-32.198749668137978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3.821006157381877</v>
      </c>
      <c r="B44">
        <f t="shared" si="3"/>
        <v>3.821006157381877</v>
      </c>
      <c r="C44" s="9">
        <f t="shared" si="4"/>
        <v>0.15000000000000005</v>
      </c>
      <c r="D44" s="9">
        <f t="shared" si="13"/>
        <v>9.178993842618123</v>
      </c>
      <c r="E44" s="9">
        <f t="shared" si="13"/>
        <v>1.0841298508201418</v>
      </c>
      <c r="F44" s="9">
        <f t="shared" si="6"/>
        <v>1.0929601266026423</v>
      </c>
      <c r="G44" s="10">
        <f t="shared" si="14"/>
        <v>2.1666666599999997</v>
      </c>
      <c r="H44" s="5">
        <f t="shared" si="14"/>
        <v>1</v>
      </c>
      <c r="I44">
        <f t="shared" si="8"/>
        <v>60.101096252578216</v>
      </c>
      <c r="J44">
        <f t="shared" si="9"/>
        <v>60.101031074701922</v>
      </c>
      <c r="K44">
        <f t="shared" si="9"/>
        <v>-8.8512820458917257E-2</v>
      </c>
      <c r="L44">
        <f t="shared" si="10"/>
        <v>-14.189667384817842</v>
      </c>
      <c r="M44">
        <f t="shared" si="11"/>
        <v>-32.153102397094599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3.4606553849465929</v>
      </c>
      <c r="B45">
        <f t="shared" si="3"/>
        <v>3.4606553849465929</v>
      </c>
      <c r="C45" s="9">
        <f t="shared" si="4"/>
        <v>0.15600000000000006</v>
      </c>
      <c r="D45" s="9">
        <f t="shared" si="13"/>
        <v>9.5393446150534071</v>
      </c>
      <c r="E45" s="9">
        <f t="shared" si="13"/>
        <v>1.0830200180542406</v>
      </c>
      <c r="F45" s="9">
        <f t="shared" si="6"/>
        <v>1.0929275708870139</v>
      </c>
      <c r="G45" s="10">
        <f t="shared" si="14"/>
        <v>2.1666666599999997</v>
      </c>
      <c r="H45" s="5">
        <f t="shared" si="14"/>
        <v>1</v>
      </c>
      <c r="I45">
        <f t="shared" si="8"/>
        <v>60.016552922417702</v>
      </c>
      <c r="J45">
        <f t="shared" si="9"/>
        <v>60.015893070393012</v>
      </c>
      <c r="K45">
        <f t="shared" si="9"/>
        <v>-0.28143143484148486</v>
      </c>
      <c r="L45">
        <f t="shared" si="10"/>
        <v>-14.149634444198069</v>
      </c>
      <c r="M45">
        <f t="shared" si="11"/>
        <v>-32.107648376781754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3.1008147199442302</v>
      </c>
      <c r="B46">
        <f t="shared" si="3"/>
        <v>3.1008147199442302</v>
      </c>
      <c r="C46" s="9">
        <f t="shared" si="4"/>
        <v>0.16200000000000006</v>
      </c>
      <c r="D46" s="9">
        <f t="shared" si="13"/>
        <v>9.8991852800557698</v>
      </c>
      <c r="E46" s="9">
        <f t="shared" si="13"/>
        <v>1.0807534917744097</v>
      </c>
      <c r="F46" s="9">
        <f t="shared" si="6"/>
        <v>1.0918213903548171</v>
      </c>
      <c r="G46" s="10">
        <f t="shared" si="14"/>
        <v>2.1666666599999997</v>
      </c>
      <c r="H46" s="5">
        <f t="shared" si="14"/>
        <v>1</v>
      </c>
      <c r="I46">
        <f t="shared" si="8"/>
        <v>59.932870301789677</v>
      </c>
      <c r="J46">
        <f t="shared" si="9"/>
        <v>59.930995263727823</v>
      </c>
      <c r="K46">
        <f t="shared" si="9"/>
        <v>-0.47407732510217537</v>
      </c>
      <c r="L46">
        <f t="shared" si="10"/>
        <v>-14.109917240726469</v>
      </c>
      <c r="M46">
        <f t="shared" si="11"/>
        <v>-32.062385103676974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2.7414827268721957</v>
      </c>
      <c r="B47">
        <f t="shared" si="3"/>
        <v>2.7414827268721957</v>
      </c>
      <c r="C47" s="9">
        <f t="shared" si="4"/>
        <v>0.16800000000000007</v>
      </c>
      <c r="D47" s="9">
        <f t="shared" si="13"/>
        <v>10.258517273127804</v>
      </c>
      <c r="E47" s="9">
        <f t="shared" si="13"/>
        <v>1.0773319048919305</v>
      </c>
      <c r="F47" s="9">
        <f t="shared" si="6"/>
        <v>1.0896461370284252</v>
      </c>
      <c r="G47" s="10">
        <f t="shared" si="14"/>
        <v>2.1666666599999997</v>
      </c>
      <c r="H47" s="5">
        <f t="shared" si="14"/>
        <v>1</v>
      </c>
      <c r="I47">
        <f t="shared" si="8"/>
        <v>59.850046463769296</v>
      </c>
      <c r="J47">
        <f t="shared" si="9"/>
        <v>59.846335760283466</v>
      </c>
      <c r="K47">
        <f t="shared" si="9"/>
        <v>-0.66645163572423716</v>
      </c>
      <c r="L47">
        <f t="shared" si="10"/>
        <v>-14.070513777951975</v>
      </c>
      <c r="M47">
        <f t="shared" si="11"/>
        <v>-32.017310090690302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2.3826579815584985</v>
      </c>
      <c r="B48">
        <f t="shared" si="3"/>
        <v>2.3826579815584985</v>
      </c>
      <c r="C48" s="9">
        <f t="shared" si="4"/>
        <v>0.17400000000000007</v>
      </c>
      <c r="D48" s="9">
        <f t="shared" si="13"/>
        <v>10.617342018441501</v>
      </c>
      <c r="E48" s="9">
        <f t="shared" si="13"/>
        <v>1.0727568834959527</v>
      </c>
      <c r="F48" s="9">
        <f t="shared" si="6"/>
        <v>1.0864063395090049</v>
      </c>
      <c r="G48" s="10">
        <f t="shared" si="14"/>
        <v>2.1666666599999997</v>
      </c>
      <c r="H48" s="5">
        <f t="shared" si="14"/>
        <v>1</v>
      </c>
      <c r="I48">
        <f t="shared" si="8"/>
        <v>59.768079477486502</v>
      </c>
      <c r="J48">
        <f t="shared" si="9"/>
        <v>59.761912677615754</v>
      </c>
      <c r="K48">
        <f t="shared" si="9"/>
        <v>-0.85855549626837901</v>
      </c>
      <c r="L48">
        <f t="shared" si="10"/>
        <v>-14.031422071178643</v>
      </c>
      <c r="M48">
        <f t="shared" si="11"/>
        <v>-31.972420867072014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2.0243390710900844</v>
      </c>
      <c r="B49">
        <f t="shared" si="3"/>
        <v>2.0243390710900844</v>
      </c>
      <c r="C49" s="9">
        <f t="shared" si="4"/>
        <v>0.18000000000000008</v>
      </c>
      <c r="D49" s="9">
        <f t="shared" si="13"/>
        <v>10.975660928909916</v>
      </c>
      <c r="E49" s="9">
        <f t="shared" si="13"/>
        <v>1.0670300469427352</v>
      </c>
      <c r="F49" s="9">
        <f t="shared" si="6"/>
        <v>1.082106503204173</v>
      </c>
      <c r="G49" s="10">
        <f t="shared" si="14"/>
        <v>2.1666666599999997</v>
      </c>
      <c r="H49" s="5">
        <f t="shared" si="14"/>
        <v>1</v>
      </c>
      <c r="I49">
        <f t="shared" si="8"/>
        <v>59.686967407855811</v>
      </c>
      <c r="J49">
        <f t="shared" si="9"/>
        <v>59.677724145188684</v>
      </c>
      <c r="K49">
        <f t="shared" si="9"/>
        <v>-1.0503900214708111</v>
      </c>
      <c r="L49">
        <f t="shared" si="10"/>
        <v>-13.992640147291402</v>
      </c>
      <c r="M49">
        <f t="shared" si="11"/>
        <v>-31.927714978322751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1.6665245937416042</v>
      </c>
      <c r="B50">
        <f t="shared" si="3"/>
        <v>1.6665245937416042</v>
      </c>
      <c r="C50" s="9">
        <f t="shared" si="4"/>
        <v>0.18600000000000008</v>
      </c>
      <c r="D50" s="9">
        <f t="shared" si="13"/>
        <v>11.333475406258396</v>
      </c>
      <c r="E50" s="9">
        <f t="shared" si="13"/>
        <v>1.0601530079443005</v>
      </c>
      <c r="F50" s="9">
        <f t="shared" si="6"/>
        <v>1.076751110553503</v>
      </c>
      <c r="G50" s="10">
        <f t="shared" si="14"/>
        <v>2.1666666599999997</v>
      </c>
      <c r="H50" s="5">
        <f t="shared" si="14"/>
        <v>1</v>
      </c>
      <c r="I50">
        <f t="shared" si="8"/>
        <v>59.606708315310101</v>
      </c>
      <c r="J50">
        <f t="shared" si="9"/>
        <v>59.593768304304938</v>
      </c>
      <c r="K50">
        <f t="shared" si="9"/>
        <v>-1.2419563113407475</v>
      </c>
      <c r="L50">
        <f t="shared" si="10"/>
        <v>-13.954166044584499</v>
      </c>
      <c r="M50">
        <f t="shared" si="11"/>
        <v>-31.883189986106039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1.3092131589045763</v>
      </c>
      <c r="B51">
        <f t="shared" si="3"/>
        <v>1.3092131589045763</v>
      </c>
      <c r="C51" s="9">
        <f t="shared" si="4"/>
        <v>0.19200000000000009</v>
      </c>
      <c r="D51" s="9">
        <f t="shared" si="13"/>
        <v>11.690786841095424</v>
      </c>
      <c r="E51" s="9">
        <f t="shared" si="13"/>
        <v>1.0521273726565061</v>
      </c>
      <c r="F51" s="9">
        <f t="shared" si="6"/>
        <v>1.0703446212519037</v>
      </c>
      <c r="G51" s="10">
        <f t="shared" si="14"/>
        <v>2.1666666599999997</v>
      </c>
      <c r="H51" s="5">
        <f t="shared" si="14"/>
        <v>1</v>
      </c>
      <c r="I51">
        <f t="shared" si="8"/>
        <v>59.527300255538634</v>
      </c>
      <c r="J51">
        <f t="shared" si="9"/>
        <v>59.510043308037432</v>
      </c>
      <c r="K51">
        <f t="shared" si="9"/>
        <v>-1.4332554512573836</v>
      </c>
      <c r="L51">
        <f t="shared" si="10"/>
        <v>-13.915997812592625</v>
      </c>
      <c r="M51">
        <f t="shared" si="11"/>
        <v>-31.838843468163123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0.9524033870169788</v>
      </c>
      <c r="B52">
        <f t="shared" si="3"/>
        <v>0.9524033870169788</v>
      </c>
      <c r="C52" s="9">
        <f t="shared" si="4"/>
        <v>0.19800000000000009</v>
      </c>
      <c r="D52" s="9">
        <f t="shared" si="13"/>
        <v>12.047596612983021</v>
      </c>
      <c r="E52" s="9">
        <f t="shared" si="13"/>
        <v>1.0429547407665349</v>
      </c>
      <c r="F52" s="9">
        <f t="shared" si="6"/>
        <v>1.0628914724708862</v>
      </c>
      <c r="G52" s="10">
        <f t="shared" si="14"/>
        <v>2.1666666599999997</v>
      </c>
      <c r="H52" s="5">
        <f t="shared" si="14"/>
        <v>1</v>
      </c>
      <c r="I52">
        <f t="shared" si="8"/>
        <v>59.448741279229139</v>
      </c>
      <c r="J52">
        <f t="shared" si="9"/>
        <v>59.426547321161877</v>
      </c>
      <c r="K52">
        <f t="shared" si="9"/>
        <v>-1.6242885120663624</v>
      </c>
      <c r="L52">
        <f t="shared" si="10"/>
        <v>-13.878133511924718</v>
      </c>
      <c r="M52">
        <f t="shared" si="11"/>
        <v>-31.7946730182301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0.59609390949322183</v>
      </c>
      <c r="B53">
        <f t="shared" si="3"/>
        <v>0.59609390949322183</v>
      </c>
      <c r="C53" s="9">
        <f t="shared" si="4"/>
        <v>0.2040000000000001</v>
      </c>
      <c r="D53" s="9">
        <f t="shared" ref="D53:E68" si="15">D52+$C$7*(J52+J53)/2</f>
        <v>12.403906090506778</v>
      </c>
      <c r="E53" s="9">
        <f t="shared" si="15"/>
        <v>1.0326367055798087</v>
      </c>
      <c r="F53" s="9">
        <f t="shared" si="6"/>
        <v>1.0543960790777405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59.371029431814215</v>
      </c>
      <c r="J53">
        <f t="shared" si="9"/>
        <v>59.34327852009033</v>
      </c>
      <c r="K53">
        <f t="shared" si="9"/>
        <v>-1.815056550175743</v>
      </c>
      <c r="L53">
        <f t="shared" si="10"/>
        <v>-13.840571214100427</v>
      </c>
      <c r="M53">
        <f t="shared" si="11"/>
        <v>-31.750676245957287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0.24028336865453426</v>
      </c>
      <c r="B54">
        <f t="shared" si="3"/>
        <v>0.24028336865453426</v>
      </c>
      <c r="C54" s="9">
        <f t="shared" si="4"/>
        <v>0.2100000000000001</v>
      </c>
      <c r="D54" s="9">
        <f t="shared" si="15"/>
        <v>12.759716631345466</v>
      </c>
      <c r="E54" s="9">
        <f t="shared" si="15"/>
        <v>1.021174854106327</v>
      </c>
      <c r="F54" s="9">
        <f t="shared" si="6"/>
        <v>1.0448628338526387</v>
      </c>
      <c r="G54" s="10">
        <f t="shared" si="16"/>
        <v>2.1666666599999997</v>
      </c>
      <c r="H54" s="5">
        <f t="shared" si="16"/>
        <v>1</v>
      </c>
      <c r="I54">
        <f t="shared" si="8"/>
        <v>59.294162753221897</v>
      </c>
      <c r="J54">
        <f t="shared" si="9"/>
        <v>59.260235092805729</v>
      </c>
      <c r="K54">
        <f t="shared" si="9"/>
        <v>-2.0055606076514865</v>
      </c>
      <c r="L54">
        <f t="shared" si="10"/>
        <v>-13.80330900138919</v>
      </c>
      <c r="M54">
        <f t="shared" si="11"/>
        <v>-31.706850776830816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0.11502958234027538</v>
      </c>
      <c r="B55">
        <f t="shared" si="3"/>
        <v>0.11502958234027538</v>
      </c>
      <c r="C55" s="9">
        <f t="shared" si="4"/>
        <v>0.21600000000000011</v>
      </c>
      <c r="D55" s="9">
        <f t="shared" si="15"/>
        <v>13.115029582340275</v>
      </c>
      <c r="E55" s="9">
        <f t="shared" si="15"/>
        <v>1.0085707671464352</v>
      </c>
      <c r="F55" s="9">
        <f t="shared" si="6"/>
        <v>1.0342961077036852</v>
      </c>
      <c r="G55" s="10">
        <f t="shared" si="16"/>
        <v>2.1666666599999997</v>
      </c>
      <c r="H55" s="5">
        <f t="shared" si="16"/>
        <v>1</v>
      </c>
      <c r="I55">
        <f t="shared" si="8"/>
        <v>59.218139277630499</v>
      </c>
      <c r="J55">
        <f t="shared" si="9"/>
        <v>59.177415238797394</v>
      </c>
      <c r="K55">
        <f t="shared" si="9"/>
        <v>-2.1958017123124716</v>
      </c>
      <c r="L55">
        <f t="shared" si="10"/>
        <v>-13.766344966651923</v>
      </c>
      <c r="M55">
        <f t="shared" si="11"/>
        <v>-31.663194252096353</v>
      </c>
      <c r="S55">
        <f t="shared" si="0"/>
        <v>1</v>
      </c>
      <c r="T55" t="b">
        <f t="shared" si="1"/>
        <v>0</v>
      </c>
      <c r="U55" t="b">
        <f t="shared" si="2"/>
        <v>1</v>
      </c>
    </row>
    <row r="56" spans="1:21" x14ac:dyDescent="0.2">
      <c r="A56">
        <f t="shared" si="12"/>
        <v>100</v>
      </c>
      <c r="B56">
        <f t="shared" si="3"/>
        <v>0.46984627956365976</v>
      </c>
      <c r="C56" s="9">
        <f t="shared" si="4"/>
        <v>0.22200000000000011</v>
      </c>
      <c r="D56" s="9">
        <f t="shared" si="15"/>
        <v>13.46984627956366</v>
      </c>
      <c r="E56" s="9">
        <f t="shared" si="15"/>
        <v>0.99482601937602266</v>
      </c>
      <c r="F56" s="9">
        <f t="shared" si="6"/>
        <v>1.02270024987993</v>
      </c>
      <c r="G56" s="10">
        <f t="shared" si="16"/>
        <v>2.1666666599999997</v>
      </c>
      <c r="H56" s="5">
        <f t="shared" si="16"/>
        <v>1</v>
      </c>
      <c r="I56">
        <f t="shared" si="8"/>
        <v>59.142957033227844</v>
      </c>
      <c r="J56">
        <f t="shared" si="9"/>
        <v>59.09481716899748</v>
      </c>
      <c r="K56">
        <f t="shared" si="9"/>
        <v>-2.3857808778250496</v>
      </c>
      <c r="L56">
        <f t="shared" si="10"/>
        <v>-13.729677213185326</v>
      </c>
      <c r="M56">
        <f t="shared" si="11"/>
        <v>-31.619704328684978</v>
      </c>
      <c r="S56">
        <f t="shared" si="0"/>
        <v>0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100</v>
      </c>
      <c r="B57">
        <f t="shared" si="3"/>
        <v>0.82416804838780777</v>
      </c>
      <c r="C57" s="9">
        <f t="shared" si="4"/>
        <v>0.22800000000000012</v>
      </c>
      <c r="D57" s="9">
        <f t="shared" si="15"/>
        <v>13.824168048387808</v>
      </c>
      <c r="E57" s="9">
        <f t="shared" si="15"/>
        <v>0.97994217943115602</v>
      </c>
      <c r="F57" s="9">
        <f t="shared" si="6"/>
        <v>1.0100795881823639</v>
      </c>
      <c r="G57" s="10">
        <f t="shared" si="16"/>
        <v>2.1666666599999997</v>
      </c>
      <c r="H57" s="5">
        <f t="shared" si="16"/>
        <v>1</v>
      </c>
      <c r="I57">
        <f t="shared" si="8"/>
        <v>59.068614041974769</v>
      </c>
      <c r="J57">
        <f t="shared" si="9"/>
        <v>59.012439105718371</v>
      </c>
      <c r="K57">
        <f t="shared" si="9"/>
        <v>-2.5754991037971595</v>
      </c>
      <c r="L57">
        <f t="shared" si="10"/>
        <v>-13.69330385456875</v>
      </c>
      <c r="M57">
        <f t="shared" si="11"/>
        <v>-31.576378679141115</v>
      </c>
      <c r="S57">
        <f t="shared" si="0"/>
        <v>0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100</v>
      </c>
      <c r="B58">
        <f t="shared" si="3"/>
        <v>1.1779962035527358</v>
      </c>
      <c r="C58" s="9">
        <f t="shared" si="4"/>
        <v>0.23400000000000012</v>
      </c>
      <c r="D58" s="9">
        <f t="shared" si="15"/>
        <v>14.177996203552736</v>
      </c>
      <c r="E58" s="9">
        <f t="shared" si="15"/>
        <v>0.96392080999214858</v>
      </c>
      <c r="F58" s="9">
        <f t="shared" si="6"/>
        <v>0.9964384291729137</v>
      </c>
      <c r="G58" s="10">
        <f t="shared" si="16"/>
        <v>2.1666666599999997</v>
      </c>
      <c r="H58" s="5">
        <f t="shared" si="16"/>
        <v>1</v>
      </c>
      <c r="I58">
        <f t="shared" si="8"/>
        <v>58.995108319373038</v>
      </c>
      <c r="J58">
        <f t="shared" si="9"/>
        <v>58.930279282590959</v>
      </c>
      <c r="K58">
        <f t="shared" si="9"/>
        <v>-2.7649573758720063</v>
      </c>
      <c r="L58">
        <f t="shared" si="10"/>
        <v>-13.657223014513624</v>
      </c>
      <c r="M58">
        <f t="shared" si="11"/>
        <v>-31.533214991552505</v>
      </c>
      <c r="S58">
        <f t="shared" si="0"/>
        <v>0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100</v>
      </c>
      <c r="B59">
        <f t="shared" si="3"/>
        <v>1.5313320492340203</v>
      </c>
      <c r="C59" s="9">
        <f t="shared" si="4"/>
        <v>0.24000000000000013</v>
      </c>
      <c r="D59" s="9">
        <f t="shared" si="15"/>
        <v>14.53133204923402</v>
      </c>
      <c r="E59" s="9">
        <f t="shared" si="15"/>
        <v>0.94676346786706855</v>
      </c>
      <c r="F59" s="9">
        <f t="shared" si="6"/>
        <v>0.98178105838145402</v>
      </c>
      <c r="G59" s="10">
        <f t="shared" si="16"/>
        <v>2.1666666599999997</v>
      </c>
      <c r="H59" s="5">
        <f t="shared" si="16"/>
        <v>1</v>
      </c>
      <c r="I59">
        <f t="shared" si="8"/>
        <v>58.922437874237723</v>
      </c>
      <c r="J59">
        <f t="shared" si="9"/>
        <v>58.84833594450388</v>
      </c>
      <c r="K59">
        <f t="shared" si="9"/>
        <v>-2.9541566658213214</v>
      </c>
      <c r="L59">
        <f t="shared" si="10"/>
        <v>-13.621432826715434</v>
      </c>
      <c r="M59">
        <f t="shared" si="11"/>
        <v>-31.490210969482188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1.8841768791101625</v>
      </c>
      <c r="C60" s="9">
        <f t="shared" si="4"/>
        <v>0.24600000000000014</v>
      </c>
      <c r="D60" s="9">
        <f t="shared" si="15"/>
        <v>14.884176879110163</v>
      </c>
      <c r="E60" s="9">
        <f t="shared" si="15"/>
        <v>0.92847170407468993</v>
      </c>
      <c r="F60" s="9">
        <f t="shared" si="6"/>
        <v>0.96611174051085358</v>
      </c>
      <c r="G60" s="10">
        <f t="shared" si="16"/>
        <v>2.1666666599999997</v>
      </c>
      <c r="H60" s="5">
        <f t="shared" si="16"/>
        <v>1</v>
      </c>
      <c r="I60">
        <f t="shared" si="8"/>
        <v>58.850600708473934</v>
      </c>
      <c r="J60">
        <f t="shared" si="9"/>
        <v>58.766607347543591</v>
      </c>
      <c r="K60">
        <f t="shared" si="9"/>
        <v>-3.1430979316382146</v>
      </c>
      <c r="L60">
        <f t="shared" si="10"/>
        <v>-13.585931434708222</v>
      </c>
      <c r="M60">
        <f t="shared" si="11"/>
        <v>-31.447364331902428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2.2365319764295997</v>
      </c>
      <c r="C61" s="9">
        <f t="shared" si="4"/>
        <v>0.25200000000000011</v>
      </c>
      <c r="D61" s="9">
        <f t="shared" si="15"/>
        <v>15.2365319764296</v>
      </c>
      <c r="E61" s="9">
        <f t="shared" si="15"/>
        <v>0.90904706392688639</v>
      </c>
      <c r="F61" s="9">
        <f t="shared" si="6"/>
        <v>0.9494347196400722</v>
      </c>
      <c r="G61" s="10">
        <f t="shared" si="16"/>
        <v>2.1666666599999997</v>
      </c>
      <c r="H61" s="5">
        <f t="shared" si="16"/>
        <v>1</v>
      </c>
      <c r="I61">
        <f t="shared" si="8"/>
        <v>58.77959481685815</v>
      </c>
      <c r="J61">
        <f t="shared" si="9"/>
        <v>58.685091758935343</v>
      </c>
      <c r="K61">
        <f t="shared" si="9"/>
        <v>-3.3317821176296292</v>
      </c>
      <c r="L61">
        <f t="shared" si="10"/>
        <v>-13.550716991721588</v>
      </c>
      <c r="M61">
        <f t="shared" si="11"/>
        <v>-31.404672813130539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2.5883986140773612</v>
      </c>
      <c r="C62" s="9">
        <f t="shared" si="4"/>
        <v>0.25800000000000012</v>
      </c>
      <c r="D62" s="9">
        <f t="shared" si="15"/>
        <v>15.588398614077361</v>
      </c>
      <c r="E62" s="9">
        <f t="shared" si="15"/>
        <v>0.88849108711047231</v>
      </c>
      <c r="F62" s="9">
        <f t="shared" si="6"/>
        <v>0.93175421942532632</v>
      </c>
      <c r="G62" s="10">
        <f t="shared" si="16"/>
        <v>2.1666666599999997</v>
      </c>
      <c r="H62" s="5">
        <f t="shared" si="16"/>
        <v>1</v>
      </c>
      <c r="I62">
        <f t="shared" si="8"/>
        <v>58.709418186823974</v>
      </c>
      <c r="J62">
        <f t="shared" si="9"/>
        <v>58.60378745698501</v>
      </c>
      <c r="K62">
        <f t="shared" si="9"/>
        <v>-3.5202101545084123</v>
      </c>
      <c r="L62">
        <f t="shared" si="10"/>
        <v>-13.515787660540189</v>
      </c>
      <c r="M62">
        <f t="shared" si="11"/>
        <v>-31.362134162766605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2.9397780546413816</v>
      </c>
      <c r="C63" s="9">
        <f t="shared" si="4"/>
        <v>0.26400000000000012</v>
      </c>
      <c r="D63" s="9">
        <f t="shared" si="15"/>
        <v>15.939778054641382</v>
      </c>
      <c r="E63" s="9">
        <f t="shared" si="15"/>
        <v>0.86680530776849207</v>
      </c>
      <c r="F63" s="9">
        <f t="shared" si="6"/>
        <v>0.91307444329933718</v>
      </c>
      <c r="G63" s="10">
        <f t="shared" si="16"/>
        <v>2.1666666599999997</v>
      </c>
      <c r="H63" s="5">
        <f t="shared" si="16"/>
        <v>1</v>
      </c>
      <c r="I63">
        <f t="shared" si="8"/>
        <v>58.640068798252507</v>
      </c>
      <c r="J63">
        <f t="shared" si="9"/>
        <v>58.52269273102177</v>
      </c>
      <c r="K63">
        <f t="shared" si="9"/>
        <v>-3.7083829594850122</v>
      </c>
      <c r="L63">
        <f t="shared" si="10"/>
        <v>-13.481141613365715</v>
      </c>
      <c r="M63">
        <f t="shared" si="11"/>
        <v>-31.319746145633022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3.2906715504784714</v>
      </c>
      <c r="C64" s="9">
        <f t="shared" si="4"/>
        <v>0.27000000000000013</v>
      </c>
      <c r="D64" s="9">
        <f t="shared" si="15"/>
        <v>16.290671550478471</v>
      </c>
      <c r="E64" s="9">
        <f t="shared" si="15"/>
        <v>0.84399125458096058</v>
      </c>
      <c r="F64" s="9">
        <f t="shared" si="6"/>
        <v>0.89339957466868158</v>
      </c>
      <c r="G64" s="10">
        <f t="shared" si="16"/>
        <v>2.1666666599999997</v>
      </c>
      <c r="H64" s="5">
        <f t="shared" si="16"/>
        <v>1</v>
      </c>
      <c r="I64">
        <f t="shared" si="8"/>
        <v>58.571544623267208</v>
      </c>
      <c r="J64">
        <f t="shared" si="9"/>
        <v>58.441805881341573</v>
      </c>
      <c r="K64">
        <f t="shared" si="9"/>
        <v>-3.8963014363588102</v>
      </c>
      <c r="L64">
        <f t="shared" si="10"/>
        <v>-13.446777031681293</v>
      </c>
      <c r="M64">
        <f t="shared" si="11"/>
        <v>-31.277506541715823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3.6410803437799508</v>
      </c>
      <c r="C65" s="9">
        <f t="shared" si="4"/>
        <v>0.27600000000000013</v>
      </c>
      <c r="D65" s="9">
        <f t="shared" si="15"/>
        <v>16.641080343779951</v>
      </c>
      <c r="E65" s="9">
        <f t="shared" si="15"/>
        <v>0.82005045084505679</v>
      </c>
      <c r="F65" s="9">
        <f t="shared" si="6"/>
        <v>0.87273377710925759</v>
      </c>
      <c r="G65" s="10">
        <f t="shared" si="16"/>
        <v>2.1666666599999997</v>
      </c>
      <c r="H65" s="5">
        <f t="shared" si="16"/>
        <v>1</v>
      </c>
      <c r="I65">
        <f t="shared" si="8"/>
        <v>58.503843626033479</v>
      </c>
      <c r="J65">
        <f t="shared" si="9"/>
        <v>58.361125219151482</v>
      </c>
      <c r="K65">
        <f t="shared" si="9"/>
        <v>-4.0839664756091052</v>
      </c>
      <c r="L65">
        <f t="shared" si="10"/>
        <v>-13.41269210611838</v>
      </c>
      <c r="M65">
        <f t="shared" si="11"/>
        <v>-31.23541314610776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3.9910056666369513</v>
      </c>
      <c r="C66" s="9">
        <f t="shared" si="4"/>
        <v>0.28200000000000014</v>
      </c>
      <c r="D66" s="9">
        <f t="shared" si="15"/>
        <v>16.991005666636951</v>
      </c>
      <c r="E66" s="9">
        <f t="shared" si="15"/>
        <v>0.7949844145547722</v>
      </c>
      <c r="F66" s="9">
        <f t="shared" si="6"/>
        <v>0.85108119455988285</v>
      </c>
      <c r="G66" s="10">
        <f t="shared" si="16"/>
        <v>2.1666666599999997</v>
      </c>
      <c r="H66" s="5">
        <f t="shared" si="16"/>
        <v>1</v>
      </c>
      <c r="I66">
        <f t="shared" si="8"/>
        <v>58.436963762562755</v>
      </c>
      <c r="J66">
        <f t="shared" si="9"/>
        <v>58.280649066514769</v>
      </c>
      <c r="K66">
        <f t="shared" si="9"/>
        <v>-4.2713789544857521</v>
      </c>
      <c r="L66">
        <f t="shared" si="10"/>
        <v>-13.378885036326015</v>
      </c>
      <c r="M66">
        <f t="shared" si="11"/>
        <v>-31.193463768953102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4.3404487411053871</v>
      </c>
      <c r="C67" s="9">
        <f t="shared" si="4"/>
        <v>0.28800000000000014</v>
      </c>
      <c r="D67" s="9">
        <f t="shared" si="15"/>
        <v>17.340448741105387</v>
      </c>
      <c r="E67" s="9">
        <f t="shared" si="15"/>
        <v>0.76879465848001649</v>
      </c>
      <c r="F67" s="9">
        <f t="shared" si="6"/>
        <v>0.82844595151404254</v>
      </c>
      <c r="G67" s="10">
        <f t="shared" si="16"/>
        <v>2.1666666599999997</v>
      </c>
      <c r="H67" s="5">
        <f t="shared" si="16"/>
        <v>1</v>
      </c>
      <c r="I67">
        <f t="shared" si="8"/>
        <v>58.370902980521358</v>
      </c>
      <c r="J67">
        <f t="shared" si="9"/>
        <v>58.200375756296815</v>
      </c>
      <c r="K67">
        <f t="shared" si="9"/>
        <v>-4.4585397370994704</v>
      </c>
      <c r="L67">
        <f t="shared" si="10"/>
        <v>-13.345354030842522</v>
      </c>
      <c r="M67">
        <f t="shared" si="11"/>
        <v>-31.151656235394071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4.689410779270613</v>
      </c>
      <c r="C68" s="9">
        <f t="shared" si="4"/>
        <v>0.29400000000000015</v>
      </c>
      <c r="D68" s="9">
        <f t="shared" si="15"/>
        <v>17.689410779270613</v>
      </c>
      <c r="E68" s="9">
        <f t="shared" si="15"/>
        <v>0.74148269024518254</v>
      </c>
      <c r="F68" s="9">
        <f t="shared" si="6"/>
        <v>0.80483215320979706</v>
      </c>
      <c r="G68" s="10">
        <f t="shared" si="16"/>
        <v>2.1666666599999997</v>
      </c>
      <c r="H68" s="5">
        <f t="shared" si="16"/>
        <v>1</v>
      </c>
      <c r="I68">
        <f t="shared" si="8"/>
        <v>58.305659219043953</v>
      </c>
      <c r="J68">
        <f t="shared" si="9"/>
        <v>58.120303632111757</v>
      </c>
      <c r="K68">
        <f t="shared" si="9"/>
        <v>-4.645449674511835</v>
      </c>
      <c r="L68">
        <f t="shared" si="10"/>
        <v>-13.31209730696958</v>
      </c>
      <c r="M68">
        <f t="shared" si="11"/>
        <v>-31.109988385518957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5.0378929833117567</v>
      </c>
      <c r="C69" s="9">
        <f t="shared" si="4"/>
        <v>0.30000000000000016</v>
      </c>
      <c r="D69" s="9">
        <f t="shared" ref="D69:E84" si="17">D68+$C$7*(J68+J69)/2</f>
        <v>18.037892983311757</v>
      </c>
      <c r="E69" s="9">
        <f t="shared" si="17"/>
        <v>0.71305001240717214</v>
      </c>
      <c r="F69" s="9">
        <f t="shared" si="6"/>
        <v>0.78024388581787329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58.241230408551793</v>
      </c>
      <c r="J69">
        <f t="shared" si="9"/>
        <v>58.040431048269937</v>
      </c>
      <c r="K69">
        <f t="shared" si="9"/>
        <v>-4.8321096048249483</v>
      </c>
      <c r="L69">
        <f t="shared" si="10"/>
        <v>-13.279113090648666</v>
      </c>
      <c r="M69">
        <f t="shared" si="11"/>
        <v>-31.068458074311756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5.3858965455657462</v>
      </c>
      <c r="C70" s="9">
        <f t="shared" si="4"/>
        <v>0.30600000000000016</v>
      </c>
      <c r="D70" s="9">
        <f t="shared" si="17"/>
        <v>18.385896545565746</v>
      </c>
      <c r="E70" s="9">
        <f t="shared" si="17"/>
        <v>0.68349812253288489</v>
      </c>
      <c r="F70" s="9">
        <f t="shared" si="6"/>
        <v>0.75468521662794341</v>
      </c>
      <c r="G70" s="10">
        <f t="shared" si="18"/>
        <v>2.1666666599999997</v>
      </c>
      <c r="H70" s="5">
        <f t="shared" si="18"/>
        <v>1</v>
      </c>
      <c r="I70">
        <f t="shared" si="8"/>
        <v>58.177614470575634</v>
      </c>
      <c r="J70">
        <f t="shared" si="9"/>
        <v>57.960756369726042</v>
      </c>
      <c r="K70">
        <f t="shared" si="9"/>
        <v>-5.0185203532708185</v>
      </c>
      <c r="L70">
        <f t="shared" si="10"/>
        <v>-13.246399616339843</v>
      </c>
      <c r="M70">
        <f t="shared" si="11"/>
        <v>-31.027063171603423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5.7334226485910094</v>
      </c>
      <c r="C71" s="9">
        <f t="shared" si="4"/>
        <v>0.31200000000000017</v>
      </c>
      <c r="D71" s="9">
        <f t="shared" si="17"/>
        <v>18.733422648591009</v>
      </c>
      <c r="E71" s="9">
        <f t="shared" si="17"/>
        <v>0.65282851327617109</v>
      </c>
      <c r="F71" s="9">
        <f t="shared" si="6"/>
        <v>0.72816019423311773</v>
      </c>
      <c r="G71" s="10">
        <f t="shared" si="18"/>
        <v>2.1666666599999997</v>
      </c>
      <c r="H71" s="5">
        <f t="shared" si="18"/>
        <v>1</v>
      </c>
      <c r="I71">
        <f t="shared" si="8"/>
        <v>58.114809317583415</v>
      </c>
      <c r="J71">
        <f t="shared" si="9"/>
        <v>57.881277972028002</v>
      </c>
      <c r="K71">
        <f t="shared" si="9"/>
        <v>-5.204682732300439</v>
      </c>
      <c r="L71">
        <f t="shared" si="10"/>
        <v>-13.21395512690289</v>
      </c>
      <c r="M71">
        <f t="shared" si="11"/>
        <v>-30.985801562024587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6.0804724652308941</v>
      </c>
      <c r="C72" s="9">
        <f t="shared" si="4"/>
        <v>0.31800000000000017</v>
      </c>
      <c r="D72" s="9">
        <f t="shared" si="17"/>
        <v>19.080472465230894</v>
      </c>
      <c r="E72" s="9">
        <f t="shared" si="17"/>
        <v>0.62104267245425204</v>
      </c>
      <c r="F72" s="9">
        <f t="shared" si="6"/>
        <v>0.700672848712657</v>
      </c>
      <c r="G72" s="10">
        <f t="shared" si="18"/>
        <v>2.1666666599999997</v>
      </c>
      <c r="H72" s="5">
        <f t="shared" si="18"/>
        <v>1</v>
      </c>
      <c r="I72">
        <f t="shared" si="8"/>
        <v>58.052812852812757</v>
      </c>
      <c r="J72">
        <f t="shared" si="9"/>
        <v>57.801994241266584</v>
      </c>
      <c r="K72">
        <f t="shared" si="9"/>
        <v>-5.3905975416725864</v>
      </c>
      <c r="L72">
        <f t="shared" si="10"/>
        <v>-13.181777873480742</v>
      </c>
      <c r="M72">
        <f t="shared" si="11"/>
        <v>-30.944671144959749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6.4270471586767712</v>
      </c>
      <c r="C73" s="9">
        <f t="shared" si="4"/>
        <v>0.32400000000000018</v>
      </c>
      <c r="D73" s="9">
        <f t="shared" si="17"/>
        <v>19.427047158676771</v>
      </c>
      <c r="E73" s="9">
        <f t="shared" si="17"/>
        <v>0.58814208312360727</v>
      </c>
      <c r="F73" s="9">
        <f t="shared" si="6"/>
        <v>0.67222719181292212</v>
      </c>
      <c r="G73" s="10">
        <f t="shared" si="18"/>
        <v>2.1666666599999997</v>
      </c>
      <c r="H73" s="5">
        <f t="shared" si="18"/>
        <v>1</v>
      </c>
      <c r="I73">
        <f t="shared" si="8"/>
        <v>57.991622970108189</v>
      </c>
      <c r="J73">
        <f t="shared" si="9"/>
        <v>57.7229035740257</v>
      </c>
      <c r="K73">
        <f t="shared" si="9"/>
        <v>-5.576265568542345</v>
      </c>
      <c r="L73">
        <f t="shared" si="10"/>
        <v>-13.149866115385237</v>
      </c>
      <c r="M73">
        <f t="shared" si="11"/>
        <v>-30.903669834502914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6.77314788253085</v>
      </c>
      <c r="C74" s="9">
        <f t="shared" si="4"/>
        <v>0.33000000000000018</v>
      </c>
      <c r="D74" s="9">
        <f t="shared" si="17"/>
        <v>19.77314788253085</v>
      </c>
      <c r="E74" s="9">
        <f t="shared" si="17"/>
        <v>0.55412822365533221</v>
      </c>
      <c r="F74" s="9">
        <f t="shared" si="6"/>
        <v>0.64282721712657809</v>
      </c>
      <c r="G74" s="10">
        <f t="shared" si="18"/>
        <v>2.1666666599999997</v>
      </c>
      <c r="H74" s="5">
        <f t="shared" si="18"/>
        <v>1</v>
      </c>
      <c r="I74">
        <f t="shared" si="8"/>
        <v>57.931237553763268</v>
      </c>
      <c r="J74">
        <f t="shared" si="9"/>
        <v>57.644004377333388</v>
      </c>
      <c r="K74">
        <f t="shared" si="9"/>
        <v>-5.7616875875493623</v>
      </c>
      <c r="L74">
        <f t="shared" si="10"/>
        <v>-13.118218119985137</v>
      </c>
      <c r="M74">
        <f t="shared" si="11"/>
        <v>-30.862795559414604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7.1187757808686918</v>
      </c>
      <c r="C75" s="9">
        <f t="shared" si="4"/>
        <v>0.33600000000000019</v>
      </c>
      <c r="D75" s="9">
        <f t="shared" si="17"/>
        <v>20.118775780868692</v>
      </c>
      <c r="E75" s="9">
        <f t="shared" si="17"/>
        <v>0.51900256780996656</v>
      </c>
      <c r="F75" s="9">
        <f t="shared" si="6"/>
        <v>0.61247690027006008</v>
      </c>
      <c r="G75" s="10">
        <f t="shared" si="18"/>
        <v>2.1666666599999997</v>
      </c>
      <c r="H75" s="5">
        <f t="shared" si="18"/>
        <v>1</v>
      </c>
      <c r="I75">
        <f t="shared" si="8"/>
        <v>57.871654478367454</v>
      </c>
      <c r="J75">
        <f t="shared" si="9"/>
        <v>57.56529506861348</v>
      </c>
      <c r="K75">
        <f t="shared" si="9"/>
        <v>-5.9468643609058498</v>
      </c>
      <c r="L75">
        <f t="shared" si="10"/>
        <v>-13.086832162596426</v>
      </c>
      <c r="M75">
        <f t="shared" si="11"/>
        <v>-30.822046263080232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7.4639319883014466</v>
      </c>
      <c r="C76" s="9">
        <f t="shared" si="4"/>
        <v>0.34200000000000019</v>
      </c>
      <c r="D76" s="9">
        <f t="shared" si="17"/>
        <v>20.463931988301447</v>
      </c>
      <c r="E76" s="9">
        <f t="shared" si="17"/>
        <v>0.48276658481179602</v>
      </c>
      <c r="F76" s="9">
        <f t="shared" si="6"/>
        <v>0.58118019905932106</v>
      </c>
      <c r="G76" s="10">
        <f t="shared" si="18"/>
        <v>2.1666666599999997</v>
      </c>
      <c r="H76" s="5">
        <f t="shared" si="18"/>
        <v>1</v>
      </c>
      <c r="I76">
        <f t="shared" si="8"/>
        <v>57.812871608657893</v>
      </c>
      <c r="J76">
        <f t="shared" si="9"/>
        <v>57.486774075637904</v>
      </c>
      <c r="K76">
        <f t="shared" si="9"/>
        <v>-6.1317966384843308</v>
      </c>
      <c r="L76">
        <f t="shared" si="10"/>
        <v>-13.055706526374829</v>
      </c>
      <c r="M76">
        <f t="shared" si="11"/>
        <v>-30.781419903469775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7.8086176300377979</v>
      </c>
      <c r="C77" s="9">
        <f t="shared" si="4"/>
        <v>0.3480000000000002</v>
      </c>
      <c r="D77" s="9">
        <f t="shared" si="17"/>
        <v>20.808617630037798</v>
      </c>
      <c r="E77" s="9">
        <f t="shared" si="17"/>
        <v>0.44542173942262758</v>
      </c>
      <c r="F77" s="9">
        <f t="shared" si="6"/>
        <v>0.54894105368387214</v>
      </c>
      <c r="G77" s="10">
        <f t="shared" si="18"/>
        <v>2.1666666599999997</v>
      </c>
      <c r="H77" s="5">
        <f t="shared" si="18"/>
        <v>1</v>
      </c>
      <c r="I77">
        <f t="shared" si="8"/>
        <v>57.754886799376031</v>
      </c>
      <c r="J77">
        <f t="shared" si="9"/>
        <v>57.408439836479651</v>
      </c>
      <c r="K77">
        <f t="shared" si="9"/>
        <v>-6.3164851579051495</v>
      </c>
      <c r="L77">
        <f t="shared" si="10"/>
        <v>-13.024839502210584</v>
      </c>
      <c r="M77">
        <f t="shared" si="11"/>
        <v>-30.740914453098735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8.1528338219456344</v>
      </c>
      <c r="C78" s="9">
        <f t="shared" si="4"/>
        <v>0.3540000000000002</v>
      </c>
      <c r="D78" s="9">
        <f t="shared" si="17"/>
        <v>21.152833821945634</v>
      </c>
      <c r="E78" s="9">
        <f t="shared" si="17"/>
        <v>0.4069694920150409</v>
      </c>
      <c r="F78" s="9">
        <f t="shared" si="6"/>
        <v>0.51576338687913004</v>
      </c>
      <c r="G78" s="10">
        <f t="shared" si="18"/>
        <v>2.1666666599999997</v>
      </c>
      <c r="H78" s="5">
        <f t="shared" si="18"/>
        <v>1</v>
      </c>
      <c r="I78">
        <f t="shared" si="8"/>
        <v>57.697697895129131</v>
      </c>
      <c r="J78">
        <f t="shared" si="9"/>
        <v>57.33029079946639</v>
      </c>
      <c r="K78">
        <f t="shared" si="9"/>
        <v>-6.5009306446237423</v>
      </c>
      <c r="L78">
        <f t="shared" si="10"/>
        <v>-12.994229388625433</v>
      </c>
      <c r="M78">
        <f t="shared" si="11"/>
        <v>-30.700527898990323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8.4965816706134376</v>
      </c>
      <c r="C79" s="9">
        <f t="shared" si="4"/>
        <v>0.36000000000000021</v>
      </c>
      <c r="D79" s="9">
        <f t="shared" si="17"/>
        <v>21.496581670613438</v>
      </c>
      <c r="E79" s="9">
        <f t="shared" si="17"/>
        <v>0.36741129864511662</v>
      </c>
      <c r="F79" s="9">
        <f t="shared" si="6"/>
        <v>0.481651104097083</v>
      </c>
      <c r="G79" s="10">
        <f t="shared" si="18"/>
        <v>2.1666666599999997</v>
      </c>
      <c r="H79" s="5">
        <f t="shared" si="18"/>
        <v>1</v>
      </c>
      <c r="I79">
        <f t="shared" si="8"/>
        <v>57.641302730256633</v>
      </c>
      <c r="J79">
        <f t="shared" si="9"/>
        <v>57.252325423134636</v>
      </c>
      <c r="K79">
        <f t="shared" si="9"/>
        <v>-6.6851338120176838</v>
      </c>
      <c r="L79">
        <f t="shared" si="10"/>
        <v>-12.963874491671762</v>
      </c>
      <c r="M79">
        <f t="shared" si="11"/>
        <v>-30.660258242638847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8.839862273411395</v>
      </c>
      <c r="C80" s="9">
        <f t="shared" si="4"/>
        <v>0.36600000000000021</v>
      </c>
      <c r="D80" s="9">
        <f t="shared" si="17"/>
        <v>21.839862273411395</v>
      </c>
      <c r="E80" s="9">
        <f t="shared" si="17"/>
        <v>0.32674861112464304</v>
      </c>
      <c r="F80" s="9">
        <f t="shared" si="6"/>
        <v>0.44660809367529186</v>
      </c>
      <c r="G80" s="10">
        <f t="shared" si="18"/>
        <v>2.1666666599999997</v>
      </c>
      <c r="H80" s="5">
        <f t="shared" si="18"/>
        <v>1</v>
      </c>
      <c r="I80">
        <f t="shared" si="8"/>
        <v>57.585699128701464</v>
      </c>
      <c r="J80">
        <f t="shared" si="9"/>
        <v>57.174542176184602</v>
      </c>
      <c r="K80">
        <f t="shared" si="9"/>
        <v>-6.8690953614735166</v>
      </c>
      <c r="L80">
        <f t="shared" si="10"/>
        <v>-12.933773124833962</v>
      </c>
      <c r="M80">
        <f t="shared" si="11"/>
        <v>-30.620103499974253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9.1826767185522549</v>
      </c>
      <c r="C81" s="9">
        <f t="shared" si="4"/>
        <v>0.37200000000000022</v>
      </c>
      <c r="D81" s="9">
        <f t="shared" si="17"/>
        <v>22.182676718552255</v>
      </c>
      <c r="E81" s="9">
        <f t="shared" si="17"/>
        <v>0.2849828770928024</v>
      </c>
      <c r="F81" s="9">
        <f t="shared" si="6"/>
        <v>0.41063822700423613</v>
      </c>
      <c r="G81" s="10">
        <f t="shared" si="18"/>
        <v>2.1666666599999997</v>
      </c>
      <c r="H81" s="5">
        <f t="shared" si="18"/>
        <v>1</v>
      </c>
      <c r="I81">
        <f t="shared" si="8"/>
        <v>57.53088490388626</v>
      </c>
      <c r="J81">
        <f t="shared" si="9"/>
        <v>57.096939537435595</v>
      </c>
      <c r="K81">
        <f t="shared" si="9"/>
        <v>-7.0528159824733621</v>
      </c>
      <c r="L81">
        <f t="shared" si="10"/>
        <v>-12.903923608931938</v>
      </c>
      <c r="M81">
        <f t="shared" si="11"/>
        <v>-30.580061701327782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9.5250260851519073</v>
      </c>
      <c r="C82" s="9">
        <f t="shared" si="4"/>
        <v>0.37800000000000022</v>
      </c>
      <c r="D82" s="9">
        <f t="shared" si="17"/>
        <v>22.525026085151907</v>
      </c>
      <c r="E82" s="9">
        <f t="shared" si="17"/>
        <v>0.24211554008733832</v>
      </c>
      <c r="F82" s="9">
        <f t="shared" si="6"/>
        <v>0.37374535869301906</v>
      </c>
      <c r="G82" s="10">
        <f t="shared" si="18"/>
        <v>2.1666666599999997</v>
      </c>
      <c r="H82" s="5">
        <f t="shared" si="18"/>
        <v>1</v>
      </c>
      <c r="I82">
        <f t="shared" si="8"/>
        <v>57.476857858594435</v>
      </c>
      <c r="J82">
        <f t="shared" si="9"/>
        <v>57.019515995782001</v>
      </c>
      <c r="K82">
        <f t="shared" si="9"/>
        <v>-7.2362963526813289</v>
      </c>
      <c r="L82">
        <f t="shared" si="10"/>
        <v>-12.874324272026726</v>
      </c>
      <c r="M82">
        <f t="shared" si="11"/>
        <v>-30.540130891398739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9.8669114432897018</v>
      </c>
      <c r="C83" s="9">
        <f t="shared" si="4"/>
        <v>0.38400000000000023</v>
      </c>
      <c r="D83" s="9">
        <f t="shared" si="17"/>
        <v>22.866911443289702</v>
      </c>
      <c r="E83" s="9">
        <f t="shared" si="17"/>
        <v>0.19814803961520516</v>
      </c>
      <c r="F83" s="9">
        <f t="shared" si="6"/>
        <v>0.33593332673344656</v>
      </c>
      <c r="G83" s="10">
        <f t="shared" si="18"/>
        <v>2.1666666599999997</v>
      </c>
      <c r="H83" s="5">
        <f t="shared" si="18"/>
        <v>1</v>
      </c>
      <c r="I83">
        <f t="shared" si="8"/>
        <v>57.423615784856267</v>
      </c>
      <c r="J83">
        <f t="shared" si="9"/>
        <v>56.942270050149844</v>
      </c>
      <c r="K83">
        <f t="shared" si="9"/>
        <v>-7.419537138029721</v>
      </c>
      <c r="L83">
        <f t="shared" si="10"/>
        <v>-12.844973449328275</v>
      </c>
      <c r="M83">
        <f t="shared" si="11"/>
        <v>-30.500309129222252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10.208333854068513</v>
      </c>
      <c r="C84" s="9">
        <f t="shared" si="4"/>
        <v>0.39000000000000024</v>
      </c>
      <c r="D84" s="9">
        <f t="shared" si="17"/>
        <v>23.208333854068513</v>
      </c>
      <c r="E84" s="9">
        <f t="shared" si="17"/>
        <v>0.15308181122270084</v>
      </c>
      <c r="F84" s="9">
        <f t="shared" si="6"/>
        <v>0.29720595266248551</v>
      </c>
      <c r="G84" s="10">
        <f t="shared" si="18"/>
        <v>2.1666666599999997</v>
      </c>
      <c r="H84" s="5">
        <f t="shared" si="18"/>
        <v>1</v>
      </c>
      <c r="I84">
        <f t="shared" si="8"/>
        <v>57.37115646383986</v>
      </c>
      <c r="J84">
        <f t="shared" si="9"/>
        <v>56.865200209453874</v>
      </c>
      <c r="K84">
        <f t="shared" si="9"/>
        <v>-7.6025389928050542</v>
      </c>
      <c r="L84">
        <f t="shared" si="10"/>
        <v>-12.815869483105304</v>
      </c>
      <c r="M84">
        <f t="shared" si="11"/>
        <v>-30.460594488138106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10.549294369674541</v>
      </c>
      <c r="C85" s="9">
        <f t="shared" ref="C85:C148" si="23">C84+_dt</f>
        <v>0.39600000000000024</v>
      </c>
      <c r="D85" s="9">
        <f t="shared" ref="D85:E100" si="24">D84+$C$7*(J84+J85)/2</f>
        <v>23.549294369674541</v>
      </c>
      <c r="E85" s="9">
        <f t="shared" si="24"/>
        <v>0.10691828656508404</v>
      </c>
      <c r="F85" s="9">
        <f t="shared" ref="F85:F148" si="25">$O$1*D85^2+$O$2*D85+$O$3</f>
        <v>0.25756704172312617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57.319477665747037</v>
      </c>
      <c r="J85">
        <f t="shared" ref="J85:K148" si="28">J84+L84*$C$7</f>
        <v>56.78830499255524</v>
      </c>
      <c r="K85">
        <f t="shared" si="28"/>
        <v>-7.785302559733883</v>
      </c>
      <c r="L85">
        <f t="shared" ref="L85:L148" si="29">-$C$15*I85*J85</f>
        <v>-12.787010722597236</v>
      </c>
      <c r="M85">
        <f t="shared" ref="M85:M148" si="30">-$C$6-$C$15*I85*K85</f>
        <v>-30.420985055760482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10.889794033436868</v>
      </c>
      <c r="C86" s="9">
        <f t="shared" si="23"/>
        <v>0.40200000000000025</v>
      </c>
      <c r="D86" s="9">
        <f t="shared" si="24"/>
        <v>23.889794033436868</v>
      </c>
      <c r="E86" s="9">
        <f t="shared" si="24"/>
        <v>5.9658893475677051E-2</v>
      </c>
      <c r="F86" s="9">
        <f t="shared" si="25"/>
        <v>0.21702038302364635</v>
      </c>
      <c r="G86" s="10">
        <f t="shared" si="26"/>
        <v>2.1666666599999997</v>
      </c>
      <c r="H86" s="5">
        <f t="shared" si="26"/>
        <v>1</v>
      </c>
      <c r="I86">
        <f t="shared" si="27"/>
        <v>57.268577149714204</v>
      </c>
      <c r="J86">
        <f t="shared" si="28"/>
        <v>56.711582928219656</v>
      </c>
      <c r="K86">
        <f t="shared" si="28"/>
        <v>-7.9678284700684454</v>
      </c>
      <c r="L86">
        <f t="shared" si="29"/>
        <v>-12.758395523928238</v>
      </c>
      <c r="M86">
        <f t="shared" si="30"/>
        <v>-30.381478933948696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11.229833879886755</v>
      </c>
      <c r="C87" s="9">
        <f t="shared" si="23"/>
        <v>0.40800000000000025</v>
      </c>
      <c r="D87" s="9">
        <f t="shared" si="24"/>
        <v>24.229833879886755</v>
      </c>
      <c r="E87" s="9">
        <f t="shared" si="24"/>
        <v>1.1305056034455301E-2</v>
      </c>
      <c r="F87" s="9">
        <f t="shared" si="25"/>
        <v>0.17556974969530215</v>
      </c>
      <c r="G87" s="10">
        <f t="shared" si="26"/>
        <v>2.1666666599999997</v>
      </c>
      <c r="H87" s="5">
        <f t="shared" si="26"/>
        <v>1</v>
      </c>
      <c r="I87">
        <f t="shared" si="27"/>
        <v>57.218452663718139</v>
      </c>
      <c r="J87">
        <f t="shared" si="28"/>
        <v>56.635032555076087</v>
      </c>
      <c r="K87">
        <f t="shared" si="28"/>
        <v>-8.1501173436721377</v>
      </c>
      <c r="L87">
        <f t="shared" si="29"/>
        <v>-12.730022250023259</v>
      </c>
      <c r="M87">
        <f t="shared" si="30"/>
        <v>-30.342074238778771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11.569414934816709</v>
      </c>
      <c r="C88" s="9">
        <f t="shared" si="23"/>
        <v>0.41400000000000026</v>
      </c>
      <c r="D88" s="9">
        <f t="shared" si="24"/>
        <v>24.569414934816709</v>
      </c>
      <c r="E88" s="9">
        <f t="shared" si="24"/>
        <v>-3.8141805363875542E-2</v>
      </c>
      <c r="F88" s="9">
        <f t="shared" si="25"/>
        <v>0.1332188990484473</v>
      </c>
      <c r="G88" s="10">
        <f t="shared" si="26"/>
        <v>2.1666666599999997</v>
      </c>
      <c r="H88" s="5">
        <f t="shared" si="26"/>
        <v>1</v>
      </c>
      <c r="I88">
        <f t="shared" si="27"/>
        <v>57.169101944486677</v>
      </c>
      <c r="J88">
        <f t="shared" si="28"/>
        <v>56.55865242157595</v>
      </c>
      <c r="K88">
        <f t="shared" si="28"/>
        <v>-8.3321697891048103</v>
      </c>
      <c r="L88">
        <f t="shared" si="29"/>
        <v>-12.701889270526124</v>
      </c>
      <c r="M88">
        <f t="shared" si="30"/>
        <v>-30.302769100515931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11.908538215339295</v>
      </c>
      <c r="C89" s="9">
        <f t="shared" si="23"/>
        <v>0.42000000000000026</v>
      </c>
      <c r="D89" s="9">
        <f t="shared" si="24"/>
        <v>24.908538215339295</v>
      </c>
      <c r="E89" s="9">
        <f t="shared" si="24"/>
        <v>-8.8680273942313675E-2</v>
      </c>
      <c r="F89" s="9">
        <f t="shared" si="25"/>
        <v>8.99715727271031E-2</v>
      </c>
      <c r="G89" s="10">
        <f t="shared" si="26"/>
        <v>2.1666666599999997</v>
      </c>
      <c r="H89" s="5">
        <f t="shared" si="26"/>
        <v>1</v>
      </c>
      <c r="I89">
        <f t="shared" si="27"/>
        <v>57.120522717414374</v>
      </c>
      <c r="J89">
        <f t="shared" si="28"/>
        <v>56.482441085952793</v>
      </c>
      <c r="K89">
        <f t="shared" si="28"/>
        <v>-8.5139864037079054</v>
      </c>
      <c r="L89">
        <f t="shared" si="29"/>
        <v>-12.673994961719627</v>
      </c>
      <c r="M89">
        <f t="shared" si="30"/>
        <v>-30.263561663587875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12.2472047299457</v>
      </c>
      <c r="C90" s="9">
        <f t="shared" si="23"/>
        <v>0.42600000000000027</v>
      </c>
      <c r="D90" s="9">
        <f t="shared" si="24"/>
        <v>25.2472047299457</v>
      </c>
      <c r="E90" s="9">
        <f t="shared" si="24"/>
        <v>-0.14030893647450568</v>
      </c>
      <c r="F90" s="9">
        <f t="shared" si="25"/>
        <v>4.5831496861976628E-2</v>
      </c>
      <c r="G90" s="10">
        <f t="shared" si="26"/>
        <v>2.1666666599999997</v>
      </c>
      <c r="H90" s="5">
        <f t="shared" si="26"/>
        <v>1</v>
      </c>
      <c r="I90">
        <f t="shared" si="27"/>
        <v>57.072712696483109</v>
      </c>
      <c r="J90">
        <f t="shared" si="28"/>
        <v>56.406397116182475</v>
      </c>
      <c r="K90">
        <f t="shared" si="28"/>
        <v>-8.695567773689433</v>
      </c>
      <c r="L90">
        <f t="shared" si="29"/>
        <v>-12.646337706447616</v>
      </c>
      <c r="M90">
        <f t="shared" si="30"/>
        <v>-30.224450086558871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12.58541547856408</v>
      </c>
      <c r="C91" s="9">
        <f t="shared" si="23"/>
        <v>0.43200000000000027</v>
      </c>
      <c r="D91" s="9">
        <f t="shared" si="24"/>
        <v>25.58541547856408</v>
      </c>
      <c r="E91" s="9">
        <f t="shared" si="24"/>
        <v>-0.19302638321820034</v>
      </c>
      <c r="F91" s="9">
        <f t="shared" si="25"/>
        <v>8.0238222195805342E-4</v>
      </c>
      <c r="G91" s="10">
        <f t="shared" si="26"/>
        <v>2.1666666599999997</v>
      </c>
      <c r="H91" s="5">
        <f t="shared" si="26"/>
        <v>1</v>
      </c>
      <c r="I91">
        <f t="shared" si="27"/>
        <v>57.025669584187611</v>
      </c>
      <c r="J91">
        <f t="shared" si="28"/>
        <v>56.330519089943792</v>
      </c>
      <c r="K91">
        <f t="shared" si="28"/>
        <v>-8.8769144742087871</v>
      </c>
      <c r="L91">
        <f t="shared" si="29"/>
        <v>-12.618915894039068</v>
      </c>
      <c r="M91">
        <f t="shared" si="30"/>
        <v>-30.185432542104582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12.923171452617652</v>
      </c>
      <c r="C92" s="9">
        <f t="shared" si="23"/>
        <v>0.43800000000000028</v>
      </c>
      <c r="D92" s="9">
        <f t="shared" si="24"/>
        <v>25.923171452617652</v>
      </c>
      <c r="E92" s="9">
        <f t="shared" si="24"/>
        <v>-0.24683120784921095</v>
      </c>
      <c r="F92" s="9">
        <f t="shared" si="25"/>
        <v>-4.5112075635913573E-2</v>
      </c>
      <c r="G92" s="10">
        <f t="shared" si="26"/>
        <v>2.1666666599999997</v>
      </c>
      <c r="H92" s="5">
        <f t="shared" si="26"/>
        <v>1</v>
      </c>
      <c r="I92">
        <f t="shared" si="27"/>
        <v>56.979391071465791</v>
      </c>
      <c r="J92">
        <f t="shared" si="28"/>
        <v>56.254805594579558</v>
      </c>
      <c r="K92">
        <f t="shared" si="28"/>
        <v>-9.0580270694614153</v>
      </c>
      <c r="L92">
        <f t="shared" si="29"/>
        <v>-12.591727920234051</v>
      </c>
      <c r="M92">
        <f t="shared" si="30"/>
        <v>-30.146507216987644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13.260473635082565</v>
      </c>
      <c r="C93" s="9">
        <f t="shared" si="23"/>
        <v>0.44400000000000028</v>
      </c>
      <c r="D93" s="9">
        <f t="shared" si="24"/>
        <v>26.260473635082565</v>
      </c>
      <c r="E93" s="9">
        <f t="shared" si="24"/>
        <v>-0.30172200739588523</v>
      </c>
      <c r="F93" s="9">
        <f t="shared" si="25"/>
        <v>-9.1908196217982407E-2</v>
      </c>
      <c r="G93" s="10">
        <f t="shared" si="26"/>
        <v>2.1666666599999997</v>
      </c>
      <c r="H93" s="5">
        <f t="shared" si="26"/>
        <v>1</v>
      </c>
      <c r="I93">
        <f t="shared" si="27"/>
        <v>56.933874837634207</v>
      </c>
      <c r="J93">
        <f t="shared" si="28"/>
        <v>56.179255227058157</v>
      </c>
      <c r="K93">
        <f t="shared" si="28"/>
        <v>-9.2389061127633418</v>
      </c>
      <c r="L93">
        <f t="shared" si="29"/>
        <v>-12.56477218711172</v>
      </c>
      <c r="M93">
        <f t="shared" si="30"/>
        <v>-30.107672312033884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13.597323000545547</v>
      </c>
      <c r="C94" s="9">
        <f t="shared" si="23"/>
        <v>0.45000000000000029</v>
      </c>
      <c r="D94" s="9">
        <f t="shared" si="24"/>
        <v>26.597323000545547</v>
      </c>
      <c r="E94" s="9">
        <f t="shared" si="24"/>
        <v>-0.35769738217408187</v>
      </c>
      <c r="F94" s="9">
        <f t="shared" si="25"/>
        <v>-0.13958231394701714</v>
      </c>
      <c r="G94" s="10">
        <f t="shared" si="26"/>
        <v>2.1666666599999997</v>
      </c>
      <c r="H94" s="5">
        <f t="shared" si="26"/>
        <v>1</v>
      </c>
      <c r="I94">
        <f t="shared" si="27"/>
        <v>56.889118550328206</v>
      </c>
      <c r="J94">
        <f t="shared" si="28"/>
        <v>56.103866593935486</v>
      </c>
      <c r="K94">
        <f t="shared" si="28"/>
        <v>-9.4195521466355459</v>
      </c>
      <c r="L94">
        <f t="shared" si="29"/>
        <v>-12.538047103020105</v>
      </c>
      <c r="M94">
        <f t="shared" si="30"/>
        <v>-30.068926042109247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13.933720515261307</v>
      </c>
      <c r="C95" s="9">
        <f t="shared" si="23"/>
        <v>0.45600000000000029</v>
      </c>
      <c r="D95" s="9">
        <f t="shared" si="24"/>
        <v>26.933720515261307</v>
      </c>
      <c r="E95" s="9">
        <f t="shared" si="24"/>
        <v>-0.41475593572265312</v>
      </c>
      <c r="F95" s="9">
        <f t="shared" si="25"/>
        <v>-0.18813077801673117</v>
      </c>
      <c r="G95" s="10">
        <f t="shared" si="26"/>
        <v>2.1666666599999997</v>
      </c>
      <c r="H95" s="5">
        <f t="shared" si="26"/>
        <v>1</v>
      </c>
      <c r="I95">
        <f t="shared" si="27"/>
        <v>56.84511986544711</v>
      </c>
      <c r="J95">
        <f t="shared" si="28"/>
        <v>56.028638311317366</v>
      </c>
      <c r="K95">
        <f t="shared" si="28"/>
        <v>-9.5999657028882019</v>
      </c>
      <c r="L95">
        <f t="shared" si="29"/>
        <v>-12.511551082507905</v>
      </c>
      <c r="M95">
        <f t="shared" si="30"/>
        <v>-30.03026663609727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14.269667137209726</v>
      </c>
      <c r="C96" s="9">
        <f t="shared" si="23"/>
        <v>0.4620000000000003</v>
      </c>
      <c r="D96" s="9">
        <f t="shared" si="24"/>
        <v>27.269667137209726</v>
      </c>
      <c r="E96" s="9">
        <f t="shared" si="24"/>
        <v>-0.47289627473943208</v>
      </c>
      <c r="F96" s="9">
        <f t="shared" si="25"/>
        <v>-0.23754995224777753</v>
      </c>
      <c r="G96" s="10">
        <f t="shared" si="26"/>
        <v>2.1666666599999997</v>
      </c>
      <c r="H96" s="5">
        <f t="shared" si="26"/>
        <v>1</v>
      </c>
      <c r="I96">
        <f t="shared" si="27"/>
        <v>56.801876427104212</v>
      </c>
      <c r="J96">
        <f t="shared" si="28"/>
        <v>55.95356900482232</v>
      </c>
      <c r="K96">
        <f t="shared" si="28"/>
        <v>-9.7801473027047852</v>
      </c>
      <c r="L96">
        <f t="shared" si="29"/>
        <v>-12.485282546258079</v>
      </c>
      <c r="M96">
        <f t="shared" si="30"/>
        <v>-29.991692336877218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14.605163816152828</v>
      </c>
      <c r="C97" s="9">
        <f t="shared" si="23"/>
        <v>0.4680000000000003</v>
      </c>
      <c r="D97" s="9">
        <f t="shared" si="24"/>
        <v>27.605163816152828</v>
      </c>
      <c r="E97" s="9">
        <f t="shared" si="24"/>
        <v>-0.53211700901772463</v>
      </c>
      <c r="F97" s="9">
        <f t="shared" si="25"/>
        <v>-0.28783621494521805</v>
      </c>
      <c r="G97" s="10">
        <f t="shared" si="26"/>
        <v>2.1666666599999997</v>
      </c>
      <c r="H97" s="5">
        <f t="shared" si="26"/>
        <v>1</v>
      </c>
      <c r="I97">
        <f t="shared" si="27"/>
        <v>56.759385867581599</v>
      </c>
      <c r="J97">
        <f t="shared" si="28"/>
        <v>55.878657309544771</v>
      </c>
      <c r="K97">
        <f t="shared" si="28"/>
        <v>-9.9600974567260483</v>
      </c>
      <c r="L97">
        <f t="shared" si="29"/>
        <v>-12.459239921023297</v>
      </c>
      <c r="M97">
        <f t="shared" si="30"/>
        <v>-29.953201401302696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14.940211493691518</v>
      </c>
      <c r="C98" s="9">
        <f t="shared" si="23"/>
        <v>0.47400000000000031</v>
      </c>
      <c r="D98" s="9">
        <f t="shared" si="24"/>
        <v>27.940211493691518</v>
      </c>
      <c r="E98" s="9">
        <f t="shared" si="24"/>
        <v>-0.59241675138330441</v>
      </c>
      <c r="F98" s="9">
        <f t="shared" si="25"/>
        <v>-0.33898595875743487</v>
      </c>
      <c r="G98" s="10">
        <f t="shared" si="26"/>
        <v>2.1666666599999997</v>
      </c>
      <c r="H98" s="5">
        <f t="shared" si="26"/>
        <v>1</v>
      </c>
      <c r="I98">
        <f t="shared" si="27"/>
        <v>56.717645807289948</v>
      </c>
      <c r="J98">
        <f t="shared" si="28"/>
        <v>55.803901870018628</v>
      </c>
      <c r="K98">
        <f t="shared" si="28"/>
        <v>-10.139816665133864</v>
      </c>
      <c r="L98">
        <f t="shared" si="29"/>
        <v>-12.433421639563258</v>
      </c>
      <c r="M98">
        <f t="shared" si="30"/>
        <v>-29.914792100180833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15.274811103322119</v>
      </c>
      <c r="C99" s="9">
        <f t="shared" si="23"/>
        <v>0.48000000000000032</v>
      </c>
      <c r="D99" s="9">
        <f t="shared" si="24"/>
        <v>28.274811103322119</v>
      </c>
      <c r="E99" s="9">
        <f t="shared" si="24"/>
        <v>-0.65379411763191086</v>
      </c>
      <c r="F99" s="9">
        <f t="shared" si="25"/>
        <v>-0.39099559053649324</v>
      </c>
      <c r="G99" s="10">
        <f t="shared" si="26"/>
        <v>2.1666666599999997</v>
      </c>
      <c r="H99" s="5">
        <f t="shared" si="26"/>
        <v>1</v>
      </c>
      <c r="I99">
        <f t="shared" si="27"/>
        <v>56.676653854733004</v>
      </c>
      <c r="J99">
        <f t="shared" si="28"/>
        <v>55.729301340181244</v>
      </c>
      <c r="K99">
        <f t="shared" si="28"/>
        <v>-10.319305417734949</v>
      </c>
      <c r="L99">
        <f t="shared" si="29"/>
        <v>-12.407826140583797</v>
      </c>
      <c r="M99">
        <f t="shared" si="30"/>
        <v>-29.876462718251918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15.608963570492676</v>
      </c>
      <c r="C100" s="9">
        <f t="shared" si="23"/>
        <v>0.48600000000000032</v>
      </c>
      <c r="D100" s="9">
        <f t="shared" si="24"/>
        <v>28.608963570492676</v>
      </c>
      <c r="E100" s="9">
        <f t="shared" si="24"/>
        <v>-0.7162477264672491</v>
      </c>
      <c r="F100" s="9">
        <f t="shared" si="25"/>
        <v>-0.44386153119993788</v>
      </c>
      <c r="G100" s="10">
        <f t="shared" si="26"/>
        <v>2.1666666599999997</v>
      </c>
      <c r="H100" s="5">
        <f t="shared" si="26"/>
        <v>1</v>
      </c>
      <c r="I100">
        <f t="shared" si="27"/>
        <v>56.636407606476951</v>
      </c>
      <c r="J100">
        <f t="shared" si="28"/>
        <v>55.654854383337742</v>
      </c>
      <c r="K100">
        <f t="shared" si="28"/>
        <v>-10.498564194044461</v>
      </c>
      <c r="L100">
        <f t="shared" si="29"/>
        <v>-12.382451868677766</v>
      </c>
      <c r="M100">
        <f t="shared" si="30"/>
        <v>-29.838211554169497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15.942669812659066</v>
      </c>
      <c r="C101" s="9">
        <f t="shared" si="23"/>
        <v>0.49200000000000033</v>
      </c>
      <c r="D101" s="9">
        <f t="shared" ref="D101:E116" si="32">D100+$C$7*(J100+J101)/2</f>
        <v>28.942669812659066</v>
      </c>
      <c r="E101" s="9">
        <f t="shared" si="32"/>
        <v>-0.77977619943949095</v>
      </c>
      <c r="F101" s="9">
        <f t="shared" si="25"/>
        <v>-0.49758021559400323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56.596904647124596</v>
      </c>
      <c r="J101">
        <f t="shared" si="28"/>
        <v>55.580559672125673</v>
      </c>
      <c r="K101">
        <f t="shared" si="28"/>
        <v>-10.677593463369478</v>
      </c>
      <c r="L101">
        <f t="shared" si="29"/>
        <v>-12.357297274267721</v>
      </c>
      <c r="M101">
        <f t="shared" si="30"/>
        <v>-29.800036920480899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16.275930739340883</v>
      </c>
      <c r="C102" s="9">
        <f t="shared" si="23"/>
        <v>0.49800000000000033</v>
      </c>
      <c r="D102" s="9">
        <f t="shared" si="32"/>
        <v>29.275930739340883</v>
      </c>
      <c r="E102" s="9">
        <f t="shared" si="32"/>
        <v>-0.84437816088427642</v>
      </c>
      <c r="F102" s="9">
        <f t="shared" si="25"/>
        <v>-0.55214809235824891</v>
      </c>
      <c r="G102" s="10">
        <f t="shared" si="33"/>
        <v>2.1666666599999997</v>
      </c>
      <c r="H102" s="5">
        <f t="shared" si="33"/>
        <v>1</v>
      </c>
      <c r="I102">
        <f t="shared" si="27"/>
        <v>56.55814254929421</v>
      </c>
      <c r="J102">
        <f t="shared" si="28"/>
        <v>55.50641588848007</v>
      </c>
      <c r="K102">
        <f t="shared" si="28"/>
        <v>-10.856393684892364</v>
      </c>
      <c r="L102">
        <f t="shared" si="29"/>
        <v>-12.332360813550325</v>
      </c>
      <c r="M102">
        <f t="shared" si="30"/>
        <v>-29.76193714360814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16.608747252177118</v>
      </c>
      <c r="C103" s="9">
        <f t="shared" si="23"/>
        <v>0.50400000000000034</v>
      </c>
      <c r="D103" s="9">
        <f t="shared" si="32"/>
        <v>29.608747252177118</v>
      </c>
      <c r="E103" s="9">
        <f t="shared" si="32"/>
        <v>-0.91005223786221556</v>
      </c>
      <c r="F103" s="9">
        <f t="shared" si="25"/>
        <v>-0.60756162379158551</v>
      </c>
      <c r="G103" s="10">
        <f t="shared" si="33"/>
        <v>2.1666666599999997</v>
      </c>
      <c r="H103" s="5">
        <f t="shared" si="33"/>
        <v>1</v>
      </c>
      <c r="I103">
        <f t="shared" si="27"/>
        <v>56.520118873603224</v>
      </c>
      <c r="J103">
        <f t="shared" si="28"/>
        <v>55.432421723598772</v>
      </c>
      <c r="K103">
        <f t="shared" si="28"/>
        <v>-11.034965307754012</v>
      </c>
      <c r="L103">
        <f t="shared" si="29"/>
        <v>-12.307640948442499</v>
      </c>
      <c r="M103">
        <f t="shared" si="30"/>
        <v>-29.723910563829172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16.941120244981636</v>
      </c>
      <c r="C104" s="9">
        <f t="shared" si="23"/>
        <v>0.51000000000000034</v>
      </c>
      <c r="D104" s="9">
        <f t="shared" si="32"/>
        <v>29.941120244981636</v>
      </c>
      <c r="E104" s="9">
        <f t="shared" si="32"/>
        <v>-0.97679706009888856</v>
      </c>
      <c r="F104" s="9">
        <f t="shared" si="25"/>
        <v>-0.66381728571970067</v>
      </c>
      <c r="G104" s="10">
        <f t="shared" si="33"/>
        <v>2.1666666599999997</v>
      </c>
      <c r="H104" s="5">
        <f t="shared" si="33"/>
        <v>1</v>
      </c>
      <c r="I104">
        <f t="shared" si="27"/>
        <v>56.482831168656624</v>
      </c>
      <c r="J104">
        <f t="shared" si="28"/>
        <v>55.358575877908116</v>
      </c>
      <c r="K104">
        <f t="shared" si="28"/>
        <v>-11.213308771136987</v>
      </c>
      <c r="L104">
        <f t="shared" si="29"/>
        <v>-12.283136146529277</v>
      </c>
      <c r="M104">
        <f t="shared" si="30"/>
        <v>-29.685955535259495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17.273050603798449</v>
      </c>
      <c r="C105" s="9">
        <f t="shared" si="23"/>
        <v>0.51600000000000035</v>
      </c>
      <c r="D105" s="9">
        <f t="shared" si="32"/>
        <v>30.273050603798449</v>
      </c>
      <c r="E105" s="9">
        <f t="shared" si="32"/>
        <v>-1.0446112599253452</v>
      </c>
      <c r="F105" s="9">
        <f t="shared" si="25"/>
        <v>-0.72091156736386042</v>
      </c>
      <c r="G105" s="10">
        <f t="shared" si="33"/>
        <v>2.1666666599999997</v>
      </c>
      <c r="H105" s="5">
        <f t="shared" si="33"/>
        <v>1</v>
      </c>
      <c r="I105">
        <f t="shared" si="27"/>
        <v>56.446276971039964</v>
      </c>
      <c r="J105">
        <f t="shared" si="28"/>
        <v>55.284877061028944</v>
      </c>
      <c r="K105">
        <f t="shared" si="28"/>
        <v>-11.391424504348544</v>
      </c>
      <c r="L105">
        <f t="shared" si="29"/>
        <v>-12.258844881013342</v>
      </c>
      <c r="M105">
        <f t="shared" si="30"/>
        <v>-29.648070425834025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17.604539206956765</v>
      </c>
      <c r="C106" s="9">
        <f t="shared" si="23"/>
        <v>0.52200000000000035</v>
      </c>
      <c r="D106" s="9">
        <f t="shared" si="32"/>
        <v>30.604539206956765</v>
      </c>
      <c r="E106" s="9">
        <f t="shared" si="32"/>
        <v>-1.1134934722191014</v>
      </c>
      <c r="F106" s="9">
        <f t="shared" si="25"/>
        <v>-0.77884097121108864</v>
      </c>
      <c r="G106" s="10">
        <f t="shared" si="33"/>
        <v>2.1666666599999997</v>
      </c>
      <c r="H106" s="5">
        <f t="shared" si="33"/>
        <v>1</v>
      </c>
      <c r="I106">
        <f t="shared" si="27"/>
        <v>56.41045380531714</v>
      </c>
      <c r="J106">
        <f t="shared" si="28"/>
        <v>55.211323991742866</v>
      </c>
      <c r="K106">
        <f t="shared" si="28"/>
        <v>-11.569312926903548</v>
      </c>
      <c r="L106">
        <f t="shared" si="29"/>
        <v>-12.23476563066623</v>
      </c>
      <c r="M106">
        <f t="shared" si="30"/>
        <v>-29.610253617289249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17.935586925125872</v>
      </c>
      <c r="C107" s="9">
        <f t="shared" si="23"/>
        <v>0.52800000000000036</v>
      </c>
      <c r="D107" s="9">
        <f t="shared" si="32"/>
        <v>30.935586925125872</v>
      </c>
      <c r="E107" s="9">
        <f t="shared" si="32"/>
        <v>-1.183442334345634</v>
      </c>
      <c r="F107" s="9">
        <f t="shared" si="25"/>
        <v>-0.83760201288570535</v>
      </c>
      <c r="G107" s="10">
        <f t="shared" si="33"/>
        <v>2.1666666599999997</v>
      </c>
      <c r="H107" s="5">
        <f t="shared" si="33"/>
        <v>1</v>
      </c>
      <c r="I107">
        <f t="shared" si="27"/>
        <v>56.375359184032718</v>
      </c>
      <c r="J107">
        <f t="shared" si="28"/>
        <v>55.137915397958871</v>
      </c>
      <c r="K107">
        <f t="shared" si="28"/>
        <v>-11.746974448607283</v>
      </c>
      <c r="L107">
        <f t="shared" si="29"/>
        <v>-12.210896879781171</v>
      </c>
      <c r="M107">
        <f t="shared" si="30"/>
        <v>-29.572503505145612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18.266194621369788</v>
      </c>
      <c r="C108" s="9">
        <f t="shared" si="23"/>
        <v>0.53400000000000036</v>
      </c>
      <c r="D108" s="9">
        <f t="shared" si="32"/>
        <v>31.266194621369788</v>
      </c>
      <c r="E108" s="9">
        <f t="shared" si="32"/>
        <v>-1.2544564861003702</v>
      </c>
      <c r="F108" s="9">
        <f t="shared" si="25"/>
        <v>-0.89719122102221593</v>
      </c>
      <c r="G108" s="10">
        <f t="shared" si="33"/>
        <v>2.1666666599999997</v>
      </c>
      <c r="H108" s="5">
        <f t="shared" si="33"/>
        <v>1</v>
      </c>
      <c r="I108">
        <f t="shared" si="27"/>
        <v>56.340990607718929</v>
      </c>
      <c r="J108">
        <f t="shared" si="28"/>
        <v>55.064650016680183</v>
      </c>
      <c r="K108">
        <f t="shared" si="28"/>
        <v>-11.924409469638157</v>
      </c>
      <c r="L108">
        <f t="shared" si="29"/>
        <v>-12.187237118127568</v>
      </c>
      <c r="M108">
        <f t="shared" si="30"/>
        <v>-29.534818498690104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18.596363151201743</v>
      </c>
      <c r="C109" s="9">
        <f t="shared" si="23"/>
        <v>0.54000000000000037</v>
      </c>
      <c r="D109" s="9">
        <f t="shared" si="32"/>
        <v>31.596363151201743</v>
      </c>
      <c r="E109" s="9">
        <f t="shared" si="32"/>
        <v>-1.3265345696511757</v>
      </c>
      <c r="F109" s="9">
        <f t="shared" si="25"/>
        <v>-0.95760513713955131</v>
      </c>
      <c r="G109" s="10">
        <f t="shared" si="33"/>
        <v>2.1666666599999997</v>
      </c>
      <c r="H109" s="5">
        <f t="shared" si="33"/>
        <v>1</v>
      </c>
      <c r="I109">
        <f t="shared" si="27"/>
        <v>56.307345564907195</v>
      </c>
      <c r="J109">
        <f t="shared" si="28"/>
        <v>54.991526593971415</v>
      </c>
      <c r="K109">
        <f t="shared" si="28"/>
        <v>-12.101618380630297</v>
      </c>
      <c r="L109">
        <f t="shared" si="29"/>
        <v>-12.16378484090705</v>
      </c>
      <c r="M109">
        <f t="shared" si="30"/>
        <v>-29.497197020959039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18.926093362638436</v>
      </c>
      <c r="C110" s="9">
        <f t="shared" si="23"/>
        <v>0.54600000000000037</v>
      </c>
      <c r="D110" s="9">
        <f t="shared" si="32"/>
        <v>31.926093362638436</v>
      </c>
      <c r="E110" s="9">
        <f t="shared" si="32"/>
        <v>-1.3996752294813346</v>
      </c>
      <c r="F110" s="9">
        <f t="shared" si="25"/>
        <v>-1.0188403155166279</v>
      </c>
      <c r="G110" s="10">
        <f t="shared" si="33"/>
        <v>2.1666666599999997</v>
      </c>
      <c r="H110" s="5">
        <f t="shared" si="33"/>
        <v>1</v>
      </c>
      <c r="I110">
        <f t="shared" si="27"/>
        <v>56.274421532144203</v>
      </c>
      <c r="J110">
        <f t="shared" si="28"/>
        <v>54.918543884925974</v>
      </c>
      <c r="K110">
        <f t="shared" si="28"/>
        <v>-12.278601562756052</v>
      </c>
      <c r="L110">
        <f t="shared" si="29"/>
        <v>-12.140538548711136</v>
      </c>
      <c r="M110">
        <f t="shared" si="30"/>
        <v>-29.459637508720967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19.255386096254114</v>
      </c>
      <c r="C111" s="9">
        <f t="shared" si="23"/>
        <v>0.55200000000000038</v>
      </c>
      <c r="D111" s="9">
        <f t="shared" si="32"/>
        <v>32.255386096254114</v>
      </c>
      <c r="E111" s="9">
        <f t="shared" si="32"/>
        <v>-1.4738771123330279</v>
      </c>
      <c r="F111" s="9">
        <f t="shared" si="25"/>
        <v>-1.080893323069243</v>
      </c>
      <c r="G111" s="10">
        <f t="shared" si="33"/>
        <v>2.1666666599999997</v>
      </c>
      <c r="H111" s="5">
        <f t="shared" si="33"/>
        <v>1</v>
      </c>
      <c r="I111">
        <f t="shared" si="27"/>
        <v>56.242215974012467</v>
      </c>
      <c r="J111">
        <f t="shared" si="28"/>
        <v>54.845700653633706</v>
      </c>
      <c r="K111">
        <f t="shared" si="28"/>
        <v>-12.455359387808377</v>
      </c>
      <c r="L111">
        <f t="shared" si="29"/>
        <v>-12.117496747480414</v>
      </c>
      <c r="M111">
        <f t="shared" si="30"/>
        <v>-29.422138412459717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19.584242185234459</v>
      </c>
      <c r="C112" s="9">
        <f t="shared" si="23"/>
        <v>0.55800000000000038</v>
      </c>
      <c r="D112" s="9">
        <f t="shared" si="32"/>
        <v>32.584242185234459</v>
      </c>
      <c r="E112" s="9">
        <f t="shared" si="32"/>
        <v>-1.5491388671513024</v>
      </c>
      <c r="F112" s="9">
        <f t="shared" si="25"/>
        <v>-1.1437607392282811</v>
      </c>
      <c r="G112" s="10">
        <f t="shared" si="33"/>
        <v>2.1666666599999997</v>
      </c>
      <c r="H112" s="5">
        <f t="shared" si="33"/>
        <v>1</v>
      </c>
      <c r="I112">
        <f t="shared" si="27"/>
        <v>56.210726343155379</v>
      </c>
      <c r="J112">
        <f t="shared" si="28"/>
        <v>54.772995673148827</v>
      </c>
      <c r="K112">
        <f t="shared" si="28"/>
        <v>-12.631892218283136</v>
      </c>
      <c r="L112">
        <f t="shared" si="29"/>
        <v>-12.094657948465295</v>
      </c>
      <c r="M112">
        <f t="shared" si="30"/>
        <v>-29.384698196357533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19.912662455430279</v>
      </c>
      <c r="C113" s="9">
        <f t="shared" si="23"/>
        <v>0.56400000000000039</v>
      </c>
      <c r="D113" s="9">
        <f t="shared" si="32"/>
        <v>32.912662455430279</v>
      </c>
      <c r="E113" s="9">
        <f t="shared" si="32"/>
        <v>-1.6254591450285356</v>
      </c>
      <c r="F113" s="9">
        <f t="shared" si="25"/>
        <v>-1.2074391558192228</v>
      </c>
      <c r="G113" s="10">
        <f t="shared" si="33"/>
        <v>2.1666666599999997</v>
      </c>
      <c r="H113" s="5">
        <f t="shared" si="33"/>
        <v>1</v>
      </c>
      <c r="I113">
        <f t="shared" si="27"/>
        <v>56.179950080306668</v>
      </c>
      <c r="J113">
        <f t="shared" si="28"/>
        <v>54.700427725458034</v>
      </c>
      <c r="K113">
        <f t="shared" si="28"/>
        <v>-12.808200407461282</v>
      </c>
      <c r="L113">
        <f t="shared" si="29"/>
        <v>-12.072020668188252</v>
      </c>
      <c r="M113">
        <f t="shared" si="30"/>
        <v>-29.347315338278278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20.240647725411002</v>
      </c>
      <c r="C114" s="9">
        <f t="shared" si="23"/>
        <v>0.5700000000000004</v>
      </c>
      <c r="D114" s="9">
        <f t="shared" si="32"/>
        <v>33.240647725411002</v>
      </c>
      <c r="E114" s="9">
        <f t="shared" si="32"/>
        <v>-1.7028365991493923</v>
      </c>
      <c r="F114" s="9">
        <f t="shared" si="25"/>
        <v>-1.2719251769429527</v>
      </c>
      <c r="G114" s="10">
        <f t="shared" si="33"/>
        <v>2.1666666599999997</v>
      </c>
      <c r="H114" s="5">
        <f t="shared" si="33"/>
        <v>1</v>
      </c>
      <c r="I114">
        <f t="shared" si="27"/>
        <v>56.149884614324257</v>
      </c>
      <c r="J114">
        <f t="shared" si="28"/>
        <v>54.627995601448902</v>
      </c>
      <c r="K114">
        <f t="shared" si="28"/>
        <v>-12.984284299490952</v>
      </c>
      <c r="L114">
        <f t="shared" si="29"/>
        <v>-12.049583428407557</v>
      </c>
      <c r="M114">
        <f t="shared" si="30"/>
        <v>-29.309988329750674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20.568198806517984</v>
      </c>
      <c r="C115" s="9">
        <f t="shared" si="23"/>
        <v>0.5760000000000004</v>
      </c>
      <c r="D115" s="9">
        <f t="shared" si="32"/>
        <v>33.568198806517984</v>
      </c>
      <c r="E115" s="9">
        <f t="shared" si="32"/>
        <v>-1.7812698847362736</v>
      </c>
      <c r="F115" s="9">
        <f t="shared" si="25"/>
        <v>-1.3372154188578489</v>
      </c>
      <c r="G115" s="10">
        <f t="shared" si="33"/>
        <v>2.1666666599999997</v>
      </c>
      <c r="H115" s="5">
        <f t="shared" si="33"/>
        <v>1</v>
      </c>
      <c r="I115">
        <f t="shared" si="27"/>
        <v>56.120527362228444</v>
      </c>
      <c r="J115">
        <f t="shared" si="28"/>
        <v>54.555698100878459</v>
      </c>
      <c r="K115">
        <f t="shared" si="28"/>
        <v>-13.160144229469456</v>
      </c>
      <c r="L115">
        <f t="shared" si="29"/>
        <v>-12.027344756082488</v>
      </c>
      <c r="M115">
        <f t="shared" si="30"/>
        <v>-29.272715675951545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20.895316502917645</v>
      </c>
      <c r="C116" s="9">
        <f t="shared" si="23"/>
        <v>0.58200000000000041</v>
      </c>
      <c r="D116" s="9">
        <f t="shared" si="32"/>
        <v>33.895316502917645</v>
      </c>
      <c r="E116" s="9">
        <f t="shared" si="32"/>
        <v>-1.8607576589952575</v>
      </c>
      <c r="F116" s="9">
        <f t="shared" si="25"/>
        <v>-1.4033065098631572</v>
      </c>
      <c r="G116" s="10">
        <f t="shared" si="33"/>
        <v>2.1666666599999997</v>
      </c>
      <c r="H116" s="5">
        <f t="shared" si="33"/>
        <v>1</v>
      </c>
      <c r="I116">
        <f t="shared" si="27"/>
        <v>56.091875729244407</v>
      </c>
      <c r="J116">
        <f t="shared" si="28"/>
        <v>54.483534032341964</v>
      </c>
      <c r="K116">
        <f t="shared" si="28"/>
        <v>-13.335780523525164</v>
      </c>
      <c r="L116">
        <f t="shared" si="29"/>
        <v>-12.005303183339983</v>
      </c>
      <c r="M116">
        <f t="shared" si="30"/>
        <v>-29.235495895689091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21.222001611654399</v>
      </c>
      <c r="C117" s="9">
        <f t="shared" si="23"/>
        <v>0.58800000000000041</v>
      </c>
      <c r="D117" s="9">
        <f t="shared" ref="D117:E132" si="34">D116+$C$7*(J116+J117)/2</f>
        <v>34.222001611654399</v>
      </c>
      <c r="E117" s="9">
        <f t="shared" si="34"/>
        <v>-1.9412985810625309</v>
      </c>
      <c r="F117" s="9">
        <f t="shared" si="25"/>
        <v>-1.4701950901836294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56.063927108848958</v>
      </c>
      <c r="J117">
        <f t="shared" si="28"/>
        <v>54.411502213241924</v>
      </c>
      <c r="K117">
        <f t="shared" si="28"/>
        <v>-13.511193498899299</v>
      </c>
      <c r="L117">
        <f t="shared" si="29"/>
        <v>-11.983457247442695</v>
      </c>
      <c r="M117">
        <f t="shared" si="30"/>
        <v>-29.198327521386062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21.5482549227034</v>
      </c>
      <c r="C118" s="9">
        <f t="shared" si="23"/>
        <v>0.59400000000000042</v>
      </c>
      <c r="D118" s="9">
        <f t="shared" si="34"/>
        <v>34.5482549227034</v>
      </c>
      <c r="E118" s="9">
        <f t="shared" si="34"/>
        <v>-2.0228913119513119</v>
      </c>
      <c r="F118" s="9">
        <f t="shared" si="25"/>
        <v>-1.5378778118554215</v>
      </c>
      <c r="G118" s="10">
        <f t="shared" si="35"/>
        <v>2.1666666599999997</v>
      </c>
      <c r="H118" s="5">
        <f t="shared" si="35"/>
        <v>1</v>
      </c>
      <c r="I118">
        <f t="shared" si="27"/>
        <v>56.036678882821512</v>
      </c>
      <c r="J118">
        <f t="shared" si="28"/>
        <v>54.33960146975727</v>
      </c>
      <c r="K118">
        <f t="shared" si="28"/>
        <v>-13.686383464027616</v>
      </c>
      <c r="L118">
        <f t="shared" si="29"/>
        <v>-11.961805490758479</v>
      </c>
      <c r="M118">
        <f t="shared" si="30"/>
        <v>-29.161209099062923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21.874077219023107</v>
      </c>
      <c r="C119" s="9">
        <f t="shared" si="23"/>
        <v>0.60000000000000042</v>
      </c>
      <c r="D119" s="9">
        <f t="shared" si="34"/>
        <v>34.874077219023107</v>
      </c>
      <c r="E119" s="9">
        <f t="shared" si="34"/>
        <v>-2.1055345144992605</v>
      </c>
      <c r="F119" s="9">
        <f t="shared" si="25"/>
        <v>-1.6063513386132362</v>
      </c>
      <c r="G119" s="10">
        <f t="shared" si="35"/>
        <v>2.1666666599999997</v>
      </c>
      <c r="H119" s="5">
        <f t="shared" si="35"/>
        <v>1</v>
      </c>
      <c r="I119">
        <f t="shared" si="27"/>
        <v>56.010128421299228</v>
      </c>
      <c r="J119">
        <f t="shared" si="28"/>
        <v>54.267830636812718</v>
      </c>
      <c r="K119">
        <f t="shared" si="28"/>
        <v>-13.861350718621994</v>
      </c>
      <c r="L119">
        <f t="shared" si="29"/>
        <v>-11.940346460731238</v>
      </c>
      <c r="M119">
        <f t="shared" si="30"/>
        <v>-29.124139188320918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22.199469276607687</v>
      </c>
      <c r="C120" s="9">
        <f t="shared" si="23"/>
        <v>0.60600000000000043</v>
      </c>
      <c r="D120" s="9">
        <f t="shared" si="34"/>
        <v>35.199469276607687</v>
      </c>
      <c r="E120" s="9">
        <f t="shared" si="34"/>
        <v>-2.1892268533163821</v>
      </c>
      <c r="F120" s="9">
        <f t="shared" si="25"/>
        <v>-1.6756123457787289</v>
      </c>
      <c r="G120" s="10">
        <f t="shared" si="35"/>
        <v>2.1666666599999997</v>
      </c>
      <c r="H120" s="5">
        <f t="shared" si="35"/>
        <v>1</v>
      </c>
      <c r="I120">
        <f t="shared" si="27"/>
        <v>55.984273082836253</v>
      </c>
      <c r="J120">
        <f t="shared" si="28"/>
        <v>54.196188558048334</v>
      </c>
      <c r="K120">
        <f t="shared" si="28"/>
        <v>-14.036095553751919</v>
      </c>
      <c r="L120">
        <f t="shared" si="29"/>
        <v>-11.919078709853109</v>
      </c>
      <c r="M120">
        <f t="shared" si="30"/>
        <v>-29.087116362325002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22.524431864539203</v>
      </c>
      <c r="C121" s="9">
        <f t="shared" si="23"/>
        <v>0.61200000000000043</v>
      </c>
      <c r="D121" s="9">
        <f t="shared" si="34"/>
        <v>35.524431864539203</v>
      </c>
      <c r="E121" s="9">
        <f t="shared" si="34"/>
        <v>-2.2739669947334153</v>
      </c>
      <c r="F121" s="9">
        <f t="shared" si="25"/>
        <v>-1.7456575201501172</v>
      </c>
      <c r="G121" s="10">
        <f t="shared" si="35"/>
        <v>2.1666666599999997</v>
      </c>
      <c r="H121" s="5">
        <f t="shared" si="35"/>
        <v>1</v>
      </c>
      <c r="I121">
        <f t="shared" si="27"/>
        <v>55.95911021446706</v>
      </c>
      <c r="J121">
        <f t="shared" si="28"/>
        <v>54.124674085789216</v>
      </c>
      <c r="K121">
        <f t="shared" si="28"/>
        <v>-14.210618251925869</v>
      </c>
      <c r="L121">
        <f t="shared" si="29"/>
        <v>-11.898000795638017</v>
      </c>
      <c r="M121">
        <f t="shared" si="30"/>
        <v>-29.050139207786664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22.848965745039614</v>
      </c>
      <c r="C122" s="9">
        <f t="shared" si="23"/>
        <v>0.61800000000000044</v>
      </c>
      <c r="D122" s="9">
        <f t="shared" si="34"/>
        <v>35.848965745039614</v>
      </c>
      <c r="E122" s="9">
        <f t="shared" si="34"/>
        <v>-2.3597536067507106</v>
      </c>
      <c r="F122" s="9">
        <f t="shared" si="25"/>
        <v>-1.8164835598930344</v>
      </c>
      <c r="G122" s="10">
        <f t="shared" si="35"/>
        <v>2.1666666599999997</v>
      </c>
      <c r="H122" s="5">
        <f t="shared" si="35"/>
        <v>1</v>
      </c>
      <c r="I122">
        <f t="shared" si="27"/>
        <v>55.934637151773799</v>
      </c>
      <c r="J122">
        <f t="shared" si="28"/>
        <v>54.053286081015386</v>
      </c>
      <c r="K122">
        <f t="shared" si="28"/>
        <v>-14.384919087172589</v>
      </c>
      <c r="L122">
        <f t="shared" si="29"/>
        <v>-11.877111280596505</v>
      </c>
      <c r="M122">
        <f t="shared" si="30"/>
        <v>-29.013206324946598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23.173071673522657</v>
      </c>
      <c r="C123" s="9">
        <f t="shared" si="23"/>
        <v>0.62400000000000044</v>
      </c>
      <c r="D123" s="9">
        <f t="shared" si="34"/>
        <v>36.173071673522657</v>
      </c>
      <c r="E123" s="9">
        <f t="shared" si="34"/>
        <v>-2.446585358987595</v>
      </c>
      <c r="F123" s="9">
        <f t="shared" si="25"/>
        <v>-1.8880871744325942</v>
      </c>
      <c r="G123" s="10">
        <f t="shared" si="35"/>
        <v>2.1666666599999997</v>
      </c>
      <c r="H123" s="5">
        <f t="shared" si="35"/>
        <v>1</v>
      </c>
      <c r="I123">
        <f t="shared" si="27"/>
        <v>55.910851218957639</v>
      </c>
      <c r="J123">
        <f t="shared" si="28"/>
        <v>53.98202341333181</v>
      </c>
      <c r="K123">
        <f t="shared" si="28"/>
        <v>-14.558998325122269</v>
      </c>
      <c r="L123">
        <f t="shared" si="29"/>
        <v>-11.856408732211872</v>
      </c>
      <c r="M123">
        <f t="shared" si="30"/>
        <v>-28.976316327557171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23.496750398645467</v>
      </c>
      <c r="C124" s="9">
        <f t="shared" si="23"/>
        <v>0.63000000000000045</v>
      </c>
      <c r="D124" s="9">
        <f t="shared" si="34"/>
        <v>36.496750398645467</v>
      </c>
      <c r="E124" s="9">
        <f t="shared" si="34"/>
        <v>-2.5344609226322246</v>
      </c>
      <c r="F124" s="9">
        <f t="shared" si="25"/>
        <v>-1.9604650843466587</v>
      </c>
      <c r="G124" s="10">
        <f t="shared" si="35"/>
        <v>2.1666666599999997</v>
      </c>
      <c r="H124" s="5">
        <f t="shared" si="35"/>
        <v>1</v>
      </c>
      <c r="I124">
        <f t="shared" si="27"/>
        <v>55.887749728913938</v>
      </c>
      <c r="J124">
        <f t="shared" si="28"/>
        <v>53.910884960938539</v>
      </c>
      <c r="K124">
        <f t="shared" si="28"/>
        <v>-14.732856223087612</v>
      </c>
      <c r="L124">
        <f t="shared" si="29"/>
        <v>-11.835891722917538</v>
      </c>
      <c r="M124">
        <f t="shared" si="30"/>
        <v>-28.939467842864712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23.820002662360089</v>
      </c>
      <c r="C125" s="9">
        <f t="shared" si="23"/>
        <v>0.63600000000000045</v>
      </c>
      <c r="D125" s="9">
        <f t="shared" si="34"/>
        <v>36.820002662360089</v>
      </c>
      <c r="E125" s="9">
        <f t="shared" si="34"/>
        <v>-2.6233789703919217</v>
      </c>
      <c r="F125" s="9">
        <f t="shared" si="25"/>
        <v>-2.0336140212603095</v>
      </c>
      <c r="G125" s="10">
        <f t="shared" si="35"/>
        <v>2.1666666599999997</v>
      </c>
      <c r="H125" s="5">
        <f t="shared" si="35"/>
        <v>1</v>
      </c>
      <c r="I125">
        <f t="shared" si="27"/>
        <v>55.86532998331144</v>
      </c>
      <c r="J125">
        <f t="shared" si="28"/>
        <v>53.839869610601035</v>
      </c>
      <c r="K125">
        <f t="shared" si="28"/>
        <v>-14.9064930301448</v>
      </c>
      <c r="L125">
        <f t="shared" si="29"/>
        <v>-11.815558830075705</v>
      </c>
      <c r="M125">
        <f t="shared" si="30"/>
        <v>-28.902659511591576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24.142829199964751</v>
      </c>
      <c r="C126" s="9">
        <f t="shared" si="23"/>
        <v>0.64200000000000046</v>
      </c>
      <c r="D126" s="9">
        <f t="shared" si="34"/>
        <v>37.142829199964751</v>
      </c>
      <c r="E126" s="9">
        <f t="shared" si="34"/>
        <v>-2.7133381764439992</v>
      </c>
      <c r="F126" s="9">
        <f t="shared" si="25"/>
        <v>-2.1075307277415054</v>
      </c>
      <c r="G126" s="10">
        <f t="shared" si="35"/>
        <v>2.1666666599999997</v>
      </c>
      <c r="H126" s="5">
        <f t="shared" si="35"/>
        <v>1</v>
      </c>
      <c r="I126">
        <f t="shared" si="27"/>
        <v>55.843589272675104</v>
      </c>
      <c r="J126">
        <f t="shared" si="28"/>
        <v>53.768976257620579</v>
      </c>
      <c r="K126">
        <f t="shared" si="28"/>
        <v>-15.079908987214349</v>
      </c>
      <c r="L126">
        <f t="shared" si="29"/>
        <v>-11.795408635957182</v>
      </c>
      <c r="M126">
        <f t="shared" si="30"/>
        <v>-28.865889987917953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24.465230740155029</v>
      </c>
      <c r="C127" s="9">
        <f t="shared" si="23"/>
        <v>0.64800000000000046</v>
      </c>
      <c r="D127" s="9">
        <f t="shared" si="34"/>
        <v>37.465230740155029</v>
      </c>
      <c r="E127" s="9">
        <f t="shared" si="34"/>
        <v>-2.8043372163870677</v>
      </c>
      <c r="F127" s="9">
        <f t="shared" si="25"/>
        <v>-2.1822119571979295</v>
      </c>
      <c r="G127" s="10">
        <f t="shared" si="35"/>
        <v>2.1666666599999997</v>
      </c>
      <c r="H127" s="5">
        <f t="shared" si="35"/>
        <v>1</v>
      </c>
      <c r="I127">
        <f t="shared" si="27"/>
        <v>55.822524876472819</v>
      </c>
      <c r="J127">
        <f t="shared" si="28"/>
        <v>53.698203805804837</v>
      </c>
      <c r="K127">
        <f t="shared" si="28"/>
        <v>-15.253104327141857</v>
      </c>
      <c r="L127">
        <f t="shared" si="29"/>
        <v>-11.775439727722421</v>
      </c>
      <c r="M127">
        <f t="shared" si="30"/>
        <v>-28.829157939463428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24.78720800507476</v>
      </c>
      <c r="C128" s="9">
        <f t="shared" si="23"/>
        <v>0.65400000000000047</v>
      </c>
      <c r="D128" s="9">
        <f t="shared" si="34"/>
        <v>37.78720800507476</v>
      </c>
      <c r="E128" s="9">
        <f t="shared" si="34"/>
        <v>-2.896374767192829</v>
      </c>
      <c r="F128" s="9">
        <f t="shared" si="25"/>
        <v>-2.2576544737749948</v>
      </c>
      <c r="G128" s="10">
        <f t="shared" si="35"/>
        <v>2.1666666599999997</v>
      </c>
      <c r="H128" s="5">
        <f t="shared" si="35"/>
        <v>1</v>
      </c>
      <c r="I128">
        <f t="shared" si="27"/>
        <v>55.80213406320577</v>
      </c>
      <c r="J128">
        <f t="shared" si="28"/>
        <v>53.627551167438504</v>
      </c>
      <c r="K128">
        <f t="shared" si="28"/>
        <v>-15.426079274778637</v>
      </c>
      <c r="L128">
        <f t="shared" si="29"/>
        <v>-11.755650697403748</v>
      </c>
      <c r="M128">
        <f t="shared" si="30"/>
        <v>-28.792462047268252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25.108761710366835</v>
      </c>
      <c r="C129" s="9">
        <f t="shared" si="23"/>
        <v>0.66000000000000048</v>
      </c>
      <c r="D129" s="9">
        <f t="shared" si="34"/>
        <v>38.108761710366835</v>
      </c>
      <c r="E129" s="9">
        <f t="shared" si="34"/>
        <v>-2.9894495071583518</v>
      </c>
      <c r="F129" s="9">
        <f t="shared" si="25"/>
        <v>-2.3338550522550281</v>
      </c>
      <c r="G129" s="10">
        <f t="shared" si="35"/>
        <v>2.1666666599999997</v>
      </c>
      <c r="H129" s="5">
        <f t="shared" si="35"/>
        <v>1</v>
      </c>
      <c r="I129">
        <f t="shared" si="27"/>
        <v>55.782414090502435</v>
      </c>
      <c r="J129">
        <f t="shared" si="28"/>
        <v>53.557017263254082</v>
      </c>
      <c r="K129">
        <f t="shared" si="28"/>
        <v>-15.598834047062246</v>
      </c>
      <c r="L129">
        <f t="shared" si="29"/>
        <v>-11.736040141888692</v>
      </c>
      <c r="M129">
        <f t="shared" si="30"/>
        <v>-28.75580100577432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25.429892565223803</v>
      </c>
      <c r="C130" s="9">
        <f t="shared" si="23"/>
        <v>0.66600000000000048</v>
      </c>
      <c r="D130" s="9">
        <f t="shared" si="34"/>
        <v>38.429892565223803</v>
      </c>
      <c r="E130" s="9">
        <f t="shared" si="34"/>
        <v>-3.0835601158588291</v>
      </c>
      <c r="F130" s="9">
        <f t="shared" si="25"/>
        <v>-2.4108104779576074</v>
      </c>
      <c r="G130" s="10">
        <f t="shared" si="35"/>
        <v>2.1666666599999997</v>
      </c>
      <c r="H130" s="5">
        <f t="shared" si="35"/>
        <v>1</v>
      </c>
      <c r="I130">
        <f t="shared" si="27"/>
        <v>55.763362205216154</v>
      </c>
      <c r="J130">
        <f t="shared" si="28"/>
        <v>53.486601022402752</v>
      </c>
      <c r="K130">
        <f t="shared" si="28"/>
        <v>-15.771368853096892</v>
      </c>
      <c r="L130">
        <f t="shared" si="29"/>
        <v>-11.716606662904475</v>
      </c>
      <c r="M130">
        <f t="shared" si="30"/>
        <v>-28.719173522805804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25.750601272438288</v>
      </c>
      <c r="C131" s="9">
        <f t="shared" si="23"/>
        <v>0.67200000000000049</v>
      </c>
      <c r="D131" s="9">
        <f t="shared" si="34"/>
        <v>38.750601272438288</v>
      </c>
      <c r="E131" s="9">
        <f t="shared" si="34"/>
        <v>-3.178705274100821</v>
      </c>
      <c r="F131" s="9">
        <f t="shared" si="25"/>
        <v>-2.488517546641047</v>
      </c>
      <c r="G131" s="10">
        <f t="shared" si="35"/>
        <v>2.1666666599999997</v>
      </c>
      <c r="H131" s="5">
        <f t="shared" si="35"/>
        <v>1</v>
      </c>
      <c r="I131">
        <f t="shared" si="27"/>
        <v>55.74497564352631</v>
      </c>
      <c r="J131">
        <f t="shared" si="28"/>
        <v>53.416301382425324</v>
      </c>
      <c r="K131">
        <f t="shared" si="28"/>
        <v>-15.943683894233727</v>
      </c>
      <c r="L131">
        <f t="shared" si="29"/>
        <v>-11.697348867003603</v>
      </c>
      <c r="M131">
        <f t="shared" si="30"/>
        <v>-28.682578319549485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26.070888528453231</v>
      </c>
      <c r="C132" s="9">
        <f t="shared" si="23"/>
        <v>0.67800000000000049</v>
      </c>
      <c r="D132" s="9">
        <f t="shared" si="34"/>
        <v>39.070888528453231</v>
      </c>
      <c r="E132" s="9">
        <f t="shared" si="34"/>
        <v>-3.2748836638759755</v>
      </c>
      <c r="F132" s="9">
        <f t="shared" si="25"/>
        <v>-2.5669730644050159</v>
      </c>
      <c r="G132" s="10">
        <f t="shared" si="35"/>
        <v>2.1666666599999997</v>
      </c>
      <c r="H132" s="5">
        <f t="shared" si="35"/>
        <v>1</v>
      </c>
      <c r="I132">
        <f t="shared" si="27"/>
        <v>55.727251631042826</v>
      </c>
      <c r="J132">
        <f t="shared" si="28"/>
        <v>53.346117289223301</v>
      </c>
      <c r="K132">
        <f t="shared" si="28"/>
        <v>-16.115779364151024</v>
      </c>
      <c r="L132">
        <f t="shared" si="29"/>
        <v>-11.678265365550503</v>
      </c>
      <c r="M132">
        <f t="shared" si="30"/>
        <v>-28.646014130534699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26.390755023411991</v>
      </c>
      <c r="C133" s="9">
        <f t="shared" si="23"/>
        <v>0.6840000000000005</v>
      </c>
      <c r="D133" s="9">
        <f t="shared" ref="D133:E148" si="36">D132+$C$7*(J132+J133)/2</f>
        <v>39.390755023411991</v>
      </c>
      <c r="E133" s="9">
        <f t="shared" si="36"/>
        <v>-3.3720939683152311</v>
      </c>
      <c r="F133" s="9">
        <f t="shared" si="25"/>
        <v>-2.6461738475943037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55.710187382914192</v>
      </c>
      <c r="J133">
        <f t="shared" si="28"/>
        <v>53.276047697029995</v>
      </c>
      <c r="K133">
        <f t="shared" si="28"/>
        <v>-16.287655448934231</v>
      </c>
      <c r="L133">
        <f t="shared" si="29"/>
        <v>-11.65935477470925</v>
      </c>
      <c r="M133">
        <f t="shared" si="30"/>
        <v>-28.609479703612902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26.710201441208227</v>
      </c>
      <c r="C134" s="9">
        <f t="shared" si="23"/>
        <v>0.6900000000000005</v>
      </c>
      <c r="D134" s="9">
        <f t="shared" si="36"/>
        <v>39.710201441208227</v>
      </c>
      <c r="E134" s="9">
        <f t="shared" si="36"/>
        <v>-3.4703348716435016</v>
      </c>
      <c r="F134" s="9">
        <f t="shared" si="25"/>
        <v>-2.7261167227036975</v>
      </c>
      <c r="G134" s="10">
        <f t="shared" si="37"/>
        <v>2.1666666599999997</v>
      </c>
      <c r="H134" s="5">
        <f t="shared" si="37"/>
        <v>1</v>
      </c>
      <c r="I134">
        <f t="shared" si="27"/>
        <v>55.693780103938799</v>
      </c>
      <c r="J134">
        <f t="shared" si="28"/>
        <v>53.206091568381737</v>
      </c>
      <c r="K134">
        <f t="shared" si="28"/>
        <v>-16.45931232715591</v>
      </c>
      <c r="L134">
        <f t="shared" si="29"/>
        <v>-11.640615715432304</v>
      </c>
      <c r="M134">
        <f t="shared" si="30"/>
        <v>-28.572973799936886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27.029228459535638</v>
      </c>
      <c r="C135" s="9">
        <f t="shared" si="23"/>
        <v>0.69600000000000051</v>
      </c>
      <c r="D135" s="9">
        <f t="shared" si="36"/>
        <v>40.029228459535638</v>
      </c>
      <c r="E135" s="9">
        <f t="shared" si="36"/>
        <v>-3.5696050591348358</v>
      </c>
      <c r="F135" s="9">
        <f t="shared" si="25"/>
        <v>-2.8067985262839805</v>
      </c>
      <c r="G135" s="10">
        <f t="shared" si="37"/>
        <v>2.1666666599999997</v>
      </c>
      <c r="H135" s="5">
        <f t="shared" si="37"/>
        <v>1</v>
      </c>
      <c r="I135">
        <f t="shared" si="27"/>
        <v>55.678026988679463</v>
      </c>
      <c r="J135">
        <f t="shared" si="28"/>
        <v>53.136247874089143</v>
      </c>
      <c r="K135">
        <f t="shared" si="28"/>
        <v>-16.630750169955533</v>
      </c>
      <c r="L135">
        <f t="shared" si="29"/>
        <v>-11.622046813450257</v>
      </c>
      <c r="M135">
        <f t="shared" si="30"/>
        <v>-28.53649519393954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27.347836749937528</v>
      </c>
      <c r="C136" s="9">
        <f t="shared" si="23"/>
        <v>0.70200000000000051</v>
      </c>
      <c r="D136" s="9">
        <f t="shared" si="36"/>
        <v>40.347836749937528</v>
      </c>
      <c r="E136" s="9">
        <f t="shared" si="36"/>
        <v>-3.6699032170680601</v>
      </c>
      <c r="F136" s="9">
        <f t="shared" si="25"/>
        <v>-2.8882161048490387</v>
      </c>
      <c r="G136" s="10">
        <f t="shared" si="37"/>
        <v>2.1666666599999997</v>
      </c>
      <c r="H136" s="5">
        <f t="shared" si="37"/>
        <v>1</v>
      </c>
      <c r="I136">
        <f t="shared" si="27"/>
        <v>55.662925221581339</v>
      </c>
      <c r="J136">
        <f t="shared" si="28"/>
        <v>53.066515593208443</v>
      </c>
      <c r="K136">
        <f t="shared" si="28"/>
        <v>-16.801969141119169</v>
      </c>
      <c r="L136">
        <f t="shared" si="29"/>
        <v>-11.603646699262583</v>
      </c>
      <c r="M136">
        <f t="shared" si="30"/>
        <v>-28.500042673312223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27.666026977856191</v>
      </c>
      <c r="C137" s="9">
        <f t="shared" si="23"/>
        <v>0.70800000000000052</v>
      </c>
      <c r="D137" s="9">
        <f t="shared" si="36"/>
        <v>40.666026977856191</v>
      </c>
      <c r="E137" s="9">
        <f t="shared" si="36"/>
        <v>-3.7712280326828949</v>
      </c>
      <c r="F137" s="9">
        <f t="shared" si="25"/>
        <v>-2.9703663147840675</v>
      </c>
      <c r="G137" s="10">
        <f t="shared" si="37"/>
        <v>2.1666666599999997</v>
      </c>
      <c r="H137" s="5">
        <f t="shared" si="37"/>
        <v>1</v>
      </c>
      <c r="I137">
        <f t="shared" si="27"/>
        <v>55.648471977092775</v>
      </c>
      <c r="J137">
        <f t="shared" si="28"/>
        <v>52.996893713012867</v>
      </c>
      <c r="K137">
        <f t="shared" si="28"/>
        <v>-16.972969397159044</v>
      </c>
      <c r="L137">
        <f t="shared" si="29"/>
        <v>-11.585414008129307</v>
      </c>
      <c r="M137">
        <f t="shared" si="30"/>
        <v>-28.463615038982677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27.983799802682121</v>
      </c>
      <c r="C138" s="9">
        <f t="shared" si="23"/>
        <v>0.71400000000000052</v>
      </c>
      <c r="D138" s="9">
        <f t="shared" si="36"/>
        <v>40.983799802682121</v>
      </c>
      <c r="E138" s="9">
        <f t="shared" si="36"/>
        <v>-3.873578194136551</v>
      </c>
      <c r="F138" s="9">
        <f t="shared" si="25"/>
        <v>-3.0532460222548674</v>
      </c>
      <c r="G138" s="10">
        <f t="shared" si="37"/>
        <v>2.1666666599999997</v>
      </c>
      <c r="H138" s="5">
        <f t="shared" si="37"/>
        <v>1</v>
      </c>
      <c r="I138">
        <f t="shared" si="27"/>
        <v>55.634664419789459</v>
      </c>
      <c r="J138">
        <f t="shared" si="28"/>
        <v>52.927381228964087</v>
      </c>
      <c r="K138">
        <f t="shared" si="28"/>
        <v>-17.143751087392939</v>
      </c>
      <c r="L138">
        <f t="shared" si="29"/>
        <v>-11.567347380063678</v>
      </c>
      <c r="M138">
        <f t="shared" si="30"/>
        <v>-28.427211105092496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28.301155877803062</v>
      </c>
      <c r="C139" s="9">
        <f t="shared" si="23"/>
        <v>0.72000000000000053</v>
      </c>
      <c r="D139" s="9">
        <f t="shared" si="36"/>
        <v>41.301155877803062</v>
      </c>
      <c r="E139" s="9">
        <f t="shared" si="36"/>
        <v>-3.9769523904608004</v>
      </c>
      <c r="F139" s="9">
        <f t="shared" si="25"/>
        <v>-3.1368521031182315</v>
      </c>
      <c r="G139" s="10">
        <f t="shared" si="37"/>
        <v>2.1666666599999997</v>
      </c>
      <c r="H139" s="5">
        <f t="shared" si="37"/>
        <v>1</v>
      </c>
      <c r="I139">
        <f t="shared" si="27"/>
        <v>55.621499704501403</v>
      </c>
      <c r="J139">
        <f t="shared" si="28"/>
        <v>52.857977144683709</v>
      </c>
      <c r="K139">
        <f t="shared" si="28"/>
        <v>-17.314314354023495</v>
      </c>
      <c r="L139">
        <f t="shared" si="29"/>
        <v>-11.549445459825694</v>
      </c>
      <c r="M139">
        <f t="shared" si="30"/>
        <v>-28.39082969897413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28.618095850652885</v>
      </c>
      <c r="C140" s="9">
        <f t="shared" si="23"/>
        <v>0.72600000000000053</v>
      </c>
      <c r="D140" s="9">
        <f t="shared" si="36"/>
        <v>41.618095850652885</v>
      </c>
      <c r="E140" s="9">
        <f t="shared" si="36"/>
        <v>-4.0813493115195225</v>
      </c>
      <c r="F140" s="9">
        <f t="shared" si="25"/>
        <v>-3.2211814428334025</v>
      </c>
      <c r="G140" s="10">
        <f t="shared" si="37"/>
        <v>2.1666666599999997</v>
      </c>
      <c r="H140" s="5">
        <f t="shared" si="37"/>
        <v>1</v>
      </c>
      <c r="I140">
        <f t="shared" si="27"/>
        <v>55.608974976443015</v>
      </c>
      <c r="J140">
        <f t="shared" si="28"/>
        <v>52.788680471924756</v>
      </c>
      <c r="K140">
        <f t="shared" si="28"/>
        <v>-17.48465933221734</v>
      </c>
      <c r="L140">
        <f t="shared" si="29"/>
        <v>-11.531706896916551</v>
      </c>
      <c r="M140">
        <f t="shared" si="30"/>
        <v>-28.354469661127421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28.934620362760292</v>
      </c>
      <c r="C141" s="9">
        <f t="shared" si="23"/>
        <v>0.73200000000000054</v>
      </c>
      <c r="D141" s="9">
        <f t="shared" si="36"/>
        <v>41.934620362760292</v>
      </c>
      <c r="E141" s="9">
        <f t="shared" si="36"/>
        <v>-4.1867676479667271</v>
      </c>
      <c r="F141" s="9">
        <f t="shared" si="25"/>
        <v>-3.306230936374607</v>
      </c>
      <c r="G141" s="10">
        <f t="shared" si="37"/>
        <v>2.1666666599999997</v>
      </c>
      <c r="H141" s="5">
        <f t="shared" si="37"/>
        <v>1</v>
      </c>
      <c r="I141">
        <f t="shared" si="27"/>
        <v>55.597087371345978</v>
      </c>
      <c r="J141">
        <f t="shared" si="28"/>
        <v>52.719490230543258</v>
      </c>
      <c r="K141">
        <f t="shared" si="28"/>
        <v>-17.654786150184105</v>
      </c>
      <c r="L141">
        <f t="shared" si="29"/>
        <v>-11.514130345573975</v>
      </c>
      <c r="M141">
        <f t="shared" si="30"/>
        <v>-28.3181298451956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29.250730049797333</v>
      </c>
      <c r="C142" s="9">
        <f t="shared" si="23"/>
        <v>0.73800000000000054</v>
      </c>
      <c r="D142" s="9">
        <f t="shared" si="36"/>
        <v>42.250730049797333</v>
      </c>
      <c r="E142" s="9">
        <f t="shared" si="36"/>
        <v>-4.2932060912050449</v>
      </c>
      <c r="F142" s="9">
        <f t="shared" si="25"/>
        <v>-3.3919974881446335</v>
      </c>
      <c r="G142" s="10">
        <f t="shared" si="37"/>
        <v>2.1666666599999997</v>
      </c>
      <c r="H142" s="5">
        <f t="shared" si="37"/>
        <v>1</v>
      </c>
      <c r="I142">
        <f t="shared" si="27"/>
        <v>55.585834015595005</v>
      </c>
      <c r="J142">
        <f t="shared" si="28"/>
        <v>52.650405448469812</v>
      </c>
      <c r="K142">
        <f t="shared" si="28"/>
        <v>-17.82469492925528</v>
      </c>
      <c r="L142">
        <f t="shared" si="29"/>
        <v>-11.49671446476836</v>
      </c>
      <c r="M142">
        <f t="shared" si="30"/>
        <v>-28.281809117940835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29.566425541627787</v>
      </c>
      <c r="C143" s="9">
        <f t="shared" si="23"/>
        <v>0.74400000000000055</v>
      </c>
      <c r="D143" s="9">
        <f t="shared" si="36"/>
        <v>42.566425541627787</v>
      </c>
      <c r="E143" s="9">
        <f t="shared" si="36"/>
        <v>-4.4006633333446992</v>
      </c>
      <c r="F143" s="9">
        <f t="shared" si="25"/>
        <v>-3.4784780118894889</v>
      </c>
      <c r="G143" s="10">
        <f t="shared" si="37"/>
        <v>2.1666666599999997</v>
      </c>
      <c r="H143" s="5">
        <f t="shared" si="37"/>
        <v>1</v>
      </c>
      <c r="I143">
        <f t="shared" si="27"/>
        <v>55.575212026366287</v>
      </c>
      <c r="J143">
        <f t="shared" si="28"/>
        <v>52.581425161681203</v>
      </c>
      <c r="K143">
        <f t="shared" si="28"/>
        <v>-17.994385783962926</v>
      </c>
      <c r="L143">
        <f t="shared" si="29"/>
        <v>-11.479457918199783</v>
      </c>
      <c r="M143">
        <f t="shared" si="30"/>
        <v>-28.245506359219224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29.881707462355344</v>
      </c>
      <c r="C144" s="9">
        <f t="shared" si="23"/>
        <v>0.75000000000000056</v>
      </c>
      <c r="D144" s="9">
        <f t="shared" si="36"/>
        <v>42.881707462355344</v>
      </c>
      <c r="E144" s="9">
        <f t="shared" si="36"/>
        <v>-4.5091380671629429</v>
      </c>
      <c r="F144" s="9">
        <f t="shared" si="25"/>
        <v>-3.5656694306140833</v>
      </c>
      <c r="G144" s="10">
        <f t="shared" si="37"/>
        <v>2.1666666599999997</v>
      </c>
      <c r="H144" s="5">
        <f t="shared" si="37"/>
        <v>1</v>
      </c>
      <c r="I144">
        <f t="shared" si="27"/>
        <v>55.565218511768684</v>
      </c>
      <c r="J144">
        <f t="shared" si="28"/>
        <v>52.512548414172002</v>
      </c>
      <c r="K144">
        <f t="shared" si="28"/>
        <v>-18.163858822118243</v>
      </c>
      <c r="L144">
        <f t="shared" si="29"/>
        <v>-11.462359374295769</v>
      </c>
      <c r="M144">
        <f t="shared" si="30"/>
        <v>-28.20922046195528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30.196576430371636</v>
      </c>
      <c r="C145" s="9">
        <f t="shared" si="23"/>
        <v>0.75600000000000056</v>
      </c>
      <c r="D145" s="9">
        <f t="shared" si="36"/>
        <v>43.196576430371636</v>
      </c>
      <c r="E145" s="9">
        <f t="shared" si="36"/>
        <v>-4.6186289860639675</v>
      </c>
      <c r="F145" s="9">
        <f t="shared" si="25"/>
        <v>-3.6535686764989559</v>
      </c>
      <c r="G145" s="10">
        <f t="shared" si="37"/>
        <v>2.1666666599999997</v>
      </c>
      <c r="H145" s="5">
        <f t="shared" si="37"/>
        <v>1</v>
      </c>
      <c r="I145">
        <f t="shared" si="27"/>
        <v>55.555850570987488</v>
      </c>
      <c r="J145">
        <f t="shared" si="28"/>
        <v>52.443774257926229</v>
      </c>
      <c r="K145">
        <f t="shared" si="28"/>
        <v>-18.333114144889976</v>
      </c>
      <c r="L145">
        <f t="shared" si="29"/>
        <v>-11.445417506209877</v>
      </c>
      <c r="M145">
        <f t="shared" si="30"/>
        <v>-28.172950332115839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30.511033058404081</v>
      </c>
      <c r="C146" s="9">
        <f t="shared" si="23"/>
        <v>0.76200000000000057</v>
      </c>
      <c r="D146" s="9">
        <f t="shared" si="36"/>
        <v>43.511033058404081</v>
      </c>
      <c r="E146" s="9">
        <f t="shared" si="36"/>
        <v>-4.7291347840392852</v>
      </c>
      <c r="F146" s="9">
        <f t="shared" si="25"/>
        <v>-3.7421726908180371</v>
      </c>
      <c r="G146" s="10">
        <f t="shared" si="37"/>
        <v>2.1666666599999997</v>
      </c>
      <c r="H146" s="5">
        <f t="shared" si="37"/>
        <v>1</v>
      </c>
      <c r="I146">
        <f t="shared" si="27"/>
        <v>55.547105294430757</v>
      </c>
      <c r="J146">
        <f t="shared" si="28"/>
        <v>52.375101752888973</v>
      </c>
      <c r="K146">
        <f t="shared" si="28"/>
        <v>-18.502151846882672</v>
      </c>
      <c r="L146">
        <f t="shared" si="29"/>
        <v>-11.428630991821016</v>
      </c>
      <c r="M146">
        <f t="shared" si="30"/>
        <v>-28.136694888683472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30.825077953563564</v>
      </c>
      <c r="C147" s="9">
        <f t="shared" si="23"/>
        <v>0.76800000000000057</v>
      </c>
      <c r="D147" s="9">
        <f t="shared" si="36"/>
        <v>43.825077953563564</v>
      </c>
      <c r="E147" s="9">
        <f t="shared" si="36"/>
        <v>-4.8406541556285774</v>
      </c>
      <c r="F147" s="9">
        <f t="shared" si="25"/>
        <v>-3.8314784238574311</v>
      </c>
      <c r="G147" s="10">
        <f t="shared" si="37"/>
        <v>2.1666666599999997</v>
      </c>
      <c r="H147" s="5">
        <f t="shared" si="37"/>
        <v>1</v>
      </c>
      <c r="I147">
        <f t="shared" si="27"/>
        <v>55.538979763878118</v>
      </c>
      <c r="J147">
        <f t="shared" si="28"/>
        <v>52.306529966938044</v>
      </c>
      <c r="K147">
        <f t="shared" si="28"/>
        <v>-18.670972016214773</v>
      </c>
      <c r="L147">
        <f t="shared" si="29"/>
        <v>-11.411998513733517</v>
      </c>
      <c r="M147">
        <f t="shared" si="30"/>
        <v>-28.100453063629292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31.138711717391942</v>
      </c>
      <c r="C148" s="9">
        <f t="shared" si="23"/>
        <v>0.77400000000000058</v>
      </c>
      <c r="D148" s="9">
        <f t="shared" si="36"/>
        <v>44.138711717391942</v>
      </c>
      <c r="E148" s="9">
        <f t="shared" si="36"/>
        <v>-4.9531857958810113</v>
      </c>
      <c r="F148" s="9">
        <f t="shared" si="25"/>
        <v>-3.9214828348351989</v>
      </c>
      <c r="G148" s="10">
        <f t="shared" si="37"/>
        <v>2.1666666599999997</v>
      </c>
      <c r="H148" s="5">
        <f t="shared" si="37"/>
        <v>1</v>
      </c>
      <c r="I148">
        <f t="shared" si="27"/>
        <v>55.531471052631986</v>
      </c>
      <c r="J148">
        <f t="shared" si="28"/>
        <v>52.238057975855639</v>
      </c>
      <c r="K148">
        <f t="shared" si="28"/>
        <v>-18.83957473459655</v>
      </c>
      <c r="L148">
        <f t="shared" si="29"/>
        <v>-11.395518759277898</v>
      </c>
      <c r="M148">
        <f t="shared" si="30"/>
        <v>-28.064223801885191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31.451934945909407</v>
      </c>
      <c r="C149" s="9">
        <f t="shared" ref="C149:C212" si="42">C148+_dt</f>
        <v>0.78000000000000058</v>
      </c>
      <c r="D149" s="9">
        <f t="shared" ref="D149:E164" si="43">D148+$C$7*(J148+J149)/2</f>
        <v>44.451934945909407</v>
      </c>
      <c r="E149" s="9">
        <f t="shared" si="43"/>
        <v>-5.0667284003170243</v>
      </c>
      <c r="F149" s="9">
        <f t="shared" ref="F149:F212" si="44">$O$1*D149^2+$O$2*D149+$O$3</f>
        <v>-4.0121828918221869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55.524576225671105</v>
      </c>
      <c r="J149">
        <f t="shared" ref="J149:K212" si="47">J148+L148*$C$7</f>
        <v>52.16968486329997</v>
      </c>
      <c r="K149">
        <f t="shared" si="47"/>
        <v>-19.007960077407862</v>
      </c>
      <c r="L149">
        <f t="shared" ref="L149:L212" si="48">-$C$15*I149*J149</f>
        <v>-11.379190420512337</v>
      </c>
      <c r="M149">
        <f t="shared" ref="M149:M212" si="49">-$C$6-$C$15*I149*K149</f>
        <v>-28.02800606131553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31.764748229661635</v>
      </c>
      <c r="C150" s="9">
        <f t="shared" si="42"/>
        <v>0.78600000000000059</v>
      </c>
      <c r="D150" s="9">
        <f t="shared" si="43"/>
        <v>44.764748229661635</v>
      </c>
      <c r="E150" s="9">
        <f t="shared" si="43"/>
        <v>-5.1812806648905756</v>
      </c>
      <c r="F150" s="9">
        <f t="shared" si="44"/>
        <v>-4.1035755716638143</v>
      </c>
      <c r="G150" s="10">
        <f t="shared" si="45"/>
        <v>2.1666666599999997</v>
      </c>
      <c r="H150" s="5">
        <f t="shared" si="45"/>
        <v>1</v>
      </c>
      <c r="I150">
        <f t="shared" si="46"/>
        <v>55.518292339806401</v>
      </c>
      <c r="J150">
        <f t="shared" si="47"/>
        <v>52.1014097207769</v>
      </c>
      <c r="K150">
        <f t="shared" si="47"/>
        <v>-19.176128113775754</v>
      </c>
      <c r="L150">
        <f t="shared" si="48"/>
        <v>-11.363012194224806</v>
      </c>
      <c r="M150">
        <f t="shared" si="49"/>
        <v>-27.991798812688213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32.077152153766797</v>
      </c>
      <c r="C151" s="9">
        <f t="shared" si="42"/>
        <v>0.79200000000000059</v>
      </c>
      <c r="D151" s="9">
        <f t="shared" si="43"/>
        <v>45.077152153766797</v>
      </c>
      <c r="E151" s="9">
        <f t="shared" si="43"/>
        <v>-5.2968412859518583</v>
      </c>
      <c r="F151" s="9">
        <f t="shared" si="44"/>
        <v>-4.1956578599028802</v>
      </c>
      <c r="G151" s="10">
        <f t="shared" si="45"/>
        <v>2.1666666599999997</v>
      </c>
      <c r="H151" s="5">
        <f t="shared" si="45"/>
        <v>1</v>
      </c>
      <c r="I151">
        <f t="shared" si="46"/>
        <v>55.512616443838951</v>
      </c>
      <c r="J151">
        <f t="shared" si="47"/>
        <v>52.033231647611551</v>
      </c>
      <c r="K151">
        <f t="shared" si="47"/>
        <v>-19.344078906651884</v>
      </c>
      <c r="L151">
        <f t="shared" si="48"/>
        <v>-11.346982781935843</v>
      </c>
      <c r="M151">
        <f t="shared" si="49"/>
        <v>-27.955601039645156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32.389147297962388</v>
      </c>
      <c r="C152" s="9">
        <f t="shared" si="42"/>
        <v>0.7980000000000006</v>
      </c>
      <c r="D152" s="9">
        <f t="shared" si="43"/>
        <v>45.389147297962388</v>
      </c>
      <c r="E152" s="9">
        <f t="shared" si="43"/>
        <v>-5.4134089602104831</v>
      </c>
      <c r="F152" s="9">
        <f t="shared" si="44"/>
        <v>-4.2884267507033424</v>
      </c>
      <c r="G152" s="10">
        <f t="shared" si="45"/>
        <v>2.1666666599999997</v>
      </c>
      <c r="H152" s="5">
        <f t="shared" si="45"/>
        <v>1</v>
      </c>
      <c r="I152">
        <f t="shared" si="46"/>
        <v>55.507545578720155</v>
      </c>
      <c r="J152">
        <f t="shared" si="47"/>
        <v>51.965149750919934</v>
      </c>
      <c r="K152">
        <f t="shared" si="47"/>
        <v>-19.511812512889755</v>
      </c>
      <c r="L152">
        <f t="shared" si="48"/>
        <v>-11.331100889901963</v>
      </c>
      <c r="M152">
        <f t="shared" si="49"/>
        <v>-27.919411738672196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32.70073423665189</v>
      </c>
      <c r="C153" s="9">
        <f t="shared" si="42"/>
        <v>0.8040000000000006</v>
      </c>
      <c r="D153" s="9">
        <f t="shared" si="43"/>
        <v>45.70073423665189</v>
      </c>
      <c r="E153" s="9">
        <f t="shared" si="43"/>
        <v>-5.5309823846991177</v>
      </c>
      <c r="F153" s="9">
        <f t="shared" si="44"/>
        <v>-4.3818792467750924</v>
      </c>
      <c r="G153" s="10">
        <f t="shared" si="45"/>
        <v>2.1666666599999997</v>
      </c>
      <c r="H153" s="5">
        <f t="shared" si="45"/>
        <v>1</v>
      </c>
      <c r="I153">
        <f t="shared" si="46"/>
        <v>55.503076777713957</v>
      </c>
      <c r="J153">
        <f t="shared" si="47"/>
        <v>51.897163145580521</v>
      </c>
      <c r="K153">
        <f t="shared" si="47"/>
        <v>-19.679328983321788</v>
      </c>
      <c r="L153">
        <f t="shared" si="48"/>
        <v>-11.31536522911968</v>
      </c>
      <c r="M153">
        <f t="shared" si="49"/>
        <v>-27.883229919068331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33.011913538951248</v>
      </c>
      <c r="C154" s="9">
        <f t="shared" si="42"/>
        <v>0.81000000000000061</v>
      </c>
      <c r="D154" s="9">
        <f t="shared" si="43"/>
        <v>46.011913538951248</v>
      </c>
      <c r="E154" s="9">
        <f t="shared" si="43"/>
        <v>-5.6495602567375913</v>
      </c>
      <c r="F154" s="9">
        <f t="shared" si="44"/>
        <v>-4.4760123592996663</v>
      </c>
      <c r="G154" s="10">
        <f t="shared" si="45"/>
        <v>2.1666666599999997</v>
      </c>
      <c r="H154" s="5">
        <f t="shared" si="45"/>
        <v>1</v>
      </c>
      <c r="I154">
        <f t="shared" si="46"/>
        <v>55.499207066561013</v>
      </c>
      <c r="J154">
        <f t="shared" si="47"/>
        <v>51.829270954205803</v>
      </c>
      <c r="K154">
        <f t="shared" si="47"/>
        <v>-19.846628362836199</v>
      </c>
      <c r="L154">
        <f t="shared" si="48"/>
        <v>-11.299774515330084</v>
      </c>
      <c r="M154">
        <f t="shared" si="49"/>
        <v>-27.84705460291439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33.322685768735205</v>
      </c>
      <c r="C155" s="9">
        <f t="shared" si="42"/>
        <v>0.81600000000000061</v>
      </c>
      <c r="D155" s="9">
        <f t="shared" si="43"/>
        <v>46.322685768735205</v>
      </c>
      <c r="E155" s="9">
        <f t="shared" si="43"/>
        <v>-5.7691412738974606</v>
      </c>
      <c r="F155" s="9">
        <f t="shared" si="44"/>
        <v>-4.5708231078569703</v>
      </c>
      <c r="G155" s="10">
        <f t="shared" si="45"/>
        <v>2.1666666599999997</v>
      </c>
      <c r="H155" s="5">
        <f t="shared" si="45"/>
        <v>1</v>
      </c>
      <c r="I155">
        <f t="shared" si="46"/>
        <v>55.495933463644803</v>
      </c>
      <c r="J155">
        <f t="shared" si="47"/>
        <v>51.76147230711382</v>
      </c>
      <c r="K155">
        <f t="shared" si="47"/>
        <v>-20.013710690453685</v>
      </c>
      <c r="L155">
        <f t="shared" si="48"/>
        <v>-11.284327469024005</v>
      </c>
      <c r="M155">
        <f t="shared" si="49"/>
        <v>-27.810884825041047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33.633051484683449</v>
      </c>
      <c r="C156" s="9">
        <f t="shared" si="42"/>
        <v>0.82200000000000062</v>
      </c>
      <c r="D156" s="9">
        <f t="shared" si="43"/>
        <v>46.633051484683449</v>
      </c>
      <c r="E156" s="9">
        <f t="shared" si="43"/>
        <v>-5.8897241339670332</v>
      </c>
      <c r="F156" s="9">
        <f t="shared" si="44"/>
        <v>-4.6663085203529189</v>
      </c>
      <c r="G156" s="10">
        <f t="shared" si="45"/>
        <v>2.1666666599999997</v>
      </c>
      <c r="H156" s="5">
        <f t="shared" si="45"/>
        <v>1</v>
      </c>
      <c r="I156">
        <f t="shared" si="46"/>
        <v>55.49325298015961</v>
      </c>
      <c r="J156">
        <f t="shared" si="47"/>
        <v>51.693766342299675</v>
      </c>
      <c r="K156">
        <f t="shared" si="47"/>
        <v>-20.180575999403931</v>
      </c>
      <c r="L156">
        <f t="shared" si="48"/>
        <v>-11.269022815447707</v>
      </c>
      <c r="M156">
        <f t="shared" si="49"/>
        <v>-27.774719632996227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33.94301124032657</v>
      </c>
      <c r="C157" s="9">
        <f t="shared" si="42"/>
        <v>0.82800000000000062</v>
      </c>
      <c r="D157" s="9">
        <f t="shared" si="43"/>
        <v>46.94301124032657</v>
      </c>
      <c r="E157" s="9">
        <f t="shared" si="43"/>
        <v>-6.0113075349168508</v>
      </c>
      <c r="F157" s="9">
        <f t="shared" si="44"/>
        <v>-4.7624656329480324</v>
      </c>
      <c r="G157" s="10">
        <f t="shared" si="45"/>
        <v>2.1666666599999997</v>
      </c>
      <c r="H157" s="5">
        <f t="shared" si="45"/>
        <v>1</v>
      </c>
      <c r="I157">
        <f t="shared" si="46"/>
        <v>55.491162620280193</v>
      </c>
      <c r="J157">
        <f t="shared" si="47"/>
        <v>51.626152205406989</v>
      </c>
      <c r="K157">
        <f t="shared" si="47"/>
        <v>-20.34722431720191</v>
      </c>
      <c r="L157">
        <f t="shared" si="48"/>
        <v>-11.253859284609094</v>
      </c>
      <c r="M157">
        <f t="shared" si="49"/>
        <v>-27.738558087011871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34.25256558409189</v>
      </c>
      <c r="C158" s="9">
        <f t="shared" si="42"/>
        <v>0.83400000000000063</v>
      </c>
      <c r="D158" s="9">
        <f t="shared" si="43"/>
        <v>47.25256558409189</v>
      </c>
      <c r="E158" s="9">
        <f t="shared" si="43"/>
        <v>-6.1338901748656287</v>
      </c>
      <c r="F158" s="9">
        <f t="shared" si="44"/>
        <v>-4.8592914899869957</v>
      </c>
      <c r="G158" s="10">
        <f t="shared" si="45"/>
        <v>2.1666666599999997</v>
      </c>
      <c r="H158" s="5">
        <f t="shared" si="45"/>
        <v>1</v>
      </c>
      <c r="I158">
        <f t="shared" si="46"/>
        <v>55.489659381333297</v>
      </c>
      <c r="J158">
        <f t="shared" si="47"/>
        <v>51.558629049699334</v>
      </c>
      <c r="K158">
        <f t="shared" si="47"/>
        <v>-20.513655665723981</v>
      </c>
      <c r="L158">
        <f t="shared" si="48"/>
        <v>-11.238835611284438</v>
      </c>
      <c r="M158">
        <f t="shared" si="49"/>
        <v>-27.702399259970043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34.561715059349083</v>
      </c>
      <c r="C159" s="9">
        <f t="shared" si="42"/>
        <v>0.84000000000000064</v>
      </c>
      <c r="D159" s="9">
        <f t="shared" si="43"/>
        <v>47.561715059349083</v>
      </c>
      <c r="E159" s="9">
        <f t="shared" si="43"/>
        <v>-6.2574707520466522</v>
      </c>
      <c r="F159" s="9">
        <f t="shared" si="44"/>
        <v>-4.956783143929135</v>
      </c>
      <c r="G159" s="10">
        <f t="shared" si="45"/>
        <v>2.1666666599999997</v>
      </c>
      <c r="H159" s="5">
        <f t="shared" si="45"/>
        <v>1</v>
      </c>
      <c r="I159">
        <f t="shared" si="46"/>
        <v>55.48874025397064</v>
      </c>
      <c r="J159">
        <f t="shared" si="47"/>
        <v>51.491196036031624</v>
      </c>
      <c r="K159">
        <f t="shared" si="47"/>
        <v>-20.6798700612838</v>
      </c>
      <c r="L159">
        <f t="shared" si="48"/>
        <v>-11.22395053502555</v>
      </c>
      <c r="M159">
        <f t="shared" si="49"/>
        <v>-27.666242237368436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34.87046020445564</v>
      </c>
      <c r="C160" s="9">
        <f t="shared" si="42"/>
        <v>0.84600000000000064</v>
      </c>
      <c r="D160" s="9">
        <f t="shared" si="43"/>
        <v>47.87046020445564</v>
      </c>
      <c r="E160" s="9">
        <f t="shared" si="43"/>
        <v>-6.3820479647746273</v>
      </c>
      <c r="F160" s="9">
        <f t="shared" si="44"/>
        <v>-5.0549376552798186</v>
      </c>
      <c r="G160" s="10">
        <f t="shared" si="45"/>
        <v>2.1666666599999997</v>
      </c>
      <c r="H160" s="5">
        <f t="shared" si="45"/>
        <v>1</v>
      </c>
      <c r="I160">
        <f t="shared" si="46"/>
        <v>55.488402222343602</v>
      </c>
      <c r="J160">
        <f t="shared" si="47"/>
        <v>51.423852332821468</v>
      </c>
      <c r="K160">
        <f t="shared" si="47"/>
        <v>-20.845867514708011</v>
      </c>
      <c r="L160">
        <f t="shared" si="48"/>
        <v>-11.209202800167454</v>
      </c>
      <c r="M160">
        <f t="shared" si="49"/>
        <v>-27.63008611728517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35.178801552802163</v>
      </c>
      <c r="C161" s="9">
        <f t="shared" si="42"/>
        <v>0.85200000000000065</v>
      </c>
      <c r="D161" s="9">
        <f t="shared" si="43"/>
        <v>48.178801552802163</v>
      </c>
      <c r="E161" s="9">
        <f t="shared" si="43"/>
        <v>-6.5076205114129868</v>
      </c>
      <c r="F161" s="9">
        <f t="shared" si="44"/>
        <v>-5.1537520925227867</v>
      </c>
      <c r="G161" s="10">
        <f t="shared" si="45"/>
        <v>2.1666666599999997</v>
      </c>
      <c r="H161" s="5">
        <f t="shared" si="45"/>
        <v>1</v>
      </c>
      <c r="I161">
        <f t="shared" si="46"/>
        <v>55.488642264279363</v>
      </c>
      <c r="J161">
        <f t="shared" si="47"/>
        <v>51.356597116020467</v>
      </c>
      <c r="K161">
        <f t="shared" si="47"/>
        <v>-21.011648031411724</v>
      </c>
      <c r="L161">
        <f t="shared" si="48"/>
        <v>-11.194591155836463</v>
      </c>
      <c r="M161">
        <f t="shared" si="49"/>
        <v>-27.593930010343005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35.486739632857478</v>
      </c>
      <c r="C162" s="9">
        <f t="shared" si="42"/>
        <v>0.85800000000000065</v>
      </c>
      <c r="D162" s="9">
        <f t="shared" si="43"/>
        <v>48.486739632857478</v>
      </c>
      <c r="E162" s="9">
        <f t="shared" si="43"/>
        <v>-6.6341870903416433</v>
      </c>
      <c r="F162" s="9">
        <f t="shared" si="44"/>
        <v>-5.2532235320533971</v>
      </c>
      <c r="G162" s="10">
        <f t="shared" si="45"/>
        <v>2.1666666599999997</v>
      </c>
      <c r="H162" s="5">
        <f t="shared" si="45"/>
        <v>1</v>
      </c>
      <c r="I162">
        <f t="shared" si="46"/>
        <v>55.489457351458363</v>
      </c>
      <c r="J162">
        <f t="shared" si="47"/>
        <v>51.289429569085449</v>
      </c>
      <c r="K162">
        <f t="shared" si="47"/>
        <v>-21.177211611473783</v>
      </c>
      <c r="L162">
        <f t="shared" si="48"/>
        <v>-11.18011435595867</v>
      </c>
      <c r="M162">
        <f t="shared" si="49"/>
        <v>-27.557773039672853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35.794274968213585</v>
      </c>
      <c r="C163" s="9">
        <f t="shared" si="42"/>
        <v>0.86400000000000066</v>
      </c>
      <c r="D163" s="9">
        <f t="shared" si="43"/>
        <v>48.794274968213585</v>
      </c>
      <c r="E163" s="9">
        <f t="shared" si="43"/>
        <v>-6.7617463999252001</v>
      </c>
      <c r="F163" s="9">
        <f t="shared" si="44"/>
        <v>-5.3533490581127694</v>
      </c>
      <c r="G163" s="10">
        <f t="shared" si="45"/>
        <v>2.1666666599999997</v>
      </c>
      <c r="H163" s="5">
        <f t="shared" si="45"/>
        <v>1</v>
      </c>
      <c r="I163">
        <f t="shared" si="46"/>
        <v>55.490844449593304</v>
      </c>
      <c r="J163">
        <f t="shared" si="47"/>
        <v>51.222348882949696</v>
      </c>
      <c r="K163">
        <f t="shared" si="47"/>
        <v>-21.342558249711821</v>
      </c>
      <c r="L163">
        <f t="shared" si="48"/>
        <v>-11.165771159268875</v>
      </c>
      <c r="M163">
        <f t="shared" si="49"/>
        <v>-27.521614340876646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36.101408077630417</v>
      </c>
      <c r="C164" s="9">
        <f t="shared" si="42"/>
        <v>0.87000000000000066</v>
      </c>
      <c r="D164" s="9">
        <f t="shared" si="43"/>
        <v>49.101408077630417</v>
      </c>
      <c r="E164" s="9">
        <f t="shared" si="43"/>
        <v>-6.890297138481607</v>
      </c>
      <c r="F164" s="9">
        <f t="shared" si="44"/>
        <v>-5.4541257627228177</v>
      </c>
      <c r="G164" s="10">
        <f t="shared" si="45"/>
        <v>2.1666666599999997</v>
      </c>
      <c r="H164" s="5">
        <f t="shared" si="45"/>
        <v>1</v>
      </c>
      <c r="I164">
        <f t="shared" si="46"/>
        <v>55.492800518609279</v>
      </c>
      <c r="J164">
        <f t="shared" si="47"/>
        <v>51.155354255994084</v>
      </c>
      <c r="K164">
        <f t="shared" si="47"/>
        <v>-21.50768793575708</v>
      </c>
      <c r="L164">
        <f t="shared" si="48"/>
        <v>-11.151560329319853</v>
      </c>
      <c r="M164">
        <f t="shared" si="49"/>
        <v>-27.485453061989571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36.408139475080453</v>
      </c>
      <c r="C165" s="9">
        <f t="shared" si="42"/>
        <v>0.87600000000000067</v>
      </c>
      <c r="D165" s="9">
        <f t="shared" ref="D165:E180" si="51">D164+$C$7*(J164+J165)/2</f>
        <v>49.408139475080453</v>
      </c>
      <c r="E165" s="9">
        <f t="shared" si="51"/>
        <v>-7.0198380042512651</v>
      </c>
      <c r="F165" s="9">
        <f t="shared" si="44"/>
        <v>-5.5555507456222131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55.495322512825204</v>
      </c>
      <c r="J165">
        <f t="shared" si="47"/>
        <v>51.088444894018167</v>
      </c>
      <c r="K165">
        <f t="shared" si="47"/>
        <v>-21.672600654129017</v>
      </c>
      <c r="L165">
        <f t="shared" si="48"/>
        <v>-11.137480634492004</v>
      </c>
      <c r="M165">
        <f t="shared" si="49"/>
        <v>-27.449288363441589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36.714469669793139</v>
      </c>
      <c r="C166" s="9">
        <f t="shared" si="42"/>
        <v>0.88200000000000067</v>
      </c>
      <c r="D166" s="9">
        <f t="shared" si="51"/>
        <v>49.714469669793139</v>
      </c>
      <c r="E166" s="9">
        <f t="shared" si="51"/>
        <v>-7.1503676953665813</v>
      </c>
      <c r="F166" s="9">
        <f t="shared" si="44"/>
        <v>-5.6576211142031827</v>
      </c>
      <c r="G166" s="10">
        <f t="shared" si="52"/>
        <v>2.1666666599999997</v>
      </c>
      <c r="H166" s="5">
        <f t="shared" si="52"/>
        <v>1</v>
      </c>
      <c r="I166">
        <f t="shared" si="46"/>
        <v>55.498407381136353</v>
      </c>
      <c r="J166">
        <f t="shared" si="47"/>
        <v>51.021620010211215</v>
      </c>
      <c r="K166">
        <f t="shared" si="47"/>
        <v>-21.837296384309667</v>
      </c>
      <c r="L166">
        <f t="shared" si="48"/>
        <v>-11.12353084800333</v>
      </c>
      <c r="M166">
        <f t="shared" si="49"/>
        <v>-27.413119418018365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37.020399166299143</v>
      </c>
      <c r="C167" s="9">
        <f t="shared" si="42"/>
        <v>0.88800000000000068</v>
      </c>
      <c r="D167" s="9">
        <f t="shared" si="51"/>
        <v>50.020399166299143</v>
      </c>
      <c r="E167" s="9">
        <f t="shared" si="51"/>
        <v>-7.2818849098219633</v>
      </c>
      <c r="F167" s="9">
        <f t="shared" si="44"/>
        <v>-5.7603339834492235</v>
      </c>
      <c r="G167" s="10">
        <f t="shared" si="52"/>
        <v>2.1666666599999997</v>
      </c>
      <c r="H167" s="5">
        <f t="shared" si="52"/>
        <v>1</v>
      </c>
      <c r="I167">
        <f t="shared" si="46"/>
        <v>55.502052067197958</v>
      </c>
      <c r="J167">
        <f t="shared" si="47"/>
        <v>50.954878825123195</v>
      </c>
      <c r="K167">
        <f t="shared" si="47"/>
        <v>-22.001775100817778</v>
      </c>
      <c r="L167">
        <f t="shared" si="48"/>
        <v>-11.109709747919732</v>
      </c>
      <c r="M167">
        <f t="shared" si="49"/>
        <v>-27.376945410821474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37.325928464474423</v>
      </c>
      <c r="C168" s="9">
        <f t="shared" si="42"/>
        <v>0.89400000000000068</v>
      </c>
      <c r="D168" s="9">
        <f t="shared" si="51"/>
        <v>50.325928464474423</v>
      </c>
      <c r="E168" s="9">
        <f t="shared" si="51"/>
        <v>-7.4143883454442649</v>
      </c>
      <c r="F168" s="9">
        <f t="shared" si="44"/>
        <v>-5.8636864758736689</v>
      </c>
      <c r="G168" s="10">
        <f t="shared" si="52"/>
        <v>2.1666666599999997</v>
      </c>
      <c r="H168" s="5">
        <f t="shared" si="52"/>
        <v>1</v>
      </c>
      <c r="I168">
        <f t="shared" si="46"/>
        <v>55.506253509609913</v>
      </c>
      <c r="J168">
        <f t="shared" si="47"/>
        <v>50.888220566635674</v>
      </c>
      <c r="K168">
        <f t="shared" si="47"/>
        <v>-22.166036773282705</v>
      </c>
      <c r="L168">
        <f t="shared" si="48"/>
        <v>-11.096016117165641</v>
      </c>
      <c r="M168">
        <f t="shared" si="49"/>
        <v>-27.340765539227977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37.631058059584127</v>
      </c>
      <c r="C169" s="9">
        <f t="shared" si="42"/>
        <v>0.90000000000000069</v>
      </c>
      <c r="D169" s="9">
        <f t="shared" si="51"/>
        <v>50.631058059584127</v>
      </c>
      <c r="E169" s="9">
        <f t="shared" si="51"/>
        <v>-7.547876699863667</v>
      </c>
      <c r="F169" s="9">
        <f t="shared" si="44"/>
        <v>-5.9676757214591145</v>
      </c>
      <c r="G169" s="10">
        <f t="shared" si="52"/>
        <v>2.1666666599999997</v>
      </c>
      <c r="H169" s="5">
        <f t="shared" si="52"/>
        <v>1</v>
      </c>
      <c r="I169">
        <f t="shared" si="46"/>
        <v>55.511008642102297</v>
      </c>
      <c r="J169">
        <f t="shared" si="47"/>
        <v>50.821644469932679</v>
      </c>
      <c r="K169">
        <f t="shared" si="47"/>
        <v>-22.330081366518073</v>
      </c>
      <c r="L169">
        <f t="shared" si="48"/>
        <v>-11.082448743534879</v>
      </c>
      <c r="M169">
        <f t="shared" si="49"/>
        <v>-27.304579012849331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37.935788442326341</v>
      </c>
      <c r="C170" s="9">
        <f t="shared" si="42"/>
        <v>0.90600000000000069</v>
      </c>
      <c r="D170" s="9">
        <f t="shared" si="51"/>
        <v>50.935788442326341</v>
      </c>
      <c r="E170" s="9">
        <f t="shared" si="51"/>
        <v>-7.6823486704850064</v>
      </c>
      <c r="F170" s="9">
        <f t="shared" si="44"/>
        <v>-6.0722988575977297</v>
      </c>
      <c r="G170" s="10">
        <f t="shared" si="52"/>
        <v>2.1666666599999997</v>
      </c>
      <c r="H170" s="5">
        <f t="shared" si="52"/>
        <v>1</v>
      </c>
      <c r="I170">
        <f t="shared" si="46"/>
        <v>55.516314393721842</v>
      </c>
      <c r="J170">
        <f t="shared" si="47"/>
        <v>50.755149777471466</v>
      </c>
      <c r="K170">
        <f t="shared" si="47"/>
        <v>-22.493908840595168</v>
      </c>
      <c r="L170">
        <f t="shared" si="48"/>
        <v>-11.069006419701841</v>
      </c>
      <c r="M170">
        <f t="shared" si="49"/>
        <v>-27.268385053489641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38.240120098875614</v>
      </c>
      <c r="C171" s="9">
        <f t="shared" si="42"/>
        <v>0.9120000000000007</v>
      </c>
      <c r="D171" s="9">
        <f t="shared" si="51"/>
        <v>51.240120098875614</v>
      </c>
      <c r="E171" s="9">
        <f t="shared" si="51"/>
        <v>-7.8178029544595402</v>
      </c>
      <c r="F171" s="9">
        <f t="shared" si="44"/>
        <v>-6.1775530290323815</v>
      </c>
      <c r="G171" s="10">
        <f t="shared" si="52"/>
        <v>2.1666666599999997</v>
      </c>
      <c r="H171" s="5">
        <f t="shared" si="52"/>
        <v>1</v>
      </c>
      <c r="I171">
        <f t="shared" si="46"/>
        <v>55.522167689019192</v>
      </c>
      <c r="J171">
        <f t="shared" si="47"/>
        <v>50.688735738953255</v>
      </c>
      <c r="K171">
        <f t="shared" si="47"/>
        <v>-22.657519150916105</v>
      </c>
      <c r="L171">
        <f t="shared" si="48"/>
        <v>-11.05568794323289</v>
      </c>
      <c r="M171">
        <f t="shared" si="49"/>
        <v>-27.232182895103229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38.544053510926354</v>
      </c>
      <c r="C172" s="9">
        <f t="shared" si="42"/>
        <v>0.9180000000000007</v>
      </c>
      <c r="D172" s="9">
        <f t="shared" si="51"/>
        <v>51.544053510926354</v>
      </c>
      <c r="E172" s="9">
        <f t="shared" si="51"/>
        <v>-7.9542382486571483</v>
      </c>
      <c r="F172" s="9">
        <f t="shared" si="44"/>
        <v>-6.2834353877986189</v>
      </c>
      <c r="G172" s="10">
        <f t="shared" si="52"/>
        <v>2.1666666599999997</v>
      </c>
      <c r="H172" s="5">
        <f t="shared" si="52"/>
        <v>1</v>
      </c>
      <c r="I172">
        <f t="shared" si="46"/>
        <v>55.528565448236911</v>
      </c>
      <c r="J172">
        <f t="shared" si="47"/>
        <v>50.62240161129386</v>
      </c>
      <c r="K172">
        <f t="shared" si="47"/>
        <v>-22.820912248286724</v>
      </c>
      <c r="L172">
        <f t="shared" si="48"/>
        <v>-11.042492116597991</v>
      </c>
      <c r="M172">
        <f t="shared" si="49"/>
        <v>-27.19597178375157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38.847589155736017</v>
      </c>
      <c r="C173" s="9">
        <f t="shared" si="42"/>
        <v>0.92400000000000071</v>
      </c>
      <c r="D173" s="9">
        <f t="shared" si="51"/>
        <v>51.847589155736017</v>
      </c>
      <c r="E173" s="9">
        <f t="shared" si="51"/>
        <v>-8.091653249638977</v>
      </c>
      <c r="F173" s="9">
        <f t="shared" si="44"/>
        <v>-6.3899430931675099</v>
      </c>
      <c r="G173" s="10">
        <f t="shared" si="52"/>
        <v>2.1666666599999997</v>
      </c>
      <c r="H173" s="5">
        <f t="shared" si="52"/>
        <v>1</v>
      </c>
      <c r="I173">
        <f t="shared" si="46"/>
        <v>55.535504587498146</v>
      </c>
      <c r="J173">
        <f t="shared" si="47"/>
        <v>50.556146658594272</v>
      </c>
      <c r="K173">
        <f t="shared" si="47"/>
        <v>-22.984088078989235</v>
      </c>
      <c r="L173">
        <f t="shared" si="48"/>
        <v>-11.029417747182571</v>
      </c>
      <c r="M173">
        <f t="shared" si="49"/>
        <v>-27.159750977559572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39.150727506168131</v>
      </c>
      <c r="C174" s="9">
        <f t="shared" si="42"/>
        <v>0.93000000000000071</v>
      </c>
      <c r="D174" s="9">
        <f t="shared" si="51"/>
        <v>52.150727506168131</v>
      </c>
      <c r="E174" s="9">
        <f t="shared" si="51"/>
        <v>-8.2300466536305077</v>
      </c>
      <c r="F174" s="9">
        <f t="shared" si="44"/>
        <v>-6.4970733115892685</v>
      </c>
      <c r="G174" s="10">
        <f t="shared" si="52"/>
        <v>2.1666666599999997</v>
      </c>
      <c r="H174" s="5">
        <f t="shared" si="52"/>
        <v>1</v>
      </c>
      <c r="I174">
        <f t="shared" si="46"/>
        <v>55.542982018995936</v>
      </c>
      <c r="J174">
        <f t="shared" si="47"/>
        <v>50.489970152111177</v>
      </c>
      <c r="K174">
        <f t="shared" si="47"/>
        <v>-23.147046584854593</v>
      </c>
      <c r="L174">
        <f t="shared" si="48"/>
        <v>-11.016463647299558</v>
      </c>
      <c r="M174">
        <f t="shared" si="49"/>
        <v>-27.12351974667116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39.45346903073515</v>
      </c>
      <c r="C175" s="9">
        <f t="shared" si="42"/>
        <v>0.93600000000000072</v>
      </c>
      <c r="D175" s="9">
        <f t="shared" si="51"/>
        <v>52.45346903073515</v>
      </c>
      <c r="E175" s="9">
        <f t="shared" si="51"/>
        <v>-8.369417156495075</v>
      </c>
      <c r="F175" s="9">
        <f t="shared" si="44"/>
        <v>-6.6048232166377421</v>
      </c>
      <c r="G175" s="10">
        <f t="shared" si="52"/>
        <v>2.1666666599999997</v>
      </c>
      <c r="H175" s="5">
        <f t="shared" si="52"/>
        <v>1</v>
      </c>
      <c r="I175">
        <f t="shared" si="46"/>
        <v>55.550994651183039</v>
      </c>
      <c r="J175">
        <f t="shared" si="47"/>
        <v>50.423871370227381</v>
      </c>
      <c r="K175">
        <f t="shared" si="47"/>
        <v>-23.309787703334621</v>
      </c>
      <c r="L175">
        <f t="shared" si="48"/>
        <v>-11.003628634201618</v>
      </c>
      <c r="M175">
        <f t="shared" si="49"/>
        <v>-27.087277373204259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39.7558141936411</v>
      </c>
      <c r="C176" s="9">
        <f t="shared" si="42"/>
        <v>0.94200000000000073</v>
      </c>
      <c r="D176" s="9">
        <f t="shared" si="51"/>
        <v>52.7558141936411</v>
      </c>
      <c r="E176" s="9">
        <f t="shared" si="51"/>
        <v>-8.5097634537077997</v>
      </c>
      <c r="F176" s="9">
        <f t="shared" si="44"/>
        <v>-6.7131899889556941</v>
      </c>
      <c r="G176" s="10">
        <f t="shared" si="52"/>
        <v>2.1666666599999997</v>
      </c>
      <c r="H176" s="5">
        <f t="shared" si="52"/>
        <v>1</v>
      </c>
      <c r="I176">
        <f t="shared" si="46"/>
        <v>55.559539388962222</v>
      </c>
      <c r="J176">
        <f t="shared" si="47"/>
        <v>50.35784959842217</v>
      </c>
      <c r="K176">
        <f t="shared" si="47"/>
        <v>-23.472311367573845</v>
      </c>
      <c r="L176">
        <f t="shared" si="48"/>
        <v>-10.990911530093529</v>
      </c>
      <c r="M176">
        <f t="shared" si="49"/>
        <v>-27.05102315120509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40.057763454824091</v>
      </c>
      <c r="C177" s="9">
        <f t="shared" si="42"/>
        <v>0.94800000000000073</v>
      </c>
      <c r="D177" s="9">
        <f t="shared" si="51"/>
        <v>53.057763454824091</v>
      </c>
      <c r="E177" s="9">
        <f t="shared" si="51"/>
        <v>-8.6510842403299648</v>
      </c>
      <c r="F177" s="9">
        <f t="shared" si="44"/>
        <v>-6.8221708162008952</v>
      </c>
      <c r="G177" s="10">
        <f t="shared" si="52"/>
        <v>2.1666666599999997</v>
      </c>
      <c r="H177" s="5">
        <f t="shared" si="52"/>
        <v>1</v>
      </c>
      <c r="I177">
        <f t="shared" si="46"/>
        <v>55.568613133877029</v>
      </c>
      <c r="J177">
        <f t="shared" si="47"/>
        <v>50.291904129241608</v>
      </c>
      <c r="K177">
        <f t="shared" si="47"/>
        <v>-23.634617506481074</v>
      </c>
      <c r="L177">
        <f t="shared" si="48"/>
        <v>-10.978311162144729</v>
      </c>
      <c r="M177">
        <f t="shared" si="49"/>
        <v>-27.014756386601839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40.35931726999862</v>
      </c>
      <c r="C178" s="9">
        <f t="shared" si="42"/>
        <v>0.95400000000000074</v>
      </c>
      <c r="D178" s="9">
        <f t="shared" si="51"/>
        <v>53.35931726999862</v>
      </c>
      <c r="E178" s="9">
        <f t="shared" si="51"/>
        <v>-8.7933782109838106</v>
      </c>
      <c r="F178" s="9">
        <f t="shared" si="44"/>
        <v>-6.9317628929930244</v>
      </c>
      <c r="G178" s="10">
        <f t="shared" si="52"/>
        <v>2.1666666599999997</v>
      </c>
      <c r="H178" s="5">
        <f t="shared" si="52"/>
        <v>1</v>
      </c>
      <c r="I178">
        <f t="shared" si="46"/>
        <v>55.57821278430287</v>
      </c>
      <c r="J178">
        <f t="shared" si="47"/>
        <v>50.22603426226874</v>
      </c>
      <c r="K178">
        <f t="shared" si="47"/>
        <v>-23.796706044800686</v>
      </c>
      <c r="L178">
        <f t="shared" si="48"/>
        <v>-10.965826362501982</v>
      </c>
      <c r="M178">
        <f t="shared" si="49"/>
        <v>-26.978476397157653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40.660476090697706</v>
      </c>
      <c r="C179" s="9">
        <f t="shared" si="42"/>
        <v>0.96000000000000074</v>
      </c>
      <c r="D179" s="9">
        <f t="shared" si="51"/>
        <v>53.660476090697706</v>
      </c>
      <c r="E179" s="9">
        <f t="shared" si="51"/>
        <v>-8.9366440598277634</v>
      </c>
      <c r="F179" s="9">
        <f t="shared" si="44"/>
        <v>-7.0419634208613697</v>
      </c>
      <c r="G179" s="10">
        <f t="shared" si="52"/>
        <v>2.1666666599999997</v>
      </c>
      <c r="H179" s="5">
        <f t="shared" si="52"/>
        <v>1</v>
      </c>
      <c r="I179">
        <f t="shared" si="46"/>
        <v>55.588335235638361</v>
      </c>
      <c r="J179">
        <f t="shared" si="47"/>
        <v>50.160239304093729</v>
      </c>
      <c r="K179">
        <f t="shared" si="47"/>
        <v>-23.958576903183634</v>
      </c>
      <c r="L179">
        <f t="shared" si="48"/>
        <v>-10.953455968302141</v>
      </c>
      <c r="M179">
        <f t="shared" si="49"/>
        <v>-26.942182512423042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40.96124036431484</v>
      </c>
      <c r="C180" s="9">
        <f t="shared" si="42"/>
        <v>0.96600000000000075</v>
      </c>
      <c r="D180" s="9">
        <f t="shared" si="51"/>
        <v>53.96124036431484</v>
      </c>
      <c r="E180" s="9">
        <f t="shared" si="51"/>
        <v>-9.0808804805320893</v>
      </c>
      <c r="F180" s="9">
        <f t="shared" si="44"/>
        <v>-7.1527696081932994</v>
      </c>
      <c r="G180" s="10">
        <f t="shared" si="52"/>
        <v>2.1666666599999997</v>
      </c>
      <c r="H180" s="5">
        <f t="shared" si="52"/>
        <v>1</v>
      </c>
      <c r="I180">
        <f t="shared" si="46"/>
        <v>55.598977380496983</v>
      </c>
      <c r="J180">
        <f t="shared" si="47"/>
        <v>50.094518568283917</v>
      </c>
      <c r="K180">
        <f t="shared" si="47"/>
        <v>-24.120229998258171</v>
      </c>
      <c r="L180">
        <f t="shared" si="48"/>
        <v>-10.941198821685054</v>
      </c>
      <c r="M180">
        <f t="shared" si="49"/>
        <v>-26.905874073687592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41.261610534145753</v>
      </c>
      <c r="C181" s="9">
        <f t="shared" si="42"/>
        <v>0.97200000000000075</v>
      </c>
      <c r="D181" s="9">
        <f t="shared" ref="D181:E196" si="53">D180+$C$7*(J180+J181)/2</f>
        <v>54.261610534145753</v>
      </c>
      <c r="E181" s="9">
        <f t="shared" si="53"/>
        <v>-9.226086166254964</v>
      </c>
      <c r="F181" s="9">
        <f t="shared" si="44"/>
        <v>-7.2641786701835187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55.61013610889885</v>
      </c>
      <c r="J181">
        <f t="shared" si="47"/>
        <v>50.028871375353809</v>
      </c>
      <c r="K181">
        <f t="shared" si="47"/>
        <v>-24.281665242700296</v>
      </c>
      <c r="L181">
        <f t="shared" si="48"/>
        <v>-10.929053769806503</v>
      </c>
      <c r="M181">
        <f t="shared" si="49"/>
        <v>-26.869550433931082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41.561587039430016</v>
      </c>
      <c r="C182" s="9">
        <f t="shared" si="42"/>
        <v>0.97800000000000076</v>
      </c>
      <c r="D182" s="9">
        <f t="shared" si="53"/>
        <v>54.561587039430016</v>
      </c>
      <c r="E182" s="9">
        <f t="shared" si="53"/>
        <v>-9.372259809618976</v>
      </c>
      <c r="F182" s="9">
        <f t="shared" si="44"/>
        <v>-7.3761878287841238</v>
      </c>
      <c r="G182" s="10">
        <f t="shared" si="54"/>
        <v>2.1666666599999997</v>
      </c>
      <c r="H182" s="5">
        <f t="shared" si="54"/>
        <v>1</v>
      </c>
      <c r="I182">
        <f t="shared" si="46"/>
        <v>55.621808308462576</v>
      </c>
      <c r="J182">
        <f t="shared" si="47"/>
        <v>49.963297052734973</v>
      </c>
      <c r="K182">
        <f t="shared" si="47"/>
        <v>-24.442882545303881</v>
      </c>
      <c r="L182">
        <f t="shared" si="48"/>
        <v>-10.917019664851239</v>
      </c>
      <c r="M182">
        <f t="shared" si="49"/>
        <v>-26.833210957773957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41.861170315392457</v>
      </c>
      <c r="C183" s="9">
        <f t="shared" si="42"/>
        <v>0.98400000000000076</v>
      </c>
      <c r="D183" s="9">
        <f t="shared" si="53"/>
        <v>54.861170315392457</v>
      </c>
      <c r="E183" s="9">
        <f t="shared" si="53"/>
        <v>-9.5194001026880386</v>
      </c>
      <c r="F183" s="9">
        <f t="shared" si="44"/>
        <v>-7.4887943126553971</v>
      </c>
      <c r="G183" s="10">
        <f t="shared" si="54"/>
        <v>2.1666666599999997</v>
      </c>
      <c r="H183" s="5">
        <f t="shared" si="54"/>
        <v>1</v>
      </c>
      <c r="I183">
        <f t="shared" si="46"/>
        <v>55.633990864597273</v>
      </c>
      <c r="J183">
        <f t="shared" si="47"/>
        <v>49.897794934745868</v>
      </c>
      <c r="K183">
        <f t="shared" si="47"/>
        <v>-24.603881811050524</v>
      </c>
      <c r="L183">
        <f t="shared" si="48"/>
        <v>-10.905095364046078</v>
      </c>
      <c r="M183">
        <f t="shared" si="49"/>
        <v>-26.796855021427184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42.160360793284376</v>
      </c>
      <c r="C184" s="9">
        <f t="shared" si="42"/>
        <v>0.99000000000000077</v>
      </c>
      <c r="D184" s="9">
        <f t="shared" si="53"/>
        <v>55.160360793284376</v>
      </c>
      <c r="E184" s="9">
        <f t="shared" si="53"/>
        <v>-9.6675057369447277</v>
      </c>
      <c r="F184" s="9">
        <f t="shared" si="44"/>
        <v>-7.6019953571173744</v>
      </c>
      <c r="G184" s="10">
        <f t="shared" si="54"/>
        <v>2.1666666599999997</v>
      </c>
      <c r="H184" s="5">
        <f t="shared" si="54"/>
        <v>1</v>
      </c>
      <c r="I184">
        <f t="shared" si="46"/>
        <v>55.646680660694464</v>
      </c>
      <c r="J184">
        <f t="shared" si="47"/>
        <v>49.832364362561592</v>
      </c>
      <c r="K184">
        <f t="shared" si="47"/>
        <v>-24.764662941179086</v>
      </c>
      <c r="L184">
        <f t="shared" si="48"/>
        <v>-10.893279729673015</v>
      </c>
      <c r="M184">
        <f t="shared" si="49"/>
        <v>-26.760482012641482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42.459158900424612</v>
      </c>
      <c r="C185" s="9">
        <f t="shared" si="42"/>
        <v>0.99600000000000077</v>
      </c>
      <c r="D185" s="9">
        <f t="shared" si="53"/>
        <v>55.459158900424612</v>
      </c>
      <c r="E185" s="9">
        <f t="shared" si="53"/>
        <v>-9.816575403268029</v>
      </c>
      <c r="F185" s="9">
        <f t="shared" si="44"/>
        <v>-7.7157882041021733</v>
      </c>
      <c r="G185" s="10">
        <f t="shared" si="54"/>
        <v>2.1666666599999997</v>
      </c>
      <c r="H185" s="5">
        <f t="shared" si="54"/>
        <v>1</v>
      </c>
      <c r="I185">
        <f t="shared" si="46"/>
        <v>55.659874578319943</v>
      </c>
      <c r="J185">
        <f t="shared" si="47"/>
        <v>49.767004684183554</v>
      </c>
      <c r="K185">
        <f t="shared" si="47"/>
        <v>-24.925225833254935</v>
      </c>
      <c r="L185">
        <f t="shared" si="48"/>
        <v>-10.881571629082369</v>
      </c>
      <c r="M185">
        <f t="shared" si="49"/>
        <v>-26.724091330655952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42.757565060240388</v>
      </c>
      <c r="C186" s="9">
        <f t="shared" si="42"/>
        <v>1.0020000000000007</v>
      </c>
      <c r="D186" s="9">
        <f t="shared" si="53"/>
        <v>55.757565060240388</v>
      </c>
      <c r="E186" s="9">
        <f t="shared" si="53"/>
        <v>-9.9666077919115104</v>
      </c>
      <c r="F186" s="9">
        <f t="shared" si="44"/>
        <v>-7.8301701021070489</v>
      </c>
      <c r="G186" s="10">
        <f t="shared" si="54"/>
        <v>2.1666666599999997</v>
      </c>
      <c r="H186" s="5">
        <f t="shared" si="54"/>
        <v>1</v>
      </c>
      <c r="I186">
        <f t="shared" si="46"/>
        <v>55.673569497405566</v>
      </c>
      <c r="J186">
        <f t="shared" si="47"/>
        <v>49.701715254409059</v>
      </c>
      <c r="K186">
        <f t="shared" si="47"/>
        <v>-25.08557038123887</v>
      </c>
      <c r="L186">
        <f t="shared" si="48"/>
        <v>-10.869969934705951</v>
      </c>
      <c r="M186">
        <f t="shared" si="49"/>
        <v>-26.687682386146076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43.055579692308015</v>
      </c>
      <c r="C187" s="9">
        <f t="shared" si="42"/>
        <v>1.0080000000000007</v>
      </c>
      <c r="D187" s="9">
        <f t="shared" si="53"/>
        <v>56.055579692308015</v>
      </c>
      <c r="E187" s="9">
        <f t="shared" si="53"/>
        <v>-10.117601592481893</v>
      </c>
      <c r="F187" s="9">
        <f t="shared" si="44"/>
        <v>-7.9451383061482286</v>
      </c>
      <c r="G187" s="10">
        <f t="shared" si="54"/>
        <v>2.1666666599999997</v>
      </c>
      <c r="H187" s="5">
        <f t="shared" si="54"/>
        <v>1</v>
      </c>
      <c r="I187">
        <f t="shared" si="46"/>
        <v>55.687762296440773</v>
      </c>
      <c r="J187">
        <f t="shared" si="47"/>
        <v>49.636495434800821</v>
      </c>
      <c r="K187">
        <f t="shared" si="47"/>
        <v>-25.245696475555746</v>
      </c>
      <c r="L187">
        <f t="shared" si="48"/>
        <v>-10.858473524070213</v>
      </c>
      <c r="M187">
        <f t="shared" si="49"/>
        <v>-26.651254601171164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43.353203212393389</v>
      </c>
      <c r="C188" s="9">
        <f t="shared" si="42"/>
        <v>1.0140000000000007</v>
      </c>
      <c r="D188" s="9">
        <f t="shared" si="53"/>
        <v>56.353203212393389</v>
      </c>
      <c r="E188" s="9">
        <f t="shared" si="53"/>
        <v>-10.269555493918048</v>
      </c>
      <c r="F188" s="9">
        <f t="shared" si="44"/>
        <v>-8.0606900777154316</v>
      </c>
      <c r="G188" s="10">
        <f t="shared" si="54"/>
        <v>2.1666666599999997</v>
      </c>
      <c r="H188" s="5">
        <f t="shared" si="54"/>
        <v>1</v>
      </c>
      <c r="I188">
        <f t="shared" si="46"/>
        <v>55.702449852663996</v>
      </c>
      <c r="J188">
        <f t="shared" si="47"/>
        <v>49.571344593656399</v>
      </c>
      <c r="K188">
        <f t="shared" si="47"/>
        <v>-25.405604003162772</v>
      </c>
      <c r="L188">
        <f t="shared" si="48"/>
        <v>-10.847081279809393</v>
      </c>
      <c r="M188">
        <f t="shared" si="49"/>
        <v>-26.614807409121141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43.650436032492294</v>
      </c>
      <c r="C189" s="9">
        <f t="shared" si="42"/>
        <v>1.0200000000000007</v>
      </c>
      <c r="D189" s="9">
        <f t="shared" si="53"/>
        <v>56.650436032492294</v>
      </c>
      <c r="E189" s="9">
        <f t="shared" si="53"/>
        <v>-10.422468184470389</v>
      </c>
      <c r="F189" s="9">
        <f t="shared" si="44"/>
        <v>-8.1768226847271688</v>
      </c>
      <c r="G189" s="10">
        <f t="shared" si="54"/>
        <v>2.1666666599999997</v>
      </c>
      <c r="H189" s="5">
        <f t="shared" si="54"/>
        <v>1</v>
      </c>
      <c r="I189">
        <f t="shared" si="46"/>
        <v>55.717629042253677</v>
      </c>
      <c r="J189">
        <f t="shared" si="47"/>
        <v>49.506262105977541</v>
      </c>
      <c r="K189">
        <f t="shared" si="47"/>
        <v>-25.565292847617499</v>
      </c>
      <c r="L189">
        <f t="shared" si="48"/>
        <v>-10.835792089678625</v>
      </c>
      <c r="M189">
        <f t="shared" si="49"/>
        <v>-26.578340254662795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43.947278560870544</v>
      </c>
      <c r="C190" s="9">
        <f t="shared" si="42"/>
        <v>1.0260000000000007</v>
      </c>
      <c r="D190" s="9">
        <f t="shared" si="53"/>
        <v>56.947278560870544</v>
      </c>
      <c r="E190" s="9">
        <f t="shared" si="53"/>
        <v>-10.576338351680679</v>
      </c>
      <c r="F190" s="9">
        <f t="shared" si="44"/>
        <v>-8.2935334014867177</v>
      </c>
      <c r="G190" s="10">
        <f t="shared" si="54"/>
        <v>2.1666666599999997</v>
      </c>
      <c r="H190" s="5">
        <f t="shared" si="54"/>
        <v>1</v>
      </c>
      <c r="I190">
        <f t="shared" si="46"/>
        <v>55.733296740518966</v>
      </c>
      <c r="J190">
        <f t="shared" si="47"/>
        <v>49.441247353439472</v>
      </c>
      <c r="K190">
        <f t="shared" si="47"/>
        <v>-25.724762889145477</v>
      </c>
      <c r="L190">
        <f t="shared" si="48"/>
        <v>-10.824604846567</v>
      </c>
      <c r="M190">
        <f t="shared" si="49"/>
        <v>-26.541852593685434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44.243731202103945</v>
      </c>
      <c r="C191" s="9">
        <f t="shared" si="42"/>
        <v>1.0320000000000007</v>
      </c>
      <c r="D191" s="9">
        <f t="shared" si="53"/>
        <v>57.243731202103945</v>
      </c>
      <c r="E191" s="9">
        <f t="shared" si="53"/>
        <v>-10.731164682362238</v>
      </c>
      <c r="F191" s="9">
        <f t="shared" si="44"/>
        <v>-8.4108195086388502</v>
      </c>
      <c r="G191" s="10">
        <f t="shared" si="54"/>
        <v>2.1666666599999997</v>
      </c>
      <c r="H191" s="5">
        <f t="shared" si="54"/>
        <v>1</v>
      </c>
      <c r="I191">
        <f t="shared" si="46"/>
        <v>55.749449822090071</v>
      </c>
      <c r="J191">
        <f t="shared" si="47"/>
        <v>49.376299724360067</v>
      </c>
      <c r="K191">
        <f t="shared" si="47"/>
        <v>-25.884014004707591</v>
      </c>
      <c r="L191">
        <f t="shared" si="48"/>
        <v>-10.813518448510594</v>
      </c>
      <c r="M191">
        <f t="shared" si="49"/>
        <v>-26.505343893245946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44.539794357118033</v>
      </c>
      <c r="C192" s="9">
        <f t="shared" si="42"/>
        <v>1.0380000000000007</v>
      </c>
      <c r="D192" s="9">
        <f t="shared" si="53"/>
        <v>57.539794357118033</v>
      </c>
      <c r="E192" s="9">
        <f t="shared" si="53"/>
        <v>-10.886945862580561</v>
      </c>
      <c r="F192" s="9">
        <f t="shared" si="44"/>
        <v>-8.5286782931272409</v>
      </c>
      <c r="G192" s="10">
        <f t="shared" si="54"/>
        <v>2.1666666599999997</v>
      </c>
      <c r="H192" s="5">
        <f t="shared" si="54"/>
        <v>1</v>
      </c>
      <c r="I192">
        <f t="shared" si="46"/>
        <v>55.766085161108137</v>
      </c>
      <c r="J192">
        <f t="shared" si="47"/>
        <v>49.311418613669005</v>
      </c>
      <c r="K192">
        <f t="shared" si="47"/>
        <v>-26.043046068067067</v>
      </c>
      <c r="L192">
        <f t="shared" si="48"/>
        <v>-10.802531798705404</v>
      </c>
      <c r="M192">
        <f t="shared" si="49"/>
        <v>-26.468813631513328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44.835468423227674</v>
      </c>
      <c r="C193" s="9">
        <f t="shared" si="42"/>
        <v>1.0440000000000007</v>
      </c>
      <c r="D193" s="9">
        <f t="shared" si="53"/>
        <v>57.835468423227674</v>
      </c>
      <c r="E193" s="9">
        <f t="shared" si="53"/>
        <v>-11.04368057763433</v>
      </c>
      <c r="F193" s="9">
        <f t="shared" si="44"/>
        <v>-8.6471070481526109</v>
      </c>
      <c r="G193" s="10">
        <f t="shared" si="54"/>
        <v>2.1666666599999997</v>
      </c>
      <c r="H193" s="5">
        <f t="shared" si="54"/>
        <v>1</v>
      </c>
      <c r="I193">
        <f t="shared" si="46"/>
        <v>55.783199631414611</v>
      </c>
      <c r="J193">
        <f t="shared" si="47"/>
        <v>49.246603422876774</v>
      </c>
      <c r="K193">
        <f t="shared" si="47"/>
        <v>-26.201858949856145</v>
      </c>
      <c r="L193">
        <f t="shared" si="48"/>
        <v>-10.791643805520225</v>
      </c>
      <c r="M193">
        <f t="shared" si="49"/>
        <v>-26.432261297712621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45.130753794176435</v>
      </c>
      <c r="C194" s="9">
        <f t="shared" si="42"/>
        <v>1.0500000000000007</v>
      </c>
      <c r="D194" s="9">
        <f t="shared" si="53"/>
        <v>58.130753794176435</v>
      </c>
      <c r="E194" s="9">
        <f t="shared" si="53"/>
        <v>-11.201367512036825</v>
      </c>
      <c r="F194" s="9">
        <f t="shared" si="44"/>
        <v>-8.7661030731315162</v>
      </c>
      <c r="G194" s="10">
        <f t="shared" si="54"/>
        <v>2.1666666599999997</v>
      </c>
      <c r="H194" s="5">
        <f t="shared" si="54"/>
        <v>1</v>
      </c>
      <c r="I194">
        <f t="shared" si="46"/>
        <v>55.80079010674006</v>
      </c>
      <c r="J194">
        <f t="shared" si="47"/>
        <v>49.181853560043649</v>
      </c>
      <c r="K194">
        <f t="shared" si="47"/>
        <v>-26.360452517642422</v>
      </c>
      <c r="L194">
        <f t="shared" si="48"/>
        <v>-10.780853382509413</v>
      </c>
      <c r="M194">
        <f t="shared" si="49"/>
        <v>-26.395686392068306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45.425650860175814</v>
      </c>
      <c r="C195" s="9">
        <f t="shared" si="42"/>
        <v>1.0560000000000007</v>
      </c>
      <c r="D195" s="9">
        <f t="shared" si="53"/>
        <v>58.425650860175814</v>
      </c>
      <c r="E195" s="9">
        <f t="shared" si="53"/>
        <v>-11.360005349497737</v>
      </c>
      <c r="F195" s="9">
        <f t="shared" si="44"/>
        <v>-8.8856636736558787</v>
      </c>
      <c r="G195" s="10">
        <f t="shared" si="54"/>
        <v>2.1666666599999997</v>
      </c>
      <c r="H195" s="5">
        <f t="shared" si="54"/>
        <v>1</v>
      </c>
      <c r="I195">
        <f t="shared" si="46"/>
        <v>55.818853460892441</v>
      </c>
      <c r="J195">
        <f t="shared" si="47"/>
        <v>49.117168439748589</v>
      </c>
      <c r="K195">
        <f t="shared" si="47"/>
        <v>-26.518826635994831</v>
      </c>
      <c r="L195">
        <f t="shared" si="48"/>
        <v>-10.770159448425582</v>
      </c>
      <c r="M195">
        <f t="shared" si="49"/>
        <v>-26.359088425747174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45.720160007944237</v>
      </c>
      <c r="C196" s="9">
        <f t="shared" si="42"/>
        <v>1.0620000000000007</v>
      </c>
      <c r="D196" s="9">
        <f t="shared" si="53"/>
        <v>58.720160007944237</v>
      </c>
      <c r="E196" s="9">
        <f t="shared" si="53"/>
        <v>-11.519592772905369</v>
      </c>
      <c r="F196" s="9">
        <f t="shared" si="44"/>
        <v>-9.0057861614531713</v>
      </c>
      <c r="G196" s="10">
        <f t="shared" si="54"/>
        <v>2.1666666599999997</v>
      </c>
      <c r="H196" s="5">
        <f t="shared" si="54"/>
        <v>1</v>
      </c>
      <c r="I196">
        <f t="shared" si="46"/>
        <v>55.837386567944691</v>
      </c>
      <c r="J196">
        <f t="shared" si="47"/>
        <v>49.052547483058035</v>
      </c>
      <c r="K196">
        <f t="shared" si="47"/>
        <v>-26.676981166549314</v>
      </c>
      <c r="L196">
        <f t="shared" si="48"/>
        <v>-10.759560927232156</v>
      </c>
      <c r="M196">
        <f t="shared" si="49"/>
        <v>-26.322466920800625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46.014281620745898</v>
      </c>
      <c r="C197" s="9">
        <f t="shared" si="42"/>
        <v>1.0680000000000007</v>
      </c>
      <c r="D197" s="9">
        <f t="shared" ref="D197:E212" si="55">D196+$C$7*(J196+J197)/2</f>
        <v>59.014281620745898</v>
      </c>
      <c r="E197" s="9">
        <f t="shared" si="55"/>
        <v>-11.68012846430924</v>
      </c>
      <c r="F197" s="9">
        <f t="shared" si="44"/>
        <v>-9.126467854347279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55.856386302421598</v>
      </c>
      <c r="J197">
        <f t="shared" si="47"/>
        <v>48.98799011749464</v>
      </c>
      <c r="K197">
        <f t="shared" si="47"/>
        <v>-26.834915968074117</v>
      </c>
      <c r="L197">
        <f t="shared" si="48"/>
        <v>-10.749056748115798</v>
      </c>
      <c r="M197">
        <f t="shared" si="49"/>
        <v>-26.285821410106475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46.308016078429397</v>
      </c>
      <c r="C198" s="9">
        <f t="shared" si="42"/>
        <v>1.0740000000000007</v>
      </c>
      <c r="D198" s="9">
        <f t="shared" si="55"/>
        <v>59.308016078429397</v>
      </c>
      <c r="E198" s="9">
        <f t="shared" si="55"/>
        <v>-11.841611104903066</v>
      </c>
      <c r="F198" s="9">
        <f t="shared" si="44"/>
        <v>-9.2477060762200392</v>
      </c>
      <c r="G198" s="10">
        <f t="shared" si="56"/>
        <v>2.1666666599999997</v>
      </c>
      <c r="H198" s="5">
        <f t="shared" si="56"/>
        <v>1</v>
      </c>
      <c r="I198">
        <f t="shared" si="46"/>
        <v>55.875849539486026</v>
      </c>
      <c r="J198">
        <f t="shared" si="47"/>
        <v>48.923495777005947</v>
      </c>
      <c r="K198">
        <f t="shared" si="47"/>
        <v>-26.992630896534756</v>
      </c>
      <c r="L198">
        <f t="shared" si="48"/>
        <v>-10.738645845498743</v>
      </c>
      <c r="M198">
        <f t="shared" si="49"/>
        <v>-26.249151437310204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46.60136375746621</v>
      </c>
      <c r="C199" s="9">
        <f t="shared" si="42"/>
        <v>1.0800000000000007</v>
      </c>
      <c r="D199" s="9">
        <f t="shared" si="55"/>
        <v>59.60136375746621</v>
      </c>
      <c r="E199" s="9">
        <f t="shared" si="55"/>
        <v>-12.004039375008146</v>
      </c>
      <c r="F199" s="9">
        <f t="shared" si="44"/>
        <v>-9.3694981569734477</v>
      </c>
      <c r="G199" s="10">
        <f t="shared" si="56"/>
        <v>2.1666666599999997</v>
      </c>
      <c r="H199" s="5">
        <f t="shared" si="56"/>
        <v>1</v>
      </c>
      <c r="I199">
        <f t="shared" si="46"/>
        <v>55.895773155124239</v>
      </c>
      <c r="J199">
        <f t="shared" si="47"/>
        <v>48.859063901932956</v>
      </c>
      <c r="K199">
        <f t="shared" si="47"/>
        <v>-27.150125805158616</v>
      </c>
      <c r="L199">
        <f t="shared" si="48"/>
        <v>-10.72832715905092</v>
      </c>
      <c r="M199">
        <f t="shared" si="49"/>
        <v>-26.212456556765733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46.894325030988945</v>
      </c>
      <c r="C200" s="9">
        <f t="shared" si="42"/>
        <v>1.0860000000000007</v>
      </c>
      <c r="D200" s="9">
        <f t="shared" si="55"/>
        <v>59.894325030988945</v>
      </c>
      <c r="E200" s="9">
        <f t="shared" si="55"/>
        <v>-12.167411954057119</v>
      </c>
      <c r="F200" s="9">
        <f t="shared" si="44"/>
        <v>-9.4918414324925191</v>
      </c>
      <c r="G200" s="10">
        <f t="shared" si="56"/>
        <v>2.1666666599999997</v>
      </c>
      <c r="H200" s="5">
        <f t="shared" si="56"/>
        <v>1</v>
      </c>
      <c r="I200">
        <f t="shared" si="46"/>
        <v>55.916154026330489</v>
      </c>
      <c r="J200">
        <f t="shared" si="47"/>
        <v>48.794693938978654</v>
      </c>
      <c r="K200">
        <f t="shared" si="47"/>
        <v>-27.30740054449921</v>
      </c>
      <c r="L200">
        <f t="shared" si="48"/>
        <v>-10.718099633701987</v>
      </c>
      <c r="M200">
        <f t="shared" si="49"/>
        <v>-26.175736333475673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47.186900268829412</v>
      </c>
      <c r="C201" s="9">
        <f t="shared" si="42"/>
        <v>1.0920000000000007</v>
      </c>
      <c r="D201" s="9">
        <f t="shared" si="55"/>
        <v>60.186900268829412</v>
      </c>
      <c r="E201" s="9">
        <f t="shared" si="55"/>
        <v>-12.331727520578116</v>
      </c>
      <c r="F201" s="9">
        <f t="shared" si="44"/>
        <v>-9.614733244608777</v>
      </c>
      <c r="G201" s="10">
        <f t="shared" si="56"/>
        <v>2.1666666599999997</v>
      </c>
      <c r="H201" s="5">
        <f t="shared" si="56"/>
        <v>1</v>
      </c>
      <c r="I201">
        <f t="shared" si="46"/>
        <v>55.936989031290722</v>
      </c>
      <c r="J201">
        <f t="shared" si="47"/>
        <v>48.730385341176444</v>
      </c>
      <c r="K201">
        <f t="shared" si="47"/>
        <v>-27.464454962500064</v>
      </c>
      <c r="L201">
        <f t="shared" si="48"/>
        <v>-10.707962219653162</v>
      </c>
      <c r="M201">
        <f t="shared" si="49"/>
        <v>-26.138990343031082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47.479089837556515</v>
      </c>
      <c r="C202" s="9">
        <f t="shared" si="42"/>
        <v>1.0980000000000008</v>
      </c>
      <c r="D202" s="9">
        <f t="shared" si="55"/>
        <v>60.479089837556515</v>
      </c>
      <c r="E202" s="9">
        <f t="shared" si="55"/>
        <v>-12.496984752179291</v>
      </c>
      <c r="F202" s="9">
        <f t="shared" si="44"/>
        <v>-9.738170941064423</v>
      </c>
      <c r="G202" s="10">
        <f t="shared" si="56"/>
        <v>2.1666666599999997</v>
      </c>
      <c r="H202" s="5">
        <f t="shared" si="56"/>
        <v>1</v>
      </c>
      <c r="I202">
        <f t="shared" si="46"/>
        <v>55.958275049565309</v>
      </c>
      <c r="J202">
        <f t="shared" si="47"/>
        <v>48.666137567858527</v>
      </c>
      <c r="K202">
        <f t="shared" si="47"/>
        <v>-27.621288904558249</v>
      </c>
      <c r="L202">
        <f t="shared" si="48"/>
        <v>-10.697913872388879</v>
      </c>
      <c r="M202">
        <f t="shared" si="49"/>
        <v>-26.102218171550753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47.770894100513964</v>
      </c>
      <c r="C203" s="9">
        <f t="shared" si="42"/>
        <v>1.1040000000000008</v>
      </c>
      <c r="D203" s="9">
        <f t="shared" si="55"/>
        <v>60.770894100513964</v>
      </c>
      <c r="E203" s="9">
        <f t="shared" si="55"/>
        <v>-12.663182325533729</v>
      </c>
      <c r="F203" s="9">
        <f t="shared" si="44"/>
        <v>-9.8621518754771316</v>
      </c>
      <c r="G203" s="10">
        <f t="shared" si="56"/>
        <v>2.1666666599999997</v>
      </c>
      <c r="H203" s="5">
        <f t="shared" si="56"/>
        <v>1</v>
      </c>
      <c r="I203">
        <f t="shared" si="46"/>
        <v>55.980008962270929</v>
      </c>
      <c r="J203">
        <f t="shared" si="47"/>
        <v>48.601950084624193</v>
      </c>
      <c r="K203">
        <f t="shared" si="47"/>
        <v>-27.777902213587552</v>
      </c>
      <c r="L203">
        <f t="shared" si="48"/>
        <v>-10.687953552688294</v>
      </c>
      <c r="M203">
        <f t="shared" si="49"/>
        <v>-26.065419415620003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48.062313417857759</v>
      </c>
      <c r="C204" s="9">
        <f t="shared" si="42"/>
        <v>1.1100000000000008</v>
      </c>
      <c r="D204" s="9">
        <f t="shared" si="55"/>
        <v>61.062313417857759</v>
      </c>
      <c r="E204" s="9">
        <f t="shared" si="55"/>
        <v>-12.830318916364735</v>
      </c>
      <c r="F204" s="9">
        <f t="shared" si="44"/>
        <v>-9.9866734073054566</v>
      </c>
      <c r="G204" s="10">
        <f t="shared" si="56"/>
        <v>2.1666666599999997</v>
      </c>
      <c r="H204" s="5">
        <f t="shared" si="56"/>
        <v>1</v>
      </c>
      <c r="I204">
        <f t="shared" si="46"/>
        <v>56.002187652261355</v>
      </c>
      <c r="J204">
        <f t="shared" si="47"/>
        <v>48.537822363308059</v>
      </c>
      <c r="K204">
        <f t="shared" si="47"/>
        <v>-27.934294730081273</v>
      </c>
      <c r="L204">
        <f t="shared" si="48"/>
        <v>-10.678080226636554</v>
      </c>
      <c r="M204">
        <f t="shared" si="49"/>
        <v>-26.028593682229026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48.353348146593525</v>
      </c>
      <c r="C205" s="9">
        <f t="shared" si="42"/>
        <v>1.1160000000000008</v>
      </c>
      <c r="D205" s="9">
        <f t="shared" si="55"/>
        <v>61.353348146593525</v>
      </c>
      <c r="E205" s="9">
        <f t="shared" si="55"/>
        <v>-12.998393199431503</v>
      </c>
      <c r="F205" s="9">
        <f t="shared" si="44"/>
        <v>-10.111732901814904</v>
      </c>
      <c r="G205" s="10">
        <f t="shared" si="56"/>
        <v>2.1666666599999997</v>
      </c>
      <c r="H205" s="5">
        <f t="shared" si="56"/>
        <v>1</v>
      </c>
      <c r="I205">
        <f t="shared" si="46"/>
        <v>56.024808004307275</v>
      </c>
      <c r="J205">
        <f t="shared" si="47"/>
        <v>48.473753881948241</v>
      </c>
      <c r="K205">
        <f t="shared" si="47"/>
        <v>-28.090466292174646</v>
      </c>
      <c r="L205">
        <f t="shared" si="48"/>
        <v>-10.668292865635907</v>
      </c>
      <c r="M205">
        <f t="shared" si="49"/>
        <v>-25.991740588710762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48.643998640613631</v>
      </c>
      <c r="C206" s="9">
        <f t="shared" si="42"/>
        <v>1.1220000000000008</v>
      </c>
      <c r="D206" s="9">
        <f t="shared" si="55"/>
        <v>61.643998640613631</v>
      </c>
      <c r="E206" s="9">
        <f t="shared" si="55"/>
        <v>-13.167403848515146</v>
      </c>
      <c r="F206" s="9">
        <f t="shared" si="44"/>
        <v>-10.237327730044585</v>
      </c>
      <c r="G206" s="10">
        <f t="shared" si="56"/>
        <v>2.1666666599999997</v>
      </c>
      <c r="H206" s="5">
        <f t="shared" si="56"/>
        <v>1</v>
      </c>
      <c r="I206">
        <f t="shared" si="46"/>
        <v>56.047866905274986</v>
      </c>
      <c r="J206">
        <f t="shared" si="47"/>
        <v>48.409744124754425</v>
      </c>
      <c r="K206">
        <f t="shared" si="47"/>
        <v>-28.246416735706912</v>
      </c>
      <c r="L206">
        <f t="shared" si="48"/>
        <v>-10.658590446416564</v>
      </c>
      <c r="M206">
        <f t="shared" si="49"/>
        <v>-25.954859762678328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48.934265250734121</v>
      </c>
      <c r="C207" s="9">
        <f t="shared" si="42"/>
        <v>1.1280000000000008</v>
      </c>
      <c r="D207" s="9">
        <f t="shared" si="55"/>
        <v>61.934265250734121</v>
      </c>
      <c r="E207" s="9">
        <f t="shared" si="55"/>
        <v>-13.337349536405116</v>
      </c>
      <c r="F207" s="9">
        <f t="shared" si="44"/>
        <v>-10.363455268774503</v>
      </c>
      <c r="G207" s="10">
        <f t="shared" si="56"/>
        <v>2.1666666599999997</v>
      </c>
      <c r="H207" s="5">
        <f t="shared" si="56"/>
        <v>1</v>
      </c>
      <c r="I207">
        <f t="shared" si="46"/>
        <v>56.071361244304057</v>
      </c>
      <c r="J207">
        <f t="shared" si="47"/>
        <v>48.345792582075923</v>
      </c>
      <c r="K207">
        <f t="shared" si="47"/>
        <v>-28.402145894282981</v>
      </c>
      <c r="L207">
        <f t="shared" si="48"/>
        <v>-10.648971951047384</v>
      </c>
      <c r="M207">
        <f t="shared" si="49"/>
        <v>-25.917950841962014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49.224148324731459</v>
      </c>
      <c r="C208" s="9">
        <f t="shared" si="42"/>
        <v>1.1340000000000008</v>
      </c>
      <c r="D208" s="9">
        <f t="shared" si="55"/>
        <v>62.224148324731459</v>
      </c>
      <c r="E208" s="9">
        <f t="shared" si="55"/>
        <v>-13.508228934885969</v>
      </c>
      <c r="F208" s="9">
        <f t="shared" si="44"/>
        <v>-10.490112900493438</v>
      </c>
      <c r="G208" s="10">
        <f t="shared" si="56"/>
        <v>2.1666666599999997</v>
      </c>
      <c r="H208" s="5">
        <f t="shared" si="56"/>
        <v>1</v>
      </c>
      <c r="I208">
        <f t="shared" si="46"/>
        <v>56.095287912983771</v>
      </c>
      <c r="J208">
        <f t="shared" si="47"/>
        <v>48.281898750369642</v>
      </c>
      <c r="K208">
        <f t="shared" si="47"/>
        <v>-28.557653599334753</v>
      </c>
      <c r="L208">
        <f t="shared" si="48"/>
        <v>-10.639436366946304</v>
      </c>
      <c r="M208">
        <f t="shared" si="49"/>
        <v>-25.88101347454586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49.51364820737907</v>
      </c>
      <c r="C209" s="9">
        <f t="shared" si="42"/>
        <v>1.1400000000000008</v>
      </c>
      <c r="D209" s="9">
        <f t="shared" si="55"/>
        <v>62.51364820737907</v>
      </c>
      <c r="E209" s="9">
        <f t="shared" si="55"/>
        <v>-13.68004071472452</v>
      </c>
      <c r="F209" s="9">
        <f t="shared" si="44"/>
        <v>-10.617298013367447</v>
      </c>
      <c r="G209" s="10">
        <f t="shared" si="56"/>
        <v>2.1666666599999997</v>
      </c>
      <c r="H209" s="5">
        <f t="shared" si="56"/>
        <v>1</v>
      </c>
      <c r="I209">
        <f t="shared" si="46"/>
        <v>56.119643805528398</v>
      </c>
      <c r="J209">
        <f t="shared" si="47"/>
        <v>48.218062132167965</v>
      </c>
      <c r="K209">
        <f t="shared" si="47"/>
        <v>-28.712939680182028</v>
      </c>
      <c r="L209">
        <f t="shared" si="48"/>
        <v>-10.629982686890539</v>
      </c>
      <c r="M209">
        <f t="shared" si="49"/>
        <v>-25.844047318503794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49.802765240483716</v>
      </c>
      <c r="C210" s="9">
        <f t="shared" si="42"/>
        <v>1.1460000000000008</v>
      </c>
      <c r="D210" s="9">
        <f t="shared" si="55"/>
        <v>62.802765240483716</v>
      </c>
      <c r="E210" s="9">
        <f t="shared" si="55"/>
        <v>-13.852783545657346</v>
      </c>
      <c r="F210" s="9">
        <f t="shared" si="44"/>
        <v>-10.74500800120895</v>
      </c>
      <c r="G210" s="10">
        <f t="shared" si="56"/>
        <v>2.1666666599999997</v>
      </c>
      <c r="H210" s="5">
        <f t="shared" si="56"/>
        <v>1</v>
      </c>
      <c r="I210">
        <f t="shared" si="46"/>
        <v>56.144425818951312</v>
      </c>
      <c r="J210">
        <f t="shared" si="47"/>
        <v>48.154282236046619</v>
      </c>
      <c r="K210">
        <f t="shared" si="47"/>
        <v>-28.868003964093052</v>
      </c>
      <c r="L210">
        <f t="shared" si="48"/>
        <v>-10.620609909026568</v>
      </c>
      <c r="M210">
        <f t="shared" si="49"/>
        <v>-25.807052041935371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50.091499762921636</v>
      </c>
      <c r="C211" s="9">
        <f t="shared" si="42"/>
        <v>1.1520000000000008</v>
      </c>
      <c r="D211" s="9">
        <f t="shared" si="55"/>
        <v>63.091499762921636</v>
      </c>
      <c r="E211" s="9">
        <f t="shared" si="55"/>
        <v>-14.026456096378659</v>
      </c>
      <c r="F211" s="9">
        <f t="shared" si="44"/>
        <v>-10.873240263446386</v>
      </c>
      <c r="G211" s="10">
        <f t="shared" si="56"/>
        <v>2.1666666599999997</v>
      </c>
      <c r="H211" s="5">
        <f t="shared" si="56"/>
        <v>1</v>
      </c>
      <c r="I211">
        <f t="shared" si="46"/>
        <v>56.169630853237798</v>
      </c>
      <c r="J211">
        <f t="shared" si="47"/>
        <v>48.090558576592457</v>
      </c>
      <c r="K211">
        <f t="shared" si="47"/>
        <v>-29.022846276344666</v>
      </c>
      <c r="L211">
        <f t="shared" si="48"/>
        <v>-10.611317036879848</v>
      </c>
      <c r="M211">
        <f t="shared" si="49"/>
        <v>-25.770027322901125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50.379852110674527</v>
      </c>
      <c r="C212" s="9">
        <f t="shared" si="42"/>
        <v>1.1580000000000008</v>
      </c>
      <c r="D212" s="9">
        <f t="shared" si="55"/>
        <v>63.379852110674527</v>
      </c>
      <c r="E212" s="9">
        <f t="shared" si="55"/>
        <v>-14.201057034528539</v>
      </c>
      <c r="F212" s="9">
        <f t="shared" si="44"/>
        <v>-11.001992205094487</v>
      </c>
      <c r="G212" s="10">
        <f t="shared" si="56"/>
        <v>2.1666666599999997</v>
      </c>
      <c r="H212" s="5">
        <f t="shared" si="56"/>
        <v>1</v>
      </c>
      <c r="I212">
        <f t="shared" si="46"/>
        <v>56.195255811516581</v>
      </c>
      <c r="J212">
        <f t="shared" si="47"/>
        <v>48.026890674371181</v>
      </c>
      <c r="K212">
        <f t="shared" si="47"/>
        <v>-29.177466440282071</v>
      </c>
      <c r="L212">
        <f t="shared" si="48"/>
        <v>-10.60210307936428</v>
      </c>
      <c r="M212">
        <f t="shared" si="49"/>
        <v>-25.732972849357527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50.667822616865323</v>
      </c>
      <c r="C213" s="9">
        <f t="shared" ref="C213:C276" si="61">C212+_dt</f>
        <v>1.1640000000000008</v>
      </c>
      <c r="D213" s="9">
        <f t="shared" ref="D213:E228" si="62">D212+$C$7*(J212+J213)/2</f>
        <v>63.667822616865323</v>
      </c>
      <c r="E213" s="9">
        <f t="shared" si="62"/>
        <v>-14.37658502668152</v>
      </c>
      <c r="F213" s="9">
        <f t="shared" ref="F213:F276" si="63">$O$1*D213^2+$O$2*D213+$O$3</f>
        <v>-11.131261236725109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56.221297600230066</v>
      </c>
      <c r="J213">
        <f t="shared" ref="J213:K276" si="66">J212+L212*$C$7</f>
        <v>47.963278055894996</v>
      </c>
      <c r="K213">
        <f t="shared" si="66"/>
        <v>-29.331864277378216</v>
      </c>
      <c r="L213">
        <f t="shared" ref="L213:L276" si="67">-$C$15*I213*J213</f>
        <v>-10.592967050791415</v>
      </c>
      <c r="M213">
        <f t="shared" ref="M213:M276" si="68">-$C$6-$C$15*I213*K213</f>
        <v>-25.695888319091551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50.955411611793778</v>
      </c>
      <c r="C214" s="9">
        <f t="shared" si="61"/>
        <v>1.1700000000000008</v>
      </c>
      <c r="D214" s="9">
        <f t="shared" si="62"/>
        <v>63.955411611793778</v>
      </c>
      <c r="E214" s="9">
        <f t="shared" si="62"/>
        <v>-14.553038738335532</v>
      </c>
      <c r="F214" s="9">
        <f t="shared" si="63"/>
        <v>-11.261044774438631</v>
      </c>
      <c r="G214" s="10">
        <f t="shared" si="64"/>
        <v>2.1666666599999997</v>
      </c>
      <c r="H214" s="5">
        <f t="shared" si="64"/>
        <v>1</v>
      </c>
      <c r="I214">
        <f t="shared" si="65"/>
        <v>56.247753129303227</v>
      </c>
      <c r="J214">
        <f t="shared" si="66"/>
        <v>47.899720253590246</v>
      </c>
      <c r="K214">
        <f t="shared" si="66"/>
        <v>-29.486039607292764</v>
      </c>
      <c r="L214">
        <f t="shared" si="67"/>
        <v>-10.583907970879405</v>
      </c>
      <c r="M214">
        <f t="shared" si="68"/>
        <v>-25.65877343965489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51.242619422971842</v>
      </c>
      <c r="C215" s="9">
        <f t="shared" si="61"/>
        <v>1.1760000000000008</v>
      </c>
      <c r="D215" s="9">
        <f t="shared" si="62"/>
        <v>64.242619422971842</v>
      </c>
      <c r="E215" s="9">
        <f t="shared" si="62"/>
        <v>-14.730416833901202</v>
      </c>
      <c r="F215" s="9">
        <f t="shared" si="63"/>
        <v>-11.391340239835927</v>
      </c>
      <c r="G215" s="10">
        <f t="shared" si="64"/>
        <v>2.1666666599999997</v>
      </c>
      <c r="H215" s="5">
        <f t="shared" si="64"/>
        <v>1</v>
      </c>
      <c r="I215">
        <f t="shared" si="65"/>
        <v>56.274619312311145</v>
      </c>
      <c r="J215">
        <f t="shared" si="66"/>
        <v>47.83621680576497</v>
      </c>
      <c r="K215">
        <f t="shared" si="66"/>
        <v>-29.639992247930692</v>
      </c>
      <c r="L215">
        <f t="shared" si="67"/>
        <v>-10.574924864761666</v>
      </c>
      <c r="M215">
        <f t="shared" si="68"/>
        <v>-25.621627928297809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51.529446375158869</v>
      </c>
      <c r="C216" s="9">
        <f t="shared" si="61"/>
        <v>1.1820000000000008</v>
      </c>
      <c r="D216" s="9">
        <f t="shared" si="62"/>
        <v>64.529446375158869</v>
      </c>
      <c r="E216" s="9">
        <f t="shared" si="62"/>
        <v>-14.908717976691495</v>
      </c>
      <c r="F216" s="9">
        <f t="shared" si="63"/>
        <v>-11.522145059990889</v>
      </c>
      <c r="G216" s="10">
        <f t="shared" si="64"/>
        <v>2.1666666599999997</v>
      </c>
      <c r="H216" s="5">
        <f t="shared" si="64"/>
        <v>1</v>
      </c>
      <c r="I216">
        <f t="shared" si="65"/>
        <v>56.301893066645071</v>
      </c>
      <c r="J216">
        <f t="shared" si="66"/>
        <v>47.772767256576401</v>
      </c>
      <c r="K216">
        <f t="shared" si="66"/>
        <v>-29.793722015500478</v>
      </c>
      <c r="L216">
        <f t="shared" si="67"/>
        <v>-10.566016762995281</v>
      </c>
      <c r="M216">
        <f t="shared" si="68"/>
        <v>-25.58445151190265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51.815892790396589</v>
      </c>
      <c r="C217" s="9">
        <f t="shared" si="61"/>
        <v>1.1880000000000008</v>
      </c>
      <c r="D217" s="9">
        <f t="shared" si="62"/>
        <v>64.815892790396589</v>
      </c>
      <c r="E217" s="9">
        <f t="shared" si="62"/>
        <v>-15.087940828911712</v>
      </c>
      <c r="F217" s="9">
        <f t="shared" si="63"/>
        <v>-11.653456667423498</v>
      </c>
      <c r="G217" s="10">
        <f t="shared" si="64"/>
        <v>2.1666666599999997</v>
      </c>
      <c r="H217" s="5">
        <f t="shared" si="64"/>
        <v>1</v>
      </c>
      <c r="I217">
        <f t="shared" si="65"/>
        <v>56.32957131367715</v>
      </c>
      <c r="J217">
        <f t="shared" si="66"/>
        <v>47.709371155998433</v>
      </c>
      <c r="K217">
        <f t="shared" si="66"/>
        <v>-29.947228724571893</v>
      </c>
      <c r="L217">
        <f t="shared" si="67"/>
        <v>-10.557182701569092</v>
      </c>
      <c r="M217">
        <f t="shared" si="68"/>
        <v>-25.547243926917002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52.101958988043947</v>
      </c>
      <c r="C218" s="9">
        <f t="shared" si="61"/>
        <v>1.1940000000000008</v>
      </c>
      <c r="D218" s="9">
        <f t="shared" si="62"/>
        <v>65.101958988043947</v>
      </c>
      <c r="E218" s="9">
        <f t="shared" si="62"/>
        <v>-15.268084051649828</v>
      </c>
      <c r="F218" s="9">
        <f t="shared" si="63"/>
        <v>-11.785272500073473</v>
      </c>
      <c r="G218" s="10">
        <f t="shared" si="64"/>
        <v>2.1666666599999997</v>
      </c>
      <c r="H218" s="5">
        <f t="shared" si="64"/>
        <v>1</v>
      </c>
      <c r="I218">
        <f t="shared" si="65"/>
        <v>56.357650978923608</v>
      </c>
      <c r="J218">
        <f t="shared" si="66"/>
        <v>47.646028059789018</v>
      </c>
      <c r="K218">
        <f t="shared" si="66"/>
        <v>-30.100512188133393</v>
      </c>
      <c r="L218">
        <f t="shared" si="67"/>
        <v>-10.548421721911534</v>
      </c>
      <c r="M218">
        <f t="shared" si="68"/>
        <v>-25.510004919286544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52.387645284811683</v>
      </c>
      <c r="C219" s="9">
        <f t="shared" si="61"/>
        <v>1.2000000000000008</v>
      </c>
      <c r="D219" s="9">
        <f t="shared" si="62"/>
        <v>65.387645284811683</v>
      </c>
      <c r="E219" s="9">
        <f t="shared" si="62"/>
        <v>-15.449146304867176</v>
      </c>
      <c r="F219" s="9">
        <f t="shared" si="63"/>
        <v>-11.917590001274414</v>
      </c>
      <c r="G219" s="10">
        <f t="shared" si="64"/>
        <v>2.1666666599999997</v>
      </c>
      <c r="H219" s="5">
        <f t="shared" si="64"/>
        <v>1</v>
      </c>
      <c r="I219">
        <f t="shared" si="65"/>
        <v>56.386128992206565</v>
      </c>
      <c r="J219">
        <f t="shared" si="66"/>
        <v>47.582737529457546</v>
      </c>
      <c r="K219">
        <f t="shared" si="66"/>
        <v>-30.253572217649111</v>
      </c>
      <c r="L219">
        <f t="shared" si="67"/>
        <v>-10.539732870898169</v>
      </c>
      <c r="M219">
        <f t="shared" si="68"/>
        <v>-25.472734244387574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52.672951994796747</v>
      </c>
      <c r="C220" s="9">
        <f t="shared" si="61"/>
        <v>1.2060000000000008</v>
      </c>
      <c r="D220" s="9">
        <f t="shared" si="62"/>
        <v>65.672951994796747</v>
      </c>
      <c r="E220" s="9">
        <f t="shared" si="62"/>
        <v>-15.631126247389469</v>
      </c>
      <c r="F220" s="9">
        <f t="shared" si="63"/>
        <v>-12.050406619728502</v>
      </c>
      <c r="G220" s="10">
        <f t="shared" si="64"/>
        <v>2.1666666599999997</v>
      </c>
      <c r="H220" s="5">
        <f t="shared" si="64"/>
        <v>1</v>
      </c>
      <c r="I220">
        <f t="shared" si="65"/>
        <v>56.415002287814204</v>
      </c>
      <c r="J220">
        <f t="shared" si="66"/>
        <v>47.519499132232156</v>
      </c>
      <c r="K220">
        <f t="shared" si="66"/>
        <v>-30.406408623115436</v>
      </c>
      <c r="L220">
        <f t="shared" si="67"/>
        <v>-10.531115200858894</v>
      </c>
      <c r="M220">
        <f t="shared" si="68"/>
        <v>-25.435431666959232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52.957879429516524</v>
      </c>
      <c r="C221" s="9">
        <f t="shared" si="61"/>
        <v>1.2120000000000009</v>
      </c>
      <c r="D221" s="9">
        <f t="shared" si="62"/>
        <v>65.957879429516524</v>
      </c>
      <c r="E221" s="9">
        <f t="shared" si="62"/>
        <v>-15.814022536898166</v>
      </c>
      <c r="F221" s="9">
        <f t="shared" si="63"/>
        <v>-12.183719809481756</v>
      </c>
      <c r="G221" s="10">
        <f t="shared" si="64"/>
        <v>2.1666666599999997</v>
      </c>
      <c r="H221" s="5">
        <f t="shared" si="64"/>
        <v>1</v>
      </c>
      <c r="I221">
        <f t="shared" si="65"/>
        <v>56.444267804659496</v>
      </c>
      <c r="J221">
        <f t="shared" si="66"/>
        <v>47.456312441027002</v>
      </c>
      <c r="K221">
        <f t="shared" si="66"/>
        <v>-30.559021213117191</v>
      </c>
      <c r="L221">
        <f t="shared" si="67"/>
        <v>-10.522567769584883</v>
      </c>
      <c r="M221">
        <f t="shared" si="68"/>
        <v>-25.398096961035414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53.242427897942832</v>
      </c>
      <c r="C222" s="9">
        <f t="shared" si="61"/>
        <v>1.2180000000000009</v>
      </c>
      <c r="D222" s="9">
        <f t="shared" si="62"/>
        <v>66.242427897942832</v>
      </c>
      <c r="E222" s="9">
        <f t="shared" si="62"/>
        <v>-15.997833829922168</v>
      </c>
      <c r="F222" s="9">
        <f t="shared" si="63"/>
        <v>-12.317527029899745</v>
      </c>
      <c r="G222" s="10">
        <f t="shared" si="64"/>
        <v>2.1666666599999997</v>
      </c>
      <c r="H222" s="5">
        <f t="shared" si="64"/>
        <v>1</v>
      </c>
      <c r="I222">
        <f t="shared" si="65"/>
        <v>56.473922486437402</v>
      </c>
      <c r="J222">
        <f t="shared" si="66"/>
        <v>47.39317703440949</v>
      </c>
      <c r="K222">
        <f t="shared" si="66"/>
        <v>-30.711409794883405</v>
      </c>
      <c r="L222">
        <f t="shared" si="67"/>
        <v>-10.514089640335209</v>
      </c>
      <c r="M222">
        <f t="shared" si="68"/>
        <v>-25.36072990987644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53.526597706535767</v>
      </c>
      <c r="C223" s="9">
        <f t="shared" si="61"/>
        <v>1.2240000000000009</v>
      </c>
      <c r="D223" s="9">
        <f t="shared" si="62"/>
        <v>66.526597706535767</v>
      </c>
      <c r="E223" s="9">
        <f t="shared" si="62"/>
        <v>-16.182558781829847</v>
      </c>
      <c r="F223" s="9">
        <f t="shared" si="63"/>
        <v>-12.451825745643887</v>
      </c>
      <c r="G223" s="10">
        <f t="shared" si="64"/>
        <v>2.1666666599999997</v>
      </c>
      <c r="H223" s="5">
        <f t="shared" si="64"/>
        <v>1</v>
      </c>
      <c r="I223">
        <f t="shared" si="65"/>
        <v>56.503963281780379</v>
      </c>
      <c r="J223">
        <f t="shared" si="66"/>
        <v>47.330092496567481</v>
      </c>
      <c r="K223">
        <f t="shared" si="66"/>
        <v>-30.863574174342663</v>
      </c>
      <c r="L223">
        <f t="shared" si="67"/>
        <v>-10.505679881843138</v>
      </c>
      <c r="M223">
        <f t="shared" si="68"/>
        <v>-25.323330305900413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53.810389159277292</v>
      </c>
      <c r="C224" s="9">
        <f t="shared" si="61"/>
        <v>1.2300000000000009</v>
      </c>
      <c r="D224" s="9">
        <f t="shared" si="62"/>
        <v>66.810389159277292</v>
      </c>
      <c r="E224" s="9">
        <f t="shared" si="62"/>
        <v>-16.36819604682141</v>
      </c>
      <c r="F224" s="9">
        <f t="shared" si="63"/>
        <v>-12.586613426648208</v>
      </c>
      <c r="G224" s="10">
        <f t="shared" si="64"/>
        <v>2.1666666599999997</v>
      </c>
      <c r="H224" s="5">
        <f t="shared" si="64"/>
        <v>1</v>
      </c>
      <c r="I224">
        <f t="shared" si="65"/>
        <v>56.534387144412413</v>
      </c>
      <c r="J224">
        <f t="shared" si="66"/>
        <v>47.267058417276424</v>
      </c>
      <c r="K224">
        <f t="shared" si="66"/>
        <v>-31.015514156178064</v>
      </c>
      <c r="L224">
        <f t="shared" si="67"/>
        <v>-10.497337568322134</v>
      </c>
      <c r="M224">
        <f t="shared" si="68"/>
        <v>-25.285897950614306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54.09380255770472</v>
      </c>
      <c r="C225" s="9">
        <f t="shared" si="61"/>
        <v>1.2360000000000009</v>
      </c>
      <c r="D225" s="9">
        <f t="shared" si="62"/>
        <v>67.09380255770472</v>
      </c>
      <c r="E225" s="9">
        <f t="shared" si="62"/>
        <v>-16.554744277921589</v>
      </c>
      <c r="F225" s="9">
        <f t="shared" si="63"/>
        <v>-12.72188754809665</v>
      </c>
      <c r="G225" s="10">
        <f t="shared" si="64"/>
        <v>2.1666666599999997</v>
      </c>
      <c r="H225" s="5">
        <f t="shared" si="64"/>
        <v>1</v>
      </c>
      <c r="I225">
        <f t="shared" si="65"/>
        <v>56.565191033301403</v>
      </c>
      <c r="J225">
        <f t="shared" si="66"/>
        <v>47.204074391866492</v>
      </c>
      <c r="K225">
        <f t="shared" si="66"/>
        <v>-31.167229543881749</v>
      </c>
      <c r="L225">
        <f t="shared" si="67"/>
        <v>-10.489061779471532</v>
      </c>
      <c r="M225">
        <f t="shared" si="68"/>
        <v>-25.248432654544857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54.376838200943894</v>
      </c>
      <c r="C226" s="9">
        <f t="shared" si="61"/>
        <v>1.2420000000000009</v>
      </c>
      <c r="D226" s="9">
        <f t="shared" si="62"/>
        <v>67.376838200943894</v>
      </c>
      <c r="E226" s="9">
        <f t="shared" si="62"/>
        <v>-16.742202126972661</v>
      </c>
      <c r="F226" s="9">
        <f t="shared" si="63"/>
        <v>-12.857645590400837</v>
      </c>
      <c r="G226" s="10">
        <f t="shared" si="64"/>
        <v>2.1666666599999997</v>
      </c>
      <c r="H226" s="5">
        <f t="shared" si="64"/>
        <v>1</v>
      </c>
      <c r="I226">
        <f t="shared" si="65"/>
        <v>56.596371912809822</v>
      </c>
      <c r="J226">
        <f t="shared" si="66"/>
        <v>47.141140021189663</v>
      </c>
      <c r="K226">
        <f t="shared" si="66"/>
        <v>-31.318720139809017</v>
      </c>
      <c r="L226">
        <f t="shared" si="67"/>
        <v>-10.480851600481886</v>
      </c>
      <c r="M226">
        <f t="shared" si="68"/>
        <v>-25.210934237169134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54.65949638574223</v>
      </c>
      <c r="C227" s="9">
        <f t="shared" si="61"/>
        <v>1.2480000000000009</v>
      </c>
      <c r="D227" s="9">
        <f t="shared" si="62"/>
        <v>67.65949638574223</v>
      </c>
      <c r="E227" s="9">
        <f t="shared" si="62"/>
        <v>-16.930568244627782</v>
      </c>
      <c r="F227" s="9">
        <f t="shared" si="63"/>
        <v>-12.993885039178354</v>
      </c>
      <c r="G227" s="10">
        <f t="shared" si="64"/>
        <v>2.1666666599999997</v>
      </c>
      <c r="H227" s="5">
        <f t="shared" si="64"/>
        <v>1</v>
      </c>
      <c r="I227">
        <f t="shared" si="65"/>
        <v>56.627926752843884</v>
      </c>
      <c r="J227">
        <f t="shared" si="66"/>
        <v>47.078254911586775</v>
      </c>
      <c r="K227">
        <f t="shared" si="66"/>
        <v>-31.46998574523203</v>
      </c>
      <c r="L227">
        <f t="shared" si="67"/>
        <v>-10.472706122040007</v>
      </c>
      <c r="M227">
        <f t="shared" si="68"/>
        <v>-25.17340252684496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54.941777406501558</v>
      </c>
      <c r="C228" s="9">
        <f t="shared" si="61"/>
        <v>1.2540000000000009</v>
      </c>
      <c r="D228" s="9">
        <f t="shared" si="62"/>
        <v>67.941777406501558</v>
      </c>
      <c r="E228" s="9">
        <f t="shared" si="62"/>
        <v>-17.119841280344659</v>
      </c>
      <c r="F228" s="9">
        <f t="shared" si="63"/>
        <v>-13.130603385231518</v>
      </c>
      <c r="G228" s="10">
        <f t="shared" si="64"/>
        <v>2.1666666599999997</v>
      </c>
      <c r="H228" s="5">
        <f t="shared" si="64"/>
        <v>1</v>
      </c>
      <c r="I228">
        <f t="shared" si="65"/>
        <v>56.659852529000865</v>
      </c>
      <c r="J228">
        <f t="shared" si="66"/>
        <v>47.015418674854537</v>
      </c>
      <c r="K228">
        <f t="shared" si="66"/>
        <v>-31.6210261603931</v>
      </c>
      <c r="L228">
        <f t="shared" si="67"/>
        <v>-10.464624440333647</v>
      </c>
      <c r="M228">
        <f t="shared" si="68"/>
        <v>-25.135837360741039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55.223681555310762</v>
      </c>
      <c r="C229" s="9">
        <f t="shared" si="61"/>
        <v>1.2600000000000009</v>
      </c>
      <c r="D229" s="9">
        <f t="shared" ref="D229:E244" si="70">D228+$C$7*(J228+J229)/2</f>
        <v>68.223681555310762</v>
      </c>
      <c r="E229" s="9">
        <f t="shared" si="70"/>
        <v>-17.31001988237951</v>
      </c>
      <c r="F229" s="9">
        <f t="shared" si="63"/>
        <v>-13.267798124526644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56.692146222714904</v>
      </c>
      <c r="J229">
        <f t="shared" si="66"/>
        <v>46.952630928212535</v>
      </c>
      <c r="K229">
        <f t="shared" si="66"/>
        <v>-31.771841184557548</v>
      </c>
      <c r="L229">
        <f t="shared" si="67"/>
        <v>-10.45660565705589</v>
      </c>
      <c r="M229">
        <f t="shared" si="68"/>
        <v>-25.098238584766918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55.505209121978211</v>
      </c>
      <c r="C230" s="9">
        <f t="shared" si="61"/>
        <v>1.2660000000000009</v>
      </c>
      <c r="D230" s="9">
        <f t="shared" si="70"/>
        <v>68.505209121978211</v>
      </c>
      <c r="E230" s="9">
        <f t="shared" si="70"/>
        <v>-17.501102697781381</v>
      </c>
      <c r="F230" s="9">
        <f t="shared" si="63"/>
        <v>-13.405466758173739</v>
      </c>
      <c r="G230" s="10">
        <f t="shared" si="71"/>
        <v>2.1666666599999997</v>
      </c>
      <c r="H230" s="5">
        <f t="shared" si="71"/>
        <v>1</v>
      </c>
      <c r="I230">
        <f t="shared" si="65"/>
        <v>56.724804821400959</v>
      </c>
      <c r="J230">
        <f t="shared" si="66"/>
        <v>46.8898912942702</v>
      </c>
      <c r="K230">
        <f t="shared" si="66"/>
        <v>-31.922430616066151</v>
      </c>
      <c r="L230">
        <f t="shared" si="67"/>
        <v>-10.448648879409163</v>
      </c>
      <c r="M230">
        <f t="shared" si="68"/>
        <v>-25.060606053502738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55.786360394064005</v>
      </c>
      <c r="C231" s="9">
        <f t="shared" si="61"/>
        <v>1.2720000000000009</v>
      </c>
      <c r="D231" s="9">
        <f t="shared" si="70"/>
        <v>68.786360394064005</v>
      </c>
      <c r="E231" s="9">
        <f t="shared" si="70"/>
        <v>-17.69308837238674</v>
      </c>
      <c r="F231" s="9">
        <f t="shared" si="63"/>
        <v>-13.543606792406726</v>
      </c>
      <c r="G231" s="10">
        <f t="shared" si="71"/>
        <v>2.1666666599999997</v>
      </c>
      <c r="H231" s="5">
        <f t="shared" si="71"/>
        <v>1</v>
      </c>
      <c r="I231">
        <f t="shared" si="65"/>
        <v>56.757825318597156</v>
      </c>
      <c r="J231">
        <f t="shared" si="66"/>
        <v>46.827199400993742</v>
      </c>
      <c r="K231">
        <f t="shared" si="66"/>
        <v>-32.072794252387169</v>
      </c>
      <c r="L231">
        <f t="shared" si="67"/>
        <v>-10.440753220108961</v>
      </c>
      <c r="M231">
        <f t="shared" si="68"/>
        <v>-25.022939630128782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56.067135656912001</v>
      </c>
      <c r="C232" s="9">
        <f t="shared" si="61"/>
        <v>1.2780000000000009</v>
      </c>
      <c r="D232" s="9">
        <f t="shared" si="70"/>
        <v>69.067135656912001</v>
      </c>
      <c r="E232" s="9">
        <f t="shared" si="70"/>
        <v>-17.885975550814404</v>
      </c>
      <c r="F232" s="9">
        <f t="shared" si="63"/>
        <v>-13.682215738564086</v>
      </c>
      <c r="G232" s="10">
        <f t="shared" si="71"/>
        <v>2.1666666599999997</v>
      </c>
      <c r="H232" s="5">
        <f t="shared" si="71"/>
        <v>1</v>
      </c>
      <c r="I232">
        <f t="shared" si="65"/>
        <v>56.791204714105298</v>
      </c>
      <c r="J232">
        <f t="shared" si="66"/>
        <v>46.764554881673085</v>
      </c>
      <c r="K232">
        <f t="shared" si="66"/>
        <v>-32.222931890167942</v>
      </c>
      <c r="L232">
        <f t="shared" si="67"/>
        <v>-10.432917797387189</v>
      </c>
      <c r="M232">
        <f t="shared" si="68"/>
        <v>-24.985239186354875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56.347535193681679</v>
      </c>
      <c r="C233" s="9">
        <f t="shared" si="61"/>
        <v>1.2840000000000009</v>
      </c>
      <c r="D233" s="9">
        <f t="shared" si="70"/>
        <v>69.347535193681679</v>
      </c>
      <c r="E233" s="9">
        <f t="shared" si="70"/>
        <v>-18.079762876460766</v>
      </c>
      <c r="F233" s="9">
        <f t="shared" si="63"/>
        <v>-13.821291113069991</v>
      </c>
      <c r="G233" s="10">
        <f t="shared" si="71"/>
        <v>2.1666666599999997</v>
      </c>
      <c r="H233" s="5">
        <f t="shared" si="71"/>
        <v>1</v>
      </c>
      <c r="I233">
        <f t="shared" si="65"/>
        <v>56.824940014129766</v>
      </c>
      <c r="J233">
        <f t="shared" si="66"/>
        <v>46.701957374888764</v>
      </c>
      <c r="K233">
        <f t="shared" si="66"/>
        <v>-32.37284332528607</v>
      </c>
      <c r="L233">
        <f t="shared" si="67"/>
        <v>-10.425141734995201</v>
      </c>
      <c r="M233">
        <f t="shared" si="68"/>
        <v>-24.947504602349561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56.627559285379789</v>
      </c>
      <c r="C234" s="9">
        <f t="shared" si="61"/>
        <v>1.2900000000000009</v>
      </c>
      <c r="D234" s="9">
        <f t="shared" si="70"/>
        <v>69.627559285379789</v>
      </c>
      <c r="E234" s="9">
        <f t="shared" si="70"/>
        <v>-18.274448991495326</v>
      </c>
      <c r="F234" s="9">
        <f t="shared" si="63"/>
        <v>-13.960830437415902</v>
      </c>
      <c r="G234" s="10">
        <f t="shared" si="71"/>
        <v>2.1666666599999997</v>
      </c>
      <c r="H234" s="5">
        <f t="shared" si="71"/>
        <v>1</v>
      </c>
      <c r="I234">
        <f t="shared" si="65"/>
        <v>56.859028231414491</v>
      </c>
      <c r="J234">
        <f t="shared" si="66"/>
        <v>46.639406524478794</v>
      </c>
      <c r="K234">
        <f t="shared" si="66"/>
        <v>-32.522528352900167</v>
      </c>
      <c r="L234">
        <f t="shared" si="67"/>
        <v>-10.417424162206467</v>
      </c>
      <c r="M234">
        <f t="shared" si="68"/>
        <v>-24.909735766669186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56.907208210891739</v>
      </c>
      <c r="C235" s="9">
        <f t="shared" si="61"/>
        <v>1.2960000000000009</v>
      </c>
      <c r="D235" s="9">
        <f t="shared" si="70"/>
        <v>69.907208210891739</v>
      </c>
      <c r="E235" s="9">
        <f t="shared" si="70"/>
        <v>-18.470032536856529</v>
      </c>
      <c r="F235" s="9">
        <f t="shared" si="63"/>
        <v>-14.100831238142538</v>
      </c>
      <c r="G235" s="10">
        <f t="shared" si="71"/>
        <v>2.1666666599999997</v>
      </c>
      <c r="H235" s="5">
        <f t="shared" si="71"/>
        <v>1</v>
      </c>
      <c r="I235">
        <f t="shared" si="65"/>
        <v>56.893466385378339</v>
      </c>
      <c r="J235">
        <f t="shared" si="66"/>
        <v>46.576901979505557</v>
      </c>
      <c r="K235">
        <f t="shared" si="66"/>
        <v>-32.671986767500179</v>
      </c>
      <c r="L235">
        <f t="shared" si="67"/>
        <v>-10.409764213818921</v>
      </c>
      <c r="M235">
        <f t="shared" si="68"/>
        <v>-24.871932576186786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57.186482247012918</v>
      </c>
      <c r="C236" s="9">
        <f t="shared" si="61"/>
        <v>1.3020000000000009</v>
      </c>
      <c r="D236" s="9">
        <f t="shared" si="70"/>
        <v>70.186482247012918</v>
      </c>
      <c r="E236" s="9">
        <f t="shared" si="70"/>
        <v>-18.666512152247901</v>
      </c>
      <c r="F236" s="9">
        <f t="shared" si="63"/>
        <v>-14.241291046822406</v>
      </c>
      <c r="G236" s="10">
        <f t="shared" si="71"/>
        <v>2.1666666599999997</v>
      </c>
      <c r="H236" s="5">
        <f t="shared" si="71"/>
        <v>1</v>
      </c>
      <c r="I236">
        <f t="shared" si="65"/>
        <v>56.928251502248585</v>
      </c>
      <c r="J236">
        <f t="shared" si="66"/>
        <v>46.514443394222646</v>
      </c>
      <c r="K236">
        <f t="shared" si="66"/>
        <v>-32.821218362957303</v>
      </c>
      <c r="L236">
        <f t="shared" si="67"/>
        <v>-10.402161030156957</v>
      </c>
      <c r="M236">
        <f t="shared" si="68"/>
        <v>-24.834094936020847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57.465381668479708</v>
      </c>
      <c r="C237" s="9">
        <f t="shared" si="61"/>
        <v>1.3080000000000009</v>
      </c>
      <c r="D237" s="9">
        <f t="shared" si="70"/>
        <v>70.465381668479708</v>
      </c>
      <c r="E237" s="9">
        <f t="shared" si="70"/>
        <v>-18.863886476134493</v>
      </c>
      <c r="F237" s="9">
        <f t="shared" si="63"/>
        <v>-14.382207400042665</v>
      </c>
      <c r="G237" s="10">
        <f t="shared" si="71"/>
        <v>2.1666666599999997</v>
      </c>
      <c r="H237" s="5">
        <f t="shared" si="71"/>
        <v>1</v>
      </c>
      <c r="I237">
        <f t="shared" si="65"/>
        <v>56.963380615192627</v>
      </c>
      <c r="J237">
        <f t="shared" si="66"/>
        <v>46.452030428041702</v>
      </c>
      <c r="K237">
        <f t="shared" si="66"/>
        <v>-32.970222932573428</v>
      </c>
      <c r="L237">
        <f t="shared" si="67"/>
        <v>-10.39461375707306</v>
      </c>
      <c r="M237">
        <f t="shared" si="68"/>
        <v>-24.796222759463966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57.743906748000327</v>
      </c>
      <c r="C238" s="9">
        <f t="shared" si="61"/>
        <v>1.3140000000000009</v>
      </c>
      <c r="D238" s="9">
        <f t="shared" si="70"/>
        <v>70.743906748000327</v>
      </c>
      <c r="E238" s="9">
        <f t="shared" si="70"/>
        <v>-19.062154145739605</v>
      </c>
      <c r="F238" s="9">
        <f t="shared" si="63"/>
        <v>-14.523577839388492</v>
      </c>
      <c r="G238" s="10">
        <f t="shared" si="71"/>
        <v>2.1666666599999997</v>
      </c>
      <c r="H238" s="5">
        <f t="shared" si="71"/>
        <v>1</v>
      </c>
      <c r="I238">
        <f t="shared" si="65"/>
        <v>56.998850764447958</v>
      </c>
      <c r="J238">
        <f t="shared" si="66"/>
        <v>46.389662745499265</v>
      </c>
      <c r="K238">
        <f t="shared" si="66"/>
        <v>-33.119000269130211</v>
      </c>
      <c r="L238">
        <f t="shared" si="67"/>
        <v>-10.387121545949135</v>
      </c>
      <c r="M238">
        <f t="shared" si="68"/>
        <v>-24.758315967911329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58.022057756285491</v>
      </c>
      <c r="C239" s="9">
        <f t="shared" si="61"/>
        <v>1.320000000000001</v>
      </c>
      <c r="D239" s="9">
        <f t="shared" si="70"/>
        <v>71.022057756285491</v>
      </c>
      <c r="E239" s="9">
        <f t="shared" si="70"/>
        <v>-19.261313797041808</v>
      </c>
      <c r="F239" s="9">
        <f t="shared" si="63"/>
        <v>-14.665399911426826</v>
      </c>
      <c r="G239" s="10">
        <f t="shared" si="71"/>
        <v>2.1666666599999997</v>
      </c>
      <c r="H239" s="5">
        <f t="shared" si="71"/>
        <v>1</v>
      </c>
      <c r="I239">
        <f t="shared" si="65"/>
        <v>57.034658997450272</v>
      </c>
      <c r="J239">
        <f t="shared" si="66"/>
        <v>46.327340016223573</v>
      </c>
      <c r="K239">
        <f t="shared" si="66"/>
        <v>-33.267550164937681</v>
      </c>
      <c r="L239">
        <f t="shared" si="67"/>
        <v>-10.37968355369744</v>
      </c>
      <c r="M239">
        <f t="shared" si="68"/>
        <v>-24.720374490789158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58.299834962078862</v>
      </c>
      <c r="C240" s="9">
        <f t="shared" si="61"/>
        <v>1.326000000000001</v>
      </c>
      <c r="D240" s="9">
        <f t="shared" si="70"/>
        <v>71.299834962078862</v>
      </c>
      <c r="E240" s="9">
        <f t="shared" si="70"/>
        <v>-19.461364064772269</v>
      </c>
      <c r="F240" s="9">
        <f t="shared" si="63"/>
        <v>-14.807671167690593</v>
      </c>
      <c r="G240" s="10">
        <f t="shared" si="71"/>
        <v>2.1666666599999997</v>
      </c>
      <c r="H240" s="5">
        <f t="shared" si="71"/>
        <v>1</v>
      </c>
      <c r="I240">
        <f t="shared" si="65"/>
        <v>57.070802368959761</v>
      </c>
      <c r="J240">
        <f t="shared" si="66"/>
        <v>46.265061914901388</v>
      </c>
      <c r="K240">
        <f t="shared" si="66"/>
        <v>-33.415872411882418</v>
      </c>
      <c r="L240">
        <f t="shared" si="67"/>
        <v>-10.372298942761201</v>
      </c>
      <c r="M240">
        <f t="shared" si="68"/>
        <v>-24.682398265483009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58.577238632187303</v>
      </c>
      <c r="C241" s="9">
        <f t="shared" si="61"/>
        <v>1.332000000000001</v>
      </c>
      <c r="D241" s="9">
        <f t="shared" si="70"/>
        <v>71.577238632187303</v>
      </c>
      <c r="E241" s="9">
        <f t="shared" si="70"/>
        <v>-19.662303582412342</v>
      </c>
      <c r="F241" s="9">
        <f t="shared" si="63"/>
        <v>-14.950389164663255</v>
      </c>
      <c r="G241" s="10">
        <f t="shared" si="71"/>
        <v>2.1666666599999997</v>
      </c>
      <c r="H241" s="5">
        <f t="shared" si="71"/>
        <v>1</v>
      </c>
      <c r="I241">
        <f t="shared" si="65"/>
        <v>57.107277941185643</v>
      </c>
      <c r="J241">
        <f t="shared" si="66"/>
        <v>46.202828121244821</v>
      </c>
      <c r="K241">
        <f t="shared" si="66"/>
        <v>-33.563966801475317</v>
      </c>
      <c r="L241">
        <f t="shared" si="67"/>
        <v>-10.364966881114867</v>
      </c>
      <c r="M241">
        <f t="shared" si="68"/>
        <v>-24.644387237265995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58.85426903151091</v>
      </c>
      <c r="C242" s="9">
        <f t="shared" si="61"/>
        <v>1.338000000000001</v>
      </c>
      <c r="D242" s="9">
        <f t="shared" si="70"/>
        <v>71.85426903151091</v>
      </c>
      <c r="E242" s="9">
        <f t="shared" si="70"/>
        <v>-19.864130982191465</v>
      </c>
      <c r="F242" s="9">
        <f t="shared" si="63"/>
        <v>-15.093551463763859</v>
      </c>
      <c r="G242" s="10">
        <f t="shared" si="71"/>
        <v>2.1666666599999997</v>
      </c>
      <c r="H242" s="5">
        <f t="shared" si="71"/>
        <v>1</v>
      </c>
      <c r="I242">
        <f t="shared" si="65"/>
        <v>57.144082783908779</v>
      </c>
      <c r="J242">
        <f t="shared" si="66"/>
        <v>46.140638319958128</v>
      </c>
      <c r="K242">
        <f t="shared" si="66"/>
        <v>-33.711833124898916</v>
      </c>
      <c r="L242">
        <f t="shared" si="67"/>
        <v>-10.357686542264021</v>
      </c>
      <c r="M242">
        <f t="shared" si="68"/>
        <v>-24.606341359226935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59.130926423072893</v>
      </c>
      <c r="C243" s="9">
        <f t="shared" si="61"/>
        <v>1.344000000000001</v>
      </c>
      <c r="D243" s="9">
        <f t="shared" si="70"/>
        <v>72.130926423072893</v>
      </c>
      <c r="E243" s="9">
        <f t="shared" si="70"/>
        <v>-20.066844895085325</v>
      </c>
      <c r="F243" s="9">
        <f t="shared" si="63"/>
        <v>-15.237155631332465</v>
      </c>
      <c r="G243" s="10">
        <f t="shared" si="71"/>
        <v>2.1666666599999997</v>
      </c>
      <c r="H243" s="5">
        <f t="shared" si="71"/>
        <v>1</v>
      </c>
      <c r="I243">
        <f t="shared" si="65"/>
        <v>57.181213974602571</v>
      </c>
      <c r="J243">
        <f t="shared" si="66"/>
        <v>46.078492200704545</v>
      </c>
      <c r="K243">
        <f t="shared" si="66"/>
        <v>-33.859471173054281</v>
      </c>
      <c r="L243">
        <f t="shared" si="67"/>
        <v>-10.350457105244946</v>
      </c>
      <c r="M243">
        <f t="shared" si="68"/>
        <v>-24.568260592198424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59.407211068049222</v>
      </c>
      <c r="C244" s="9">
        <f t="shared" si="61"/>
        <v>1.350000000000001</v>
      </c>
      <c r="D244" s="9">
        <f t="shared" si="70"/>
        <v>72.407211068049222</v>
      </c>
      <c r="E244" s="9">
        <f t="shared" si="70"/>
        <v>-20.270443950814311</v>
      </c>
      <c r="F244" s="9">
        <f t="shared" si="63"/>
        <v>-15.38119923861594</v>
      </c>
      <c r="G244" s="10">
        <f t="shared" si="71"/>
        <v>2.1666666599999997</v>
      </c>
      <c r="H244" s="5">
        <f t="shared" si="71"/>
        <v>1</v>
      </c>
      <c r="I244">
        <f t="shared" si="65"/>
        <v>57.218668598551851</v>
      </c>
      <c r="J244">
        <f t="shared" si="66"/>
        <v>46.016389458073078</v>
      </c>
      <c r="K244">
        <f t="shared" si="66"/>
        <v>-34.006880736607471</v>
      </c>
      <c r="L244">
        <f t="shared" si="67"/>
        <v>-10.343277754623816</v>
      </c>
      <c r="M244">
        <f t="shared" si="68"/>
        <v>-24.530144904684871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59.68312322579807</v>
      </c>
      <c r="C245" s="9">
        <f t="shared" si="61"/>
        <v>1.356000000000001</v>
      </c>
      <c r="D245" s="9">
        <f t="shared" ref="D245:E260" si="72">D244+$C$7*(J244+J245)/2</f>
        <v>72.68312322579807</v>
      </c>
      <c r="E245" s="9">
        <f t="shared" si="72"/>
        <v>-20.474926777842239</v>
      </c>
      <c r="F245" s="9">
        <f t="shared" si="63"/>
        <v>-15.525679861754204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57.256443748970163</v>
      </c>
      <c r="J245">
        <f t="shared" si="66"/>
        <v>45.954329791545334</v>
      </c>
      <c r="K245">
        <f t="shared" si="66"/>
        <v>-34.154061606035583</v>
      </c>
      <c r="L245">
        <f t="shared" si="67"/>
        <v>-10.336147680495577</v>
      </c>
      <c r="M245">
        <f t="shared" si="68"/>
        <v>-24.49199427279045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59.958663153889091</v>
      </c>
      <c r="C246" s="9">
        <f t="shared" si="61"/>
        <v>1.362000000000001</v>
      </c>
      <c r="D246" s="9">
        <f t="shared" si="72"/>
        <v>72.958663153889091</v>
      </c>
      <c r="E246" s="9">
        <f t="shared" si="72"/>
        <v>-20.680292003375364</v>
      </c>
      <c r="F246" s="9">
        <f t="shared" si="63"/>
        <v>-15.6705950817668</v>
      </c>
      <c r="G246" s="10">
        <f t="shared" si="73"/>
        <v>2.1666666599999997</v>
      </c>
      <c r="H246" s="5">
        <f t="shared" si="73"/>
        <v>1</v>
      </c>
      <c r="I246">
        <f t="shared" si="65"/>
        <v>57.294536527115014</v>
      </c>
      <c r="J246">
        <f t="shared" si="66"/>
        <v>45.892312905462362</v>
      </c>
      <c r="K246">
        <f t="shared" si="66"/>
        <v>-34.301013571672328</v>
      </c>
      <c r="L246">
        <f t="shared" si="67"/>
        <v>-10.329066078482459</v>
      </c>
      <c r="M246">
        <f t="shared" si="68"/>
        <v>-24.453808680147027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60.233831108132449</v>
      </c>
      <c r="C247" s="9">
        <f t="shared" si="61"/>
        <v>1.368000000000001</v>
      </c>
      <c r="D247" s="9">
        <f t="shared" si="72"/>
        <v>73.233831108132449</v>
      </c>
      <c r="E247" s="9">
        <f t="shared" si="72"/>
        <v>-20.886538253361639</v>
      </c>
      <c r="F247" s="9">
        <f t="shared" si="63"/>
        <v>-15.815942484539908</v>
      </c>
      <c r="G247" s="10">
        <f t="shared" si="73"/>
        <v>2.1666666599999997</v>
      </c>
      <c r="H247" s="5">
        <f t="shared" si="73"/>
        <v>1</v>
      </c>
      <c r="I247">
        <f t="shared" si="65"/>
        <v>57.332944042401316</v>
      </c>
      <c r="J247">
        <f t="shared" si="66"/>
        <v>45.830338508991467</v>
      </c>
      <c r="K247">
        <f t="shared" si="66"/>
        <v>-34.447736423753213</v>
      </c>
      <c r="L247">
        <f t="shared" si="67"/>
        <v>-10.322032149732127</v>
      </c>
      <c r="M247">
        <f t="shared" si="68"/>
        <v>-24.415588117842081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60.508627342607696</v>
      </c>
      <c r="C248" s="9">
        <f t="shared" si="61"/>
        <v>1.374000000000001</v>
      </c>
      <c r="D248" s="9">
        <f t="shared" si="72"/>
        <v>73.508627342607696</v>
      </c>
      <c r="E248" s="9">
        <f t="shared" si="72"/>
        <v>-21.09366415249028</v>
      </c>
      <c r="F248" s="9">
        <f t="shared" si="63"/>
        <v>-15.961719660813715</v>
      </c>
      <c r="G248" s="10">
        <f t="shared" si="73"/>
        <v>2.1666666599999997</v>
      </c>
      <c r="H248" s="5">
        <f t="shared" si="73"/>
        <v>1</v>
      </c>
      <c r="I248">
        <f t="shared" si="65"/>
        <v>57.371663412513037</v>
      </c>
      <c r="J248">
        <f t="shared" si="66"/>
        <v>45.768406316093078</v>
      </c>
      <c r="K248">
        <f t="shared" si="66"/>
        <v>-34.594229952460267</v>
      </c>
      <c r="L248">
        <f t="shared" si="67"/>
        <v>-10.31504510091551</v>
      </c>
      <c r="M248">
        <f t="shared" si="68"/>
        <v>-24.377332584346561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60.783052109692434</v>
      </c>
      <c r="C249" s="9">
        <f t="shared" si="61"/>
        <v>1.380000000000001</v>
      </c>
      <c r="D249" s="9">
        <f t="shared" si="72"/>
        <v>73.783052109692434</v>
      </c>
      <c r="E249" s="9">
        <f t="shared" si="72"/>
        <v>-21.30166832419156</v>
      </c>
      <c r="F249" s="9">
        <f t="shared" si="63"/>
        <v>-16.107924206170139</v>
      </c>
      <c r="G249" s="10">
        <f t="shared" si="73"/>
        <v>2.1666666599999997</v>
      </c>
      <c r="H249" s="5">
        <f t="shared" si="73"/>
        <v>1</v>
      </c>
      <c r="I249">
        <f t="shared" si="65"/>
        <v>57.410691763513007</v>
      </c>
      <c r="J249">
        <f t="shared" si="66"/>
        <v>45.706516045487582</v>
      </c>
      <c r="K249">
        <f t="shared" si="66"/>
        <v>-34.74049394796635</v>
      </c>
      <c r="L249">
        <f t="shared" si="67"/>
        <v>-10.30810414422427</v>
      </c>
      <c r="M249">
        <f t="shared" si="68"/>
        <v>-24.339042085442767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61.05710566009077</v>
      </c>
      <c r="C250" s="9">
        <f t="shared" si="61"/>
        <v>1.386000000000001</v>
      </c>
      <c r="D250" s="9">
        <f t="shared" si="72"/>
        <v>74.05710566009077</v>
      </c>
      <c r="E250" s="9">
        <f t="shared" si="72"/>
        <v>-21.510549390636896</v>
      </c>
      <c r="F250" s="9">
        <f t="shared" si="63"/>
        <v>-16.254553721020979</v>
      </c>
      <c r="G250" s="10">
        <f t="shared" si="73"/>
        <v>2.1666666599999997</v>
      </c>
      <c r="H250" s="5">
        <f t="shared" si="73"/>
        <v>1</v>
      </c>
      <c r="I250">
        <f t="shared" si="65"/>
        <v>57.450026229950751</v>
      </c>
      <c r="J250">
        <f t="shared" si="66"/>
        <v>45.644667420622234</v>
      </c>
      <c r="K250">
        <f t="shared" si="66"/>
        <v>-34.886528200479006</v>
      </c>
      <c r="L250">
        <f t="shared" si="67"/>
        <v>-10.301208497367917</v>
      </c>
      <c r="M250">
        <f t="shared" si="68"/>
        <v>-24.300716634152206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61.330788242861544</v>
      </c>
      <c r="C251" s="9">
        <f t="shared" si="61"/>
        <v>1.392000000000001</v>
      </c>
      <c r="D251" s="9">
        <f t="shared" si="72"/>
        <v>74.330788242861544</v>
      </c>
      <c r="E251" s="9">
        <f t="shared" si="72"/>
        <v>-21.720305972739187</v>
      </c>
      <c r="F251" s="9">
        <f t="shared" si="63"/>
        <v>-16.401605810596337</v>
      </c>
      <c r="G251" s="10">
        <f t="shared" si="73"/>
        <v>2.1666666599999997</v>
      </c>
      <c r="H251" s="5">
        <f t="shared" si="73"/>
        <v>1</v>
      </c>
      <c r="I251">
        <f t="shared" si="65"/>
        <v>57.489663954968655</v>
      </c>
      <c r="J251">
        <f t="shared" si="66"/>
        <v>45.582860169638025</v>
      </c>
      <c r="K251">
        <f t="shared" si="66"/>
        <v>-35.032332500283921</v>
      </c>
      <c r="L251">
        <f t="shared" si="67"/>
        <v>-10.294357383570604</v>
      </c>
      <c r="M251">
        <f t="shared" si="68"/>
        <v>-24.262356250663458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61.604100105446463</v>
      </c>
      <c r="C252" s="9">
        <f t="shared" si="61"/>
        <v>1.398000000000001</v>
      </c>
      <c r="D252" s="9">
        <f t="shared" si="72"/>
        <v>74.604100105446463</v>
      </c>
      <c r="E252" s="9">
        <f t="shared" si="72"/>
        <v>-21.930936690153402</v>
      </c>
      <c r="F252" s="9">
        <f t="shared" si="63"/>
        <v>-16.549078084933495</v>
      </c>
      <c r="G252" s="10">
        <f t="shared" si="73"/>
        <v>2.1666666599999997</v>
      </c>
      <c r="H252" s="5">
        <f t="shared" si="73"/>
        <v>1</v>
      </c>
      <c r="I252">
        <f t="shared" si="65"/>
        <v>57.529602090406094</v>
      </c>
      <c r="J252">
        <f t="shared" si="66"/>
        <v>45.521094025336602</v>
      </c>
      <c r="K252">
        <f t="shared" si="66"/>
        <v>-35.177906637787899</v>
      </c>
      <c r="L252">
        <f t="shared" si="67"/>
        <v>-10.287550031567541</v>
      </c>
      <c r="M252">
        <f t="shared" si="68"/>
        <v>-24.22396096226009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61.877041493697917</v>
      </c>
      <c r="C253" s="9">
        <f t="shared" si="61"/>
        <v>1.404000000000001</v>
      </c>
      <c r="D253" s="9">
        <f t="shared" si="72"/>
        <v>74.877041493697917</v>
      </c>
      <c r="E253" s="9">
        <f t="shared" si="72"/>
        <v>-22.142440161277449</v>
      </c>
      <c r="F253" s="9">
        <f t="shared" si="63"/>
        <v>-16.696968158866103</v>
      </c>
      <c r="G253" s="10">
        <f t="shared" si="73"/>
        <v>2.1666666599999997</v>
      </c>
      <c r="H253" s="5">
        <f t="shared" si="73"/>
        <v>1</v>
      </c>
      <c r="I253">
        <f t="shared" si="65"/>
        <v>57.569837796901908</v>
      </c>
      <c r="J253">
        <f t="shared" si="66"/>
        <v>45.459368725147193</v>
      </c>
      <c r="K253">
        <f t="shared" si="66"/>
        <v>-35.32325040356146</v>
      </c>
      <c r="L253">
        <f t="shared" si="67"/>
        <v>-10.280785675601104</v>
      </c>
      <c r="M253">
        <f t="shared" si="68"/>
        <v>-24.185530803248529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62.149612651906637</v>
      </c>
      <c r="C254" s="9">
        <f t="shared" si="61"/>
        <v>1.410000000000001</v>
      </c>
      <c r="D254" s="9">
        <f t="shared" si="72"/>
        <v>75.149612651906637</v>
      </c>
      <c r="E254" s="9">
        <f t="shared" si="72"/>
        <v>-22.354815003253275</v>
      </c>
      <c r="F254" s="9">
        <f t="shared" si="63"/>
        <v>-16.845273652013706</v>
      </c>
      <c r="G254" s="10">
        <f t="shared" si="73"/>
        <v>2.1666666599999997</v>
      </c>
      <c r="H254" s="5">
        <f t="shared" si="73"/>
        <v>1</v>
      </c>
      <c r="I254">
        <f t="shared" si="65"/>
        <v>57.610368243994849</v>
      </c>
      <c r="J254">
        <f t="shared" si="66"/>
        <v>45.397684011093588</v>
      </c>
      <c r="K254">
        <f t="shared" si="66"/>
        <v>-35.468363588380953</v>
      </c>
      <c r="L254">
        <f t="shared" si="67"/>
        <v>-10.274063555416578</v>
      </c>
      <c r="M254">
        <f t="shared" si="68"/>
        <v>-24.147065814886027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62.421813822829193</v>
      </c>
      <c r="C255" s="9">
        <f t="shared" si="61"/>
        <v>1.416000000000001</v>
      </c>
      <c r="D255" s="9">
        <f t="shared" si="72"/>
        <v>75.421813822829193</v>
      </c>
      <c r="E255" s="9">
        <f t="shared" si="72"/>
        <v>-22.568059831968228</v>
      </c>
      <c r="F255" s="9">
        <f t="shared" si="63"/>
        <v>-16.993992188771614</v>
      </c>
      <c r="G255" s="10">
        <f t="shared" si="73"/>
        <v>2.1666666599999997</v>
      </c>
      <c r="H255" s="5">
        <f t="shared" si="73"/>
        <v>1</v>
      </c>
      <c r="I255">
        <f t="shared" si="65"/>
        <v>57.651190610222301</v>
      </c>
      <c r="J255">
        <f t="shared" si="66"/>
        <v>45.336039629761089</v>
      </c>
      <c r="K255">
        <f t="shared" si="66"/>
        <v>-35.613245983270268</v>
      </c>
      <c r="L255">
        <f t="shared" si="67"/>
        <v>-10.267382916257569</v>
      </c>
      <c r="M255">
        <f t="shared" si="68"/>
        <v>-24.108566045308653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62.693645247715267</v>
      </c>
      <c r="C256" s="9">
        <f t="shared" si="61"/>
        <v>1.422000000000001</v>
      </c>
      <c r="D256" s="9">
        <f t="shared" si="72"/>
        <v>75.693645247715267</v>
      </c>
      <c r="E256" s="9">
        <f t="shared" si="72"/>
        <v>-22.782173262056666</v>
      </c>
      <c r="F256" s="9">
        <f t="shared" si="63"/>
        <v>-17.143121398301158</v>
      </c>
      <c r="G256" s="10">
        <f t="shared" si="73"/>
        <v>2.1666666599999997</v>
      </c>
      <c r="H256" s="5">
        <f t="shared" si="73"/>
        <v>1</v>
      </c>
      <c r="I256">
        <f t="shared" si="65"/>
        <v>57.692302083217122</v>
      </c>
      <c r="J256">
        <f t="shared" si="66"/>
        <v>45.274435332263543</v>
      </c>
      <c r="K256">
        <f t="shared" si="66"/>
        <v>-35.757897379542122</v>
      </c>
      <c r="L256">
        <f t="shared" si="67"/>
        <v>-10.260743008861064</v>
      </c>
      <c r="M256">
        <f t="shared" si="68"/>
        <v>-24.070031549459316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62.96510716633469</v>
      </c>
      <c r="C257" s="9">
        <f t="shared" si="61"/>
        <v>1.428000000000001</v>
      </c>
      <c r="D257" s="9">
        <f t="shared" si="72"/>
        <v>75.96510716633469</v>
      </c>
      <c r="E257" s="9">
        <f t="shared" si="72"/>
        <v>-22.997153906901808</v>
      </c>
      <c r="F257" s="9">
        <f t="shared" si="63"/>
        <v>-17.292658914520228</v>
      </c>
      <c r="G257" s="10">
        <f t="shared" si="73"/>
        <v>2.1666666599999997</v>
      </c>
      <c r="H257" s="5">
        <f t="shared" si="73"/>
        <v>1</v>
      </c>
      <c r="I257">
        <f t="shared" si="65"/>
        <v>57.733699859802655</v>
      </c>
      <c r="J257">
        <f t="shared" si="66"/>
        <v>45.212870874210374</v>
      </c>
      <c r="K257">
        <f t="shared" si="66"/>
        <v>-35.902317568838875</v>
      </c>
      <c r="L257">
        <f t="shared" si="67"/>
        <v>-10.254143089452191</v>
      </c>
      <c r="M257">
        <f t="shared" si="68"/>
        <v>-24.031462389015864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63.236199817004348</v>
      </c>
      <c r="C258" s="9">
        <f t="shared" si="61"/>
        <v>1.4340000000000011</v>
      </c>
      <c r="D258" s="9">
        <f t="shared" si="72"/>
        <v>76.236199817004348</v>
      </c>
      <c r="E258" s="9">
        <f t="shared" si="72"/>
        <v>-23.213000378637844</v>
      </c>
      <c r="F258" s="9">
        <f t="shared" si="63"/>
        <v>-17.44260237609414</v>
      </c>
      <c r="G258" s="10">
        <f t="shared" si="73"/>
        <v>2.1666666599999997</v>
      </c>
      <c r="H258" s="5">
        <f t="shared" si="73"/>
        <v>1</v>
      </c>
      <c r="I258">
        <f t="shared" si="65"/>
        <v>57.775381146085905</v>
      </c>
      <c r="J258">
        <f t="shared" si="66"/>
        <v>45.15134601567366</v>
      </c>
      <c r="K258">
        <f t="shared" si="66"/>
        <v>-36.046506343172972</v>
      </c>
      <c r="L258">
        <f t="shared" si="67"/>
        <v>-10.247582419738592</v>
      </c>
      <c r="M258">
        <f t="shared" si="68"/>
        <v>-23.992858632319255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63.506923436614841</v>
      </c>
      <c r="C259" s="9">
        <f t="shared" si="61"/>
        <v>1.4400000000000011</v>
      </c>
      <c r="D259" s="9">
        <f t="shared" si="72"/>
        <v>76.506923436614841</v>
      </c>
      <c r="E259" s="9">
        <f t="shared" si="72"/>
        <v>-23.429711288152262</v>
      </c>
      <c r="F259" s="9">
        <f t="shared" si="63"/>
        <v>-17.592949426426884</v>
      </c>
      <c r="G259" s="10">
        <f t="shared" si="73"/>
        <v>2.1666666599999997</v>
      </c>
      <c r="H259" s="5">
        <f t="shared" si="73"/>
        <v>1</v>
      </c>
      <c r="I259">
        <f t="shared" si="65"/>
        <v>57.817343157548869</v>
      </c>
      <c r="J259">
        <f t="shared" si="66"/>
        <v>45.089860521155231</v>
      </c>
      <c r="K259">
        <f t="shared" si="66"/>
        <v>-36.190463494966885</v>
      </c>
      <c r="L259">
        <f t="shared" si="67"/>
        <v>-10.241060266904505</v>
      </c>
      <c r="M259">
        <f t="shared" si="68"/>
        <v>-23.954220354301782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63.777278260656971</v>
      </c>
      <c r="C260" s="9">
        <f t="shared" si="61"/>
        <v>1.4460000000000011</v>
      </c>
      <c r="D260" s="9">
        <f t="shared" si="72"/>
        <v>76.777278260656971</v>
      </c>
      <c r="E260" s="9">
        <f t="shared" si="72"/>
        <v>-23.64728524508844</v>
      </c>
      <c r="F260" s="9">
        <f t="shared" si="63"/>
        <v>-17.743697713652619</v>
      </c>
      <c r="G260" s="10">
        <f t="shared" si="73"/>
        <v>2.1666666599999997</v>
      </c>
      <c r="H260" s="5">
        <f t="shared" si="73"/>
        <v>1</v>
      </c>
      <c r="I260">
        <f t="shared" si="65"/>
        <v>57.859583119138087</v>
      </c>
      <c r="J260">
        <f t="shared" si="66"/>
        <v>45.028414159553805</v>
      </c>
      <c r="K260">
        <f t="shared" si="66"/>
        <v>-36.334188817092695</v>
      </c>
      <c r="L260">
        <f t="shared" si="67"/>
        <v>-10.234575903604499</v>
      </c>
      <c r="M260">
        <f t="shared" si="68"/>
        <v>-23.915547636415411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64.047264523248032</v>
      </c>
      <c r="C261" s="9">
        <f t="shared" si="61"/>
        <v>1.4520000000000011</v>
      </c>
      <c r="D261" s="9">
        <f t="shared" ref="D261:E276" si="74">D260+$C$7*(J260+J261)/2</f>
        <v>77.047264523248032</v>
      </c>
      <c r="E261" s="9">
        <f t="shared" si="74"/>
        <v>-23.865720857848451</v>
      </c>
      <c r="F261" s="9">
        <f t="shared" si="63"/>
        <v>-17.894844890627546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57.902098265352315</v>
      </c>
      <c r="J261">
        <f t="shared" si="66"/>
        <v>44.967006704132174</v>
      </c>
      <c r="K261">
        <f t="shared" si="66"/>
        <v>-36.477682102911189</v>
      </c>
      <c r="L261">
        <f t="shared" si="67"/>
        <v>-10.228128607956867</v>
      </c>
      <c r="M261">
        <f t="shared" si="68"/>
        <v>-23.876840566560176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64.316882457157888</v>
      </c>
      <c r="C262" s="9">
        <f t="shared" si="61"/>
        <v>1.4580000000000011</v>
      </c>
      <c r="D262" s="9">
        <f t="shared" si="74"/>
        <v>77.316882457157888</v>
      </c>
      <c r="E262" s="9">
        <f t="shared" si="74"/>
        <v>-24.085016733596117</v>
      </c>
      <c r="F262" s="9">
        <f t="shared" si="63"/>
        <v>-18.046388614922034</v>
      </c>
      <c r="G262" s="10">
        <f t="shared" si="75"/>
        <v>2.1666666599999997</v>
      </c>
      <c r="H262" s="5">
        <f t="shared" si="75"/>
        <v>1</v>
      </c>
      <c r="I262">
        <f t="shared" si="65"/>
        <v>57.944885840328432</v>
      </c>
      <c r="J262">
        <f t="shared" si="66"/>
        <v>44.905637932484431</v>
      </c>
      <c r="K262">
        <f t="shared" si="66"/>
        <v>-36.620943146310552</v>
      </c>
      <c r="L262">
        <f t="shared" si="67"/>
        <v>-10.221717663536721</v>
      </c>
      <c r="M262">
        <f t="shared" si="68"/>
        <v>-23.838099239012713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64.586132293834851</v>
      </c>
      <c r="C263" s="9">
        <f t="shared" si="61"/>
        <v>1.4640000000000011</v>
      </c>
      <c r="D263" s="9">
        <f t="shared" si="74"/>
        <v>77.586132293834851</v>
      </c>
      <c r="E263" s="9">
        <f t="shared" si="74"/>
        <v>-24.305171478260281</v>
      </c>
      <c r="F263" s="9">
        <f t="shared" si="63"/>
        <v>-18.198326548813114</v>
      </c>
      <c r="G263" s="10">
        <f t="shared" si="75"/>
        <v>2.1666666599999997</v>
      </c>
      <c r="H263" s="5">
        <f t="shared" si="75"/>
        <v>1</v>
      </c>
      <c r="I263">
        <f t="shared" si="65"/>
        <v>57.987943097925552</v>
      </c>
      <c r="J263">
        <f t="shared" si="66"/>
        <v>44.844307626503209</v>
      </c>
      <c r="K263">
        <f t="shared" si="66"/>
        <v>-36.763971741744626</v>
      </c>
      <c r="L263">
        <f t="shared" si="67"/>
        <v>-10.215342359368737</v>
      </c>
      <c r="M263">
        <f t="shared" si="68"/>
        <v>-23.799323754354873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64.8550142634314</v>
      </c>
      <c r="C264" s="9">
        <f t="shared" si="61"/>
        <v>1.4700000000000011</v>
      </c>
      <c r="D264" s="9">
        <f t="shared" si="74"/>
        <v>77.8550142634314</v>
      </c>
      <c r="E264" s="9">
        <f t="shared" si="74"/>
        <v>-24.526183696538325</v>
      </c>
      <c r="F264" s="9">
        <f t="shared" si="63"/>
        <v>-18.35065635927721</v>
      </c>
      <c r="G264" s="10">
        <f t="shared" si="75"/>
        <v>2.1666666599999997</v>
      </c>
      <c r="H264" s="5">
        <f t="shared" si="75"/>
        <v>1</v>
      </c>
      <c r="I264">
        <f t="shared" si="65"/>
        <v>58.031267301807269</v>
      </c>
      <c r="J264">
        <f t="shared" si="66"/>
        <v>44.783015572346997</v>
      </c>
      <c r="K264">
        <f t="shared" si="66"/>
        <v>-36.906767684270754</v>
      </c>
      <c r="L264">
        <f t="shared" si="67"/>
        <v>-10.209001989919592</v>
      </c>
      <c r="M264">
        <f t="shared" si="68"/>
        <v>-23.760514219402445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65.123528594829665</v>
      </c>
      <c r="C265" s="9">
        <f t="shared" si="61"/>
        <v>1.4760000000000011</v>
      </c>
      <c r="D265" s="9">
        <f t="shared" si="74"/>
        <v>78.123528594829665</v>
      </c>
      <c r="E265" s="9">
        <f t="shared" si="74"/>
        <v>-24.748051991899899</v>
      </c>
      <c r="F265" s="9">
        <f t="shared" si="63"/>
        <v>-18.503375717983214</v>
      </c>
      <c r="G265" s="10">
        <f t="shared" si="75"/>
        <v>2.1666666599999997</v>
      </c>
      <c r="H265" s="5">
        <f t="shared" si="75"/>
        <v>1</v>
      </c>
      <c r="I265">
        <f t="shared" si="65"/>
        <v>58.074855725522198</v>
      </c>
      <c r="J265">
        <f t="shared" si="66"/>
        <v>44.721761560407479</v>
      </c>
      <c r="K265">
        <f t="shared" si="66"/>
        <v>-37.049330769587172</v>
      </c>
      <c r="L265">
        <f t="shared" si="67"/>
        <v>-10.202695855090074</v>
      </c>
      <c r="M265">
        <f t="shared" si="68"/>
        <v>-23.721670747134048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65.391675515666719</v>
      </c>
      <c r="C266" s="9">
        <f t="shared" si="61"/>
        <v>1.4820000000000011</v>
      </c>
      <c r="D266" s="9">
        <f t="shared" si="74"/>
        <v>78.391675515666719</v>
      </c>
      <c r="E266" s="9">
        <f t="shared" si="74"/>
        <v>-24.97077496659087</v>
      </c>
      <c r="F266" s="9">
        <f t="shared" si="63"/>
        <v>-18.656482301285831</v>
      </c>
      <c r="G266" s="10">
        <f t="shared" si="75"/>
        <v>2.1666666599999997</v>
      </c>
      <c r="H266" s="5">
        <f t="shared" si="75"/>
        <v>1</v>
      </c>
      <c r="I266">
        <f t="shared" si="65"/>
        <v>58.118705652582655</v>
      </c>
      <c r="J266">
        <f t="shared" si="66"/>
        <v>44.66054538527694</v>
      </c>
      <c r="K266">
        <f t="shared" si="66"/>
        <v>-37.191660794069975</v>
      </c>
      <c r="L266">
        <f t="shared" si="67"/>
        <v>-10.196423260206876</v>
      </c>
      <c r="M266">
        <f t="shared" si="68"/>
        <v>-23.682793456620082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65.659455252359692</v>
      </c>
      <c r="C267" s="9">
        <f t="shared" si="61"/>
        <v>1.4880000000000011</v>
      </c>
      <c r="D267" s="9">
        <f t="shared" si="74"/>
        <v>78.659455252359692</v>
      </c>
      <c r="E267" s="9">
        <f t="shared" si="74"/>
        <v>-25.194351221637508</v>
      </c>
      <c r="F267" s="9">
        <f t="shared" si="63"/>
        <v>-18.80997379021921</v>
      </c>
      <c r="G267" s="10">
        <f t="shared" si="75"/>
        <v>2.1666666599999997</v>
      </c>
      <c r="H267" s="5">
        <f t="shared" si="75"/>
        <v>1</v>
      </c>
      <c r="I267">
        <f t="shared" si="65"/>
        <v>58.162814376541604</v>
      </c>
      <c r="J267">
        <f t="shared" si="66"/>
        <v>44.5993668457157</v>
      </c>
      <c r="K267">
        <f t="shared" si="66"/>
        <v>-37.333757554809694</v>
      </c>
      <c r="L267">
        <f t="shared" si="67"/>
        <v>-10.190183516014075</v>
      </c>
      <c r="M267">
        <f t="shared" si="68"/>
        <v>-23.643882472951894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65.926868030130692</v>
      </c>
      <c r="C268" s="9">
        <f t="shared" si="61"/>
        <v>1.4940000000000011</v>
      </c>
      <c r="D268" s="9">
        <f t="shared" si="74"/>
        <v>78.926868030130692</v>
      </c>
      <c r="E268" s="9">
        <f t="shared" si="74"/>
        <v>-25.41877935685088</v>
      </c>
      <c r="F268" s="9">
        <f t="shared" si="63"/>
        <v>-18.963847870490866</v>
      </c>
      <c r="G268" s="10">
        <f t="shared" si="75"/>
        <v>2.1666666599999997</v>
      </c>
      <c r="H268" s="5">
        <f t="shared" si="75"/>
        <v>1</v>
      </c>
      <c r="I268">
        <f t="shared" si="65"/>
        <v>58.207179201067845</v>
      </c>
      <c r="J268">
        <f t="shared" si="66"/>
        <v>44.538225744619616</v>
      </c>
      <c r="K268">
        <f t="shared" si="66"/>
        <v>-37.475620849647406</v>
      </c>
      <c r="L268">
        <f t="shared" si="67"/>
        <v>-10.183975938664309</v>
      </c>
      <c r="M268">
        <f t="shared" si="68"/>
        <v>-23.604937927171008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66.193914073031507</v>
      </c>
      <c r="C269" s="9">
        <f t="shared" si="61"/>
        <v>1.5000000000000011</v>
      </c>
      <c r="D269" s="9">
        <f t="shared" si="74"/>
        <v>79.193914073031507</v>
      </c>
      <c r="E269" s="9">
        <f t="shared" si="74"/>
        <v>-25.644057970831454</v>
      </c>
      <c r="F269" s="9">
        <f t="shared" si="63"/>
        <v>-19.118102232475881</v>
      </c>
      <c r="G269" s="10">
        <f t="shared" si="75"/>
        <v>2.1666666599999997</v>
      </c>
      <c r="H269" s="5">
        <f t="shared" si="75"/>
        <v>1</v>
      </c>
      <c r="I269">
        <f t="shared" si="65"/>
        <v>58.251797440019402</v>
      </c>
      <c r="J269">
        <f t="shared" si="66"/>
        <v>44.477121888987632</v>
      </c>
      <c r="K269">
        <f t="shared" si="66"/>
        <v>-37.617250477210433</v>
      </c>
      <c r="L269">
        <f t="shared" si="67"/>
        <v>-10.17779984970962</v>
      </c>
      <c r="M269">
        <f t="shared" si="68"/>
        <v>-23.565959956198597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66.460593603968135</v>
      </c>
      <c r="C270" s="9">
        <f t="shared" si="61"/>
        <v>1.5060000000000011</v>
      </c>
      <c r="D270" s="9">
        <f t="shared" si="74"/>
        <v>79.460593603968135</v>
      </c>
      <c r="E270" s="9">
        <f t="shared" si="74"/>
        <v>-25.870185660973927</v>
      </c>
      <c r="F270" s="9">
        <f t="shared" si="63"/>
        <v>-19.272734571211362</v>
      </c>
      <c r="G270" s="10">
        <f t="shared" si="75"/>
        <v>2.1666666599999997</v>
      </c>
      <c r="H270" s="5">
        <f t="shared" si="75"/>
        <v>1</v>
      </c>
      <c r="I270">
        <f t="shared" si="65"/>
        <v>58.296666417515219</v>
      </c>
      <c r="J270">
        <f t="shared" si="66"/>
        <v>44.416055089889376</v>
      </c>
      <c r="K270">
        <f t="shared" si="66"/>
        <v>-37.758646236947627</v>
      </c>
      <c r="L270">
        <f t="shared" si="67"/>
        <v>-10.171654576092022</v>
      </c>
      <c r="M270">
        <f t="shared" si="68"/>
        <v>-23.526948702765022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66.726906844725107</v>
      </c>
      <c r="C271" s="9">
        <f t="shared" si="61"/>
        <v>1.5120000000000011</v>
      </c>
      <c r="D271" s="9">
        <f t="shared" si="74"/>
        <v>79.726906844725107</v>
      </c>
      <c r="E271" s="9">
        <f t="shared" si="74"/>
        <v>-26.097161023472264</v>
      </c>
      <c r="F271" s="9">
        <f t="shared" si="63"/>
        <v>-19.427742586391197</v>
      </c>
      <c r="G271" s="10">
        <f t="shared" si="75"/>
        <v>2.1666666599999997</v>
      </c>
      <c r="H271" s="5">
        <f t="shared" si="75"/>
        <v>1</v>
      </c>
      <c r="I271">
        <f t="shared" si="65"/>
        <v>58.341783468005055</v>
      </c>
      <c r="J271">
        <f t="shared" si="66"/>
        <v>44.355025162432824</v>
      </c>
      <c r="K271">
        <f t="shared" si="66"/>
        <v>-37.899807929164218</v>
      </c>
      <c r="L271">
        <f t="shared" si="67"/>
        <v>-10.165539450133739</v>
      </c>
      <c r="M271">
        <f t="shared" si="68"/>
        <v>-23.48790431533962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66.992854015989607</v>
      </c>
      <c r="C272" s="9">
        <f t="shared" si="61"/>
        <v>1.5180000000000011</v>
      </c>
      <c r="D272" s="9">
        <f t="shared" si="74"/>
        <v>79.992854015989607</v>
      </c>
      <c r="E272" s="9">
        <f t="shared" si="74"/>
        <v>-26.324982653324927</v>
      </c>
      <c r="F272" s="9">
        <f t="shared" si="63"/>
        <v>-19.58312398236103</v>
      </c>
      <c r="G272" s="10">
        <f t="shared" si="75"/>
        <v>2.1666666599999997</v>
      </c>
      <c r="H272" s="5">
        <f t="shared" si="75"/>
        <v>1</v>
      </c>
      <c r="I272">
        <f t="shared" si="65"/>
        <v>58.387145936337689</v>
      </c>
      <c r="J272">
        <f t="shared" si="66"/>
        <v>44.294031925732021</v>
      </c>
      <c r="K272">
        <f t="shared" si="66"/>
        <v>-38.040735355056256</v>
      </c>
      <c r="L272">
        <f t="shared" si="67"/>
        <v>-10.159453809527152</v>
      </c>
      <c r="M272">
        <f t="shared" si="68"/>
        <v>-23.448826948060599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67.258435337375431</v>
      </c>
      <c r="C273" s="9">
        <f t="shared" si="61"/>
        <v>1.5240000000000011</v>
      </c>
      <c r="D273" s="9">
        <f t="shared" si="74"/>
        <v>80.258435337375431</v>
      </c>
      <c r="E273" s="9">
        <f t="shared" si="74"/>
        <v>-26.55364914434033</v>
      </c>
      <c r="F273" s="9">
        <f t="shared" si="63"/>
        <v>-19.738876468113538</v>
      </c>
      <c r="G273" s="10">
        <f t="shared" si="75"/>
        <v>2.1666666599999997</v>
      </c>
      <c r="H273" s="5">
        <f t="shared" si="75"/>
        <v>1</v>
      </c>
      <c r="I273">
        <f t="shared" si="65"/>
        <v>58.432751177827413</v>
      </c>
      <c r="J273">
        <f t="shared" si="66"/>
        <v>44.233075202874858</v>
      </c>
      <c r="K273">
        <f t="shared" si="66"/>
        <v>-38.181428316744622</v>
      </c>
      <c r="L273">
        <f t="shared" si="67"/>
        <v>-10.15339699732446</v>
      </c>
      <c r="M273">
        <f t="shared" si="68"/>
        <v>-23.409716760665152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67.523651027446732</v>
      </c>
      <c r="C274" s="9">
        <f t="shared" si="61"/>
        <v>1.5300000000000011</v>
      </c>
      <c r="D274" s="9">
        <f t="shared" si="74"/>
        <v>80.523651027446732</v>
      </c>
      <c r="E274" s="9">
        <f t="shared" si="74"/>
        <v>-26.78315908914249</v>
      </c>
      <c r="F274" s="9">
        <f t="shared" si="63"/>
        <v>-19.894997757283974</v>
      </c>
      <c r="G274" s="10">
        <f t="shared" si="75"/>
        <v>2.1666666599999997</v>
      </c>
      <c r="H274" s="5">
        <f t="shared" si="75"/>
        <v>1</v>
      </c>
      <c r="I274">
        <f t="shared" si="65"/>
        <v>58.478596558318777</v>
      </c>
      <c r="J274">
        <f t="shared" si="66"/>
        <v>44.17215482089091</v>
      </c>
      <c r="K274">
        <f t="shared" si="66"/>
        <v>-38.321886617308614</v>
      </c>
      <c r="L274">
        <f t="shared" si="67"/>
        <v>-10.147368361927018</v>
      </c>
      <c r="M274">
        <f t="shared" si="68"/>
        <v>-23.370573918419748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67.788501303741569</v>
      </c>
      <c r="C275" s="9">
        <f t="shared" si="61"/>
        <v>1.5360000000000011</v>
      </c>
      <c r="D275" s="9">
        <f t="shared" si="74"/>
        <v>80.788501303741569</v>
      </c>
      <c r="E275" s="9">
        <f t="shared" si="74"/>
        <v>-27.013511079176872</v>
      </c>
      <c r="F275" s="9">
        <f t="shared" si="63"/>
        <v>-20.051485568145896</v>
      </c>
      <c r="G275" s="10">
        <f t="shared" si="75"/>
        <v>2.1666666599999997</v>
      </c>
      <c r="H275" s="5">
        <f t="shared" si="75"/>
        <v>1</v>
      </c>
      <c r="I275">
        <f t="shared" si="65"/>
        <v>58.5246794542497</v>
      </c>
      <c r="J275">
        <f t="shared" si="66"/>
        <v>44.111270610719345</v>
      </c>
      <c r="K275">
        <f t="shared" si="66"/>
        <v>-38.462110060819136</v>
      </c>
      <c r="L275">
        <f t="shared" si="67"/>
        <v>-10.141367257074421</v>
      </c>
      <c r="M275">
        <f t="shared" si="68"/>
        <v>-23.331398592050601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68.052986382795254</v>
      </c>
      <c r="C276" s="9">
        <f t="shared" si="61"/>
        <v>1.5420000000000011</v>
      </c>
      <c r="D276" s="9">
        <f t="shared" si="74"/>
        <v>81.052986382795254</v>
      </c>
      <c r="E276" s="9">
        <f t="shared" si="74"/>
        <v>-27.244703704716443</v>
      </c>
      <c r="F276" s="9">
        <f t="shared" si="63"/>
        <v>-20.208337623607196</v>
      </c>
      <c r="G276" s="10">
        <f t="shared" si="75"/>
        <v>2.1666666599999997</v>
      </c>
      <c r="H276" s="5">
        <f t="shared" si="75"/>
        <v>1</v>
      </c>
      <c r="I276">
        <f t="shared" si="65"/>
        <v>58.570997252712793</v>
      </c>
      <c r="J276">
        <f t="shared" si="66"/>
        <v>44.050422407176896</v>
      </c>
      <c r="K276">
        <f t="shared" si="66"/>
        <v>-38.602098452371436</v>
      </c>
      <c r="L276">
        <f t="shared" si="67"/>
        <v>-10.135393041833254</v>
      </c>
      <c r="M276">
        <f t="shared" si="68"/>
        <v>-23.292190957674361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68.317106480163559</v>
      </c>
      <c r="C277" s="9">
        <f t="shared" ref="C277:C289" si="80">C276+_dt</f>
        <v>1.5480000000000012</v>
      </c>
      <c r="D277" s="9">
        <f t="shared" ref="D277:E289" si="81">D276+$C$7*(J276+J277)/2</f>
        <v>81.317106480163559</v>
      </c>
      <c r="E277" s="9">
        <f t="shared" si="81"/>
        <v>-27.476735554867911</v>
      </c>
      <c r="F277" s="9">
        <f t="shared" ref="F277:F289" si="82">$O$1*D277^2+$O$2*D277+$O$3</f>
        <v>-20.365551651206385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58.617547351515142</v>
      </c>
      <c r="J277">
        <f t="shared" ref="J277:K289" si="85">J276+L276*$C$7</f>
        <v>43.989610048925897</v>
      </c>
      <c r="K277">
        <f t="shared" si="85"/>
        <v>-38.741851598117485</v>
      </c>
      <c r="L277">
        <f t="shared" ref="L277:L289" si="86">-$C$15*I277*J277</f>
        <v>-10.129445080585606</v>
      </c>
      <c r="M277">
        <f t="shared" ref="M277:M289" si="87">-$C$6-$C$15*I277*K277</f>
        <v>-23.252951196728986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68.580861810445668</v>
      </c>
      <c r="C278" s="9">
        <f t="shared" si="80"/>
        <v>1.5540000000000012</v>
      </c>
      <c r="D278" s="9">
        <f t="shared" si="81"/>
        <v>81.580861810445668</v>
      </c>
      <c r="E278" s="9">
        <f t="shared" si="81"/>
        <v>-27.709605217578158</v>
      </c>
      <c r="F278" s="9">
        <f t="shared" si="82"/>
        <v>-20.523125383109075</v>
      </c>
      <c r="G278" s="10">
        <f t="shared" si="83"/>
        <v>2.1666666599999997</v>
      </c>
      <c r="H278" s="5">
        <f t="shared" si="83"/>
        <v>1</v>
      </c>
      <c r="I278">
        <f t="shared" si="84"/>
        <v>58.664327159236322</v>
      </c>
      <c r="J278">
        <f t="shared" si="85"/>
        <v>43.928833378442384</v>
      </c>
      <c r="K278">
        <f t="shared" si="85"/>
        <v>-38.881369305297859</v>
      </c>
      <c r="L278">
        <f t="shared" si="86"/>
        <v>-10.123522743017265</v>
      </c>
      <c r="M278">
        <f t="shared" si="87"/>
        <v>-23.213679495904859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68.844252587306954</v>
      </c>
      <c r="C279" s="9">
        <f t="shared" si="80"/>
        <v>1.5600000000000012</v>
      </c>
      <c r="D279" s="9">
        <f t="shared" si="81"/>
        <v>81.844252587306954</v>
      </c>
      <c r="E279" s="9">
        <f t="shared" si="81"/>
        <v>-27.94331127964087</v>
      </c>
      <c r="F279" s="9">
        <f t="shared" si="82"/>
        <v>-20.681056556104682</v>
      </c>
      <c r="G279" s="10">
        <f t="shared" si="83"/>
        <v>2.1666666599999997</v>
      </c>
      <c r="H279" s="5">
        <f t="shared" si="83"/>
        <v>1</v>
      </c>
      <c r="I279">
        <f t="shared" si="84"/>
        <v>58.711334095284769</v>
      </c>
      <c r="J279">
        <f t="shared" si="85"/>
        <v>43.868092241984279</v>
      </c>
      <c r="K279">
        <f t="shared" si="85"/>
        <v>-39.020651382273286</v>
      </c>
      <c r="L279">
        <f t="shared" si="86"/>
        <v>-10.117625404105636</v>
      </c>
      <c r="M279">
        <f t="shared" si="87"/>
        <v>-23.174376047076073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69.10727902350159</v>
      </c>
      <c r="C280" s="9">
        <f t="shared" si="80"/>
        <v>1.5660000000000012</v>
      </c>
      <c r="D280" s="9">
        <f t="shared" si="81"/>
        <v>82.10727902350159</v>
      </c>
      <c r="E280" s="9">
        <f t="shared" si="81"/>
        <v>-28.177852326703356</v>
      </c>
      <c r="F280" s="9">
        <f t="shared" si="82"/>
        <v>-20.839342911603435</v>
      </c>
      <c r="G280" s="10">
        <f t="shared" si="83"/>
        <v>2.1666666599999997</v>
      </c>
      <c r="H280" s="5">
        <f t="shared" si="83"/>
        <v>1</v>
      </c>
      <c r="I280">
        <f t="shared" si="84"/>
        <v>58.758565589952596</v>
      </c>
      <c r="J280">
        <f t="shared" si="85"/>
        <v>43.807386489559647</v>
      </c>
      <c r="K280">
        <f t="shared" si="85"/>
        <v>-39.159697638555741</v>
      </c>
      <c r="L280">
        <f t="shared" si="86"/>
        <v>-10.111752444107418</v>
      </c>
      <c r="M280">
        <f t="shared" si="87"/>
        <v>-23.13504104723199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69.36994133089496</v>
      </c>
      <c r="C281" s="9">
        <f t="shared" si="80"/>
        <v>1.5720000000000012</v>
      </c>
      <c r="D281" s="9">
        <f t="shared" si="81"/>
        <v>82.36994133089496</v>
      </c>
      <c r="E281" s="9">
        <f t="shared" si="81"/>
        <v>-28.413226943273539</v>
      </c>
      <c r="F281" s="9">
        <f t="shared" si="82"/>
        <v>-20.99798219563354</v>
      </c>
      <c r="G281" s="10">
        <f t="shared" si="83"/>
        <v>2.1666666599999997</v>
      </c>
      <c r="H281" s="5">
        <f t="shared" si="83"/>
        <v>1</v>
      </c>
      <c r="I281">
        <f t="shared" si="84"/>
        <v>58.806019084468701</v>
      </c>
      <c r="J281">
        <f t="shared" si="85"/>
        <v>43.746715974895004</v>
      </c>
      <c r="K281">
        <f t="shared" si="85"/>
        <v>-39.298507884839132</v>
      </c>
      <c r="L281">
        <f t="shared" si="86"/>
        <v>-10.105903248545976</v>
      </c>
      <c r="M281">
        <f t="shared" si="87"/>
        <v>-23.095674698408978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69.632239720485856</v>
      </c>
      <c r="C282" s="9">
        <f t="shared" si="80"/>
        <v>1.5780000000000012</v>
      </c>
      <c r="D282" s="9">
        <f t="shared" si="81"/>
        <v>82.632239720485856</v>
      </c>
      <c r="E282" s="9">
        <f t="shared" si="81"/>
        <v>-28.649433712727145</v>
      </c>
      <c r="F282" s="9">
        <f t="shared" si="82"/>
        <v>-21.156972158838592</v>
      </c>
      <c r="G282" s="10">
        <f t="shared" si="83"/>
        <v>2.1666666599999997</v>
      </c>
      <c r="H282" s="5">
        <f t="shared" si="83"/>
        <v>1</v>
      </c>
      <c r="I282">
        <f t="shared" si="84"/>
        <v>58.853692031050286</v>
      </c>
      <c r="J282">
        <f t="shared" si="85"/>
        <v>43.686080555403727</v>
      </c>
      <c r="K282">
        <f t="shared" si="85"/>
        <v>-39.437081933029589</v>
      </c>
      <c r="L282">
        <f t="shared" si="86"/>
        <v>-10.10007720819844</v>
      </c>
      <c r="M282">
        <f t="shared" si="87"/>
        <v>-23.05627720762244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69.894174402428533</v>
      </c>
      <c r="C283" s="9">
        <f t="shared" si="80"/>
        <v>1.5840000000000012</v>
      </c>
      <c r="D283" s="9">
        <f t="shared" si="81"/>
        <v>82.894174402428533</v>
      </c>
      <c r="E283" s="9">
        <f t="shared" si="81"/>
        <v>-28.886471217315059</v>
      </c>
      <c r="F283" s="9">
        <f t="shared" si="82"/>
        <v>-21.316310556475219</v>
      </c>
      <c r="G283" s="10">
        <f t="shared" si="83"/>
        <v>2.1666666599999997</v>
      </c>
      <c r="H283" s="5">
        <f t="shared" si="83"/>
        <v>1</v>
      </c>
      <c r="I283">
        <f t="shared" si="84"/>
        <v>58.901581892952798</v>
      </c>
      <c r="J283">
        <f t="shared" si="85"/>
        <v>43.62548009215454</v>
      </c>
      <c r="K283">
        <f t="shared" si="85"/>
        <v>-39.575419596275324</v>
      </c>
      <c r="L283">
        <f t="shared" si="86"/>
        <v>-10.094273719082574</v>
      </c>
      <c r="M283">
        <f t="shared" si="87"/>
        <v>-23.016848786799031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70.155745586054522</v>
      </c>
      <c r="C284" s="9">
        <f t="shared" si="80"/>
        <v>1.5900000000000012</v>
      </c>
      <c r="D284" s="9">
        <f t="shared" si="81"/>
        <v>83.155745586054522</v>
      </c>
      <c r="E284" s="9">
        <f t="shared" si="81"/>
        <v>-29.124338038170873</v>
      </c>
      <c r="F284" s="9">
        <f t="shared" si="82"/>
        <v>-21.475995148410899</v>
      </c>
      <c r="G284" s="10">
        <f t="shared" si="83"/>
        <v>2.1666666599999997</v>
      </c>
      <c r="H284" s="5">
        <f t="shared" si="83"/>
        <v>1</v>
      </c>
      <c r="I284">
        <f t="shared" si="84"/>
        <v>58.949686144518232</v>
      </c>
      <c r="J284">
        <f t="shared" si="85"/>
        <v>43.564914449840046</v>
      </c>
      <c r="K284">
        <f t="shared" si="85"/>
        <v>-39.71352068899612</v>
      </c>
      <c r="L284">
        <f t="shared" si="86"/>
        <v>-10.088492182443348</v>
      </c>
      <c r="M284">
        <f t="shared" si="87"/>
        <v>-22.977389652709153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70.416953479894275</v>
      </c>
      <c r="C285" s="9">
        <f t="shared" si="80"/>
        <v>1.5960000000000012</v>
      </c>
      <c r="D285" s="9">
        <f t="shared" si="81"/>
        <v>83.416953479894275</v>
      </c>
      <c r="E285" s="9">
        <f t="shared" si="81"/>
        <v>-29.363032755318599</v>
      </c>
      <c r="F285" s="9">
        <f t="shared" si="82"/>
        <v>-21.636023699122038</v>
      </c>
      <c r="G285" s="10">
        <f t="shared" si="83"/>
        <v>2.1666666599999997</v>
      </c>
      <c r="H285" s="5">
        <f t="shared" si="83"/>
        <v>1</v>
      </c>
      <c r="I285">
        <f t="shared" si="84"/>
        <v>58.998002271221928</v>
      </c>
      <c r="J285">
        <f t="shared" si="85"/>
        <v>43.504383496745383</v>
      </c>
      <c r="K285">
        <f t="shared" si="85"/>
        <v>-39.851385026912375</v>
      </c>
      <c r="L285">
        <f t="shared" si="86"/>
        <v>-10.082732004739263</v>
      </c>
      <c r="M285">
        <f t="shared" si="87"/>
        <v>-22.937900026899669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70.677798291698664</v>
      </c>
      <c r="C286" s="9">
        <f t="shared" si="80"/>
        <v>1.6020000000000012</v>
      </c>
      <c r="D286" s="9">
        <f t="shared" si="81"/>
        <v>83.677798291698664</v>
      </c>
      <c r="E286" s="9">
        <f t="shared" si="81"/>
        <v>-29.602553947680558</v>
      </c>
      <c r="F286" s="9">
        <f t="shared" si="82"/>
        <v>-21.796393977692201</v>
      </c>
      <c r="G286" s="10">
        <f t="shared" si="83"/>
        <v>2.1666666599999997</v>
      </c>
      <c r="H286" s="5">
        <f t="shared" si="83"/>
        <v>1</v>
      </c>
      <c r="I286">
        <f t="shared" si="84"/>
        <v>59.046527769717777</v>
      </c>
      <c r="J286">
        <f t="shared" si="85"/>
        <v>43.44388710471695</v>
      </c>
      <c r="K286">
        <f t="shared" si="85"/>
        <v>-39.989012427073774</v>
      </c>
      <c r="L286">
        <f t="shared" si="86"/>
        <v>-10.076992597628443</v>
      </c>
      <c r="M286">
        <f t="shared" si="87"/>
        <v>-22.898380135626915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70.938280228460215</v>
      </c>
      <c r="C287" s="9">
        <f t="shared" si="80"/>
        <v>1.6080000000000012</v>
      </c>
      <c r="D287" s="9">
        <f t="shared" si="81"/>
        <v>83.938280228460215</v>
      </c>
      <c r="E287" s="9">
        <f t="shared" si="81"/>
        <v>-29.842900193085441</v>
      </c>
      <c r="F287" s="9">
        <f t="shared" si="82"/>
        <v>-21.957103757810604</v>
      </c>
      <c r="G287" s="10">
        <f t="shared" si="83"/>
        <v>2.1666666599999997</v>
      </c>
      <c r="H287" s="5">
        <f t="shared" si="83"/>
        <v>1</v>
      </c>
      <c r="I287">
        <f t="shared" si="84"/>
        <v>59.095260147881838</v>
      </c>
      <c r="J287">
        <f t="shared" si="85"/>
        <v>43.383425149131178</v>
      </c>
      <c r="K287">
        <f t="shared" si="85"/>
        <v>-40.126402707887536</v>
      </c>
      <c r="L287">
        <f t="shared" si="86"/>
        <v>-10.071273377954432</v>
      </c>
      <c r="M287">
        <f t="shared" si="87"/>
        <v>-22.858830209789932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71.198399496434206</v>
      </c>
      <c r="C288" s="9">
        <f t="shared" si="80"/>
        <v>1.6140000000000012</v>
      </c>
      <c r="D288" s="9">
        <f t="shared" si="81"/>
        <v>84.198399496434206</v>
      </c>
      <c r="E288" s="9">
        <f t="shared" si="81"/>
        <v>-30.084070068276542</v>
      </c>
      <c r="F288" s="9">
        <f t="shared" si="82"/>
        <v>-22.118150817770729</v>
      </c>
      <c r="G288" s="10">
        <f t="shared" si="83"/>
        <v>2.1666666599999997</v>
      </c>
      <c r="H288" s="5">
        <f t="shared" si="83"/>
        <v>1</v>
      </c>
      <c r="I288">
        <f t="shared" si="84"/>
        <v>59.144196924854533</v>
      </c>
      <c r="J288">
        <f t="shared" si="85"/>
        <v>43.322997508863452</v>
      </c>
      <c r="K288">
        <f t="shared" si="85"/>
        <v>-40.263555689146273</v>
      </c>
      <c r="L288">
        <f t="shared" si="86"/>
        <v>-10.065573767731792</v>
      </c>
      <c r="M288">
        <f t="shared" si="87"/>
        <v>-22.819250484863993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71.458156301159562</v>
      </c>
      <c r="C289" s="9">
        <f t="shared" si="80"/>
        <v>1.6200000000000012</v>
      </c>
      <c r="D289" s="9">
        <f t="shared" si="81"/>
        <v>84.458156301159562</v>
      </c>
      <c r="E289" s="9">
        <f t="shared" si="81"/>
        <v>-30.326062148920148</v>
      </c>
      <c r="F289" s="9">
        <f t="shared" si="82"/>
        <v>-22.279532940469213</v>
      </c>
      <c r="G289" s="10">
        <f t="shared" si="83"/>
        <v>2.1666666599999997</v>
      </c>
      <c r="H289" s="5">
        <f t="shared" si="83"/>
        <v>1</v>
      </c>
      <c r="I289">
        <f t="shared" si="84"/>
        <v>59.193335631081176</v>
      </c>
      <c r="J289">
        <f t="shared" si="85"/>
        <v>43.262604066257062</v>
      </c>
      <c r="K289">
        <f t="shared" si="85"/>
        <v>-40.400471192055456</v>
      </c>
      <c r="L289">
        <f t="shared" si="86"/>
        <v>-10.059893194131405</v>
      </c>
      <c r="M289">
        <f t="shared" si="87"/>
        <v>-22.779641200834376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67" priority="16" stopIfTrue="1" operator="greaterThan">
      <formula>$G$19</formula>
    </cfRule>
    <cfRule type="cellIs" dxfId="166" priority="17" stopIfTrue="1" operator="lessThan">
      <formula>$H$19</formula>
    </cfRule>
    <cfRule type="cellIs" dxfId="165" priority="18" stopIfTrue="1" operator="between">
      <formula>$H$19</formula>
      <formula>$G$19</formula>
    </cfRule>
  </conditionalFormatting>
  <conditionalFormatting sqref="E19:E20">
    <cfRule type="cellIs" dxfId="164" priority="13" stopIfTrue="1" operator="lessThan">
      <formula>$H$19</formula>
    </cfRule>
    <cfRule type="cellIs" dxfId="163" priority="14" stopIfTrue="1" operator="greaterThan">
      <formula>$G$19</formula>
    </cfRule>
    <cfRule type="cellIs" dxfId="162" priority="15" stopIfTrue="1" operator="between">
      <formula>$H$19</formula>
      <formula>$G$19</formula>
    </cfRule>
  </conditionalFormatting>
  <conditionalFormatting sqref="F19">
    <cfRule type="cellIs" dxfId="161" priority="10" stopIfTrue="1" operator="lessThan">
      <formula>$H$19</formula>
    </cfRule>
    <cfRule type="cellIs" dxfId="160" priority="11" stopIfTrue="1" operator="greaterThan">
      <formula>$G$19</formula>
    </cfRule>
    <cfRule type="cellIs" dxfId="159" priority="12" stopIfTrue="1" operator="between">
      <formula>$H$19</formula>
      <formula>$G$19</formula>
    </cfRule>
  </conditionalFormatting>
  <conditionalFormatting sqref="F20">
    <cfRule type="cellIs" dxfId="158" priority="7" stopIfTrue="1" operator="lessThan">
      <formula>$H$19</formula>
    </cfRule>
    <cfRule type="cellIs" dxfId="157" priority="8" stopIfTrue="1" operator="greaterThan">
      <formula>$G$19</formula>
    </cfRule>
    <cfRule type="cellIs" dxfId="156" priority="9" stopIfTrue="1" operator="between">
      <formula>$H$19</formula>
      <formula>$G$19</formula>
    </cfRule>
  </conditionalFormatting>
  <conditionalFormatting sqref="E21:E289">
    <cfRule type="cellIs" dxfId="155" priority="4" stopIfTrue="1" operator="lessThan">
      <formula>$H$19</formula>
    </cfRule>
    <cfRule type="cellIs" dxfId="154" priority="5" stopIfTrue="1" operator="greaterThan">
      <formula>$G$19</formula>
    </cfRule>
    <cfRule type="cellIs" dxfId="153" priority="6" stopIfTrue="1" operator="between">
      <formula>$H$19</formula>
      <formula>$G$19</formula>
    </cfRule>
  </conditionalFormatting>
  <conditionalFormatting sqref="F21:F289">
    <cfRule type="cellIs" dxfId="152" priority="1" stopIfTrue="1" operator="lessThan">
      <formula>$H$19</formula>
    </cfRule>
    <cfRule type="cellIs" dxfId="151" priority="2" stopIfTrue="1" operator="greaterThan">
      <formula>$G$19</formula>
    </cfRule>
    <cfRule type="cellIs" dxfId="15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546"/>
  <sheetViews>
    <sheetView topLeftCell="A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SummaryChart!G23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-4.144887967850318E-3</v>
      </c>
      <c r="P1" s="5" t="s">
        <v>10</v>
      </c>
    </row>
    <row r="2" spans="2:22" ht="22.5" x14ac:dyDescent="0.3">
      <c r="C2" s="24">
        <f>SummaryChart!H23</f>
        <v>4.5962459501238104</v>
      </c>
      <c r="D2" s="1" t="s">
        <v>18</v>
      </c>
      <c r="G2" s="9" t="s">
        <v>23</v>
      </c>
      <c r="O2" s="28">
        <f>TAN(C2/180*PI())</f>
        <v>8.0392145284174751E-2</v>
      </c>
      <c r="P2" s="5" t="s">
        <v>12</v>
      </c>
    </row>
    <row r="3" spans="2:22" ht="22.5" x14ac:dyDescent="0.3">
      <c r="C3" s="24">
        <f>SummaryChart!J23/12</f>
        <v>0.73344467889644183</v>
      </c>
      <c r="D3" s="1" t="s">
        <v>19</v>
      </c>
      <c r="G3" s="9" t="s">
        <v>28</v>
      </c>
      <c r="O3" s="28">
        <f>C3</f>
        <v>0.73344467889644183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SummaryChart!B23</f>
        <v>14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0.17477918565734107</v>
      </c>
      <c r="C12" s="14"/>
      <c r="D12" s="15">
        <f ca="1">CELL("contents",INDIRECT("D"&amp;C13-1))</f>
        <v>13.821029139280002</v>
      </c>
      <c r="E12" s="15">
        <f ca="1">CELL("contents",INDIRECT("E"&amp;C13-1))</f>
        <v>1.0226517248172626</v>
      </c>
      <c r="F12">
        <f ca="1">D13-D12</f>
        <v>0.35375004637733909</v>
      </c>
      <c r="G12">
        <f ca="1">D13-D11</f>
        <v>0.17477918565734107</v>
      </c>
      <c r="H12" s="27">
        <f ca="1">G12/F12</f>
        <v>0.49407537171290467</v>
      </c>
      <c r="I12">
        <f ca="1">D13-D12</f>
        <v>0.35375004637733909</v>
      </c>
      <c r="J12">
        <f ca="1">E13-E12</f>
        <v>-1.499021707445003E-2</v>
      </c>
      <c r="K12">
        <f ca="1">ATAN(J12/I12)*180/PI()</f>
        <v>-2.426466519548645</v>
      </c>
      <c r="N12" s="26">
        <f ca="1">E13-E12</f>
        <v>-1.499021707445003E-2</v>
      </c>
      <c r="O12" s="26">
        <f ca="1">N12+E13-H12*N12</f>
        <v>1.0000775877414787</v>
      </c>
      <c r="P12">
        <f ca="1">IF(AND(G12&gt;0,G12&lt;F12),1,0)</f>
        <v>1</v>
      </c>
      <c r="Q12" s="26">
        <f ca="1">IF(P12=1,O12,O13)</f>
        <v>1.0000775877414787</v>
      </c>
    </row>
    <row r="13" spans="2:22" x14ac:dyDescent="0.2">
      <c r="B13" t="str">
        <f ca="1">CELL("address",INDEX(B20:B290,MATCH(MIN(B20:B290),B20:B290,0)))</f>
        <v>$B$58</v>
      </c>
      <c r="C13">
        <f ca="1">CELL("row",INDEX(A20:A289,MATCH(MIN(A20:A289),A20:A289,0)))</f>
        <v>58</v>
      </c>
      <c r="D13" s="15">
        <f ca="1">CELL("contents",INDIRECT("D"&amp;C13))</f>
        <v>14.174779185657341</v>
      </c>
      <c r="E13" s="15">
        <f ca="1">CELL("contents",INDIRECT("E"&amp;C13))</f>
        <v>1.0076615077428126</v>
      </c>
      <c r="F13">
        <f ca="1">D14-D13</f>
        <v>0.35325801675252144</v>
      </c>
      <c r="G13">
        <f ca="1">D14-D11</f>
        <v>0.52803720240986252</v>
      </c>
      <c r="H13" s="27">
        <f ca="1">G13/F13</f>
        <v>1.4947635364770346</v>
      </c>
      <c r="N13" s="26">
        <f ca="1">E14-E13</f>
        <v>-1.612763174269527E-2</v>
      </c>
      <c r="O13" s="26">
        <f ca="1">E13+H13*N13</f>
        <v>0.98355451188410215</v>
      </c>
      <c r="P13">
        <f ca="1">IF(G13&lt;F13,1,0)</f>
        <v>0</v>
      </c>
    </row>
    <row r="14" spans="2:22" x14ac:dyDescent="0.2">
      <c r="D14" s="15">
        <f ca="1">CELL("contents",INDIRECT("D"&amp;C13+1))</f>
        <v>14.528037202409863</v>
      </c>
      <c r="E14" s="15">
        <f ca="1">CELL("contents",INDIRECT("E"&amp;C13+1))</f>
        <v>0.99153387600011733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14.174779185657341</v>
      </c>
      <c r="P15" s="10">
        <f>Q19</f>
        <v>4.4463180911916549</v>
      </c>
      <c r="Q15" s="10">
        <f>Q19</f>
        <v>4.4463180911916549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0.73344467889644183</v>
      </c>
      <c r="F19" s="9">
        <f>$O$1*D19^2+$O$2*D19+$O$3</f>
        <v>0.73344467889644183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62.299008187047811</v>
      </c>
      <c r="K19">
        <f>C1*SIN(C2/180*PI())</f>
        <v>5.0083509172331393</v>
      </c>
      <c r="L19">
        <f>-C15*I19*J19</f>
        <v>-15.295689153338392</v>
      </c>
      <c r="M19">
        <f>-C6-C15*I19*K19</f>
        <v>-33.403653264636752</v>
      </c>
      <c r="N19" s="16">
        <f>MAX(E19:E289)</f>
        <v>1.1133017099175602</v>
      </c>
      <c r="O19" s="19">
        <f>INDEX(C19:C289,MATCH(N19,E19:E289,0),1)</f>
        <v>0.15000000000000005</v>
      </c>
      <c r="P19" s="19">
        <f>COUNTIF(E19:E289,"&gt;"&amp;H19)*_dt</f>
        <v>0.16800000000000001</v>
      </c>
      <c r="Q19" s="21">
        <f>INDEX(D19:D289,MATCH(T17,T19:T289,0),1)</f>
        <v>4.4463180911916549</v>
      </c>
      <c r="R19" s="21">
        <f>INDEX(D19:D289,MATCH(T17,U19:U289,0),1)</f>
        <v>14.174779185657341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9.7284610944656862</v>
      </c>
    </row>
    <row r="20" spans="1:22" x14ac:dyDescent="0.2">
      <c r="A20">
        <f>B20</f>
        <v>13.626481273282474</v>
      </c>
      <c r="B20">
        <f>ABS(D20-$D$11)</f>
        <v>13.626481273282474</v>
      </c>
      <c r="C20" s="9">
        <f>C19+_dt</f>
        <v>6.0000000000000001E-3</v>
      </c>
      <c r="D20" s="9">
        <f>D19+$C$7*(J19+J20)/2</f>
        <v>0.37351872671752678</v>
      </c>
      <c r="E20" s="9">
        <f>E19+$C$7*(K19+K20)/2</f>
        <v>0.76289351864107724</v>
      </c>
      <c r="F20" s="9">
        <f>$O$1*D20^2+$O$2*D20+$O$3</f>
        <v>0.76289437145986139</v>
      </c>
      <c r="G20" s="10">
        <f>G19</f>
        <v>2.1666666599999997</v>
      </c>
      <c r="H20" s="5">
        <f>H19</f>
        <v>1</v>
      </c>
      <c r="I20">
        <f>SQRT(J20^2+K20^2)</f>
        <v>62.392757189136987</v>
      </c>
      <c r="J20">
        <f>J19+L19*$C$7</f>
        <v>62.207234052127781</v>
      </c>
      <c r="K20">
        <f>K19+M19*$C$7</f>
        <v>4.8079289976453188</v>
      </c>
      <c r="L20">
        <f>-$C$15*I20*J20</f>
        <v>-15.246949733615629</v>
      </c>
      <c r="M20">
        <f>-$C$6-$C$15*I20*K20</f>
        <v>-33.352420048196691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13.253512314064912</v>
      </c>
      <c r="B21">
        <f t="shared" ref="B21:B84" si="3">ABS(D21-$D$11)</f>
        <v>13.253512314064912</v>
      </c>
      <c r="C21" s="9">
        <f t="shared" ref="C21:C84" si="4">C20+_dt</f>
        <v>1.2E-2</v>
      </c>
      <c r="D21" s="9">
        <f t="shared" ref="D21:E36" si="5">D20+$C$7*(J20+J21)/2</f>
        <v>0.74648768593508841</v>
      </c>
      <c r="E21" s="9">
        <f t="shared" si="5"/>
        <v>0.79114074906608156</v>
      </c>
      <c r="F21" s="9">
        <f t="shared" ref="F21:F84" si="6">$O$1*D21^2+$O$2*D21+$O$3</f>
        <v>0.79114671200473841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62.286424240978555</v>
      </c>
      <c r="J21">
        <f t="shared" ref="J21:K84" si="9">J20+L20*$C$7</f>
        <v>62.115752353726087</v>
      </c>
      <c r="K21">
        <f t="shared" si="9"/>
        <v>4.6078144773561389</v>
      </c>
      <c r="L21">
        <f t="shared" ref="L21:L84" si="10">-$C$15*I21*J21</f>
        <v>-15.198581209462992</v>
      </c>
      <c r="M21">
        <f t="shared" ref="M21:M84" si="11">-$C$6-$C$15*I21*K21</f>
        <v>-33.301447384576925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12.881091374404326</v>
      </c>
      <c r="B22">
        <f t="shared" si="3"/>
        <v>12.881091374404326</v>
      </c>
      <c r="C22" s="9">
        <f t="shared" si="4"/>
        <v>1.8000000000000002E-2</v>
      </c>
      <c r="D22" s="9">
        <f t="shared" si="5"/>
        <v>1.1189086255956746</v>
      </c>
      <c r="E22" s="9">
        <f t="shared" si="5"/>
        <v>0.81818820987729601</v>
      </c>
      <c r="F22" s="9">
        <f t="shared" si="6"/>
        <v>0.81820692420039265</v>
      </c>
      <c r="G22" s="10">
        <f t="shared" si="7"/>
        <v>2.1666666599999997</v>
      </c>
      <c r="H22" s="5">
        <f t="shared" si="7"/>
        <v>1</v>
      </c>
      <c r="I22">
        <f t="shared" si="8"/>
        <v>62.180999234090045</v>
      </c>
      <c r="J22">
        <f t="shared" si="9"/>
        <v>62.024560866469308</v>
      </c>
      <c r="K22">
        <f t="shared" si="9"/>
        <v>4.4080057930486776</v>
      </c>
      <c r="L22">
        <f t="shared" si="10"/>
        <v>-15.150581221736562</v>
      </c>
      <c r="M22">
        <f t="shared" si="11"/>
        <v>-33.250732327653978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12.509216719667501</v>
      </c>
      <c r="B23">
        <f t="shared" si="3"/>
        <v>12.509216719667501</v>
      </c>
      <c r="C23" s="9">
        <f t="shared" si="4"/>
        <v>2.4E-2</v>
      </c>
      <c r="D23" s="9">
        <f t="shared" si="5"/>
        <v>1.4907832803324992</v>
      </c>
      <c r="E23" s="9">
        <f t="shared" si="5"/>
        <v>0.84403773145369032</v>
      </c>
      <c r="F23" s="9">
        <f t="shared" si="6"/>
        <v>0.84408020174022869</v>
      </c>
      <c r="G23" s="10">
        <f t="shared" si="7"/>
        <v>2.1666666599999997</v>
      </c>
      <c r="H23" s="5">
        <f t="shared" si="7"/>
        <v>1</v>
      </c>
      <c r="I23">
        <f t="shared" si="8"/>
        <v>62.076480251240454</v>
      </c>
      <c r="J23">
        <f t="shared" si="9"/>
        <v>61.933657379138886</v>
      </c>
      <c r="K23">
        <f t="shared" si="9"/>
        <v>4.2085013990827536</v>
      </c>
      <c r="L23">
        <f t="shared" si="10"/>
        <v>-15.102947428437536</v>
      </c>
      <c r="M23">
        <f t="shared" si="11"/>
        <v>-33.200271950867574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12.137886628446379</v>
      </c>
      <c r="B24">
        <f t="shared" si="3"/>
        <v>12.137886628446379</v>
      </c>
      <c r="C24" s="9">
        <f t="shared" si="4"/>
        <v>0.03</v>
      </c>
      <c r="D24" s="9">
        <f t="shared" si="5"/>
        <v>1.8621133715536207</v>
      </c>
      <c r="E24" s="9">
        <f t="shared" si="5"/>
        <v>0.86869113495307126</v>
      </c>
      <c r="F24" s="9">
        <f t="shared" si="6"/>
        <v>0.86877170863136788</v>
      </c>
      <c r="G24" s="10">
        <f t="shared" si="7"/>
        <v>2.1666666599999997</v>
      </c>
      <c r="H24" s="5">
        <f t="shared" si="7"/>
        <v>1</v>
      </c>
      <c r="I24">
        <f t="shared" si="8"/>
        <v>61.972865379040194</v>
      </c>
      <c r="J24">
        <f t="shared" si="9"/>
        <v>61.843039694568262</v>
      </c>
      <c r="K24">
        <f t="shared" si="9"/>
        <v>4.0092997673775486</v>
      </c>
      <c r="L24">
        <f t="shared" si="10"/>
        <v>-15.055677504461773</v>
      </c>
      <c r="M24">
        <f t="shared" si="11"/>
        <v>-33.15006334705523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11.76709939247405</v>
      </c>
      <c r="B25">
        <f t="shared" si="3"/>
        <v>11.76709939247405</v>
      </c>
      <c r="C25" s="9">
        <f t="shared" si="4"/>
        <v>3.5999999999999997E-2</v>
      </c>
      <c r="D25" s="9">
        <f t="shared" si="5"/>
        <v>2.2329006075259499</v>
      </c>
      <c r="E25" s="9">
        <f t="shared" si="5"/>
        <v>0.89215023241708957</v>
      </c>
      <c r="F25" s="9">
        <f t="shared" si="6"/>
        <v>0.89228657948153012</v>
      </c>
      <c r="G25" s="10">
        <f t="shared" si="7"/>
        <v>2.1666666599999997</v>
      </c>
      <c r="H25" s="5">
        <f t="shared" si="7"/>
        <v>1</v>
      </c>
      <c r="I25">
        <f t="shared" si="8"/>
        <v>61.870152707581909</v>
      </c>
      <c r="J25">
        <f t="shared" si="9"/>
        <v>61.752705629541488</v>
      </c>
      <c r="K25">
        <f t="shared" si="9"/>
        <v>3.8103993872952171</v>
      </c>
      <c r="L25">
        <f t="shared" si="10"/>
        <v>-15.008769141352632</v>
      </c>
      <c r="M25">
        <f t="shared" si="11"/>
        <v>-33.10010362829037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11.396853316541346</v>
      </c>
      <c r="B26">
        <f t="shared" si="3"/>
        <v>11.396853316541346</v>
      </c>
      <c r="C26" s="9">
        <f t="shared" si="4"/>
        <v>4.1999999999999996E-2</v>
      </c>
      <c r="D26" s="9">
        <f t="shared" si="5"/>
        <v>2.6031466834586543</v>
      </c>
      <c r="E26" s="9">
        <f t="shared" si="5"/>
        <v>0.9144168268755517</v>
      </c>
      <c r="F26" s="9">
        <f t="shared" si="6"/>
        <v>0.91462991978319386</v>
      </c>
      <c r="G26" s="10">
        <f t="shared" si="7"/>
        <v>2.1666666599999997</v>
      </c>
      <c r="H26" s="5">
        <f t="shared" si="7"/>
        <v>1</v>
      </c>
      <c r="I26">
        <f t="shared" si="8"/>
        <v>61.768340330084349</v>
      </c>
      <c r="J26">
        <f t="shared" si="9"/>
        <v>61.662653014693369</v>
      </c>
      <c r="K26">
        <f t="shared" si="9"/>
        <v>3.6117987655254749</v>
      </c>
      <c r="L26">
        <f t="shared" si="10"/>
        <v>-14.96222004705707</v>
      </c>
      <c r="M26">
        <f t="shared" si="11"/>
        <v>-33.050389925723827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11.027146718414032</v>
      </c>
      <c r="B27">
        <f t="shared" si="3"/>
        <v>11.027146718414032</v>
      </c>
      <c r="C27" s="9">
        <f t="shared" si="4"/>
        <v>4.7999999999999994E-2</v>
      </c>
      <c r="D27" s="9">
        <f t="shared" si="5"/>
        <v>2.9728532815859676</v>
      </c>
      <c r="E27" s="9">
        <f t="shared" si="5"/>
        <v>0.93549271245004151</v>
      </c>
      <c r="F27" s="9">
        <f t="shared" si="6"/>
        <v>0.93580680619506174</v>
      </c>
      <c r="G27" s="10">
        <f t="shared" si="7"/>
        <v>2.1666666599999997</v>
      </c>
      <c r="H27" s="5">
        <f t="shared" si="7"/>
        <v>1</v>
      </c>
      <c r="I27">
        <f t="shared" si="8"/>
        <v>61.667426342539471</v>
      </c>
      <c r="J27">
        <f t="shared" si="9"/>
        <v>61.572879694411029</v>
      </c>
      <c r="K27">
        <f t="shared" si="9"/>
        <v>3.413496425971132</v>
      </c>
      <c r="L27">
        <f t="shared" si="10"/>
        <v>-14.916027945684981</v>
      </c>
      <c r="M27">
        <f t="shared" si="11"/>
        <v>-33.000919389428894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10.657977928750588</v>
      </c>
      <c r="B28">
        <f t="shared" si="3"/>
        <v>10.657977928750588</v>
      </c>
      <c r="C28" s="9">
        <f t="shared" si="4"/>
        <v>5.3999999999999992E-2</v>
      </c>
      <c r="D28" s="9">
        <f t="shared" si="5"/>
        <v>3.3420220712494113</v>
      </c>
      <c r="E28" s="9">
        <f t="shared" si="5"/>
        <v>0.95537967445685856</v>
      </c>
      <c r="F28" s="9">
        <f t="shared" si="6"/>
        <v>0.95582228682086035</v>
      </c>
      <c r="G28" s="10">
        <f t="shared" si="7"/>
        <v>2.1666666599999997</v>
      </c>
      <c r="H28" s="5">
        <f t="shared" si="7"/>
        <v>1</v>
      </c>
      <c r="I28">
        <f t="shared" si="8"/>
        <v>61.567408843362628</v>
      </c>
      <c r="J28">
        <f t="shared" si="9"/>
        <v>61.483383526736915</v>
      </c>
      <c r="K28">
        <f t="shared" si="9"/>
        <v>3.2154909096345587</v>
      </c>
      <c r="L28">
        <f t="shared" si="10"/>
        <v>-14.870190577271712</v>
      </c>
      <c r="M28">
        <f t="shared" si="11"/>
        <v>-32.951689188249659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10.289345291020558</v>
      </c>
      <c r="B29">
        <f t="shared" si="3"/>
        <v>10.289345291020558</v>
      </c>
      <c r="C29" s="9">
        <f t="shared" si="4"/>
        <v>5.9999999999999991E-2</v>
      </c>
      <c r="D29" s="9">
        <f t="shared" si="5"/>
        <v>3.7106547089794417</v>
      </c>
      <c r="E29" s="9">
        <f t="shared" si="5"/>
        <v>0.97407948950927747</v>
      </c>
      <c r="F29" s="9">
        <f t="shared" si="6"/>
        <v>0.97468138148549976</v>
      </c>
      <c r="G29" s="10">
        <f t="shared" si="7"/>
        <v>2.1666666599999997</v>
      </c>
      <c r="H29" s="5">
        <f t="shared" si="7"/>
        <v>1</v>
      </c>
      <c r="I29">
        <f t="shared" si="8"/>
        <v>61.468285933045998</v>
      </c>
      <c r="J29">
        <f t="shared" si="9"/>
        <v>61.394162383273283</v>
      </c>
      <c r="K29">
        <f t="shared" si="9"/>
        <v>3.0177807745050607</v>
      </c>
      <c r="L29">
        <f t="shared" si="10"/>
        <v>-14.824705697543774</v>
      </c>
      <c r="M29">
        <f t="shared" si="11"/>
        <v>-32.902696509652714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9.9212471614234747</v>
      </c>
      <c r="B30">
        <f t="shared" si="3"/>
        <v>9.9212471614234747</v>
      </c>
      <c r="C30" s="9">
        <f t="shared" si="4"/>
        <v>6.5999999999999989E-2</v>
      </c>
      <c r="D30" s="9">
        <f t="shared" si="5"/>
        <v>4.0787528385765253</v>
      </c>
      <c r="E30" s="9">
        <f t="shared" si="5"/>
        <v>0.99159392561913406</v>
      </c>
      <c r="F30" s="9">
        <f t="shared" si="6"/>
        <v>0.99238908200862119</v>
      </c>
      <c r="G30" s="10">
        <f t="shared" si="7"/>
        <v>2.1666666599999997</v>
      </c>
      <c r="H30" s="5">
        <f t="shared" si="7"/>
        <v>1</v>
      </c>
      <c r="I30">
        <f t="shared" si="8"/>
        <v>61.370055713815297</v>
      </c>
      <c r="J30">
        <f t="shared" si="9"/>
        <v>61.305214149088023</v>
      </c>
      <c r="K30">
        <f t="shared" si="9"/>
        <v>2.8203645954471446</v>
      </c>
      <c r="L30">
        <f t="shared" si="10"/>
        <v>-14.779571077687702</v>
      </c>
      <c r="M30">
        <f t="shared" si="11"/>
        <v>-32.853938559582133</v>
      </c>
      <c r="S30">
        <f t="shared" si="0"/>
        <v>0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9.5536819088083451</v>
      </c>
      <c r="B31">
        <f t="shared" si="3"/>
        <v>9.5536819088083451</v>
      </c>
      <c r="C31" s="9">
        <f t="shared" si="4"/>
        <v>7.1999999999999995E-2</v>
      </c>
      <c r="D31" s="9">
        <f t="shared" si="5"/>
        <v>4.4463180911916549</v>
      </c>
      <c r="E31" s="9">
        <f t="shared" si="5"/>
        <v>1.0079247422977444</v>
      </c>
      <c r="F31" s="9">
        <f t="shared" si="6"/>
        <v>1.0089503524755572</v>
      </c>
      <c r="G31" s="10">
        <f t="shared" si="7"/>
        <v>2.1666666599999997</v>
      </c>
      <c r="H31" s="5">
        <f t="shared" si="7"/>
        <v>1</v>
      </c>
      <c r="I31">
        <f t="shared" si="8"/>
        <v>61.272716289289747</v>
      </c>
      <c r="J31">
        <f t="shared" si="9"/>
        <v>61.216536722621896</v>
      </c>
      <c r="K31">
        <f t="shared" si="9"/>
        <v>2.6232409640896517</v>
      </c>
      <c r="L31">
        <f t="shared" si="10"/>
        <v>-14.734784504122036</v>
      </c>
      <c r="M31">
        <f t="shared" si="11"/>
        <v>-32.805412562317699</v>
      </c>
      <c r="S31">
        <f t="shared" si="0"/>
        <v>1</v>
      </c>
      <c r="T31" t="b">
        <f t="shared" si="1"/>
        <v>1</v>
      </c>
      <c r="U31" t="b">
        <f t="shared" si="2"/>
        <v>0</v>
      </c>
    </row>
    <row r="32" spans="1:22" x14ac:dyDescent="0.2">
      <c r="A32">
        <f t="shared" si="12"/>
        <v>9.1866479145936886</v>
      </c>
      <c r="B32">
        <f t="shared" si="3"/>
        <v>9.1866479145936886</v>
      </c>
      <c r="C32" s="9">
        <f t="shared" si="4"/>
        <v>7.8E-2</v>
      </c>
      <c r="D32" s="9">
        <f t="shared" si="5"/>
        <v>4.8133520854063123</v>
      </c>
      <c r="E32" s="9">
        <f t="shared" si="5"/>
        <v>1.0230736906561606</v>
      </c>
      <c r="F32" s="9">
        <f t="shared" si="6"/>
        <v>1.0243701295057328</v>
      </c>
      <c r="G32" s="10">
        <f t="shared" si="7"/>
        <v>2.1666666599999997</v>
      </c>
      <c r="H32" s="5">
        <f t="shared" si="7"/>
        <v>1</v>
      </c>
      <c r="I32">
        <f t="shared" si="8"/>
        <v>61.176265764145384</v>
      </c>
      <c r="J32">
        <f t="shared" si="9"/>
        <v>61.128128015597163</v>
      </c>
      <c r="K32">
        <f t="shared" si="9"/>
        <v>2.4264084887157455</v>
      </c>
      <c r="L32">
        <f t="shared" si="10"/>
        <v>-14.690343778272396</v>
      </c>
      <c r="M32">
        <f t="shared" si="11"/>
        <v>-32.757115760336347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8.8201435726881137</v>
      </c>
      <c r="B33">
        <f t="shared" si="3"/>
        <v>8.8201435726881137</v>
      </c>
      <c r="C33" s="9">
        <f t="shared" si="4"/>
        <v>8.4000000000000005E-2</v>
      </c>
      <c r="D33" s="9">
        <f t="shared" si="5"/>
        <v>5.1798564273118863</v>
      </c>
      <c r="E33" s="9">
        <f t="shared" si="5"/>
        <v>1.0370425135047689</v>
      </c>
      <c r="F33" s="9">
        <f t="shared" si="6"/>
        <v>1.0386533225185288</v>
      </c>
      <c r="G33" s="10">
        <f t="shared" si="7"/>
        <v>2.1666666599999997</v>
      </c>
      <c r="H33" s="5">
        <f t="shared" si="7"/>
        <v>1</v>
      </c>
      <c r="I33">
        <f t="shared" si="8"/>
        <v>61.080702243781765</v>
      </c>
      <c r="J33">
        <f t="shared" si="9"/>
        <v>61.03998595292753</v>
      </c>
      <c r="K33">
        <f t="shared" si="9"/>
        <v>2.2298657941537274</v>
      </c>
      <c r="L33">
        <f t="shared" si="10"/>
        <v>-14.646246716349644</v>
      </c>
      <c r="M33">
        <f t="shared" si="11"/>
        <v>-32.709045414176707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8.4541672894114424</v>
      </c>
      <c r="B34">
        <f t="shared" si="3"/>
        <v>8.4541672894114424</v>
      </c>
      <c r="C34" s="9">
        <f t="shared" si="4"/>
        <v>9.0000000000000011E-2</v>
      </c>
      <c r="D34" s="9">
        <f t="shared" si="5"/>
        <v>5.5458327105885576</v>
      </c>
      <c r="E34" s="9">
        <f t="shared" si="5"/>
        <v>1.0498329454522362</v>
      </c>
      <c r="F34" s="9">
        <f t="shared" si="6"/>
        <v>1.0518048139966387</v>
      </c>
      <c r="G34" s="10">
        <f t="shared" si="7"/>
        <v>2.1666666599999997</v>
      </c>
      <c r="H34" s="5">
        <f t="shared" si="7"/>
        <v>1</v>
      </c>
      <c r="I34">
        <f t="shared" si="8"/>
        <v>60.986023833992064</v>
      </c>
      <c r="J34">
        <f t="shared" si="9"/>
        <v>60.952108472629433</v>
      </c>
      <c r="K34">
        <f t="shared" si="9"/>
        <v>2.033611521668667</v>
      </c>
      <c r="L34">
        <f t="shared" si="10"/>
        <v>-14.602491149131074</v>
      </c>
      <c r="M34">
        <f t="shared" si="11"/>
        <v>-32.661198802306771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8.0887174834163496</v>
      </c>
      <c r="B35">
        <f t="shared" si="3"/>
        <v>8.0887174834163496</v>
      </c>
      <c r="C35" s="9">
        <f t="shared" si="4"/>
        <v>9.6000000000000016E-2</v>
      </c>
      <c r="D35" s="9">
        <f t="shared" si="5"/>
        <v>5.9112825165836496</v>
      </c>
      <c r="E35" s="9">
        <f t="shared" si="5"/>
        <v>1.0614467130038066</v>
      </c>
      <c r="F35" s="9">
        <f t="shared" si="6"/>
        <v>1.0638294597469367</v>
      </c>
      <c r="G35" s="10">
        <f t="shared" si="7"/>
        <v>2.1666666599999997</v>
      </c>
      <c r="H35" s="5">
        <f t="shared" si="7"/>
        <v>1</v>
      </c>
      <c r="I35">
        <f t="shared" si="8"/>
        <v>60.892228640636617</v>
      </c>
      <c r="J35">
        <f t="shared" si="9"/>
        <v>60.864493525734645</v>
      </c>
      <c r="K35">
        <f t="shared" si="9"/>
        <v>1.8376443288548263</v>
      </c>
      <c r="L35">
        <f t="shared" si="10"/>
        <v>-14.559074921744662</v>
      </c>
      <c r="M35">
        <f t="shared" si="11"/>
        <v>-32.613573220994674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7.7237925856105338</v>
      </c>
      <c r="B36">
        <f t="shared" si="3"/>
        <v>7.7237925856105338</v>
      </c>
      <c r="C36" s="9">
        <f t="shared" si="4"/>
        <v>0.10200000000000002</v>
      </c>
      <c r="D36" s="9">
        <f t="shared" si="5"/>
        <v>6.2762074143894662</v>
      </c>
      <c r="E36" s="9">
        <f t="shared" si="5"/>
        <v>1.0718855346589575</v>
      </c>
      <c r="F36" s="9">
        <f t="shared" si="6"/>
        <v>1.0747320891588878</v>
      </c>
      <c r="G36" s="10">
        <f t="shared" si="7"/>
        <v>2.1666666599999997</v>
      </c>
      <c r="H36" s="5">
        <f t="shared" si="7"/>
        <v>1</v>
      </c>
      <c r="I36">
        <f t="shared" si="8"/>
        <v>60.799314769320013</v>
      </c>
      <c r="J36">
        <f t="shared" si="9"/>
        <v>60.777139076204179</v>
      </c>
      <c r="K36">
        <f t="shared" si="9"/>
        <v>1.6419628895288583</v>
      </c>
      <c r="L36">
        <f t="shared" si="10"/>
        <v>-14.515995893456289</v>
      </c>
      <c r="M36">
        <f t="shared" si="11"/>
        <v>-32.566165984182369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7.3593910390793909</v>
      </c>
      <c r="B37">
        <f t="shared" si="3"/>
        <v>7.3593910390793909</v>
      </c>
      <c r="C37" s="9">
        <f t="shared" si="4"/>
        <v>0.10800000000000003</v>
      </c>
      <c r="D37" s="9">
        <f t="shared" ref="D37:E52" si="13">D36+$C$7*(J36+J37)/2</f>
        <v>6.6406089609206091</v>
      </c>
      <c r="E37" s="9">
        <f t="shared" si="13"/>
        <v>1.0811511210084155</v>
      </c>
      <c r="F37" s="9">
        <f t="shared" si="6"/>
        <v>1.0845175054605205</v>
      </c>
      <c r="G37" s="10">
        <f t="shared" ref="G37:H52" si="14">G36</f>
        <v>2.1666666599999997</v>
      </c>
      <c r="H37" s="5">
        <f t="shared" si="14"/>
        <v>1</v>
      </c>
      <c r="I37">
        <f t="shared" si="8"/>
        <v>60.707280325071636</v>
      </c>
      <c r="J37">
        <f t="shared" si="9"/>
        <v>60.69004310084344</v>
      </c>
      <c r="K37">
        <f t="shared" si="9"/>
        <v>1.446565893623764</v>
      </c>
      <c r="L37">
        <f t="shared" si="10"/>
        <v>-14.473251937459946</v>
      </c>
      <c r="M37">
        <f t="shared" si="11"/>
        <v>-32.518974423362415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6.9955112990092045</v>
      </c>
      <c r="B38">
        <f t="shared" si="3"/>
        <v>6.9955112990092045</v>
      </c>
      <c r="C38" s="9">
        <f t="shared" si="4"/>
        <v>0.11400000000000003</v>
      </c>
      <c r="D38" s="9">
        <f t="shared" si="13"/>
        <v>7.0044887009907955</v>
      </c>
      <c r="E38" s="9">
        <f t="shared" si="13"/>
        <v>1.0892451748305376</v>
      </c>
      <c r="F38" s="9">
        <f t="shared" si="6"/>
        <v>1.0931904859719839</v>
      </c>
      <c r="G38" s="10">
        <f t="shared" si="14"/>
        <v>2.1666666599999997</v>
      </c>
      <c r="H38" s="5">
        <f t="shared" si="14"/>
        <v>1</v>
      </c>
      <c r="I38">
        <f t="shared" si="8"/>
        <v>60.616123412029886</v>
      </c>
      <c r="J38">
        <f t="shared" si="9"/>
        <v>60.60320358921868</v>
      </c>
      <c r="K38">
        <f t="shared" si="9"/>
        <v>1.2514520470835895</v>
      </c>
      <c r="L38">
        <f t="shared" si="10"/>
        <v>-14.430840940670922</v>
      </c>
      <c r="M38">
        <f t="shared" si="11"/>
        <v>-32.47199588745756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6.6321518326108242</v>
      </c>
      <c r="B39">
        <f t="shared" si="3"/>
        <v>6.6321518326108242</v>
      </c>
      <c r="C39" s="9">
        <f t="shared" si="4"/>
        <v>0.12000000000000004</v>
      </c>
      <c r="D39" s="9">
        <f t="shared" si="13"/>
        <v>7.3678481673891758</v>
      </c>
      <c r="E39" s="9">
        <f t="shared" si="13"/>
        <v>1.0961693911870649</v>
      </c>
      <c r="F39" s="9">
        <f t="shared" si="6"/>
        <v>1.1007557823567193</v>
      </c>
      <c r="G39" s="10">
        <f t="shared" si="14"/>
        <v>2.1666666599999997</v>
      </c>
      <c r="H39" s="5">
        <f t="shared" si="14"/>
        <v>1</v>
      </c>
      <c r="I39">
        <f t="shared" si="8"/>
        <v>60.525842133129935</v>
      </c>
      <c r="J39">
        <f t="shared" si="9"/>
        <v>60.516618543574651</v>
      </c>
      <c r="K39">
        <f t="shared" si="9"/>
        <v>1.0566200717588441</v>
      </c>
      <c r="L39">
        <f t="shared" si="10"/>
        <v>-14.388760803521901</v>
      </c>
      <c r="M39">
        <f t="shared" si="11"/>
        <v>-32.425227742703285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6.2693111190438398</v>
      </c>
      <c r="B40">
        <f t="shared" si="3"/>
        <v>6.2693111190438398</v>
      </c>
      <c r="C40" s="9">
        <f t="shared" si="4"/>
        <v>0.12600000000000003</v>
      </c>
      <c r="D40" s="9">
        <f t="shared" si="13"/>
        <v>7.7306888809561602</v>
      </c>
      <c r="E40" s="9">
        <f t="shared" si="13"/>
        <v>1.1019254575182493</v>
      </c>
      <c r="F40" s="9">
        <f t="shared" si="6"/>
        <v>1.1072181208702601</v>
      </c>
      <c r="G40" s="10">
        <f t="shared" si="14"/>
        <v>2.1666666599999997</v>
      </c>
      <c r="H40" s="5">
        <f t="shared" si="14"/>
        <v>1</v>
      </c>
      <c r="I40">
        <f t="shared" si="8"/>
        <v>60.436434589795219</v>
      </c>
      <c r="J40">
        <f t="shared" si="9"/>
        <v>60.430285978753517</v>
      </c>
      <c r="K40">
        <f t="shared" si="9"/>
        <v>0.86206870530262436</v>
      </c>
      <c r="L40">
        <f t="shared" si="10"/>
        <v>-14.347009439761983</v>
      </c>
      <c r="M40">
        <f t="shared" si="11"/>
        <v>-32.37866737253318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5.9069876493412341</v>
      </c>
      <c r="B41">
        <f t="shared" si="3"/>
        <v>5.9069876493412341</v>
      </c>
      <c r="C41" s="9">
        <f t="shared" si="4"/>
        <v>0.13200000000000003</v>
      </c>
      <c r="D41" s="9">
        <f t="shared" si="13"/>
        <v>8.0930123506587659</v>
      </c>
      <c r="E41" s="9">
        <f t="shared" si="13"/>
        <v>1.1065150537373596</v>
      </c>
      <c r="F41" s="9">
        <f t="shared" si="6"/>
        <v>1.1125822026066934</v>
      </c>
      <c r="G41" s="10">
        <f t="shared" si="14"/>
        <v>2.1666666599999997</v>
      </c>
      <c r="H41" s="5">
        <f t="shared" si="14"/>
        <v>1</v>
      </c>
      <c r="I41">
        <f t="shared" si="8"/>
        <v>60.34789888163256</v>
      </c>
      <c r="J41">
        <f t="shared" si="9"/>
        <v>60.344203922114943</v>
      </c>
      <c r="K41">
        <f t="shared" si="9"/>
        <v>0.66779670106742528</v>
      </c>
      <c r="L41">
        <f t="shared" si="10"/>
        <v>-14.305584776258593</v>
      </c>
      <c r="M41">
        <f t="shared" si="11"/>
        <v>-32.332312177467053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5.5451799263345176</v>
      </c>
      <c r="B42">
        <f t="shared" si="3"/>
        <v>5.5451799263345176</v>
      </c>
      <c r="C42" s="9">
        <f t="shared" si="4"/>
        <v>0.13800000000000004</v>
      </c>
      <c r="D42" s="9">
        <f t="shared" si="13"/>
        <v>8.4548200736654824</v>
      </c>
      <c r="E42" s="9">
        <f t="shared" si="13"/>
        <v>1.1099398523245698</v>
      </c>
      <c r="F42" s="9">
        <f t="shared" si="6"/>
        <v>1.1168527037427938</v>
      </c>
      <c r="G42" s="10">
        <f t="shared" si="14"/>
        <v>2.1666666599999997</v>
      </c>
      <c r="H42" s="5">
        <f t="shared" si="14"/>
        <v>1</v>
      </c>
      <c r="I42">
        <f t="shared" si="8"/>
        <v>60.260233106131118</v>
      </c>
      <c r="J42">
        <f t="shared" si="9"/>
        <v>60.258370413457392</v>
      </c>
      <c r="K42">
        <f t="shared" si="9"/>
        <v>0.47380282800262297</v>
      </c>
      <c r="L42">
        <f t="shared" si="10"/>
        <v>-14.264484752802275</v>
      </c>
      <c r="M42">
        <f t="shared" si="11"/>
        <v>-32.286159575001861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5.1838864645793237</v>
      </c>
      <c r="B43">
        <f t="shared" si="3"/>
        <v>5.1838864645793237</v>
      </c>
      <c r="C43" s="9">
        <f t="shared" si="4"/>
        <v>0.14400000000000004</v>
      </c>
      <c r="D43" s="9">
        <f t="shared" si="13"/>
        <v>8.8161135354206763</v>
      </c>
      <c r="E43" s="9">
        <f t="shared" si="13"/>
        <v>1.1122015184202356</v>
      </c>
      <c r="F43" s="9">
        <f t="shared" si="6"/>
        <v>1.1200342757798614</v>
      </c>
      <c r="G43" s="10">
        <f t="shared" si="14"/>
        <v>2.1666666599999997</v>
      </c>
      <c r="H43" s="5">
        <f t="shared" si="14"/>
        <v>1</v>
      </c>
      <c r="I43">
        <f t="shared" si="8"/>
        <v>60.173435358365005</v>
      </c>
      <c r="J43">
        <f t="shared" si="9"/>
        <v>60.172783504940575</v>
      </c>
      <c r="K43">
        <f t="shared" si="9"/>
        <v>0.2800858705526118</v>
      </c>
      <c r="L43">
        <f t="shared" si="10"/>
        <v>-14.223707321914304</v>
      </c>
      <c r="M43">
        <f t="shared" si="11"/>
        <v>-32.240206999505297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4.823105790281474</v>
      </c>
      <c r="B44">
        <f t="shared" si="3"/>
        <v>4.823105790281474</v>
      </c>
      <c r="C44" s="9">
        <f t="shared" si="4"/>
        <v>0.15000000000000005</v>
      </c>
      <c r="D44" s="9">
        <f t="shared" si="13"/>
        <v>9.176894209718526</v>
      </c>
      <c r="E44" s="9">
        <f t="shared" si="13"/>
        <v>1.1133017099175602</v>
      </c>
      <c r="F44" s="9">
        <f t="shared" si="6"/>
        <v>1.1221315457832806</v>
      </c>
      <c r="G44" s="10">
        <f t="shared" si="14"/>
        <v>2.1666666599999997</v>
      </c>
      <c r="H44" s="5">
        <f t="shared" si="14"/>
        <v>1</v>
      </c>
      <c r="I44">
        <f t="shared" si="8"/>
        <v>60.087503730699908</v>
      </c>
      <c r="J44">
        <f t="shared" si="9"/>
        <v>60.08744126100909</v>
      </c>
      <c r="K44">
        <f t="shared" si="9"/>
        <v>8.6644628555580028E-2</v>
      </c>
      <c r="L44">
        <f t="shared" si="10"/>
        <v>-14.183250448657178</v>
      </c>
      <c r="M44">
        <f t="shared" si="11"/>
        <v>-32.194451902112064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4.4628364412234944</v>
      </c>
      <c r="B45">
        <f t="shared" si="3"/>
        <v>4.4628364412234944</v>
      </c>
      <c r="C45" s="9">
        <f t="shared" si="4"/>
        <v>0.15600000000000006</v>
      </c>
      <c r="D45" s="9">
        <f t="shared" si="13"/>
        <v>9.5371635587765056</v>
      </c>
      <c r="E45" s="9">
        <f t="shared" si="13"/>
        <v>1.1132420775546557</v>
      </c>
      <c r="F45" s="9">
        <f t="shared" si="6"/>
        <v>1.1231491166198218</v>
      </c>
      <c r="G45" s="10">
        <f t="shared" si="14"/>
        <v>2.1666666599999997</v>
      </c>
      <c r="H45" s="5">
        <f t="shared" si="14"/>
        <v>1</v>
      </c>
      <c r="I45">
        <f t="shared" si="8"/>
        <v>60.002436312503391</v>
      </c>
      <c r="J45">
        <f t="shared" si="9"/>
        <v>60.002341758317144</v>
      </c>
      <c r="K45">
        <f t="shared" si="9"/>
        <v>-0.10652208285709236</v>
      </c>
      <c r="L45">
        <f t="shared" si="10"/>
        <v>-14.143112110447872</v>
      </c>
      <c r="M45">
        <f t="shared" si="11"/>
        <v>-32.148891750622759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4.1030769666915798</v>
      </c>
      <c r="B46">
        <f t="shared" si="3"/>
        <v>4.1030769666915798</v>
      </c>
      <c r="C46" s="9">
        <f t="shared" si="4"/>
        <v>0.16200000000000006</v>
      </c>
      <c r="D46" s="9">
        <f t="shared" si="13"/>
        <v>9.8969230333084202</v>
      </c>
      <c r="E46" s="9">
        <f t="shared" si="13"/>
        <v>1.1120242650060019</v>
      </c>
      <c r="F46" s="9">
        <f t="shared" si="6"/>
        <v>1.1230915671927075</v>
      </c>
      <c r="G46" s="10">
        <f t="shared" si="14"/>
        <v>2.1666666599999997</v>
      </c>
      <c r="H46" s="5">
        <f t="shared" si="14"/>
        <v>1</v>
      </c>
      <c r="I46">
        <f t="shared" si="8"/>
        <v>59.918231189859249</v>
      </c>
      <c r="J46">
        <f t="shared" si="9"/>
        <v>59.917483085654453</v>
      </c>
      <c r="K46">
        <f t="shared" si="9"/>
        <v>-0.29941543336082893</v>
      </c>
      <c r="L46">
        <f t="shared" si="10"/>
        <v>-14.103290296873903</v>
      </c>
      <c r="M46">
        <f t="shared" si="11"/>
        <v>-32.103524029405314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3.7438259274029964</v>
      </c>
      <c r="B47">
        <f t="shared" si="3"/>
        <v>3.7438259274029964</v>
      </c>
      <c r="C47" s="9">
        <f t="shared" si="4"/>
        <v>0.16800000000000007</v>
      </c>
      <c r="D47" s="9">
        <f t="shared" si="13"/>
        <v>10.256174072597004</v>
      </c>
      <c r="E47" s="9">
        <f t="shared" si="13"/>
        <v>1.1096499089733076</v>
      </c>
      <c r="F47" s="9">
        <f t="shared" si="6"/>
        <v>1.1219634526744642</v>
      </c>
      <c r="G47" s="10">
        <f t="shared" si="14"/>
        <v>2.1666666599999997</v>
      </c>
      <c r="H47" s="5">
        <f t="shared" si="14"/>
        <v>1</v>
      </c>
      <c r="I47">
        <f t="shared" si="8"/>
        <v>59.834886445285754</v>
      </c>
      <c r="J47">
        <f t="shared" si="9"/>
        <v>59.832863343873207</v>
      </c>
      <c r="K47">
        <f t="shared" si="9"/>
        <v>-0.49203657753726082</v>
      </c>
      <c r="L47">
        <f t="shared" si="10"/>
        <v>-14.063783009512179</v>
      </c>
      <c r="M47">
        <f t="shared" si="11"/>
        <v>-32.058346239299013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3.3850818954339275</v>
      </c>
      <c r="B48">
        <f t="shared" si="3"/>
        <v>3.3850818954339275</v>
      </c>
      <c r="C48" s="9">
        <f t="shared" si="4"/>
        <v>0.17400000000000007</v>
      </c>
      <c r="D48" s="9">
        <f t="shared" si="13"/>
        <v>10.614918104566073</v>
      </c>
      <c r="E48" s="9">
        <f t="shared" si="13"/>
        <v>1.1061206392757768</v>
      </c>
      <c r="F48" s="9">
        <f t="shared" si="6"/>
        <v>1.119769304737579</v>
      </c>
      <c r="G48" s="10">
        <f t="shared" si="14"/>
        <v>2.1666666599999997</v>
      </c>
      <c r="H48" s="5">
        <f t="shared" si="14"/>
        <v>1</v>
      </c>
      <c r="I48">
        <f t="shared" si="8"/>
        <v>59.75240015745787</v>
      </c>
      <c r="J48">
        <f t="shared" si="9"/>
        <v>59.748480645816137</v>
      </c>
      <c r="K48">
        <f t="shared" si="9"/>
        <v>-0.68438665497305484</v>
      </c>
      <c r="L48">
        <f t="shared" si="10"/>
        <v>-14.024588261750566</v>
      </c>
      <c r="M48">
        <f t="shared" si="11"/>
        <v>-32.013355897520952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3.0268434541477429</v>
      </c>
      <c r="B49">
        <f t="shared" si="3"/>
        <v>3.0268434541477429</v>
      </c>
      <c r="C49" s="9">
        <f t="shared" si="4"/>
        <v>0.18000000000000008</v>
      </c>
      <c r="D49" s="9">
        <f t="shared" si="13"/>
        <v>10.973156545852257</v>
      </c>
      <c r="E49" s="9">
        <f t="shared" si="13"/>
        <v>1.1014380789397831</v>
      </c>
      <c r="F49" s="9">
        <f t="shared" si="6"/>
        <v>1.116513631782982</v>
      </c>
      <c r="G49" s="10">
        <f t="shared" si="14"/>
        <v>2.1666666599999997</v>
      </c>
      <c r="H49" s="5">
        <f t="shared" si="14"/>
        <v>1</v>
      </c>
      <c r="I49">
        <f t="shared" si="8"/>
        <v>59.670770400933542</v>
      </c>
      <c r="J49">
        <f t="shared" si="9"/>
        <v>59.664333116245636</v>
      </c>
      <c r="K49">
        <f t="shared" si="9"/>
        <v>-0.87646679035818054</v>
      </c>
      <c r="L49">
        <f t="shared" si="10"/>
        <v>-13.985704078612208</v>
      </c>
      <c r="M49">
        <f t="shared" si="11"/>
        <v>-31.96855053757497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2.6691091981236834</v>
      </c>
      <c r="B50">
        <f t="shared" si="3"/>
        <v>2.6691091981236834</v>
      </c>
      <c r="C50" s="9">
        <f t="shared" si="4"/>
        <v>0.18600000000000008</v>
      </c>
      <c r="D50" s="9">
        <f t="shared" si="13"/>
        <v>11.330890801876317</v>
      </c>
      <c r="E50" s="9">
        <f t="shared" si="13"/>
        <v>1.0956038442879577</v>
      </c>
      <c r="F50" s="9">
        <f t="shared" si="6"/>
        <v>1.1122009191663753</v>
      </c>
      <c r="G50" s="10">
        <f t="shared" si="14"/>
        <v>2.1666666599999997</v>
      </c>
      <c r="H50" s="5">
        <f t="shared" si="14"/>
        <v>1</v>
      </c>
      <c r="I50">
        <f t="shared" si="8"/>
        <v>59.589995245884076</v>
      </c>
      <c r="J50">
        <f t="shared" si="9"/>
        <v>59.580418891773967</v>
      </c>
      <c r="K50">
        <f t="shared" si="9"/>
        <v>-1.0682780935836305</v>
      </c>
      <c r="L50">
        <f t="shared" si="10"/>
        <v>-13.947128496582579</v>
      </c>
      <c r="M50">
        <f t="shared" si="11"/>
        <v>-31.923927709162978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2.3118777330859785</v>
      </c>
      <c r="B51">
        <f t="shared" si="3"/>
        <v>2.3118777330859785</v>
      </c>
      <c r="C51" s="9">
        <f t="shared" si="4"/>
        <v>0.19200000000000009</v>
      </c>
      <c r="D51" s="9">
        <f t="shared" si="13"/>
        <v>11.688122266914021</v>
      </c>
      <c r="E51" s="9">
        <f t="shared" si="13"/>
        <v>1.088619545027691</v>
      </c>
      <c r="F51" s="9">
        <f t="shared" si="6"/>
        <v>1.1068356294224251</v>
      </c>
      <c r="G51" s="10">
        <f t="shared" si="14"/>
        <v>2.1666666599999997</v>
      </c>
      <c r="H51" s="5">
        <f t="shared" si="14"/>
        <v>1</v>
      </c>
      <c r="I51">
        <f t="shared" si="8"/>
        <v>59.51007275782856</v>
      </c>
      <c r="J51">
        <f t="shared" si="9"/>
        <v>59.496736120794473</v>
      </c>
      <c r="K51">
        <f t="shared" si="9"/>
        <v>-1.2598216598386083</v>
      </c>
      <c r="L51">
        <f t="shared" si="10"/>
        <v>-13.908859563439176</v>
      </c>
      <c r="M51">
        <f t="shared" si="11"/>
        <v>-31.87948497809866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1.9551476758333539</v>
      </c>
      <c r="B52">
        <f t="shared" si="3"/>
        <v>1.9551476758333539</v>
      </c>
      <c r="C52" s="9">
        <f t="shared" si="4"/>
        <v>0.19800000000000009</v>
      </c>
      <c r="D52" s="9">
        <f t="shared" si="13"/>
        <v>12.044852324166646</v>
      </c>
      <c r="E52" s="9">
        <f t="shared" si="13"/>
        <v>1.0804867843390535</v>
      </c>
      <c r="F52" s="9">
        <f t="shared" si="6"/>
        <v>1.1004222024868415</v>
      </c>
      <c r="G52" s="10">
        <f t="shared" si="14"/>
        <v>2.1666666599999997</v>
      </c>
      <c r="H52" s="5">
        <f t="shared" si="14"/>
        <v>1</v>
      </c>
      <c r="I52">
        <f t="shared" si="8"/>
        <v>59.431000997372472</v>
      </c>
      <c r="J52">
        <f t="shared" si="9"/>
        <v>59.413282963413842</v>
      </c>
      <c r="K52">
        <f t="shared" si="9"/>
        <v>-1.4510985697072003</v>
      </c>
      <c r="L52">
        <f t="shared" si="10"/>
        <v>-13.87089533808394</v>
      </c>
      <c r="M52">
        <f t="shared" si="11"/>
        <v>-31.835219926223459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1.5989176541689556</v>
      </c>
      <c r="B53">
        <f t="shared" si="3"/>
        <v>1.5989176541689556</v>
      </c>
      <c r="C53" s="9">
        <f t="shared" si="4"/>
        <v>0.2040000000000001</v>
      </c>
      <c r="D53" s="9">
        <f t="shared" ref="D53:E68" si="15">D52+$C$7*(J52+J53)/2</f>
        <v>12.401082345831044</v>
      </c>
      <c r="E53" s="9">
        <f t="shared" si="15"/>
        <v>1.0712071589621384</v>
      </c>
      <c r="F53" s="9">
        <f t="shared" si="6"/>
        <v>1.0929650559163573</v>
      </c>
      <c r="G53" s="10">
        <f t="shared" ref="G53:H68" si="16">G52</f>
        <v>2.1666666599999997</v>
      </c>
      <c r="H53" s="5">
        <f t="shared" si="16"/>
        <v>1</v>
      </c>
      <c r="I53">
        <f t="shared" si="8"/>
        <v>59.35277801995052</v>
      </c>
      <c r="J53">
        <f t="shared" si="9"/>
        <v>59.330057591385341</v>
      </c>
      <c r="K53">
        <f t="shared" si="9"/>
        <v>-1.6421098892645412</v>
      </c>
      <c r="L53">
        <f t="shared" si="10"/>
        <v>-13.833233890378319</v>
      </c>
      <c r="M53">
        <f t="shared" si="11"/>
        <v>-31.791130151324882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1.2431863068306708</v>
      </c>
      <c r="B54">
        <f t="shared" si="3"/>
        <v>1.2431863068306708</v>
      </c>
      <c r="C54" s="9">
        <f t="shared" si="4"/>
        <v>0.2100000000000001</v>
      </c>
      <c r="D54" s="9">
        <f t="shared" si="15"/>
        <v>12.756813693169329</v>
      </c>
      <c r="E54" s="9">
        <f t="shared" si="15"/>
        <v>1.0607822592838272</v>
      </c>
      <c r="F54" s="9">
        <f t="shared" si="6"/>
        <v>1.0844685851066345</v>
      </c>
      <c r="G54" s="10">
        <f t="shared" si="16"/>
        <v>2.1666666599999997</v>
      </c>
      <c r="H54" s="5">
        <f t="shared" si="16"/>
        <v>1</v>
      </c>
      <c r="I54">
        <f t="shared" si="8"/>
        <v>59.275401875573628</v>
      </c>
      <c r="J54">
        <f t="shared" si="9"/>
        <v>59.24705818804307</v>
      </c>
      <c r="K54">
        <f t="shared" si="9"/>
        <v>-1.8328566701724904</v>
      </c>
      <c r="L54">
        <f t="shared" si="10"/>
        <v>-13.795873300980947</v>
      </c>
      <c r="M54">
        <f t="shared" si="11"/>
        <v>-31.74721326705702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0.8879522834218303</v>
      </c>
      <c r="B55">
        <f t="shared" si="3"/>
        <v>0.8879522834218303</v>
      </c>
      <c r="C55" s="9">
        <f t="shared" si="4"/>
        <v>0.21600000000000011</v>
      </c>
      <c r="D55" s="9">
        <f t="shared" si="15"/>
        <v>13.11204771657817</v>
      </c>
      <c r="E55" s="9">
        <f t="shared" si="15"/>
        <v>1.0492136694239853</v>
      </c>
      <c r="F55" s="9">
        <f t="shared" si="6"/>
        <v>1.074937163508106</v>
      </c>
      <c r="G55" s="10">
        <f t="shared" si="16"/>
        <v>2.1666666599999997</v>
      </c>
      <c r="H55" s="5">
        <f t="shared" si="16"/>
        <v>1</v>
      </c>
      <c r="I55">
        <f t="shared" si="8"/>
        <v>59.198870608580229</v>
      </c>
      <c r="J55">
        <f t="shared" si="9"/>
        <v>59.164282948237187</v>
      </c>
      <c r="K55">
        <f t="shared" si="9"/>
        <v>-2.0233399497748326</v>
      </c>
      <c r="L55">
        <f t="shared" si="10"/>
        <v>-13.758811661187986</v>
      </c>
      <c r="M55">
        <f t="shared" si="11"/>
        <v>-31.703466902863241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0.53321424434230913</v>
      </c>
      <c r="B56">
        <f t="shared" si="3"/>
        <v>0.53321424434230913</v>
      </c>
      <c r="C56" s="9">
        <f t="shared" si="4"/>
        <v>0.22200000000000011</v>
      </c>
      <c r="D56" s="9">
        <f t="shared" si="15"/>
        <v>13.466785755657691</v>
      </c>
      <c r="E56" s="9">
        <f t="shared" si="15"/>
        <v>1.0365029673210848</v>
      </c>
      <c r="F56" s="9">
        <f t="shared" si="6"/>
        <v>1.0643751428397823</v>
      </c>
      <c r="G56" s="10">
        <f t="shared" si="16"/>
        <v>2.1666666599999997</v>
      </c>
      <c r="H56" s="5">
        <f t="shared" si="16"/>
        <v>1</v>
      </c>
      <c r="I56">
        <f t="shared" si="8"/>
        <v>59.123182257391882</v>
      </c>
      <c r="J56">
        <f t="shared" si="9"/>
        <v>59.081730078270056</v>
      </c>
      <c r="K56">
        <f t="shared" si="9"/>
        <v>-2.2135607511920119</v>
      </c>
      <c r="L56">
        <f t="shared" si="10"/>
        <v>-13.722047072776032</v>
      </c>
      <c r="M56">
        <f t="shared" si="11"/>
        <v>-31.659888703901075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0.17897086071999802</v>
      </c>
      <c r="B57">
        <f t="shared" si="3"/>
        <v>0.17897086071999802</v>
      </c>
      <c r="C57" s="9">
        <f t="shared" si="4"/>
        <v>0.22800000000000012</v>
      </c>
      <c r="D57" s="9">
        <f t="shared" si="15"/>
        <v>13.821029139280002</v>
      </c>
      <c r="E57" s="9">
        <f t="shared" si="15"/>
        <v>1.0226517248172626</v>
      </c>
      <c r="F57" s="9">
        <f t="shared" si="6"/>
        <v>1.0527868533010287</v>
      </c>
      <c r="G57" s="10">
        <f t="shared" si="16"/>
        <v>2.1666666599999997</v>
      </c>
      <c r="H57" s="5">
        <f t="shared" si="16"/>
        <v>1</v>
      </c>
      <c r="I57">
        <f t="shared" si="8"/>
        <v>59.048334854273179</v>
      </c>
      <c r="J57">
        <f t="shared" si="9"/>
        <v>58.999397795833403</v>
      </c>
      <c r="K57">
        <f t="shared" si="9"/>
        <v>-2.4035200834154185</v>
      </c>
      <c r="L57">
        <f t="shared" si="10"/>
        <v>-13.685577647847637</v>
      </c>
      <c r="M57">
        <f t="shared" si="11"/>
        <v>-31.616476330969164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0.17477918565734107</v>
      </c>
      <c r="B58">
        <f t="shared" si="3"/>
        <v>0.17477918565734107</v>
      </c>
      <c r="C58" s="9">
        <f t="shared" si="4"/>
        <v>0.23400000000000012</v>
      </c>
      <c r="D58" s="9">
        <f t="shared" si="15"/>
        <v>14.174779185657341</v>
      </c>
      <c r="E58" s="9">
        <f t="shared" si="15"/>
        <v>1.0076615077428126</v>
      </c>
      <c r="F58" s="9">
        <f t="shared" si="6"/>
        <v>1.0401766037813438</v>
      </c>
      <c r="G58" s="10">
        <f t="shared" si="16"/>
        <v>2.1666666599999997</v>
      </c>
      <c r="H58" s="5">
        <f t="shared" si="16"/>
        <v>1</v>
      </c>
      <c r="I58">
        <f t="shared" si="8"/>
        <v>58.974326425096031</v>
      </c>
      <c r="J58">
        <f t="shared" si="9"/>
        <v>58.91728432994632</v>
      </c>
      <c r="K58">
        <f t="shared" si="9"/>
        <v>-2.5932189414012337</v>
      </c>
      <c r="L58">
        <f t="shared" si="10"/>
        <v>-13.649401508679377</v>
      </c>
      <c r="M58">
        <f t="shared" si="11"/>
        <v>-31.573227460436307</v>
      </c>
      <c r="S58">
        <f t="shared" si="0"/>
        <v>1</v>
      </c>
      <c r="T58" t="b">
        <f t="shared" si="1"/>
        <v>0</v>
      </c>
      <c r="U58" t="b">
        <f t="shared" si="2"/>
        <v>1</v>
      </c>
    </row>
    <row r="59" spans="1:21" x14ac:dyDescent="0.2">
      <c r="A59">
        <f t="shared" si="12"/>
        <v>100</v>
      </c>
      <c r="B59">
        <f t="shared" si="3"/>
        <v>0.52803720240986252</v>
      </c>
      <c r="C59" s="9">
        <f t="shared" si="4"/>
        <v>0.24000000000000013</v>
      </c>
      <c r="D59" s="9">
        <f t="shared" si="15"/>
        <v>14.528037202409863</v>
      </c>
      <c r="E59" s="9">
        <f t="shared" si="15"/>
        <v>0.99153387600011733</v>
      </c>
      <c r="F59" s="9">
        <f t="shared" si="6"/>
        <v>1.0265486820681446</v>
      </c>
      <c r="G59" s="10">
        <f t="shared" si="16"/>
        <v>2.1666666599999997</v>
      </c>
      <c r="H59" s="5">
        <f t="shared" si="16"/>
        <v>1</v>
      </c>
      <c r="I59">
        <f t="shared" si="8"/>
        <v>58.901154989108413</v>
      </c>
      <c r="J59">
        <f t="shared" si="9"/>
        <v>58.835387920894242</v>
      </c>
      <c r="K59">
        <f t="shared" si="9"/>
        <v>-2.7826583061638517</v>
      </c>
      <c r="L59">
        <f t="shared" si="10"/>
        <v>-13.61351678757249</v>
      </c>
      <c r="M59">
        <f t="shared" si="11"/>
        <v>-31.530139784172533</v>
      </c>
      <c r="S59">
        <f t="shared" si="0"/>
        <v>0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100</v>
      </c>
      <c r="B60">
        <f t="shared" si="3"/>
        <v>0.88080448663305155</v>
      </c>
      <c r="C60" s="9">
        <f t="shared" si="4"/>
        <v>0.24600000000000014</v>
      </c>
      <c r="D60" s="9">
        <f t="shared" si="15"/>
        <v>14.880804486633052</v>
      </c>
      <c r="E60" s="9">
        <f t="shared" si="15"/>
        <v>0.97427038364701912</v>
      </c>
      <c r="F60" s="9">
        <f t="shared" si="6"/>
        <v>1.0119073550525846</v>
      </c>
      <c r="G60" s="10">
        <f t="shared" si="16"/>
        <v>2.1666666599999997</v>
      </c>
      <c r="H60" s="5">
        <f t="shared" si="16"/>
        <v>1</v>
      </c>
      <c r="I60">
        <f t="shared" si="8"/>
        <v>58.828818558707482</v>
      </c>
      <c r="J60">
        <f t="shared" si="9"/>
        <v>58.753706820168809</v>
      </c>
      <c r="K60">
        <f t="shared" si="9"/>
        <v>-2.9718391448688868</v>
      </c>
      <c r="L60">
        <f t="shared" si="10"/>
        <v>-13.577921626706029</v>
      </c>
      <c r="M60">
        <f t="shared" si="11"/>
        <v>-31.487211009482127</v>
      </c>
      <c r="S60">
        <f t="shared" si="0"/>
        <v>0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100</v>
      </c>
      <c r="B61">
        <f t="shared" si="3"/>
        <v>1.2330823249647835</v>
      </c>
      <c r="C61" s="9">
        <f t="shared" si="4"/>
        <v>0.25200000000000011</v>
      </c>
      <c r="D61" s="9">
        <f t="shared" si="15"/>
        <v>15.233082324964784</v>
      </c>
      <c r="E61" s="9">
        <f t="shared" si="15"/>
        <v>0.95587257897963518</v>
      </c>
      <c r="F61" s="9">
        <f t="shared" si="6"/>
        <v>0.99625686893341781</v>
      </c>
      <c r="G61" s="10">
        <f t="shared" si="16"/>
        <v>2.1666666599999997</v>
      </c>
      <c r="H61" s="5">
        <f t="shared" si="16"/>
        <v>1</v>
      </c>
      <c r="I61">
        <f t="shared" si="8"/>
        <v>58.757315139217212</v>
      </c>
      <c r="J61">
        <f t="shared" si="9"/>
        <v>58.672239290408569</v>
      </c>
      <c r="K61">
        <f t="shared" si="9"/>
        <v>-3.1607624109257797</v>
      </c>
      <c r="L61">
        <f t="shared" si="10"/>
        <v>-13.542614177992554</v>
      </c>
      <c r="M61">
        <f t="shared" si="11"/>
        <v>-31.444438859038623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1.5848719936520315</v>
      </c>
      <c r="C62" s="9">
        <f t="shared" si="4"/>
        <v>0.25800000000000012</v>
      </c>
      <c r="D62" s="9">
        <f t="shared" si="15"/>
        <v>15.584871993652031</v>
      </c>
      <c r="E62" s="9">
        <f t="shared" si="15"/>
        <v>0.93634200461461781</v>
      </c>
      <c r="F62" s="9">
        <f t="shared" si="6"/>
        <v>0.97960144941892502</v>
      </c>
      <c r="G62" s="10">
        <f t="shared" si="16"/>
        <v>2.1666666599999997</v>
      </c>
      <c r="H62" s="5">
        <f t="shared" si="16"/>
        <v>1</v>
      </c>
      <c r="I62">
        <f t="shared" si="8"/>
        <v>58.686642728670542</v>
      </c>
      <c r="J62">
        <f t="shared" si="9"/>
        <v>58.590983605340611</v>
      </c>
      <c r="K62">
        <f t="shared" si="9"/>
        <v>-3.3494290440800114</v>
      </c>
      <c r="L62">
        <f t="shared" si="10"/>
        <v>-13.507592602936295</v>
      </c>
      <c r="M62">
        <f t="shared" si="11"/>
        <v>-31.4018210708217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1.9361747586172218</v>
      </c>
      <c r="C63" s="9">
        <f t="shared" si="4"/>
        <v>0.26400000000000012</v>
      </c>
      <c r="D63" s="9">
        <f t="shared" si="15"/>
        <v>15.936174758617222</v>
      </c>
      <c r="E63" s="9">
        <f t="shared" si="15"/>
        <v>0.91568019757086294</v>
      </c>
      <c r="F63" s="9">
        <f t="shared" si="6"/>
        <v>0.96194530192692096</v>
      </c>
      <c r="G63" s="10">
        <f t="shared" si="16"/>
        <v>2.1666666599999997</v>
      </c>
      <c r="H63" s="5">
        <f t="shared" si="16"/>
        <v>1</v>
      </c>
      <c r="I63">
        <f t="shared" si="8"/>
        <v>58.616799317596012</v>
      </c>
      <c r="J63">
        <f t="shared" si="9"/>
        <v>58.50993804972299</v>
      </c>
      <c r="K63">
        <f t="shared" si="9"/>
        <v>-3.5378399705049417</v>
      </c>
      <c r="L63">
        <f t="shared" si="10"/>
        <v>-13.472855072493823</v>
      </c>
      <c r="M63">
        <f t="shared" si="11"/>
        <v>-31.359355398055929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2.2869918755242544</v>
      </c>
      <c r="C64" s="9">
        <f t="shared" si="4"/>
        <v>0.27000000000000013</v>
      </c>
      <c r="D64" s="9">
        <f t="shared" si="15"/>
        <v>16.286991875524254</v>
      </c>
      <c r="E64" s="9">
        <f t="shared" si="15"/>
        <v>0.89388868935066834</v>
      </c>
      <c r="F64" s="9">
        <f t="shared" si="6"/>
        <v>0.94329261178285584</v>
      </c>
      <c r="G64" s="10">
        <f t="shared" si="16"/>
        <v>2.1666666599999997</v>
      </c>
      <c r="H64" s="5">
        <f t="shared" si="16"/>
        <v>1</v>
      </c>
      <c r="I64">
        <f t="shared" si="8"/>
        <v>58.547782888809039</v>
      </c>
      <c r="J64">
        <f t="shared" si="9"/>
        <v>58.429100919288025</v>
      </c>
      <c r="K64">
        <f t="shared" si="9"/>
        <v>-3.7259961028932773</v>
      </c>
      <c r="L64">
        <f t="shared" si="10"/>
        <v>-13.438399766937163</v>
      </c>
      <c r="M64">
        <f t="shared" si="11"/>
        <v>-31.317039609151323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2.6373245898441766</v>
      </c>
      <c r="C65" s="9">
        <f t="shared" si="4"/>
        <v>0.27600000000000013</v>
      </c>
      <c r="D65" s="9">
        <f t="shared" si="15"/>
        <v>16.637324589844177</v>
      </c>
      <c r="E65" s="9">
        <f t="shared" si="15"/>
        <v>0.87096900602034399</v>
      </c>
      <c r="F65" s="9">
        <f t="shared" si="6"/>
        <v>0.92364754441603247</v>
      </c>
      <c r="G65" s="10">
        <f t="shared" si="16"/>
        <v>2.1666666599999997</v>
      </c>
      <c r="H65" s="5">
        <f t="shared" si="16"/>
        <v>1</v>
      </c>
      <c r="I65">
        <f t="shared" si="8"/>
        <v>58.479591417207729</v>
      </c>
      <c r="J65">
        <f t="shared" si="9"/>
        <v>58.348470520686405</v>
      </c>
      <c r="K65">
        <f t="shared" si="9"/>
        <v>-3.9138983405481853</v>
      </c>
      <c r="L65">
        <f t="shared" si="10"/>
        <v>-13.404224875719368</v>
      </c>
      <c r="M65">
        <f t="shared" si="11"/>
        <v>-31.274871487645711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2.9871741369205331</v>
      </c>
      <c r="C66" s="9">
        <f t="shared" si="4"/>
        <v>0.28200000000000014</v>
      </c>
      <c r="D66" s="9">
        <f t="shared" si="15"/>
        <v>16.987174136920533</v>
      </c>
      <c r="E66" s="9">
        <f t="shared" si="15"/>
        <v>0.84692266829027729</v>
      </c>
      <c r="F66" s="9">
        <f t="shared" si="6"/>
        <v>0.90301424555394794</v>
      </c>
      <c r="G66" s="10">
        <f t="shared" si="16"/>
        <v>2.1666666599999997</v>
      </c>
      <c r="H66" s="5">
        <f t="shared" si="16"/>
        <v>1</v>
      </c>
      <c r="I66">
        <f t="shared" si="8"/>
        <v>58.412222869573355</v>
      </c>
      <c r="J66">
        <f t="shared" si="9"/>
        <v>58.268045171432085</v>
      </c>
      <c r="K66">
        <f t="shared" si="9"/>
        <v>-4.10154756947406</v>
      </c>
      <c r="L66">
        <f t="shared" si="10"/>
        <v>-13.370328597342517</v>
      </c>
      <c r="M66">
        <f t="shared" si="11"/>
        <v>-31.2328488321488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3.3365417420343739</v>
      </c>
      <c r="C67" s="9">
        <f t="shared" si="4"/>
        <v>0.28800000000000014</v>
      </c>
      <c r="D67" s="9">
        <f t="shared" si="15"/>
        <v>17.336541742034374</v>
      </c>
      <c r="E67" s="9">
        <f t="shared" si="15"/>
        <v>0.8217511915944542</v>
      </c>
      <c r="F67" s="9">
        <f t="shared" si="6"/>
        <v>0.88139684141478136</v>
      </c>
      <c r="G67" s="10">
        <f t="shared" si="16"/>
        <v>2.1666666599999997</v>
      </c>
      <c r="H67" s="5">
        <f t="shared" si="16"/>
        <v>1</v>
      </c>
      <c r="I67">
        <f t="shared" si="8"/>
        <v>58.345675204375489</v>
      </c>
      <c r="J67">
        <f t="shared" si="9"/>
        <v>58.187823199848033</v>
      </c>
      <c r="K67">
        <f t="shared" si="9"/>
        <v>-4.2889446624669532</v>
      </c>
      <c r="L67">
        <f t="shared" si="10"/>
        <v>-13.336709139228143</v>
      </c>
      <c r="M67">
        <f t="shared" si="11"/>
        <v>-31.190969456287959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3.6854286204689544</v>
      </c>
      <c r="C68" s="9">
        <f t="shared" si="4"/>
        <v>0.29400000000000015</v>
      </c>
      <c r="D68" s="9">
        <f t="shared" si="15"/>
        <v>17.685428620468954</v>
      </c>
      <c r="E68" s="9">
        <f t="shared" si="15"/>
        <v>0.7954560861694393</v>
      </c>
      <c r="F68" s="9">
        <f t="shared" si="6"/>
        <v>0.85879943889803967</v>
      </c>
      <c r="G68" s="10">
        <f t="shared" si="16"/>
        <v>2.1666666599999997</v>
      </c>
      <c r="H68" s="5">
        <f t="shared" si="16"/>
        <v>1</v>
      </c>
      <c r="I68">
        <f t="shared" si="8"/>
        <v>58.279946371581786</v>
      </c>
      <c r="J68">
        <f t="shared" si="9"/>
        <v>58.107802945012665</v>
      </c>
      <c r="K68">
        <f t="shared" si="9"/>
        <v>-4.4760904792046805</v>
      </c>
      <c r="L68">
        <f t="shared" si="10"/>
        <v>-13.303364717590011</v>
      </c>
      <c r="M68">
        <f t="shared" si="11"/>
        <v>-31.149231188655655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4.0338359775741139</v>
      </c>
      <c r="C69" s="9">
        <f t="shared" si="4"/>
        <v>0.30000000000000016</v>
      </c>
      <c r="D69" s="9">
        <f t="shared" ref="D69:E84" si="17">D68+$C$7*(J68+J69)/2</f>
        <v>18.033835977574114</v>
      </c>
      <c r="E69" s="9">
        <f t="shared" si="17"/>
        <v>0.76803885713281539</v>
      </c>
      <c r="F69" s="9">
        <f t="shared" si="6"/>
        <v>0.8352261257733774</v>
      </c>
      <c r="G69" s="10">
        <f t="shared" ref="G69:H84" si="18">G68</f>
        <v>2.1666666599999997</v>
      </c>
      <c r="H69" s="5">
        <f t="shared" si="18"/>
        <v>1</v>
      </c>
      <c r="I69">
        <f t="shared" si="8"/>
        <v>58.21503431247254</v>
      </c>
      <c r="J69">
        <f t="shared" si="9"/>
        <v>58.027982756707125</v>
      </c>
      <c r="K69">
        <f t="shared" si="9"/>
        <v>-4.6629858663366148</v>
      </c>
      <c r="L69">
        <f t="shared" si="10"/>
        <v>-13.270293557309339</v>
      </c>
      <c r="M69">
        <f t="shared" si="11"/>
        <v>-31.10763187275851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4.3817650088303246</v>
      </c>
      <c r="C70" s="9">
        <f t="shared" si="4"/>
        <v>0.30600000000000016</v>
      </c>
      <c r="D70" s="9">
        <f t="shared" si="17"/>
        <v>18.381765008830325</v>
      </c>
      <c r="E70" s="9">
        <f t="shared" si="17"/>
        <v>0.73950100456108603</v>
      </c>
      <c r="F70" s="9">
        <f t="shared" si="6"/>
        <v>0.81068097086760893</v>
      </c>
      <c r="G70" s="10">
        <f t="shared" si="18"/>
        <v>2.1666666599999997</v>
      </c>
      <c r="H70" s="5">
        <f t="shared" si="18"/>
        <v>1</v>
      </c>
      <c r="I70">
        <f t="shared" si="8"/>
        <v>58.150936959459862</v>
      </c>
      <c r="J70">
        <f t="shared" si="9"/>
        <v>57.948360995363267</v>
      </c>
      <c r="K70">
        <f t="shared" si="9"/>
        <v>-4.8496316575731662</v>
      </c>
      <c r="L70">
        <f t="shared" si="10"/>
        <v>-13.237493891812321</v>
      </c>
      <c r="M70">
        <f t="shared" si="11"/>
        <v>-31.066169366967927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4.7292168999124513</v>
      </c>
      <c r="C71" s="9">
        <f t="shared" si="4"/>
        <v>0.31200000000000017</v>
      </c>
      <c r="D71" s="9">
        <f t="shared" si="17"/>
        <v>18.729216899912451</v>
      </c>
      <c r="E71" s="9">
        <f t="shared" si="17"/>
        <v>0.70984402356704157</v>
      </c>
      <c r="F71" s="9">
        <f t="shared" si="6"/>
        <v>0.7851680242499216</v>
      </c>
      <c r="G71" s="10">
        <f t="shared" si="18"/>
        <v>2.1666666599999997</v>
      </c>
      <c r="H71" s="5">
        <f t="shared" si="18"/>
        <v>1</v>
      </c>
      <c r="I71">
        <f t="shared" si="8"/>
        <v>58.087652235911769</v>
      </c>
      <c r="J71">
        <f t="shared" si="9"/>
        <v>57.868936032012392</v>
      </c>
      <c r="K71">
        <f t="shared" si="9"/>
        <v>-5.0360286737749735</v>
      </c>
      <c r="L71">
        <f t="shared" si="10"/>
        <v>-13.204963962950037</v>
      </c>
      <c r="M71">
        <f t="shared" si="11"/>
        <v>-31.024841544472249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5.0761928267531928</v>
      </c>
      <c r="C72" s="9">
        <f t="shared" si="4"/>
        <v>0.31800000000000017</v>
      </c>
      <c r="D72" s="9">
        <f t="shared" si="17"/>
        <v>19.076192826753193</v>
      </c>
      <c r="E72" s="9">
        <f t="shared" si="17"/>
        <v>0.67906940437659125</v>
      </c>
      <c r="F72" s="9">
        <f t="shared" si="6"/>
        <v>0.75869131741530904</v>
      </c>
      <c r="G72" s="10">
        <f t="shared" si="18"/>
        <v>2.1666666599999997</v>
      </c>
      <c r="H72" s="5">
        <f t="shared" si="18"/>
        <v>1</v>
      </c>
      <c r="I72">
        <f t="shared" si="8"/>
        <v>58.025178055980923</v>
      </c>
      <c r="J72">
        <f t="shared" si="9"/>
        <v>57.789706248234694</v>
      </c>
      <c r="K72">
        <f t="shared" si="9"/>
        <v>-5.2221777230418072</v>
      </c>
      <c r="L72">
        <f t="shared" si="10"/>
        <v>-13.172702020880671</v>
      </c>
      <c r="M72">
        <f t="shared" si="11"/>
        <v>-30.983646293230429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5.4226939556062241</v>
      </c>
      <c r="C73" s="9">
        <f t="shared" si="4"/>
        <v>0.32400000000000018</v>
      </c>
      <c r="D73" s="9">
        <f t="shared" si="17"/>
        <v>19.422693955606224</v>
      </c>
      <c r="E73" s="9">
        <f t="shared" si="17"/>
        <v>0.64717863240506224</v>
      </c>
      <c r="F73" s="9">
        <f t="shared" si="6"/>
        <v>0.73125486346623891</v>
      </c>
      <c r="G73" s="10">
        <f t="shared" si="18"/>
        <v>2.1666666599999997</v>
      </c>
      <c r="H73" s="5">
        <f t="shared" si="18"/>
        <v>1</v>
      </c>
      <c r="I73">
        <f t="shared" si="8"/>
        <v>57.963512324438199</v>
      </c>
      <c r="J73">
        <f t="shared" si="9"/>
        <v>57.710670036109413</v>
      </c>
      <c r="K73">
        <f t="shared" si="9"/>
        <v>-5.40807960080119</v>
      </c>
      <c r="L73">
        <f t="shared" si="10"/>
        <v>-13.140706323954024</v>
      </c>
      <c r="M73">
        <f t="shared" si="11"/>
        <v>-30.942581515927138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5.768721443109051</v>
      </c>
      <c r="C74" s="9">
        <f t="shared" si="4"/>
        <v>0.33000000000000018</v>
      </c>
      <c r="D74" s="9">
        <f t="shared" si="17"/>
        <v>19.768721443109051</v>
      </c>
      <c r="E74" s="9">
        <f t="shared" si="17"/>
        <v>0.61417318833296841</v>
      </c>
      <c r="F74" s="9">
        <f t="shared" si="6"/>
        <v>0.70286265729256792</v>
      </c>
      <c r="G74" s="10">
        <f t="shared" si="18"/>
        <v>2.1666666599999997</v>
      </c>
      <c r="H74" s="5">
        <f t="shared" si="18"/>
        <v>1</v>
      </c>
      <c r="I74">
        <f t="shared" si="8"/>
        <v>57.902652936511103</v>
      </c>
      <c r="J74">
        <f t="shared" si="9"/>
        <v>57.631825798165686</v>
      </c>
      <c r="K74">
        <f t="shared" si="9"/>
        <v>-5.5937350898967528</v>
      </c>
      <c r="L74">
        <f t="shared" si="10"/>
        <v>-13.108975138598355</v>
      </c>
      <c r="M74">
        <f t="shared" si="11"/>
        <v>-30.90164512992931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6.114276436345552</v>
      </c>
      <c r="C75" s="9">
        <f t="shared" si="4"/>
        <v>0.33600000000000019</v>
      </c>
      <c r="D75" s="9">
        <f t="shared" si="17"/>
        <v>20.114276436345552</v>
      </c>
      <c r="E75" s="9">
        <f t="shared" si="17"/>
        <v>0.58005454818124913</v>
      </c>
      <c r="F75" s="9">
        <f t="shared" si="6"/>
        <v>0.67351867574971747</v>
      </c>
      <c r="G75" s="10">
        <f t="shared" si="18"/>
        <v>2.1666666599999997</v>
      </c>
      <c r="H75" s="5">
        <f t="shared" si="18"/>
        <v>1</v>
      </c>
      <c r="I75">
        <f t="shared" si="8"/>
        <v>57.84259777772705</v>
      </c>
      <c r="J75">
        <f t="shared" si="9"/>
        <v>57.553171947334093</v>
      </c>
      <c r="K75">
        <f t="shared" si="9"/>
        <v>-5.7791449606763283</v>
      </c>
      <c r="L75">
        <f t="shared" si="10"/>
        <v>-13.077506739209474</v>
      </c>
      <c r="M75">
        <f t="shared" si="11"/>
        <v>-30.860835067244039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6.4593600729082503</v>
      </c>
      <c r="C76" s="9">
        <f t="shared" si="4"/>
        <v>0.34200000000000019</v>
      </c>
      <c r="D76" s="9">
        <f t="shared" si="17"/>
        <v>20.45936007290825</v>
      </c>
      <c r="E76" s="9">
        <f t="shared" si="17"/>
        <v>0.54482418338598082</v>
      </c>
      <c r="F76" s="9">
        <f t="shared" si="6"/>
        <v>0.643226877835127</v>
      </c>
      <c r="G76" s="10">
        <f t="shared" si="18"/>
        <v>2.1666666599999997</v>
      </c>
      <c r="H76" s="5">
        <f t="shared" si="18"/>
        <v>1</v>
      </c>
      <c r="I76">
        <f t="shared" si="8"/>
        <v>57.783344723761417</v>
      </c>
      <c r="J76">
        <f t="shared" si="9"/>
        <v>57.474706906898838</v>
      </c>
      <c r="K76">
        <f t="shared" si="9"/>
        <v>-5.9643099710797927</v>
      </c>
      <c r="L76">
        <f t="shared" si="10"/>
        <v>-13.046299408042088</v>
      </c>
      <c r="M76">
        <f t="shared" si="11"/>
        <v>-30.820149274477853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6.8039734809602983</v>
      </c>
      <c r="C77" s="9">
        <f t="shared" si="4"/>
        <v>0.3480000000000002</v>
      </c>
      <c r="D77" s="9">
        <f t="shared" si="17"/>
        <v>20.803973480960298</v>
      </c>
      <c r="E77" s="9">
        <f t="shared" si="17"/>
        <v>0.50848356087256141</v>
      </c>
      <c r="F77" s="9">
        <f t="shared" si="6"/>
        <v>0.61199120486299508</v>
      </c>
      <c r="G77" s="10">
        <f t="shared" si="18"/>
        <v>2.1666666599999997</v>
      </c>
      <c r="H77" s="5">
        <f t="shared" si="18"/>
        <v>1</v>
      </c>
      <c r="I77">
        <f t="shared" si="8"/>
        <v>57.724891640290522</v>
      </c>
      <c r="J77">
        <f t="shared" si="9"/>
        <v>57.396429110450583</v>
      </c>
      <c r="K77">
        <f t="shared" si="9"/>
        <v>-6.1492308667266595</v>
      </c>
      <c r="L77">
        <f t="shared" si="10"/>
        <v>-13.015351435103408</v>
      </c>
      <c r="M77">
        <f t="shared" si="11"/>
        <v>-30.779585712797235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7.14811777929717</v>
      </c>
      <c r="C78" s="9">
        <f t="shared" si="4"/>
        <v>0.3540000000000002</v>
      </c>
      <c r="D78" s="9">
        <f t="shared" si="17"/>
        <v>21.14811777929717</v>
      </c>
      <c r="E78" s="9">
        <f t="shared" si="17"/>
        <v>0.47103414312937109</v>
      </c>
      <c r="F78" s="9">
        <f t="shared" si="6"/>
        <v>0.57981558063732452</v>
      </c>
      <c r="G78" s="10">
        <f t="shared" si="18"/>
        <v>2.1666666599999997</v>
      </c>
      <c r="H78" s="5">
        <f t="shared" si="18"/>
        <v>1</v>
      </c>
      <c r="I78">
        <f t="shared" si="8"/>
        <v>57.667236382849509</v>
      </c>
      <c r="J78">
        <f t="shared" si="9"/>
        <v>57.318337001839964</v>
      </c>
      <c r="K78">
        <f t="shared" si="9"/>
        <v>-6.3339083810034431</v>
      </c>
      <c r="L78">
        <f t="shared" si="10"/>
        <v>-12.984661118048951</v>
      </c>
      <c r="M78">
        <f t="shared" si="11"/>
        <v>-30.739142357890465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7.491794077408084</v>
      </c>
      <c r="C79" s="9">
        <f t="shared" si="4"/>
        <v>0.36000000000000021</v>
      </c>
      <c r="D79" s="9">
        <f t="shared" si="17"/>
        <v>21.491794077408084</v>
      </c>
      <c r="E79" s="9">
        <f t="shared" si="17"/>
        <v>0.43247738828090843</v>
      </c>
      <c r="F79" s="9">
        <f t="shared" si="6"/>
        <v>0.54670391162328469</v>
      </c>
      <c r="G79" s="10">
        <f t="shared" si="18"/>
        <v>2.1666666599999997</v>
      </c>
      <c r="H79" s="5">
        <f t="shared" si="18"/>
        <v>1</v>
      </c>
      <c r="I79">
        <f t="shared" si="8"/>
        <v>57.610376796695057</v>
      </c>
      <c r="J79">
        <f t="shared" si="9"/>
        <v>57.240429035131669</v>
      </c>
      <c r="K79">
        <f t="shared" si="9"/>
        <v>-6.5183432351507857</v>
      </c>
      <c r="L79">
        <f t="shared" si="10"/>
        <v>-12.954226762080577</v>
      </c>
      <c r="M79">
        <f t="shared" si="11"/>
        <v>-30.698817199930637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7.8350034755371567</v>
      </c>
      <c r="C80" s="9">
        <f t="shared" si="4"/>
        <v>0.36600000000000021</v>
      </c>
      <c r="D80" s="9">
        <f t="shared" si="17"/>
        <v>21.835003475537157</v>
      </c>
      <c r="E80" s="9">
        <f t="shared" si="17"/>
        <v>0.39281475016040496</v>
      </c>
      <c r="F80" s="9">
        <f t="shared" si="6"/>
        <v>0.51266008711690103</v>
      </c>
      <c r="G80" s="10">
        <f t="shared" si="18"/>
        <v>2.1666666599999997</v>
      </c>
      <c r="H80" s="5">
        <f t="shared" si="18"/>
        <v>1</v>
      </c>
      <c r="I80">
        <f t="shared" si="8"/>
        <v>57.554310716673122</v>
      </c>
      <c r="J80">
        <f t="shared" si="9"/>
        <v>57.162703674559182</v>
      </c>
      <c r="K80">
        <f t="shared" si="9"/>
        <v>-6.7025361383503697</v>
      </c>
      <c r="L80">
        <f t="shared" si="10"/>
        <v>-12.924046679846686</v>
      </c>
      <c r="M80">
        <f t="shared" si="11"/>
        <v>-30.658608243539881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8.177747064744274</v>
      </c>
      <c r="C81" s="9">
        <f t="shared" si="4"/>
        <v>0.37200000000000022</v>
      </c>
      <c r="D81" s="9">
        <f t="shared" si="17"/>
        <v>22.177747064744274</v>
      </c>
      <c r="E81" s="9">
        <f t="shared" si="17"/>
        <v>0.35204767838191903</v>
      </c>
      <c r="F81" s="9">
        <f t="shared" si="6"/>
        <v>0.47768797941308916</v>
      </c>
      <c r="G81" s="10">
        <f t="shared" si="18"/>
        <v>2.1666666599999997</v>
      </c>
      <c r="H81" s="5">
        <f t="shared" si="18"/>
        <v>1</v>
      </c>
      <c r="I81">
        <f t="shared" si="8"/>
        <v>57.499035967091466</v>
      </c>
      <c r="J81">
        <f t="shared" si="9"/>
        <v>57.085159394480101</v>
      </c>
      <c r="K81">
        <f t="shared" si="9"/>
        <v>-6.8864877878116086</v>
      </c>
      <c r="L81">
        <f t="shared" si="10"/>
        <v>-12.894119191344604</v>
      </c>
      <c r="M81">
        <f t="shared" si="11"/>
        <v>-30.618513507754731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8.5200259269657117</v>
      </c>
      <c r="C82" s="9">
        <f t="shared" si="4"/>
        <v>0.37800000000000022</v>
      </c>
      <c r="D82" s="9">
        <f t="shared" si="17"/>
        <v>22.520025926965712</v>
      </c>
      <c r="E82" s="9">
        <f t="shared" si="17"/>
        <v>0.31017761841190977</v>
      </c>
      <c r="F82" s="9">
        <f t="shared" si="6"/>
        <v>0.44179144397204484</v>
      </c>
      <c r="G82" s="10">
        <f t="shared" si="18"/>
        <v>2.1666666599999997</v>
      </c>
      <c r="H82" s="5">
        <f t="shared" si="18"/>
        <v>1</v>
      </c>
      <c r="I82">
        <f t="shared" si="8"/>
        <v>57.444550361597237</v>
      </c>
      <c r="J82">
        <f t="shared" si="9"/>
        <v>57.007794679332036</v>
      </c>
      <c r="K82">
        <f t="shared" si="9"/>
        <v>-7.070198868858137</v>
      </c>
      <c r="L82">
        <f t="shared" si="10"/>
        <v>-12.864442623825111</v>
      </c>
      <c r="M82">
        <f t="shared" si="11"/>
        <v>-30.578531025992593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8.8618411350744744</v>
      </c>
      <c r="C83" s="9">
        <f t="shared" si="4"/>
        <v>0.38400000000000023</v>
      </c>
      <c r="D83" s="9">
        <f t="shared" si="17"/>
        <v>22.861841135074474</v>
      </c>
      <c r="E83" s="9">
        <f t="shared" si="17"/>
        <v>0.26720601164029306</v>
      </c>
      <c r="F83" s="9">
        <f t="shared" si="6"/>
        <v>0.40497431958400132</v>
      </c>
      <c r="G83" s="10">
        <f t="shared" si="18"/>
        <v>2.1666666599999997</v>
      </c>
      <c r="H83" s="5">
        <f t="shared" si="18"/>
        <v>1</v>
      </c>
      <c r="I83">
        <f t="shared" si="8"/>
        <v>57.39085170305939</v>
      </c>
      <c r="J83">
        <f t="shared" si="9"/>
        <v>56.930608023589087</v>
      </c>
      <c r="K83">
        <f t="shared" si="9"/>
        <v>-7.2536700550140925</v>
      </c>
      <c r="L83">
        <f t="shared" si="10"/>
        <v>-12.835015311699092</v>
      </c>
      <c r="M83">
        <f t="shared" si="11"/>
        <v>-30.538658846019299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9.2031937529403969</v>
      </c>
      <c r="C84" s="9">
        <f t="shared" si="4"/>
        <v>0.39000000000000024</v>
      </c>
      <c r="D84" s="9">
        <f t="shared" si="17"/>
        <v>23.203193752940397</v>
      </c>
      <c r="E84" s="9">
        <f t="shared" si="17"/>
        <v>0.22313429545098015</v>
      </c>
      <c r="F84" s="9">
        <f t="shared" si="6"/>
        <v>0.36724042853236927</v>
      </c>
      <c r="G84" s="10">
        <f t="shared" si="18"/>
        <v>2.1666666599999997</v>
      </c>
      <c r="H84" s="5">
        <f t="shared" si="18"/>
        <v>1</v>
      </c>
      <c r="I84">
        <f t="shared" si="8"/>
        <v>57.337937783456141</v>
      </c>
      <c r="J84">
        <f t="shared" si="9"/>
        <v>56.853597931718895</v>
      </c>
      <c r="K84">
        <f t="shared" si="9"/>
        <v>-7.4369020080902084</v>
      </c>
      <c r="L84">
        <f t="shared" si="10"/>
        <v>-12.805835596446324</v>
      </c>
      <c r="M84">
        <f t="shared" si="11"/>
        <v>-30.498895029917669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2"/>
        <v>100</v>
      </c>
      <c r="B85">
        <f t="shared" ref="B85:B148" si="22">ABS(D85-$D$11)</f>
        <v>9.5440848354899757</v>
      </c>
      <c r="C85" s="9">
        <f t="shared" ref="C85:C148" si="23">C84+_dt</f>
        <v>0.39600000000000024</v>
      </c>
      <c r="D85" s="9">
        <f t="shared" ref="D85:E100" si="24">D84+$C$7*(J84+J85)/2</f>
        <v>23.544084835489976</v>
      </c>
      <c r="E85" s="9">
        <f t="shared" si="24"/>
        <v>0.17796390329190037</v>
      </c>
      <c r="F85" s="9">
        <f t="shared" ref="F85:F148" si="25">$O$1*D85^2+$O$2*D85+$O$3</f>
        <v>0.32859357675526424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57.28580638376733</v>
      </c>
      <c r="J85">
        <f t="shared" ref="J85:K148" si="28">J84+L84*$C$7</f>
        <v>56.776762918140214</v>
      </c>
      <c r="K85">
        <f t="shared" si="28"/>
        <v>-7.6198953782697147</v>
      </c>
      <c r="L85">
        <f t="shared" ref="L85:L148" si="29">-$C$15*I85*J85</f>
        <v>-12.776901826526343</v>
      </c>
      <c r="M85">
        <f t="shared" ref="M85:M148" si="30">-$C$6-$C$15*I85*K85</f>
        <v>-30.459237654057098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9.8845154287659405</v>
      </c>
      <c r="C86" s="9">
        <f t="shared" si="23"/>
        <v>0.40200000000000025</v>
      </c>
      <c r="D86" s="9">
        <f t="shared" si="24"/>
        <v>23.88451542876594</v>
      </c>
      <c r="E86" s="9">
        <f t="shared" si="24"/>
        <v>0.13169626474450905</v>
      </c>
      <c r="F86" s="9">
        <f t="shared" si="25"/>
        <v>0.2890375540054505</v>
      </c>
      <c r="G86" s="10">
        <f t="shared" si="26"/>
        <v>2.1666666599999997</v>
      </c>
      <c r="H86" s="5">
        <f t="shared" si="26"/>
        <v>1</v>
      </c>
      <c r="I86">
        <f t="shared" si="27"/>
        <v>57.234455273871745</v>
      </c>
      <c r="J86">
        <f t="shared" si="28"/>
        <v>56.700101507181053</v>
      </c>
      <c r="K86">
        <f t="shared" si="28"/>
        <v>-7.802650804194057</v>
      </c>
      <c r="L86">
        <f t="shared" si="29"/>
        <v>-12.748212357291406</v>
      </c>
      <c r="M86">
        <f t="shared" si="30"/>
        <v>-30.41968480906408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10.224486569986595</v>
      </c>
      <c r="C87" s="9">
        <f t="shared" si="23"/>
        <v>0.40800000000000025</v>
      </c>
      <c r="D87" s="9">
        <f t="shared" si="24"/>
        <v>24.224486569986595</v>
      </c>
      <c r="E87" s="9">
        <f t="shared" si="24"/>
        <v>8.4332805592781557E-2</v>
      </c>
      <c r="F87" s="9">
        <f t="shared" si="25"/>
        <v>0.24857613400869327</v>
      </c>
      <c r="G87" s="10">
        <f t="shared" si="26"/>
        <v>2.1666666599999997</v>
      </c>
      <c r="H87" s="5">
        <f t="shared" si="26"/>
        <v>1</v>
      </c>
      <c r="I87">
        <f t="shared" si="27"/>
        <v>57.183882212449404</v>
      </c>
      <c r="J87">
        <f t="shared" si="28"/>
        <v>56.623612233037306</v>
      </c>
      <c r="K87">
        <f t="shared" si="28"/>
        <v>-7.9851689130484411</v>
      </c>
      <c r="L87">
        <f t="shared" si="29"/>
        <v>-12.719765550901492</v>
      </c>
      <c r="M87">
        <f t="shared" si="30"/>
        <v>-30.380234599793653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10.563999287604904</v>
      </c>
      <c r="C88" s="9">
        <f t="shared" si="23"/>
        <v>0.41400000000000026</v>
      </c>
      <c r="D88" s="9">
        <f t="shared" si="24"/>
        <v>24.563999287604904</v>
      </c>
      <c r="E88" s="9">
        <f t="shared" si="24"/>
        <v>3.5874947891694618E-2</v>
      </c>
      <c r="F88" s="9">
        <f t="shared" si="25"/>
        <v>0.2072130746205435</v>
      </c>
      <c r="G88" s="10">
        <f t="shared" si="26"/>
        <v>2.1666666599999997</v>
      </c>
      <c r="H88" s="5">
        <f t="shared" si="26"/>
        <v>1</v>
      </c>
      <c r="I88">
        <f t="shared" si="27"/>
        <v>57.134084946888784</v>
      </c>
      <c r="J88">
        <f t="shared" si="28"/>
        <v>56.547293639731897</v>
      </c>
      <c r="K88">
        <f t="shared" si="28"/>
        <v>-8.1674503206472036</v>
      </c>
      <c r="L88">
        <f t="shared" si="29"/>
        <v>-12.691559776241343</v>
      </c>
      <c r="M88">
        <f t="shared" si="30"/>
        <v>-30.340885145301765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10.903054601367323</v>
      </c>
      <c r="C89" s="9">
        <f t="shared" si="23"/>
        <v>0.42000000000000026</v>
      </c>
      <c r="D89" s="9">
        <f t="shared" si="24"/>
        <v>24.903054601367323</v>
      </c>
      <c r="E89" s="9">
        <f t="shared" si="24"/>
        <v>-1.3675889964804039E-2</v>
      </c>
      <c r="F89" s="9">
        <f t="shared" si="25"/>
        <v>0.16495211798156728</v>
      </c>
      <c r="G89" s="10">
        <f t="shared" si="26"/>
        <v>2.1666666599999997</v>
      </c>
      <c r="H89" s="5">
        <f t="shared" si="26"/>
        <v>1</v>
      </c>
      <c r="I89">
        <f t="shared" si="27"/>
        <v>57.085061213199054</v>
      </c>
      <c r="J89">
        <f t="shared" si="28"/>
        <v>56.471144281074451</v>
      </c>
      <c r="K89">
        <f t="shared" si="28"/>
        <v>-8.3494956315190141</v>
      </c>
      <c r="L89">
        <f t="shared" si="29"/>
        <v>-12.663593408839562</v>
      </c>
      <c r="M89">
        <f t="shared" si="30"/>
        <v>-30.301634578818433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11.24165352237241</v>
      </c>
      <c r="C90" s="9">
        <f t="shared" si="23"/>
        <v>0.42600000000000027</v>
      </c>
      <c r="D90" s="9">
        <f t="shared" si="24"/>
        <v>25.24165352237241</v>
      </c>
      <c r="E90" s="9">
        <f t="shared" si="24"/>
        <v>-6.431829317633686E-2</v>
      </c>
      <c r="F90" s="9">
        <f t="shared" si="25"/>
        <v>0.12179699067102467</v>
      </c>
      <c r="G90" s="10">
        <f t="shared" si="26"/>
        <v>2.1666666599999997</v>
      </c>
      <c r="H90" s="5">
        <f t="shared" si="26"/>
        <v>1</v>
      </c>
      <c r="I90">
        <f t="shared" si="27"/>
        <v>57.036808735927188</v>
      </c>
      <c r="J90">
        <f t="shared" si="28"/>
        <v>56.395162720621414</v>
      </c>
      <c r="K90">
        <f t="shared" si="28"/>
        <v>-8.5313054389919252</v>
      </c>
      <c r="L90">
        <f t="shared" si="29"/>
        <v>-12.635864830789657</v>
      </c>
      <c r="M90">
        <f t="shared" si="30"/>
        <v>-30.262481047721767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11.579797053129184</v>
      </c>
      <c r="C91" s="9">
        <f t="shared" si="23"/>
        <v>0.43200000000000027</v>
      </c>
      <c r="D91" s="9">
        <f t="shared" si="24"/>
        <v>25.579797053129184</v>
      </c>
      <c r="E91" s="9">
        <f t="shared" si="24"/>
        <v>-0.1160508504691474</v>
      </c>
      <c r="F91" s="9">
        <f t="shared" si="25"/>
        <v>7.77514038590158E-2</v>
      </c>
      <c r="G91" s="10">
        <f t="shared" si="26"/>
        <v>2.1666666599999997</v>
      </c>
      <c r="H91" s="5">
        <f t="shared" si="26"/>
        <v>1</v>
      </c>
      <c r="I91">
        <f t="shared" si="27"/>
        <v>56.989325228080133</v>
      </c>
      <c r="J91">
        <f t="shared" si="28"/>
        <v>56.319347531636673</v>
      </c>
      <c r="K91">
        <f t="shared" si="28"/>
        <v>-8.7128803252782561</v>
      </c>
      <c r="L91">
        <f t="shared" si="29"/>
        <v>-12.608372430673137</v>
      </c>
      <c r="M91">
        <f t="shared" si="30"/>
        <v>-30.22342271351274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11.917486187615253</v>
      </c>
      <c r="C92" s="9">
        <f t="shared" si="23"/>
        <v>0.43800000000000028</v>
      </c>
      <c r="D92" s="9">
        <f t="shared" si="24"/>
        <v>25.917486187615253</v>
      </c>
      <c r="E92" s="9">
        <f t="shared" si="24"/>
        <v>-0.16887215402966016</v>
      </c>
      <c r="F92" s="9">
        <f t="shared" si="25"/>
        <v>3.2819053457102787E-2</v>
      </c>
      <c r="G92" s="10">
        <f t="shared" si="26"/>
        <v>2.1666666599999997</v>
      </c>
      <c r="H92" s="5">
        <f t="shared" si="26"/>
        <v>1</v>
      </c>
      <c r="I92">
        <f t="shared" si="27"/>
        <v>56.942608391051799</v>
      </c>
      <c r="J92">
        <f t="shared" si="28"/>
        <v>56.243697297052634</v>
      </c>
      <c r="K92">
        <f t="shared" si="28"/>
        <v>-8.894220861559333</v>
      </c>
      <c r="L92">
        <f t="shared" si="29"/>
        <v>-12.581114603484499</v>
      </c>
      <c r="M92">
        <f t="shared" si="30"/>
        <v>-30.184457751790713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12.254721911334705</v>
      </c>
      <c r="C93" s="9">
        <f t="shared" si="23"/>
        <v>0.44400000000000028</v>
      </c>
      <c r="D93" s="9">
        <f t="shared" si="24"/>
        <v>26.254721911334705</v>
      </c>
      <c r="E93" s="9">
        <f t="shared" si="24"/>
        <v>-0.22278079943854839</v>
      </c>
      <c r="F93" s="9">
        <f t="shared" si="25"/>
        <v>-1.299637973258061E-2</v>
      </c>
      <c r="G93" s="10">
        <f t="shared" si="26"/>
        <v>2.1666666599999997</v>
      </c>
      <c r="H93" s="5">
        <f t="shared" si="26"/>
        <v>1</v>
      </c>
      <c r="I93">
        <f t="shared" si="27"/>
        <v>56.896655914555097</v>
      </c>
      <c r="J93">
        <f t="shared" si="28"/>
        <v>56.168210609431725</v>
      </c>
      <c r="K93">
        <f t="shared" si="28"/>
        <v>-9.0753276080700775</v>
      </c>
      <c r="L93">
        <f t="shared" si="29"/>
        <v>-12.554089750558228</v>
      </c>
      <c r="M93">
        <f t="shared" si="30"/>
        <v>-30.145584352229672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12.591505201375785</v>
      </c>
      <c r="C94" s="9">
        <f t="shared" si="23"/>
        <v>0.45000000000000029</v>
      </c>
      <c r="D94" s="9">
        <f t="shared" si="24"/>
        <v>26.591505201375785</v>
      </c>
      <c r="E94" s="9">
        <f t="shared" si="24"/>
        <v>-0.27777538560530901</v>
      </c>
      <c r="F94" s="9">
        <f t="shared" si="25"/>
        <v>-5.9691229869718643E-2</v>
      </c>
      <c r="G94" s="10">
        <f t="shared" si="26"/>
        <v>2.1666666599999997</v>
      </c>
      <c r="H94" s="5">
        <f t="shared" si="26"/>
        <v>1</v>
      </c>
      <c r="I94">
        <f t="shared" si="27"/>
        <v>56.851465476558843</v>
      </c>
      <c r="J94">
        <f t="shared" si="28"/>
        <v>56.092886070928373</v>
      </c>
      <c r="K94">
        <f t="shared" si="28"/>
        <v>-9.2562011141834564</v>
      </c>
      <c r="L94">
        <f t="shared" si="29"/>
        <v>-12.527296279497666</v>
      </c>
      <c r="M94">
        <f t="shared" si="30"/>
        <v>-30.106800718555121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12.927837026468325</v>
      </c>
      <c r="C95" s="9">
        <f t="shared" si="23"/>
        <v>0.45600000000000029</v>
      </c>
      <c r="D95" s="9">
        <f t="shared" si="24"/>
        <v>26.927837026468325</v>
      </c>
      <c r="E95" s="9">
        <f t="shared" si="24"/>
        <v>-0.33385451470334376</v>
      </c>
      <c r="F95" s="9">
        <f t="shared" si="25"/>
        <v>-0.10726184592969579</v>
      </c>
      <c r="G95" s="10">
        <f t="shared" si="26"/>
        <v>2.1666666599999997</v>
      </c>
      <c r="H95" s="5">
        <f t="shared" si="26"/>
        <v>1</v>
      </c>
      <c r="I95">
        <f t="shared" si="27"/>
        <v>56.807034743229593</v>
      </c>
      <c r="J95">
        <f t="shared" si="28"/>
        <v>56.017722293251389</v>
      </c>
      <c r="K95">
        <f t="shared" si="28"/>
        <v>-9.4368419184947872</v>
      </c>
      <c r="L95">
        <f t="shared" si="29"/>
        <v>-12.500732604105831</v>
      </c>
      <c r="M95">
        <f t="shared" si="30"/>
        <v>-30.068105068521639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13.26371834704096</v>
      </c>
      <c r="C96" s="9">
        <f t="shared" si="23"/>
        <v>0.4620000000000003</v>
      </c>
      <c r="D96" s="9">
        <f t="shared" si="24"/>
        <v>27.26371834704096</v>
      </c>
      <c r="E96" s="9">
        <f t="shared" si="24"/>
        <v>-0.39101679210554585</v>
      </c>
      <c r="F96" s="9">
        <f t="shared" si="25"/>
        <v>-0.15570459155895555</v>
      </c>
      <c r="G96" s="10">
        <f t="shared" si="26"/>
        <v>2.1666666599999997</v>
      </c>
      <c r="H96" s="5">
        <f t="shared" si="26"/>
        <v>1</v>
      </c>
      <c r="I96">
        <f t="shared" si="27"/>
        <v>56.763361368878435</v>
      </c>
      <c r="J96">
        <f t="shared" si="28"/>
        <v>55.942717897626757</v>
      </c>
      <c r="K96">
        <f t="shared" si="28"/>
        <v>-9.6172505489059166</v>
      </c>
      <c r="L96">
        <f t="shared" si="29"/>
        <v>-12.4743971443181</v>
      </c>
      <c r="M96">
        <f t="shared" si="30"/>
        <v>-30.029495633891017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13.599150115278125</v>
      </c>
      <c r="C97" s="9">
        <f t="shared" si="23"/>
        <v>0.4680000000000003</v>
      </c>
      <c r="D97" s="9">
        <f t="shared" si="24"/>
        <v>27.599150115278125</v>
      </c>
      <c r="E97" s="9">
        <f t="shared" si="24"/>
        <v>-0.44926082632039138</v>
      </c>
      <c r="F97" s="9">
        <f t="shared" si="25"/>
        <v>-0.20501584493183012</v>
      </c>
      <c r="G97" s="10">
        <f t="shared" si="26"/>
        <v>2.1666666599999997</v>
      </c>
      <c r="H97" s="5">
        <f t="shared" si="26"/>
        <v>1</v>
      </c>
      <c r="I97">
        <f t="shared" si="27"/>
        <v>56.720442995912578</v>
      </c>
      <c r="J97">
        <f t="shared" si="28"/>
        <v>55.86787151476085</v>
      </c>
      <c r="K97">
        <f t="shared" si="28"/>
        <v>-9.7974275227092633</v>
      </c>
      <c r="L97">
        <f t="shared" si="29"/>
        <v>-12.448288326136748</v>
      </c>
      <c r="M97">
        <f t="shared" si="30"/>
        <v>-29.99097066041098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13.934133275176819</v>
      </c>
      <c r="C98" s="9">
        <f t="shared" si="23"/>
        <v>0.47400000000000031</v>
      </c>
      <c r="D98" s="9">
        <f t="shared" si="24"/>
        <v>27.934133275176819</v>
      </c>
      <c r="E98" s="9">
        <f t="shared" si="24"/>
        <v>-0.50858522892853442</v>
      </c>
      <c r="F98" s="9">
        <f t="shared" si="25"/>
        <v>-0.25519199860882036</v>
      </c>
      <c r="G98" s="10">
        <f t="shared" si="26"/>
        <v>2.1666666599999997</v>
      </c>
      <c r="H98" s="5">
        <f t="shared" si="26"/>
        <v>1</v>
      </c>
      <c r="I98">
        <f t="shared" si="27"/>
        <v>56.678277254791922</v>
      </c>
      <c r="J98">
        <f t="shared" si="28"/>
        <v>55.793181784804027</v>
      </c>
      <c r="K98">
        <f t="shared" si="28"/>
        <v>-9.9773733466717296</v>
      </c>
      <c r="L98">
        <f t="shared" si="29"/>
        <v>-12.422404581567362</v>
      </c>
      <c r="M98">
        <f t="shared" si="30"/>
        <v>-29.952528407794439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14.268668762603173</v>
      </c>
      <c r="C99" s="9">
        <f t="shared" si="23"/>
        <v>0.48000000000000032</v>
      </c>
      <c r="D99" s="9">
        <f t="shared" si="24"/>
        <v>28.268668762603173</v>
      </c>
      <c r="E99" s="9">
        <f t="shared" si="24"/>
        <v>-0.56898861451990512</v>
      </c>
      <c r="F99" s="9">
        <f t="shared" si="25"/>
        <v>-0.30622945939633295</v>
      </c>
      <c r="G99" s="10">
        <f t="shared" si="26"/>
        <v>2.1666666599999997</v>
      </c>
      <c r="H99" s="5">
        <f t="shared" si="26"/>
        <v>1</v>
      </c>
      <c r="I99">
        <f t="shared" si="27"/>
        <v>56.63686176399046</v>
      </c>
      <c r="J99">
        <f t="shared" si="28"/>
        <v>55.718647357314623</v>
      </c>
      <c r="K99">
        <f t="shared" si="28"/>
        <v>-10.157088517118495</v>
      </c>
      <c r="L99">
        <f t="shared" si="29"/>
        <v>-12.396744348557068</v>
      </c>
      <c r="M99">
        <f t="shared" si="30"/>
        <v>-29.914167149699249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14.602757505348787</v>
      </c>
      <c r="C100" s="9">
        <f t="shared" si="23"/>
        <v>0.48600000000000032</v>
      </c>
      <c r="D100" s="9">
        <f t="shared" si="24"/>
        <v>28.602757505348787</v>
      </c>
      <c r="E100" s="9">
        <f t="shared" si="24"/>
        <v>-0.63046960063131063</v>
      </c>
      <c r="F100" s="9">
        <f t="shared" si="25"/>
        <v>-0.35812464820784429</v>
      </c>
      <c r="G100" s="10">
        <f t="shared" si="26"/>
        <v>2.1666666599999997</v>
      </c>
      <c r="H100" s="5">
        <f t="shared" si="26"/>
        <v>1</v>
      </c>
      <c r="I100">
        <f t="shared" si="27"/>
        <v>56.596194129962463</v>
      </c>
      <c r="J100">
        <f t="shared" si="28"/>
        <v>55.644266891223282</v>
      </c>
      <c r="K100">
        <f t="shared" si="28"/>
        <v>-10.336573520016691</v>
      </c>
      <c r="L100">
        <f t="shared" si="29"/>
        <v>-12.371306070934544</v>
      </c>
      <c r="M100">
        <f t="shared" si="30"/>
        <v>-29.875885173708458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14.93640042318685</v>
      </c>
      <c r="C101" s="9">
        <f t="shared" si="23"/>
        <v>0.49200000000000033</v>
      </c>
      <c r="D101" s="9">
        <f t="shared" ref="D101:E116" si="32">D100+$C$7*(J100+J101)/2</f>
        <v>28.93640042318685</v>
      </c>
      <c r="E101" s="9">
        <f t="shared" si="32"/>
        <v>-0.6930268076845375</v>
      </c>
      <c r="F101" s="9">
        <f t="shared" si="25"/>
        <v>-0.41087399992649576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56.556271947113608</v>
      </c>
      <c r="J101">
        <f t="shared" si="28"/>
        <v>55.570039054797675</v>
      </c>
      <c r="K101">
        <f t="shared" si="28"/>
        <v>-10.515828831058942</v>
      </c>
      <c r="L101">
        <f t="shared" si="29"/>
        <v>-12.346088198351854</v>
      </c>
      <c r="M101">
        <f t="shared" si="30"/>
        <v>-29.837680781310947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15.269598427928067</v>
      </c>
      <c r="C102" s="9">
        <f t="shared" si="23"/>
        <v>0.49800000000000033</v>
      </c>
      <c r="D102" s="9">
        <f t="shared" si="32"/>
        <v>29.269598427928067</v>
      </c>
      <c r="E102" s="9">
        <f t="shared" si="32"/>
        <v>-0.75665885892495477</v>
      </c>
      <c r="F102" s="9">
        <f t="shared" si="25"/>
        <v>-0.4644739632690994</v>
      </c>
      <c r="G102" s="10">
        <f t="shared" si="33"/>
        <v>2.1666666599999997</v>
      </c>
      <c r="H102" s="5">
        <f t="shared" si="33"/>
        <v>1</v>
      </c>
      <c r="I102">
        <f t="shared" si="27"/>
        <v>56.51709279777679</v>
      </c>
      <c r="J102">
        <f t="shared" si="28"/>
        <v>55.495962525607567</v>
      </c>
      <c r="K102">
        <f t="shared" si="28"/>
        <v>-10.694854915746808</v>
      </c>
      <c r="L102">
        <f t="shared" si="29"/>
        <v>-12.321089186228008</v>
      </c>
      <c r="M102">
        <f t="shared" si="30"/>
        <v>-29.799552287882534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15.602352423476361</v>
      </c>
      <c r="C103" s="9">
        <f t="shared" si="23"/>
        <v>0.50400000000000034</v>
      </c>
      <c r="D103" s="9">
        <f t="shared" si="32"/>
        <v>29.602352423476361</v>
      </c>
      <c r="E103" s="9">
        <f t="shared" si="32"/>
        <v>-0.82136438036061754</v>
      </c>
      <c r="F103" s="9">
        <f t="shared" si="25"/>
        <v>-0.51892100065155622</v>
      </c>
      <c r="G103" s="10">
        <f t="shared" si="33"/>
        <v>2.1666666599999997</v>
      </c>
      <c r="H103" s="5">
        <f t="shared" si="33"/>
        <v>1</v>
      </c>
      <c r="I103">
        <f t="shared" si="27"/>
        <v>56.478654252192818</v>
      </c>
      <c r="J103">
        <f t="shared" si="28"/>
        <v>55.422035990490201</v>
      </c>
      <c r="K103">
        <f t="shared" si="28"/>
        <v>-10.873652229474104</v>
      </c>
      <c r="L103">
        <f t="shared" si="29"/>
        <v>-12.296307495694297</v>
      </c>
      <c r="M103">
        <f t="shared" si="30"/>
        <v>-29.761498022667411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15.934663305884381</v>
      </c>
      <c r="C104" s="9">
        <f t="shared" si="23"/>
        <v>0.51000000000000034</v>
      </c>
      <c r="D104" s="9">
        <f t="shared" si="32"/>
        <v>29.934663305884381</v>
      </c>
      <c r="E104" s="9">
        <f t="shared" si="32"/>
        <v>-0.88714200070187021</v>
      </c>
      <c r="F104" s="9">
        <f t="shared" si="25"/>
        <v>-0.57421158805565697</v>
      </c>
      <c r="G104" s="10">
        <f t="shared" si="33"/>
        <v>2.1666666599999997</v>
      </c>
      <c r="H104" s="5">
        <f t="shared" si="33"/>
        <v>1</v>
      </c>
      <c r="I104">
        <f t="shared" si="27"/>
        <v>56.440953868495818</v>
      </c>
      <c r="J104">
        <f t="shared" si="28"/>
        <v>55.348258145516034</v>
      </c>
      <c r="K104">
        <f t="shared" si="28"/>
        <v>-11.052221217610109</v>
      </c>
      <c r="L104">
        <f t="shared" si="29"/>
        <v>-12.271741593541336</v>
      </c>
      <c r="M104">
        <f t="shared" si="30"/>
        <v>-29.723516328759953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16.266531963408795</v>
      </c>
      <c r="C105" s="9">
        <f t="shared" si="23"/>
        <v>0.51600000000000035</v>
      </c>
      <c r="D105" s="9">
        <f t="shared" si="32"/>
        <v>30.266531963408795</v>
      </c>
      <c r="E105" s="9">
        <f t="shared" si="32"/>
        <v>-0.95399035130144849</v>
      </c>
      <c r="F105" s="9">
        <f t="shared" si="25"/>
        <v>-0.63034221489728448</v>
      </c>
      <c r="G105" s="10">
        <f t="shared" si="33"/>
        <v>2.1666666599999997</v>
      </c>
      <c r="H105" s="5">
        <f t="shared" si="33"/>
        <v>1</v>
      </c>
      <c r="I105">
        <f t="shared" si="27"/>
        <v>56.403989192703364</v>
      </c>
      <c r="J105">
        <f t="shared" si="28"/>
        <v>55.274627695954784</v>
      </c>
      <c r="K105">
        <f t="shared" si="28"/>
        <v>-11.230562315582668</v>
      </c>
      <c r="L105">
        <f t="shared" si="29"/>
        <v>-12.247389952167808</v>
      </c>
      <c r="M105">
        <f t="shared" si="30"/>
        <v>-29.68560556308681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16.597959276565383</v>
      </c>
      <c r="C106" s="9">
        <f t="shared" si="23"/>
        <v>0.52200000000000035</v>
      </c>
      <c r="D106" s="9">
        <f t="shared" si="32"/>
        <v>30.597959276565383</v>
      </c>
      <c r="E106" s="9">
        <f t="shared" si="32"/>
        <v>-1.0219080660950801</v>
      </c>
      <c r="F106" s="9">
        <f t="shared" si="25"/>
        <v>-0.68730938389597396</v>
      </c>
      <c r="G106" s="10">
        <f t="shared" si="33"/>
        <v>2.1666666599999997</v>
      </c>
      <c r="H106" s="5">
        <f t="shared" si="33"/>
        <v>1</v>
      </c>
      <c r="I106">
        <f t="shared" si="27"/>
        <v>56.367757758711335</v>
      </c>
      <c r="J106">
        <f t="shared" si="28"/>
        <v>55.201143356241779</v>
      </c>
      <c r="K106">
        <f t="shared" si="28"/>
        <v>-11.408675948961189</v>
      </c>
      <c r="L106">
        <f t="shared" si="29"/>
        <v>-12.223251049530893</v>
      </c>
      <c r="M106">
        <f t="shared" si="30"/>
        <v>-29.647764096389327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16.928946118183944</v>
      </c>
      <c r="C107" s="9">
        <f t="shared" si="23"/>
        <v>0.52800000000000036</v>
      </c>
      <c r="D107" s="9">
        <f t="shared" si="32"/>
        <v>30.928946118183944</v>
      </c>
      <c r="E107" s="9">
        <f t="shared" si="32"/>
        <v>-1.0908937815425823</v>
      </c>
      <c r="F107" s="9">
        <f t="shared" si="25"/>
        <v>-0.74510961094585537</v>
      </c>
      <c r="G107" s="10">
        <f t="shared" si="33"/>
        <v>2.1666666599999997</v>
      </c>
      <c r="H107" s="5">
        <f t="shared" si="33"/>
        <v>1</v>
      </c>
      <c r="I107">
        <f t="shared" si="27"/>
        <v>56.332257088293453</v>
      </c>
      <c r="J107">
        <f t="shared" si="28"/>
        <v>55.127803849944591</v>
      </c>
      <c r="K107">
        <f t="shared" si="28"/>
        <v>-11.586562533539526</v>
      </c>
      <c r="L107">
        <f t="shared" si="29"/>
        <v>-12.199323369098341</v>
      </c>
      <c r="M107">
        <f t="shared" si="30"/>
        <v>-29.609990313206172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17.259493353462968</v>
      </c>
      <c r="C108" s="9">
        <f t="shared" si="23"/>
        <v>0.53400000000000036</v>
      </c>
      <c r="D108" s="9">
        <f t="shared" si="32"/>
        <v>31.259493353462968</v>
      </c>
      <c r="E108" s="9">
        <f t="shared" si="32"/>
        <v>-1.1609461365694571</v>
      </c>
      <c r="F108" s="9">
        <f t="shared" si="25"/>
        <v>-0.80373942498793338</v>
      </c>
      <c r="G108" s="10">
        <f t="shared" si="33"/>
        <v>2.1666666599999997</v>
      </c>
      <c r="H108" s="5">
        <f t="shared" si="33"/>
        <v>1</v>
      </c>
      <c r="I108">
        <f t="shared" si="27"/>
        <v>56.29748469110546</v>
      </c>
      <c r="J108">
        <f t="shared" si="28"/>
        <v>55.054607909730002</v>
      </c>
      <c r="K108">
        <f t="shared" si="28"/>
        <v>-11.764222475418762</v>
      </c>
      <c r="L108">
        <f t="shared" si="29"/>
        <v>-12.175605399802217</v>
      </c>
      <c r="M108">
        <f t="shared" si="30"/>
        <v>-29.572282611856206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17.589601840024152</v>
      </c>
      <c r="C109" s="9">
        <f t="shared" si="23"/>
        <v>0.54000000000000037</v>
      </c>
      <c r="D109" s="9">
        <f t="shared" si="32"/>
        <v>31.589601840024152</v>
      </c>
      <c r="E109" s="9">
        <f t="shared" si="32"/>
        <v>-1.2320637725089831</v>
      </c>
      <c r="F109" s="9">
        <f t="shared" si="25"/>
        <v>-0.86319536788372753</v>
      </c>
      <c r="G109" s="10">
        <f t="shared" si="33"/>
        <v>2.1666666599999997</v>
      </c>
      <c r="H109" s="5">
        <f t="shared" si="33"/>
        <v>1</v>
      </c>
      <c r="I109">
        <f t="shared" si="27"/>
        <v>56.263438064693887</v>
      </c>
      <c r="J109">
        <f t="shared" si="28"/>
        <v>54.981554277331192</v>
      </c>
      <c r="K109">
        <f t="shared" si="28"/>
        <v>-11.9416561710899</v>
      </c>
      <c r="L109">
        <f t="shared" si="29"/>
        <v>-12.152095635994215</v>
      </c>
      <c r="M109">
        <f t="shared" si="30"/>
        <v>-29.534639404421565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17.919272427966689</v>
      </c>
      <c r="C110" s="9">
        <f t="shared" si="23"/>
        <v>0.54600000000000037</v>
      </c>
      <c r="D110" s="9">
        <f t="shared" si="32"/>
        <v>31.919272427966689</v>
      </c>
      <c r="E110" s="9">
        <f t="shared" si="32"/>
        <v>-1.3042453330448021</v>
      </c>
      <c r="F110" s="9">
        <f t="shared" si="25"/>
        <v>-0.92347399429024291</v>
      </c>
      <c r="G110" s="10">
        <f t="shared" si="33"/>
        <v>2.1666666599999997</v>
      </c>
      <c r="H110" s="5">
        <f t="shared" si="33"/>
        <v>1</v>
      </c>
      <c r="I110">
        <f t="shared" si="27"/>
        <v>56.23011469450946</v>
      </c>
      <c r="J110">
        <f t="shared" si="28"/>
        <v>54.908641703515229</v>
      </c>
      <c r="K110">
        <f t="shared" si="28"/>
        <v>-12.118864007516429</v>
      </c>
      <c r="L110">
        <f t="shared" si="29"/>
        <v>-12.128792577402599</v>
      </c>
      <c r="M110">
        <f t="shared" si="30"/>
        <v>-29.49705911673086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18.248505959921388</v>
      </c>
      <c r="C111" s="9">
        <f t="shared" si="23"/>
        <v>0.55200000000000038</v>
      </c>
      <c r="D111" s="9">
        <f t="shared" si="32"/>
        <v>32.248505959921388</v>
      </c>
      <c r="E111" s="9">
        <f t="shared" si="32"/>
        <v>-1.3774894641540019</v>
      </c>
      <c r="F111" s="9">
        <f t="shared" si="25"/>
        <v>-0.98457187153626557</v>
      </c>
      <c r="G111" s="10">
        <f t="shared" si="33"/>
        <v>2.1666666599999997</v>
      </c>
      <c r="H111" s="5">
        <f t="shared" si="33"/>
        <v>1</v>
      </c>
      <c r="I111">
        <f t="shared" si="27"/>
        <v>56.197512053924989</v>
      </c>
      <c r="J111">
        <f t="shared" si="28"/>
        <v>54.835868948050816</v>
      </c>
      <c r="K111">
        <f t="shared" si="28"/>
        <v>-12.295846362216814</v>
      </c>
      <c r="L111">
        <f t="shared" si="29"/>
        <v>-12.105694729090711</v>
      </c>
      <c r="M111">
        <f t="shared" si="30"/>
        <v>-29.459540188342572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18.577303271104569</v>
      </c>
      <c r="C112" s="9">
        <f t="shared" si="23"/>
        <v>0.55800000000000038</v>
      </c>
      <c r="D112" s="9">
        <f t="shared" si="32"/>
        <v>32.577303271104569</v>
      </c>
      <c r="E112" s="9">
        <f t="shared" si="32"/>
        <v>-1.4517948140506929</v>
      </c>
      <c r="F112" s="9">
        <f t="shared" si="25"/>
        <v>-1.046485579499981</v>
      </c>
      <c r="G112" s="10">
        <f t="shared" si="33"/>
        <v>2.1666666599999997</v>
      </c>
      <c r="H112" s="5">
        <f t="shared" si="33"/>
        <v>1</v>
      </c>
      <c r="I112">
        <f t="shared" si="27"/>
        <v>56.1656276042578</v>
      </c>
      <c r="J112">
        <f t="shared" si="28"/>
        <v>54.763234779676274</v>
      </c>
      <c r="K112">
        <f t="shared" si="28"/>
        <v>-12.472603603346869</v>
      </c>
      <c r="L112">
        <f t="shared" si="29"/>
        <v>-12.082800601417016</v>
      </c>
      <c r="M112">
        <f t="shared" si="30"/>
        <v>-29.42208107252852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18.905665189371803</v>
      </c>
      <c r="C113" s="9">
        <f t="shared" si="23"/>
        <v>0.56400000000000039</v>
      </c>
      <c r="D113" s="9">
        <f t="shared" si="32"/>
        <v>32.905665189371803</v>
      </c>
      <c r="E113" s="9">
        <f t="shared" si="32"/>
        <v>-1.5271600331300796</v>
      </c>
      <c r="F113" s="9">
        <f t="shared" si="25"/>
        <v>-1.1092117104878918</v>
      </c>
      <c r="G113" s="10">
        <f t="shared" si="33"/>
        <v>2.1666666599999997</v>
      </c>
      <c r="H113" s="5">
        <f t="shared" si="33"/>
        <v>1</v>
      </c>
      <c r="I113">
        <f t="shared" si="27"/>
        <v>56.1344587947967</v>
      </c>
      <c r="J113">
        <f t="shared" si="28"/>
        <v>54.690737976067773</v>
      </c>
      <c r="K113">
        <f t="shared" si="28"/>
        <v>-12.64913608978204</v>
      </c>
      <c r="L113">
        <f t="shared" si="29"/>
        <v>-12.060108709996687</v>
      </c>
      <c r="M113">
        <f t="shared" si="30"/>
        <v>-29.384680236257399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19.233592535271427</v>
      </c>
      <c r="C114" s="9">
        <f t="shared" si="23"/>
        <v>0.5700000000000004</v>
      </c>
      <c r="D114" s="9">
        <f t="shared" si="32"/>
        <v>33.233592535271427</v>
      </c>
      <c r="E114" s="9">
        <f t="shared" si="32"/>
        <v>-1.6035837739130245</v>
      </c>
      <c r="F114" s="9">
        <f t="shared" si="25"/>
        <v>-1.1727468691150453</v>
      </c>
      <c r="G114" s="10">
        <f t="shared" si="33"/>
        <v>2.1666666599999997</v>
      </c>
      <c r="H114" s="5">
        <f t="shared" si="33"/>
        <v>1</v>
      </c>
      <c r="I114">
        <f t="shared" si="27"/>
        <v>56.104003062833208</v>
      </c>
      <c r="J114">
        <f t="shared" si="28"/>
        <v>54.618377323807792</v>
      </c>
      <c r="K114">
        <f t="shared" si="28"/>
        <v>-12.825444171199585</v>
      </c>
      <c r="L114">
        <f t="shared" si="29"/>
        <v>-12.03761757566469</v>
      </c>
      <c r="M114">
        <f t="shared" si="30"/>
        <v>-29.347336160178422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19.561086122097912</v>
      </c>
      <c r="C115" s="9">
        <f t="shared" si="23"/>
        <v>0.5760000000000004</v>
      </c>
      <c r="D115" s="9">
        <f t="shared" si="32"/>
        <v>33.561086122097912</v>
      </c>
      <c r="E115" s="9">
        <f t="shared" si="32"/>
        <v>-1.6810646909911053</v>
      </c>
      <c r="F115" s="9">
        <f t="shared" si="25"/>
        <v>-1.2370876721865391</v>
      </c>
      <c r="G115" s="10">
        <f t="shared" si="33"/>
        <v>2.1666666599999997</v>
      </c>
      <c r="H115" s="5">
        <f t="shared" si="33"/>
        <v>1</v>
      </c>
      <c r="I115">
        <f t="shared" si="27"/>
        <v>56.074257833697423</v>
      </c>
      <c r="J115">
        <f t="shared" si="28"/>
        <v>54.546151618353804</v>
      </c>
      <c r="K115">
        <f t="shared" si="28"/>
        <v>-13.001528188160655</v>
      </c>
      <c r="L115">
        <f t="shared" si="29"/>
        <v>-12.015325724440363</v>
      </c>
      <c r="M115">
        <f t="shared" si="30"/>
        <v>-29.310047338604932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19.888146755944994</v>
      </c>
      <c r="C116" s="9">
        <f t="shared" si="23"/>
        <v>0.58200000000000041</v>
      </c>
      <c r="D116" s="9">
        <f t="shared" si="32"/>
        <v>33.888146755944994</v>
      </c>
      <c r="E116" s="9">
        <f t="shared" si="32"/>
        <v>-1.7596014409721641</v>
      </c>
      <c r="F116" s="9">
        <f t="shared" si="25"/>
        <v>-1.3022307485803166</v>
      </c>
      <c r="G116" s="10">
        <f t="shared" si="33"/>
        <v>2.1666666599999997</v>
      </c>
      <c r="H116" s="5">
        <f t="shared" si="33"/>
        <v>1</v>
      </c>
      <c r="I116">
        <f t="shared" si="27"/>
        <v>56.045220520798011</v>
      </c>
      <c r="J116">
        <f t="shared" si="28"/>
        <v>54.474059664007164</v>
      </c>
      <c r="K116">
        <f t="shared" si="28"/>
        <v>-13.177388472192286</v>
      </c>
      <c r="L116">
        <f t="shared" si="29"/>
        <v>-11.993231687493436</v>
      </c>
      <c r="M116">
        <f t="shared" si="30"/>
        <v>-29.272812279498066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20.214775235758665</v>
      </c>
      <c r="C117" s="9">
        <f t="shared" si="23"/>
        <v>0.58800000000000041</v>
      </c>
      <c r="D117" s="9">
        <f t="shared" ref="D117:E132" si="34">D116+$C$7*(J116+J117)/2</f>
        <v>34.214775235758665</v>
      </c>
      <c r="E117" s="9">
        <f t="shared" si="34"/>
        <v>-1.8391926824263487</v>
      </c>
      <c r="F117" s="9">
        <f t="shared" si="25"/>
        <v>-1.3681727391312273</v>
      </c>
      <c r="G117" s="10">
        <f t="shared" ref="G117:H132" si="35">G116</f>
        <v>2.1666666599999997</v>
      </c>
      <c r="H117" s="5">
        <f t="shared" si="35"/>
        <v>1</v>
      </c>
      <c r="I117">
        <f t="shared" si="27"/>
        <v>56.01688852566663</v>
      </c>
      <c r="J117">
        <f t="shared" si="28"/>
        <v>54.402100273882205</v>
      </c>
      <c r="K117">
        <f t="shared" si="28"/>
        <v>-13.353025345869273</v>
      </c>
      <c r="L117">
        <f t="shared" si="29"/>
        <v>-11.971334001111499</v>
      </c>
      <c r="M117">
        <f t="shared" si="30"/>
        <v>-29.235629504450358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20.54097235338994</v>
      </c>
      <c r="C118" s="9">
        <f t="shared" si="23"/>
        <v>0.59400000000000042</v>
      </c>
      <c r="D118" s="9">
        <f t="shared" si="34"/>
        <v>34.54097235338994</v>
      </c>
      <c r="E118" s="9">
        <f t="shared" si="34"/>
        <v>-1.9198370758326444</v>
      </c>
      <c r="F118" s="9">
        <f t="shared" si="25"/>
        <v>-1.4349102965163536</v>
      </c>
      <c r="G118" s="10">
        <f t="shared" si="35"/>
        <v>2.1666666599999997</v>
      </c>
      <c r="H118" s="5">
        <f t="shared" si="35"/>
        <v>1</v>
      </c>
      <c r="I118">
        <f t="shared" si="27"/>
        <v>55.989259238006618</v>
      </c>
      <c r="J118">
        <f t="shared" si="28"/>
        <v>54.330272269875536</v>
      </c>
      <c r="K118">
        <f t="shared" si="28"/>
        <v>-13.528439122895975</v>
      </c>
      <c r="L118">
        <f t="shared" si="29"/>
        <v>-11.949631206668903</v>
      </c>
      <c r="M118">
        <f t="shared" si="30"/>
        <v>-29.198497548669316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20.866738893647472</v>
      </c>
      <c r="C119" s="9">
        <f t="shared" si="23"/>
        <v>0.60000000000000042</v>
      </c>
      <c r="D119" s="9">
        <f t="shared" si="34"/>
        <v>34.866738893647472</v>
      </c>
      <c r="E119" s="9">
        <f t="shared" si="34"/>
        <v>-2.0015332835258963</v>
      </c>
      <c r="F119" s="9">
        <f t="shared" si="25"/>
        <v>-1.5024400851415907</v>
      </c>
      <c r="G119" s="10">
        <f t="shared" si="35"/>
        <v>2.1666666599999997</v>
      </c>
      <c r="H119" s="5">
        <f t="shared" si="35"/>
        <v>1</v>
      </c>
      <c r="I119">
        <f t="shared" si="27"/>
        <v>55.962330035745865</v>
      </c>
      <c r="J119">
        <f t="shared" si="28"/>
        <v>54.258574482635524</v>
      </c>
      <c r="K119">
        <f t="shared" si="28"/>
        <v>-13.703630108187991</v>
      </c>
      <c r="L119">
        <f t="shared" si="29"/>
        <v>-11.928121850597027</v>
      </c>
      <c r="M119">
        <f t="shared" si="30"/>
        <v>-29.161414960960901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21.192075634349976</v>
      </c>
      <c r="C120" s="9">
        <f t="shared" si="23"/>
        <v>0.60600000000000043</v>
      </c>
      <c r="D120" s="9">
        <f t="shared" si="34"/>
        <v>35.192075634349976</v>
      </c>
      <c r="E120" s="9">
        <f t="shared" si="34"/>
        <v>-2.0842799696443217</v>
      </c>
      <c r="F120" s="9">
        <f t="shared" si="25"/>
        <v>-1.5707587810294648</v>
      </c>
      <c r="G120" s="10">
        <f t="shared" si="35"/>
        <v>2.1666666599999997</v>
      </c>
      <c r="H120" s="5">
        <f t="shared" si="35"/>
        <v>1</v>
      </c>
      <c r="I120">
        <f t="shared" si="27"/>
        <v>55.936098285093856</v>
      </c>
      <c r="J120">
        <f t="shared" si="28"/>
        <v>54.187005751531942</v>
      </c>
      <c r="K120">
        <f t="shared" si="28"/>
        <v>-13.878598597953756</v>
      </c>
      <c r="L120">
        <f t="shared" si="29"/>
        <v>-11.906804484355924</v>
      </c>
      <c r="M120">
        <f t="shared" si="30"/>
        <v>-29.124380303712947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21.516983346378453</v>
      </c>
      <c r="C121" s="9">
        <f t="shared" si="23"/>
        <v>0.61200000000000043</v>
      </c>
      <c r="D121" s="9">
        <f t="shared" si="34"/>
        <v>35.516983346378453</v>
      </c>
      <c r="E121" s="9">
        <f t="shared" si="34"/>
        <v>-2.1680758000775109</v>
      </c>
      <c r="F121" s="9">
        <f t="shared" si="25"/>
        <v>-1.6398630717082003</v>
      </c>
      <c r="G121" s="10">
        <f t="shared" si="35"/>
        <v>2.1666666599999997</v>
      </c>
      <c r="H121" s="5">
        <f t="shared" si="35"/>
        <v>1</v>
      </c>
      <c r="I121">
        <f t="shared" si="27"/>
        <v>55.910561340602889</v>
      </c>
      <c r="J121">
        <f t="shared" si="28"/>
        <v>54.115564924625808</v>
      </c>
      <c r="K121">
        <f t="shared" si="28"/>
        <v>-14.053344879776034</v>
      </c>
      <c r="L121">
        <f t="shared" si="29"/>
        <v>-11.885677664407336</v>
      </c>
      <c r="M121">
        <f t="shared" si="30"/>
        <v>-29.087392152878422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21.841462793728248</v>
      </c>
      <c r="C122" s="9">
        <f t="shared" si="23"/>
        <v>0.61800000000000044</v>
      </c>
      <c r="D122" s="9">
        <f t="shared" si="34"/>
        <v>35.841462793728248</v>
      </c>
      <c r="E122" s="9">
        <f t="shared" si="34"/>
        <v>-2.2529194424149188</v>
      </c>
      <c r="F122" s="9">
        <f t="shared" si="25"/>
        <v>-1.7097496561019985</v>
      </c>
      <c r="G122" s="10">
        <f t="shared" si="35"/>
        <v>2.1666666599999997</v>
      </c>
      <c r="H122" s="5">
        <f t="shared" si="35"/>
        <v>1</v>
      </c>
      <c r="I122">
        <f t="shared" si="27"/>
        <v>55.885716545233301</v>
      </c>
      <c r="J122">
        <f t="shared" si="28"/>
        <v>54.044250858639366</v>
      </c>
      <c r="K122">
        <f t="shared" si="28"/>
        <v>-14.227869232693305</v>
      </c>
      <c r="L122">
        <f t="shared" si="29"/>
        <v>-11.864739952188993</v>
      </c>
      <c r="M122">
        <f t="shared" si="30"/>
        <v>-29.050449097958563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22.165514733560947</v>
      </c>
      <c r="C123" s="9">
        <f t="shared" si="23"/>
        <v>0.62400000000000044</v>
      </c>
      <c r="D123" s="9">
        <f t="shared" si="34"/>
        <v>36.165514733560947</v>
      </c>
      <c r="E123" s="9">
        <f t="shared" si="34"/>
        <v>-2.338809565894842</v>
      </c>
      <c r="F123" s="9">
        <f t="shared" si="25"/>
        <v>-1.7804152444225512</v>
      </c>
      <c r="G123" s="10">
        <f t="shared" si="35"/>
        <v>2.1666666599999997</v>
      </c>
      <c r="H123" s="5">
        <f t="shared" si="35"/>
        <v>1</v>
      </c>
      <c r="I123">
        <f t="shared" si="27"/>
        <v>55.861561230422744</v>
      </c>
      <c r="J123">
        <f t="shared" si="28"/>
        <v>53.973062418926233</v>
      </c>
      <c r="K123">
        <f t="shared" si="28"/>
        <v>-14.402171927281056</v>
      </c>
      <c r="L123">
        <f t="shared" si="29"/>
        <v>-11.843989914090253</v>
      </c>
      <c r="M123">
        <f t="shared" si="30"/>
        <v>-29.013549741985823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22.48913991625605</v>
      </c>
      <c r="C124" s="9">
        <f t="shared" si="23"/>
        <v>0.63000000000000045</v>
      </c>
      <c r="D124" s="9">
        <f t="shared" si="34"/>
        <v>36.48913991625605</v>
      </c>
      <c r="E124" s="9">
        <f t="shared" si="34"/>
        <v>-2.4257448413538842</v>
      </c>
      <c r="F124" s="9">
        <f t="shared" si="25"/>
        <v>-1.8518565580617459</v>
      </c>
      <c r="G124" s="10">
        <f t="shared" si="35"/>
        <v>2.1666666599999997</v>
      </c>
      <c r="H124" s="5">
        <f t="shared" si="35"/>
        <v>1</v>
      </c>
      <c r="I124">
        <f t="shared" si="27"/>
        <v>55.838092716159508</v>
      </c>
      <c r="J124">
        <f t="shared" si="28"/>
        <v>53.901998479441694</v>
      </c>
      <c r="K124">
        <f t="shared" si="28"/>
        <v>-14.576253225732971</v>
      </c>
      <c r="L124">
        <f t="shared" si="29"/>
        <v>-11.823426121429003</v>
      </c>
      <c r="M124">
        <f t="shared" si="30"/>
        <v>-28.976692701506675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22.812339085462511</v>
      </c>
      <c r="C125" s="9">
        <f t="shared" si="23"/>
        <v>0.63600000000000045</v>
      </c>
      <c r="D125" s="9">
        <f t="shared" si="34"/>
        <v>36.812339085462511</v>
      </c>
      <c r="E125" s="9">
        <f t="shared" si="34"/>
        <v>-2.513723941176909</v>
      </c>
      <c r="F125" s="9">
        <f t="shared" si="25"/>
        <v>-1.9240703294855903</v>
      </c>
      <c r="G125" s="10">
        <f t="shared" si="35"/>
        <v>2.1666666599999997</v>
      </c>
      <c r="H125" s="5">
        <f t="shared" si="35"/>
        <v>1</v>
      </c>
      <c r="I125">
        <f t="shared" si="27"/>
        <v>55.81530831105961</v>
      </c>
      <c r="J125">
        <f t="shared" si="28"/>
        <v>53.831057922713121</v>
      </c>
      <c r="K125">
        <f t="shared" si="28"/>
        <v>-14.750113381942011</v>
      </c>
      <c r="L125">
        <f t="shared" si="29"/>
        <v>-11.803047150429807</v>
      </c>
      <c r="M125">
        <f t="shared" si="30"/>
        <v>-28.939876606564141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23.135112978150083</v>
      </c>
      <c r="C126" s="9">
        <f t="shared" si="23"/>
        <v>0.64200000000000046</v>
      </c>
      <c r="D126" s="9">
        <f t="shared" si="34"/>
        <v>37.135112978150083</v>
      </c>
      <c r="E126" s="9">
        <f t="shared" si="34"/>
        <v>-2.6027455392474792</v>
      </c>
      <c r="F126" s="9">
        <f t="shared" si="25"/>
        <v>-1.9970533021293253</v>
      </c>
      <c r="G126" s="10">
        <f t="shared" si="35"/>
        <v>2.1666666599999997</v>
      </c>
      <c r="H126" s="5">
        <f t="shared" si="35"/>
        <v>1</v>
      </c>
      <c r="I126">
        <f t="shared" si="27"/>
        <v>55.793205312447903</v>
      </c>
      <c r="J126">
        <f t="shared" si="28"/>
        <v>53.760239639810543</v>
      </c>
      <c r="K126">
        <f t="shared" si="28"/>
        <v>-14.923752641581396</v>
      </c>
      <c r="L126">
        <f t="shared" si="29"/>
        <v>-11.782851582203309</v>
      </c>
      <c r="M126">
        <f t="shared" si="30"/>
        <v>-28.903100100680135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23.457462324660469</v>
      </c>
      <c r="C127" s="9">
        <f t="shared" si="23"/>
        <v>0.64800000000000046</v>
      </c>
      <c r="D127" s="9">
        <f t="shared" si="34"/>
        <v>37.457462324660469</v>
      </c>
      <c r="E127" s="9">
        <f t="shared" si="34"/>
        <v>-2.6928083108987799</v>
      </c>
      <c r="F127" s="9">
        <f t="shared" si="25"/>
        <v>-2.0708022302937059</v>
      </c>
      <c r="G127" s="10">
        <f t="shared" si="35"/>
        <v>2.1666666599999997</v>
      </c>
      <c r="H127" s="5">
        <f t="shared" si="35"/>
        <v>1</v>
      </c>
      <c r="I127">
        <f t="shared" si="27"/>
        <v>55.7717810064429</v>
      </c>
      <c r="J127">
        <f t="shared" si="28"/>
        <v>53.689542530317325</v>
      </c>
      <c r="K127">
        <f t="shared" si="28"/>
        <v>-15.097171242185476</v>
      </c>
      <c r="L127">
        <f t="shared" si="29"/>
        <v>-11.762838002726822</v>
      </c>
      <c r="M127">
        <f t="shared" si="30"/>
        <v>-28.866361840837531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23.779387848758326</v>
      </c>
      <c r="C128" s="9">
        <f t="shared" si="23"/>
        <v>0.65400000000000047</v>
      </c>
      <c r="D128" s="9">
        <f t="shared" si="34"/>
        <v>37.779387848758326</v>
      </c>
      <c r="E128" s="9">
        <f t="shared" si="34"/>
        <v>-2.783910932865028</v>
      </c>
      <c r="F128" s="9">
        <f t="shared" si="25"/>
        <v>-2.1453138790424831</v>
      </c>
      <c r="G128" s="10">
        <f t="shared" si="35"/>
        <v>2.1666666599999997</v>
      </c>
      <c r="H128" s="5">
        <f t="shared" si="35"/>
        <v>1</v>
      </c>
      <c r="I128">
        <f t="shared" si="27"/>
        <v>55.751032668045411</v>
      </c>
      <c r="J128">
        <f t="shared" si="28"/>
        <v>53.618965502300966</v>
      </c>
      <c r="K128">
        <f t="shared" si="28"/>
        <v>-15.270369413230501</v>
      </c>
      <c r="L128">
        <f t="shared" si="29"/>
        <v>-11.743005002826132</v>
      </c>
      <c r="M128">
        <f t="shared" si="30"/>
        <v>-28.829660497461973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24.100890267682082</v>
      </c>
      <c r="C129" s="9">
        <f t="shared" si="23"/>
        <v>0.66000000000000048</v>
      </c>
      <c r="D129" s="9">
        <f t="shared" si="34"/>
        <v>38.100890267682082</v>
      </c>
      <c r="E129" s="9">
        <f t="shared" si="34"/>
        <v>-2.8760520832333651</v>
      </c>
      <c r="F129" s="9">
        <f t="shared" si="25"/>
        <v>-2.2205850241010388</v>
      </c>
      <c r="G129" s="10">
        <f t="shared" si="35"/>
        <v>2.1666666599999997</v>
      </c>
      <c r="H129" s="5">
        <f t="shared" si="35"/>
        <v>1</v>
      </c>
      <c r="I129">
        <f t="shared" si="27"/>
        <v>55.730957561230824</v>
      </c>
      <c r="J129">
        <f t="shared" si="28"/>
        <v>53.548507472284008</v>
      </c>
      <c r="K129">
        <f t="shared" si="28"/>
        <v>-15.443347376215273</v>
      </c>
      <c r="L129">
        <f t="shared" si="29"/>
        <v>-11.723351178158429</v>
      </c>
      <c r="M129">
        <f t="shared" si="30"/>
        <v>-28.79299475440336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24.42197029219458</v>
      </c>
      <c r="C130" s="9">
        <f t="shared" si="23"/>
        <v>0.66600000000000048</v>
      </c>
      <c r="D130" s="9">
        <f t="shared" si="34"/>
        <v>38.42197029219458</v>
      </c>
      <c r="E130" s="9">
        <f t="shared" si="34"/>
        <v>-2.969230441396236</v>
      </c>
      <c r="F130" s="9">
        <f t="shared" si="25"/>
        <v>-2.2966124517561828</v>
      </c>
      <c r="G130" s="10">
        <f t="shared" si="35"/>
        <v>2.1666666599999997</v>
      </c>
      <c r="H130" s="5">
        <f t="shared" si="35"/>
        <v>1</v>
      </c>
      <c r="I130">
        <f t="shared" si="27"/>
        <v>55.711552939045085</v>
      </c>
      <c r="J130">
        <f t="shared" si="28"/>
        <v>53.478167365215057</v>
      </c>
      <c r="K130">
        <f t="shared" si="28"/>
        <v>-15.616105344741694</v>
      </c>
      <c r="L130">
        <f t="shared" si="29"/>
        <v>-11.70387512919641</v>
      </c>
      <c r="M130">
        <f t="shared" si="30"/>
        <v>-28.756363308917056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24.742628626633547</v>
      </c>
      <c r="C131" s="9">
        <f t="shared" si="23"/>
        <v>0.67200000000000049</v>
      </c>
      <c r="D131" s="9">
        <f t="shared" si="34"/>
        <v>38.742628626633547</v>
      </c>
      <c r="E131" s="9">
        <f t="shared" si="34"/>
        <v>-3.0634446880042465</v>
      </c>
      <c r="F131" s="9">
        <f t="shared" si="25"/>
        <v>-2.3733929587571101</v>
      </c>
      <c r="G131" s="10">
        <f t="shared" si="35"/>
        <v>2.1666666599999997</v>
      </c>
      <c r="H131" s="5">
        <f t="shared" si="35"/>
        <v>1</v>
      </c>
      <c r="I131">
        <f t="shared" si="27"/>
        <v>55.692816043704191</v>
      </c>
      <c r="J131">
        <f t="shared" si="28"/>
        <v>53.407944114439879</v>
      </c>
      <c r="K131">
        <f t="shared" si="28"/>
        <v>-15.788643524595196</v>
      </c>
      <c r="L131">
        <f t="shared" si="29"/>
        <v>-11.684575461213479</v>
      </c>
      <c r="M131">
        <f t="shared" si="30"/>
        <v>-28.719764871644752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25.062865968961887</v>
      </c>
      <c r="C132" s="9">
        <f t="shared" si="23"/>
        <v>0.67800000000000049</v>
      </c>
      <c r="D132" s="9">
        <f t="shared" si="34"/>
        <v>39.062865968961887</v>
      </c>
      <c r="E132" s="9">
        <f t="shared" si="34"/>
        <v>-3.1586935049195075</v>
      </c>
      <c r="F132" s="9">
        <f t="shared" si="25"/>
        <v>-2.4509233522174836</v>
      </c>
      <c r="G132" s="10">
        <f t="shared" si="35"/>
        <v>2.1666666599999997</v>
      </c>
      <c r="H132" s="5">
        <f t="shared" si="35"/>
        <v>1</v>
      </c>
      <c r="I132">
        <f t="shared" si="27"/>
        <v>55.67474410669729</v>
      </c>
      <c r="J132">
        <f t="shared" si="28"/>
        <v>53.337836661672597</v>
      </c>
      <c r="K132">
        <f t="shared" si="28"/>
        <v>-15.960962113825065</v>
      </c>
      <c r="L132">
        <f t="shared" si="29"/>
        <v>-11.665450784270055</v>
      </c>
      <c r="M132">
        <f t="shared" si="30"/>
        <v>-28.683198166594959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25.382683010817807</v>
      </c>
      <c r="C133" s="9">
        <f t="shared" si="23"/>
        <v>0.6840000000000005</v>
      </c>
      <c r="D133" s="9">
        <f t="shared" ref="D133:E148" si="36">D132+$C$7*(J132+J133)/2</f>
        <v>39.382683010817807</v>
      </c>
      <c r="E133" s="9">
        <f t="shared" si="36"/>
        <v>-3.2549755751694565</v>
      </c>
      <c r="F133" s="9">
        <f t="shared" si="25"/>
        <v>-2.5292004495186675</v>
      </c>
      <c r="G133" s="10">
        <f t="shared" ref="G133:H148" si="37">G132</f>
        <v>2.1666666599999997</v>
      </c>
      <c r="H133" s="5">
        <f t="shared" si="37"/>
        <v>1</v>
      </c>
      <c r="I133">
        <f t="shared" si="27"/>
        <v>55.657334348893151</v>
      </c>
      <c r="J133">
        <f t="shared" si="28"/>
        <v>53.267843956966978</v>
      </c>
      <c r="K133">
        <f t="shared" si="28"/>
        <v>-16.133061302824636</v>
      </c>
      <c r="L133">
        <f t="shared" si="29"/>
        <v>-11.646499713200933</v>
      </c>
      <c r="M133">
        <f t="shared" si="30"/>
        <v>-28.64666193112317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25.702080437564774</v>
      </c>
      <c r="C134" s="9">
        <f t="shared" si="23"/>
        <v>0.6900000000000005</v>
      </c>
      <c r="D134" s="9">
        <f t="shared" si="36"/>
        <v>39.702080437564774</v>
      </c>
      <c r="E134" s="9">
        <f t="shared" si="36"/>
        <v>-3.3522895829011645</v>
      </c>
      <c r="F134" s="9">
        <f t="shared" si="25"/>
        <v>-2.6082210782140844</v>
      </c>
      <c r="G134" s="10">
        <f t="shared" si="37"/>
        <v>2.1666666599999997</v>
      </c>
      <c r="H134" s="5">
        <f t="shared" si="37"/>
        <v>1</v>
      </c>
      <c r="I134">
        <f t="shared" si="27"/>
        <v>55.640583980650092</v>
      </c>
      <c r="J134">
        <f t="shared" si="28"/>
        <v>53.19796495868777</v>
      </c>
      <c r="K134">
        <f t="shared" si="28"/>
        <v>-16.304941274411377</v>
      </c>
      <c r="L134">
        <f t="shared" si="29"/>
        <v>-11.627720867603708</v>
      </c>
      <c r="M134">
        <f t="shared" si="30"/>
        <v>-28.610154915911604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26.021058928341283</v>
      </c>
      <c r="C135" s="9">
        <f t="shared" si="23"/>
        <v>0.69600000000000051</v>
      </c>
      <c r="D135" s="9">
        <f t="shared" si="36"/>
        <v>40.021058928341283</v>
      </c>
      <c r="E135" s="9">
        <f t="shared" si="36"/>
        <v>-3.4506342133361194</v>
      </c>
      <c r="F135" s="9">
        <f t="shared" si="25"/>
        <v>-2.6879820759346895</v>
      </c>
      <c r="G135" s="10">
        <f t="shared" si="37"/>
        <v>2.1666666599999997</v>
      </c>
      <c r="H135" s="5">
        <f t="shared" si="37"/>
        <v>1</v>
      </c>
      <c r="I135">
        <f t="shared" si="27"/>
        <v>55.624490201929241</v>
      </c>
      <c r="J135">
        <f t="shared" si="28"/>
        <v>53.12819863348215</v>
      </c>
      <c r="K135">
        <f t="shared" si="28"/>
        <v>-16.476602203906847</v>
      </c>
      <c r="L135">
        <f t="shared" si="29"/>
        <v>-11.60911287182822</v>
      </c>
      <c r="M135">
        <f t="shared" si="30"/>
        <v>-28.573675884948571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26.33961915611048</v>
      </c>
      <c r="C136" s="9">
        <f t="shared" si="23"/>
        <v>0.70200000000000051</v>
      </c>
      <c r="D136" s="9">
        <f t="shared" si="36"/>
        <v>40.33961915611048</v>
      </c>
      <c r="E136" s="9">
        <f t="shared" si="36"/>
        <v>-3.5500081527254896</v>
      </c>
      <c r="F136" s="9">
        <f t="shared" si="25"/>
        <v>-2.7684802902955523</v>
      </c>
      <c r="G136" s="10">
        <f t="shared" si="37"/>
        <v>2.1666666599999997</v>
      </c>
      <c r="H136" s="5">
        <f t="shared" si="37"/>
        <v>1</v>
      </c>
      <c r="I136">
        <f t="shared" si="27"/>
        <v>55.609050202411034</v>
      </c>
      <c r="J136">
        <f t="shared" si="28"/>
        <v>53.058543956251178</v>
      </c>
      <c r="K136">
        <f t="shared" si="28"/>
        <v>-16.648044259216537</v>
      </c>
      <c r="L136">
        <f t="shared" si="29"/>
        <v>-11.590674354966987</v>
      </c>
      <c r="M136">
        <f t="shared" si="30"/>
        <v>-28.537223615507408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26.657761787709596</v>
      </c>
      <c r="C137" s="9">
        <f t="shared" si="23"/>
        <v>0.70800000000000052</v>
      </c>
      <c r="D137" s="9">
        <f t="shared" si="36"/>
        <v>40.657761787709596</v>
      </c>
      <c r="E137" s="9">
        <f t="shared" si="36"/>
        <v>-3.6504100883058679</v>
      </c>
      <c r="F137" s="9">
        <f t="shared" si="25"/>
        <v>-2.8497125788035551</v>
      </c>
      <c r="G137" s="10">
        <f t="shared" si="37"/>
        <v>2.1666666599999997</v>
      </c>
      <c r="H137" s="5">
        <f t="shared" si="37"/>
        <v>1</v>
      </c>
      <c r="I137">
        <f t="shared" si="27"/>
        <v>55.594261161614966</v>
      </c>
      <c r="J137">
        <f t="shared" si="28"/>
        <v>52.988999910121379</v>
      </c>
      <c r="K137">
        <f t="shared" si="28"/>
        <v>-16.81926760090958</v>
      </c>
      <c r="L137">
        <f t="shared" si="29"/>
        <v>-11.572403950846638</v>
      </c>
      <c r="M137">
        <f t="shared" si="30"/>
        <v>-28.500796898124982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26.975487483899208</v>
      </c>
      <c r="C138" s="9">
        <f t="shared" si="23"/>
        <v>0.71400000000000052</v>
      </c>
      <c r="D138" s="9">
        <f t="shared" si="36"/>
        <v>40.975487483899208</v>
      </c>
      <c r="E138" s="9">
        <f t="shared" si="36"/>
        <v>-3.7518387082554918</v>
      </c>
      <c r="F138" s="9">
        <f t="shared" si="25"/>
        <v>-2.9316758087661712</v>
      </c>
      <c r="G138" s="10">
        <f t="shared" si="37"/>
        <v>2.1666666599999997</v>
      </c>
      <c r="H138" s="5">
        <f t="shared" si="37"/>
        <v>1</v>
      </c>
      <c r="I138">
        <f t="shared" si="27"/>
        <v>55.580120249022421</v>
      </c>
      <c r="J138">
        <f t="shared" si="28"/>
        <v>52.919565486416296</v>
      </c>
      <c r="K138">
        <f t="shared" si="28"/>
        <v>-16.990272382298329</v>
      </c>
      <c r="L138">
        <f t="shared" si="29"/>
        <v>-11.554300298020271</v>
      </c>
      <c r="M138">
        <f t="shared" si="30"/>
        <v>-28.464394536579757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27.292796899412345</v>
      </c>
      <c r="C139" s="9">
        <f t="shared" si="23"/>
        <v>0.72000000000000053</v>
      </c>
      <c r="D139" s="9">
        <f t="shared" si="36"/>
        <v>41.292796899412345</v>
      </c>
      <c r="E139" s="9">
        <f t="shared" si="36"/>
        <v>-3.8542927016509401</v>
      </c>
      <c r="F139" s="9">
        <f t="shared" si="25"/>
        <v>-3.0143668572013369</v>
      </c>
      <c r="G139" s="10">
        <f t="shared" si="37"/>
        <v>2.1666666599999997</v>
      </c>
      <c r="H139" s="5">
        <f t="shared" si="37"/>
        <v>1</v>
      </c>
      <c r="I139">
        <f t="shared" si="27"/>
        <v>55.566624624202689</v>
      </c>
      <c r="J139">
        <f t="shared" si="28"/>
        <v>52.850239684628171</v>
      </c>
      <c r="K139">
        <f t="shared" si="28"/>
        <v>-17.161058749517807</v>
      </c>
      <c r="L139">
        <f t="shared" si="29"/>
        <v>-11.536362039760778</v>
      </c>
      <c r="M139">
        <f t="shared" si="30"/>
        <v>-28.42801534786938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27.6096906830034</v>
      </c>
      <c r="C140" s="9">
        <f t="shared" si="23"/>
        <v>0.72600000000000053</v>
      </c>
      <c r="D140" s="9">
        <f t="shared" si="36"/>
        <v>41.6096906830034</v>
      </c>
      <c r="E140" s="9">
        <f t="shared" si="36"/>
        <v>-3.9577707584243087</v>
      </c>
      <c r="F140" s="9">
        <f t="shared" si="25"/>
        <v>-3.0977826107484074</v>
      </c>
      <c r="G140" s="10">
        <f t="shared" si="37"/>
        <v>2.1666666599999997</v>
      </c>
      <c r="H140" s="5">
        <f t="shared" si="37"/>
        <v>1</v>
      </c>
      <c r="I140">
        <f t="shared" si="27"/>
        <v>55.553771436941865</v>
      </c>
      <c r="J140">
        <f t="shared" si="28"/>
        <v>52.781021512389607</v>
      </c>
      <c r="K140">
        <f t="shared" si="28"/>
        <v>-17.331626841605022</v>
      </c>
      <c r="L140">
        <f t="shared" si="29"/>
        <v>-11.518587824055048</v>
      </c>
      <c r="M140">
        <f t="shared" si="30"/>
        <v>-28.391658162187795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27.926169477496906</v>
      </c>
      <c r="C141" s="9">
        <f t="shared" si="23"/>
        <v>0.73200000000000054</v>
      </c>
      <c r="D141" s="9">
        <f t="shared" si="36"/>
        <v>41.926169477496906</v>
      </c>
      <c r="E141" s="9">
        <f t="shared" si="36"/>
        <v>-4.062271569320858</v>
      </c>
      <c r="F141" s="9">
        <f t="shared" si="25"/>
        <v>-3.1819199655801778</v>
      </c>
      <c r="G141" s="10">
        <f t="shared" si="37"/>
        <v>2.1666666599999997</v>
      </c>
      <c r="H141" s="5">
        <f t="shared" si="37"/>
        <v>1</v>
      </c>
      <c r="I141">
        <f t="shared" si="27"/>
        <v>55.541557827374824</v>
      </c>
      <c r="J141">
        <f t="shared" si="28"/>
        <v>52.711909985445274</v>
      </c>
      <c r="K141">
        <f t="shared" si="28"/>
        <v>-17.501976790578148</v>
      </c>
      <c r="L141">
        <f t="shared" si="29"/>
        <v>-11.500976303599069</v>
      </c>
      <c r="M141">
        <f t="shared" si="30"/>
        <v>-28.355321822901882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28.24223391983611</v>
      </c>
      <c r="C142" s="9">
        <f t="shared" si="23"/>
        <v>0.73800000000000054</v>
      </c>
      <c r="D142" s="9">
        <f t="shared" si="36"/>
        <v>42.24223391983611</v>
      </c>
      <c r="E142" s="9">
        <f t="shared" si="36"/>
        <v>-4.1677938258571388</v>
      </c>
      <c r="F142" s="9">
        <f t="shared" si="25"/>
        <v>-3.266775827315973</v>
      </c>
      <c r="G142" s="10">
        <f t="shared" si="37"/>
        <v>2.1666666599999997</v>
      </c>
      <c r="H142" s="5">
        <f t="shared" si="37"/>
        <v>1</v>
      </c>
      <c r="I142">
        <f t="shared" si="27"/>
        <v>55.52998092611994</v>
      </c>
      <c r="J142">
        <f t="shared" si="28"/>
        <v>52.64290412762368</v>
      </c>
      <c r="K142">
        <f t="shared" si="28"/>
        <v>-17.67210872151556</v>
      </c>
      <c r="L142">
        <f t="shared" si="29"/>
        <v>-11.483526135793896</v>
      </c>
      <c r="M142">
        <f t="shared" si="30"/>
        <v>-28.31900518652758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28.557884641131409</v>
      </c>
      <c r="C143" s="9">
        <f t="shared" si="23"/>
        <v>0.74400000000000055</v>
      </c>
      <c r="D143" s="9">
        <f t="shared" si="36"/>
        <v>42.557884641131409</v>
      </c>
      <c r="E143" s="9">
        <f t="shared" si="36"/>
        <v>-4.27433622027959</v>
      </c>
      <c r="F143" s="9">
        <f t="shared" si="25"/>
        <v>-3.3523471109357974</v>
      </c>
      <c r="G143" s="10">
        <f t="shared" si="37"/>
        <v>2.1666666599999997</v>
      </c>
      <c r="H143" s="5">
        <f t="shared" si="37"/>
        <v>1</v>
      </c>
      <c r="I143">
        <f t="shared" si="27"/>
        <v>55.519037854416752</v>
      </c>
      <c r="J143">
        <f t="shared" si="28"/>
        <v>52.57400297080892</v>
      </c>
      <c r="K143">
        <f t="shared" si="28"/>
        <v>-17.842022752634726</v>
      </c>
      <c r="L143">
        <f t="shared" si="29"/>
        <v>-11.46623598274245</v>
      </c>
      <c r="M143">
        <f t="shared" si="30"/>
        <v>-28.282707122705478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28.87312226670857</v>
      </c>
      <c r="C144" s="9">
        <f t="shared" si="23"/>
        <v>0.75000000000000056</v>
      </c>
      <c r="D144" s="9">
        <f t="shared" si="36"/>
        <v>42.87312226670857</v>
      </c>
      <c r="E144" s="9">
        <f t="shared" si="36"/>
        <v>-4.3818974455236068</v>
      </c>
      <c r="F144" s="9">
        <f t="shared" si="25"/>
        <v>-3.4386307406955225</v>
      </c>
      <c r="G144" s="10">
        <f t="shared" si="37"/>
        <v>2.1666666599999997</v>
      </c>
      <c r="H144" s="5">
        <f t="shared" si="37"/>
        <v>1</v>
      </c>
      <c r="I144">
        <f t="shared" si="27"/>
        <v>55.508725724266249</v>
      </c>
      <c r="J144">
        <f t="shared" si="28"/>
        <v>52.505205554912465</v>
      </c>
      <c r="K144">
        <f t="shared" si="28"/>
        <v>-18.011718995370959</v>
      </c>
      <c r="L144">
        <f t="shared" si="29"/>
        <v>-11.449104511247135</v>
      </c>
      <c r="M144">
        <f t="shared" si="30"/>
        <v>-28.246426514175919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29.187947416156845</v>
      </c>
      <c r="C145" s="9">
        <f t="shared" si="23"/>
        <v>0.75600000000000056</v>
      </c>
      <c r="D145" s="9">
        <f t="shared" si="36"/>
        <v>43.187947416156845</v>
      </c>
      <c r="E145" s="9">
        <f t="shared" si="36"/>
        <v>-4.4904761951730876</v>
      </c>
      <c r="F145" s="9">
        <f t="shared" si="25"/>
        <v>-3.5256236500431228</v>
      </c>
      <c r="G145" s="10">
        <f t="shared" si="37"/>
        <v>2.1666666599999997</v>
      </c>
      <c r="H145" s="5">
        <f t="shared" si="37"/>
        <v>1</v>
      </c>
      <c r="I145">
        <f t="shared" si="27"/>
        <v>55.499041638573942</v>
      </c>
      <c r="J145">
        <f t="shared" si="28"/>
        <v>52.436510927844985</v>
      </c>
      <c r="K145">
        <f t="shared" si="28"/>
        <v>-18.181197554456016</v>
      </c>
      <c r="L145">
        <f t="shared" si="29"/>
        <v>-11.432130392808265</v>
      </c>
      <c r="M145">
        <f t="shared" si="30"/>
        <v>-28.210162256753531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29.502360703376844</v>
      </c>
      <c r="C146" s="9">
        <f t="shared" si="23"/>
        <v>0.76200000000000057</v>
      </c>
      <c r="D146" s="9">
        <f t="shared" si="36"/>
        <v>43.502360703376844</v>
      </c>
      <c r="E146" s="9">
        <f t="shared" si="36"/>
        <v>-4.600071163420445</v>
      </c>
      <c r="F146" s="9">
        <f t="shared" si="25"/>
        <v>-3.6133227815359525</v>
      </c>
      <c r="G146" s="10">
        <f t="shared" si="37"/>
        <v>2.1666666599999997</v>
      </c>
      <c r="H146" s="5">
        <f t="shared" si="37"/>
        <v>1</v>
      </c>
      <c r="I146">
        <f t="shared" si="27"/>
        <v>55.489982691295424</v>
      </c>
      <c r="J146">
        <f t="shared" si="28"/>
        <v>52.367918145488133</v>
      </c>
      <c r="K146">
        <f t="shared" si="28"/>
        <v>-18.350458527996537</v>
      </c>
      <c r="L146">
        <f t="shared" si="29"/>
        <v>-11.415312303623232</v>
      </c>
      <c r="M146">
        <f t="shared" si="30"/>
        <v>-28.173913259301209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29.816362736628307</v>
      </c>
      <c r="C147" s="9">
        <f t="shared" si="23"/>
        <v>0.76800000000000057</v>
      </c>
      <c r="D147" s="9">
        <f t="shared" si="36"/>
        <v>43.816362736628307</v>
      </c>
      <c r="E147" s="9">
        <f t="shared" si="36"/>
        <v>-4.7106810450270915</v>
      </c>
      <c r="F147" s="9">
        <f t="shared" si="25"/>
        <v>-3.7017250867590272</v>
      </c>
      <c r="G147" s="10">
        <f t="shared" si="37"/>
        <v>2.1666666599999997</v>
      </c>
      <c r="H147" s="5">
        <f t="shared" si="37"/>
        <v>1</v>
      </c>
      <c r="I147">
        <f t="shared" si="27"/>
        <v>55.481545967584609</v>
      </c>
      <c r="J147">
        <f t="shared" si="28"/>
        <v>52.299426271666391</v>
      </c>
      <c r="K147">
        <f t="shared" si="28"/>
        <v>-18.519502007552344</v>
      </c>
      <c r="L147">
        <f t="shared" si="29"/>
        <v>-11.398648924586466</v>
      </c>
      <c r="M147">
        <f t="shared" si="30"/>
        <v>-28.13767844370356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30.129954118577665</v>
      </c>
      <c r="C148" s="9">
        <f t="shared" si="23"/>
        <v>0.77400000000000058</v>
      </c>
      <c r="D148" s="9">
        <f t="shared" si="36"/>
        <v>44.129954118577665</v>
      </c>
      <c r="E148" s="9">
        <f t="shared" si="36"/>
        <v>-4.8223045352843918</v>
      </c>
      <c r="F148" s="9">
        <f t="shared" si="25"/>
        <v>-3.7908275262443558</v>
      </c>
      <c r="G148" s="10">
        <f t="shared" si="37"/>
        <v>2.1666666599999997</v>
      </c>
      <c r="H148" s="5">
        <f t="shared" si="37"/>
        <v>1</v>
      </c>
      <c r="I148">
        <f t="shared" si="27"/>
        <v>55.473728543944276</v>
      </c>
      <c r="J148">
        <f t="shared" si="28"/>
        <v>52.231034378118871</v>
      </c>
      <c r="K148">
        <f t="shared" si="28"/>
        <v>-18.688328078214564</v>
      </c>
      <c r="L148">
        <f t="shared" si="29"/>
        <v>-11.382138941290078</v>
      </c>
      <c r="M148">
        <f t="shared" si="30"/>
        <v>-28.101456744839759</v>
      </c>
      <c r="S148">
        <f t="shared" ref="S148:S211" si="38">GESTEP(E148,H148)</f>
        <v>0</v>
      </c>
      <c r="T148" t="b">
        <f t="shared" ref="T148:T211" si="39">AND(S147=0,S148=1)</f>
        <v>0</v>
      </c>
      <c r="U148" t="b">
        <f t="shared" ref="U148:U211" si="40">AND(S148=1,S149=0)</f>
        <v>0</v>
      </c>
    </row>
    <row r="149" spans="1:21" x14ac:dyDescent="0.2">
      <c r="A149">
        <f t="shared" si="31"/>
        <v>100</v>
      </c>
      <c r="B149">
        <f t="shared" ref="B149:B212" si="41">ABS(D149-$D$11)</f>
        <v>30.443135446345437</v>
      </c>
      <c r="C149" s="9">
        <f t="shared" ref="C149:C212" si="42">C148+_dt</f>
        <v>0.78000000000000058</v>
      </c>
      <c r="D149" s="9">
        <f t="shared" ref="D149:E164" si="43">D148+$C$7*(J148+J149)/2</f>
        <v>44.443135446345437</v>
      </c>
      <c r="E149" s="9">
        <f t="shared" si="43"/>
        <v>-4.9349403299750865</v>
      </c>
      <c r="F149" s="9">
        <f t="shared" ref="F149:F212" si="44">$O$1*D149^2+$O$2*D149+$O$3</f>
        <v>-3.8806270693912506</v>
      </c>
      <c r="G149" s="10">
        <f t="shared" ref="G149:H164" si="45">G148</f>
        <v>2.1666666599999997</v>
      </c>
      <c r="H149" s="5">
        <f t="shared" si="45"/>
        <v>1</v>
      </c>
      <c r="I149">
        <f t="shared" ref="I149:I212" si="46">SQRT(J149^2+K149^2)</f>
        <v>55.46652748837915</v>
      </c>
      <c r="J149">
        <f t="shared" ref="J149:K212" si="47">J148+L148*$C$7</f>
        <v>52.162741544471132</v>
      </c>
      <c r="K149">
        <f t="shared" si="47"/>
        <v>-18.856936818683604</v>
      </c>
      <c r="L149">
        <f t="shared" ref="L149:L212" si="48">-$C$15*I149*J149</f>
        <v>-11.365781044025244</v>
      </c>
      <c r="M149">
        <f t="shared" ref="M149:M212" si="49">-$C$6-$C$15*I149*K149</f>
        <v>-28.065247110555816</v>
      </c>
      <c r="S149">
        <f t="shared" si="38"/>
        <v>0</v>
      </c>
      <c r="T149" t="b">
        <f t="shared" si="39"/>
        <v>0</v>
      </c>
      <c r="U149" t="b">
        <f t="shared" si="40"/>
        <v>0</v>
      </c>
    </row>
    <row r="150" spans="1:21" x14ac:dyDescent="0.2">
      <c r="A150">
        <f t="shared" ref="A150:A213" si="50">IF(B150&lt;B149,B150,100)</f>
        <v>100</v>
      </c>
      <c r="B150">
        <f t="shared" si="41"/>
        <v>30.755907311553472</v>
      </c>
      <c r="C150" s="9">
        <f t="shared" si="42"/>
        <v>0.78600000000000059</v>
      </c>
      <c r="D150" s="9">
        <f t="shared" si="43"/>
        <v>44.755907311553472</v>
      </c>
      <c r="E150" s="9">
        <f t="shared" si="43"/>
        <v>-5.0485871253351782</v>
      </c>
      <c r="F150" s="9">
        <f t="shared" si="44"/>
        <v>-3.9711206943876611</v>
      </c>
      <c r="G150" s="10">
        <f t="shared" si="45"/>
        <v>2.1666666599999997</v>
      </c>
      <c r="H150" s="5">
        <f t="shared" si="45"/>
        <v>1</v>
      </c>
      <c r="I150">
        <f t="shared" si="46"/>
        <v>55.459939860551202</v>
      </c>
      <c r="J150">
        <f t="shared" si="47"/>
        <v>52.094546858206982</v>
      </c>
      <c r="K150">
        <f t="shared" si="47"/>
        <v>-19.025328301346939</v>
      </c>
      <c r="L150">
        <f t="shared" si="48"/>
        <v>-11.349573927784244</v>
      </c>
      <c r="M150">
        <f t="shared" si="49"/>
        <v>-28.0290485016363</v>
      </c>
      <c r="S150">
        <f t="shared" si="38"/>
        <v>0</v>
      </c>
      <c r="T150" t="b">
        <f t="shared" si="39"/>
        <v>0</v>
      </c>
      <c r="U150" t="b">
        <f t="shared" si="40"/>
        <v>0</v>
      </c>
    </row>
    <row r="151" spans="1:21" x14ac:dyDescent="0.2">
      <c r="A151">
        <f t="shared" si="50"/>
        <v>100</v>
      </c>
      <c r="B151">
        <f t="shared" si="41"/>
        <v>31.068270300372014</v>
      </c>
      <c r="C151" s="9">
        <f t="shared" si="42"/>
        <v>0.79200000000000059</v>
      </c>
      <c r="D151" s="9">
        <f t="shared" si="43"/>
        <v>45.068270300372014</v>
      </c>
      <c r="E151" s="9">
        <f t="shared" si="43"/>
        <v>-5.1632436180162893</v>
      </c>
      <c r="F151" s="9">
        <f t="shared" si="44"/>
        <v>-4.062305388132506</v>
      </c>
      <c r="G151" s="10">
        <f t="shared" si="45"/>
        <v>2.1666666599999997</v>
      </c>
      <c r="H151" s="5">
        <f t="shared" si="45"/>
        <v>1</v>
      </c>
      <c r="I151">
        <f t="shared" si="46"/>
        <v>55.453962711937272</v>
      </c>
      <c r="J151">
        <f t="shared" si="47"/>
        <v>52.026449414640275</v>
      </c>
      <c r="K151">
        <f t="shared" si="47"/>
        <v>-19.193502592356758</v>
      </c>
      <c r="L151">
        <f t="shared" si="48"/>
        <v>-11.333516292263186</v>
      </c>
      <c r="M151">
        <f t="shared" si="49"/>
        <v>-27.992859891775396</v>
      </c>
      <c r="S151">
        <f t="shared" si="38"/>
        <v>0</v>
      </c>
      <c r="T151" t="b">
        <f t="shared" si="39"/>
        <v>0</v>
      </c>
      <c r="U151" t="b">
        <f t="shared" si="40"/>
        <v>0</v>
      </c>
    </row>
    <row r="152" spans="1:21" x14ac:dyDescent="0.2">
      <c r="A152">
        <f t="shared" si="50"/>
        <v>100</v>
      </c>
      <c r="B152">
        <f t="shared" si="41"/>
        <v>31.380224993566593</v>
      </c>
      <c r="C152" s="9">
        <f t="shared" si="42"/>
        <v>0.7980000000000006</v>
      </c>
      <c r="D152" s="9">
        <f t="shared" si="43"/>
        <v>45.380224993566593</v>
      </c>
      <c r="E152" s="9">
        <f t="shared" si="43"/>
        <v>-5.2789085050484816</v>
      </c>
      <c r="F152" s="9">
        <f t="shared" si="44"/>
        <v>-4.1541781461589782</v>
      </c>
      <c r="G152" s="10">
        <f t="shared" si="45"/>
        <v>2.1666666599999997</v>
      </c>
      <c r="H152" s="5">
        <f t="shared" si="45"/>
        <v>1</v>
      </c>
      <c r="I152">
        <f t="shared" si="46"/>
        <v>55.448593085988861</v>
      </c>
      <c r="J152">
        <f t="shared" si="47"/>
        <v>51.958448316886695</v>
      </c>
      <c r="K152">
        <f t="shared" si="47"/>
        <v>-19.361459751707411</v>
      </c>
      <c r="L152">
        <f t="shared" si="48"/>
        <v>-11.317606841865352</v>
      </c>
      <c r="M152">
        <f t="shared" si="49"/>
        <v>-27.956680267547409</v>
      </c>
      <c r="S152">
        <f t="shared" si="38"/>
        <v>0</v>
      </c>
      <c r="T152" t="b">
        <f t="shared" si="39"/>
        <v>0</v>
      </c>
      <c r="U152" t="b">
        <f t="shared" si="40"/>
        <v>0</v>
      </c>
    </row>
    <row r="153" spans="1:21" x14ac:dyDescent="0.2">
      <c r="A153">
        <f t="shared" si="50"/>
        <v>100</v>
      </c>
      <c r="B153">
        <f t="shared" si="41"/>
        <v>31.691771966544756</v>
      </c>
      <c r="C153" s="9">
        <f t="shared" si="42"/>
        <v>0.8040000000000006</v>
      </c>
      <c r="D153" s="9">
        <f t="shared" si="43"/>
        <v>45.691771966544756</v>
      </c>
      <c r="E153" s="9">
        <f t="shared" si="43"/>
        <v>-5.3955804838035419</v>
      </c>
      <c r="F153" s="9">
        <f t="shared" si="44"/>
        <v>-4.2467359725588434</v>
      </c>
      <c r="G153" s="10">
        <f t="shared" si="45"/>
        <v>2.1666666599999997</v>
      </c>
      <c r="H153" s="5">
        <f t="shared" si="45"/>
        <v>1</v>
      </c>
      <c r="I153">
        <f t="shared" si="46"/>
        <v>55.443828018294035</v>
      </c>
      <c r="J153">
        <f t="shared" si="47"/>
        <v>51.890542675835505</v>
      </c>
      <c r="K153">
        <f t="shared" si="47"/>
        <v>-19.529199833312695</v>
      </c>
      <c r="L153">
        <f t="shared" si="48"/>
        <v>-11.301844285705174</v>
      </c>
      <c r="M153">
        <f t="shared" si="49"/>
        <v>-27.920508628376648</v>
      </c>
      <c r="S153">
        <f t="shared" si="38"/>
        <v>0</v>
      </c>
      <c r="T153" t="b">
        <f t="shared" si="39"/>
        <v>0</v>
      </c>
      <c r="U153" t="b">
        <f t="shared" si="40"/>
        <v>0</v>
      </c>
    </row>
    <row r="154" spans="1:21" x14ac:dyDescent="0.2">
      <c r="A154">
        <f t="shared" si="50"/>
        <v>100</v>
      </c>
      <c r="B154">
        <f t="shared" si="41"/>
        <v>32.002911789402624</v>
      </c>
      <c r="C154" s="9">
        <f t="shared" si="42"/>
        <v>0.81000000000000061</v>
      </c>
      <c r="D154" s="9">
        <f t="shared" si="43"/>
        <v>46.002911789402624</v>
      </c>
      <c r="E154" s="9">
        <f t="shared" si="43"/>
        <v>-5.513258251958729</v>
      </c>
      <c r="F154" s="9">
        <f t="shared" si="44"/>
        <v>-4.3399758799077102</v>
      </c>
      <c r="G154" s="10">
        <f t="shared" si="45"/>
        <v>2.1666666599999997</v>
      </c>
      <c r="H154" s="5">
        <f t="shared" si="45"/>
        <v>1</v>
      </c>
      <c r="I154">
        <f t="shared" si="46"/>
        <v>55.439664536741326</v>
      </c>
      <c r="J154">
        <f t="shared" si="47"/>
        <v>51.822731610121274</v>
      </c>
      <c r="K154">
        <f t="shared" si="47"/>
        <v>-19.696722885082956</v>
      </c>
      <c r="L154">
        <f t="shared" si="48"/>
        <v>-11.286227337612791</v>
      </c>
      <c r="M154">
        <f t="shared" si="49"/>
        <v>-27.884343986506686</v>
      </c>
      <c r="S154">
        <f t="shared" si="38"/>
        <v>0</v>
      </c>
      <c r="T154" t="b">
        <f t="shared" si="39"/>
        <v>0</v>
      </c>
      <c r="U154" t="b">
        <f t="shared" si="40"/>
        <v>0</v>
      </c>
    </row>
    <row r="155" spans="1:21" x14ac:dyDescent="0.2">
      <c r="A155">
        <f t="shared" si="50"/>
        <v>100</v>
      </c>
      <c r="B155">
        <f t="shared" si="41"/>
        <v>32.313645026971273</v>
      </c>
      <c r="C155" s="9">
        <f t="shared" si="42"/>
        <v>0.81600000000000061</v>
      </c>
      <c r="D155" s="9">
        <f t="shared" si="43"/>
        <v>46.313645026971273</v>
      </c>
      <c r="E155" s="9">
        <f t="shared" si="43"/>
        <v>-5.6319405074609836</v>
      </c>
      <c r="F155" s="9">
        <f t="shared" si="44"/>
        <v>-4.4338948891912757</v>
      </c>
      <c r="G155" s="10">
        <f t="shared" si="45"/>
        <v>2.1666666599999997</v>
      </c>
      <c r="H155" s="5">
        <f t="shared" si="45"/>
        <v>1</v>
      </c>
      <c r="I155">
        <f t="shared" si="46"/>
        <v>55.436099661685681</v>
      </c>
      <c r="J155">
        <f t="shared" si="47"/>
        <v>51.755014246095598</v>
      </c>
      <c r="K155">
        <f t="shared" si="47"/>
        <v>-19.864028949001995</v>
      </c>
      <c r="L155">
        <f t="shared" si="48"/>
        <v>-11.2707547161392</v>
      </c>
      <c r="M155">
        <f t="shared" si="49"/>
        <v>-27.84818536696897</v>
      </c>
      <c r="S155">
        <f t="shared" si="38"/>
        <v>0</v>
      </c>
      <c r="T155" t="b">
        <f t="shared" si="39"/>
        <v>0</v>
      </c>
      <c r="U155" t="b">
        <f t="shared" si="40"/>
        <v>0</v>
      </c>
    </row>
    <row r="156" spans="1:21" x14ac:dyDescent="0.2">
      <c r="A156">
        <f t="shared" si="50"/>
        <v>100</v>
      </c>
      <c r="B156">
        <f t="shared" si="41"/>
        <v>32.623972238862954</v>
      </c>
      <c r="C156" s="9">
        <f t="shared" si="42"/>
        <v>0.82200000000000062</v>
      </c>
      <c r="D156" s="9">
        <f t="shared" si="43"/>
        <v>46.623972238862954</v>
      </c>
      <c r="E156" s="9">
        <f t="shared" si="43"/>
        <v>-5.7516259484916015</v>
      </c>
      <c r="F156" s="9">
        <f t="shared" si="44"/>
        <v>-4.5284900297325059</v>
      </c>
      <c r="G156" s="10">
        <f t="shared" si="45"/>
        <v>2.1666666599999997</v>
      </c>
      <c r="H156" s="5">
        <f t="shared" si="45"/>
        <v>1</v>
      </c>
      <c r="I156">
        <f t="shared" si="46"/>
        <v>55.433130406116298</v>
      </c>
      <c r="J156">
        <f t="shared" si="47"/>
        <v>51.687389717798766</v>
      </c>
      <c r="K156">
        <f t="shared" si="47"/>
        <v>-20.031118061203809</v>
      </c>
      <c r="L156">
        <f t="shared" si="48"/>
        <v>-11.255425144561945</v>
      </c>
      <c r="M156">
        <f t="shared" si="49"/>
        <v>-27.812031807550834</v>
      </c>
      <c r="S156">
        <f t="shared" si="38"/>
        <v>0</v>
      </c>
      <c r="T156" t="b">
        <f t="shared" si="39"/>
        <v>0</v>
      </c>
      <c r="U156" t="b">
        <f t="shared" si="40"/>
        <v>0</v>
      </c>
    </row>
    <row r="157" spans="1:21" x14ac:dyDescent="0.2">
      <c r="A157">
        <f t="shared" si="50"/>
        <v>100</v>
      </c>
      <c r="B157">
        <f t="shared" si="41"/>
        <v>32.933893979517144</v>
      </c>
      <c r="C157" s="9">
        <f t="shared" si="42"/>
        <v>0.82800000000000062</v>
      </c>
      <c r="D157" s="9">
        <f t="shared" si="43"/>
        <v>46.933893979517144</v>
      </c>
      <c r="E157" s="9">
        <f t="shared" si="43"/>
        <v>-5.8723132734313603</v>
      </c>
      <c r="F157" s="9">
        <f t="shared" si="44"/>
        <v>-4.6237583391197958</v>
      </c>
      <c r="G157" s="10">
        <f t="shared" si="45"/>
        <v>2.1666666599999997</v>
      </c>
      <c r="H157" s="5">
        <f t="shared" si="45"/>
        <v>1</v>
      </c>
      <c r="I157">
        <f t="shared" si="46"/>
        <v>55.43075377582619</v>
      </c>
      <c r="J157">
        <f t="shared" si="47"/>
        <v>51.619857166931396</v>
      </c>
      <c r="K157">
        <f t="shared" si="47"/>
        <v>-20.197990252049113</v>
      </c>
      <c r="L157">
        <f t="shared" si="48"/>
        <v>-11.240237350891336</v>
      </c>
      <c r="M157">
        <f t="shared" si="49"/>
        <v>-27.775882358762875</v>
      </c>
      <c r="S157">
        <f t="shared" si="38"/>
        <v>0</v>
      </c>
      <c r="T157" t="b">
        <f t="shared" si="39"/>
        <v>0</v>
      </c>
      <c r="U157" t="b">
        <f t="shared" si="40"/>
        <v>0</v>
      </c>
    </row>
    <row r="158" spans="1:21" x14ac:dyDescent="0.2">
      <c r="A158">
        <f t="shared" si="50"/>
        <v>100</v>
      </c>
      <c r="B158">
        <f t="shared" si="41"/>
        <v>33.243410798246416</v>
      </c>
      <c r="C158" s="9">
        <f t="shared" si="42"/>
        <v>0.83400000000000063</v>
      </c>
      <c r="D158" s="9">
        <f t="shared" si="43"/>
        <v>47.243410798246416</v>
      </c>
      <c r="E158" s="9">
        <f t="shared" si="43"/>
        <v>-5.9940011808261131</v>
      </c>
      <c r="F158" s="9">
        <f t="shared" si="44"/>
        <v>-4.7196968631360585</v>
      </c>
      <c r="G158" s="10">
        <f t="shared" si="45"/>
        <v>2.1666666599999997</v>
      </c>
      <c r="H158" s="5">
        <f t="shared" si="45"/>
        <v>1</v>
      </c>
      <c r="I158">
        <f t="shared" si="46"/>
        <v>55.428966769583681</v>
      </c>
      <c r="J158">
        <f t="shared" si="47"/>
        <v>51.552415742826049</v>
      </c>
      <c r="K158">
        <f t="shared" si="47"/>
        <v>-20.36464554620169</v>
      </c>
      <c r="L158">
        <f t="shared" si="48"/>
        <v>-11.225190067877211</v>
      </c>
      <c r="M158">
        <f t="shared" si="49"/>
        <v>-27.739736083805649</v>
      </c>
      <c r="S158">
        <f t="shared" si="38"/>
        <v>0</v>
      </c>
      <c r="T158" t="b">
        <f t="shared" si="39"/>
        <v>0</v>
      </c>
      <c r="U158" t="b">
        <f t="shared" si="40"/>
        <v>0</v>
      </c>
    </row>
    <row r="159" spans="1:21" x14ac:dyDescent="0.2">
      <c r="A159">
        <f t="shared" si="50"/>
        <v>100</v>
      </c>
      <c r="B159">
        <f t="shared" si="41"/>
        <v>33.552523239282152</v>
      </c>
      <c r="C159" s="9">
        <f t="shared" si="42"/>
        <v>0.84000000000000064</v>
      </c>
      <c r="D159" s="9">
        <f t="shared" si="43"/>
        <v>47.552523239282152</v>
      </c>
      <c r="E159" s="9">
        <f t="shared" si="43"/>
        <v>-6.1166883693528318</v>
      </c>
      <c r="F159" s="9">
        <f t="shared" si="44"/>
        <v>-4.8163026556887605</v>
      </c>
      <c r="G159" s="10">
        <f t="shared" si="45"/>
        <v>2.1666666599999997</v>
      </c>
      <c r="H159" s="5">
        <f t="shared" si="45"/>
        <v>1</v>
      </c>
      <c r="I159">
        <f t="shared" si="46"/>
        <v>55.42776637930541</v>
      </c>
      <c r="J159">
        <f t="shared" si="47"/>
        <v>51.485064602418788</v>
      </c>
      <c r="K159">
        <f t="shared" si="47"/>
        <v>-20.531083962704525</v>
      </c>
      <c r="L159">
        <f t="shared" si="48"/>
        <v>-11.210282033016133</v>
      </c>
      <c r="M159">
        <f t="shared" si="49"/>
        <v>-27.703592058535762</v>
      </c>
      <c r="S159">
        <f t="shared" si="38"/>
        <v>0</v>
      </c>
      <c r="T159" t="b">
        <f t="shared" si="39"/>
        <v>0</v>
      </c>
      <c r="U159" t="b">
        <f t="shared" si="40"/>
        <v>0</v>
      </c>
    </row>
    <row r="160" spans="1:21" x14ac:dyDescent="0.2">
      <c r="A160">
        <f t="shared" si="50"/>
        <v>100</v>
      </c>
      <c r="B160">
        <f t="shared" si="41"/>
        <v>33.861231841820072</v>
      </c>
      <c r="C160" s="9">
        <f t="shared" si="42"/>
        <v>0.84600000000000064</v>
      </c>
      <c r="D160" s="9">
        <f t="shared" si="43"/>
        <v>47.861231841820072</v>
      </c>
      <c r="E160" s="9">
        <f t="shared" si="43"/>
        <v>-6.2403735377861125</v>
      </c>
      <c r="F160" s="9">
        <f t="shared" si="44"/>
        <v>-4.9135727787408801</v>
      </c>
      <c r="G160" s="10">
        <f t="shared" si="45"/>
        <v>2.1666666599999997</v>
      </c>
      <c r="H160" s="5">
        <f t="shared" si="45"/>
        <v>1</v>
      </c>
      <c r="I160">
        <f t="shared" si="46"/>
        <v>55.42714959023111</v>
      </c>
      <c r="J160">
        <f t="shared" si="47"/>
        <v>51.417802910220693</v>
      </c>
      <c r="K160">
        <f t="shared" si="47"/>
        <v>-20.697305515055739</v>
      </c>
      <c r="L160">
        <f t="shared" si="48"/>
        <v>-11.195511988559122</v>
      </c>
      <c r="M160">
        <f t="shared" si="49"/>
        <v>-27.667449371431285</v>
      </c>
      <c r="S160">
        <f t="shared" si="38"/>
        <v>0</v>
      </c>
      <c r="T160" t="b">
        <f t="shared" si="39"/>
        <v>0</v>
      </c>
      <c r="U160" t="b">
        <f t="shared" si="40"/>
        <v>0</v>
      </c>
    </row>
    <row r="161" spans="1:21" x14ac:dyDescent="0.2">
      <c r="A161">
        <f t="shared" si="50"/>
        <v>100</v>
      </c>
      <c r="B161">
        <f t="shared" si="41"/>
        <v>34.1695371400656</v>
      </c>
      <c r="C161" s="9">
        <f t="shared" si="42"/>
        <v>0.85200000000000065</v>
      </c>
      <c r="D161" s="9">
        <f t="shared" si="43"/>
        <v>48.1695371400656</v>
      </c>
      <c r="E161" s="9">
        <f t="shared" si="43"/>
        <v>-6.3650553849651326</v>
      </c>
      <c r="F161" s="9">
        <f t="shared" si="44"/>
        <v>-5.0115043022427992</v>
      </c>
      <c r="G161" s="10">
        <f t="shared" si="45"/>
        <v>2.1666666599999997</v>
      </c>
      <c r="H161" s="5">
        <f t="shared" si="45"/>
        <v>1</v>
      </c>
      <c r="I161">
        <f t="shared" si="46"/>
        <v>55.427113381099794</v>
      </c>
      <c r="J161">
        <f t="shared" si="47"/>
        <v>51.350629838289336</v>
      </c>
      <c r="K161">
        <f t="shared" si="47"/>
        <v>-20.863310211284325</v>
      </c>
      <c r="L161">
        <f t="shared" si="48"/>
        <v>-11.180878681519776</v>
      </c>
      <c r="M161">
        <f t="shared" si="49"/>
        <v>-27.631307123556525</v>
      </c>
      <c r="S161">
        <f t="shared" si="38"/>
        <v>0</v>
      </c>
      <c r="T161" t="b">
        <f t="shared" si="39"/>
        <v>0</v>
      </c>
      <c r="U161" t="b">
        <f t="shared" si="40"/>
        <v>0</v>
      </c>
    </row>
    <row r="162" spans="1:21" x14ac:dyDescent="0.2">
      <c r="A162">
        <f t="shared" si="50"/>
        <v>100</v>
      </c>
      <c r="B162">
        <f t="shared" si="41"/>
        <v>34.477439663279071</v>
      </c>
      <c r="C162" s="9">
        <f t="shared" si="42"/>
        <v>0.85800000000000065</v>
      </c>
      <c r="D162" s="9">
        <f t="shared" si="43"/>
        <v>48.477439663279071</v>
      </c>
      <c r="E162" s="9">
        <f t="shared" si="43"/>
        <v>-6.4907326097610625</v>
      </c>
      <c r="F162" s="9">
        <f t="shared" si="44"/>
        <v>-5.1100943040651003</v>
      </c>
      <c r="G162" s="10">
        <f t="shared" si="45"/>
        <v>2.1666666599999997</v>
      </c>
      <c r="H162" s="5">
        <f t="shared" si="45"/>
        <v>1</v>
      </c>
      <c r="I162">
        <f t="shared" si="46"/>
        <v>55.427654724327553</v>
      </c>
      <c r="J162">
        <f t="shared" si="47"/>
        <v>51.28354456620022</v>
      </c>
      <c r="K162">
        <f t="shared" si="47"/>
        <v>-21.029098054025663</v>
      </c>
      <c r="L162">
        <f t="shared" si="48"/>
        <v>-11.16638086368288</v>
      </c>
      <c r="M162">
        <f t="shared" si="49"/>
        <v>-27.595164428526129</v>
      </c>
      <c r="S162">
        <f t="shared" si="38"/>
        <v>0</v>
      </c>
      <c r="T162" t="b">
        <f t="shared" si="39"/>
        <v>0</v>
      </c>
      <c r="U162" t="b">
        <f t="shared" si="40"/>
        <v>0</v>
      </c>
    </row>
    <row r="163" spans="1:21" x14ac:dyDescent="0.2">
      <c r="A163">
        <f t="shared" si="50"/>
        <v>100</v>
      </c>
      <c r="B163">
        <f t="shared" si="41"/>
        <v>34.784939935820724</v>
      </c>
      <c r="C163" s="9">
        <f t="shared" si="42"/>
        <v>0.86400000000000066</v>
      </c>
      <c r="D163" s="9">
        <f t="shared" si="43"/>
        <v>48.784939935820724</v>
      </c>
      <c r="E163" s="9">
        <f t="shared" si="43"/>
        <v>-6.6174039110449296</v>
      </c>
      <c r="F163" s="9">
        <f t="shared" si="44"/>
        <v>-5.2093398699322808</v>
      </c>
      <c r="G163" s="10">
        <f t="shared" si="45"/>
        <v>2.1666666599999997</v>
      </c>
      <c r="H163" s="5">
        <f t="shared" si="45"/>
        <v>1</v>
      </c>
      <c r="I163">
        <f t="shared" si="46"/>
        <v>55.428770586186602</v>
      </c>
      <c r="J163">
        <f t="shared" si="47"/>
        <v>51.216546281018125</v>
      </c>
      <c r="K163">
        <f t="shared" si="47"/>
        <v>-21.194669040596821</v>
      </c>
      <c r="L163">
        <f t="shared" si="48"/>
        <v>-11.152017291613364</v>
      </c>
      <c r="M163">
        <f t="shared" si="49"/>
        <v>-27.559020412468556</v>
      </c>
      <c r="S163">
        <f t="shared" si="38"/>
        <v>0</v>
      </c>
      <c r="T163" t="b">
        <f t="shared" si="39"/>
        <v>0</v>
      </c>
      <c r="U163" t="b">
        <f t="shared" si="40"/>
        <v>0</v>
      </c>
    </row>
    <row r="164" spans="1:21" x14ac:dyDescent="0.2">
      <c r="A164">
        <f t="shared" si="50"/>
        <v>100</v>
      </c>
      <c r="B164">
        <f t="shared" si="41"/>
        <v>35.092038477195587</v>
      </c>
      <c r="C164" s="9">
        <f t="shared" si="42"/>
        <v>0.87000000000000066</v>
      </c>
      <c r="D164" s="9">
        <f t="shared" si="43"/>
        <v>49.092038477195587</v>
      </c>
      <c r="E164" s="9">
        <f t="shared" si="43"/>
        <v>-6.7450679876559354</v>
      </c>
      <c r="F164" s="9">
        <f t="shared" si="44"/>
        <v>-5.3092380933573704</v>
      </c>
      <c r="G164" s="10">
        <f t="shared" si="45"/>
        <v>2.1666666599999997</v>
      </c>
      <c r="H164" s="5">
        <f t="shared" si="45"/>
        <v>1</v>
      </c>
      <c r="I164">
        <f t="shared" si="46"/>
        <v>55.430457926985817</v>
      </c>
      <c r="J164">
        <f t="shared" si="47"/>
        <v>51.149634177268446</v>
      </c>
      <c r="K164">
        <f t="shared" si="47"/>
        <v>-21.360023163071631</v>
      </c>
      <c r="L164">
        <f t="shared" si="48"/>
        <v>-11.137786726665713</v>
      </c>
      <c r="M164">
        <f t="shared" si="49"/>
        <v>-27.522874213988832</v>
      </c>
      <c r="S164">
        <f t="shared" si="38"/>
        <v>0</v>
      </c>
      <c r="T164" t="b">
        <f t="shared" si="39"/>
        <v>0</v>
      </c>
      <c r="U164" t="b">
        <f t="shared" si="40"/>
        <v>0</v>
      </c>
    </row>
    <row r="165" spans="1:21" x14ac:dyDescent="0.2">
      <c r="A165">
        <f t="shared" si="50"/>
        <v>100</v>
      </c>
      <c r="B165">
        <f t="shared" si="41"/>
        <v>35.398735802098116</v>
      </c>
      <c r="C165" s="9">
        <f t="shared" si="42"/>
        <v>0.87600000000000067</v>
      </c>
      <c r="D165" s="9">
        <f t="shared" ref="D165:E180" si="51">D164+$C$7*(J164+J165)/2</f>
        <v>49.398735802098116</v>
      </c>
      <c r="E165" s="9">
        <f t="shared" si="51"/>
        <v>-6.8737235383702169</v>
      </c>
      <c r="F165" s="9">
        <f t="shared" si="44"/>
        <v>-5.4097860755774239</v>
      </c>
      <c r="G165" s="10">
        <f t="shared" ref="G165:H180" si="52">G164</f>
        <v>2.1666666599999997</v>
      </c>
      <c r="H165" s="5">
        <f t="shared" si="52"/>
        <v>1</v>
      </c>
      <c r="I165">
        <f t="shared" si="46"/>
        <v>55.432713701252439</v>
      </c>
      <c r="J165">
        <f t="shared" si="47"/>
        <v>51.082807456908455</v>
      </c>
      <c r="K165">
        <f t="shared" si="47"/>
        <v>-21.525160408355564</v>
      </c>
      <c r="L165">
        <f t="shared" si="48"/>
        <v>-11.123687934993697</v>
      </c>
      <c r="M165">
        <f t="shared" si="49"/>
        <v>-27.486724984130703</v>
      </c>
      <c r="S165">
        <f t="shared" si="38"/>
        <v>0</v>
      </c>
      <c r="T165" t="b">
        <f t="shared" si="39"/>
        <v>0</v>
      </c>
      <c r="U165" t="b">
        <f t="shared" si="40"/>
        <v>0</v>
      </c>
    </row>
    <row r="166" spans="1:21" x14ac:dyDescent="0.2">
      <c r="A166">
        <f t="shared" si="50"/>
        <v>100</v>
      </c>
      <c r="B166">
        <f t="shared" si="41"/>
        <v>35.705032420456739</v>
      </c>
      <c r="C166" s="9">
        <f t="shared" si="42"/>
        <v>0.88200000000000067</v>
      </c>
      <c r="D166" s="9">
        <f t="shared" si="51"/>
        <v>49.705032420456739</v>
      </c>
      <c r="E166" s="9">
        <f t="shared" si="51"/>
        <v>-7.0033692618700645</v>
      </c>
      <c r="F166" s="9">
        <f t="shared" si="44"/>
        <v>-5.5109809254899531</v>
      </c>
      <c r="G166" s="10">
        <f t="shared" si="52"/>
        <v>2.1666666599999997</v>
      </c>
      <c r="H166" s="5">
        <f t="shared" si="52"/>
        <v>1</v>
      </c>
      <c r="I166">
        <f t="shared" si="46"/>
        <v>55.435534857914988</v>
      </c>
      <c r="J166">
        <f t="shared" si="47"/>
        <v>51.016065329298492</v>
      </c>
      <c r="K166">
        <f t="shared" si="47"/>
        <v>-21.690080758260347</v>
      </c>
      <c r="L166">
        <f t="shared" si="48"/>
        <v>-11.109719687560485</v>
      </c>
      <c r="M166">
        <f t="shared" si="49"/>
        <v>-27.450571886338075</v>
      </c>
      <c r="S166">
        <f t="shared" si="38"/>
        <v>0</v>
      </c>
      <c r="T166" t="b">
        <f t="shared" si="39"/>
        <v>0</v>
      </c>
      <c r="U166" t="b">
        <f t="shared" si="40"/>
        <v>0</v>
      </c>
    </row>
    <row r="167" spans="1:21" x14ac:dyDescent="0.2">
      <c r="A167">
        <f t="shared" si="50"/>
        <v>100</v>
      </c>
      <c r="B167">
        <f t="shared" si="41"/>
        <v>36.010928837478154</v>
      </c>
      <c r="C167" s="9">
        <f t="shared" si="42"/>
        <v>0.88800000000000068</v>
      </c>
      <c r="D167" s="9">
        <f t="shared" si="51"/>
        <v>50.010928837478154</v>
      </c>
      <c r="E167" s="9">
        <f t="shared" si="51"/>
        <v>-7.1340038567135808</v>
      </c>
      <c r="F167" s="9">
        <f t="shared" si="44"/>
        <v>-5.6128197595901623</v>
      </c>
      <c r="G167" s="10">
        <f t="shared" si="52"/>
        <v>2.1666666599999997</v>
      </c>
      <c r="H167" s="5">
        <f t="shared" si="52"/>
        <v>1</v>
      </c>
      <c r="I167">
        <f t="shared" si="46"/>
        <v>55.438918340487334</v>
      </c>
      <c r="J167">
        <f t="shared" si="47"/>
        <v>50.949407011173129</v>
      </c>
      <c r="K167">
        <f t="shared" si="47"/>
        <v>-21.854784189578375</v>
      </c>
      <c r="L167">
        <f t="shared" si="48"/>
        <v>-11.095880760149079</v>
      </c>
      <c r="M167">
        <f t="shared" si="49"/>
        <v>-27.414414096415811</v>
      </c>
      <c r="S167">
        <f t="shared" si="38"/>
        <v>0</v>
      </c>
      <c r="T167" t="b">
        <f t="shared" si="39"/>
        <v>0</v>
      </c>
      <c r="U167" t="b">
        <f t="shared" si="40"/>
        <v>0</v>
      </c>
    </row>
    <row r="168" spans="1:21" x14ac:dyDescent="0.2">
      <c r="A168">
        <f t="shared" si="50"/>
        <v>100</v>
      </c>
      <c r="B168">
        <f t="shared" si="41"/>
        <v>36.316425553691509</v>
      </c>
      <c r="C168" s="9">
        <f t="shared" si="42"/>
        <v>0.89400000000000068</v>
      </c>
      <c r="D168" s="9">
        <f t="shared" si="51"/>
        <v>50.316425553691509</v>
      </c>
      <c r="E168" s="9">
        <f t="shared" si="51"/>
        <v>-7.2656260213047865</v>
      </c>
      <c r="F168" s="9">
        <f t="shared" si="44"/>
        <v>-5.7152997019091361</v>
      </c>
      <c r="G168" s="10">
        <f t="shared" si="52"/>
        <v>2.1666666599999997</v>
      </c>
      <c r="H168" s="5">
        <f t="shared" si="52"/>
        <v>1</v>
      </c>
      <c r="I168">
        <f t="shared" si="46"/>
        <v>55.442861087253789</v>
      </c>
      <c r="J168">
        <f t="shared" si="47"/>
        <v>50.882831726612231</v>
      </c>
      <c r="K168">
        <f t="shared" si="47"/>
        <v>-22.019270674156871</v>
      </c>
      <c r="L168">
        <f t="shared" si="48"/>
        <v>-11.082169933373056</v>
      </c>
      <c r="M168">
        <f t="shared" si="49"/>
        <v>-27.378250802489855</v>
      </c>
      <c r="S168">
        <f t="shared" si="38"/>
        <v>0</v>
      </c>
      <c r="T168" t="b">
        <f t="shared" si="39"/>
        <v>0</v>
      </c>
      <c r="U168" t="b">
        <f t="shared" si="40"/>
        <v>0</v>
      </c>
    </row>
    <row r="169" spans="1:21" x14ac:dyDescent="0.2">
      <c r="A169">
        <f t="shared" si="50"/>
        <v>100</v>
      </c>
      <c r="B169">
        <f t="shared" si="41"/>
        <v>36.621523064992381</v>
      </c>
      <c r="C169" s="9">
        <f t="shared" si="42"/>
        <v>0.90000000000000069</v>
      </c>
      <c r="D169" s="9">
        <f t="shared" si="51"/>
        <v>50.621523064992381</v>
      </c>
      <c r="E169" s="9">
        <f t="shared" si="51"/>
        <v>-7.3982344538641724</v>
      </c>
      <c r="F169" s="9">
        <f t="shared" si="44"/>
        <v>-5.8184178839528329</v>
      </c>
      <c r="G169" s="10">
        <f t="shared" si="52"/>
        <v>2.1666666599999997</v>
      </c>
      <c r="H169" s="5">
        <f t="shared" si="52"/>
        <v>1</v>
      </c>
      <c r="I169">
        <f t="shared" si="46"/>
        <v>55.447360031455261</v>
      </c>
      <c r="J169">
        <f t="shared" si="47"/>
        <v>50.816338707011994</v>
      </c>
      <c r="K169">
        <f t="shared" si="47"/>
        <v>-22.183540178971811</v>
      </c>
      <c r="L169">
        <f t="shared" si="48"/>
        <v>-11.068585992687632</v>
      </c>
      <c r="M169">
        <f t="shared" si="49"/>
        <v>-27.342081204966675</v>
      </c>
      <c r="S169">
        <f t="shared" si="38"/>
        <v>0</v>
      </c>
      <c r="T169" t="b">
        <f t="shared" si="39"/>
        <v>0</v>
      </c>
      <c r="U169" t="b">
        <f t="shared" si="40"/>
        <v>0</v>
      </c>
    </row>
    <row r="170" spans="1:21" x14ac:dyDescent="0.2">
      <c r="A170">
        <f t="shared" si="50"/>
        <v>100</v>
      </c>
      <c r="B170">
        <f t="shared" si="41"/>
        <v>36.926221862686582</v>
      </c>
      <c r="C170" s="9">
        <f t="shared" si="42"/>
        <v>0.90600000000000069</v>
      </c>
      <c r="D170" s="9">
        <f t="shared" si="51"/>
        <v>50.926221862686582</v>
      </c>
      <c r="E170" s="9">
        <f t="shared" si="51"/>
        <v>-7.5318278523996929</v>
      </c>
      <c r="F170" s="9">
        <f t="shared" si="44"/>
        <v>-5.9221714446419895</v>
      </c>
      <c r="G170" s="10">
        <f t="shared" si="52"/>
        <v>2.1666666599999997</v>
      </c>
      <c r="H170" s="5">
        <f t="shared" si="52"/>
        <v>1</v>
      </c>
      <c r="I170">
        <f t="shared" si="46"/>
        <v>55.452412101476163</v>
      </c>
      <c r="J170">
        <f t="shared" si="47"/>
        <v>50.749927191055868</v>
      </c>
      <c r="K170">
        <f t="shared" si="47"/>
        <v>-22.34759266620161</v>
      </c>
      <c r="L170">
        <f t="shared" si="48"/>
        <v>-11.055127728400953</v>
      </c>
      <c r="M170">
        <f t="shared" si="49"/>
        <v>-27.305904516492074</v>
      </c>
      <c r="S170">
        <f t="shared" si="38"/>
        <v>0</v>
      </c>
      <c r="T170" t="b">
        <f t="shared" si="39"/>
        <v>0</v>
      </c>
      <c r="U170" t="b">
        <f t="shared" si="40"/>
        <v>0</v>
      </c>
    </row>
    <row r="171" spans="1:21" x14ac:dyDescent="0.2">
      <c r="A171">
        <f t="shared" si="50"/>
        <v>100</v>
      </c>
      <c r="B171">
        <f t="shared" si="41"/>
        <v>37.230522433533807</v>
      </c>
      <c r="C171" s="9">
        <f t="shared" si="42"/>
        <v>0.9120000000000007</v>
      </c>
      <c r="D171" s="9">
        <f t="shared" si="51"/>
        <v>51.230522433533807</v>
      </c>
      <c r="E171" s="9">
        <f t="shared" si="51"/>
        <v>-7.6664049146781998</v>
      </c>
      <c r="F171" s="9">
        <f t="shared" si="44"/>
        <v>-6.0265575302528305</v>
      </c>
      <c r="G171" s="10">
        <f t="shared" si="52"/>
        <v>2.1666666599999997</v>
      </c>
      <c r="H171" s="5">
        <f t="shared" si="52"/>
        <v>1</v>
      </c>
      <c r="I171">
        <f t="shared" si="46"/>
        <v>55.458014221032386</v>
      </c>
      <c r="J171">
        <f t="shared" si="47"/>
        <v>50.683596424685462</v>
      </c>
      <c r="K171">
        <f t="shared" si="47"/>
        <v>-22.511428093300562</v>
      </c>
      <c r="L171">
        <f t="shared" si="48"/>
        <v>-11.041793935685694</v>
      </c>
      <c r="M171">
        <f t="shared" si="49"/>
        <v>-27.269719961909288</v>
      </c>
      <c r="S171">
        <f t="shared" si="38"/>
        <v>0</v>
      </c>
      <c r="T171" t="b">
        <f t="shared" si="39"/>
        <v>0</v>
      </c>
      <c r="U171" t="b">
        <f t="shared" si="40"/>
        <v>0</v>
      </c>
    </row>
    <row r="172" spans="1:21" x14ac:dyDescent="0.2">
      <c r="A172">
        <f t="shared" si="50"/>
        <v>100</v>
      </c>
      <c r="B172">
        <f t="shared" si="41"/>
        <v>37.534425259791078</v>
      </c>
      <c r="C172" s="9">
        <f t="shared" si="42"/>
        <v>0.9180000000000007</v>
      </c>
      <c r="D172" s="9">
        <f t="shared" si="51"/>
        <v>51.534425259791078</v>
      </c>
      <c r="E172" s="9">
        <f t="shared" si="51"/>
        <v>-7.8019643381973172</v>
      </c>
      <c r="F172" s="9">
        <f t="shared" si="44"/>
        <v>-6.1315732943586658</v>
      </c>
      <c r="G172" s="10">
        <f t="shared" si="52"/>
        <v>2.1666666599999997</v>
      </c>
      <c r="H172" s="5">
        <f t="shared" si="52"/>
        <v>1</v>
      </c>
      <c r="I172">
        <f t="shared" si="46"/>
        <v>55.464163309359932</v>
      </c>
      <c r="J172">
        <f t="shared" si="47"/>
        <v>50.617345661071347</v>
      </c>
      <c r="K172">
        <f t="shared" si="47"/>
        <v>-22.675046413072018</v>
      </c>
      <c r="L172">
        <f t="shared" si="48"/>
        <v>-11.028583414590887</v>
      </c>
      <c r="M172">
        <f t="shared" si="49"/>
        <v>-27.233526778216451</v>
      </c>
      <c r="S172">
        <f t="shared" si="38"/>
        <v>0</v>
      </c>
      <c r="T172" t="b">
        <f t="shared" si="39"/>
        <v>0</v>
      </c>
      <c r="U172" t="b">
        <f t="shared" si="40"/>
        <v>0</v>
      </c>
    </row>
    <row r="173" spans="1:21" x14ac:dyDescent="0.2">
      <c r="A173">
        <f t="shared" si="50"/>
        <v>100</v>
      </c>
      <c r="B173">
        <f t="shared" si="41"/>
        <v>37.837930819256044</v>
      </c>
      <c r="C173" s="9">
        <f t="shared" si="42"/>
        <v>0.92400000000000071</v>
      </c>
      <c r="D173" s="9">
        <f t="shared" si="51"/>
        <v>51.837930819256044</v>
      </c>
      <c r="E173" s="9">
        <f t="shared" si="51"/>
        <v>-7.9385048201577568</v>
      </c>
      <c r="F173" s="9">
        <f t="shared" si="44"/>
        <v>-6.2372158977722982</v>
      </c>
      <c r="G173" s="10">
        <f t="shared" si="52"/>
        <v>2.1666666599999997</v>
      </c>
      <c r="H173" s="5">
        <f t="shared" si="52"/>
        <v>1</v>
      </c>
      <c r="I173">
        <f t="shared" si="46"/>
        <v>55.470856281404259</v>
      </c>
      <c r="J173">
        <f t="shared" si="47"/>
        <v>50.551174160583805</v>
      </c>
      <c r="K173">
        <f t="shared" si="47"/>
        <v>-22.838447573741316</v>
      </c>
      <c r="L173">
        <f t="shared" si="48"/>
        <v>-11.015494970053945</v>
      </c>
      <c r="M173">
        <f t="shared" si="49"/>
        <v>-27.197324214523391</v>
      </c>
      <c r="S173">
        <f t="shared" si="38"/>
        <v>0</v>
      </c>
      <c r="T173" t="b">
        <f t="shared" si="39"/>
        <v>0</v>
      </c>
      <c r="U173" t="b">
        <f t="shared" si="40"/>
        <v>0</v>
      </c>
    </row>
    <row r="174" spans="1:21" x14ac:dyDescent="0.2">
      <c r="A174">
        <f t="shared" si="50"/>
        <v>100</v>
      </c>
      <c r="B174">
        <f t="shared" si="41"/>
        <v>38.141039585310089</v>
      </c>
      <c r="C174" s="9">
        <f t="shared" si="42"/>
        <v>0.93000000000000071</v>
      </c>
      <c r="D174" s="9">
        <f t="shared" si="51"/>
        <v>52.141039585310089</v>
      </c>
      <c r="E174" s="9">
        <f t="shared" si="51"/>
        <v>-8.0760250574360661</v>
      </c>
      <c r="F174" s="9">
        <f t="shared" si="44"/>
        <v>-6.3434825084892772</v>
      </c>
      <c r="G174" s="10">
        <f t="shared" si="52"/>
        <v>2.1666666599999997</v>
      </c>
      <c r="H174" s="5">
        <f t="shared" si="52"/>
        <v>1</v>
      </c>
      <c r="I174">
        <f t="shared" si="46"/>
        <v>55.478090048010337</v>
      </c>
      <c r="J174">
        <f t="shared" si="47"/>
        <v>50.485081190763481</v>
      </c>
      <c r="K174">
        <f t="shared" si="47"/>
        <v>-23.001631519028457</v>
      </c>
      <c r="L174">
        <f t="shared" si="48"/>
        <v>-11.002527411912919</v>
      </c>
      <c r="M174">
        <f t="shared" si="49"/>
        <v>-27.161111532007748</v>
      </c>
      <c r="S174">
        <f t="shared" si="38"/>
        <v>0</v>
      </c>
      <c r="T174" t="b">
        <f t="shared" si="39"/>
        <v>0</v>
      </c>
      <c r="U174" t="b">
        <f t="shared" si="40"/>
        <v>0</v>
      </c>
    </row>
    <row r="175" spans="1:21" x14ac:dyDescent="0.2">
      <c r="A175">
        <f t="shared" si="50"/>
        <v>100</v>
      </c>
      <c r="B175">
        <f t="shared" si="41"/>
        <v>38.443752026961256</v>
      </c>
      <c r="C175" s="9">
        <f t="shared" si="42"/>
        <v>0.93600000000000072</v>
      </c>
      <c r="D175" s="9">
        <f t="shared" si="51"/>
        <v>52.443752026961256</v>
      </c>
      <c r="E175" s="9">
        <f t="shared" si="51"/>
        <v>-8.2145237465578127</v>
      </c>
      <c r="F175" s="9">
        <f t="shared" si="44"/>
        <v>-6.4503703016319776</v>
      </c>
      <c r="G175" s="10">
        <f t="shared" si="52"/>
        <v>2.1666666599999997</v>
      </c>
      <c r="H175" s="5">
        <f t="shared" si="52"/>
        <v>1</v>
      </c>
      <c r="I175">
        <f t="shared" si="46"/>
        <v>55.485861516113282</v>
      </c>
      <c r="J175">
        <f t="shared" si="47"/>
        <v>50.419066026292001</v>
      </c>
      <c r="K175">
        <f t="shared" si="47"/>
        <v>-23.164598188220502</v>
      </c>
      <c r="L175">
        <f t="shared" si="48"/>
        <v>-10.989679554918943</v>
      </c>
      <c r="M175">
        <f t="shared" si="49"/>
        <v>-27.124888003870439</v>
      </c>
      <c r="S175">
        <f t="shared" si="38"/>
        <v>0</v>
      </c>
      <c r="T175" t="b">
        <f t="shared" si="39"/>
        <v>0</v>
      </c>
      <c r="U175" t="b">
        <f t="shared" si="40"/>
        <v>0</v>
      </c>
    </row>
    <row r="176" spans="1:21" x14ac:dyDescent="0.2">
      <c r="A176">
        <f t="shared" si="50"/>
        <v>100</v>
      </c>
      <c r="B176">
        <f t="shared" si="41"/>
        <v>38.746068608887022</v>
      </c>
      <c r="C176" s="9">
        <f t="shared" si="42"/>
        <v>0.94200000000000073</v>
      </c>
      <c r="D176" s="9">
        <f t="shared" si="51"/>
        <v>52.746068608887022</v>
      </c>
      <c r="E176" s="9">
        <f t="shared" si="51"/>
        <v>-8.3539995836712055</v>
      </c>
      <c r="F176" s="9">
        <f t="shared" si="44"/>
        <v>-6.5578764593944969</v>
      </c>
      <c r="G176" s="10">
        <f t="shared" si="52"/>
        <v>2.1666666599999997</v>
      </c>
      <c r="H176" s="5">
        <f t="shared" si="52"/>
        <v>1</v>
      </c>
      <c r="I176">
        <f t="shared" si="46"/>
        <v>55.494167588929464</v>
      </c>
      <c r="J176">
        <f t="shared" si="47"/>
        <v>50.353127948962488</v>
      </c>
      <c r="K176">
        <f t="shared" si="47"/>
        <v>-23.327347516243726</v>
      </c>
      <c r="L176">
        <f t="shared" si="48"/>
        <v>-10.976950218748838</v>
      </c>
      <c r="M176">
        <f t="shared" si="49"/>
        <v>-27.088652915290481</v>
      </c>
      <c r="S176">
        <f t="shared" si="38"/>
        <v>0</v>
      </c>
      <c r="T176" t="b">
        <f t="shared" si="39"/>
        <v>0</v>
      </c>
      <c r="U176" t="b">
        <f t="shared" si="40"/>
        <v>0</v>
      </c>
    </row>
    <row r="177" spans="1:21" x14ac:dyDescent="0.2">
      <c r="A177">
        <f t="shared" si="50"/>
        <v>100</v>
      </c>
      <c r="B177">
        <f t="shared" si="41"/>
        <v>39.047989791476859</v>
      </c>
      <c r="C177" s="9">
        <f t="shared" si="42"/>
        <v>0.94800000000000073</v>
      </c>
      <c r="D177" s="9">
        <f t="shared" si="51"/>
        <v>53.047989791476859</v>
      </c>
      <c r="E177" s="9">
        <f t="shared" si="51"/>
        <v>-8.4944512645211425</v>
      </c>
      <c r="F177" s="9">
        <f t="shared" si="44"/>
        <v>-6.6659981709883604</v>
      </c>
      <c r="G177" s="10">
        <f t="shared" si="52"/>
        <v>2.1666666599999997</v>
      </c>
      <c r="H177" s="5">
        <f t="shared" si="52"/>
        <v>1</v>
      </c>
      <c r="I177">
        <f t="shared" si="46"/>
        <v>55.503005166148142</v>
      </c>
      <c r="J177">
        <f t="shared" si="47"/>
        <v>50.287266247649995</v>
      </c>
      <c r="K177">
        <f t="shared" si="47"/>
        <v>-23.489879433735471</v>
      </c>
      <c r="L177">
        <f t="shared" si="48"/>
        <v>-10.964338228017871</v>
      </c>
      <c r="M177">
        <f t="shared" si="49"/>
        <v>-27.052405563379132</v>
      </c>
      <c r="S177">
        <f t="shared" si="38"/>
        <v>0</v>
      </c>
      <c r="T177" t="b">
        <f t="shared" si="39"/>
        <v>0</v>
      </c>
      <c r="U177" t="b">
        <f t="shared" si="40"/>
        <v>0</v>
      </c>
    </row>
    <row r="178" spans="1:21" x14ac:dyDescent="0.2">
      <c r="A178">
        <f t="shared" si="50"/>
        <v>100</v>
      </c>
      <c r="B178">
        <f t="shared" si="41"/>
        <v>39.349516030874653</v>
      </c>
      <c r="C178" s="9">
        <f t="shared" si="42"/>
        <v>0.95400000000000074</v>
      </c>
      <c r="D178" s="9">
        <f t="shared" si="51"/>
        <v>53.349516030874653</v>
      </c>
      <c r="E178" s="9">
        <f t="shared" si="51"/>
        <v>-8.6358774844236965</v>
      </c>
      <c r="F178" s="9">
        <f t="shared" si="44"/>
        <v>-6.7747326325890302</v>
      </c>
      <c r="G178" s="10">
        <f t="shared" si="52"/>
        <v>2.1666666599999997</v>
      </c>
      <c r="H178" s="5">
        <f t="shared" si="52"/>
        <v>1</v>
      </c>
      <c r="I178">
        <f t="shared" si="46"/>
        <v>55.512371144123421</v>
      </c>
      <c r="J178">
        <f t="shared" si="47"/>
        <v>50.22148021828189</v>
      </c>
      <c r="K178">
        <f t="shared" si="47"/>
        <v>-23.652193867115745</v>
      </c>
      <c r="L178">
        <f t="shared" si="48"/>
        <v>-10.951842412292672</v>
      </c>
      <c r="M178">
        <f t="shared" si="49"/>
        <v>-27.016145257133388</v>
      </c>
      <c r="S178">
        <f t="shared" si="38"/>
        <v>0</v>
      </c>
      <c r="T178" t="b">
        <f t="shared" si="39"/>
        <v>0</v>
      </c>
      <c r="U178" t="b">
        <f t="shared" si="40"/>
        <v>0</v>
      </c>
    </row>
    <row r="179" spans="1:21" x14ac:dyDescent="0.2">
      <c r="A179">
        <f t="shared" si="50"/>
        <v>100</v>
      </c>
      <c r="B179">
        <f t="shared" si="41"/>
        <v>39.650647779020922</v>
      </c>
      <c r="C179" s="9">
        <f t="shared" si="42"/>
        <v>0.96000000000000074</v>
      </c>
      <c r="D179" s="9">
        <f t="shared" si="51"/>
        <v>53.650647779020922</v>
      </c>
      <c r="E179" s="9">
        <f t="shared" si="51"/>
        <v>-8.7782769382410191</v>
      </c>
      <c r="F179" s="9">
        <f t="shared" si="44"/>
        <v>-6.8840770472832302</v>
      </c>
      <c r="G179" s="10">
        <f t="shared" si="52"/>
        <v>2.1666666599999997</v>
      </c>
      <c r="H179" s="5">
        <f t="shared" si="52"/>
        <v>1</v>
      </c>
      <c r="I179">
        <f t="shared" si="46"/>
        <v>55.522262416066631</v>
      </c>
      <c r="J179">
        <f t="shared" si="47"/>
        <v>50.155769163808131</v>
      </c>
      <c r="K179">
        <f t="shared" si="47"/>
        <v>-23.814290738658546</v>
      </c>
      <c r="L179">
        <f t="shared" si="48"/>
        <v>-10.939461606104246</v>
      </c>
      <c r="M179">
        <f t="shared" si="49"/>
        <v>-26.979871317388863</v>
      </c>
      <c r="S179">
        <f t="shared" si="38"/>
        <v>0</v>
      </c>
      <c r="T179" t="b">
        <f t="shared" si="39"/>
        <v>0</v>
      </c>
      <c r="U179" t="b">
        <f t="shared" si="40"/>
        <v>0</v>
      </c>
    </row>
    <row r="180" spans="1:21" x14ac:dyDescent="0.2">
      <c r="A180">
        <f t="shared" si="50"/>
        <v>100</v>
      </c>
      <c r="B180">
        <f t="shared" si="41"/>
        <v>39.951385483694864</v>
      </c>
      <c r="C180" s="9">
        <f t="shared" si="42"/>
        <v>0.96600000000000075</v>
      </c>
      <c r="D180" s="9">
        <f t="shared" si="51"/>
        <v>53.951385483694864</v>
      </c>
      <c r="E180" s="9">
        <f t="shared" si="51"/>
        <v>-8.9216483203566828</v>
      </c>
      <c r="F180" s="9">
        <f t="shared" si="44"/>
        <v>-6.9940286250170329</v>
      </c>
      <c r="G180" s="10">
        <f t="shared" si="52"/>
        <v>2.1666666599999997</v>
      </c>
      <c r="H180" s="5">
        <f t="shared" si="52"/>
        <v>1</v>
      </c>
      <c r="I180">
        <f t="shared" si="46"/>
        <v>55.532675872238869</v>
      </c>
      <c r="J180">
        <f t="shared" si="47"/>
        <v>50.090132394171505</v>
      </c>
      <c r="K180">
        <f t="shared" si="47"/>
        <v>-23.976169966562878</v>
      </c>
      <c r="L180">
        <f t="shared" si="48"/>
        <v>-10.927194648961114</v>
      </c>
      <c r="M180">
        <f t="shared" si="49"/>
        <v>-26.943583076771951</v>
      </c>
      <c r="S180">
        <f t="shared" si="38"/>
        <v>0</v>
      </c>
      <c r="T180" t="b">
        <f t="shared" si="39"/>
        <v>0</v>
      </c>
      <c r="U180" t="b">
        <f t="shared" si="40"/>
        <v>0</v>
      </c>
    </row>
    <row r="181" spans="1:21" x14ac:dyDescent="0.2">
      <c r="A181">
        <f t="shared" si="50"/>
        <v>100</v>
      </c>
      <c r="B181">
        <f t="shared" si="41"/>
        <v>40.251729588556209</v>
      </c>
      <c r="C181" s="9">
        <f t="shared" si="42"/>
        <v>0.97200000000000075</v>
      </c>
      <c r="D181" s="9">
        <f t="shared" ref="D181:E196" si="53">D180+$C$7*(J180+J181)/2</f>
        <v>54.251729588556209</v>
      </c>
      <c r="E181" s="9">
        <f t="shared" si="53"/>
        <v>-9.0659903246514411</v>
      </c>
      <c r="F181" s="9">
        <f t="shared" si="44"/>
        <v>-7.1045845825447609</v>
      </c>
      <c r="G181" s="10">
        <f t="shared" ref="G181:H196" si="54">G180</f>
        <v>2.1666666599999997</v>
      </c>
      <c r="H181" s="5">
        <f t="shared" si="54"/>
        <v>1</v>
      </c>
      <c r="I181">
        <f t="shared" si="46"/>
        <v>55.543608400143874</v>
      </c>
      <c r="J181">
        <f t="shared" si="47"/>
        <v>50.024569226277741</v>
      </c>
      <c r="K181">
        <f t="shared" si="47"/>
        <v>-24.13783146502351</v>
      </c>
      <c r="L181">
        <f t="shared" si="48"/>
        <v>-10.915040385362547</v>
      </c>
      <c r="M181">
        <f t="shared" si="49"/>
        <v>-26.907279879651441</v>
      </c>
      <c r="S181">
        <f t="shared" si="38"/>
        <v>0</v>
      </c>
      <c r="T181" t="b">
        <f t="shared" si="39"/>
        <v>0</v>
      </c>
      <c r="U181" t="b">
        <f t="shared" si="40"/>
        <v>0</v>
      </c>
    </row>
    <row r="182" spans="1:21" x14ac:dyDescent="0.2">
      <c r="A182">
        <f t="shared" si="50"/>
        <v>100</v>
      </c>
      <c r="B182">
        <f t="shared" si="41"/>
        <v>40.551680533186939</v>
      </c>
      <c r="C182" s="9">
        <f t="shared" si="42"/>
        <v>0.97800000000000076</v>
      </c>
      <c r="D182" s="9">
        <f t="shared" si="53"/>
        <v>54.551680533186939</v>
      </c>
      <c r="E182" s="9">
        <f t="shared" si="53"/>
        <v>-9.2113016444794162</v>
      </c>
      <c r="F182" s="9">
        <f t="shared" si="44"/>
        <v>-7.2157421433786428</v>
      </c>
      <c r="G182" s="10">
        <f t="shared" si="54"/>
        <v>2.1666666599999997</v>
      </c>
      <c r="H182" s="5">
        <f t="shared" si="54"/>
        <v>1</v>
      </c>
      <c r="I182">
        <f t="shared" si="46"/>
        <v>55.555056884720898</v>
      </c>
      <c r="J182">
        <f t="shared" si="47"/>
        <v>49.959078983965568</v>
      </c>
      <c r="K182">
        <f t="shared" si="47"/>
        <v>-24.299275144301419</v>
      </c>
      <c r="L182">
        <f t="shared" si="48"/>
        <v>-10.902997664811839</v>
      </c>
      <c r="M182">
        <f t="shared" si="49"/>
        <v>-26.870961082089405</v>
      </c>
      <c r="S182">
        <f t="shared" si="38"/>
        <v>0</v>
      </c>
      <c r="T182" t="b">
        <f t="shared" si="39"/>
        <v>0</v>
      </c>
      <c r="U182" t="b">
        <f t="shared" si="40"/>
        <v>0</v>
      </c>
    </row>
    <row r="183" spans="1:21" x14ac:dyDescent="0.2">
      <c r="A183">
        <f t="shared" si="50"/>
        <v>100</v>
      </c>
      <c r="B183">
        <f t="shared" si="41"/>
        <v>40.851238753132769</v>
      </c>
      <c r="C183" s="9">
        <f t="shared" si="42"/>
        <v>0.98400000000000076</v>
      </c>
      <c r="D183" s="9">
        <f t="shared" si="53"/>
        <v>54.851238753132769</v>
      </c>
      <c r="E183" s="9">
        <f t="shared" si="53"/>
        <v>-9.357580972644703</v>
      </c>
      <c r="F183" s="9">
        <f t="shared" si="44"/>
        <v>-7.3274985377392614</v>
      </c>
      <c r="G183" s="10">
        <f t="shared" si="54"/>
        <v>2.1666666599999997</v>
      </c>
      <c r="H183" s="5">
        <f t="shared" si="54"/>
        <v>1</v>
      </c>
      <c r="I183">
        <f t="shared" si="46"/>
        <v>55.56701820853781</v>
      </c>
      <c r="J183">
        <f t="shared" si="47"/>
        <v>49.893660997976696</v>
      </c>
      <c r="K183">
        <f t="shared" si="47"/>
        <v>-24.460500910793954</v>
      </c>
      <c r="L183">
        <f t="shared" si="48"/>
        <v>-10.891065341829691</v>
      </c>
      <c r="M183">
        <f t="shared" si="49"/>
        <v>-26.834626051791531</v>
      </c>
      <c r="S183">
        <f t="shared" si="38"/>
        <v>0</v>
      </c>
      <c r="T183" t="b">
        <f t="shared" si="39"/>
        <v>0</v>
      </c>
      <c r="U183" t="b">
        <f t="shared" si="40"/>
        <v>0</v>
      </c>
    </row>
    <row r="184" spans="1:21" x14ac:dyDescent="0.2">
      <c r="A184">
        <f t="shared" si="50"/>
        <v>100</v>
      </c>
      <c r="B184">
        <f t="shared" si="41"/>
        <v>41.150404679944479</v>
      </c>
      <c r="C184" s="9">
        <f t="shared" si="42"/>
        <v>0.99000000000000077</v>
      </c>
      <c r="D184" s="9">
        <f t="shared" si="53"/>
        <v>55.150404679944479</v>
      </c>
      <c r="E184" s="9">
        <f t="shared" si="53"/>
        <v>-9.5048270013783984</v>
      </c>
      <c r="F184" s="9">
        <f t="shared" si="44"/>
        <v>-7.4398510025067477</v>
      </c>
      <c r="G184" s="10">
        <f t="shared" si="54"/>
        <v>2.1666666599999997</v>
      </c>
      <c r="H184" s="5">
        <f t="shared" si="54"/>
        <v>1</v>
      </c>
      <c r="I184">
        <f t="shared" si="46"/>
        <v>55.57948925198415</v>
      </c>
      <c r="J184">
        <f t="shared" si="47"/>
        <v>49.828314605925719</v>
      </c>
      <c r="K184">
        <f t="shared" si="47"/>
        <v>-24.621508667104703</v>
      </c>
      <c r="L184">
        <f t="shared" si="48"/>
        <v>-10.879242275967618</v>
      </c>
      <c r="M184">
        <f t="shared" si="49"/>
        <v>-26.798274168056778</v>
      </c>
      <c r="S184">
        <f t="shared" si="38"/>
        <v>0</v>
      </c>
      <c r="T184" t="b">
        <f t="shared" si="39"/>
        <v>0</v>
      </c>
      <c r="U184" t="b">
        <f t="shared" si="40"/>
        <v>0</v>
      </c>
    </row>
    <row r="185" spans="1:21" x14ac:dyDescent="0.2">
      <c r="A185">
        <f t="shared" si="50"/>
        <v>100</v>
      </c>
      <c r="B185">
        <f t="shared" si="41"/>
        <v>41.449178741219065</v>
      </c>
      <c r="C185" s="9">
        <f t="shared" si="42"/>
        <v>0.99600000000000077</v>
      </c>
      <c r="D185" s="9">
        <f t="shared" si="53"/>
        <v>55.449178741219065</v>
      </c>
      <c r="E185" s="9">
        <f t="shared" si="53"/>
        <v>-9.653038422316051</v>
      </c>
      <c r="F185" s="9">
        <f t="shared" si="44"/>
        <v>-7.5527967811727486</v>
      </c>
      <c r="G185" s="10">
        <f t="shared" si="54"/>
        <v>2.1666666599999997</v>
      </c>
      <c r="H185" s="5">
        <f t="shared" si="54"/>
        <v>1</v>
      </c>
      <c r="I185">
        <f t="shared" si="46"/>
        <v>55.592466893464156</v>
      </c>
      <c r="J185">
        <f t="shared" si="47"/>
        <v>49.763039152269911</v>
      </c>
      <c r="K185">
        <f t="shared" si="47"/>
        <v>-24.782298312113042</v>
      </c>
      <c r="L185">
        <f t="shared" si="48"/>
        <v>-10.867527331821375</v>
      </c>
      <c r="M185">
        <f t="shared" si="49"/>
        <v>-26.761904821726425</v>
      </c>
      <c r="S185">
        <f t="shared" si="38"/>
        <v>0</v>
      </c>
      <c r="T185" t="b">
        <f t="shared" si="39"/>
        <v>0</v>
      </c>
      <c r="U185" t="b">
        <f t="shared" si="40"/>
        <v>0</v>
      </c>
    </row>
    <row r="186" spans="1:21" x14ac:dyDescent="0.2">
      <c r="A186">
        <f t="shared" si="50"/>
        <v>100</v>
      </c>
      <c r="B186">
        <f t="shared" si="41"/>
        <v>41.747561360640709</v>
      </c>
      <c r="C186" s="9">
        <f t="shared" si="42"/>
        <v>1.0020000000000007</v>
      </c>
      <c r="D186" s="9">
        <f t="shared" si="53"/>
        <v>55.747561360640709</v>
      </c>
      <c r="E186" s="9">
        <f t="shared" si="53"/>
        <v>-9.8022139264755204</v>
      </c>
      <c r="F186" s="9">
        <f t="shared" si="44"/>
        <v>-7.6663331237931391</v>
      </c>
      <c r="G186" s="10">
        <f t="shared" si="54"/>
        <v>2.1666666599999997</v>
      </c>
      <c r="H186" s="5">
        <f t="shared" si="54"/>
        <v>1</v>
      </c>
      <c r="I186">
        <f t="shared" si="46"/>
        <v>55.605948009589731</v>
      </c>
      <c r="J186">
        <f t="shared" si="47"/>
        <v>49.69783398827898</v>
      </c>
      <c r="K186">
        <f t="shared" si="47"/>
        <v>-24.942869741043399</v>
      </c>
      <c r="L186">
        <f t="shared" si="48"/>
        <v>-10.855919379044428</v>
      </c>
      <c r="M186">
        <f t="shared" si="49"/>
        <v>-26.725517415132504</v>
      </c>
      <c r="S186">
        <f t="shared" si="38"/>
        <v>0</v>
      </c>
      <c r="T186" t="b">
        <f t="shared" si="39"/>
        <v>0</v>
      </c>
      <c r="U186" t="b">
        <f t="shared" si="40"/>
        <v>0</v>
      </c>
    </row>
    <row r="187" spans="1:21" x14ac:dyDescent="0.2">
      <c r="A187">
        <f t="shared" si="50"/>
        <v>100</v>
      </c>
      <c r="B187">
        <f t="shared" si="41"/>
        <v>42.04555295802156</v>
      </c>
      <c r="C187" s="9">
        <f t="shared" si="42"/>
        <v>1.0080000000000007</v>
      </c>
      <c r="D187" s="9">
        <f t="shared" si="53"/>
        <v>56.04555295802156</v>
      </c>
      <c r="E187" s="9">
        <f t="shared" si="53"/>
        <v>-9.9523522042352539</v>
      </c>
      <c r="F187" s="9">
        <f t="shared" si="44"/>
        <v>-7.7804572869414752</v>
      </c>
      <c r="G187" s="10">
        <f t="shared" si="54"/>
        <v>2.1666666599999997</v>
      </c>
      <c r="H187" s="5">
        <f t="shared" si="54"/>
        <v>1</v>
      </c>
      <c r="I187">
        <f t="shared" si="46"/>
        <v>55.619929475373205</v>
      </c>
      <c r="J187">
        <f t="shared" si="47"/>
        <v>49.632698472004712</v>
      </c>
      <c r="K187">
        <f t="shared" si="47"/>
        <v>-25.103222845534194</v>
      </c>
      <c r="L187">
        <f t="shared" si="48"/>
        <v>-10.844417292361399</v>
      </c>
      <c r="M187">
        <f t="shared" si="49"/>
        <v>-26.689111362045651</v>
      </c>
      <c r="S187">
        <f t="shared" si="38"/>
        <v>0</v>
      </c>
      <c r="T187" t="b">
        <f t="shared" si="39"/>
        <v>0</v>
      </c>
      <c r="U187" t="b">
        <f t="shared" si="40"/>
        <v>0</v>
      </c>
    </row>
    <row r="188" spans="1:21" x14ac:dyDescent="0.2">
      <c r="A188">
        <f t="shared" si="50"/>
        <v>100</v>
      </c>
      <c r="B188">
        <f t="shared" si="41"/>
        <v>42.343153949342323</v>
      </c>
      <c r="C188" s="9">
        <f t="shared" si="42"/>
        <v>1.0140000000000007</v>
      </c>
      <c r="D188" s="9">
        <f t="shared" si="53"/>
        <v>56.343153949342323</v>
      </c>
      <c r="E188" s="9">
        <f t="shared" si="53"/>
        <v>-10.103451945312976</v>
      </c>
      <c r="F188" s="9">
        <f t="shared" si="44"/>
        <v>-7.8951665336631951</v>
      </c>
      <c r="G188" s="10">
        <f t="shared" si="54"/>
        <v>2.1666666599999997</v>
      </c>
      <c r="H188" s="5">
        <f t="shared" si="54"/>
        <v>1</v>
      </c>
      <c r="I188">
        <f t="shared" si="46"/>
        <v>55.634408164419995</v>
      </c>
      <c r="J188">
        <f t="shared" si="47"/>
        <v>49.567631968250545</v>
      </c>
      <c r="K188">
        <f t="shared" si="47"/>
        <v>-25.263357513706467</v>
      </c>
      <c r="L188">
        <f t="shared" si="48"/>
        <v>-10.833019951581539</v>
      </c>
      <c r="M188">
        <f t="shared" si="49"/>
        <v>-26.652686087622296</v>
      </c>
      <c r="S188">
        <f t="shared" si="38"/>
        <v>0</v>
      </c>
      <c r="T188" t="b">
        <f t="shared" si="39"/>
        <v>0</v>
      </c>
      <c r="U188" t="b">
        <f t="shared" si="40"/>
        <v>0</v>
      </c>
    </row>
    <row r="189" spans="1:21" x14ac:dyDescent="0.2">
      <c r="A189">
        <f t="shared" si="50"/>
        <v>100</v>
      </c>
      <c r="B189">
        <f t="shared" si="41"/>
        <v>42.640364746792699</v>
      </c>
      <c r="C189" s="9">
        <f t="shared" si="42"/>
        <v>1.0200000000000007</v>
      </c>
      <c r="D189" s="9">
        <f t="shared" si="53"/>
        <v>56.640364746792699</v>
      </c>
      <c r="E189" s="9">
        <f t="shared" si="53"/>
        <v>-10.255511838744791</v>
      </c>
      <c r="F189" s="9">
        <f t="shared" si="44"/>
        <v>-8.0104581334305482</v>
      </c>
      <c r="G189" s="10">
        <f t="shared" si="54"/>
        <v>2.1666666599999997</v>
      </c>
      <c r="H189" s="5">
        <f t="shared" si="54"/>
        <v>1</v>
      </c>
      <c r="I189">
        <f t="shared" si="46"/>
        <v>55.649380949120925</v>
      </c>
      <c r="J189">
        <f t="shared" si="47"/>
        <v>49.502633848541059</v>
      </c>
      <c r="K189">
        <f t="shared" si="47"/>
        <v>-25.423273630232199</v>
      </c>
      <c r="L189">
        <f t="shared" si="48"/>
        <v>-10.821726241612136</v>
      </c>
      <c r="M189">
        <f t="shared" si="49"/>
        <v>-26.6162410283513</v>
      </c>
      <c r="S189">
        <f t="shared" si="38"/>
        <v>0</v>
      </c>
      <c r="T189" t="b">
        <f t="shared" si="39"/>
        <v>0</v>
      </c>
      <c r="U189" t="b">
        <f t="shared" si="40"/>
        <v>0</v>
      </c>
    </row>
    <row r="190" spans="1:21" x14ac:dyDescent="0.2">
      <c r="A190">
        <f t="shared" si="50"/>
        <v>100</v>
      </c>
      <c r="B190">
        <f t="shared" si="41"/>
        <v>42.937185758811594</v>
      </c>
      <c r="C190" s="9">
        <f t="shared" si="42"/>
        <v>1.0260000000000007</v>
      </c>
      <c r="D190" s="9">
        <f t="shared" si="53"/>
        <v>56.937185758811594</v>
      </c>
      <c r="E190" s="9">
        <f t="shared" si="53"/>
        <v>-10.408530572864695</v>
      </c>
      <c r="F190" s="9">
        <f t="shared" si="44"/>
        <v>-8.1263293620982413</v>
      </c>
      <c r="G190" s="10">
        <f t="shared" si="54"/>
        <v>2.1666666599999997</v>
      </c>
      <c r="H190" s="5">
        <f t="shared" si="54"/>
        <v>1</v>
      </c>
      <c r="I190">
        <f t="shared" si="46"/>
        <v>55.664844700844228</v>
      </c>
      <c r="J190">
        <f t="shared" si="47"/>
        <v>49.437703491091384</v>
      </c>
      <c r="K190">
        <f t="shared" si="47"/>
        <v>-25.582971076402305</v>
      </c>
      <c r="L190">
        <f t="shared" si="48"/>
        <v>-10.810535052471906</v>
      </c>
      <c r="M190">
        <f t="shared" si="49"/>
        <v>-26.579775632</v>
      </c>
      <c r="S190">
        <f t="shared" si="38"/>
        <v>0</v>
      </c>
      <c r="T190" t="b">
        <f t="shared" si="39"/>
        <v>0</v>
      </c>
      <c r="U190" t="b">
        <f t="shared" si="40"/>
        <v>0</v>
      </c>
    </row>
    <row r="191" spans="1:21" x14ac:dyDescent="0.2">
      <c r="A191">
        <f t="shared" si="50"/>
        <v>100</v>
      </c>
      <c r="B191">
        <f t="shared" si="41"/>
        <v>43.233617390127201</v>
      </c>
      <c r="C191" s="9">
        <f t="shared" si="42"/>
        <v>1.0320000000000007</v>
      </c>
      <c r="D191" s="9">
        <f t="shared" si="53"/>
        <v>57.233617390127201</v>
      </c>
      <c r="E191" s="9">
        <f t="shared" si="53"/>
        <v>-10.562506835284484</v>
      </c>
      <c r="F191" s="9">
        <f t="shared" si="44"/>
        <v>-8.2427775018598233</v>
      </c>
      <c r="G191" s="10">
        <f t="shared" si="54"/>
        <v>2.1666666599999997</v>
      </c>
      <c r="H191" s="5">
        <f t="shared" si="54"/>
        <v>1</v>
      </c>
      <c r="I191">
        <f t="shared" si="46"/>
        <v>55.680796290127283</v>
      </c>
      <c r="J191">
        <f t="shared" si="47"/>
        <v>49.372840280776551</v>
      </c>
      <c r="K191">
        <f t="shared" si="47"/>
        <v>-25.742449730194306</v>
      </c>
      <c r="L191">
        <f t="shared" si="48"/>
        <v>-10.799445279304354</v>
      </c>
      <c r="M191">
        <f t="shared" si="49"/>
        <v>-26.54328935755964</v>
      </c>
      <c r="S191">
        <f t="shared" si="38"/>
        <v>0</v>
      </c>
      <c r="T191" t="b">
        <f t="shared" si="39"/>
        <v>0</v>
      </c>
      <c r="U191" t="b">
        <f t="shared" si="40"/>
        <v>0</v>
      </c>
    </row>
    <row r="192" spans="1:21" x14ac:dyDescent="0.2">
      <c r="A192">
        <f t="shared" si="50"/>
        <v>100</v>
      </c>
      <c r="B192">
        <f t="shared" si="41"/>
        <v>43.529660041796831</v>
      </c>
      <c r="C192" s="9">
        <f t="shared" si="42"/>
        <v>1.0380000000000007</v>
      </c>
      <c r="D192" s="9">
        <f t="shared" si="53"/>
        <v>57.529660041796831</v>
      </c>
      <c r="E192" s="9">
        <f t="shared" si="53"/>
        <v>-10.717439312874086</v>
      </c>
      <c r="F192" s="9">
        <f t="shared" si="44"/>
        <v>-8.3597998412047474</v>
      </c>
      <c r="G192" s="10">
        <f t="shared" si="54"/>
        <v>2.1666666599999997</v>
      </c>
      <c r="H192" s="5">
        <f t="shared" si="54"/>
        <v>1</v>
      </c>
      <c r="I192">
        <f t="shared" si="46"/>
        <v>55.697232586867798</v>
      </c>
      <c r="J192">
        <f t="shared" si="47"/>
        <v>49.308043609100721</v>
      </c>
      <c r="K192">
        <f t="shared" si="47"/>
        <v>-25.901709466339664</v>
      </c>
      <c r="L192">
        <f t="shared" si="48"/>
        <v>-10.788455822391041</v>
      </c>
      <c r="M192">
        <f t="shared" si="49"/>
        <v>-26.506781675190261</v>
      </c>
      <c r="S192">
        <f t="shared" si="38"/>
        <v>0</v>
      </c>
      <c r="T192" t="b">
        <f t="shared" si="39"/>
        <v>0</v>
      </c>
      <c r="U192" t="b">
        <f t="shared" si="40"/>
        <v>0</v>
      </c>
    </row>
    <row r="193" spans="1:21" x14ac:dyDescent="0.2">
      <c r="A193">
        <f t="shared" si="50"/>
        <v>100</v>
      </c>
      <c r="B193">
        <f t="shared" si="41"/>
        <v>43.825314111246634</v>
      </c>
      <c r="C193" s="9">
        <f t="shared" si="42"/>
        <v>1.0440000000000007</v>
      </c>
      <c r="D193" s="9">
        <f t="shared" si="53"/>
        <v>57.825314111246634</v>
      </c>
      <c r="E193" s="9">
        <f t="shared" si="53"/>
        <v>-10.873326691742278</v>
      </c>
      <c r="F193" s="9">
        <f t="shared" si="44"/>
        <v>-8.477393674876188</v>
      </c>
      <c r="G193" s="10">
        <f t="shared" si="54"/>
        <v>2.1666666599999997</v>
      </c>
      <c r="H193" s="5">
        <f t="shared" si="54"/>
        <v>1</v>
      </c>
      <c r="I193">
        <f t="shared" si="46"/>
        <v>55.714150460514638</v>
      </c>
      <c r="J193">
        <f t="shared" si="47"/>
        <v>49.243312874166378</v>
      </c>
      <c r="K193">
        <f t="shared" si="47"/>
        <v>-26.060750156390807</v>
      </c>
      <c r="L193">
        <f t="shared" si="48"/>
        <v>-10.777565587164791</v>
      </c>
      <c r="M193">
        <f t="shared" si="49"/>
        <v>-26.470252066164999</v>
      </c>
      <c r="S193">
        <f t="shared" si="38"/>
        <v>0</v>
      </c>
      <c r="T193" t="b">
        <f t="shared" si="39"/>
        <v>0</v>
      </c>
      <c r="U193" t="b">
        <f t="shared" si="40"/>
        <v>0</v>
      </c>
    </row>
    <row r="194" spans="1:21" x14ac:dyDescent="0.2">
      <c r="A194">
        <f t="shared" si="50"/>
        <v>100</v>
      </c>
      <c r="B194">
        <f t="shared" si="41"/>
        <v>44.120579992311065</v>
      </c>
      <c r="C194" s="9">
        <f t="shared" si="42"/>
        <v>1.0500000000000007</v>
      </c>
      <c r="D194" s="9">
        <f t="shared" si="53"/>
        <v>58.120579992311065</v>
      </c>
      <c r="E194" s="9">
        <f t="shared" si="53"/>
        <v>-11.030167657217813</v>
      </c>
      <c r="F194" s="9">
        <f t="shared" si="44"/>
        <v>-8.5955563038295129</v>
      </c>
      <c r="G194" s="10">
        <f t="shared" si="54"/>
        <v>2.1666666599999997</v>
      </c>
      <c r="H194" s="5">
        <f t="shared" si="54"/>
        <v>1</v>
      </c>
      <c r="I194">
        <f t="shared" si="46"/>
        <v>55.731546780258057</v>
      </c>
      <c r="J194">
        <f t="shared" si="47"/>
        <v>49.178647480643392</v>
      </c>
      <c r="K194">
        <f t="shared" si="47"/>
        <v>-26.219571668787797</v>
      </c>
      <c r="L194">
        <f t="shared" si="48"/>
        <v>-10.766773484222812</v>
      </c>
      <c r="M194">
        <f t="shared" si="49"/>
        <v>-26.433700022813827</v>
      </c>
      <c r="S194">
        <f t="shared" si="38"/>
        <v>0</v>
      </c>
      <c r="T194" t="b">
        <f t="shared" si="39"/>
        <v>0</v>
      </c>
      <c r="U194" t="b">
        <f t="shared" si="40"/>
        <v>0</v>
      </c>
    </row>
    <row r="195" spans="1:21" x14ac:dyDescent="0.2">
      <c r="A195">
        <f t="shared" si="50"/>
        <v>100</v>
      </c>
      <c r="B195">
        <f t="shared" si="41"/>
        <v>44.415458075272205</v>
      </c>
      <c r="C195" s="9">
        <f t="shared" si="42"/>
        <v>1.0560000000000007</v>
      </c>
      <c r="D195" s="9">
        <f t="shared" si="53"/>
        <v>58.415458075272205</v>
      </c>
      <c r="E195" s="9">
        <f t="shared" si="53"/>
        <v>-11.187960893830951</v>
      </c>
      <c r="F195" s="9">
        <f t="shared" si="44"/>
        <v>-8.7142850351914642</v>
      </c>
      <c r="G195" s="10">
        <f t="shared" si="54"/>
        <v>2.1666666599999997</v>
      </c>
      <c r="H195" s="5">
        <f t="shared" si="54"/>
        <v>1</v>
      </c>
      <c r="I195">
        <f t="shared" si="46"/>
        <v>55.749418415219402</v>
      </c>
      <c r="J195">
        <f t="shared" si="47"/>
        <v>49.114046839738052</v>
      </c>
      <c r="K195">
        <f t="shared" si="47"/>
        <v>-26.37817386892468</v>
      </c>
      <c r="L195">
        <f t="shared" si="48"/>
        <v>-10.756078429339727</v>
      </c>
      <c r="M195">
        <f t="shared" si="49"/>
        <v>-26.397125048466748</v>
      </c>
      <c r="S195">
        <f t="shared" si="38"/>
        <v>0</v>
      </c>
      <c r="T195" t="b">
        <f t="shared" si="39"/>
        <v>0</v>
      </c>
      <c r="U195" t="b">
        <f t="shared" si="40"/>
        <v>0</v>
      </c>
    </row>
    <row r="196" spans="1:21" x14ac:dyDescent="0.2">
      <c r="A196">
        <f t="shared" si="50"/>
        <v>100</v>
      </c>
      <c r="B196">
        <f t="shared" si="41"/>
        <v>44.709948746898903</v>
      </c>
      <c r="C196" s="9">
        <f t="shared" si="42"/>
        <v>1.0620000000000007</v>
      </c>
      <c r="D196" s="9">
        <f t="shared" si="53"/>
        <v>58.709948746898903</v>
      </c>
      <c r="E196" s="9">
        <f t="shared" si="53"/>
        <v>-11.346705085295371</v>
      </c>
      <c r="F196" s="9">
        <f t="shared" si="44"/>
        <v>-8.83357718222004</v>
      </c>
      <c r="G196" s="10">
        <f t="shared" si="54"/>
        <v>2.1666666599999997</v>
      </c>
      <c r="H196" s="5">
        <f t="shared" si="54"/>
        <v>1</v>
      </c>
      <c r="I196">
        <f t="shared" si="46"/>
        <v>55.767762234640195</v>
      </c>
      <c r="J196">
        <f t="shared" si="47"/>
        <v>49.049510369162014</v>
      </c>
      <c r="K196">
        <f t="shared" si="47"/>
        <v>-26.536556619215482</v>
      </c>
      <c r="L196">
        <f t="shared" si="48"/>
        <v>-10.745479343480486</v>
      </c>
      <c r="M196">
        <f t="shared" si="49"/>
        <v>-26.360526657396438</v>
      </c>
      <c r="S196">
        <f t="shared" si="38"/>
        <v>0</v>
      </c>
      <c r="T196" t="b">
        <f t="shared" si="39"/>
        <v>0</v>
      </c>
      <c r="U196" t="b">
        <f t="shared" si="40"/>
        <v>0</v>
      </c>
    </row>
    <row r="197" spans="1:21" x14ac:dyDescent="0.2">
      <c r="A197">
        <f t="shared" si="50"/>
        <v>100</v>
      </c>
      <c r="B197">
        <f t="shared" si="41"/>
        <v>45.00405239048569</v>
      </c>
      <c r="C197" s="9">
        <f t="shared" si="42"/>
        <v>1.0680000000000007</v>
      </c>
      <c r="D197" s="9">
        <f t="shared" ref="D197:E212" si="55">D196+$C$7*(J196+J197)/2</f>
        <v>59.00405239048569</v>
      </c>
      <c r="E197" s="9">
        <f t="shared" si="55"/>
        <v>-11.506398914490497</v>
      </c>
      <c r="F197" s="9">
        <f t="shared" si="44"/>
        <v>-8.9534300642650262</v>
      </c>
      <c r="G197" s="10">
        <f t="shared" ref="G197:H212" si="56">G196</f>
        <v>2.1666666599999997</v>
      </c>
      <c r="H197" s="5">
        <f t="shared" si="56"/>
        <v>1</v>
      </c>
      <c r="I197">
        <f t="shared" si="46"/>
        <v>55.786575108070508</v>
      </c>
      <c r="J197">
        <f t="shared" si="47"/>
        <v>48.985037493101132</v>
      </c>
      <c r="K197">
        <f t="shared" si="47"/>
        <v>-26.694719779159861</v>
      </c>
      <c r="L197">
        <f t="shared" si="48"/>
        <v>-10.734975152813158</v>
      </c>
      <c r="M197">
        <f t="shared" si="49"/>
        <v>-26.323904374760353</v>
      </c>
      <c r="S197">
        <f t="shared" si="38"/>
        <v>0</v>
      </c>
      <c r="T197" t="b">
        <f t="shared" si="39"/>
        <v>0</v>
      </c>
      <c r="U197" t="b">
        <f t="shared" si="40"/>
        <v>0</v>
      </c>
    </row>
    <row r="198" spans="1:21" x14ac:dyDescent="0.2">
      <c r="A198">
        <f t="shared" si="50"/>
        <v>100</v>
      </c>
      <c r="B198">
        <f t="shared" si="41"/>
        <v>45.297769385891549</v>
      </c>
      <c r="C198" s="9">
        <f t="shared" si="42"/>
        <v>1.0740000000000007</v>
      </c>
      <c r="D198" s="9">
        <f t="shared" si="55"/>
        <v>59.297769385891549</v>
      </c>
      <c r="E198" s="9">
        <f t="shared" si="55"/>
        <v>-11.667041063444202</v>
      </c>
      <c r="F198" s="9">
        <f t="shared" si="44"/>
        <v>-9.0738410067292321</v>
      </c>
      <c r="G198" s="10">
        <f t="shared" si="56"/>
        <v>2.1666666599999997</v>
      </c>
      <c r="H198" s="5">
        <f t="shared" si="56"/>
        <v>1</v>
      </c>
      <c r="I198">
        <f t="shared" si="46"/>
        <v>55.805853905556688</v>
      </c>
      <c r="J198">
        <f t="shared" si="47"/>
        <v>48.92062764218425</v>
      </c>
      <c r="K198">
        <f t="shared" si="47"/>
        <v>-26.852663205408422</v>
      </c>
      <c r="L198">
        <f t="shared" si="48"/>
        <v>-10.724564788721606</v>
      </c>
      <c r="M198">
        <f t="shared" si="49"/>
        <v>-26.287257736542291</v>
      </c>
      <c r="S198">
        <f t="shared" si="38"/>
        <v>0</v>
      </c>
      <c r="T198" t="b">
        <f t="shared" si="39"/>
        <v>0</v>
      </c>
      <c r="U198" t="b">
        <f t="shared" si="40"/>
        <v>0</v>
      </c>
    </row>
    <row r="199" spans="1:21" x14ac:dyDescent="0.2">
      <c r="A199">
        <f t="shared" si="50"/>
        <v>100</v>
      </c>
      <c r="B199">
        <f t="shared" si="41"/>
        <v>45.591100109578456</v>
      </c>
      <c r="C199" s="9">
        <f t="shared" si="42"/>
        <v>1.0800000000000007</v>
      </c>
      <c r="D199" s="9">
        <f t="shared" si="55"/>
        <v>59.591100109578456</v>
      </c>
      <c r="E199" s="9">
        <f t="shared" si="55"/>
        <v>-11.828630213315911</v>
      </c>
      <c r="F199" s="9">
        <f t="shared" si="44"/>
        <v>-9.1948073410303675</v>
      </c>
      <c r="G199" s="10">
        <f t="shared" si="56"/>
        <v>2.1666666599999997</v>
      </c>
      <c r="H199" s="5">
        <f t="shared" si="56"/>
        <v>1</v>
      </c>
      <c r="I199">
        <f t="shared" si="46"/>
        <v>55.825595497828274</v>
      </c>
      <c r="J199">
        <f t="shared" si="47"/>
        <v>48.856280253451921</v>
      </c>
      <c r="K199">
        <f t="shared" si="47"/>
        <v>-27.010386751827678</v>
      </c>
      <c r="L199">
        <f t="shared" si="48"/>
        <v>-10.714247187818003</v>
      </c>
      <c r="M199">
        <f t="shared" si="49"/>
        <v>-26.250586289493473</v>
      </c>
      <c r="S199">
        <f t="shared" si="38"/>
        <v>0</v>
      </c>
      <c r="T199" t="b">
        <f t="shared" si="39"/>
        <v>0</v>
      </c>
      <c r="U199" t="b">
        <f t="shared" si="40"/>
        <v>0</v>
      </c>
    </row>
    <row r="200" spans="1:21" x14ac:dyDescent="0.2">
      <c r="A200">
        <f t="shared" si="50"/>
        <v>100</v>
      </c>
      <c r="B200">
        <f t="shared" si="41"/>
        <v>45.884044934649786</v>
      </c>
      <c r="C200" s="9">
        <f t="shared" si="42"/>
        <v>1.0860000000000007</v>
      </c>
      <c r="D200" s="9">
        <f t="shared" si="55"/>
        <v>59.884044934649786</v>
      </c>
      <c r="E200" s="9">
        <f t="shared" si="55"/>
        <v>-11.991165044380088</v>
      </c>
      <c r="F200" s="9">
        <f t="shared" si="44"/>
        <v>-9.3163264045635952</v>
      </c>
      <c r="G200" s="10">
        <f t="shared" si="56"/>
        <v>2.1666666599999997</v>
      </c>
      <c r="H200" s="5">
        <f t="shared" si="56"/>
        <v>1</v>
      </c>
      <c r="I200">
        <f t="shared" si="46"/>
        <v>55.845796756484084</v>
      </c>
      <c r="J200">
        <f t="shared" si="47"/>
        <v>48.791994770325012</v>
      </c>
      <c r="K200">
        <f t="shared" si="47"/>
        <v>-27.167890269564637</v>
      </c>
      <c r="L200">
        <f t="shared" si="48"/>
        <v>-10.704021291955202</v>
      </c>
      <c r="M200">
        <f t="shared" si="49"/>
        <v>-26.21388959107307</v>
      </c>
      <c r="S200">
        <f t="shared" si="38"/>
        <v>0</v>
      </c>
      <c r="T200" t="b">
        <f t="shared" si="39"/>
        <v>0</v>
      </c>
      <c r="U200" t="b">
        <f t="shared" si="40"/>
        <v>0</v>
      </c>
    </row>
    <row r="201" spans="1:21" x14ac:dyDescent="0.2">
      <c r="A201">
        <f t="shared" si="50"/>
        <v>100</v>
      </c>
      <c r="B201">
        <f t="shared" si="41"/>
        <v>46.176604230888479</v>
      </c>
      <c r="C201" s="9">
        <f t="shared" si="42"/>
        <v>1.0920000000000007</v>
      </c>
      <c r="D201" s="9">
        <f t="shared" si="55"/>
        <v>60.176604230888479</v>
      </c>
      <c r="E201" s="9">
        <f t="shared" si="55"/>
        <v>-12.154644236010116</v>
      </c>
      <c r="F201" s="9">
        <f t="shared" si="44"/>
        <v>-9.4383955406647413</v>
      </c>
      <c r="G201" s="10">
        <f t="shared" si="56"/>
        <v>2.1666666599999997</v>
      </c>
      <c r="H201" s="5">
        <f t="shared" si="56"/>
        <v>1</v>
      </c>
      <c r="I201">
        <f t="shared" si="46"/>
        <v>55.866454554177558</v>
      </c>
      <c r="J201">
        <f t="shared" si="47"/>
        <v>48.727770642573283</v>
      </c>
      <c r="K201">
        <f t="shared" si="47"/>
        <v>-27.325173607111076</v>
      </c>
      <c r="L201">
        <f t="shared" si="48"/>
        <v>-10.693886048238969</v>
      </c>
      <c r="M201">
        <f t="shared" si="49"/>
        <v>-26.177167209388234</v>
      </c>
      <c r="S201">
        <f t="shared" si="38"/>
        <v>0</v>
      </c>
      <c r="T201" t="b">
        <f t="shared" si="39"/>
        <v>0</v>
      </c>
      <c r="U201" t="b">
        <f t="shared" si="40"/>
        <v>0</v>
      </c>
    </row>
    <row r="202" spans="1:21" x14ac:dyDescent="0.2">
      <c r="A202">
        <f t="shared" si="50"/>
        <v>100</v>
      </c>
      <c r="B202">
        <f t="shared" si="41"/>
        <v>46.46877836479505</v>
      </c>
      <c r="C202" s="9">
        <f t="shared" si="42"/>
        <v>1.0980000000000008</v>
      </c>
      <c r="D202" s="9">
        <f t="shared" si="55"/>
        <v>60.46877836479505</v>
      </c>
      <c r="E202" s="9">
        <f t="shared" si="55"/>
        <v>-12.319066466662552</v>
      </c>
      <c r="F202" s="9">
        <f t="shared" si="44"/>
        <v>-9.5610120985741442</v>
      </c>
      <c r="G202" s="10">
        <f t="shared" si="56"/>
        <v>2.1666666599999997</v>
      </c>
      <c r="H202" s="5">
        <f t="shared" si="56"/>
        <v>1</v>
      </c>
      <c r="I202">
        <f t="shared" si="46"/>
        <v>55.887565764801082</v>
      </c>
      <c r="J202">
        <f t="shared" si="47"/>
        <v>48.663607326283852</v>
      </c>
      <c r="K202">
        <f t="shared" si="47"/>
        <v>-27.482236610367405</v>
      </c>
      <c r="L202">
        <f t="shared" si="48"/>
        <v>-10.68384040904</v>
      </c>
      <c r="M202">
        <f t="shared" si="49"/>
        <v>-26.140418723133664</v>
      </c>
      <c r="S202">
        <f t="shared" si="38"/>
        <v>0</v>
      </c>
      <c r="T202" t="b">
        <f t="shared" si="39"/>
        <v>0</v>
      </c>
      <c r="U202" t="b">
        <f t="shared" si="40"/>
        <v>0</v>
      </c>
    </row>
    <row r="203" spans="1:21" x14ac:dyDescent="0.2">
      <c r="A203">
        <f t="shared" si="50"/>
        <v>100</v>
      </c>
      <c r="B203">
        <f t="shared" si="41"/>
        <v>46.760567699625391</v>
      </c>
      <c r="C203" s="9">
        <f t="shared" si="42"/>
        <v>1.1040000000000008</v>
      </c>
      <c r="D203" s="9">
        <f t="shared" si="55"/>
        <v>60.760567699625391</v>
      </c>
      <c r="E203" s="9">
        <f t="shared" si="55"/>
        <v>-12.484430413861773</v>
      </c>
      <c r="F203" s="9">
        <f t="shared" si="44"/>
        <v>-9.6841734334011313</v>
      </c>
      <c r="G203" s="10">
        <f t="shared" si="56"/>
        <v>2.1666666599999997</v>
      </c>
      <c r="H203" s="5">
        <f t="shared" si="56"/>
        <v>1</v>
      </c>
      <c r="I203">
        <f t="shared" si="46"/>
        <v>55.909127263669447</v>
      </c>
      <c r="J203">
        <f t="shared" si="47"/>
        <v>48.59950428382961</v>
      </c>
      <c r="K203">
        <f t="shared" si="47"/>
        <v>-27.639079122706207</v>
      </c>
      <c r="L203">
        <f t="shared" si="48"/>
        <v>-10.67388333200579</v>
      </c>
      <c r="M203">
        <f t="shared" si="49"/>
        <v>-26.103643721530652</v>
      </c>
      <c r="S203">
        <f t="shared" si="38"/>
        <v>0</v>
      </c>
      <c r="T203" t="b">
        <f t="shared" si="39"/>
        <v>0</v>
      </c>
      <c r="U203" t="b">
        <f t="shared" si="40"/>
        <v>0</v>
      </c>
    </row>
    <row r="204" spans="1:21" x14ac:dyDescent="0.2">
      <c r="A204">
        <f t="shared" si="50"/>
        <v>100</v>
      </c>
      <c r="B204">
        <f t="shared" si="41"/>
        <v>47.051972595428396</v>
      </c>
      <c r="C204" s="9">
        <f t="shared" si="42"/>
        <v>1.1100000000000008</v>
      </c>
      <c r="D204" s="9">
        <f t="shared" si="55"/>
        <v>61.051972595428396</v>
      </c>
      <c r="E204" s="9">
        <f t="shared" si="55"/>
        <v>-12.650734754184997</v>
      </c>
      <c r="F204" s="9">
        <f t="shared" si="44"/>
        <v>-9.8078769060891826</v>
      </c>
      <c r="G204" s="10">
        <f t="shared" si="56"/>
        <v>2.1666666599999997</v>
      </c>
      <c r="H204" s="5">
        <f t="shared" si="56"/>
        <v>1</v>
      </c>
      <c r="I204">
        <f t="shared" si="46"/>
        <v>55.931135927702357</v>
      </c>
      <c r="J204">
        <f t="shared" si="47"/>
        <v>48.535460983837574</v>
      </c>
      <c r="K204">
        <f t="shared" si="47"/>
        <v>-27.795700985035392</v>
      </c>
      <c r="L204">
        <f t="shared" si="48"/>
        <v>-10.664013780072326</v>
      </c>
      <c r="M204">
        <f t="shared" si="49"/>
        <v>-26.066841804265671</v>
      </c>
      <c r="S204">
        <f t="shared" si="38"/>
        <v>0</v>
      </c>
      <c r="T204" t="b">
        <f t="shared" si="39"/>
        <v>0</v>
      </c>
      <c r="U204" t="b">
        <f t="shared" si="40"/>
        <v>0</v>
      </c>
    </row>
    <row r="205" spans="1:21" x14ac:dyDescent="0.2">
      <c r="A205">
        <f t="shared" si="50"/>
        <v>100</v>
      </c>
      <c r="B205">
        <f t="shared" si="41"/>
        <v>47.342993409083377</v>
      </c>
      <c r="C205" s="9">
        <f t="shared" si="42"/>
        <v>1.1160000000000008</v>
      </c>
      <c r="D205" s="9">
        <f t="shared" si="55"/>
        <v>61.342993409083377</v>
      </c>
      <c r="E205" s="9">
        <f t="shared" si="55"/>
        <v>-12.817978163247686</v>
      </c>
      <c r="F205" s="9">
        <f t="shared" si="44"/>
        <v>-9.9321198833816506</v>
      </c>
      <c r="G205" s="10">
        <f t="shared" si="56"/>
        <v>2.1666666599999997</v>
      </c>
      <c r="H205" s="5">
        <f t="shared" si="56"/>
        <v>1</v>
      </c>
      <c r="I205">
        <f t="shared" si="46"/>
        <v>55.95358863560579</v>
      </c>
      <c r="J205">
        <f t="shared" si="47"/>
        <v>48.471476901157139</v>
      </c>
      <c r="K205">
        <f t="shared" si="47"/>
        <v>-27.952102035860985</v>
      </c>
      <c r="L205">
        <f t="shared" si="48"/>
        <v>-10.654230721475527</v>
      </c>
      <c r="M205">
        <f t="shared" si="49"/>
        <v>-26.030012581428497</v>
      </c>
      <c r="S205">
        <f t="shared" si="38"/>
        <v>0</v>
      </c>
      <c r="T205" t="b">
        <f t="shared" si="39"/>
        <v>0</v>
      </c>
      <c r="U205" t="b">
        <f t="shared" si="40"/>
        <v>0</v>
      </c>
    </row>
    <row r="206" spans="1:21" x14ac:dyDescent="0.2">
      <c r="A206">
        <f t="shared" si="50"/>
        <v>100</v>
      </c>
      <c r="B206">
        <f t="shared" si="41"/>
        <v>47.633630494337332</v>
      </c>
      <c r="C206" s="9">
        <f t="shared" si="42"/>
        <v>1.1220000000000008</v>
      </c>
      <c r="D206" s="9">
        <f t="shared" si="55"/>
        <v>61.633630494337332</v>
      </c>
      <c r="E206" s="9">
        <f t="shared" si="55"/>
        <v>-12.986159315689317</v>
      </c>
      <c r="F206" s="9">
        <f t="shared" si="44"/>
        <v>-10.056899737788171</v>
      </c>
      <c r="G206" s="10">
        <f t="shared" si="56"/>
        <v>2.1666666599999997</v>
      </c>
      <c r="H206" s="5">
        <f t="shared" si="56"/>
        <v>1</v>
      </c>
      <c r="I206">
        <f t="shared" si="46"/>
        <v>55.976482268052514</v>
      </c>
      <c r="J206">
        <f t="shared" si="47"/>
        <v>48.407551516828285</v>
      </c>
      <c r="K206">
        <f t="shared" si="47"/>
        <v>-28.108282111349556</v>
      </c>
      <c r="L206">
        <f t="shared" si="48"/>
        <v>-10.644533129762538</v>
      </c>
      <c r="M206">
        <f t="shared" si="49"/>
        <v>-25.993155673449852</v>
      </c>
      <c r="S206">
        <f t="shared" si="38"/>
        <v>0</v>
      </c>
      <c r="T206" t="b">
        <f t="shared" si="39"/>
        <v>0</v>
      </c>
      <c r="U206" t="b">
        <f t="shared" si="40"/>
        <v>0</v>
      </c>
    </row>
    <row r="207" spans="1:21" x14ac:dyDescent="0.2">
      <c r="A207">
        <f t="shared" si="50"/>
        <v>100</v>
      </c>
      <c r="B207">
        <f t="shared" si="41"/>
        <v>47.923884201841965</v>
      </c>
      <c r="C207" s="9">
        <f t="shared" si="42"/>
        <v>1.1280000000000008</v>
      </c>
      <c r="D207" s="9">
        <f t="shared" si="55"/>
        <v>61.923884201841965</v>
      </c>
      <c r="E207" s="9">
        <f t="shared" si="55"/>
        <v>-13.155276885159537</v>
      </c>
      <c r="F207" s="9">
        <f t="shared" si="44"/>
        <v>-10.182213847551649</v>
      </c>
      <c r="G207" s="10">
        <f t="shared" si="56"/>
        <v>2.1666666599999997</v>
      </c>
      <c r="H207" s="5">
        <f t="shared" si="56"/>
        <v>1</v>
      </c>
      <c r="I207">
        <f t="shared" si="46"/>
        <v>55.999813707861286</v>
      </c>
      <c r="J207">
        <f t="shared" si="47"/>
        <v>48.343684318049711</v>
      </c>
      <c r="K207">
        <f t="shared" si="47"/>
        <v>-28.264241045390257</v>
      </c>
      <c r="L207">
        <f t="shared" si="48"/>
        <v>-10.63491998380278</v>
      </c>
      <c r="M207">
        <f t="shared" si="49"/>
        <v>-25.956270711038641</v>
      </c>
      <c r="S207">
        <f t="shared" si="38"/>
        <v>0</v>
      </c>
      <c r="T207" t="b">
        <f t="shared" si="39"/>
        <v>0</v>
      </c>
      <c r="U207" t="b">
        <f t="shared" si="40"/>
        <v>0</v>
      </c>
    </row>
    <row r="208" spans="1:21" x14ac:dyDescent="0.2">
      <c r="A208">
        <f t="shared" si="50"/>
        <v>100</v>
      </c>
      <c r="B208">
        <f t="shared" si="41"/>
        <v>48.213754879190553</v>
      </c>
      <c r="C208" s="9">
        <f t="shared" si="42"/>
        <v>1.1340000000000008</v>
      </c>
      <c r="D208" s="9">
        <f t="shared" si="55"/>
        <v>62.213754879190553</v>
      </c>
      <c r="E208" s="9">
        <f t="shared" si="55"/>
        <v>-13.325329544304678</v>
      </c>
      <c r="F208" s="9">
        <f t="shared" si="44"/>
        <v>-10.308059596615857</v>
      </c>
      <c r="G208" s="10">
        <f t="shared" si="56"/>
        <v>2.1666666599999997</v>
      </c>
      <c r="H208" s="5">
        <f t="shared" si="56"/>
        <v>1</v>
      </c>
      <c r="I208">
        <f t="shared" si="46"/>
        <v>56.02357984017506</v>
      </c>
      <c r="J208">
        <f t="shared" si="47"/>
        <v>48.279874798146892</v>
      </c>
      <c r="K208">
        <f t="shared" si="47"/>
        <v>-28.419978669656491</v>
      </c>
      <c r="L208">
        <f t="shared" si="48"/>
        <v>-10.625390267798766</v>
      </c>
      <c r="M208">
        <f t="shared" si="49"/>
        <v>-25.919357335118708</v>
      </c>
      <c r="S208">
        <f t="shared" si="38"/>
        <v>0</v>
      </c>
      <c r="T208" t="b">
        <f t="shared" si="39"/>
        <v>0</v>
      </c>
      <c r="U208" t="b">
        <f t="shared" si="40"/>
        <v>0</v>
      </c>
    </row>
    <row r="209" spans="1:21" x14ac:dyDescent="0.2">
      <c r="A209">
        <f t="shared" si="50"/>
        <v>100</v>
      </c>
      <c r="B209">
        <f t="shared" si="41"/>
        <v>48.503242870954615</v>
      </c>
      <c r="C209" s="9">
        <f t="shared" si="42"/>
        <v>1.1400000000000008</v>
      </c>
      <c r="D209" s="9">
        <f t="shared" si="55"/>
        <v>62.503242870954615</v>
      </c>
      <c r="E209" s="9">
        <f t="shared" si="55"/>
        <v>-13.496315964754649</v>
      </c>
      <c r="F209" s="9">
        <f t="shared" si="44"/>
        <v>-10.434434374593675</v>
      </c>
      <c r="G209" s="10">
        <f t="shared" si="56"/>
        <v>2.1666666599999997</v>
      </c>
      <c r="H209" s="5">
        <f t="shared" si="56"/>
        <v>1</v>
      </c>
      <c r="I209">
        <f t="shared" si="46"/>
        <v>56.047777552637996</v>
      </c>
      <c r="J209">
        <f t="shared" si="47"/>
        <v>48.216122456540099</v>
      </c>
      <c r="K209">
        <f t="shared" si="47"/>
        <v>-28.575494813667202</v>
      </c>
      <c r="L209">
        <f t="shared" si="48"/>
        <v>-10.615942971296716</v>
      </c>
      <c r="M209">
        <f t="shared" si="49"/>
        <v>-25.882415196765194</v>
      </c>
      <c r="S209">
        <f t="shared" si="38"/>
        <v>0</v>
      </c>
      <c r="T209" t="b">
        <f t="shared" si="39"/>
        <v>0</v>
      </c>
      <c r="U209" t="b">
        <f t="shared" si="40"/>
        <v>0</v>
      </c>
    </row>
    <row r="210" spans="1:21" x14ac:dyDescent="0.2">
      <c r="A210">
        <f t="shared" si="50"/>
        <v>100</v>
      </c>
      <c r="B210">
        <f t="shared" si="41"/>
        <v>48.792348518720374</v>
      </c>
      <c r="C210" s="9">
        <f t="shared" si="42"/>
        <v>1.1460000000000008</v>
      </c>
      <c r="D210" s="9">
        <f t="shared" si="55"/>
        <v>62.792348518720374</v>
      </c>
      <c r="E210" s="9">
        <f t="shared" si="55"/>
        <v>-13.668234817110193</v>
      </c>
      <c r="F210" s="9">
        <f t="shared" si="44"/>
        <v>-10.561335576735873</v>
      </c>
      <c r="G210" s="10">
        <f t="shared" si="56"/>
        <v>2.1666666599999997</v>
      </c>
      <c r="H210" s="5">
        <f t="shared" si="56"/>
        <v>1</v>
      </c>
      <c r="I210">
        <f t="shared" si="46"/>
        <v>56.07240373557125</v>
      </c>
      <c r="J210">
        <f t="shared" si="47"/>
        <v>48.15242679871232</v>
      </c>
      <c r="K210">
        <f t="shared" si="47"/>
        <v>-28.730789304847793</v>
      </c>
      <c r="L210">
        <f t="shared" si="48"/>
        <v>-10.60657708919692</v>
      </c>
      <c r="M210">
        <f t="shared" si="49"/>
        <v>-25.845443957140461</v>
      </c>
      <c r="S210">
        <f t="shared" si="38"/>
        <v>0</v>
      </c>
      <c r="T210" t="b">
        <f t="shared" si="39"/>
        <v>0</v>
      </c>
      <c r="U210" t="b">
        <f t="shared" si="40"/>
        <v>0</v>
      </c>
    </row>
    <row r="211" spans="1:21" x14ac:dyDescent="0.2">
      <c r="A211">
        <f t="shared" si="50"/>
        <v>100</v>
      </c>
      <c r="B211">
        <f t="shared" si="41"/>
        <v>49.081072161125043</v>
      </c>
      <c r="C211" s="9">
        <f t="shared" si="42"/>
        <v>1.1520000000000008</v>
      </c>
      <c r="D211" s="9">
        <f t="shared" si="55"/>
        <v>63.081072161125043</v>
      </c>
      <c r="E211" s="9">
        <f t="shared" si="55"/>
        <v>-13.841084770930507</v>
      </c>
      <c r="F211" s="9">
        <f t="shared" si="44"/>
        <v>-10.688760603900526</v>
      </c>
      <c r="G211" s="10">
        <f t="shared" si="56"/>
        <v>2.1666666599999997</v>
      </c>
      <c r="H211" s="5">
        <f t="shared" si="56"/>
        <v>1</v>
      </c>
      <c r="I211">
        <f t="shared" si="46"/>
        <v>56.097455282147529</v>
      </c>
      <c r="J211">
        <f t="shared" si="47"/>
        <v>48.088787336177141</v>
      </c>
      <c r="K211">
        <f t="shared" si="47"/>
        <v>-28.885861968590635</v>
      </c>
      <c r="L211">
        <f t="shared" si="48"/>
        <v>-10.597291621763842</v>
      </c>
      <c r="M211">
        <f t="shared" si="49"/>
        <v>-25.808443287429611</v>
      </c>
      <c r="S211">
        <f t="shared" si="38"/>
        <v>0</v>
      </c>
      <c r="T211" t="b">
        <f t="shared" si="39"/>
        <v>0</v>
      </c>
      <c r="U211" t="b">
        <f t="shared" si="40"/>
        <v>0</v>
      </c>
    </row>
    <row r="212" spans="1:21" x14ac:dyDescent="0.2">
      <c r="A212">
        <f t="shared" si="50"/>
        <v>100</v>
      </c>
      <c r="B212">
        <f t="shared" si="41"/>
        <v>49.369414133892917</v>
      </c>
      <c r="C212" s="9">
        <f t="shared" si="42"/>
        <v>1.1580000000000008</v>
      </c>
      <c r="D212" s="9">
        <f t="shared" si="55"/>
        <v>63.369414133892917</v>
      </c>
      <c r="E212" s="9">
        <f t="shared" si="55"/>
        <v>-14.014864494721225</v>
      </c>
      <c r="F212" s="9">
        <f t="shared" si="44"/>
        <v>-10.816706862523011</v>
      </c>
      <c r="G212" s="10">
        <f t="shared" si="56"/>
        <v>2.1666666599999997</v>
      </c>
      <c r="H212" s="5">
        <f t="shared" si="56"/>
        <v>1</v>
      </c>
      <c r="I212">
        <f t="shared" si="46"/>
        <v>56.122929088564383</v>
      </c>
      <c r="J212">
        <f t="shared" si="47"/>
        <v>48.025203586446558</v>
      </c>
      <c r="K212">
        <f t="shared" si="47"/>
        <v>-29.040712628315212</v>
      </c>
      <c r="L212">
        <f t="shared" si="48"/>
        <v>-10.588085574635997</v>
      </c>
      <c r="M212">
        <f t="shared" si="49"/>
        <v>-25.77141286877562</v>
      </c>
      <c r="S212">
        <f t="shared" ref="S212:S275" si="57">GESTEP(E212,H212)</f>
        <v>0</v>
      </c>
      <c r="T212" t="b">
        <f t="shared" ref="T212:T275" si="58">AND(S211=0,S212=1)</f>
        <v>0</v>
      </c>
      <c r="U212" t="b">
        <f t="shared" ref="U212:U275" si="59">AND(S212=1,S213=0)</f>
        <v>0</v>
      </c>
    </row>
    <row r="213" spans="1:21" x14ac:dyDescent="0.2">
      <c r="A213">
        <f t="shared" si="50"/>
        <v>100</v>
      </c>
      <c r="B213">
        <f t="shared" ref="B213:B276" si="60">ABS(D213-$D$11)</f>
        <v>49.657374769871254</v>
      </c>
      <c r="C213" s="9">
        <f t="shared" ref="C213:C276" si="61">C212+_dt</f>
        <v>1.1640000000000008</v>
      </c>
      <c r="D213" s="9">
        <f t="shared" ref="D213:E228" si="62">D212+$C$7*(J212+J213)/2</f>
        <v>63.657374769871254</v>
      </c>
      <c r="E213" s="9">
        <f t="shared" si="62"/>
        <v>-14.189572655922754</v>
      </c>
      <c r="F213" s="9">
        <f t="shared" ref="F213:F276" si="63">$O$1*D213^2+$O$2*D213+$O$3</f>
        <v>-10.945171764586563</v>
      </c>
      <c r="G213" s="10">
        <f t="shared" ref="G213:H228" si="64">G212</f>
        <v>2.1666666599999997</v>
      </c>
      <c r="H213" s="5">
        <f t="shared" si="64"/>
        <v>1</v>
      </c>
      <c r="I213">
        <f t="shared" ref="I213:I276" si="65">SQRT(J213^2+K213^2)</f>
        <v>56.14882205421619</v>
      </c>
      <c r="J213">
        <f t="shared" ref="J213:K276" si="66">J212+L212*$C$7</f>
        <v>47.961675072998744</v>
      </c>
      <c r="K213">
        <f t="shared" si="66"/>
        <v>-29.195341105527866</v>
      </c>
      <c r="L213">
        <f t="shared" ref="L213:L276" si="67">-$C$15*I213*J213</f>
        <v>-10.57895795883555</v>
      </c>
      <c r="M213">
        <f t="shared" ref="M213:M276" si="68">-$C$6-$C$15*I213*K213</f>
        <v>-25.734352392214063</v>
      </c>
      <c r="S213">
        <f t="shared" si="57"/>
        <v>0</v>
      </c>
      <c r="T213" t="b">
        <f t="shared" si="58"/>
        <v>0</v>
      </c>
      <c r="U213" t="b">
        <f t="shared" si="59"/>
        <v>0</v>
      </c>
    </row>
    <row r="214" spans="1:21" x14ac:dyDescent="0.2">
      <c r="A214">
        <f t="shared" ref="A214:A277" si="69">IF(B214&lt;B213,B214,100)</f>
        <v>100</v>
      </c>
      <c r="B214">
        <f t="shared" si="60"/>
        <v>49.944954399065985</v>
      </c>
      <c r="C214" s="9">
        <f t="shared" si="61"/>
        <v>1.1700000000000008</v>
      </c>
      <c r="D214" s="9">
        <f t="shared" si="62"/>
        <v>63.944954399065985</v>
      </c>
      <c r="E214" s="9">
        <f t="shared" si="62"/>
        <v>-14.365207920898982</v>
      </c>
      <c r="F214" s="9">
        <f t="shared" si="63"/>
        <v>-11.074152727593431</v>
      </c>
      <c r="G214" s="10">
        <f t="shared" si="64"/>
        <v>2.1666666599999997</v>
      </c>
      <c r="H214" s="5">
        <f t="shared" si="64"/>
        <v>1</v>
      </c>
      <c r="I214">
        <f t="shared" si="65"/>
        <v>56.175131081864805</v>
      </c>
      <c r="J214">
        <f t="shared" si="66"/>
        <v>47.898201325245729</v>
      </c>
      <c r="K214">
        <f t="shared" si="66"/>
        <v>-29.349747219881152</v>
      </c>
      <c r="L214">
        <f t="shared" si="67"/>
        <v>-10.569907790777666</v>
      </c>
      <c r="M214">
        <f t="shared" si="68"/>
        <v>-25.697261558607483</v>
      </c>
      <c r="S214">
        <f t="shared" si="57"/>
        <v>0</v>
      </c>
      <c r="T214" t="b">
        <f t="shared" si="58"/>
        <v>0</v>
      </c>
      <c r="U214" t="b">
        <f t="shared" si="59"/>
        <v>0</v>
      </c>
    </row>
    <row r="215" spans="1:21" x14ac:dyDescent="0.2">
      <c r="A215">
        <f t="shared" si="69"/>
        <v>100</v>
      </c>
      <c r="B215">
        <f t="shared" si="60"/>
        <v>50.23215334867723</v>
      </c>
      <c r="C215" s="9">
        <f t="shared" si="61"/>
        <v>1.1760000000000008</v>
      </c>
      <c r="D215" s="9">
        <f t="shared" si="62"/>
        <v>64.23215334867723</v>
      </c>
      <c r="E215" s="9">
        <f t="shared" si="62"/>
        <v>-14.541768954926324</v>
      </c>
      <c r="F215" s="9">
        <f t="shared" si="63"/>
        <v>-11.203647174536572</v>
      </c>
      <c r="G215" s="10">
        <f t="shared" si="64"/>
        <v>2.1666666599999997</v>
      </c>
      <c r="H215" s="5">
        <f t="shared" si="64"/>
        <v>1</v>
      </c>
      <c r="I215">
        <f t="shared" si="65"/>
        <v>56.201853077808849</v>
      </c>
      <c r="J215">
        <f t="shared" si="66"/>
        <v>47.834781878501062</v>
      </c>
      <c r="K215">
        <f t="shared" si="66"/>
        <v>-29.503930789232797</v>
      </c>
      <c r="L215">
        <f t="shared" si="67"/>
        <v>-10.56093409227957</v>
      </c>
      <c r="M215">
        <f t="shared" si="68"/>
        <v>-25.660140078579378</v>
      </c>
      <c r="S215">
        <f t="shared" si="57"/>
        <v>0</v>
      </c>
      <c r="T215" t="b">
        <f t="shared" si="58"/>
        <v>0</v>
      </c>
      <c r="U215" t="b">
        <f t="shared" si="59"/>
        <v>0</v>
      </c>
    </row>
    <row r="216" spans="1:21" x14ac:dyDescent="0.2">
      <c r="A216">
        <f t="shared" si="69"/>
        <v>100</v>
      </c>
      <c r="B216">
        <f t="shared" si="60"/>
        <v>50.518971943134574</v>
      </c>
      <c r="C216" s="9">
        <f t="shared" si="61"/>
        <v>1.1820000000000008</v>
      </c>
      <c r="D216" s="9">
        <f t="shared" si="62"/>
        <v>64.518971943134574</v>
      </c>
      <c r="E216" s="9">
        <f t="shared" si="62"/>
        <v>-14.719254422183136</v>
      </c>
      <c r="F216" s="9">
        <f t="shared" si="63"/>
        <v>-11.333652533871932</v>
      </c>
      <c r="G216" s="10">
        <f t="shared" si="64"/>
        <v>2.1666666599999997</v>
      </c>
      <c r="H216" s="5">
        <f t="shared" si="64"/>
        <v>1</v>
      </c>
      <c r="I216">
        <f t="shared" si="65"/>
        <v>56.228984952051626</v>
      </c>
      <c r="J216">
        <f t="shared" si="66"/>
        <v>47.771416273947388</v>
      </c>
      <c r="K216">
        <f t="shared" si="66"/>
        <v>-29.657891629704274</v>
      </c>
      <c r="L216">
        <f t="shared" si="67"/>
        <v>-10.552035890569355</v>
      </c>
      <c r="M216">
        <f t="shared" si="68"/>
        <v>-25.622987672447824</v>
      </c>
      <c r="S216">
        <f t="shared" si="57"/>
        <v>0</v>
      </c>
      <c r="T216" t="b">
        <f t="shared" si="58"/>
        <v>0</v>
      </c>
      <c r="U216" t="b">
        <f t="shared" si="59"/>
        <v>0</v>
      </c>
    </row>
    <row r="217" spans="1:21" x14ac:dyDescent="0.2">
      <c r="A217">
        <f t="shared" si="69"/>
        <v>100</v>
      </c>
      <c r="B217">
        <f t="shared" si="60"/>
        <v>50.805410504132226</v>
      </c>
      <c r="C217" s="9">
        <f t="shared" si="61"/>
        <v>1.1880000000000008</v>
      </c>
      <c r="D217" s="9">
        <f t="shared" si="62"/>
        <v>64.805410504132226</v>
      </c>
      <c r="E217" s="9">
        <f t="shared" si="62"/>
        <v>-14.897662985739466</v>
      </c>
      <c r="F217" s="9">
        <f t="shared" si="63"/>
        <v>-11.46416623949129</v>
      </c>
      <c r="G217" s="10">
        <f t="shared" si="64"/>
        <v>2.1666666599999997</v>
      </c>
      <c r="H217" s="5">
        <f t="shared" si="64"/>
        <v>1</v>
      </c>
      <c r="I217">
        <f t="shared" si="65"/>
        <v>56.256523618467511</v>
      </c>
      <c r="J217">
        <f t="shared" si="66"/>
        <v>47.708104058603972</v>
      </c>
      <c r="K217">
        <f t="shared" si="66"/>
        <v>-29.811629555738961</v>
      </c>
      <c r="L217">
        <f t="shared" si="67"/>
        <v>-10.543212218294469</v>
      </c>
      <c r="M217">
        <f t="shared" si="68"/>
        <v>-25.58580407015879</v>
      </c>
      <c r="S217">
        <f t="shared" si="57"/>
        <v>0</v>
      </c>
      <c r="T217" t="b">
        <f t="shared" si="58"/>
        <v>0</v>
      </c>
      <c r="U217" t="b">
        <f t="shared" si="59"/>
        <v>0</v>
      </c>
    </row>
    <row r="218" spans="1:21" x14ac:dyDescent="0.2">
      <c r="A218">
        <f t="shared" si="69"/>
        <v>100</v>
      </c>
      <c r="B218">
        <f t="shared" si="60"/>
        <v>51.091469350663914</v>
      </c>
      <c r="C218" s="9">
        <f t="shared" si="61"/>
        <v>1.1940000000000008</v>
      </c>
      <c r="D218" s="9">
        <f t="shared" si="62"/>
        <v>65.091469350663914</v>
      </c>
      <c r="E218" s="9">
        <f t="shared" si="62"/>
        <v>-15.076993307547163</v>
      </c>
      <c r="F218" s="9">
        <f t="shared" si="63"/>
        <v>-11.595185730695599</v>
      </c>
      <c r="G218" s="10">
        <f t="shared" si="64"/>
        <v>2.1666666599999997</v>
      </c>
      <c r="H218" s="5">
        <f t="shared" si="64"/>
        <v>1</v>
      </c>
      <c r="I218">
        <f t="shared" si="65"/>
        <v>56.284465994967078</v>
      </c>
      <c r="J218">
        <f t="shared" si="66"/>
        <v>47.644844785294204</v>
      </c>
      <c r="K218">
        <f t="shared" si="66"/>
        <v>-29.965144380159913</v>
      </c>
      <c r="L218">
        <f t="shared" si="67"/>
        <v>-10.534462113529957</v>
      </c>
      <c r="M218">
        <f t="shared" si="68"/>
        <v>-25.548589011219075</v>
      </c>
      <c r="S218">
        <f t="shared" si="57"/>
        <v>0</v>
      </c>
      <c r="T218" t="b">
        <f t="shared" si="58"/>
        <v>0</v>
      </c>
      <c r="U218" t="b">
        <f t="shared" si="59"/>
        <v>0</v>
      </c>
    </row>
    <row r="219" spans="1:21" x14ac:dyDescent="0.2">
      <c r="A219">
        <f t="shared" si="69"/>
        <v>100</v>
      </c>
      <c r="B219">
        <f t="shared" si="60"/>
        <v>51.377148799057636</v>
      </c>
      <c r="C219" s="9">
        <f t="shared" si="61"/>
        <v>1.2000000000000008</v>
      </c>
      <c r="D219" s="9">
        <f t="shared" si="62"/>
        <v>65.377148799057636</v>
      </c>
      <c r="E219" s="9">
        <f t="shared" si="62"/>
        <v>-15.257244048430325</v>
      </c>
      <c r="F219" s="9">
        <f t="shared" si="63"/>
        <v>-11.72670845216896</v>
      </c>
      <c r="G219" s="10">
        <f t="shared" si="64"/>
        <v>2.1666666599999997</v>
      </c>
      <c r="H219" s="5">
        <f t="shared" si="64"/>
        <v>1</v>
      </c>
      <c r="I219">
        <f t="shared" si="65"/>
        <v>56.312809003660554</v>
      </c>
      <c r="J219">
        <f t="shared" si="66"/>
        <v>47.581638012613027</v>
      </c>
      <c r="K219">
        <f t="shared" si="66"/>
        <v>-30.118435914227227</v>
      </c>
      <c r="L219">
        <f t="shared" si="67"/>
        <v>-10.525784619786386</v>
      </c>
      <c r="M219">
        <f t="shared" si="68"/>
        <v>-25.511342244628935</v>
      </c>
      <c r="S219">
        <f t="shared" si="57"/>
        <v>0</v>
      </c>
      <c r="T219" t="b">
        <f t="shared" si="58"/>
        <v>0</v>
      </c>
      <c r="U219" t="b">
        <f t="shared" si="59"/>
        <v>0</v>
      </c>
    </row>
    <row r="220" spans="1:21" x14ac:dyDescent="0.2">
      <c r="A220">
        <f t="shared" si="69"/>
        <v>100</v>
      </c>
      <c r="B220">
        <f t="shared" si="60"/>
        <v>51.662449163010152</v>
      </c>
      <c r="C220" s="9">
        <f t="shared" si="61"/>
        <v>1.2060000000000008</v>
      </c>
      <c r="D220" s="9">
        <f t="shared" si="62"/>
        <v>65.662449163010152</v>
      </c>
      <c r="E220" s="9">
        <f t="shared" si="62"/>
        <v>-15.438413868076092</v>
      </c>
      <c r="F220" s="9">
        <f t="shared" si="63"/>
        <v>-11.858731853953023</v>
      </c>
      <c r="G220" s="10">
        <f t="shared" si="64"/>
        <v>2.1666666599999997</v>
      </c>
      <c r="H220" s="5">
        <f t="shared" si="64"/>
        <v>1</v>
      </c>
      <c r="I220">
        <f t="shared" si="65"/>
        <v>56.341549571019904</v>
      </c>
      <c r="J220">
        <f t="shared" si="66"/>
        <v>47.51848330489431</v>
      </c>
      <c r="K220">
        <f t="shared" si="66"/>
        <v>-30.271503967695001</v>
      </c>
      <c r="L220">
        <f t="shared" si="67"/>
        <v>-10.517178786017467</v>
      </c>
      <c r="M220">
        <f t="shared" si="68"/>
        <v>-25.474063528814398</v>
      </c>
      <c r="S220">
        <f t="shared" si="57"/>
        <v>0</v>
      </c>
      <c r="T220" t="b">
        <f t="shared" si="58"/>
        <v>0</v>
      </c>
      <c r="U220" t="b">
        <f t="shared" si="59"/>
        <v>0</v>
      </c>
    </row>
    <row r="221" spans="1:21" x14ac:dyDescent="0.2">
      <c r="A221">
        <f t="shared" si="69"/>
        <v>100</v>
      </c>
      <c r="B221">
        <f t="shared" si="60"/>
        <v>51.947370753621371</v>
      </c>
      <c r="C221" s="9">
        <f t="shared" si="61"/>
        <v>1.2120000000000009</v>
      </c>
      <c r="D221" s="9">
        <f t="shared" si="62"/>
        <v>65.947370753621371</v>
      </c>
      <c r="E221" s="9">
        <f t="shared" si="62"/>
        <v>-15.620501425025781</v>
      </c>
      <c r="F221" s="9">
        <f t="shared" si="63"/>
        <v>-11.991253391422037</v>
      </c>
      <c r="G221" s="10">
        <f t="shared" si="64"/>
        <v>2.1666666599999997</v>
      </c>
      <c r="H221" s="5">
        <f t="shared" si="64"/>
        <v>1</v>
      </c>
      <c r="I221">
        <f t="shared" si="65"/>
        <v>56.370684628039335</v>
      </c>
      <c r="J221">
        <f t="shared" si="66"/>
        <v>47.455380232178207</v>
      </c>
      <c r="K221">
        <f t="shared" si="66"/>
        <v>-30.424348348867888</v>
      </c>
      <c r="L221">
        <f t="shared" si="67"/>
        <v>-10.508643666627394</v>
      </c>
      <c r="M221">
        <f t="shared" si="68"/>
        <v>-25.436752631559283</v>
      </c>
      <c r="S221">
        <f t="shared" si="57"/>
        <v>0</v>
      </c>
      <c r="T221" t="b">
        <f t="shared" si="58"/>
        <v>0</v>
      </c>
      <c r="U221" t="b">
        <f t="shared" si="59"/>
        <v>0</v>
      </c>
    </row>
    <row r="222" spans="1:21" x14ac:dyDescent="0.2">
      <c r="A222">
        <f t="shared" si="69"/>
        <v>100</v>
      </c>
      <c r="B222">
        <f t="shared" si="60"/>
        <v>52.231913879428447</v>
      </c>
      <c r="C222" s="9">
        <f t="shared" si="61"/>
        <v>1.2180000000000009</v>
      </c>
      <c r="D222" s="9">
        <f t="shared" si="62"/>
        <v>66.231913879428447</v>
      </c>
      <c r="E222" s="9">
        <f t="shared" si="62"/>
        <v>-15.803505376666356</v>
      </c>
      <c r="F222" s="9">
        <f t="shared" si="63"/>
        <v>-12.124270525258309</v>
      </c>
      <c r="G222" s="10">
        <f t="shared" si="64"/>
        <v>2.1666666599999997</v>
      </c>
      <c r="H222" s="5">
        <f t="shared" si="64"/>
        <v>1</v>
      </c>
      <c r="I222">
        <f t="shared" si="65"/>
        <v>56.400211110394253</v>
      </c>
      <c r="J222">
        <f t="shared" si="66"/>
        <v>47.39232837017844</v>
      </c>
      <c r="K222">
        <f t="shared" si="66"/>
        <v>-30.576968864657243</v>
      </c>
      <c r="L222">
        <f t="shared" si="67"/>
        <v>-10.500178321477852</v>
      </c>
      <c r="M222">
        <f t="shared" si="68"/>
        <v>-25.399409329936908</v>
      </c>
      <c r="S222">
        <f t="shared" si="57"/>
        <v>0</v>
      </c>
      <c r="T222" t="b">
        <f t="shared" si="58"/>
        <v>0</v>
      </c>
      <c r="U222" t="b">
        <f t="shared" si="59"/>
        <v>0</v>
      </c>
    </row>
    <row r="223" spans="1:21" x14ac:dyDescent="0.2">
      <c r="A223">
        <f t="shared" si="69"/>
        <v>100</v>
      </c>
      <c r="B223">
        <f t="shared" si="60"/>
        <v>52.516078846439726</v>
      </c>
      <c r="C223" s="9">
        <f t="shared" si="61"/>
        <v>1.2240000000000009</v>
      </c>
      <c r="D223" s="9">
        <f t="shared" si="62"/>
        <v>66.516078846439726</v>
      </c>
      <c r="E223" s="9">
        <f t="shared" si="62"/>
        <v>-15.987424379222238</v>
      </c>
      <c r="F223" s="9">
        <f t="shared" si="63"/>
        <v>-12.257780721428292</v>
      </c>
      <c r="G223" s="10">
        <f t="shared" si="64"/>
        <v>2.1666666599999997</v>
      </c>
      <c r="H223" s="5">
        <f t="shared" si="64"/>
        <v>1</v>
      </c>
      <c r="I223">
        <f t="shared" si="65"/>
        <v>56.430125958598651</v>
      </c>
      <c r="J223">
        <f t="shared" si="66"/>
        <v>47.329327300249574</v>
      </c>
      <c r="K223">
        <f t="shared" si="66"/>
        <v>-30.729365320636862</v>
      </c>
      <c r="L223">
        <f t="shared" si="67"/>
        <v>-10.491781815894736</v>
      </c>
      <c r="M223">
        <f t="shared" si="68"/>
        <v>-25.362033410241516</v>
      </c>
      <c r="S223">
        <f t="shared" si="57"/>
        <v>0</v>
      </c>
      <c r="T223" t="b">
        <f t="shared" si="58"/>
        <v>0</v>
      </c>
      <c r="U223" t="b">
        <f t="shared" si="59"/>
        <v>0</v>
      </c>
    </row>
    <row r="224" spans="1:21" x14ac:dyDescent="0.2">
      <c r="A224">
        <f t="shared" si="69"/>
        <v>100</v>
      </c>
      <c r="B224">
        <f t="shared" si="60"/>
        <v>52.799865958168539</v>
      </c>
      <c r="C224" s="9">
        <f t="shared" si="61"/>
        <v>1.2300000000000009</v>
      </c>
      <c r="D224" s="9">
        <f t="shared" si="62"/>
        <v>66.799865958168539</v>
      </c>
      <c r="E224" s="9">
        <f t="shared" si="62"/>
        <v>-16.172257087747443</v>
      </c>
      <c r="F224" s="9">
        <f t="shared" si="63"/>
        <v>-12.391781451159124</v>
      </c>
      <c r="G224" s="10">
        <f t="shared" si="64"/>
        <v>2.1666666599999997</v>
      </c>
      <c r="H224" s="5">
        <f t="shared" si="64"/>
        <v>1</v>
      </c>
      <c r="I224">
        <f t="shared" si="65"/>
        <v>56.460426118160932</v>
      </c>
      <c r="J224">
        <f t="shared" si="66"/>
        <v>47.266376609354204</v>
      </c>
      <c r="K224">
        <f t="shared" si="66"/>
        <v>-30.881537521098313</v>
      </c>
      <c r="L224">
        <f t="shared" si="67"/>
        <v>-10.483453220674543</v>
      </c>
      <c r="M224">
        <f t="shared" si="68"/>
        <v>-25.324624667919448</v>
      </c>
      <c r="S224">
        <f t="shared" si="57"/>
        <v>0</v>
      </c>
      <c r="T224" t="b">
        <f t="shared" si="58"/>
        <v>0</v>
      </c>
      <c r="U224" t="b">
        <f t="shared" si="59"/>
        <v>0</v>
      </c>
    </row>
    <row r="225" spans="1:21" x14ac:dyDescent="0.2">
      <c r="A225">
        <f t="shared" si="69"/>
        <v>100</v>
      </c>
      <c r="B225">
        <f t="shared" si="60"/>
        <v>53.083275515666685</v>
      </c>
      <c r="C225" s="9">
        <f t="shared" si="61"/>
        <v>1.2360000000000009</v>
      </c>
      <c r="D225" s="9">
        <f t="shared" si="62"/>
        <v>67.083275515666685</v>
      </c>
      <c r="E225" s="9">
        <f t="shared" si="62"/>
        <v>-16.358002156118054</v>
      </c>
      <c r="F225" s="9">
        <f t="shared" si="63"/>
        <v>-12.526270190915675</v>
      </c>
      <c r="G225" s="10">
        <f t="shared" si="64"/>
        <v>2.1666666599999997</v>
      </c>
      <c r="H225" s="5">
        <f t="shared" si="64"/>
        <v>1</v>
      </c>
      <c r="I225">
        <f t="shared" si="65"/>
        <v>56.491108539738057</v>
      </c>
      <c r="J225">
        <f t="shared" si="66"/>
        <v>47.203475890030155</v>
      </c>
      <c r="K225">
        <f t="shared" si="66"/>
        <v>-31.033485269105828</v>
      </c>
      <c r="L225">
        <f t="shared" si="67"/>
        <v>-10.475191612090439</v>
      </c>
      <c r="M225">
        <f t="shared" si="68"/>
        <v>-25.287182907500036</v>
      </c>
      <c r="S225">
        <f t="shared" si="57"/>
        <v>0</v>
      </c>
      <c r="T225" t="b">
        <f t="shared" si="58"/>
        <v>0</v>
      </c>
      <c r="U225" t="b">
        <f t="shared" si="59"/>
        <v>0</v>
      </c>
    </row>
    <row r="226" spans="1:21" x14ac:dyDescent="0.2">
      <c r="A226">
        <f t="shared" si="69"/>
        <v>100</v>
      </c>
      <c r="B226">
        <f t="shared" si="60"/>
        <v>53.366307817557853</v>
      </c>
      <c r="C226" s="9">
        <f t="shared" si="61"/>
        <v>1.2420000000000009</v>
      </c>
      <c r="D226" s="9">
        <f t="shared" si="62"/>
        <v>67.366307817557853</v>
      </c>
      <c r="E226" s="9">
        <f t="shared" si="62"/>
        <v>-16.544658237025025</v>
      </c>
      <c r="F226" s="9">
        <f t="shared" si="63"/>
        <v>-12.661244422378124</v>
      </c>
      <c r="G226" s="10">
        <f t="shared" si="64"/>
        <v>2.1666666599999997</v>
      </c>
      <c r="H226" s="5">
        <f t="shared" si="64"/>
        <v>1</v>
      </c>
      <c r="I226">
        <f t="shared" si="65"/>
        <v>56.522170179288132</v>
      </c>
      <c r="J226">
        <f t="shared" si="66"/>
        <v>47.140624740357616</v>
      </c>
      <c r="K226">
        <f t="shared" si="66"/>
        <v>-31.185208366550828</v>
      </c>
      <c r="L226">
        <f t="shared" si="67"/>
        <v>-10.46699607189802</v>
      </c>
      <c r="M226">
        <f t="shared" si="68"/>
        <v>-25.24970794252625</v>
      </c>
      <c r="S226">
        <f t="shared" si="57"/>
        <v>0</v>
      </c>
      <c r="T226" t="b">
        <f t="shared" si="58"/>
        <v>0</v>
      </c>
      <c r="U226" t="b">
        <f t="shared" si="59"/>
        <v>0</v>
      </c>
    </row>
    <row r="227" spans="1:21" x14ac:dyDescent="0.2">
      <c r="A227">
        <f t="shared" si="69"/>
        <v>100</v>
      </c>
      <c r="B227">
        <f t="shared" si="60"/>
        <v>53.648963160070707</v>
      </c>
      <c r="C227" s="9">
        <f t="shared" si="61"/>
        <v>1.2480000000000009</v>
      </c>
      <c r="D227" s="9">
        <f t="shared" si="62"/>
        <v>67.648963160070707</v>
      </c>
      <c r="E227" s="9">
        <f t="shared" si="62"/>
        <v>-16.732223981967294</v>
      </c>
      <c r="F227" s="9">
        <f t="shared" si="63"/>
        <v>-12.796701632420014</v>
      </c>
      <c r="G227" s="10">
        <f t="shared" si="64"/>
        <v>2.1666666599999997</v>
      </c>
      <c r="H227" s="5">
        <f t="shared" si="64"/>
        <v>1</v>
      </c>
      <c r="I227">
        <f t="shared" si="65"/>
        <v>56.553607998221224</v>
      </c>
      <c r="J227">
        <f t="shared" si="66"/>
        <v>47.077822763926228</v>
      </c>
      <c r="K227">
        <f t="shared" si="66"/>
        <v>-31.336706614205987</v>
      </c>
      <c r="L227">
        <f t="shared" si="67"/>
        <v>-10.458865687340726</v>
      </c>
      <c r="M227">
        <f t="shared" si="68"/>
        <v>-25.212199595485103</v>
      </c>
      <c r="S227">
        <f t="shared" si="57"/>
        <v>0</v>
      </c>
      <c r="T227" t="b">
        <f t="shared" si="58"/>
        <v>0</v>
      </c>
      <c r="U227" t="b">
        <f t="shared" si="59"/>
        <v>0</v>
      </c>
    </row>
    <row r="228" spans="1:21" x14ac:dyDescent="0.2">
      <c r="A228">
        <f t="shared" si="69"/>
        <v>100</v>
      </c>
      <c r="B228">
        <f t="shared" si="60"/>
        <v>53.931241837071894</v>
      </c>
      <c r="C228" s="9">
        <f t="shared" si="61"/>
        <v>1.2540000000000009</v>
      </c>
      <c r="D228" s="9">
        <f t="shared" si="62"/>
        <v>67.931241837071894</v>
      </c>
      <c r="E228" s="9">
        <f t="shared" si="62"/>
        <v>-16.920698041245249</v>
      </c>
      <c r="F228" s="9">
        <f t="shared" si="63"/>
        <v>-12.93263931308682</v>
      </c>
      <c r="G228" s="10">
        <f t="shared" si="64"/>
        <v>2.1666666599999997</v>
      </c>
      <c r="H228" s="5">
        <f t="shared" si="64"/>
        <v>1</v>
      </c>
      <c r="I228">
        <f t="shared" si="65"/>
        <v>56.585418963548683</v>
      </c>
      <c r="J228">
        <f t="shared" si="66"/>
        <v>47.015069569802186</v>
      </c>
      <c r="K228">
        <f t="shared" si="66"/>
        <v>-31.487979811778896</v>
      </c>
      <c r="L228">
        <f t="shared" si="67"/>
        <v>-10.450799551154946</v>
      </c>
      <c r="M228">
        <f t="shared" si="68"/>
        <v>-25.174657697737839</v>
      </c>
      <c r="S228">
        <f t="shared" si="57"/>
        <v>0</v>
      </c>
      <c r="T228" t="b">
        <f t="shared" si="58"/>
        <v>0</v>
      </c>
      <c r="U228" t="b">
        <f t="shared" si="59"/>
        <v>0</v>
      </c>
    </row>
    <row r="229" spans="1:21" x14ac:dyDescent="0.2">
      <c r="A229">
        <f t="shared" si="69"/>
        <v>100</v>
      </c>
      <c r="B229">
        <f t="shared" si="60"/>
        <v>54.213144140098791</v>
      </c>
      <c r="C229" s="9">
        <f t="shared" si="61"/>
        <v>1.2600000000000009</v>
      </c>
      <c r="D229" s="9">
        <f t="shared" ref="D229:E244" si="70">D228+$C$7*(J228+J229)/2</f>
        <v>68.213144140098791</v>
      </c>
      <c r="E229" s="9">
        <f t="shared" si="70"/>
        <v>-17.11007906395448</v>
      </c>
      <c r="F229" s="9">
        <f t="shared" si="63"/>
        <v>-13.069054961574972</v>
      </c>
      <c r="G229" s="10">
        <f t="shared" ref="G229:H244" si="71">G228</f>
        <v>2.1666666599999997</v>
      </c>
      <c r="H229" s="5">
        <f t="shared" si="71"/>
        <v>1</v>
      </c>
      <c r="I229">
        <f t="shared" si="65"/>
        <v>56.617600048030589</v>
      </c>
      <c r="J229">
        <f t="shared" si="66"/>
        <v>46.952364772495258</v>
      </c>
      <c r="K229">
        <f t="shared" si="66"/>
        <v>-31.639027757965323</v>
      </c>
      <c r="L229">
        <f t="shared" si="67"/>
        <v>-10.442796761574774</v>
      </c>
      <c r="M229">
        <f t="shared" si="68"/>
        <v>-25.137082089449873</v>
      </c>
      <c r="S229">
        <f t="shared" si="57"/>
        <v>0</v>
      </c>
      <c r="T229" t="b">
        <f t="shared" si="58"/>
        <v>0</v>
      </c>
      <c r="U229" t="b">
        <f t="shared" si="59"/>
        <v>0</v>
      </c>
    </row>
    <row r="230" spans="1:21" x14ac:dyDescent="0.2">
      <c r="A230">
        <f t="shared" si="69"/>
        <v>100</v>
      </c>
      <c r="B230">
        <f t="shared" si="60"/>
        <v>54.494670358392057</v>
      </c>
      <c r="C230" s="9">
        <f t="shared" si="61"/>
        <v>1.2660000000000009</v>
      </c>
      <c r="D230" s="9">
        <f t="shared" si="70"/>
        <v>68.494670358392057</v>
      </c>
      <c r="E230" s="9">
        <f t="shared" si="70"/>
        <v>-17.300365697979881</v>
      </c>
      <c r="F230" s="9">
        <f t="shared" si="63"/>
        <v>-13.205946080211374</v>
      </c>
      <c r="G230" s="10">
        <f t="shared" si="71"/>
        <v>2.1666666599999997</v>
      </c>
      <c r="H230" s="5">
        <f t="shared" si="71"/>
        <v>1</v>
      </c>
      <c r="I230">
        <f t="shared" si="65"/>
        <v>56.650148230321648</v>
      </c>
      <c r="J230">
        <f t="shared" si="66"/>
        <v>46.88970799192581</v>
      </c>
      <c r="K230">
        <f t="shared" si="66"/>
        <v>-31.789850250502024</v>
      </c>
      <c r="L230">
        <f t="shared" si="67"/>
        <v>-10.434856422336455</v>
      </c>
      <c r="M230">
        <f t="shared" si="68"/>
        <v>-25.099472619520547</v>
      </c>
      <c r="S230">
        <f t="shared" si="57"/>
        <v>0</v>
      </c>
      <c r="T230" t="b">
        <f t="shared" si="58"/>
        <v>0</v>
      </c>
      <c r="U230" t="b">
        <f t="shared" si="59"/>
        <v>0</v>
      </c>
    </row>
    <row r="231" spans="1:21" x14ac:dyDescent="0.2">
      <c r="A231">
        <f t="shared" si="69"/>
        <v>100</v>
      </c>
      <c r="B231">
        <f t="shared" si="60"/>
        <v>54.775820778928008</v>
      </c>
      <c r="C231" s="9">
        <f t="shared" si="61"/>
        <v>1.2720000000000009</v>
      </c>
      <c r="D231" s="9">
        <f t="shared" si="70"/>
        <v>68.775820778928008</v>
      </c>
      <c r="E231" s="9">
        <f t="shared" si="70"/>
        <v>-17.491556589990044</v>
      </c>
      <c r="F231" s="9">
        <f t="shared" si="63"/>
        <v>-13.343310176433411</v>
      </c>
      <c r="G231" s="10">
        <f t="shared" si="71"/>
        <v>2.1666666599999997</v>
      </c>
      <c r="H231" s="5">
        <f t="shared" si="71"/>
        <v>1</v>
      </c>
      <c r="I231">
        <f t="shared" si="65"/>
        <v>56.683060495115221</v>
      </c>
      <c r="J231">
        <f t="shared" si="66"/>
        <v>46.827098853391789</v>
      </c>
      <c r="K231">
        <f t="shared" si="66"/>
        <v>-31.940447086219148</v>
      </c>
      <c r="L231">
        <f t="shared" si="67"/>
        <v>-10.426977642682456</v>
      </c>
      <c r="M231">
        <f t="shared" si="68"/>
        <v>-25.061829145512693</v>
      </c>
      <c r="S231">
        <f t="shared" si="57"/>
        <v>0</v>
      </c>
      <c r="T231" t="b">
        <f t="shared" si="58"/>
        <v>0</v>
      </c>
      <c r="U231" t="b">
        <f t="shared" si="59"/>
        <v>0</v>
      </c>
    </row>
    <row r="232" spans="1:21" x14ac:dyDescent="0.2">
      <c r="A232">
        <f t="shared" si="69"/>
        <v>100</v>
      </c>
      <c r="B232">
        <f t="shared" si="60"/>
        <v>55.056595686450791</v>
      </c>
      <c r="C232" s="9">
        <f t="shared" si="61"/>
        <v>1.2780000000000009</v>
      </c>
      <c r="D232" s="9">
        <f t="shared" si="70"/>
        <v>69.056595686450791</v>
      </c>
      <c r="E232" s="9">
        <f t="shared" si="70"/>
        <v>-17.683650385431978</v>
      </c>
      <c r="F232" s="9">
        <f t="shared" si="63"/>
        <v>-13.481144762769397</v>
      </c>
      <c r="G232" s="10">
        <f t="shared" si="71"/>
        <v>2.1666666599999997</v>
      </c>
      <c r="H232" s="5">
        <f t="shared" si="71"/>
        <v>1</v>
      </c>
      <c r="I232">
        <f t="shared" si="65"/>
        <v>56.716333833285773</v>
      </c>
      <c r="J232">
        <f t="shared" si="66"/>
        <v>46.764536987535692</v>
      </c>
      <c r="K232">
        <f t="shared" si="66"/>
        <v>-32.090818061092222</v>
      </c>
      <c r="L232">
        <f t="shared" si="67"/>
        <v>-10.419159537365227</v>
      </c>
      <c r="M232">
        <f t="shared" si="68"/>
        <v>-25.024151533581971</v>
      </c>
      <c r="S232">
        <f t="shared" si="57"/>
        <v>0</v>
      </c>
      <c r="T232" t="b">
        <f t="shared" si="58"/>
        <v>0</v>
      </c>
      <c r="U232" t="b">
        <f t="shared" si="59"/>
        <v>0</v>
      </c>
    </row>
    <row r="233" spans="1:21" x14ac:dyDescent="0.2">
      <c r="A233">
        <f t="shared" si="69"/>
        <v>100</v>
      </c>
      <c r="B233">
        <f t="shared" si="60"/>
        <v>55.336995363504329</v>
      </c>
      <c r="C233" s="9">
        <f t="shared" si="61"/>
        <v>1.2840000000000009</v>
      </c>
      <c r="D233" s="9">
        <f t="shared" si="70"/>
        <v>69.336995363504329</v>
      </c>
      <c r="E233" s="9">
        <f t="shared" si="70"/>
        <v>-17.876645728526135</v>
      </c>
      <c r="F233" s="9">
        <f t="shared" si="63"/>
        <v>-13.619447356819515</v>
      </c>
      <c r="G233" s="10">
        <f t="shared" si="71"/>
        <v>2.1666666599999997</v>
      </c>
      <c r="H233" s="5">
        <f t="shared" si="71"/>
        <v>1</v>
      </c>
      <c r="I233">
        <f t="shared" si="65"/>
        <v>56.749965242029461</v>
      </c>
      <c r="J233">
        <f t="shared" si="66"/>
        <v>46.702022030311504</v>
      </c>
      <c r="K233">
        <f t="shared" si="66"/>
        <v>-32.240962970293715</v>
      </c>
      <c r="L233">
        <f t="shared" si="67"/>
        <v>-10.411401226650625</v>
      </c>
      <c r="M233">
        <f t="shared" si="68"/>
        <v>-24.986439658406063</v>
      </c>
      <c r="S233">
        <f t="shared" si="57"/>
        <v>0</v>
      </c>
      <c r="T233" t="b">
        <f t="shared" si="58"/>
        <v>0</v>
      </c>
      <c r="U233" t="b">
        <f t="shared" si="59"/>
        <v>0</v>
      </c>
    </row>
    <row r="234" spans="1:21" x14ac:dyDescent="0.2">
      <c r="A234">
        <f t="shared" si="69"/>
        <v>100</v>
      </c>
      <c r="B234">
        <f t="shared" si="60"/>
        <v>55.617020090464123</v>
      </c>
      <c r="C234" s="9">
        <f t="shared" si="61"/>
        <v>1.2900000000000009</v>
      </c>
      <c r="D234" s="9">
        <f t="shared" si="70"/>
        <v>69.617020090464123</v>
      </c>
      <c r="E234" s="9">
        <f t="shared" si="70"/>
        <v>-18.070541262261749</v>
      </c>
      <c r="F234" s="9">
        <f t="shared" si="63"/>
        <v>-13.758215481237185</v>
      </c>
      <c r="G234" s="10">
        <f t="shared" si="71"/>
        <v>2.1666666599999997</v>
      </c>
      <c r="H234" s="5">
        <f t="shared" si="71"/>
        <v>1</v>
      </c>
      <c r="I234">
        <f t="shared" si="65"/>
        <v>56.783951725002964</v>
      </c>
      <c r="J234">
        <f t="shared" si="66"/>
        <v>46.639553622951603</v>
      </c>
      <c r="K234">
        <f t="shared" si="66"/>
        <v>-32.39088160824415</v>
      </c>
      <c r="L234">
        <f t="shared" si="67"/>
        <v>-10.403701836320957</v>
      </c>
      <c r="M234">
        <f t="shared" si="68"/>
        <v>-24.948693403113701</v>
      </c>
      <c r="S234">
        <f t="shared" si="57"/>
        <v>0</v>
      </c>
      <c r="T234" t="b">
        <f t="shared" si="58"/>
        <v>0</v>
      </c>
      <c r="U234" t="b">
        <f t="shared" si="59"/>
        <v>0</v>
      </c>
    </row>
    <row r="235" spans="1:21" x14ac:dyDescent="0.2">
      <c r="A235">
        <f t="shared" si="69"/>
        <v>100</v>
      </c>
      <c r="B235">
        <f t="shared" si="60"/>
        <v>55.896670145568777</v>
      </c>
      <c r="C235" s="9">
        <f t="shared" si="61"/>
        <v>1.2960000000000009</v>
      </c>
      <c r="D235" s="9">
        <f t="shared" si="70"/>
        <v>69.896670145568777</v>
      </c>
      <c r="E235" s="9">
        <f t="shared" si="70"/>
        <v>-18.265335628392471</v>
      </c>
      <c r="F235" s="9">
        <f t="shared" si="63"/>
        <v>-13.897446663710896</v>
      </c>
      <c r="G235" s="10">
        <f t="shared" si="71"/>
        <v>2.1666666599999997</v>
      </c>
      <c r="H235" s="5">
        <f t="shared" si="71"/>
        <v>1</v>
      </c>
      <c r="I235">
        <f t="shared" si="65"/>
        <v>56.818290292460631</v>
      </c>
      <c r="J235">
        <f t="shared" si="66"/>
        <v>46.577131411933678</v>
      </c>
      <c r="K235">
        <f t="shared" si="66"/>
        <v>-32.540573768662831</v>
      </c>
      <c r="L235">
        <f t="shared" si="67"/>
        <v>-10.396060497677725</v>
      </c>
      <c r="M235">
        <f t="shared" si="68"/>
        <v>-24.910912659213523</v>
      </c>
      <c r="S235">
        <f t="shared" si="57"/>
        <v>0</v>
      </c>
      <c r="T235" t="b">
        <f t="shared" si="58"/>
        <v>0</v>
      </c>
      <c r="U235" t="b">
        <f t="shared" si="59"/>
        <v>0</v>
      </c>
    </row>
    <row r="236" spans="1:21" x14ac:dyDescent="0.2">
      <c r="A236">
        <f t="shared" si="69"/>
        <v>100</v>
      </c>
      <c r="B236">
        <f t="shared" si="60"/>
        <v>56.175945804951425</v>
      </c>
      <c r="C236" s="9">
        <f t="shared" si="61"/>
        <v>1.3020000000000009</v>
      </c>
      <c r="D236" s="9">
        <f t="shared" si="70"/>
        <v>70.175945804951425</v>
      </c>
      <c r="E236" s="9">
        <f t="shared" si="70"/>
        <v>-18.461027467432313</v>
      </c>
      <c r="F236" s="9">
        <f t="shared" si="63"/>
        <v>-14.037138436946515</v>
      </c>
      <c r="G236" s="10">
        <f t="shared" si="71"/>
        <v>2.1666666599999997</v>
      </c>
      <c r="H236" s="5">
        <f t="shared" si="71"/>
        <v>1</v>
      </c>
      <c r="I236">
        <f t="shared" si="65"/>
        <v>56.852977961389762</v>
      </c>
      <c r="J236">
        <f t="shared" si="66"/>
        <v>46.514755048947613</v>
      </c>
      <c r="K236">
        <f t="shared" si="66"/>
        <v>-32.690039244618113</v>
      </c>
      <c r="L236">
        <f t="shared" si="67"/>
        <v>-10.388476347543998</v>
      </c>
      <c r="M236">
        <f t="shared" si="68"/>
        <v>-24.873097326522764</v>
      </c>
      <c r="S236">
        <f t="shared" si="57"/>
        <v>0</v>
      </c>
      <c r="T236" t="b">
        <f t="shared" si="58"/>
        <v>0</v>
      </c>
      <c r="U236" t="b">
        <f t="shared" si="59"/>
        <v>0</v>
      </c>
    </row>
    <row r="237" spans="1:21" x14ac:dyDescent="0.2">
      <c r="A237">
        <f t="shared" si="69"/>
        <v>100</v>
      </c>
      <c r="B237">
        <f t="shared" si="60"/>
        <v>56.45484734267086</v>
      </c>
      <c r="C237" s="9">
        <f t="shared" si="61"/>
        <v>1.3080000000000009</v>
      </c>
      <c r="D237" s="9">
        <f t="shared" si="70"/>
        <v>70.45484734267086</v>
      </c>
      <c r="E237" s="9">
        <f t="shared" si="70"/>
        <v>-18.657615418651901</v>
      </c>
      <c r="F237" s="9">
        <f t="shared" si="63"/>
        <v>-14.177288338649975</v>
      </c>
      <c r="G237" s="10">
        <f t="shared" si="71"/>
        <v>2.1666666599999997</v>
      </c>
      <c r="H237" s="5">
        <f t="shared" si="71"/>
        <v>1</v>
      </c>
      <c r="I237">
        <f t="shared" si="65"/>
        <v>56.888011755644079</v>
      </c>
      <c r="J237">
        <f t="shared" si="66"/>
        <v>46.452424190862352</v>
      </c>
      <c r="K237">
        <f t="shared" si="66"/>
        <v>-32.839277828577252</v>
      </c>
      <c r="L237">
        <f t="shared" si="67"/>
        <v>-10.38094852826643</v>
      </c>
      <c r="M237">
        <f t="shared" si="68"/>
        <v>-24.83524731309587</v>
      </c>
      <c r="S237">
        <f t="shared" si="57"/>
        <v>0</v>
      </c>
      <c r="T237" t="b">
        <f t="shared" si="58"/>
        <v>0</v>
      </c>
      <c r="U237" t="b">
        <f t="shared" si="59"/>
        <v>0</v>
      </c>
    </row>
    <row r="238" spans="1:21" x14ac:dyDescent="0.2">
      <c r="A238">
        <f t="shared" si="69"/>
        <v>100</v>
      </c>
      <c r="B238">
        <f t="shared" si="60"/>
        <v>56.733375030742522</v>
      </c>
      <c r="C238" s="9">
        <f t="shared" si="61"/>
        <v>1.3140000000000009</v>
      </c>
      <c r="D238" s="9">
        <f t="shared" si="70"/>
        <v>70.733375030742522</v>
      </c>
      <c r="E238" s="9">
        <f t="shared" si="70"/>
        <v>-18.855098120074999</v>
      </c>
      <c r="F238" s="9">
        <f t="shared" si="63"/>
        <v>-14.317893911510454</v>
      </c>
      <c r="G238" s="10">
        <f t="shared" si="71"/>
        <v>2.1666666599999997</v>
      </c>
      <c r="H238" s="5">
        <f t="shared" si="71"/>
        <v>1</v>
      </c>
      <c r="I238">
        <f t="shared" si="65"/>
        <v>56.923388706075499</v>
      </c>
      <c r="J238">
        <f t="shared" si="66"/>
        <v>46.390138499692753</v>
      </c>
      <c r="K238">
        <f t="shared" si="66"/>
        <v>-32.988289312455827</v>
      </c>
      <c r="L238">
        <f t="shared" si="67"/>
        <v>-10.373476187716951</v>
      </c>
      <c r="M238">
        <f t="shared" si="68"/>
        <v>-24.797362535152928</v>
      </c>
      <c r="S238">
        <f t="shared" si="57"/>
        <v>0</v>
      </c>
      <c r="T238" t="b">
        <f t="shared" si="58"/>
        <v>0</v>
      </c>
      <c r="U238" t="b">
        <f t="shared" si="59"/>
        <v>0</v>
      </c>
    </row>
    <row r="239" spans="1:21" x14ac:dyDescent="0.2">
      <c r="A239">
        <f t="shared" si="69"/>
        <v>100</v>
      </c>
      <c r="B239">
        <f t="shared" si="60"/>
        <v>57.011529139169298</v>
      </c>
      <c r="C239" s="9">
        <f t="shared" si="61"/>
        <v>1.320000000000001</v>
      </c>
      <c r="D239" s="9">
        <f t="shared" si="70"/>
        <v>71.011529139169298</v>
      </c>
      <c r="E239" s="9">
        <f t="shared" si="70"/>
        <v>-19.053474208475368</v>
      </c>
      <c r="F239" s="9">
        <f t="shared" si="63"/>
        <v>-14.458952703183963</v>
      </c>
      <c r="G239" s="10">
        <f t="shared" si="71"/>
        <v>2.1666666599999997</v>
      </c>
      <c r="H239" s="5">
        <f t="shared" si="71"/>
        <v>1</v>
      </c>
      <c r="I239">
        <f t="shared" si="65"/>
        <v>56.959105850663953</v>
      </c>
      <c r="J239">
        <f t="shared" si="66"/>
        <v>46.327897642566448</v>
      </c>
      <c r="K239">
        <f t="shared" si="66"/>
        <v>-33.137073487666747</v>
      </c>
      <c r="L239">
        <f t="shared" si="67"/>
        <v>-10.366058479294098</v>
      </c>
      <c r="M239">
        <f t="shared" si="68"/>
        <v>-24.759442917007998</v>
      </c>
      <c r="S239">
        <f t="shared" si="57"/>
        <v>0</v>
      </c>
      <c r="T239" t="b">
        <f t="shared" si="58"/>
        <v>0</v>
      </c>
      <c r="U239" t="b">
        <f t="shared" si="59"/>
        <v>0</v>
      </c>
    </row>
    <row r="240" spans="1:21" x14ac:dyDescent="0.2">
      <c r="A240">
        <f t="shared" si="69"/>
        <v>100</v>
      </c>
      <c r="B240">
        <f t="shared" si="60"/>
        <v>57.289309935972071</v>
      </c>
      <c r="C240" s="9">
        <f t="shared" si="61"/>
        <v>1.326000000000001</v>
      </c>
      <c r="D240" s="9">
        <f t="shared" si="70"/>
        <v>71.289309935972071</v>
      </c>
      <c r="E240" s="9">
        <f t="shared" si="70"/>
        <v>-19.252742319373876</v>
      </c>
      <c r="F240" s="9">
        <f t="shared" si="63"/>
        <v>-14.600462266277342</v>
      </c>
      <c r="G240" s="10">
        <f t="shared" si="71"/>
        <v>2.1666666599999997</v>
      </c>
      <c r="H240" s="5">
        <f t="shared" si="71"/>
        <v>1</v>
      </c>
      <c r="I240">
        <f t="shared" si="65"/>
        <v>56.995160234645525</v>
      </c>
      <c r="J240">
        <f t="shared" si="66"/>
        <v>46.265701291690682</v>
      </c>
      <c r="K240">
        <f t="shared" si="66"/>
        <v>-33.285630145168795</v>
      </c>
      <c r="L240">
        <f t="shared" si="67"/>
        <v>-10.358694561923992</v>
      </c>
      <c r="M240">
        <f t="shared" si="68"/>
        <v>-24.721488390997358</v>
      </c>
      <c r="S240">
        <f t="shared" si="57"/>
        <v>0</v>
      </c>
      <c r="T240" t="b">
        <f t="shared" si="58"/>
        <v>0</v>
      </c>
      <c r="U240" t="b">
        <f t="shared" si="59"/>
        <v>0</v>
      </c>
    </row>
    <row r="241" spans="1:21" x14ac:dyDescent="0.2">
      <c r="A241">
        <f t="shared" si="69"/>
        <v>100</v>
      </c>
      <c r="B241">
        <f t="shared" si="60"/>
        <v>57.566717687220105</v>
      </c>
      <c r="C241" s="9">
        <f t="shared" si="61"/>
        <v>1.332000000000001</v>
      </c>
      <c r="D241" s="9">
        <f t="shared" si="70"/>
        <v>71.566717687220105</v>
      </c>
      <c r="E241" s="9">
        <f t="shared" si="70"/>
        <v>-19.452901087035926</v>
      </c>
      <c r="F241" s="9">
        <f t="shared" si="63"/>
        <v>-14.742420158332717</v>
      </c>
      <c r="G241" s="10">
        <f t="shared" si="71"/>
        <v>2.1666666599999997</v>
      </c>
      <c r="H241" s="5">
        <f t="shared" si="71"/>
        <v>1</v>
      </c>
      <c r="I241">
        <f t="shared" si="65"/>
        <v>57.031548910638655</v>
      </c>
      <c r="J241">
        <f t="shared" si="66"/>
        <v>46.203549124319139</v>
      </c>
      <c r="K241">
        <f t="shared" si="66"/>
        <v>-33.433959075514778</v>
      </c>
      <c r="L241">
        <f t="shared" si="67"/>
        <v>-10.351383600060961</v>
      </c>
      <c r="M241">
        <f t="shared" si="68"/>
        <v>-24.683498897407635</v>
      </c>
      <c r="S241">
        <f t="shared" si="57"/>
        <v>0</v>
      </c>
      <c r="T241" t="b">
        <f t="shared" si="58"/>
        <v>0</v>
      </c>
      <c r="U241" t="b">
        <f t="shared" si="59"/>
        <v>0</v>
      </c>
    </row>
    <row r="242" spans="1:21" x14ac:dyDescent="0.2">
      <c r="A242">
        <f t="shared" si="69"/>
        <v>100</v>
      </c>
      <c r="B242">
        <f t="shared" si="60"/>
        <v>57.843752657061216</v>
      </c>
      <c r="C242" s="9">
        <f t="shared" si="61"/>
        <v>1.338000000000001</v>
      </c>
      <c r="D242" s="9">
        <f t="shared" si="70"/>
        <v>71.843752657061216</v>
      </c>
      <c r="E242" s="9">
        <f t="shared" si="70"/>
        <v>-19.653949144469166</v>
      </c>
      <c r="F242" s="9">
        <f t="shared" si="63"/>
        <v>-14.884823941812327</v>
      </c>
      <c r="G242" s="10">
        <f t="shared" si="71"/>
        <v>2.1666666599999997</v>
      </c>
      <c r="H242" s="5">
        <f t="shared" si="71"/>
        <v>1</v>
      </c>
      <c r="I242">
        <f t="shared" si="65"/>
        <v>57.068268938768533</v>
      </c>
      <c r="J242">
        <f t="shared" si="66"/>
        <v>46.141440822718771</v>
      </c>
      <c r="K242">
        <f t="shared" si="66"/>
        <v>-33.582060068899224</v>
      </c>
      <c r="L242">
        <f t="shared" si="67"/>
        <v>-10.344124763687828</v>
      </c>
      <c r="M242">
        <f t="shared" si="68"/>
        <v>-24.64547438440384</v>
      </c>
      <c r="S242">
        <f t="shared" si="57"/>
        <v>0</v>
      </c>
      <c r="T242" t="b">
        <f t="shared" si="58"/>
        <v>0</v>
      </c>
      <c r="U242" t="b">
        <f t="shared" si="59"/>
        <v>0</v>
      </c>
    </row>
    <row r="243" spans="1:21" x14ac:dyDescent="0.2">
      <c r="A243">
        <f t="shared" si="69"/>
        <v>100</v>
      </c>
      <c r="B243">
        <f t="shared" si="60"/>
        <v>58.120415107751782</v>
      </c>
      <c r="C243" s="9">
        <f t="shared" si="61"/>
        <v>1.344000000000001</v>
      </c>
      <c r="D243" s="9">
        <f t="shared" si="70"/>
        <v>72.120415107751782</v>
      </c>
      <c r="E243" s="9">
        <f t="shared" si="70"/>
        <v>-19.85588512342148</v>
      </c>
      <c r="F243" s="9">
        <f t="shared" si="63"/>
        <v>-15.027671184083781</v>
      </c>
      <c r="G243" s="10">
        <f t="shared" si="71"/>
        <v>2.1666666599999997</v>
      </c>
      <c r="H243" s="5">
        <f t="shared" si="71"/>
        <v>1</v>
      </c>
      <c r="I243">
        <f t="shared" si="65"/>
        <v>57.105317386789736</v>
      </c>
      <c r="J243">
        <f t="shared" si="66"/>
        <v>46.079376074136647</v>
      </c>
      <c r="K243">
        <f t="shared" si="66"/>
        <v>-33.729932915205644</v>
      </c>
      <c r="L243">
        <f t="shared" si="67"/>
        <v>-10.336917228315837</v>
      </c>
      <c r="M243">
        <f t="shared" si="68"/>
        <v>-24.607414807957351</v>
      </c>
      <c r="S243">
        <f t="shared" si="57"/>
        <v>0</v>
      </c>
      <c r="T243" t="b">
        <f t="shared" si="58"/>
        <v>0</v>
      </c>
      <c r="U243" t="b">
        <f t="shared" si="59"/>
        <v>0</v>
      </c>
    </row>
    <row r="244" spans="1:21" x14ac:dyDescent="0.2">
      <c r="A244">
        <f t="shared" si="69"/>
        <v>100</v>
      </c>
      <c r="B244">
        <f t="shared" si="60"/>
        <v>58.396705299686488</v>
      </c>
      <c r="C244" s="9">
        <f t="shared" si="61"/>
        <v>1.350000000000001</v>
      </c>
      <c r="D244" s="9">
        <f t="shared" si="70"/>
        <v>72.396705299686488</v>
      </c>
      <c r="E244" s="9">
        <f t="shared" si="70"/>
        <v>-20.058707654379258</v>
      </c>
      <c r="F244" s="9">
        <f t="shared" si="63"/>
        <v>-15.170959457405727</v>
      </c>
      <c r="G244" s="10">
        <f t="shared" si="71"/>
        <v>2.1666666599999997</v>
      </c>
      <c r="H244" s="5">
        <f t="shared" si="71"/>
        <v>1</v>
      </c>
      <c r="I244">
        <f t="shared" si="65"/>
        <v>57.142691330206837</v>
      </c>
      <c r="J244">
        <f t="shared" si="66"/>
        <v>46.017354570766749</v>
      </c>
      <c r="K244">
        <f t="shared" si="66"/>
        <v>-33.87757740405339</v>
      </c>
      <c r="L244">
        <f t="shared" si="67"/>
        <v>-10.329760174984209</v>
      </c>
      <c r="M244">
        <f t="shared" si="68"/>
        <v>-24.569320131773825</v>
      </c>
      <c r="S244">
        <f t="shared" si="57"/>
        <v>0</v>
      </c>
      <c r="T244" t="b">
        <f t="shared" si="58"/>
        <v>0</v>
      </c>
      <c r="U244" t="b">
        <f t="shared" si="59"/>
        <v>0</v>
      </c>
    </row>
    <row r="245" spans="1:21" x14ac:dyDescent="0.2">
      <c r="A245">
        <f t="shared" si="69"/>
        <v>100</v>
      </c>
      <c r="B245">
        <f t="shared" si="60"/>
        <v>58.672623491427942</v>
      </c>
      <c r="C245" s="9">
        <f t="shared" si="61"/>
        <v>1.356000000000001</v>
      </c>
      <c r="D245" s="9">
        <f t="shared" ref="D245:E260" si="72">D244+$C$7*(J244+J245)/2</f>
        <v>72.672623491427942</v>
      </c>
      <c r="E245" s="9">
        <f t="shared" si="72"/>
        <v>-20.26241536656595</v>
      </c>
      <c r="F245" s="9">
        <f t="shared" si="63"/>
        <v>-15.314686338913907</v>
      </c>
      <c r="G245" s="10">
        <f t="shared" ref="G245:H260" si="73">G244</f>
        <v>2.1666666599999997</v>
      </c>
      <c r="H245" s="5">
        <f t="shared" si="73"/>
        <v>1</v>
      </c>
      <c r="I245">
        <f t="shared" si="65"/>
        <v>57.180387852393402</v>
      </c>
      <c r="J245">
        <f t="shared" si="66"/>
        <v>45.955376009716844</v>
      </c>
      <c r="K245">
        <f t="shared" si="66"/>
        <v>-34.024993324844033</v>
      </c>
      <c r="L245">
        <f t="shared" si="67"/>
        <v>-10.322652790259388</v>
      </c>
      <c r="M245">
        <f t="shared" si="68"/>
        <v>-24.531190327221033</v>
      </c>
      <c r="S245">
        <f t="shared" si="57"/>
        <v>0</v>
      </c>
      <c r="T245" t="b">
        <f t="shared" si="58"/>
        <v>0</v>
      </c>
      <c r="U245" t="b">
        <f t="shared" si="59"/>
        <v>0</v>
      </c>
    </row>
    <row r="246" spans="1:21" x14ac:dyDescent="0.2">
      <c r="A246">
        <f t="shared" si="69"/>
        <v>100</v>
      </c>
      <c r="B246">
        <f t="shared" si="60"/>
        <v>58.948169939736019</v>
      </c>
      <c r="C246" s="9">
        <f t="shared" si="61"/>
        <v>1.362000000000001</v>
      </c>
      <c r="D246" s="9">
        <f t="shared" si="72"/>
        <v>72.948169939736019</v>
      </c>
      <c r="E246" s="9">
        <f t="shared" si="72"/>
        <v>-20.467006887940904</v>
      </c>
      <c r="F246" s="9">
        <f t="shared" si="63"/>
        <v>-15.458849410607575</v>
      </c>
      <c r="G246" s="10">
        <f t="shared" si="73"/>
        <v>2.1666666599999997</v>
      </c>
      <c r="H246" s="5">
        <f t="shared" si="73"/>
        <v>1</v>
      </c>
      <c r="I246">
        <f t="shared" si="65"/>
        <v>57.218404044708926</v>
      </c>
      <c r="J246">
        <f t="shared" si="66"/>
        <v>45.89344009297529</v>
      </c>
      <c r="K246">
        <f t="shared" si="66"/>
        <v>-34.172180466807362</v>
      </c>
      <c r="L246">
        <f t="shared" si="67"/>
        <v>-10.315594266233894</v>
      </c>
      <c r="M246">
        <f t="shared" si="68"/>
        <v>-24.493025373256678</v>
      </c>
      <c r="S246">
        <f t="shared" si="57"/>
        <v>0</v>
      </c>
      <c r="T246" t="b">
        <f t="shared" si="58"/>
        <v>0</v>
      </c>
      <c r="U246" t="b">
        <f t="shared" si="59"/>
        <v>0</v>
      </c>
    </row>
    <row r="247" spans="1:21" x14ac:dyDescent="0.2">
      <c r="A247">
        <f t="shared" si="69"/>
        <v>100</v>
      </c>
      <c r="B247">
        <f t="shared" si="60"/>
        <v>59.22334489959708</v>
      </c>
      <c r="C247" s="9">
        <f t="shared" si="61"/>
        <v>1.368000000000001</v>
      </c>
      <c r="D247" s="9">
        <f t="shared" si="72"/>
        <v>73.22334489959708</v>
      </c>
      <c r="E247" s="9">
        <f t="shared" si="72"/>
        <v>-20.672480845198468</v>
      </c>
      <c r="F247" s="9">
        <f t="shared" si="63"/>
        <v>-15.603446259336392</v>
      </c>
      <c r="G247" s="10">
        <f t="shared" si="73"/>
        <v>2.1666666599999997</v>
      </c>
      <c r="H247" s="5">
        <f t="shared" si="73"/>
        <v>1</v>
      </c>
      <c r="I247">
        <f t="shared" si="65"/>
        <v>57.256737006614003</v>
      </c>
      <c r="J247">
        <f t="shared" si="66"/>
        <v>45.831546527377888</v>
      </c>
      <c r="K247">
        <f t="shared" si="66"/>
        <v>-34.319138619046903</v>
      </c>
      <c r="L247">
        <f t="shared" si="67"/>
        <v>-10.308583800524854</v>
      </c>
      <c r="M247">
        <f t="shared" si="68"/>
        <v>-24.454825256356141</v>
      </c>
      <c r="S247">
        <f t="shared" si="57"/>
        <v>0</v>
      </c>
      <c r="T247" t="b">
        <f t="shared" si="58"/>
        <v>0</v>
      </c>
      <c r="U247" t="b">
        <f t="shared" si="59"/>
        <v>0</v>
      </c>
    </row>
    <row r="248" spans="1:21" x14ac:dyDescent="0.2">
      <c r="A248">
        <f t="shared" si="69"/>
        <v>100</v>
      </c>
      <c r="B248">
        <f t="shared" si="60"/>
        <v>59.498148624252934</v>
      </c>
      <c r="C248" s="9">
        <f t="shared" si="61"/>
        <v>1.374000000000001</v>
      </c>
      <c r="D248" s="9">
        <f t="shared" si="72"/>
        <v>73.498148624252934</v>
      </c>
      <c r="E248" s="9">
        <f t="shared" si="72"/>
        <v>-20.878835863767364</v>
      </c>
      <c r="F248" s="9">
        <f t="shared" si="63"/>
        <v>-15.748474476787591</v>
      </c>
      <c r="G248" s="10">
        <f t="shared" si="73"/>
        <v>2.1666666599999997</v>
      </c>
      <c r="H248" s="5">
        <f t="shared" si="73"/>
        <v>1</v>
      </c>
      <c r="I248">
        <f t="shared" si="65"/>
        <v>57.295383845783661</v>
      </c>
      <c r="J248">
        <f t="shared" si="66"/>
        <v>45.769695024574737</v>
      </c>
      <c r="K248">
        <f t="shared" si="66"/>
        <v>-34.46586757058504</v>
      </c>
      <c r="L248">
        <f t="shared" si="67"/>
        <v>-10.30162059627215</v>
      </c>
      <c r="M248">
        <f t="shared" si="68"/>
        <v>-24.416589970440246</v>
      </c>
      <c r="S248">
        <f t="shared" si="57"/>
        <v>0</v>
      </c>
      <c r="T248" t="b">
        <f t="shared" si="58"/>
        <v>0</v>
      </c>
      <c r="U248" t="b">
        <f t="shared" si="59"/>
        <v>0</v>
      </c>
    </row>
    <row r="249" spans="1:21" x14ac:dyDescent="0.2">
      <c r="A249">
        <f t="shared" si="69"/>
        <v>100</v>
      </c>
      <c r="B249">
        <f t="shared" si="60"/>
        <v>59.772581365229655</v>
      </c>
      <c r="C249" s="9">
        <f t="shared" si="61"/>
        <v>1.380000000000001</v>
      </c>
      <c r="D249" s="9">
        <f t="shared" si="72"/>
        <v>73.772581365229655</v>
      </c>
      <c r="E249" s="9">
        <f t="shared" si="72"/>
        <v>-21.086070567810342</v>
      </c>
      <c r="F249" s="9">
        <f t="shared" si="63"/>
        <v>-15.893931659473603</v>
      </c>
      <c r="G249" s="10">
        <f t="shared" si="73"/>
        <v>2.1666666599999997</v>
      </c>
      <c r="H249" s="5">
        <f t="shared" si="73"/>
        <v>1</v>
      </c>
      <c r="I249">
        <f t="shared" si="65"/>
        <v>57.334341678218813</v>
      </c>
      <c r="J249">
        <f t="shared" si="66"/>
        <v>45.707885300997106</v>
      </c>
      <c r="K249">
        <f t="shared" si="66"/>
        <v>-34.612367110407682</v>
      </c>
      <c r="L249">
        <f t="shared" si="67"/>
        <v>-10.294703862136274</v>
      </c>
      <c r="M249">
        <f t="shared" si="68"/>
        <v>-24.378319516802947</v>
      </c>
      <c r="S249">
        <f t="shared" si="57"/>
        <v>0</v>
      </c>
      <c r="T249" t="b">
        <f t="shared" si="58"/>
        <v>0</v>
      </c>
      <c r="U249" t="b">
        <f t="shared" si="59"/>
        <v>0</v>
      </c>
    </row>
    <row r="250" spans="1:21" x14ac:dyDescent="0.2">
      <c r="A250">
        <f t="shared" si="69"/>
        <v>100</v>
      </c>
      <c r="B250">
        <f t="shared" si="60"/>
        <v>60.04664337236612</v>
      </c>
      <c r="C250" s="9">
        <f t="shared" si="61"/>
        <v>1.386000000000001</v>
      </c>
      <c r="D250" s="9">
        <f t="shared" si="72"/>
        <v>74.04664337236612</v>
      </c>
      <c r="E250" s="9">
        <f t="shared" si="72"/>
        <v>-21.29418358022409</v>
      </c>
      <c r="F250" s="9">
        <f t="shared" si="63"/>
        <v>-16.039815408720017</v>
      </c>
      <c r="G250" s="10">
        <f t="shared" si="73"/>
        <v>2.1666666599999997</v>
      </c>
      <c r="H250" s="5">
        <f t="shared" si="73"/>
        <v>1</v>
      </c>
      <c r="I250">
        <f t="shared" si="65"/>
        <v>57.373607628355799</v>
      </c>
      <c r="J250">
        <f t="shared" si="66"/>
        <v>45.646117077824286</v>
      </c>
      <c r="K250">
        <f t="shared" si="66"/>
        <v>-34.758637027508499</v>
      </c>
      <c r="L250">
        <f t="shared" si="67"/>
        <v>-10.287832812295756</v>
      </c>
      <c r="M250">
        <f t="shared" si="68"/>
        <v>-24.340013904039068</v>
      </c>
      <c r="S250">
        <f t="shared" si="57"/>
        <v>0</v>
      </c>
      <c r="T250" t="b">
        <f t="shared" si="58"/>
        <v>0</v>
      </c>
      <c r="U250" t="b">
        <f t="shared" si="59"/>
        <v>0</v>
      </c>
    </row>
    <row r="251" spans="1:21" x14ac:dyDescent="0.2">
      <c r="A251">
        <f t="shared" si="69"/>
        <v>100</v>
      </c>
      <c r="B251">
        <f t="shared" si="60"/>
        <v>60.320334893842443</v>
      </c>
      <c r="C251" s="9">
        <f t="shared" si="61"/>
        <v>1.392000000000001</v>
      </c>
      <c r="D251" s="9">
        <f t="shared" si="72"/>
        <v>74.320334893842443</v>
      </c>
      <c r="E251" s="9">
        <f t="shared" si="72"/>
        <v>-21.503173522639415</v>
      </c>
      <c r="F251" s="9">
        <f t="shared" si="63"/>
        <v>-16.186123330653921</v>
      </c>
      <c r="G251" s="10">
        <f t="shared" si="73"/>
        <v>2.1666666599999997</v>
      </c>
      <c r="H251" s="5">
        <f t="shared" si="73"/>
        <v>1</v>
      </c>
      <c r="I251">
        <f t="shared" si="65"/>
        <v>57.41317882917415</v>
      </c>
      <c r="J251">
        <f t="shared" si="66"/>
        <v>45.584390080950513</v>
      </c>
      <c r="K251">
        <f t="shared" si="66"/>
        <v>-34.904677110932731</v>
      </c>
      <c r="L251">
        <f t="shared" si="67"/>
        <v>-10.281006666444316</v>
      </c>
      <c r="M251">
        <f t="shared" si="68"/>
        <v>-24.301673147971997</v>
      </c>
      <c r="S251">
        <f t="shared" si="57"/>
        <v>0</v>
      </c>
      <c r="T251" t="b">
        <f t="shared" si="58"/>
        <v>0</v>
      </c>
      <c r="U251" t="b">
        <f t="shared" si="59"/>
        <v>0</v>
      </c>
    </row>
    <row r="252" spans="1:21" x14ac:dyDescent="0.2">
      <c r="A252">
        <f t="shared" si="69"/>
        <v>100</v>
      </c>
      <c r="B252">
        <f t="shared" si="60"/>
        <v>60.593656176208157</v>
      </c>
      <c r="C252" s="9">
        <f t="shared" si="61"/>
        <v>1.398000000000001</v>
      </c>
      <c r="D252" s="9">
        <f t="shared" si="72"/>
        <v>74.593656176208157</v>
      </c>
      <c r="E252" s="9">
        <f t="shared" si="72"/>
        <v>-21.713039015421675</v>
      </c>
      <c r="F252" s="9">
        <f t="shared" si="63"/>
        <v>-16.332853036192592</v>
      </c>
      <c r="G252" s="10">
        <f t="shared" si="73"/>
        <v>2.1666666599999997</v>
      </c>
      <c r="H252" s="5">
        <f t="shared" si="73"/>
        <v>1</v>
      </c>
      <c r="I252">
        <f t="shared" si="65"/>
        <v>57.453052422302413</v>
      </c>
      <c r="J252">
        <f t="shared" si="66"/>
        <v>45.522704040951844</v>
      </c>
      <c r="K252">
        <f t="shared" si="66"/>
        <v>-35.050487149820562</v>
      </c>
      <c r="L252">
        <f t="shared" si="67"/>
        <v>-10.274224649787614</v>
      </c>
      <c r="M252">
        <f t="shared" si="68"/>
        <v>-24.263297271581393</v>
      </c>
      <c r="S252">
        <f t="shared" si="57"/>
        <v>0</v>
      </c>
      <c r="T252" t="b">
        <f t="shared" si="58"/>
        <v>0</v>
      </c>
      <c r="U252" t="b">
        <f t="shared" si="59"/>
        <v>0</v>
      </c>
    </row>
    <row r="253" spans="1:21" x14ac:dyDescent="0.2">
      <c r="A253">
        <f t="shared" si="69"/>
        <v>100</v>
      </c>
      <c r="B253">
        <f t="shared" si="60"/>
        <v>60.866607464410166</v>
      </c>
      <c r="C253" s="9">
        <f t="shared" si="61"/>
        <v>1.404000000000001</v>
      </c>
      <c r="D253" s="9">
        <f t="shared" si="72"/>
        <v>74.866607464410166</v>
      </c>
      <c r="E253" s="9">
        <f t="shared" si="72"/>
        <v>-21.923778677671486</v>
      </c>
      <c r="F253" s="9">
        <f t="shared" si="63"/>
        <v>-16.480002141032543</v>
      </c>
      <c r="G253" s="10">
        <f t="shared" si="73"/>
        <v>2.1666666599999997</v>
      </c>
      <c r="H253" s="5">
        <f t="shared" si="73"/>
        <v>1</v>
      </c>
      <c r="I253">
        <f t="shared" si="65"/>
        <v>57.493225558122205</v>
      </c>
      <c r="J253">
        <f t="shared" si="66"/>
        <v>45.461058693053118</v>
      </c>
      <c r="K253">
        <f t="shared" si="66"/>
        <v>-35.196066933450048</v>
      </c>
      <c r="L253">
        <f t="shared" si="67"/>
        <v>-10.267485993039694</v>
      </c>
      <c r="M253">
        <f t="shared" si="68"/>
        <v>-24.224886304930962</v>
      </c>
      <c r="S253">
        <f t="shared" si="57"/>
        <v>0</v>
      </c>
      <c r="T253" t="b">
        <f t="shared" si="58"/>
        <v>0</v>
      </c>
      <c r="U253" t="b">
        <f t="shared" si="59"/>
        <v>0</v>
      </c>
    </row>
    <row r="254" spans="1:21" x14ac:dyDescent="0.2">
      <c r="A254">
        <f t="shared" si="69"/>
        <v>100</v>
      </c>
      <c r="B254">
        <f t="shared" si="60"/>
        <v>61.139189001820611</v>
      </c>
      <c r="C254" s="9">
        <f t="shared" si="61"/>
        <v>1.410000000000001</v>
      </c>
      <c r="D254" s="9">
        <f t="shared" si="72"/>
        <v>75.139189001820611</v>
      </c>
      <c r="E254" s="9">
        <f t="shared" si="72"/>
        <v>-22.135391127225674</v>
      </c>
      <c r="F254" s="9">
        <f t="shared" si="63"/>
        <v>-16.62756826563896</v>
      </c>
      <c r="G254" s="10">
        <f t="shared" si="73"/>
        <v>2.1666666599999997</v>
      </c>
      <c r="H254" s="5">
        <f t="shared" si="73"/>
        <v>1</v>
      </c>
      <c r="I254">
        <f t="shared" si="65"/>
        <v>57.533695395870289</v>
      </c>
      <c r="J254">
        <f t="shared" si="66"/>
        <v>45.399453777094877</v>
      </c>
      <c r="K254">
        <f t="shared" si="66"/>
        <v>-35.341416251279632</v>
      </c>
      <c r="L254">
        <f t="shared" si="67"/>
        <v>-10.260789932419057</v>
      </c>
      <c r="M254">
        <f t="shared" si="68"/>
        <v>-24.186440285096175</v>
      </c>
      <c r="S254">
        <f t="shared" si="57"/>
        <v>0</v>
      </c>
      <c r="T254" t="b">
        <f t="shared" si="58"/>
        <v>0</v>
      </c>
      <c r="U254" t="b">
        <f t="shared" si="59"/>
        <v>0</v>
      </c>
    </row>
    <row r="255" spans="1:21" x14ac:dyDescent="0.2">
      <c r="A255">
        <f t="shared" si="69"/>
        <v>100</v>
      </c>
      <c r="B255">
        <f t="shared" si="60"/>
        <v>61.4114010302644</v>
      </c>
      <c r="C255" s="9">
        <f t="shared" si="61"/>
        <v>1.416000000000001</v>
      </c>
      <c r="D255" s="9">
        <f t="shared" si="72"/>
        <v>75.4114010302644</v>
      </c>
      <c r="E255" s="9">
        <f t="shared" si="72"/>
        <v>-22.347874980658482</v>
      </c>
      <c r="F255" s="9">
        <f t="shared" si="63"/>
        <v>-16.775549035235432</v>
      </c>
      <c r="G255" s="10">
        <f t="shared" si="73"/>
        <v>2.1666666599999997</v>
      </c>
      <c r="H255" s="5">
        <f t="shared" si="73"/>
        <v>1</v>
      </c>
      <c r="I255">
        <f t="shared" si="65"/>
        <v>57.574459103738931</v>
      </c>
      <c r="J255">
        <f t="shared" si="66"/>
        <v>45.337889037500361</v>
      </c>
      <c r="K255">
        <f t="shared" si="66"/>
        <v>-35.486534892990207</v>
      </c>
      <c r="L255">
        <f t="shared" si="67"/>
        <v>-10.2541357096444</v>
      </c>
      <c r="M255">
        <f t="shared" si="68"/>
        <v>-24.147959256092108</v>
      </c>
      <c r="S255">
        <f t="shared" si="57"/>
        <v>0</v>
      </c>
      <c r="T255" t="b">
        <f t="shared" si="58"/>
        <v>0</v>
      </c>
      <c r="U255" t="b">
        <f t="shared" si="59"/>
        <v>0</v>
      </c>
    </row>
    <row r="256" spans="1:21" x14ac:dyDescent="0.2">
      <c r="A256">
        <f t="shared" si="69"/>
        <v>100</v>
      </c>
      <c r="B256">
        <f t="shared" si="60"/>
        <v>61.683243790046632</v>
      </c>
      <c r="C256" s="9">
        <f t="shared" si="61"/>
        <v>1.422000000000001</v>
      </c>
      <c r="D256" s="9">
        <f t="shared" si="72"/>
        <v>75.683243790046632</v>
      </c>
      <c r="E256" s="9">
        <f t="shared" si="72"/>
        <v>-22.561228853283033</v>
      </c>
      <c r="F256" s="9">
        <f t="shared" si="63"/>
        <v>-16.923942079794042</v>
      </c>
      <c r="G256" s="10">
        <f t="shared" si="73"/>
        <v>2.1666666599999997</v>
      </c>
      <c r="H256" s="5">
        <f t="shared" si="73"/>
        <v>1</v>
      </c>
      <c r="I256">
        <f t="shared" si="65"/>
        <v>57.615513858974289</v>
      </c>
      <c r="J256">
        <f t="shared" si="66"/>
        <v>45.276364223242496</v>
      </c>
      <c r="K256">
        <f t="shared" si="66"/>
        <v>-35.631422648526758</v>
      </c>
      <c r="L256">
        <f t="shared" si="67"/>
        <v>-10.247522571930016</v>
      </c>
      <c r="M256">
        <f t="shared" si="68"/>
        <v>-24.109443268801254</v>
      </c>
      <c r="S256">
        <f t="shared" si="57"/>
        <v>0</v>
      </c>
      <c r="T256" t="b">
        <f t="shared" si="58"/>
        <v>0</v>
      </c>
      <c r="U256" t="b">
        <f t="shared" si="59"/>
        <v>0</v>
      </c>
    </row>
    <row r="257" spans="1:21" x14ac:dyDescent="0.2">
      <c r="A257">
        <f t="shared" si="69"/>
        <v>100</v>
      </c>
      <c r="B257">
        <f t="shared" si="60"/>
        <v>61.954717519979795</v>
      </c>
      <c r="C257" s="9">
        <f t="shared" si="61"/>
        <v>1.428000000000001</v>
      </c>
      <c r="D257" s="9">
        <f t="shared" si="72"/>
        <v>75.954717519979795</v>
      </c>
      <c r="E257" s="9">
        <f t="shared" si="72"/>
        <v>-22.775451359153031</v>
      </c>
      <c r="F257" s="9">
        <f t="shared" si="63"/>
        <v>-17.072745034025818</v>
      </c>
      <c r="G257" s="10">
        <f t="shared" si="73"/>
        <v>2.1666666599999997</v>
      </c>
      <c r="H257" s="5">
        <f t="shared" si="73"/>
        <v>1</v>
      </c>
      <c r="I257">
        <f t="shared" si="65"/>
        <v>57.65685684797301</v>
      </c>
      <c r="J257">
        <f t="shared" si="66"/>
        <v>45.214879087810914</v>
      </c>
      <c r="K257">
        <f t="shared" si="66"/>
        <v>-35.776079308139565</v>
      </c>
      <c r="L257">
        <f t="shared" si="67"/>
        <v>-10.240949771980844</v>
      </c>
      <c r="M257">
        <f t="shared" si="68"/>
        <v>-24.070892380901448</v>
      </c>
      <c r="S257">
        <f t="shared" si="57"/>
        <v>0</v>
      </c>
      <c r="T257" t="b">
        <f t="shared" si="58"/>
        <v>0</v>
      </c>
      <c r="U257" t="b">
        <f t="shared" si="59"/>
        <v>0</v>
      </c>
    </row>
    <row r="258" spans="1:21" x14ac:dyDescent="0.2">
      <c r="A258">
        <f t="shared" si="69"/>
        <v>100</v>
      </c>
      <c r="B258">
        <f t="shared" si="60"/>
        <v>62.225822457410771</v>
      </c>
      <c r="C258" s="9">
        <f t="shared" si="61"/>
        <v>1.4340000000000011</v>
      </c>
      <c r="D258" s="9">
        <f t="shared" si="72"/>
        <v>76.225822457410771</v>
      </c>
      <c r="E258" s="9">
        <f t="shared" si="72"/>
        <v>-22.990541111064726</v>
      </c>
      <c r="F258" s="9">
        <f t="shared" si="63"/>
        <v>-17.221955537371493</v>
      </c>
      <c r="G258" s="10">
        <f t="shared" si="73"/>
        <v>2.1666666599999997</v>
      </c>
      <c r="H258" s="5">
        <f t="shared" si="73"/>
        <v>1</v>
      </c>
      <c r="I258">
        <f t="shared" si="65"/>
        <v>57.698485266376984</v>
      </c>
      <c r="J258">
        <f t="shared" si="66"/>
        <v>45.153433389179028</v>
      </c>
      <c r="K258">
        <f t="shared" si="66"/>
        <v>-35.920504662424975</v>
      </c>
      <c r="L258">
        <f t="shared" si="67"/>
        <v>-10.234416567987196</v>
      </c>
      <c r="M258">
        <f t="shared" si="68"/>
        <v>-24.0323066567938</v>
      </c>
      <c r="S258">
        <f t="shared" si="57"/>
        <v>0</v>
      </c>
      <c r="T258" t="b">
        <f t="shared" si="58"/>
        <v>0</v>
      </c>
      <c r="U258" t="b">
        <f t="shared" si="59"/>
        <v>0</v>
      </c>
    </row>
    <row r="259" spans="1:21" x14ac:dyDescent="0.2">
      <c r="A259">
        <f t="shared" si="69"/>
        <v>100</v>
      </c>
      <c r="B259">
        <f t="shared" si="60"/>
        <v>62.496558838247623</v>
      </c>
      <c r="C259" s="9">
        <f t="shared" si="61"/>
        <v>1.4400000000000011</v>
      </c>
      <c r="D259" s="9">
        <f t="shared" si="72"/>
        <v>76.496558838247623</v>
      </c>
      <c r="E259" s="9">
        <f t="shared" si="72"/>
        <v>-23.206496720559098</v>
      </c>
      <c r="F259" s="9">
        <f t="shared" si="63"/>
        <v>-17.371571233992579</v>
      </c>
      <c r="G259" s="10">
        <f t="shared" si="73"/>
        <v>2.1666666599999997</v>
      </c>
      <c r="H259" s="5">
        <f t="shared" si="73"/>
        <v>1</v>
      </c>
      <c r="I259">
        <f t="shared" si="65"/>
        <v>57.740396319166202</v>
      </c>
      <c r="J259">
        <f t="shared" si="66"/>
        <v>45.092026889771105</v>
      </c>
      <c r="K259">
        <f t="shared" si="66"/>
        <v>-36.064698502365736</v>
      </c>
      <c r="L259">
        <f t="shared" si="67"/>
        <v>-10.227922223619125</v>
      </c>
      <c r="M259">
        <f t="shared" si="68"/>
        <v>-23.99368616753075</v>
      </c>
      <c r="S259">
        <f t="shared" si="57"/>
        <v>0</v>
      </c>
      <c r="T259" t="b">
        <f t="shared" si="58"/>
        <v>0</v>
      </c>
      <c r="U259" t="b">
        <f t="shared" si="59"/>
        <v>0</v>
      </c>
    </row>
    <row r="260" spans="1:21" x14ac:dyDescent="0.2">
      <c r="A260">
        <f t="shared" si="69"/>
        <v>100</v>
      </c>
      <c r="B260">
        <f t="shared" si="60"/>
        <v>62.76692689698622</v>
      </c>
      <c r="C260" s="9">
        <f t="shared" si="61"/>
        <v>1.4460000000000011</v>
      </c>
      <c r="D260" s="9">
        <f t="shared" si="72"/>
        <v>76.76692689698622</v>
      </c>
      <c r="E260" s="9">
        <f t="shared" si="72"/>
        <v>-23.423316797924308</v>
      </c>
      <c r="F260" s="9">
        <f t="shared" si="63"/>
        <v>-17.521589772762816</v>
      </c>
      <c r="G260" s="10">
        <f t="shared" si="73"/>
        <v>2.1666666599999997</v>
      </c>
      <c r="H260" s="5">
        <f t="shared" si="73"/>
        <v>1</v>
      </c>
      <c r="I260">
        <f t="shared" si="65"/>
        <v>57.782587220749853</v>
      </c>
      <c r="J260">
        <f t="shared" si="66"/>
        <v>45.030659356429389</v>
      </c>
      <c r="K260">
        <f t="shared" si="66"/>
        <v>-36.208660619370924</v>
      </c>
      <c r="L260">
        <f t="shared" si="67"/>
        <v>-10.22146600802048</v>
      </c>
      <c r="M260">
        <f t="shared" si="68"/>
        <v>-23.955030990744159</v>
      </c>
      <c r="S260">
        <f t="shared" si="57"/>
        <v>0</v>
      </c>
      <c r="T260" t="b">
        <f t="shared" si="58"/>
        <v>0</v>
      </c>
      <c r="U260" t="b">
        <f t="shared" si="59"/>
        <v>0</v>
      </c>
    </row>
    <row r="261" spans="1:21" x14ac:dyDescent="0.2">
      <c r="A261">
        <f t="shared" si="69"/>
        <v>100</v>
      </c>
      <c r="B261">
        <f t="shared" si="60"/>
        <v>63.03692686673665</v>
      </c>
      <c r="C261" s="9">
        <f t="shared" si="61"/>
        <v>1.4520000000000011</v>
      </c>
      <c r="D261" s="9">
        <f t="shared" ref="D261:E276" si="74">D260+$C$7*(J260+J261)/2</f>
        <v>77.03692686673665</v>
      </c>
      <c r="E261" s="9">
        <f t="shared" si="74"/>
        <v>-23.640999952198367</v>
      </c>
      <c r="F261" s="9">
        <f t="shared" si="63"/>
        <v>-17.672008807259871</v>
      </c>
      <c r="G261" s="10">
        <f t="shared" ref="G261:H276" si="75">G260</f>
        <v>2.1666666599999997</v>
      </c>
      <c r="H261" s="5">
        <f t="shared" si="75"/>
        <v>1</v>
      </c>
      <c r="I261">
        <f t="shared" si="65"/>
        <v>57.825055195055533</v>
      </c>
      <c r="J261">
        <f t="shared" si="66"/>
        <v>44.969330560381266</v>
      </c>
      <c r="K261">
        <f t="shared" si="66"/>
        <v>-36.352390805315387</v>
      </c>
      <c r="L261">
        <f t="shared" si="67"/>
        <v>-10.215047195802615</v>
      </c>
      <c r="M261">
        <f t="shared" si="68"/>
        <v>-23.916341210573506</v>
      </c>
      <c r="S261">
        <f t="shared" si="57"/>
        <v>0</v>
      </c>
      <c r="T261" t="b">
        <f t="shared" si="58"/>
        <v>0</v>
      </c>
      <c r="U261" t="b">
        <f t="shared" si="59"/>
        <v>0</v>
      </c>
    </row>
    <row r="262" spans="1:21" x14ac:dyDescent="0.2">
      <c r="A262">
        <f t="shared" si="69"/>
        <v>100</v>
      </c>
      <c r="B262">
        <f t="shared" si="60"/>
        <v>63.306558979249417</v>
      </c>
      <c r="C262" s="9">
        <f t="shared" si="61"/>
        <v>1.4580000000000011</v>
      </c>
      <c r="D262" s="9">
        <f t="shared" si="74"/>
        <v>77.306558979249417</v>
      </c>
      <c r="E262" s="9">
        <f t="shared" si="74"/>
        <v>-23.859544791172048</v>
      </c>
      <c r="F262" s="9">
        <f t="shared" si="63"/>
        <v>-17.82282599575742</v>
      </c>
      <c r="G262" s="10">
        <f t="shared" si="75"/>
        <v>2.1666666599999997</v>
      </c>
      <c r="H262" s="5">
        <f t="shared" si="75"/>
        <v>1</v>
      </c>
      <c r="I262">
        <f t="shared" si="65"/>
        <v>57.867797475616655</v>
      </c>
      <c r="J262">
        <f t="shared" si="66"/>
        <v>44.908040277206453</v>
      </c>
      <c r="K262">
        <f t="shared" si="66"/>
        <v>-36.49588885257883</v>
      </c>
      <c r="L262">
        <f t="shared" si="67"/>
        <v>-10.208665067037776</v>
      </c>
      <c r="M262">
        <f t="shared" si="68"/>
        <v>-23.877616917594175</v>
      </c>
      <c r="S262">
        <f t="shared" si="57"/>
        <v>0</v>
      </c>
      <c r="T262" t="b">
        <f t="shared" si="58"/>
        <v>0</v>
      </c>
      <c r="U262" t="b">
        <f t="shared" si="59"/>
        <v>0</v>
      </c>
    </row>
    <row r="263" spans="1:21" x14ac:dyDescent="0.2">
      <c r="A263">
        <f t="shared" si="69"/>
        <v>100</v>
      </c>
      <c r="B263">
        <f t="shared" si="60"/>
        <v>63.57582346494145</v>
      </c>
      <c r="C263" s="9">
        <f t="shared" si="61"/>
        <v>1.4640000000000011</v>
      </c>
      <c r="D263" s="9">
        <f t="shared" si="74"/>
        <v>77.57582346494145</v>
      </c>
      <c r="E263" s="9">
        <f t="shared" si="74"/>
        <v>-24.078949921392038</v>
      </c>
      <c r="F263" s="9">
        <f t="shared" si="63"/>
        <v>-17.974039001217459</v>
      </c>
      <c r="G263" s="10">
        <f t="shared" si="75"/>
        <v>2.1666666599999997</v>
      </c>
      <c r="H263" s="5">
        <f t="shared" si="75"/>
        <v>1</v>
      </c>
      <c r="I263">
        <f t="shared" si="65"/>
        <v>57.91081130565798</v>
      </c>
      <c r="J263">
        <f t="shared" si="66"/>
        <v>44.846788286804227</v>
      </c>
      <c r="K263">
        <f t="shared" si="66"/>
        <v>-36.639154554084392</v>
      </c>
      <c r="L263">
        <f t="shared" si="67"/>
        <v>-10.202318907252145</v>
      </c>
      <c r="M263">
        <f t="shared" si="68"/>
        <v>-23.838858208745854</v>
      </c>
      <c r="S263">
        <f t="shared" si="57"/>
        <v>0</v>
      </c>
      <c r="T263" t="b">
        <f t="shared" si="58"/>
        <v>0</v>
      </c>
      <c r="U263" t="b">
        <f t="shared" si="59"/>
        <v>0</v>
      </c>
    </row>
    <row r="264" spans="1:21" x14ac:dyDescent="0.2">
      <c r="A264">
        <f t="shared" si="69"/>
        <v>100</v>
      </c>
      <c r="B264">
        <f t="shared" si="60"/>
        <v>63.844720552921942</v>
      </c>
      <c r="C264" s="9">
        <f t="shared" si="61"/>
        <v>1.4700000000000011</v>
      </c>
      <c r="D264" s="9">
        <f t="shared" si="74"/>
        <v>77.844720552921942</v>
      </c>
      <c r="E264" s="9">
        <f t="shared" si="74"/>
        <v>-24.299213948164301</v>
      </c>
      <c r="F264" s="9">
        <f t="shared" si="63"/>
        <v>-18.125645491282995</v>
      </c>
      <c r="G264" s="10">
        <f t="shared" si="75"/>
        <v>2.1666666599999997</v>
      </c>
      <c r="H264" s="5">
        <f t="shared" si="75"/>
        <v>1</v>
      </c>
      <c r="I264">
        <f t="shared" si="65"/>
        <v>57.954093938179469</v>
      </c>
      <c r="J264">
        <f t="shared" si="66"/>
        <v>44.785574373360717</v>
      </c>
      <c r="K264">
        <f t="shared" si="66"/>
        <v>-36.782187703336866</v>
      </c>
      <c r="L264">
        <f t="shared" si="67"/>
        <v>-10.19600800741858</v>
      </c>
      <c r="M264">
        <f t="shared" si="68"/>
        <v>-23.800065187261019</v>
      </c>
      <c r="S264">
        <f t="shared" si="57"/>
        <v>0</v>
      </c>
      <c r="T264" t="b">
        <f t="shared" si="58"/>
        <v>0</v>
      </c>
      <c r="U264" t="b">
        <f t="shared" si="59"/>
        <v>0</v>
      </c>
    </row>
    <row r="265" spans="1:21" x14ac:dyDescent="0.2">
      <c r="A265">
        <f t="shared" si="69"/>
        <v>100</v>
      </c>
      <c r="B265">
        <f t="shared" si="60"/>
        <v>64.113250471017977</v>
      </c>
      <c r="C265" s="9">
        <f t="shared" si="61"/>
        <v>1.4760000000000011</v>
      </c>
      <c r="D265" s="9">
        <f t="shared" si="74"/>
        <v>78.113250471017977</v>
      </c>
      <c r="E265" s="9">
        <f t="shared" si="74"/>
        <v>-24.520335475557694</v>
      </c>
      <c r="F265" s="9">
        <f t="shared" si="63"/>
        <v>-18.277643138270992</v>
      </c>
      <c r="G265" s="10">
        <f t="shared" si="75"/>
        <v>2.1666666599999997</v>
      </c>
      <c r="H265" s="5">
        <f t="shared" si="75"/>
        <v>1</v>
      </c>
      <c r="I265">
        <f t="shared" si="65"/>
        <v>57.997642636038165</v>
      </c>
      <c r="J265">
        <f t="shared" si="66"/>
        <v>44.724398325316209</v>
      </c>
      <c r="K265">
        <f t="shared" si="66"/>
        <v>-36.924988094460431</v>
      </c>
      <c r="L265">
        <f t="shared" si="67"/>
        <v>-10.189731663949008</v>
      </c>
      <c r="M265">
        <f t="shared" si="68"/>
        <v>-23.761237962593576</v>
      </c>
      <c r="S265">
        <f t="shared" si="57"/>
        <v>0</v>
      </c>
      <c r="T265" t="b">
        <f t="shared" si="58"/>
        <v>0</v>
      </c>
      <c r="U265" t="b">
        <f t="shared" si="59"/>
        <v>0</v>
      </c>
    </row>
    <row r="266" spans="1:21" x14ac:dyDescent="0.2">
      <c r="A266">
        <f t="shared" si="69"/>
        <v>100</v>
      </c>
      <c r="B266">
        <f t="shared" si="60"/>
        <v>64.381413445799922</v>
      </c>
      <c r="C266" s="9">
        <f t="shared" si="61"/>
        <v>1.4820000000000011</v>
      </c>
      <c r="D266" s="9">
        <f t="shared" si="74"/>
        <v>78.381413445799922</v>
      </c>
      <c r="E266" s="9">
        <f t="shared" si="74"/>
        <v>-24.742313106407781</v>
      </c>
      <c r="F266" s="9">
        <f t="shared" si="63"/>
        <v>-18.430029619165619</v>
      </c>
      <c r="G266" s="10">
        <f t="shared" si="75"/>
        <v>2.1666666599999997</v>
      </c>
      <c r="H266" s="5">
        <f t="shared" si="75"/>
        <v>1</v>
      </c>
      <c r="I266">
        <f t="shared" si="65"/>
        <v>58.041454672028394</v>
      </c>
      <c r="J266">
        <f t="shared" si="66"/>
        <v>44.663259935332512</v>
      </c>
      <c r="K266">
        <f t="shared" si="66"/>
        <v>-37.067555522235992</v>
      </c>
      <c r="L266">
        <f t="shared" si="67"/>
        <v>-10.183489178686512</v>
      </c>
      <c r="M266">
        <f t="shared" si="68"/>
        <v>-23.722376650347577</v>
      </c>
      <c r="S266">
        <f t="shared" si="57"/>
        <v>0</v>
      </c>
      <c r="T266" t="b">
        <f t="shared" si="58"/>
        <v>0</v>
      </c>
      <c r="U266" t="b">
        <f t="shared" si="59"/>
        <v>0</v>
      </c>
    </row>
    <row r="267" spans="1:21" x14ac:dyDescent="0.2">
      <c r="A267">
        <f t="shared" si="69"/>
        <v>100</v>
      </c>
      <c r="B267">
        <f t="shared" si="60"/>
        <v>64.649209702606697</v>
      </c>
      <c r="C267" s="9">
        <f t="shared" si="61"/>
        <v>1.4880000000000011</v>
      </c>
      <c r="D267" s="9">
        <f t="shared" si="74"/>
        <v>78.649209702606697</v>
      </c>
      <c r="E267" s="9">
        <f t="shared" si="74"/>
        <v>-24.965145442320903</v>
      </c>
      <c r="F267" s="9">
        <f t="shared" si="63"/>
        <v>-18.582802615611801</v>
      </c>
      <c r="G267" s="10">
        <f t="shared" si="75"/>
        <v>2.1666666599999997</v>
      </c>
      <c r="H267" s="5">
        <f t="shared" si="75"/>
        <v>1</v>
      </c>
      <c r="I267">
        <f t="shared" si="65"/>
        <v>58.085527328960119</v>
      </c>
      <c r="J267">
        <f t="shared" si="66"/>
        <v>44.602159000260393</v>
      </c>
      <c r="K267">
        <f t="shared" si="66"/>
        <v>-37.209889782138077</v>
      </c>
      <c r="L267">
        <f t="shared" si="67"/>
        <v>-10.177279858897103</v>
      </c>
      <c r="M267">
        <f t="shared" si="68"/>
        <v>-23.683481372206128</v>
      </c>
      <c r="S267">
        <f t="shared" si="57"/>
        <v>0</v>
      </c>
      <c r="T267" t="b">
        <f t="shared" si="58"/>
        <v>0</v>
      </c>
      <c r="U267" t="b">
        <f t="shared" si="59"/>
        <v>0</v>
      </c>
    </row>
    <row r="268" spans="1:21" x14ac:dyDescent="0.2">
      <c r="A268">
        <f t="shared" si="69"/>
        <v>100</v>
      </c>
      <c r="B268">
        <f t="shared" si="60"/>
        <v>64.916639465570796</v>
      </c>
      <c r="C268" s="9">
        <f t="shared" si="61"/>
        <v>1.4940000000000011</v>
      </c>
      <c r="D268" s="9">
        <f t="shared" si="74"/>
        <v>78.916639465570796</v>
      </c>
      <c r="E268" s="9">
        <f t="shared" si="74"/>
        <v>-25.18883108367843</v>
      </c>
      <c r="F268" s="9">
        <f t="shared" si="63"/>
        <v>-18.735959813909016</v>
      </c>
      <c r="G268" s="10">
        <f t="shared" si="75"/>
        <v>2.1666666599999997</v>
      </c>
      <c r="H268" s="5">
        <f t="shared" si="75"/>
        <v>1</v>
      </c>
      <c r="I268">
        <f t="shared" si="65"/>
        <v>58.129857899735541</v>
      </c>
      <c r="J268">
        <f t="shared" si="66"/>
        <v>44.541095321107008</v>
      </c>
      <c r="K268">
        <f t="shared" si="66"/>
        <v>-37.351990670371315</v>
      </c>
      <c r="L268">
        <f t="shared" si="67"/>
        <v>-10.171103017261155</v>
      </c>
      <c r="M268">
        <f t="shared" si="68"/>
        <v>-23.644552255860376</v>
      </c>
      <c r="S268">
        <f t="shared" si="57"/>
        <v>0</v>
      </c>
      <c r="T268" t="b">
        <f t="shared" si="58"/>
        <v>0</v>
      </c>
      <c r="U268" t="b">
        <f t="shared" si="59"/>
        <v>0</v>
      </c>
    </row>
    <row r="269" spans="1:21" x14ac:dyDescent="0.2">
      <c r="A269">
        <f t="shared" si="69"/>
        <v>100</v>
      </c>
      <c r="B269">
        <f t="shared" si="60"/>
        <v>65.183702957643121</v>
      </c>
      <c r="C269" s="9">
        <f t="shared" si="61"/>
        <v>1.5000000000000011</v>
      </c>
      <c r="D269" s="9">
        <f t="shared" si="74"/>
        <v>79.183702957643121</v>
      </c>
      <c r="E269" s="9">
        <f t="shared" si="74"/>
        <v>-25.413368629641262</v>
      </c>
      <c r="F269" s="9">
        <f t="shared" si="63"/>
        <v>-18.889498905005457</v>
      </c>
      <c r="G269" s="10">
        <f t="shared" si="75"/>
        <v>2.1666666599999997</v>
      </c>
      <c r="H269" s="5">
        <f t="shared" si="75"/>
        <v>1</v>
      </c>
      <c r="I269">
        <f t="shared" si="65"/>
        <v>58.174443687423896</v>
      </c>
      <c r="J269">
        <f t="shared" si="66"/>
        <v>44.48006870300344</v>
      </c>
      <c r="K269">
        <f t="shared" si="66"/>
        <v>-37.49385798390648</v>
      </c>
      <c r="L269">
        <f t="shared" si="67"/>
        <v>-10.164957971864546</v>
      </c>
      <c r="M269">
        <f t="shared" si="68"/>
        <v>-23.605589434938693</v>
      </c>
      <c r="S269">
        <f t="shared" si="57"/>
        <v>0</v>
      </c>
      <c r="T269" t="b">
        <f t="shared" si="58"/>
        <v>0</v>
      </c>
      <c r="U269" t="b">
        <f t="shared" si="59"/>
        <v>0</v>
      </c>
    </row>
    <row r="270" spans="1:21" x14ac:dyDescent="0.2">
      <c r="A270">
        <f t="shared" si="69"/>
        <v>100</v>
      </c>
      <c r="B270">
        <f t="shared" si="60"/>
        <v>65.450400400617653</v>
      </c>
      <c r="C270" s="9">
        <f t="shared" si="61"/>
        <v>1.5060000000000011</v>
      </c>
      <c r="D270" s="9">
        <f t="shared" si="74"/>
        <v>79.450400400617653</v>
      </c>
      <c r="E270" s="9">
        <f t="shared" si="74"/>
        <v>-25.638756678154529</v>
      </c>
      <c r="F270" s="9">
        <f t="shared" si="63"/>
        <v>-19.043417584492357</v>
      </c>
      <c r="G270" s="10">
        <f t="shared" si="75"/>
        <v>2.1666666599999997</v>
      </c>
      <c r="H270" s="5">
        <f t="shared" si="75"/>
        <v>1</v>
      </c>
      <c r="I270">
        <f t="shared" si="65"/>
        <v>58.219282005334513</v>
      </c>
      <c r="J270">
        <f t="shared" si="66"/>
        <v>44.419078955172253</v>
      </c>
      <c r="K270">
        <f t="shared" si="66"/>
        <v>-37.635491520516112</v>
      </c>
      <c r="L270">
        <f t="shared" si="67"/>
        <v>-10.158844046189486</v>
      </c>
      <c r="M270">
        <f t="shared" si="68"/>
        <v>-23.566593048936006</v>
      </c>
      <c r="S270">
        <f t="shared" si="57"/>
        <v>0</v>
      </c>
      <c r="T270" t="b">
        <f t="shared" si="58"/>
        <v>0</v>
      </c>
      <c r="U270" t="b">
        <f t="shared" si="59"/>
        <v>0</v>
      </c>
    </row>
    <row r="271" spans="1:21" x14ac:dyDescent="0.2">
      <c r="A271">
        <f t="shared" si="69"/>
        <v>100</v>
      </c>
      <c r="B271">
        <f t="shared" si="60"/>
        <v>65.716732015155856</v>
      </c>
      <c r="C271" s="9">
        <f t="shared" si="61"/>
        <v>1.5120000000000011</v>
      </c>
      <c r="D271" s="9">
        <f t="shared" si="74"/>
        <v>79.716732015155856</v>
      </c>
      <c r="E271" s="9">
        <f t="shared" si="74"/>
        <v>-25.864993825952507</v>
      </c>
      <c r="F271" s="9">
        <f t="shared" si="63"/>
        <v>-19.19771355259866</v>
      </c>
      <c r="G271" s="10">
        <f t="shared" si="75"/>
        <v>2.1666666599999997</v>
      </c>
      <c r="H271" s="5">
        <f t="shared" si="75"/>
        <v>1</v>
      </c>
      <c r="I271">
        <f t="shared" si="65"/>
        <v>58.264370177088104</v>
      </c>
      <c r="J271">
        <f t="shared" si="66"/>
        <v>44.358125890895117</v>
      </c>
      <c r="K271">
        <f t="shared" si="66"/>
        <v>-37.776891078809726</v>
      </c>
      <c r="L271">
        <f t="shared" si="67"/>
        <v>-10.152760569105029</v>
      </c>
      <c r="M271">
        <f t="shared" si="68"/>
        <v>-23.527563243143241</v>
      </c>
      <c r="S271">
        <f t="shared" si="57"/>
        <v>0</v>
      </c>
      <c r="T271" t="b">
        <f t="shared" si="58"/>
        <v>0</v>
      </c>
      <c r="U271" t="b">
        <f t="shared" si="59"/>
        <v>0</v>
      </c>
    </row>
    <row r="272" spans="1:21" x14ac:dyDescent="0.2">
      <c r="A272">
        <f t="shared" si="69"/>
        <v>100</v>
      </c>
      <c r="B272">
        <f t="shared" si="60"/>
        <v>65.982698020810986</v>
      </c>
      <c r="C272" s="9">
        <f t="shared" si="61"/>
        <v>1.5180000000000011</v>
      </c>
      <c r="D272" s="9">
        <f t="shared" si="74"/>
        <v>79.982698020810986</v>
      </c>
      <c r="E272" s="9">
        <f t="shared" si="74"/>
        <v>-26.09207866856374</v>
      </c>
      <c r="F272" s="9">
        <f t="shared" si="63"/>
        <v>-19.352384514185967</v>
      </c>
      <c r="G272" s="10">
        <f t="shared" si="75"/>
        <v>2.1666666599999997</v>
      </c>
      <c r="H272" s="5">
        <f t="shared" si="75"/>
        <v>1</v>
      </c>
      <c r="I272">
        <f t="shared" si="65"/>
        <v>58.30970553668633</v>
      </c>
      <c r="J272">
        <f t="shared" si="66"/>
        <v>44.297209327480488</v>
      </c>
      <c r="K272">
        <f t="shared" si="66"/>
        <v>-37.918056458268588</v>
      </c>
      <c r="L272">
        <f t="shared" si="67"/>
        <v>-10.146706874857285</v>
      </c>
      <c r="M272">
        <f t="shared" si="68"/>
        <v>-23.488500168577012</v>
      </c>
      <c r="S272">
        <f t="shared" si="57"/>
        <v>0</v>
      </c>
      <c r="T272" t="b">
        <f t="shared" si="58"/>
        <v>0</v>
      </c>
      <c r="U272" t="b">
        <f t="shared" si="59"/>
        <v>0</v>
      </c>
    </row>
    <row r="273" spans="1:21" x14ac:dyDescent="0.2">
      <c r="A273">
        <f t="shared" si="69"/>
        <v>100</v>
      </c>
      <c r="B273">
        <f t="shared" si="60"/>
        <v>66.248298636052127</v>
      </c>
      <c r="C273" s="9">
        <f t="shared" si="61"/>
        <v>1.5240000000000011</v>
      </c>
      <c r="D273" s="9">
        <f t="shared" si="74"/>
        <v>80.248298636052127</v>
      </c>
      <c r="E273" s="9">
        <f t="shared" si="74"/>
        <v>-26.320009800316384</v>
      </c>
      <c r="F273" s="9">
        <f t="shared" si="63"/>
        <v>-19.507428178743691</v>
      </c>
      <c r="G273" s="10">
        <f t="shared" si="75"/>
        <v>2.1666666599999997</v>
      </c>
      <c r="H273" s="5">
        <f t="shared" si="75"/>
        <v>1</v>
      </c>
      <c r="I273">
        <f t="shared" si="65"/>
        <v>58.355285428579592</v>
      </c>
      <c r="J273">
        <f t="shared" si="66"/>
        <v>44.236329086231343</v>
      </c>
      <c r="K273">
        <f t="shared" si="66"/>
        <v>-38.058987459280047</v>
      </c>
      <c r="L273">
        <f t="shared" si="67"/>
        <v>-10.140682303059338</v>
      </c>
      <c r="M273">
        <f t="shared" si="68"/>
        <v>-23.44940398190942</v>
      </c>
      <c r="S273">
        <f t="shared" si="57"/>
        <v>0</v>
      </c>
      <c r="T273" t="b">
        <f t="shared" si="58"/>
        <v>0</v>
      </c>
      <c r="U273" t="b">
        <f t="shared" si="59"/>
        <v>0</v>
      </c>
    </row>
    <row r="274" spans="1:21" x14ac:dyDescent="0.2">
      <c r="A274">
        <f t="shared" si="69"/>
        <v>100</v>
      </c>
      <c r="B274">
        <f t="shared" si="60"/>
        <v>66.51353407828806</v>
      </c>
      <c r="C274" s="9">
        <f t="shared" si="61"/>
        <v>1.5300000000000011</v>
      </c>
      <c r="D274" s="9">
        <f t="shared" si="74"/>
        <v>80.51353407828806</v>
      </c>
      <c r="E274" s="9">
        <f t="shared" si="74"/>
        <v>-26.548785814343738</v>
      </c>
      <c r="F274" s="9">
        <f t="shared" si="63"/>
        <v>-19.662842260384497</v>
      </c>
      <c r="G274" s="10">
        <f t="shared" si="75"/>
        <v>2.1666666599999997</v>
      </c>
      <c r="H274" s="5">
        <f t="shared" si="75"/>
        <v>1</v>
      </c>
      <c r="I274">
        <f t="shared" si="65"/>
        <v>58.401107207733126</v>
      </c>
      <c r="J274">
        <f t="shared" si="66"/>
        <v>44.17548499241299</v>
      </c>
      <c r="K274">
        <f t="shared" si="66"/>
        <v>-38.199683883171502</v>
      </c>
      <c r="L274">
        <f t="shared" si="67"/>
        <v>-10.134686198680843</v>
      </c>
      <c r="M274">
        <f t="shared" si="68"/>
        <v>-23.410274845398082</v>
      </c>
      <c r="S274">
        <f t="shared" si="57"/>
        <v>0</v>
      </c>
      <c r="T274" t="b">
        <f t="shared" si="58"/>
        <v>0</v>
      </c>
      <c r="U274" t="b">
        <f t="shared" si="59"/>
        <v>0</v>
      </c>
    </row>
    <row r="275" spans="1:21" x14ac:dyDescent="0.2">
      <c r="A275">
        <f t="shared" si="69"/>
        <v>100</v>
      </c>
      <c r="B275">
        <f t="shared" si="60"/>
        <v>66.778404563890959</v>
      </c>
      <c r="C275" s="9">
        <f t="shared" si="61"/>
        <v>1.5360000000000011</v>
      </c>
      <c r="D275" s="9">
        <f t="shared" si="74"/>
        <v>80.778404563890959</v>
      </c>
      <c r="E275" s="9">
        <f t="shared" si="74"/>
        <v>-26.778405302589984</v>
      </c>
      <c r="F275" s="9">
        <f t="shared" si="63"/>
        <v>-19.818624477840022</v>
      </c>
      <c r="G275" s="10">
        <f t="shared" si="75"/>
        <v>2.1666666599999997</v>
      </c>
      <c r="H275" s="5">
        <f t="shared" si="75"/>
        <v>1</v>
      </c>
      <c r="I275">
        <f t="shared" si="65"/>
        <v>58.447168239691401</v>
      </c>
      <c r="J275">
        <f t="shared" si="66"/>
        <v>44.114676875220908</v>
      </c>
      <c r="K275">
        <f t="shared" si="66"/>
        <v>-38.340145532243888</v>
      </c>
      <c r="L275">
        <f t="shared" si="67"/>
        <v>-10.128717912037356</v>
      </c>
      <c r="M275">
        <f t="shared" si="68"/>
        <v>-23.371112926816309</v>
      </c>
      <c r="S275">
        <f t="shared" si="57"/>
        <v>0</v>
      </c>
      <c r="T275" t="b">
        <f t="shared" si="58"/>
        <v>0</v>
      </c>
      <c r="U275" t="b">
        <f t="shared" si="59"/>
        <v>0</v>
      </c>
    </row>
    <row r="276" spans="1:21" x14ac:dyDescent="0.2">
      <c r="A276">
        <f t="shared" si="69"/>
        <v>100</v>
      </c>
      <c r="B276">
        <f t="shared" si="60"/>
        <v>67.042910308219874</v>
      </c>
      <c r="C276" s="9">
        <f t="shared" si="61"/>
        <v>1.5420000000000011</v>
      </c>
      <c r="D276" s="9">
        <f t="shared" si="74"/>
        <v>81.042910308219874</v>
      </c>
      <c r="E276" s="9">
        <f t="shared" si="74"/>
        <v>-27.00886685581613</v>
      </c>
      <c r="F276" s="9">
        <f t="shared" si="63"/>
        <v>-19.974772554456809</v>
      </c>
      <c r="G276" s="10">
        <f t="shared" si="75"/>
        <v>2.1666666599999997</v>
      </c>
      <c r="H276" s="5">
        <f t="shared" si="75"/>
        <v>1</v>
      </c>
      <c r="I276">
        <f t="shared" si="65"/>
        <v>58.493465900640771</v>
      </c>
      <c r="J276">
        <f t="shared" si="66"/>
        <v>44.053904567748681</v>
      </c>
      <c r="K276">
        <f t="shared" si="66"/>
        <v>-38.480372209804784</v>
      </c>
      <c r="L276">
        <f t="shared" si="67"/>
        <v>-10.122776798779356</v>
      </c>
      <c r="M276">
        <f t="shared" si="68"/>
        <v>-23.3319183993835</v>
      </c>
      <c r="S276">
        <f t="shared" ref="S276:S289" si="76">GESTEP(E276,H276)</f>
        <v>0</v>
      </c>
      <c r="T276" t="b">
        <f t="shared" ref="T276:T289" si="77">AND(S275=0,S276=1)</f>
        <v>0</v>
      </c>
      <c r="U276" t="b">
        <f t="shared" ref="U276:U289" si="78">AND(S276=1,S277=0)</f>
        <v>0</v>
      </c>
    </row>
    <row r="277" spans="1:21" x14ac:dyDescent="0.2">
      <c r="A277">
        <f t="shared" si="69"/>
        <v>100</v>
      </c>
      <c r="B277">
        <f t="shared" ref="B277:B289" si="79">ABS(D277-$D$11)</f>
        <v>67.307051525643985</v>
      </c>
      <c r="C277" s="9">
        <f t="shared" ref="C277:C289" si="80">C276+_dt</f>
        <v>1.5480000000000012</v>
      </c>
      <c r="D277" s="9">
        <f t="shared" ref="D277:E289" si="81">D276+$C$7*(J276+J277)/2</f>
        <v>81.307051525643985</v>
      </c>
      <c r="E277" s="9">
        <f t="shared" si="81"/>
        <v>-27.24016906360615</v>
      </c>
      <c r="F277" s="9">
        <f t="shared" ref="F277:F289" si="82">$O$1*D277^2+$O$2*D277+$O$3</f>
        <v>-20.131284218192487</v>
      </c>
      <c r="G277" s="10">
        <f t="shared" ref="G277:H289" si="83">G276</f>
        <v>2.1666666599999997</v>
      </c>
      <c r="H277" s="5">
        <f t="shared" si="83"/>
        <v>1</v>
      </c>
      <c r="I277">
        <f t="shared" ref="I277:I289" si="84">SQRT(J277^2+K277^2)</f>
        <v>58.539997577470466</v>
      </c>
      <c r="J277">
        <f t="shared" ref="J277:K289" si="85">J276+L276*$C$7</f>
        <v>43.993167906956003</v>
      </c>
      <c r="K277">
        <f t="shared" si="85"/>
        <v>-38.620363720201084</v>
      </c>
      <c r="L277">
        <f t="shared" ref="L277:L289" si="86">-$C$15*I277*J277</f>
        <v>-10.116862219880971</v>
      </c>
      <c r="M277">
        <f t="shared" ref="M277:M289" si="87">-$C$6-$C$15*I277*K277</f>
        <v>-23.292691441695752</v>
      </c>
      <c r="S277">
        <f t="shared" si="76"/>
        <v>0</v>
      </c>
      <c r="T277" t="b">
        <f t="shared" si="77"/>
        <v>0</v>
      </c>
      <c r="U277" t="b">
        <f t="shared" si="78"/>
        <v>0</v>
      </c>
    </row>
    <row r="278" spans="1:21" x14ac:dyDescent="0.2">
      <c r="A278">
        <f t="shared" ref="A278:A289" si="88">IF(B278&lt;B277,B278,100)</f>
        <v>100</v>
      </c>
      <c r="B278">
        <f t="shared" si="79"/>
        <v>67.570828429565765</v>
      </c>
      <c r="C278" s="9">
        <f t="shared" si="80"/>
        <v>1.5540000000000012</v>
      </c>
      <c r="D278" s="9">
        <f t="shared" si="81"/>
        <v>81.570828429565765</v>
      </c>
      <c r="E278" s="9">
        <f t="shared" si="81"/>
        <v>-27.472310514373305</v>
      </c>
      <c r="F278" s="9">
        <f t="shared" si="82"/>
        <v>-20.288157201612218</v>
      </c>
      <c r="G278" s="10">
        <f t="shared" si="83"/>
        <v>2.1666666599999997</v>
      </c>
      <c r="H278" s="5">
        <f t="shared" si="83"/>
        <v>1</v>
      </c>
      <c r="I278">
        <f t="shared" si="84"/>
        <v>58.586760667831896</v>
      </c>
      <c r="J278">
        <f t="shared" si="85"/>
        <v>43.932466733636716</v>
      </c>
      <c r="K278">
        <f t="shared" si="85"/>
        <v>-38.760119868851255</v>
      </c>
      <c r="L278">
        <f t="shared" si="86"/>
        <v>-10.110973541628438</v>
      </c>
      <c r="M278">
        <f t="shared" si="87"/>
        <v>-23.253432237656639</v>
      </c>
      <c r="S278">
        <f t="shared" si="76"/>
        <v>0</v>
      </c>
      <c r="T278" t="b">
        <f t="shared" si="77"/>
        <v>0</v>
      </c>
      <c r="U278" t="b">
        <f t="shared" si="78"/>
        <v>0</v>
      </c>
    </row>
    <row r="279" spans="1:21" x14ac:dyDescent="0.2">
      <c r="A279">
        <f t="shared" si="88"/>
        <v>100</v>
      </c>
      <c r="B279">
        <f t="shared" si="79"/>
        <v>67.83424123244383</v>
      </c>
      <c r="C279" s="9">
        <f t="shared" si="80"/>
        <v>1.5600000000000012</v>
      </c>
      <c r="D279" s="9">
        <f t="shared" si="81"/>
        <v>81.83424123244383</v>
      </c>
      <c r="E279" s="9">
        <f t="shared" si="81"/>
        <v>-27.705289795366692</v>
      </c>
      <c r="F279" s="9">
        <f t="shared" si="82"/>
        <v>-20.445389241885348</v>
      </c>
      <c r="G279" s="10">
        <f t="shared" si="83"/>
        <v>2.1666666599999997</v>
      </c>
      <c r="H279" s="5">
        <f t="shared" si="83"/>
        <v>1</v>
      </c>
      <c r="I279">
        <f t="shared" si="84"/>
        <v>58.633752580196308</v>
      </c>
      <c r="J279">
        <f t="shared" si="85"/>
        <v>43.871800892386943</v>
      </c>
      <c r="K279">
        <f t="shared" si="85"/>
        <v>-38.899640462277198</v>
      </c>
      <c r="L279">
        <f t="shared" si="86"/>
        <v>-10.105110135608262</v>
      </c>
      <c r="M279">
        <f t="shared" si="87"/>
        <v>-23.214140976408231</v>
      </c>
      <c r="S279">
        <f t="shared" si="76"/>
        <v>0</v>
      </c>
      <c r="T279" t="b">
        <f t="shared" si="77"/>
        <v>0</v>
      </c>
      <c r="U279" t="b">
        <f t="shared" si="78"/>
        <v>0</v>
      </c>
    </row>
    <row r="280" spans="1:21" x14ac:dyDescent="0.2">
      <c r="A280">
        <f t="shared" si="88"/>
        <v>100</v>
      </c>
      <c r="B280">
        <f t="shared" si="79"/>
        <v>68.097290145815705</v>
      </c>
      <c r="C280" s="9">
        <f t="shared" si="80"/>
        <v>1.5660000000000012</v>
      </c>
      <c r="D280" s="9">
        <f t="shared" si="81"/>
        <v>82.097290145815705</v>
      </c>
      <c r="E280" s="9">
        <f t="shared" si="81"/>
        <v>-27.939105492677932</v>
      </c>
      <c r="F280" s="9">
        <f t="shared" si="82"/>
        <v>-20.602978080782339</v>
      </c>
      <c r="G280" s="10">
        <f t="shared" si="83"/>
        <v>2.1666666599999997</v>
      </c>
      <c r="H280" s="5">
        <f t="shared" si="83"/>
        <v>1</v>
      </c>
      <c r="I280">
        <f t="shared" si="84"/>
        <v>58.680970733910733</v>
      </c>
      <c r="J280">
        <f t="shared" si="85"/>
        <v>43.811170231573293</v>
      </c>
      <c r="K280">
        <f t="shared" si="85"/>
        <v>-39.038925308135646</v>
      </c>
      <c r="L280">
        <f t="shared" si="86"/>
        <v>-10.099271378695098</v>
      </c>
      <c r="M280">
        <f t="shared" si="87"/>
        <v>-23.174817852262336</v>
      </c>
      <c r="S280">
        <f t="shared" si="76"/>
        <v>0</v>
      </c>
      <c r="T280" t="b">
        <f t="shared" si="77"/>
        <v>0</v>
      </c>
      <c r="U280" t="b">
        <f t="shared" si="78"/>
        <v>0</v>
      </c>
    </row>
    <row r="281" spans="1:21" x14ac:dyDescent="0.2">
      <c r="A281">
        <f t="shared" si="88"/>
        <v>100</v>
      </c>
      <c r="B281">
        <f t="shared" si="79"/>
        <v>68.359975380320336</v>
      </c>
      <c r="C281" s="9">
        <f t="shared" si="80"/>
        <v>1.5720000000000012</v>
      </c>
      <c r="D281" s="9">
        <f t="shared" si="81"/>
        <v>82.359975380320336</v>
      </c>
      <c r="E281" s="9">
        <f t="shared" si="81"/>
        <v>-28.173756191248085</v>
      </c>
      <c r="F281" s="9">
        <f t="shared" si="82"/>
        <v>-20.76092146467187</v>
      </c>
      <c r="G281" s="10">
        <f t="shared" si="83"/>
        <v>2.1666666599999997</v>
      </c>
      <c r="H281" s="5">
        <f t="shared" si="83"/>
        <v>1</v>
      </c>
      <c r="I281">
        <f t="shared" si="84"/>
        <v>58.728412559252362</v>
      </c>
      <c r="J281">
        <f t="shared" si="85"/>
        <v>43.750574603301125</v>
      </c>
      <c r="K281">
        <f t="shared" si="85"/>
        <v>-39.177974215249222</v>
      </c>
      <c r="L281">
        <f t="shared" si="86"/>
        <v>-10.093456653039379</v>
      </c>
      <c r="M281">
        <f t="shared" si="87"/>
        <v>-23.135463064631949</v>
      </c>
      <c r="S281">
        <f t="shared" si="76"/>
        <v>0</v>
      </c>
      <c r="T281" t="b">
        <f t="shared" si="77"/>
        <v>0</v>
      </c>
      <c r="U281" t="b">
        <f t="shared" si="78"/>
        <v>0</v>
      </c>
    </row>
    <row r="282" spans="1:21" x14ac:dyDescent="0.2">
      <c r="A282">
        <f t="shared" si="88"/>
        <v>100</v>
      </c>
      <c r="B282">
        <f t="shared" si="79"/>
        <v>68.622297145720381</v>
      </c>
      <c r="C282" s="9">
        <f t="shared" si="80"/>
        <v>1.5780000000000012</v>
      </c>
      <c r="D282" s="9">
        <f t="shared" si="81"/>
        <v>82.622297145720381</v>
      </c>
      <c r="E282" s="9">
        <f t="shared" si="81"/>
        <v>-28.409240474874743</v>
      </c>
      <c r="F282" s="9">
        <f t="shared" si="82"/>
        <v>-20.919217144518189</v>
      </c>
      <c r="G282" s="10">
        <f t="shared" si="83"/>
        <v>2.1666666599999997</v>
      </c>
      <c r="H282" s="5">
        <f t="shared" si="83"/>
        <v>1</v>
      </c>
      <c r="I282">
        <f t="shared" si="84"/>
        <v>58.776075497481237</v>
      </c>
      <c r="J282">
        <f t="shared" si="85"/>
        <v>43.690013863382887</v>
      </c>
      <c r="K282">
        <f t="shared" si="85"/>
        <v>-39.316786993637017</v>
      </c>
      <c r="L282">
        <f t="shared" si="86"/>
        <v>-10.087665346054631</v>
      </c>
      <c r="M282">
        <f t="shared" si="87"/>
        <v>-23.096076817962953</v>
      </c>
      <c r="S282">
        <f t="shared" si="76"/>
        <v>0</v>
      </c>
      <c r="T282" t="b">
        <f t="shared" si="77"/>
        <v>0</v>
      </c>
      <c r="U282" t="b">
        <f t="shared" si="78"/>
        <v>0</v>
      </c>
    </row>
    <row r="283" spans="1:21" x14ac:dyDescent="0.2">
      <c r="A283">
        <f t="shared" si="88"/>
        <v>100</v>
      </c>
      <c r="B283">
        <f t="shared" si="79"/>
        <v>68.884255650924445</v>
      </c>
      <c r="C283" s="9">
        <f t="shared" si="80"/>
        <v>1.5840000000000012</v>
      </c>
      <c r="D283" s="9">
        <f t="shared" si="81"/>
        <v>82.884255650924445</v>
      </c>
      <c r="E283" s="9">
        <f t="shared" si="81"/>
        <v>-28.645556926219289</v>
      </c>
      <c r="F283" s="9">
        <f t="shared" si="82"/>
        <v>-21.077862875878711</v>
      </c>
      <c r="G283" s="10">
        <f t="shared" si="83"/>
        <v>2.1666666599999997</v>
      </c>
      <c r="H283" s="5">
        <f t="shared" si="83"/>
        <v>1</v>
      </c>
      <c r="I283">
        <f t="shared" si="84"/>
        <v>58.823957000891355</v>
      </c>
      <c r="J283">
        <f t="shared" si="85"/>
        <v>43.629487871306559</v>
      </c>
      <c r="K283">
        <f t="shared" si="85"/>
        <v>-39.455363454544795</v>
      </c>
      <c r="L283">
        <f t="shared" si="86"/>
        <v>-10.08189685040456</v>
      </c>
      <c r="M283">
        <f t="shared" si="87"/>
        <v>-23.056659321666018</v>
      </c>
      <c r="S283">
        <f t="shared" si="76"/>
        <v>0</v>
      </c>
      <c r="T283" t="b">
        <f t="shared" si="77"/>
        <v>0</v>
      </c>
      <c r="U283" t="b">
        <f t="shared" si="78"/>
        <v>0</v>
      </c>
    </row>
    <row r="284" spans="1:21" x14ac:dyDescent="0.2">
      <c r="A284">
        <f t="shared" si="88"/>
        <v>100</v>
      </c>
      <c r="B284">
        <f t="shared" si="79"/>
        <v>69.145851104008983</v>
      </c>
      <c r="C284" s="9">
        <f t="shared" si="80"/>
        <v>1.5900000000000012</v>
      </c>
      <c r="D284" s="9">
        <f t="shared" si="81"/>
        <v>83.145851104008983</v>
      </c>
      <c r="E284" s="9">
        <f t="shared" si="81"/>
        <v>-28.882704126814346</v>
      </c>
      <c r="F284" s="9">
        <f t="shared" si="82"/>
        <v>-21.236856418901809</v>
      </c>
      <c r="G284" s="10">
        <f t="shared" si="83"/>
        <v>2.1666666599999997</v>
      </c>
      <c r="H284" s="5">
        <f t="shared" si="83"/>
        <v>1</v>
      </c>
      <c r="I284">
        <f t="shared" si="84"/>
        <v>58.872054532860176</v>
      </c>
      <c r="J284">
        <f t="shared" si="85"/>
        <v>43.568996490204128</v>
      </c>
      <c r="K284">
        <f t="shared" si="85"/>
        <v>-39.593703410474788</v>
      </c>
      <c r="L284">
        <f t="shared" si="86"/>
        <v>-10.076150563989845</v>
      </c>
      <c r="M284">
        <f t="shared" si="87"/>
        <v>-23.017210790048814</v>
      </c>
      <c r="S284">
        <f t="shared" si="76"/>
        <v>0</v>
      </c>
      <c r="T284" t="b">
        <f t="shared" si="77"/>
        <v>0</v>
      </c>
      <c r="U284" t="b">
        <f t="shared" si="78"/>
        <v>0</v>
      </c>
    </row>
    <row r="285" spans="1:21" x14ac:dyDescent="0.2">
      <c r="A285">
        <f t="shared" si="88"/>
        <v>100</v>
      </c>
      <c r="B285">
        <f t="shared" si="79"/>
        <v>69.407083712240052</v>
      </c>
      <c r="C285" s="9">
        <f t="shared" si="80"/>
        <v>1.5960000000000012</v>
      </c>
      <c r="D285" s="9">
        <f t="shared" si="81"/>
        <v>83.407083712240052</v>
      </c>
      <c r="E285" s="9">
        <f t="shared" si="81"/>
        <v>-29.120680657071414</v>
      </c>
      <c r="F285" s="9">
        <f t="shared" si="82"/>
        <v>-21.396195538324772</v>
      </c>
      <c r="G285" s="10">
        <f t="shared" si="83"/>
        <v>2.1666666599999997</v>
      </c>
      <c r="H285" s="5">
        <f t="shared" si="83"/>
        <v>1</v>
      </c>
      <c r="I285">
        <f t="shared" si="84"/>
        <v>58.920365567896518</v>
      </c>
      <c r="J285">
        <f t="shared" si="85"/>
        <v>43.508539586820191</v>
      </c>
      <c r="K285">
        <f t="shared" si="85"/>
        <v>-39.731806675215083</v>
      </c>
      <c r="L285">
        <f t="shared" si="86"/>
        <v>-10.070425889934695</v>
      </c>
      <c r="M285">
        <f t="shared" si="87"/>
        <v>-22.977731442248384</v>
      </c>
      <c r="S285">
        <f t="shared" si="76"/>
        <v>0</v>
      </c>
      <c r="T285" t="b">
        <f t="shared" si="77"/>
        <v>0</v>
      </c>
      <c r="U285" t="b">
        <f t="shared" si="78"/>
        <v>0</v>
      </c>
    </row>
    <row r="286" spans="1:21" x14ac:dyDescent="0.2">
      <c r="A286">
        <f t="shared" si="88"/>
        <v>100</v>
      </c>
      <c r="B286">
        <f t="shared" si="79"/>
        <v>69.667953682094961</v>
      </c>
      <c r="C286" s="9">
        <f t="shared" si="80"/>
        <v>1.6020000000000012</v>
      </c>
      <c r="D286" s="9">
        <f t="shared" si="81"/>
        <v>83.667953682094961</v>
      </c>
      <c r="E286" s="9">
        <f t="shared" si="81"/>
        <v>-29.359485096288665</v>
      </c>
      <c r="F286" s="9">
        <f t="shared" si="82"/>
        <v>-21.555878003472074</v>
      </c>
      <c r="G286" s="10">
        <f t="shared" si="83"/>
        <v>2.1666666599999997</v>
      </c>
      <c r="H286" s="5">
        <f t="shared" si="83"/>
        <v>1</v>
      </c>
      <c r="I286">
        <f t="shared" si="84"/>
        <v>58.968887591686858</v>
      </c>
      <c r="J286">
        <f t="shared" si="85"/>
        <v>43.448117031480585</v>
      </c>
      <c r="K286">
        <f t="shared" si="85"/>
        <v>-39.869673063868575</v>
      </c>
      <c r="L286">
        <f t="shared" si="86"/>
        <v>-10.064722236573104</v>
      </c>
      <c r="M286">
        <f t="shared" si="87"/>
        <v>-22.938221502163834</v>
      </c>
      <c r="S286">
        <f t="shared" si="76"/>
        <v>0</v>
      </c>
      <c r="T286" t="b">
        <f t="shared" si="77"/>
        <v>0</v>
      </c>
      <c r="U286" t="b">
        <f t="shared" si="78"/>
        <v>0</v>
      </c>
    </row>
    <row r="287" spans="1:21" x14ac:dyDescent="0.2">
      <c r="A287">
        <f t="shared" si="88"/>
        <v>100</v>
      </c>
      <c r="B287">
        <f t="shared" si="79"/>
        <v>69.928461219283591</v>
      </c>
      <c r="C287" s="9">
        <f t="shared" si="80"/>
        <v>1.6080000000000012</v>
      </c>
      <c r="D287" s="9">
        <f t="shared" si="81"/>
        <v>83.928461219283591</v>
      </c>
      <c r="E287" s="9">
        <f t="shared" si="81"/>
        <v>-29.599116022658915</v>
      </c>
      <c r="F287" s="9">
        <f t="shared" si="82"/>
        <v>-21.715901588253754</v>
      </c>
      <c r="G287" s="10">
        <f t="shared" si="83"/>
        <v>2.1666666599999997</v>
      </c>
      <c r="H287" s="5">
        <f t="shared" si="83"/>
        <v>1</v>
      </c>
      <c r="I287">
        <f t="shared" si="84"/>
        <v>59.017618101140144</v>
      </c>
      <c r="J287">
        <f t="shared" si="85"/>
        <v>43.387728698061146</v>
      </c>
      <c r="K287">
        <f t="shared" si="85"/>
        <v>-40.007302392881556</v>
      </c>
      <c r="L287">
        <f t="shared" si="86"/>
        <v>-10.059039017434904</v>
      </c>
      <c r="M287">
        <f t="shared" si="87"/>
        <v>-22.898681198389262</v>
      </c>
      <c r="S287">
        <f t="shared" si="76"/>
        <v>0</v>
      </c>
      <c r="T287" t="b">
        <f t="shared" si="77"/>
        <v>0</v>
      </c>
      <c r="U287" t="b">
        <f t="shared" si="78"/>
        <v>0</v>
      </c>
    </row>
    <row r="288" spans="1:21" x14ac:dyDescent="0.2">
      <c r="A288">
        <f t="shared" si="88"/>
        <v>100</v>
      </c>
      <c r="B288">
        <f t="shared" si="79"/>
        <v>70.18860652876964</v>
      </c>
      <c r="C288" s="9">
        <f t="shared" si="80"/>
        <v>1.6140000000000012</v>
      </c>
      <c r="D288" s="9">
        <f t="shared" si="81"/>
        <v>84.18860652876964</v>
      </c>
      <c r="E288" s="9">
        <f t="shared" si="81"/>
        <v>-29.839572013277774</v>
      </c>
      <c r="F288" s="9">
        <f t="shared" si="82"/>
        <v>-21.87626407116403</v>
      </c>
      <c r="G288" s="10">
        <f t="shared" si="83"/>
        <v>2.1666666599999997</v>
      </c>
      <c r="H288" s="5">
        <f t="shared" si="83"/>
        <v>1</v>
      </c>
      <c r="I288">
        <f t="shared" si="84"/>
        <v>59.066554604430991</v>
      </c>
      <c r="J288">
        <f t="shared" si="85"/>
        <v>43.327374463956538</v>
      </c>
      <c r="K288">
        <f t="shared" si="85"/>
        <v>-40.144694480071891</v>
      </c>
      <c r="L288">
        <f t="shared" si="86"/>
        <v>-10.053375651231534</v>
      </c>
      <c r="M288">
        <f t="shared" si="87"/>
        <v>-22.859110764146934</v>
      </c>
      <c r="S288">
        <f t="shared" si="76"/>
        <v>0</v>
      </c>
      <c r="T288" t="b">
        <f t="shared" si="77"/>
        <v>0</v>
      </c>
      <c r="U288" t="b">
        <f t="shared" si="78"/>
        <v>0</v>
      </c>
    </row>
    <row r="289" spans="1:21" x14ac:dyDescent="0.2">
      <c r="A289">
        <f t="shared" si="88"/>
        <v>100</v>
      </c>
      <c r="B289">
        <f t="shared" si="79"/>
        <v>70.448389814791653</v>
      </c>
      <c r="C289" s="9">
        <f t="shared" si="80"/>
        <v>1.6200000000000012</v>
      </c>
      <c r="D289" s="9">
        <f t="shared" si="81"/>
        <v>84.448389814791653</v>
      </c>
      <c r="E289" s="9">
        <f t="shared" si="81"/>
        <v>-30.080851644151959</v>
      </c>
      <c r="F289" s="9">
        <f t="shared" si="82"/>
        <v>-22.036963235280147</v>
      </c>
      <c r="G289" s="10">
        <f t="shared" si="83"/>
        <v>2.1666666599999997</v>
      </c>
      <c r="H289" s="5">
        <f t="shared" si="83"/>
        <v>1</v>
      </c>
      <c r="I289">
        <f t="shared" si="84"/>
        <v>59.115694621041349</v>
      </c>
      <c r="J289">
        <f t="shared" si="85"/>
        <v>43.267054210049146</v>
      </c>
      <c r="K289">
        <f t="shared" si="85"/>
        <v>-40.281849144656775</v>
      </c>
      <c r="L289">
        <f t="shared" si="86"/>
        <v>-10.047731561841557</v>
      </c>
      <c r="M289">
        <f t="shared" si="87"/>
        <v>-22.819510437220764</v>
      </c>
      <c r="S289">
        <f t="shared" si="76"/>
        <v>0</v>
      </c>
      <c r="T289" t="b">
        <f t="shared" si="77"/>
        <v>0</v>
      </c>
      <c r="U289" t="b">
        <f t="shared" si="78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49" priority="16" stopIfTrue="1" operator="greaterThan">
      <formula>$G$19</formula>
    </cfRule>
    <cfRule type="cellIs" dxfId="148" priority="17" stopIfTrue="1" operator="lessThan">
      <formula>$H$19</formula>
    </cfRule>
    <cfRule type="cellIs" dxfId="147" priority="18" stopIfTrue="1" operator="between">
      <formula>$H$19</formula>
      <formula>$G$19</formula>
    </cfRule>
  </conditionalFormatting>
  <conditionalFormatting sqref="E19:E20">
    <cfRule type="cellIs" dxfId="146" priority="13" stopIfTrue="1" operator="lessThan">
      <formula>$H$19</formula>
    </cfRule>
    <cfRule type="cellIs" dxfId="145" priority="14" stopIfTrue="1" operator="greaterThan">
      <formula>$G$19</formula>
    </cfRule>
    <cfRule type="cellIs" dxfId="144" priority="15" stopIfTrue="1" operator="between">
      <formula>$H$19</formula>
      <formula>$G$19</formula>
    </cfRule>
  </conditionalFormatting>
  <conditionalFormatting sqref="F19">
    <cfRule type="cellIs" dxfId="143" priority="10" stopIfTrue="1" operator="lessThan">
      <formula>$H$19</formula>
    </cfRule>
    <cfRule type="cellIs" dxfId="142" priority="11" stopIfTrue="1" operator="greaterThan">
      <formula>$G$19</formula>
    </cfRule>
    <cfRule type="cellIs" dxfId="141" priority="12" stopIfTrue="1" operator="between">
      <formula>$H$19</formula>
      <formula>$G$19</formula>
    </cfRule>
  </conditionalFormatting>
  <conditionalFormatting sqref="F20">
    <cfRule type="cellIs" dxfId="140" priority="7" stopIfTrue="1" operator="lessThan">
      <formula>$H$19</formula>
    </cfRule>
    <cfRule type="cellIs" dxfId="139" priority="8" stopIfTrue="1" operator="greaterThan">
      <formula>$G$19</formula>
    </cfRule>
    <cfRule type="cellIs" dxfId="138" priority="9" stopIfTrue="1" operator="between">
      <formula>$H$19</formula>
      <formula>$G$19</formula>
    </cfRule>
  </conditionalFormatting>
  <conditionalFormatting sqref="E21:E289">
    <cfRule type="cellIs" dxfId="137" priority="4" stopIfTrue="1" operator="lessThan">
      <formula>$H$19</formula>
    </cfRule>
    <cfRule type="cellIs" dxfId="136" priority="5" stopIfTrue="1" operator="greaterThan">
      <formula>$G$19</formula>
    </cfRule>
    <cfRule type="cellIs" dxfId="135" priority="6" stopIfTrue="1" operator="between">
      <formula>$H$19</formula>
      <formula>$G$19</formula>
    </cfRule>
  </conditionalFormatting>
  <conditionalFormatting sqref="F21:F289">
    <cfRule type="cellIs" dxfId="134" priority="1" stopIfTrue="1" operator="lessThan">
      <formula>$H$19</formula>
    </cfRule>
    <cfRule type="cellIs" dxfId="133" priority="2" stopIfTrue="1" operator="greaterThan">
      <formula>$G$19</formula>
    </cfRule>
    <cfRule type="cellIs" dxfId="13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546"/>
  <sheetViews>
    <sheetView topLeftCell="A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SummaryChart!G24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-4.1464852632623738E-3</v>
      </c>
      <c r="P1" s="5" t="s">
        <v>10</v>
      </c>
    </row>
    <row r="2" spans="2:22" ht="22.5" x14ac:dyDescent="0.3">
      <c r="C2" s="24">
        <f>SummaryChart!H24</f>
        <v>4.7315448744521431</v>
      </c>
      <c r="D2" s="1" t="s">
        <v>18</v>
      </c>
      <c r="G2" s="9" t="s">
        <v>23</v>
      </c>
      <c r="O2" s="28">
        <f>TAN(C2/180*PI())</f>
        <v>8.2769274238956719E-2</v>
      </c>
      <c r="P2" s="5" t="s">
        <v>12</v>
      </c>
    </row>
    <row r="3" spans="2:22" ht="22.5" x14ac:dyDescent="0.3">
      <c r="C3" s="24">
        <f>SummaryChart!J24/12</f>
        <v>0.73540600564860714</v>
      </c>
      <c r="D3" s="1" t="s">
        <v>19</v>
      </c>
      <c r="G3" s="9" t="s">
        <v>28</v>
      </c>
      <c r="O3" s="28">
        <f>C3</f>
        <v>0.73540600564860714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SummaryChart!B24</f>
        <v>15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0.12202054535077522</v>
      </c>
      <c r="C12" s="14"/>
      <c r="D12" s="15">
        <f ca="1">CELL("contents",INDIRECT("D"&amp;C13-1))</f>
        <v>14.525277196653217</v>
      </c>
      <c r="E12" s="15">
        <f ca="1">CELL("contents",INDIRECT("E"&amp;C13-1))</f>
        <v>1.0277993969474732</v>
      </c>
      <c r="F12">
        <f ca="1">D13-D12</f>
        <v>0.35270225799600752</v>
      </c>
      <c r="G12">
        <f ca="1">D13-D11</f>
        <v>-0.12202054535077522</v>
      </c>
      <c r="H12" s="27">
        <f ca="1">G12/F12</f>
        <v>-0.34595907053182645</v>
      </c>
      <c r="I12">
        <f ca="1">D13-D12</f>
        <v>0.35270225799600752</v>
      </c>
      <c r="J12">
        <f ca="1">E13-E12</f>
        <v>-1.6430547491699476E-2</v>
      </c>
      <c r="K12">
        <f ca="1">ATAN(J12/I12)*180/PI()</f>
        <v>-2.6671814539047305</v>
      </c>
      <c r="N12" s="26">
        <f ca="1">E13-E12</f>
        <v>-1.6430547491699476E-2</v>
      </c>
      <c r="O12" s="26">
        <f ca="1">N12+E13-H12*N12</f>
        <v>0.98925400502551686</v>
      </c>
      <c r="P12">
        <f ca="1">IF(AND(G12&gt;0,G12&lt;F12),1,0)</f>
        <v>0</v>
      </c>
      <c r="Q12" s="26">
        <f ca="1">IF(P12=1,O12,O13)</f>
        <v>0.99988839284445263</v>
      </c>
    </row>
    <row r="13" spans="2:22" x14ac:dyDescent="0.2">
      <c r="B13" t="str">
        <f ca="1">CELL("address",INDEX(B20:B290,MATCH(MIN(B20:B290),B20:B290,0)))</f>
        <v>$B$60</v>
      </c>
      <c r="C13">
        <f ca="1">CELL("row",INDEX(A20:A289,MATCH(MIN(A20:A289),A20:A289,0)))</f>
        <v>60</v>
      </c>
      <c r="D13" s="15">
        <f ca="1">CELL("contents",INDIRECT("D"&amp;C13))</f>
        <v>14.877979454649225</v>
      </c>
      <c r="E13" s="15">
        <f ca="1">CELL("contents",INDIRECT("E"&amp;C13))</f>
        <v>1.0113688494557738</v>
      </c>
      <c r="F13">
        <f ca="1">D14-D13</f>
        <v>0.35221304737367554</v>
      </c>
      <c r="G13">
        <f ca="1">D14-D11</f>
        <v>0.23019250202290031</v>
      </c>
      <c r="H13" s="27">
        <f ca="1">G13/F13</f>
        <v>0.65356040538350868</v>
      </c>
      <c r="N13" s="26">
        <f ca="1">E14-E13</f>
        <v>-1.7566022232611278E-2</v>
      </c>
      <c r="O13" s="26">
        <f ca="1">E13+H13*N13</f>
        <v>0.99988839284445263</v>
      </c>
      <c r="P13">
        <f ca="1">IF(G13&lt;F13,1,0)</f>
        <v>1</v>
      </c>
    </row>
    <row r="14" spans="2:22" x14ac:dyDescent="0.2">
      <c r="D14" s="15">
        <f ca="1">CELL("contents",INDIRECT("D"&amp;C13+1))</f>
        <v>15.2301925020229</v>
      </c>
      <c r="E14" s="15">
        <f ca="1">CELL("contents",INDIRECT("E"&amp;C13+1))</f>
        <v>0.99380282722316249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14.877979454649225</v>
      </c>
      <c r="P15" s="10">
        <f>Q19</f>
        <v>4.0779679192503204</v>
      </c>
      <c r="Q15" s="10">
        <f>Q19</f>
        <v>4.0779679192503204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0.73540600564860714</v>
      </c>
      <c r="F19" s="9">
        <f>$O$1*D19^2+$O$2*D19+$O$3</f>
        <v>0.73540600564860714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62.287007721749909</v>
      </c>
      <c r="K19">
        <f>C1*SIN(C2/180*PI())</f>
        <v>5.1554504236455321</v>
      </c>
      <c r="L19">
        <f>-C15*I19*J19</f>
        <v>-15.292742792036123</v>
      </c>
      <c r="M19">
        <f>-C6-C15*I19*K19</f>
        <v>-33.439769222019862</v>
      </c>
      <c r="N19" s="16">
        <f>MAX(E19:E289)</f>
        <v>1.1377228706970739</v>
      </c>
      <c r="O19" s="19">
        <f>INDEX(C19:C289,MATCH(N19,E19:E289,0),1)</f>
        <v>0.15600000000000006</v>
      </c>
      <c r="P19" s="19">
        <f>COUNTIF(E19:E289,"&gt;"&amp;H19)*_dt</f>
        <v>0.186</v>
      </c>
      <c r="Q19" s="21">
        <f>INDEX(D19:D289,MATCH(T17,T19:T289,0),1)</f>
        <v>4.0779679192503204</v>
      </c>
      <c r="R19" s="21">
        <f>INDEX(D19:D289,MATCH(T17,U19:U289,0),1)</f>
        <v>14.877979454649225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10.800011535398905</v>
      </c>
    </row>
    <row r="20" spans="1:22" x14ac:dyDescent="0.2">
      <c r="A20">
        <f>B20</f>
        <v>14.626553223039757</v>
      </c>
      <c r="B20">
        <f>ABS(D20-$D$11)</f>
        <v>14.626553223039757</v>
      </c>
      <c r="C20" s="9">
        <f>C19+_dt</f>
        <v>6.0000000000000001E-3</v>
      </c>
      <c r="D20" s="9">
        <f>D19+$C$7*(J19+J20)/2</f>
        <v>0.37344677696024281</v>
      </c>
      <c r="E20" s="9">
        <f>E19+$C$7*(K19+K20)/2</f>
        <v>0.765736792344484</v>
      </c>
      <c r="F20" s="9">
        <f>$O$1*D20^2+$O$2*D20+$O$3</f>
        <v>0.76573764516326814</v>
      </c>
      <c r="G20" s="10">
        <f>G19</f>
        <v>2.1666666599999997</v>
      </c>
      <c r="H20" s="5">
        <f>H19</f>
        <v>1</v>
      </c>
      <c r="I20">
        <f>SQRT(J20^2+K20^2)</f>
        <v>62.392302730160544</v>
      </c>
      <c r="J20">
        <f>J19+L19*$C$7</f>
        <v>62.195251264997694</v>
      </c>
      <c r="K20">
        <f>K19+M19*$C$7</f>
        <v>4.9548118083134129</v>
      </c>
      <c r="L20">
        <f>-$C$15*I20*J20</f>
        <v>-15.243901725858832</v>
      </c>
      <c r="M20">
        <f>-$C$6-$C$15*I20*K20</f>
        <v>-33.388412077125281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14.253656105680836</v>
      </c>
      <c r="B21">
        <f t="shared" ref="B21:B84" si="3">ABS(D21-$D$11)</f>
        <v>14.253656105680836</v>
      </c>
      <c r="C21" s="9">
        <f t="shared" ref="C21:C84" si="4">C20+_dt</f>
        <v>1.2E-2</v>
      </c>
      <c r="D21" s="9">
        <f t="shared" ref="D21:E84" si="5">D20+$C$7*(J20+J21)/2</f>
        <v>0.74634389431916359</v>
      </c>
      <c r="E21" s="9">
        <f t="shared" si="5"/>
        <v>0.79486467177697617</v>
      </c>
      <c r="F21" s="9">
        <f t="shared" ref="F21:F84" si="6">$O$1*D21^2+$O$2*D21+$O$3</f>
        <v>0.79487063470946617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62.285516443772053</v>
      </c>
      <c r="J21">
        <f t="shared" ref="J21:K84" si="9">J20+L20*$C$7</f>
        <v>62.10378785464254</v>
      </c>
      <c r="K21">
        <f t="shared" si="9"/>
        <v>4.7544813358506612</v>
      </c>
      <c r="L21">
        <f t="shared" ref="L21:L84" si="10">-$C$15*I21*J21</f>
        <v>-15.195432246811189</v>
      </c>
      <c r="M21">
        <f t="shared" ref="M21:M84" si="11">-$C$6-$C$15*I21*K21</f>
        <v>-33.337317110008556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13.881306896333424</v>
      </c>
      <c r="B22">
        <f t="shared" si="3"/>
        <v>13.881306896333424</v>
      </c>
      <c r="C22" s="9">
        <f t="shared" si="4"/>
        <v>1.8000000000000002E-2</v>
      </c>
      <c r="D22" s="9">
        <f t="shared" si="5"/>
        <v>1.1186931036665761</v>
      </c>
      <c r="E22" s="9">
        <f t="shared" si="5"/>
        <v>0.82279148808409996</v>
      </c>
      <c r="F22" s="9">
        <f t="shared" si="6"/>
        <v>0.82281020235798086</v>
      </c>
      <c r="G22" s="10">
        <f t="shared" si="7"/>
        <v>2.1666666599999997</v>
      </c>
      <c r="H22" s="5">
        <f t="shared" si="7"/>
        <v>1</v>
      </c>
      <c r="I22">
        <f t="shared" si="8"/>
        <v>62.179639224102985</v>
      </c>
      <c r="J22">
        <f t="shared" si="9"/>
        <v>62.01261526116167</v>
      </c>
      <c r="K22">
        <f t="shared" si="9"/>
        <v>4.5544574331906098</v>
      </c>
      <c r="L22">
        <f t="shared" si="10"/>
        <v>-15.147331992641671</v>
      </c>
      <c r="M22">
        <f t="shared" si="11"/>
        <v>-33.286481363612147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13.509503856742322</v>
      </c>
      <c r="B23">
        <f t="shared" si="3"/>
        <v>13.509503856742322</v>
      </c>
      <c r="C23" s="9">
        <f t="shared" si="4"/>
        <v>2.4E-2</v>
      </c>
      <c r="D23" s="9">
        <f t="shared" si="5"/>
        <v>1.4904961432576787</v>
      </c>
      <c r="E23" s="9">
        <f t="shared" si="5"/>
        <v>0.84951907601869858</v>
      </c>
      <c r="F23" s="9">
        <f t="shared" si="6"/>
        <v>0.84956154612124424</v>
      </c>
      <c r="G23" s="10">
        <f t="shared" si="7"/>
        <v>2.1666666599999997</v>
      </c>
      <c r="H23" s="5">
        <f t="shared" si="7"/>
        <v>1</v>
      </c>
      <c r="I23">
        <f t="shared" si="8"/>
        <v>62.074669158773034</v>
      </c>
      <c r="J23">
        <f t="shared" si="9"/>
        <v>61.921731269205821</v>
      </c>
      <c r="K23">
        <f t="shared" si="9"/>
        <v>4.3547385450089369</v>
      </c>
      <c r="L23">
        <f t="shared" si="10"/>
        <v>-15.099598618320153</v>
      </c>
      <c r="M23">
        <f t="shared" si="11"/>
        <v>-33.235901900505532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13.138245261902217</v>
      </c>
      <c r="B24">
        <f t="shared" si="3"/>
        <v>13.138245261902217</v>
      </c>
      <c r="C24" s="9">
        <f t="shared" si="4"/>
        <v>0.03</v>
      </c>
      <c r="D24" s="9">
        <f t="shared" si="5"/>
        <v>1.8617547380977837</v>
      </c>
      <c r="E24" s="9">
        <f t="shared" si="5"/>
        <v>0.87504926105454306</v>
      </c>
      <c r="F24" s="9">
        <f t="shared" si="6"/>
        <v>0.87512983424378277</v>
      </c>
      <c r="G24" s="10">
        <f t="shared" si="7"/>
        <v>2.1666666599999997</v>
      </c>
      <c r="H24" s="5">
        <f t="shared" si="7"/>
        <v>1</v>
      </c>
      <c r="I24">
        <f t="shared" si="8"/>
        <v>61.970604339388586</v>
      </c>
      <c r="J24">
        <f t="shared" si="9"/>
        <v>61.831133677495899</v>
      </c>
      <c r="K24">
        <f t="shared" si="9"/>
        <v>4.1553231336059033</v>
      </c>
      <c r="L24">
        <f t="shared" si="10"/>
        <v>-15.052229795786134</v>
      </c>
      <c r="M24">
        <f t="shared" si="11"/>
        <v>-33.185575802718084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12.767529399973565</v>
      </c>
      <c r="B25">
        <f t="shared" si="3"/>
        <v>12.767529399973565</v>
      </c>
      <c r="C25" s="9">
        <f t="shared" si="4"/>
        <v>3.5999999999999997E-2</v>
      </c>
      <c r="D25" s="9">
        <f t="shared" si="5"/>
        <v>2.2324706000264349</v>
      </c>
      <c r="E25" s="9">
        <f t="shared" si="5"/>
        <v>0.89938385949172961</v>
      </c>
      <c r="F25" s="9">
        <f t="shared" si="6"/>
        <v>0.89952020548990119</v>
      </c>
      <c r="G25" s="10">
        <f t="shared" si="7"/>
        <v>2.1666666599999997</v>
      </c>
      <c r="H25" s="5">
        <f t="shared" si="7"/>
        <v>1</v>
      </c>
      <c r="I25">
        <f t="shared" si="8"/>
        <v>61.867442861181274</v>
      </c>
      <c r="J25">
        <f t="shared" si="9"/>
        <v>61.740820298721182</v>
      </c>
      <c r="K25">
        <f t="shared" si="9"/>
        <v>3.9562096787895946</v>
      </c>
      <c r="L25">
        <f t="shared" si="10"/>
        <v>-15.005223213700296</v>
      </c>
      <c r="M25">
        <f t="shared" si="11"/>
        <v>-33.135500171575615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12.397354572199085</v>
      </c>
      <c r="B26">
        <f t="shared" si="3"/>
        <v>12.397354572199085</v>
      </c>
      <c r="C26" s="9">
        <f t="shared" si="4"/>
        <v>4.1999999999999996E-2</v>
      </c>
      <c r="D26" s="9">
        <f t="shared" si="5"/>
        <v>2.6026454278009155</v>
      </c>
      <c r="E26" s="9">
        <f t="shared" si="5"/>
        <v>0.92252467856137876</v>
      </c>
      <c r="F26" s="9">
        <f t="shared" si="6"/>
        <v>0.92273776942863928</v>
      </c>
      <c r="G26" s="10">
        <f t="shared" si="7"/>
        <v>2.1666666599999997</v>
      </c>
      <c r="H26" s="5">
        <f t="shared" si="7"/>
        <v>1</v>
      </c>
      <c r="I26">
        <f t="shared" si="8"/>
        <v>61.765182822649578</v>
      </c>
      <c r="J26">
        <f t="shared" si="9"/>
        <v>61.650788959438984</v>
      </c>
      <c r="K26">
        <f t="shared" si="9"/>
        <v>3.7573966777601409</v>
      </c>
      <c r="L26">
        <f t="shared" si="10"/>
        <v>-14.958576577199299</v>
      </c>
      <c r="M26">
        <f t="shared" si="11"/>
        <v>-33.085672127540292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12.02771909282084</v>
      </c>
      <c r="B27">
        <f t="shared" si="3"/>
        <v>12.02771909282084</v>
      </c>
      <c r="C27" s="9">
        <f t="shared" si="4"/>
        <v>4.7999999999999994E-2</v>
      </c>
      <c r="D27" s="9">
        <f t="shared" si="5"/>
        <v>2.9722809071791598</v>
      </c>
      <c r="E27" s="9">
        <f t="shared" si="5"/>
        <v>0.94447351652964384</v>
      </c>
      <c r="F27" s="9">
        <f t="shared" si="6"/>
        <v>0.94478760671602646</v>
      </c>
      <c r="G27" s="10">
        <f t="shared" si="7"/>
        <v>2.1666666599999997</v>
      </c>
      <c r="H27" s="5">
        <f t="shared" si="7"/>
        <v>1</v>
      </c>
      <c r="I27">
        <f t="shared" si="8"/>
        <v>61.663822325203547</v>
      </c>
      <c r="J27">
        <f t="shared" si="9"/>
        <v>61.561037499975789</v>
      </c>
      <c r="K27">
        <f t="shared" si="9"/>
        <v>3.5588826449948989</v>
      </c>
      <c r="L27">
        <f t="shared" si="10"/>
        <v>-14.912287607653825</v>
      </c>
      <c r="M27">
        <f t="shared" si="11"/>
        <v>-33.036088810054125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11.658621288997923</v>
      </c>
      <c r="B28">
        <f t="shared" si="3"/>
        <v>11.658621288997923</v>
      </c>
      <c r="C28" s="9">
        <f t="shared" si="4"/>
        <v>5.3999999999999992E-2</v>
      </c>
      <c r="D28" s="9">
        <f t="shared" si="5"/>
        <v>3.341378711002077</v>
      </c>
      <c r="E28" s="9">
        <f t="shared" si="5"/>
        <v>0.9652321628010323</v>
      </c>
      <c r="F28" s="9">
        <f t="shared" si="6"/>
        <v>0.96567476937466412</v>
      </c>
      <c r="G28" s="10">
        <f t="shared" si="7"/>
        <v>2.1666666599999997</v>
      </c>
      <c r="H28" s="5">
        <f t="shared" si="7"/>
        <v>1</v>
      </c>
      <c r="I28">
        <f t="shared" si="8"/>
        <v>61.563359472812671</v>
      </c>
      <c r="J28">
        <f t="shared" si="9"/>
        <v>61.471563774329866</v>
      </c>
      <c r="K28">
        <f t="shared" si="9"/>
        <v>3.3606661121345742</v>
      </c>
      <c r="L28">
        <f t="shared" si="10"/>
        <v>-14.866354042429853</v>
      </c>
      <c r="M28">
        <f t="shared" si="11"/>
        <v>-32.986747377385768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11.290059500724707</v>
      </c>
      <c r="B29">
        <f t="shared" si="3"/>
        <v>11.290059500724707</v>
      </c>
      <c r="C29" s="9">
        <f t="shared" si="4"/>
        <v>5.9999999999999991E-2</v>
      </c>
      <c r="D29" s="9">
        <f t="shared" si="5"/>
        <v>3.7099404992752922</v>
      </c>
      <c r="E29" s="9">
        <f t="shared" si="5"/>
        <v>0.98480239802104685</v>
      </c>
      <c r="F29" s="9">
        <f t="shared" si="6"/>
        <v>0.98540428107066214</v>
      </c>
      <c r="G29" s="10">
        <f t="shared" si="7"/>
        <v>2.1666666599999997</v>
      </c>
      <c r="H29" s="5">
        <f t="shared" si="7"/>
        <v>1</v>
      </c>
      <c r="I29">
        <f t="shared" si="8"/>
        <v>61.46379237165695</v>
      </c>
      <c r="J29">
        <f t="shared" si="9"/>
        <v>61.382365650075286</v>
      </c>
      <c r="K29">
        <f t="shared" si="9"/>
        <v>3.1627456278702595</v>
      </c>
      <c r="L29">
        <f t="shared" si="10"/>
        <v>-14.820773634653071</v>
      </c>
      <c r="M29">
        <f t="shared" si="11"/>
        <v>-32.937645006480722</v>
      </c>
      <c r="S29">
        <f t="shared" si="0"/>
        <v>0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10.92203208074968</v>
      </c>
      <c r="B30">
        <f t="shared" si="3"/>
        <v>10.92203208074968</v>
      </c>
      <c r="C30" s="9">
        <f t="shared" si="4"/>
        <v>6.5999999999999989E-2</v>
      </c>
      <c r="D30" s="9">
        <f t="shared" si="5"/>
        <v>4.0779679192503204</v>
      </c>
      <c r="E30" s="9">
        <f t="shared" si="5"/>
        <v>1.0031859941781518</v>
      </c>
      <c r="F30" s="9">
        <f t="shared" si="6"/>
        <v>1.0039811373879555</v>
      </c>
      <c r="G30" s="10">
        <f t="shared" si="7"/>
        <v>2.1666666599999997</v>
      </c>
      <c r="H30" s="5">
        <f t="shared" si="7"/>
        <v>1</v>
      </c>
      <c r="I30">
        <f t="shared" si="8"/>
        <v>61.365119129781156</v>
      </c>
      <c r="J30">
        <f t="shared" si="9"/>
        <v>61.293441008267365</v>
      </c>
      <c r="K30">
        <f t="shared" si="9"/>
        <v>2.965119757831375</v>
      </c>
      <c r="L30">
        <f t="shared" si="10"/>
        <v>-14.775544152976478</v>
      </c>
      <c r="M30">
        <f t="shared" si="11"/>
        <v>-32.888778892814827</v>
      </c>
      <c r="S30">
        <f t="shared" si="0"/>
        <v>1</v>
      </c>
      <c r="T30" t="b">
        <f t="shared" si="1"/>
        <v>1</v>
      </c>
      <c r="U30" t="b">
        <f t="shared" si="2"/>
        <v>0</v>
      </c>
    </row>
    <row r="31" spans="1:22" x14ac:dyDescent="0.2">
      <c r="A31">
        <f t="shared" si="12"/>
        <v>10.55453739449483</v>
      </c>
      <c r="B31">
        <f t="shared" si="3"/>
        <v>10.55453739449483</v>
      </c>
      <c r="C31" s="9">
        <f t="shared" si="4"/>
        <v>7.1999999999999995E-2</v>
      </c>
      <c r="D31" s="9">
        <f t="shared" si="5"/>
        <v>4.4454626055051714</v>
      </c>
      <c r="E31" s="9">
        <f t="shared" si="5"/>
        <v>1.0203847147050693</v>
      </c>
      <c r="F31" s="9">
        <f t="shared" si="6"/>
        <v>1.0214103061000293</v>
      </c>
      <c r="G31" s="10">
        <f t="shared" si="7"/>
        <v>2.1666666599999997</v>
      </c>
      <c r="H31" s="5">
        <f t="shared" si="7"/>
        <v>1</v>
      </c>
      <c r="I31">
        <f t="shared" si="8"/>
        <v>61.267337856752434</v>
      </c>
      <c r="J31">
        <f t="shared" si="9"/>
        <v>61.204787743349506</v>
      </c>
      <c r="K31">
        <f t="shared" si="9"/>
        <v>2.7677870844744863</v>
      </c>
      <c r="L31">
        <f t="shared" si="10"/>
        <v>-14.730663381351121</v>
      </c>
      <c r="M31">
        <f t="shared" si="11"/>
        <v>-32.840146250251067</v>
      </c>
      <c r="S31">
        <f t="shared" si="0"/>
        <v>1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10.187573819975597</v>
      </c>
      <c r="B32">
        <f t="shared" si="3"/>
        <v>10.187573819975597</v>
      </c>
      <c r="C32" s="9">
        <f t="shared" si="4"/>
        <v>7.8E-2</v>
      </c>
      <c r="D32" s="9">
        <f t="shared" si="5"/>
        <v>4.8124261800244037</v>
      </c>
      <c r="E32" s="9">
        <f t="shared" si="5"/>
        <v>1.0364003145794116</v>
      </c>
      <c r="F32" s="9">
        <f t="shared" si="6"/>
        <v>1.0376967274390763</v>
      </c>
      <c r="G32" s="10">
        <f t="shared" si="7"/>
        <v>2.1666666599999997</v>
      </c>
      <c r="H32" s="5">
        <f t="shared" si="7"/>
        <v>1</v>
      </c>
      <c r="I32">
        <f t="shared" si="8"/>
        <v>61.170446663321101</v>
      </c>
      <c r="J32">
        <f t="shared" si="9"/>
        <v>61.116403763061399</v>
      </c>
      <c r="K32">
        <f t="shared" si="9"/>
        <v>2.5707462069729798</v>
      </c>
      <c r="L32">
        <f t="shared" si="10"/>
        <v>-14.68612911879989</v>
      </c>
      <c r="M32">
        <f t="shared" si="11"/>
        <v>-32.791744310899539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9.8211397477213662</v>
      </c>
      <c r="B33">
        <f t="shared" si="3"/>
        <v>9.8211397477213662</v>
      </c>
      <c r="C33" s="9">
        <f t="shared" si="4"/>
        <v>8.4000000000000005E-2</v>
      </c>
      <c r="D33" s="9">
        <f t="shared" si="5"/>
        <v>5.1788602522786338</v>
      </c>
      <c r="E33" s="9">
        <f t="shared" si="5"/>
        <v>1.0512345404236534</v>
      </c>
      <c r="F33" s="9">
        <f t="shared" si="6"/>
        <v>1.0528453143626129</v>
      </c>
      <c r="G33" s="10">
        <f t="shared" si="7"/>
        <v>2.1666666599999997</v>
      </c>
      <c r="H33" s="5">
        <f t="shared" si="7"/>
        <v>1</v>
      </c>
      <c r="I33">
        <f t="shared" si="8"/>
        <v>61.074443661084921</v>
      </c>
      <c r="J33">
        <f t="shared" si="9"/>
        <v>61.028286988348597</v>
      </c>
      <c r="K33">
        <f t="shared" si="9"/>
        <v>2.3739957411075827</v>
      </c>
      <c r="L33">
        <f t="shared" si="10"/>
        <v>-14.641939179194459</v>
      </c>
      <c r="M33">
        <f t="shared" si="11"/>
        <v>-32.743570324980617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9.4552335806965004</v>
      </c>
      <c r="B34">
        <f t="shared" si="3"/>
        <v>9.4552335806965004</v>
      </c>
      <c r="C34" s="9">
        <f t="shared" si="4"/>
        <v>9.0000000000000011E-2</v>
      </c>
      <c r="D34" s="9">
        <f t="shared" si="5"/>
        <v>5.5447664193034996</v>
      </c>
      <c r="E34" s="9">
        <f t="shared" si="5"/>
        <v>1.0648891306044492</v>
      </c>
      <c r="F34" s="9">
        <f t="shared" si="6"/>
        <v>1.0668609528175812</v>
      </c>
      <c r="G34" s="10">
        <f t="shared" si="7"/>
        <v>2.1666666599999997</v>
      </c>
      <c r="H34" s="5">
        <f t="shared" si="7"/>
        <v>1</v>
      </c>
      <c r="I34">
        <f t="shared" si="8"/>
        <v>60.979326962156669</v>
      </c>
      <c r="J34">
        <f t="shared" si="9"/>
        <v>60.940435353273429</v>
      </c>
      <c r="K34">
        <f t="shared" si="9"/>
        <v>2.177534319157699</v>
      </c>
      <c r="L34">
        <f t="shared" si="10"/>
        <v>-14.598091391035233</v>
      </c>
      <c r="M34">
        <f t="shared" si="11"/>
        <v>-32.695621560691265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9.0898537342218972</v>
      </c>
      <c r="B35">
        <f t="shared" si="3"/>
        <v>9.0898537342218972</v>
      </c>
      <c r="C35" s="9">
        <f t="shared" si="4"/>
        <v>9.6000000000000016E-2</v>
      </c>
      <c r="D35" s="9">
        <f t="shared" si="5"/>
        <v>5.9101462657781019</v>
      </c>
      <c r="E35" s="9">
        <f t="shared" si="5"/>
        <v>1.077365815331303</v>
      </c>
      <c r="F35" s="9">
        <f t="shared" si="6"/>
        <v>1.0797485020019575</v>
      </c>
      <c r="G35" s="10">
        <f t="shared" si="7"/>
        <v>2.1666666599999997</v>
      </c>
      <c r="H35" s="5">
        <f t="shared" si="7"/>
        <v>1</v>
      </c>
      <c r="I35">
        <f t="shared" si="8"/>
        <v>60.885094678835209</v>
      </c>
      <c r="J35">
        <f t="shared" si="9"/>
        <v>60.852846804927218</v>
      </c>
      <c r="K35">
        <f t="shared" si="9"/>
        <v>1.9813605897935513</v>
      </c>
      <c r="L35">
        <f t="shared" si="10"/>
        <v>-14.554583597234348</v>
      </c>
      <c r="M35">
        <f t="shared" si="11"/>
        <v>-32.647895304074432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8.7249986358970855</v>
      </c>
      <c r="B36">
        <f t="shared" si="3"/>
        <v>8.7249986358970855</v>
      </c>
      <c r="C36" s="9">
        <f t="shared" si="4"/>
        <v>0.10200000000000002</v>
      </c>
      <c r="D36" s="9">
        <f t="shared" si="5"/>
        <v>6.2750013641029145</v>
      </c>
      <c r="E36" s="9">
        <f t="shared" si="5"/>
        <v>1.0886663167545909</v>
      </c>
      <c r="F36" s="9">
        <f t="shared" si="6"/>
        <v>1.0915127946238961</v>
      </c>
      <c r="G36" s="10">
        <f t="shared" si="7"/>
        <v>2.1666666599999997</v>
      </c>
      <c r="H36" s="5">
        <f t="shared" si="7"/>
        <v>1</v>
      </c>
      <c r="I36">
        <f t="shared" si="8"/>
        <v>60.791744923279957</v>
      </c>
      <c r="J36">
        <f t="shared" si="9"/>
        <v>60.765519303343808</v>
      </c>
      <c r="K36">
        <f t="shared" si="9"/>
        <v>1.7854732179691046</v>
      </c>
      <c r="L36">
        <f t="shared" si="10"/>
        <v>-14.511413654901681</v>
      </c>
      <c r="M36">
        <f t="shared" si="11"/>
        <v>-32.600388858891435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8.3606667255228118</v>
      </c>
      <c r="B37">
        <f t="shared" si="3"/>
        <v>8.3606667255228118</v>
      </c>
      <c r="C37" s="9">
        <f t="shared" si="4"/>
        <v>0.10800000000000003</v>
      </c>
      <c r="D37" s="9">
        <f t="shared" si="5"/>
        <v>6.6393332744771891</v>
      </c>
      <c r="E37" s="9">
        <f t="shared" si="5"/>
        <v>1.0987923490629454</v>
      </c>
      <c r="F37" s="9">
        <f t="shared" si="6"/>
        <v>1.1021586371584298</v>
      </c>
      <c r="G37" s="10">
        <f t="shared" ref="G37:H52" si="13">G36</f>
        <v>2.1666666599999997</v>
      </c>
      <c r="H37" s="5">
        <f t="shared" si="13"/>
        <v>1</v>
      </c>
      <c r="I37">
        <f t="shared" si="8"/>
        <v>60.699275807188926</v>
      </c>
      <c r="J37">
        <f t="shared" si="9"/>
        <v>60.678450821414401</v>
      </c>
      <c r="K37">
        <f t="shared" si="9"/>
        <v>1.5898708848157561</v>
      </c>
      <c r="L37">
        <f t="shared" si="10"/>
        <v>-14.468579435133826</v>
      </c>
      <c r="M37">
        <f t="shared" si="11"/>
        <v>-32.553099546497407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7.9968564550241572</v>
      </c>
      <c r="B38">
        <f t="shared" si="3"/>
        <v>7.9968564550241572</v>
      </c>
      <c r="C38" s="9">
        <f t="shared" si="4"/>
        <v>0.11400000000000003</v>
      </c>
      <c r="D38" s="9">
        <f t="shared" si="5"/>
        <v>7.0031435449758428</v>
      </c>
      <c r="E38" s="9">
        <f t="shared" si="5"/>
        <v>1.107745618580003</v>
      </c>
      <c r="F38" s="9">
        <f t="shared" si="6"/>
        <v>1.1116908101017524</v>
      </c>
      <c r="G38" s="10">
        <f t="shared" si="13"/>
        <v>2.1666666599999997</v>
      </c>
      <c r="H38" s="5">
        <f t="shared" si="13"/>
        <v>1</v>
      </c>
      <c r="I38">
        <f t="shared" si="8"/>
        <v>60.607685441480321</v>
      </c>
      <c r="J38">
        <f t="shared" si="9"/>
        <v>60.591639344803596</v>
      </c>
      <c r="K38">
        <f t="shared" si="9"/>
        <v>1.3945522875367717</v>
      </c>
      <c r="L38">
        <f t="shared" si="10"/>
        <v>-14.426078822806069</v>
      </c>
      <c r="M38">
        <f t="shared" si="11"/>
        <v>-32.506024705719653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7.633566288374146</v>
      </c>
      <c r="B39">
        <f t="shared" si="3"/>
        <v>7.633566288374146</v>
      </c>
      <c r="C39" s="9">
        <f t="shared" si="4"/>
        <v>0.12000000000000004</v>
      </c>
      <c r="D39" s="9">
        <f t="shared" si="5"/>
        <v>7.366433711625854</v>
      </c>
      <c r="E39" s="9">
        <f t="shared" si="5"/>
        <v>1.1155278238605206</v>
      </c>
      <c r="F39" s="9">
        <f t="shared" si="6"/>
        <v>1.1201140682231063</v>
      </c>
      <c r="G39" s="10">
        <f t="shared" si="13"/>
        <v>2.1666666599999997</v>
      </c>
      <c r="H39" s="5">
        <f t="shared" si="13"/>
        <v>1</v>
      </c>
      <c r="I39">
        <f t="shared" si="8"/>
        <v>60.516971935977693</v>
      </c>
      <c r="J39">
        <f t="shared" si="9"/>
        <v>60.505082871866762</v>
      </c>
      <c r="K39">
        <f t="shared" si="9"/>
        <v>1.1995161393024538</v>
      </c>
      <c r="L39">
        <f t="shared" si="10"/>
        <v>-14.383909716367265</v>
      </c>
      <c r="M39">
        <f t="shared" si="11"/>
        <v>-32.459161692738945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7.2707947015178398</v>
      </c>
      <c r="B40">
        <f t="shared" si="3"/>
        <v>7.2707947015178398</v>
      </c>
      <c r="C40" s="9">
        <f t="shared" si="4"/>
        <v>0.12600000000000003</v>
      </c>
      <c r="D40" s="9">
        <f t="shared" si="5"/>
        <v>7.7292052984821602</v>
      </c>
      <c r="E40" s="9">
        <f t="shared" si="5"/>
        <v>1.122140655785866</v>
      </c>
      <c r="F40" s="9">
        <f t="shared" si="6"/>
        <v>1.1274331408142964</v>
      </c>
      <c r="G40" s="10">
        <f t="shared" si="13"/>
        <v>2.1666666599999997</v>
      </c>
      <c r="H40" s="5">
        <f t="shared" si="13"/>
        <v>1</v>
      </c>
      <c r="I40">
        <f t="shared" si="8"/>
        <v>60.427133399098778</v>
      </c>
      <c r="J40">
        <f t="shared" si="9"/>
        <v>60.418779413568558</v>
      </c>
      <c r="K40">
        <f t="shared" si="9"/>
        <v>1.0047611691460201</v>
      </c>
      <c r="L40">
        <f t="shared" si="10"/>
        <v>-14.342070027637664</v>
      </c>
      <c r="M40">
        <f t="shared" si="11"/>
        <v>-32.412507880973628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6.9085401822969263</v>
      </c>
      <c r="B41">
        <f t="shared" si="3"/>
        <v>6.9085401822969263</v>
      </c>
      <c r="C41" s="9">
        <f t="shared" si="4"/>
        <v>0.13200000000000003</v>
      </c>
      <c r="D41" s="9">
        <f t="shared" si="5"/>
        <v>8.0914598177030737</v>
      </c>
      <c r="E41" s="9">
        <f t="shared" si="5"/>
        <v>1.1275857976588846</v>
      </c>
      <c r="F41" s="9">
        <f t="shared" si="6"/>
        <v>1.1336527319368563</v>
      </c>
      <c r="G41" s="10">
        <f t="shared" si="13"/>
        <v>2.1666666599999997</v>
      </c>
      <c r="H41" s="5">
        <f t="shared" si="13"/>
        <v>1</v>
      </c>
      <c r="I41">
        <f t="shared" si="8"/>
        <v>60.338167937548</v>
      </c>
      <c r="J41">
        <f t="shared" si="9"/>
        <v>60.33272699340273</v>
      </c>
      <c r="K41">
        <f t="shared" si="9"/>
        <v>0.81028612186017834</v>
      </c>
      <c r="L41">
        <f t="shared" si="10"/>
        <v>-14.300557681609614</v>
      </c>
      <c r="M41">
        <f t="shared" si="11"/>
        <v>-32.366060660966582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6.5468012303747791</v>
      </c>
      <c r="B42">
        <f t="shared" si="3"/>
        <v>6.5468012303747791</v>
      </c>
      <c r="C42" s="9">
        <f t="shared" si="4"/>
        <v>0.13800000000000004</v>
      </c>
      <c r="D42" s="9">
        <f t="shared" si="5"/>
        <v>8.4531987696252209</v>
      </c>
      <c r="E42" s="9">
        <f t="shared" si="5"/>
        <v>1.1318649252981483</v>
      </c>
      <c r="F42" s="9">
        <f t="shared" si="6"/>
        <v>1.1387775206668875</v>
      </c>
      <c r="G42" s="10">
        <f t="shared" si="13"/>
        <v>2.1666666599999997</v>
      </c>
      <c r="H42" s="5">
        <f t="shared" si="13"/>
        <v>1</v>
      </c>
      <c r="I42">
        <f t="shared" si="8"/>
        <v>60.250073656012681</v>
      </c>
      <c r="J42">
        <f t="shared" si="9"/>
        <v>60.246923647313075</v>
      </c>
      <c r="K42">
        <f t="shared" si="9"/>
        <v>0.61608975789437881</v>
      </c>
      <c r="L42">
        <f t="shared" si="10"/>
        <v>-14.259370616251168</v>
      </c>
      <c r="M42">
        <f t="shared" si="11"/>
        <v>-32.319817440274967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6.1855763571619935</v>
      </c>
      <c r="B43">
        <f t="shared" si="3"/>
        <v>6.1855763571619935</v>
      </c>
      <c r="C43" s="9">
        <f t="shared" si="4"/>
        <v>0.14400000000000004</v>
      </c>
      <c r="D43" s="9">
        <f t="shared" si="5"/>
        <v>8.8144236428380065</v>
      </c>
      <c r="E43" s="9">
        <f t="shared" si="5"/>
        <v>1.1349797071315897</v>
      </c>
      <c r="F43" s="9">
        <f t="shared" si="6"/>
        <v>1.1428121613375928</v>
      </c>
      <c r="G43" s="10">
        <f t="shared" si="13"/>
        <v>2.1666666599999997</v>
      </c>
      <c r="H43" s="5">
        <f t="shared" si="13"/>
        <v>1</v>
      </c>
      <c r="I43">
        <f t="shared" si="8"/>
        <v>60.162848656863055</v>
      </c>
      <c r="J43">
        <f t="shared" si="9"/>
        <v>60.161367423615566</v>
      </c>
      <c r="K43">
        <f t="shared" si="9"/>
        <v>0.42217085325272896</v>
      </c>
      <c r="L43">
        <f t="shared" si="10"/>
        <v>-14.218506782312499</v>
      </c>
      <c r="M43">
        <f t="shared" si="11"/>
        <v>-32.273775643362661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5.8248640857423819</v>
      </c>
      <c r="B44">
        <f t="shared" si="3"/>
        <v>5.8248640857423819</v>
      </c>
      <c r="C44" s="9">
        <f t="shared" si="4"/>
        <v>0.15000000000000005</v>
      </c>
      <c r="D44" s="9">
        <f t="shared" si="5"/>
        <v>9.1751359142576181</v>
      </c>
      <c r="E44" s="9">
        <f t="shared" si="5"/>
        <v>1.1369318042895256</v>
      </c>
      <c r="F44" s="9">
        <f t="shared" si="6"/>
        <v>1.1457612837795277</v>
      </c>
      <c r="G44" s="10">
        <f t="shared" si="13"/>
        <v>2.1666666599999997</v>
      </c>
      <c r="H44" s="5">
        <f t="shared" si="13"/>
        <v>1</v>
      </c>
      <c r="I44">
        <f t="shared" si="8"/>
        <v>60.076491039856045</v>
      </c>
      <c r="J44">
        <f t="shared" si="9"/>
        <v>60.076056382921692</v>
      </c>
      <c r="K44">
        <f t="shared" si="9"/>
        <v>0.22852819939255298</v>
      </c>
      <c r="L44">
        <f t="shared" si="10"/>
        <v>-14.17796414313521</v>
      </c>
      <c r="M44">
        <f t="shared" si="11"/>
        <v>-32.22793271149542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5.4646629507994273</v>
      </c>
      <c r="B45">
        <f t="shared" si="3"/>
        <v>5.4646629507994273</v>
      </c>
      <c r="C45" s="9">
        <f t="shared" si="4"/>
        <v>0.15600000000000006</v>
      </c>
      <c r="D45" s="9">
        <f t="shared" si="5"/>
        <v>9.5353370492005727</v>
      </c>
      <c r="E45" s="9">
        <f t="shared" si="5"/>
        <v>1.1377228706970739</v>
      </c>
      <c r="F45" s="9">
        <f t="shared" si="6"/>
        <v>1.1476294935585896</v>
      </c>
      <c r="G45" s="10">
        <f t="shared" si="13"/>
        <v>2.1666666599999997</v>
      </c>
      <c r="H45" s="5">
        <f t="shared" si="13"/>
        <v>1</v>
      </c>
      <c r="I45">
        <f t="shared" si="8"/>
        <v>59.990998901842964</v>
      </c>
      <c r="J45">
        <f t="shared" si="9"/>
        <v>59.990988598062884</v>
      </c>
      <c r="K45">
        <f t="shared" si="9"/>
        <v>3.5160603123580464E-2</v>
      </c>
      <c r="L45">
        <f t="shared" si="10"/>
        <v>-14.137740674464425</v>
      </c>
      <c r="M45">
        <f t="shared" si="11"/>
        <v>-32.18228610263867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5.1049714985431898</v>
      </c>
      <c r="B46">
        <f t="shared" si="3"/>
        <v>5.1049714985431898</v>
      </c>
      <c r="C46" s="9">
        <f t="shared" si="4"/>
        <v>0.16200000000000006</v>
      </c>
      <c r="D46" s="9">
        <f t="shared" si="5"/>
        <v>9.8950285014568102</v>
      </c>
      <c r="E46" s="9">
        <f t="shared" si="5"/>
        <v>1.1373545531659679</v>
      </c>
      <c r="F46" s="9">
        <f t="shared" si="6"/>
        <v>1.1484213722117667</v>
      </c>
      <c r="G46" s="10">
        <f t="shared" si="13"/>
        <v>2.1666666599999997</v>
      </c>
      <c r="H46" s="5">
        <f t="shared" si="13"/>
        <v>1</v>
      </c>
      <c r="I46">
        <f t="shared" si="8"/>
        <v>59.906370336480975</v>
      </c>
      <c r="J46">
        <f t="shared" si="9"/>
        <v>59.906162154016094</v>
      </c>
      <c r="K46">
        <f t="shared" si="9"/>
        <v>-0.15793311349225156</v>
      </c>
      <c r="L46">
        <f t="shared" si="10"/>
        <v>-14.09783436426366</v>
      </c>
      <c r="M46">
        <f t="shared" si="11"/>
        <v>-32.136833291357874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4.7457882866376497</v>
      </c>
      <c r="B47">
        <f t="shared" si="3"/>
        <v>4.7457882866376497</v>
      </c>
      <c r="C47" s="9">
        <f t="shared" si="4"/>
        <v>0.16800000000000007</v>
      </c>
      <c r="D47" s="9">
        <f t="shared" si="5"/>
        <v>10.25421171336235</v>
      </c>
      <c r="E47" s="9">
        <f t="shared" si="5"/>
        <v>1.1358284914857699</v>
      </c>
      <c r="F47" s="9">
        <f t="shared" si="6"/>
        <v>1.1481414774806673</v>
      </c>
      <c r="G47" s="10">
        <f t="shared" si="13"/>
        <v>2.1666666599999997</v>
      </c>
      <c r="H47" s="5">
        <f t="shared" si="13"/>
        <v>1</v>
      </c>
      <c r="I47">
        <f t="shared" si="8"/>
        <v>59.822603433948679</v>
      </c>
      <c r="J47">
        <f t="shared" si="9"/>
        <v>59.821575147830515</v>
      </c>
      <c r="K47">
        <f t="shared" si="9"/>
        <v>-0.35075411324039885</v>
      </c>
      <c r="L47">
        <f t="shared" si="10"/>
        <v>-14.058243212532528</v>
      </c>
      <c r="M47">
        <f t="shared" si="11"/>
        <v>-32.091571768721494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4.3871118841284922</v>
      </c>
      <c r="B48">
        <f t="shared" si="3"/>
        <v>4.3871118841284922</v>
      </c>
      <c r="C48" s="9">
        <f t="shared" si="4"/>
        <v>0.17400000000000007</v>
      </c>
      <c r="D48" s="9">
        <f t="shared" si="5"/>
        <v>10.612888115871508</v>
      </c>
      <c r="E48" s="9">
        <f t="shared" si="5"/>
        <v>1.1331463185144905</v>
      </c>
      <c r="F48" s="9">
        <f t="shared" si="6"/>
        <v>1.1467943435428505</v>
      </c>
      <c r="G48" s="10">
        <f t="shared" si="13"/>
        <v>2.1666666599999997</v>
      </c>
      <c r="H48" s="5">
        <f t="shared" si="13"/>
        <v>1</v>
      </c>
      <c r="I48">
        <f t="shared" si="8"/>
        <v>59.739696280665477</v>
      </c>
      <c r="J48">
        <f t="shared" si="9"/>
        <v>59.73722568855532</v>
      </c>
      <c r="K48">
        <f t="shared" si="9"/>
        <v>-0.54330354385272783</v>
      </c>
      <c r="L48">
        <f t="shared" si="10"/>
        <v>-14.018965231127131</v>
      </c>
      <c r="M48">
        <f t="shared" si="11"/>
        <v>-32.046499042206463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4.0289408713713204</v>
      </c>
      <c r="B49">
        <f t="shared" si="3"/>
        <v>4.0289408713713204</v>
      </c>
      <c r="C49" s="9">
        <f t="shared" si="4"/>
        <v>0.18000000000000008</v>
      </c>
      <c r="D49" s="9">
        <f t="shared" si="5"/>
        <v>10.97105912862868</v>
      </c>
      <c r="E49" s="9">
        <f t="shared" si="5"/>
        <v>1.1293096602686146</v>
      </c>
      <c r="F49" s="9">
        <f t="shared" si="6"/>
        <v>1.144384481240978</v>
      </c>
      <c r="G49" s="10">
        <f t="shared" si="13"/>
        <v>2.1666666599999997</v>
      </c>
      <c r="H49" s="5">
        <f t="shared" si="13"/>
        <v>1</v>
      </c>
      <c r="I49">
        <f t="shared" si="8"/>
        <v>59.657646959015068</v>
      </c>
      <c r="J49">
        <f t="shared" si="9"/>
        <v>59.653111897168557</v>
      </c>
      <c r="K49">
        <f t="shared" si="9"/>
        <v>-0.73558253810596663</v>
      </c>
      <c r="L49">
        <f t="shared" si="10"/>
        <v>-13.979998443583252</v>
      </c>
      <c r="M49">
        <f t="shared" si="11"/>
        <v>-32.001612635606079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3.6712738399602927</v>
      </c>
      <c r="B50">
        <f t="shared" si="3"/>
        <v>3.6712738399602927</v>
      </c>
      <c r="C50" s="9">
        <f t="shared" si="4"/>
        <v>0.18600000000000008</v>
      </c>
      <c r="D50" s="9">
        <f t="shared" si="5"/>
        <v>11.328726160039707</v>
      </c>
      <c r="E50" s="9">
        <f t="shared" si="5"/>
        <v>1.1243201360125379</v>
      </c>
      <c r="F50" s="9">
        <f t="shared" si="6"/>
        <v>1.1409163783098051</v>
      </c>
      <c r="G50" s="10">
        <f t="shared" si="13"/>
        <v>2.1666666599999997</v>
      </c>
      <c r="H50" s="5">
        <f t="shared" si="13"/>
        <v>1</v>
      </c>
      <c r="I50">
        <f t="shared" si="8"/>
        <v>59.576453547072958</v>
      </c>
      <c r="J50">
        <f t="shared" si="9"/>
        <v>59.569231906507056</v>
      </c>
      <c r="K50">
        <f t="shared" si="9"/>
        <v>-0.92759221391960311</v>
      </c>
      <c r="L50">
        <f t="shared" si="10"/>
        <v>-13.941340884942209</v>
      </c>
      <c r="M50">
        <f t="shared" si="11"/>
        <v>-31.956910088940415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3.3141093926571799</v>
      </c>
      <c r="B51">
        <f t="shared" si="3"/>
        <v>3.3141093926571799</v>
      </c>
      <c r="C51" s="9">
        <f t="shared" si="4"/>
        <v>0.19200000000000009</v>
      </c>
      <c r="D51" s="9">
        <f t="shared" si="5"/>
        <v>11.68589060734282</v>
      </c>
      <c r="E51" s="9">
        <f t="shared" si="5"/>
        <v>1.1181793583474193</v>
      </c>
      <c r="F51" s="9">
        <f t="shared" si="6"/>
        <v>1.1363944996010364</v>
      </c>
      <c r="G51" s="10">
        <f t="shared" si="13"/>
        <v>2.1666666599999997</v>
      </c>
      <c r="H51" s="5">
        <f t="shared" si="13"/>
        <v>1</v>
      </c>
      <c r="I51">
        <f t="shared" si="8"/>
        <v>59.496114118338134</v>
      </c>
      <c r="J51">
        <f t="shared" si="9"/>
        <v>59.485583861197405</v>
      </c>
      <c r="K51">
        <f t="shared" si="9"/>
        <v>-1.1193336744532456</v>
      </c>
      <c r="L51">
        <f t="shared" si="10"/>
        <v>-13.902990601579475</v>
      </c>
      <c r="M51">
        <f t="shared" si="11"/>
        <v>-31.912388958369018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2.9574461433208246</v>
      </c>
      <c r="B52">
        <f t="shared" si="3"/>
        <v>2.9574461433208246</v>
      </c>
      <c r="C52" s="9">
        <f t="shared" si="4"/>
        <v>0.19800000000000009</v>
      </c>
      <c r="D52" s="9">
        <f t="shared" si="5"/>
        <v>12.042553856679175</v>
      </c>
      <c r="E52" s="9">
        <f t="shared" si="5"/>
        <v>1.1108889332994492</v>
      </c>
      <c r="F52" s="9">
        <f t="shared" si="6"/>
        <v>1.130823287306058</v>
      </c>
      <c r="G52" s="10">
        <f t="shared" si="13"/>
        <v>2.1666666599999997</v>
      </c>
      <c r="H52" s="5">
        <f t="shared" si="13"/>
        <v>1</v>
      </c>
      <c r="I52">
        <f t="shared" si="8"/>
        <v>59.416626741468718</v>
      </c>
      <c r="J52">
        <f t="shared" si="9"/>
        <v>59.402165917587929</v>
      </c>
      <c r="K52">
        <f t="shared" si="9"/>
        <v>-1.3108080082034597</v>
      </c>
      <c r="L52">
        <f t="shared" si="10"/>
        <v>-13.864945651035903</v>
      </c>
      <c r="M52">
        <f t="shared" si="11"/>
        <v>-31.868046816106034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2.6012827168370158</v>
      </c>
      <c r="B53">
        <f t="shared" si="3"/>
        <v>2.6012827168370158</v>
      </c>
      <c r="C53" s="9">
        <f t="shared" si="4"/>
        <v>0.2040000000000001</v>
      </c>
      <c r="D53" s="9">
        <f t="shared" si="5"/>
        <v>12.398717283162984</v>
      </c>
      <c r="E53" s="9">
        <f t="shared" si="5"/>
        <v>1.1024504604075385</v>
      </c>
      <c r="F53" s="9">
        <f t="shared" si="6"/>
        <v>1.1242071611765709</v>
      </c>
      <c r="G53" s="10">
        <f t="shared" ref="G53:H68" si="14">G52</f>
        <v>2.1666666599999997</v>
      </c>
      <c r="H53" s="5">
        <f t="shared" si="14"/>
        <v>1</v>
      </c>
      <c r="I53">
        <f t="shared" si="8"/>
        <v>59.33798948002196</v>
      </c>
      <c r="J53">
        <f t="shared" si="9"/>
        <v>59.318976243681711</v>
      </c>
      <c r="K53">
        <f t="shared" si="9"/>
        <v>-1.5020162891000959</v>
      </c>
      <c r="L53">
        <f t="shared" si="10"/>
        <v>-13.827204101851686</v>
      </c>
      <c r="M53">
        <f t="shared" si="11"/>
        <v>-31.823881250337575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2.2456177490487583</v>
      </c>
      <c r="B54">
        <f t="shared" si="3"/>
        <v>2.2456177490487583</v>
      </c>
      <c r="C54" s="9">
        <f t="shared" si="4"/>
        <v>0.2100000000000001</v>
      </c>
      <c r="D54" s="9">
        <f t="shared" si="5"/>
        <v>12.754382250951242</v>
      </c>
      <c r="E54" s="9">
        <f t="shared" si="5"/>
        <v>1.0928655328104318</v>
      </c>
      <c r="F54" s="9">
        <f t="shared" si="6"/>
        <v>1.1165505187431426</v>
      </c>
      <c r="G54" s="10">
        <f t="shared" si="14"/>
        <v>2.1666666599999997</v>
      </c>
      <c r="H54" s="5">
        <f t="shared" si="14"/>
        <v>1</v>
      </c>
      <c r="I54">
        <f t="shared" si="8"/>
        <v>59.260200392198392</v>
      </c>
      <c r="J54">
        <f t="shared" si="9"/>
        <v>59.236013019070597</v>
      </c>
      <c r="K54">
        <f t="shared" si="9"/>
        <v>-1.6929595766021213</v>
      </c>
      <c r="L54">
        <f t="shared" si="10"/>
        <v>-13.789764033402928</v>
      </c>
      <c r="M54">
        <f t="shared" si="11"/>
        <v>-31.779889865141378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1.8904498866869357</v>
      </c>
      <c r="B55">
        <f t="shared" si="3"/>
        <v>1.8904498866869357</v>
      </c>
      <c r="C55" s="9">
        <f t="shared" si="4"/>
        <v>0.21600000000000011</v>
      </c>
      <c r="D55" s="9">
        <f t="shared" si="5"/>
        <v>13.109550113313064</v>
      </c>
      <c r="E55" s="9">
        <f t="shared" si="5"/>
        <v>1.0821357373332465</v>
      </c>
      <c r="F55" s="9">
        <f t="shared" si="6"/>
        <v>1.1078577355316941</v>
      </c>
      <c r="G55" s="10">
        <f t="shared" si="14"/>
        <v>2.1666666599999997</v>
      </c>
      <c r="H55" s="5">
        <f t="shared" si="14"/>
        <v>1</v>
      </c>
      <c r="I55">
        <f t="shared" si="8"/>
        <v>59.183257530590147</v>
      </c>
      <c r="J55">
        <f t="shared" si="9"/>
        <v>59.153274434870177</v>
      </c>
      <c r="K55">
        <f t="shared" si="9"/>
        <v>-1.8836389157929696</v>
      </c>
      <c r="L55">
        <f t="shared" si="10"/>
        <v>-13.752623535740829</v>
      </c>
      <c r="M55">
        <f t="shared" si="11"/>
        <v>-31.736070280408669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1.5357777873013578</v>
      </c>
      <c r="B56">
        <f t="shared" si="3"/>
        <v>1.5357777873013578</v>
      </c>
      <c r="C56" s="9">
        <f t="shared" si="4"/>
        <v>0.22200000000000011</v>
      </c>
      <c r="D56" s="9">
        <f t="shared" si="5"/>
        <v>13.464222212698642</v>
      </c>
      <c r="E56" s="9">
        <f t="shared" si="5"/>
        <v>1.0702626545734413</v>
      </c>
      <c r="F56" s="9">
        <f t="shared" si="6"/>
        <v>1.0981331652779436</v>
      </c>
      <c r="G56" s="10">
        <f t="shared" si="14"/>
        <v>2.1666666599999997</v>
      </c>
      <c r="H56" s="5">
        <f t="shared" si="14"/>
        <v>1</v>
      </c>
      <c r="I56">
        <f t="shared" si="8"/>
        <v>59.107158941933719</v>
      </c>
      <c r="J56">
        <f t="shared" si="9"/>
        <v>59.070758693655733</v>
      </c>
      <c r="K56">
        <f t="shared" si="9"/>
        <v>-2.0740553374754218</v>
      </c>
      <c r="L56">
        <f t="shared" si="10"/>
        <v>-13.715780709433526</v>
      </c>
      <c r="M56">
        <f t="shared" si="11"/>
        <v>-31.692420131768202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1.1816001191921934</v>
      </c>
      <c r="B57">
        <f t="shared" si="3"/>
        <v>1.1816001191921934</v>
      </c>
      <c r="C57" s="9">
        <f t="shared" si="4"/>
        <v>0.22800000000000012</v>
      </c>
      <c r="D57" s="9">
        <f t="shared" si="5"/>
        <v>13.818399880807807</v>
      </c>
      <c r="E57" s="9">
        <f t="shared" si="5"/>
        <v>1.0572478589862169</v>
      </c>
      <c r="F57" s="9">
        <f t="shared" si="6"/>
        <v>1.0873811401398217</v>
      </c>
      <c r="G57" s="10">
        <f t="shared" si="14"/>
        <v>2.1666666599999997</v>
      </c>
      <c r="H57" s="5">
        <f t="shared" si="14"/>
        <v>1</v>
      </c>
      <c r="I57">
        <f t="shared" si="8"/>
        <v>59.031902666866884</v>
      </c>
      <c r="J57">
        <f t="shared" si="9"/>
        <v>58.988464009399131</v>
      </c>
      <c r="K57">
        <f t="shared" si="9"/>
        <v>-2.2642098582660308</v>
      </c>
      <c r="L57">
        <f t="shared" si="10"/>
        <v>-13.679233665410468</v>
      </c>
      <c r="M57">
        <f t="shared" si="11"/>
        <v>-31.648937070512435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0.82791556134177569</v>
      </c>
      <c r="B58">
        <f t="shared" si="3"/>
        <v>0.82791556134177569</v>
      </c>
      <c r="C58" s="9">
        <f t="shared" si="4"/>
        <v>0.23400000000000012</v>
      </c>
      <c r="D58" s="9">
        <f t="shared" si="5"/>
        <v>14.172084438658224</v>
      </c>
      <c r="E58" s="9">
        <f t="shared" si="5"/>
        <v>1.0430929189693514</v>
      </c>
      <c r="F58" s="9">
        <f t="shared" si="6"/>
        <v>1.07560597090788</v>
      </c>
      <c r="G58" s="10">
        <f t="shared" si="14"/>
        <v>2.1666666599999997</v>
      </c>
      <c r="H58" s="5">
        <f t="shared" si="14"/>
        <v>1</v>
      </c>
      <c r="I58">
        <f t="shared" si="8"/>
        <v>58.957486739690154</v>
      </c>
      <c r="J58">
        <f t="shared" si="9"/>
        <v>58.906388607406669</v>
      </c>
      <c r="K58">
        <f t="shared" si="9"/>
        <v>-2.4541034806891053</v>
      </c>
      <c r="L58">
        <f t="shared" si="10"/>
        <v>-13.642980524809424</v>
      </c>
      <c r="M58">
        <f t="shared" si="11"/>
        <v>-31.605618763525783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0.47472280334678274</v>
      </c>
      <c r="B59">
        <f t="shared" si="3"/>
        <v>0.47472280334678274</v>
      </c>
      <c r="C59" s="9">
        <f t="shared" si="4"/>
        <v>0.24000000000000013</v>
      </c>
      <c r="D59" s="9">
        <f t="shared" si="5"/>
        <v>14.525277196653217</v>
      </c>
      <c r="E59" s="9">
        <f t="shared" si="5"/>
        <v>1.0277993969474732</v>
      </c>
      <c r="F59" s="9">
        <f t="shared" si="6"/>
        <v>1.0628119472137034</v>
      </c>
      <c r="G59" s="10">
        <f t="shared" si="14"/>
        <v>2.1666666599999997</v>
      </c>
      <c r="H59" s="5">
        <f t="shared" si="14"/>
        <v>1</v>
      </c>
      <c r="I59">
        <f t="shared" si="8"/>
        <v>58.883909188132471</v>
      </c>
      <c r="J59">
        <f t="shared" si="9"/>
        <v>58.824530724257812</v>
      </c>
      <c r="K59">
        <f t="shared" si="9"/>
        <v>-2.64373719327026</v>
      </c>
      <c r="L59">
        <f t="shared" si="10"/>
        <v>-13.607019418826004</v>
      </c>
      <c r="M59">
        <f t="shared" si="11"/>
        <v>-31.562462893214949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0.12202054535077522</v>
      </c>
      <c r="B60">
        <f t="shared" si="3"/>
        <v>0.12202054535077522</v>
      </c>
      <c r="C60" s="9">
        <f t="shared" si="4"/>
        <v>0.24600000000000014</v>
      </c>
      <c r="D60" s="9">
        <f t="shared" si="5"/>
        <v>14.877979454649225</v>
      </c>
      <c r="E60" s="9">
        <f t="shared" si="5"/>
        <v>1.0113688494557738</v>
      </c>
      <c r="F60" s="9">
        <f t="shared" si="6"/>
        <v>1.0490033377363539</v>
      </c>
      <c r="G60" s="10">
        <f t="shared" si="14"/>
        <v>2.1666666599999997</v>
      </c>
      <c r="H60" s="5">
        <f t="shared" si="14"/>
        <v>1</v>
      </c>
      <c r="I60">
        <f t="shared" si="8"/>
        <v>58.81116803312144</v>
      </c>
      <c r="J60">
        <f t="shared" si="9"/>
        <v>58.74288860774486</v>
      </c>
      <c r="K60">
        <f t="shared" si="9"/>
        <v>-2.8331119706295498</v>
      </c>
      <c r="L60">
        <f t="shared" si="10"/>
        <v>-13.571348488565746</v>
      </c>
      <c r="M60">
        <f t="shared" si="11"/>
        <v>-31.519467157441223</v>
      </c>
      <c r="S60">
        <f t="shared" si="0"/>
        <v>1</v>
      </c>
      <c r="T60" t="b">
        <f t="shared" si="1"/>
        <v>0</v>
      </c>
      <c r="U60" t="b">
        <f t="shared" si="2"/>
        <v>1</v>
      </c>
    </row>
    <row r="61" spans="1:21" x14ac:dyDescent="0.2">
      <c r="A61">
        <f t="shared" si="12"/>
        <v>100</v>
      </c>
      <c r="B61">
        <f t="shared" si="3"/>
        <v>0.23019250202290031</v>
      </c>
      <c r="C61" s="9">
        <f t="shared" si="4"/>
        <v>0.25200000000000011</v>
      </c>
      <c r="D61" s="9">
        <f t="shared" si="5"/>
        <v>15.2301925020229</v>
      </c>
      <c r="E61" s="9">
        <f t="shared" si="5"/>
        <v>0.99380282722316249</v>
      </c>
      <c r="F61" s="9">
        <f t="shared" si="6"/>
        <v>1.0341843904068537</v>
      </c>
      <c r="G61" s="10">
        <f t="shared" si="14"/>
        <v>2.1666666599999997</v>
      </c>
      <c r="H61" s="5">
        <f t="shared" si="14"/>
        <v>1</v>
      </c>
      <c r="I61">
        <f t="shared" si="8"/>
        <v>58.739261288557969</v>
      </c>
      <c r="J61">
        <f t="shared" si="9"/>
        <v>58.661460516813463</v>
      </c>
      <c r="K61">
        <f t="shared" si="9"/>
        <v>-3.0222287735741973</v>
      </c>
      <c r="L61">
        <f t="shared" si="10"/>
        <v>-13.53596588489871</v>
      </c>
      <c r="M61">
        <f t="shared" si="11"/>
        <v>-31.476629269454783</v>
      </c>
      <c r="S61">
        <f t="shared" si="0"/>
        <v>0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100</v>
      </c>
      <c r="B62">
        <f t="shared" si="3"/>
        <v>0.58191761773785267</v>
      </c>
      <c r="C62" s="9">
        <f t="shared" si="4"/>
        <v>0.25800000000000012</v>
      </c>
      <c r="D62" s="9">
        <f t="shared" si="5"/>
        <v>15.581917617737853</v>
      </c>
      <c r="E62" s="9">
        <f t="shared" si="5"/>
        <v>0.97510287525486716</v>
      </c>
      <c r="F62" s="9">
        <f t="shared" si="6"/>
        <v>1.0183593326107281</v>
      </c>
      <c r="G62" s="10">
        <f t="shared" si="14"/>
        <v>2.1666666599999997</v>
      </c>
      <c r="H62" s="5">
        <f t="shared" si="14"/>
        <v>1</v>
      </c>
      <c r="I62">
        <f t="shared" si="8"/>
        <v>58.668186961095451</v>
      </c>
      <c r="J62">
        <f t="shared" si="9"/>
        <v>58.580244721504073</v>
      </c>
      <c r="K62">
        <f t="shared" si="9"/>
        <v>-3.2110885491909258</v>
      </c>
      <c r="L62">
        <f t="shared" si="10"/>
        <v>-13.500869768316592</v>
      </c>
      <c r="M62">
        <f t="shared" si="11"/>
        <v>-31.433946957830901</v>
      </c>
      <c r="S62">
        <f t="shared" si="0"/>
        <v>0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100</v>
      </c>
      <c r="B63">
        <f t="shared" si="3"/>
        <v>0.93315607041104798</v>
      </c>
      <c r="C63" s="9">
        <f t="shared" si="4"/>
        <v>0.26400000000000012</v>
      </c>
      <c r="D63" s="9">
        <f t="shared" si="5"/>
        <v>15.933156070411048</v>
      </c>
      <c r="E63" s="9">
        <f t="shared" si="5"/>
        <v>0.95527053291448061</v>
      </c>
      <c r="F63" s="9">
        <f t="shared" si="6"/>
        <v>1.0015323713886255</v>
      </c>
      <c r="G63" s="10">
        <f t="shared" si="14"/>
        <v>2.1666666599999997</v>
      </c>
      <c r="H63" s="5">
        <f t="shared" si="14"/>
        <v>1</v>
      </c>
      <c r="I63">
        <f t="shared" si="8"/>
        <v>58.597943049923458</v>
      </c>
      <c r="J63">
        <f t="shared" si="9"/>
        <v>58.49923950289417</v>
      </c>
      <c r="K63">
        <f t="shared" si="9"/>
        <v>-3.3996922309379114</v>
      </c>
      <c r="L63">
        <f t="shared" si="10"/>
        <v>-13.466058308792318</v>
      </c>
      <c r="M63">
        <f t="shared" si="11"/>
        <v>-31.391417966408039</v>
      </c>
      <c r="S63">
        <f t="shared" si="0"/>
        <v>0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100</v>
      </c>
      <c r="B64">
        <f t="shared" si="3"/>
        <v>1.2839091183788547</v>
      </c>
      <c r="C64" s="9">
        <f t="shared" si="4"/>
        <v>0.27000000000000013</v>
      </c>
      <c r="D64" s="9">
        <f t="shared" si="5"/>
        <v>16.283909118378855</v>
      </c>
      <c r="E64" s="9">
        <f t="shared" si="5"/>
        <v>0.93430733400545785</v>
      </c>
      <c r="F64" s="9">
        <f t="shared" si="6"/>
        <v>0.98370769363502975</v>
      </c>
      <c r="G64" s="10">
        <f t="shared" si="14"/>
        <v>2.1666666599999997</v>
      </c>
      <c r="H64" s="5">
        <f t="shared" si="14"/>
        <v>1</v>
      </c>
      <c r="I64">
        <f t="shared" si="8"/>
        <v>58.528527546555992</v>
      </c>
      <c r="J64">
        <f t="shared" si="9"/>
        <v>58.418443153041416</v>
      </c>
      <c r="K64">
        <f t="shared" si="9"/>
        <v>-3.5880407387363595</v>
      </c>
      <c r="L64">
        <f t="shared" si="10"/>
        <v>-13.43152968564211</v>
      </c>
      <c r="M64">
        <f t="shared" si="11"/>
        <v>-31.349040054227778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1.6341780097627634</v>
      </c>
      <c r="C65" s="9">
        <f t="shared" si="4"/>
        <v>0.27600000000000013</v>
      </c>
      <c r="D65" s="9">
        <f t="shared" si="5"/>
        <v>16.634178009762763</v>
      </c>
      <c r="E65" s="9">
        <f t="shared" si="5"/>
        <v>0.91221480685206358</v>
      </c>
      <c r="F65" s="9">
        <f t="shared" si="6"/>
        <v>0.96488946629508199</v>
      </c>
      <c r="G65" s="10">
        <f t="shared" si="14"/>
        <v>2.1666666599999997</v>
      </c>
      <c r="H65" s="5">
        <f t="shared" si="14"/>
        <v>1</v>
      </c>
      <c r="I65">
        <f t="shared" si="8"/>
        <v>58.459938434624313</v>
      </c>
      <c r="J65">
        <f t="shared" si="9"/>
        <v>58.337853974927562</v>
      </c>
      <c r="K65">
        <f t="shared" si="9"/>
        <v>-3.7761349790617262</v>
      </c>
      <c r="L65">
        <f t="shared" si="10"/>
        <v>-13.397282087389998</v>
      </c>
      <c r="M65">
        <f t="shared" si="11"/>
        <v>-31.306810995476571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1.9839639825347568</v>
      </c>
      <c r="C66" s="9">
        <f t="shared" si="4"/>
        <v>0.28200000000000014</v>
      </c>
      <c r="D66" s="9">
        <f t="shared" si="5"/>
        <v>16.983963982534757</v>
      </c>
      <c r="E66" s="9">
        <f t="shared" si="5"/>
        <v>0.88899447437977464</v>
      </c>
      <c r="F66" s="9">
        <f t="shared" si="6"/>
        <v>0.94508183655952482</v>
      </c>
      <c r="G66" s="10">
        <f t="shared" si="14"/>
        <v>2.1666666599999997</v>
      </c>
      <c r="H66" s="5">
        <f t="shared" si="14"/>
        <v>1</v>
      </c>
      <c r="I66">
        <f t="shared" si="8"/>
        <v>58.392173689674472</v>
      </c>
      <c r="J66">
        <f t="shared" si="9"/>
        <v>58.257470282403219</v>
      </c>
      <c r="K66">
        <f t="shared" si="9"/>
        <v>-3.9639758450345859</v>
      </c>
      <c r="L66">
        <f t="shared" si="10"/>
        <v>-13.363313711634799</v>
      </c>
      <c r="M66">
        <f t="shared" si="11"/>
        <v>-31.264728579429235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2.3332682645823652</v>
      </c>
      <c r="C67" s="9">
        <f t="shared" si="4"/>
        <v>0.28800000000000014</v>
      </c>
      <c r="D67" s="9">
        <f t="shared" si="5"/>
        <v>17.333268264582365</v>
      </c>
      <c r="E67" s="9">
        <f t="shared" si="5"/>
        <v>0.86464785419513734</v>
      </c>
      <c r="F67" s="9">
        <f t="shared" si="6"/>
        <v>0.92428893205779006</v>
      </c>
      <c r="G67" s="10">
        <f t="shared" si="14"/>
        <v>2.1666666599999997</v>
      </c>
      <c r="H67" s="5">
        <f t="shared" si="14"/>
        <v>1</v>
      </c>
      <c r="I67">
        <f t="shared" si="8"/>
        <v>58.325231278969405</v>
      </c>
      <c r="J67">
        <f t="shared" si="9"/>
        <v>58.177290400133408</v>
      </c>
      <c r="K67">
        <f t="shared" si="9"/>
        <v>-4.1515642165111615</v>
      </c>
      <c r="L67">
        <f t="shared" si="10"/>
        <v>-13.329622764919481</v>
      </c>
      <c r="M67">
        <f t="shared" si="11"/>
        <v>-31.222790610394163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2.6820920737733971</v>
      </c>
      <c r="C68" s="9">
        <f t="shared" si="4"/>
        <v>0.29400000000000015</v>
      </c>
      <c r="D68" s="9">
        <f t="shared" si="5"/>
        <v>17.682092073773397</v>
      </c>
      <c r="E68" s="9">
        <f t="shared" si="5"/>
        <v>0.83917645866508328</v>
      </c>
      <c r="F68" s="9">
        <f t="shared" si="6"/>
        <v>0.90251486104923995</v>
      </c>
      <c r="G68" s="10">
        <f t="shared" si="14"/>
        <v>2.1666666599999997</v>
      </c>
      <c r="H68" s="5">
        <f t="shared" si="14"/>
        <v>1</v>
      </c>
      <c r="I68">
        <f t="shared" si="8"/>
        <v>58.259109161295726</v>
      </c>
      <c r="J68">
        <f t="shared" si="9"/>
        <v>58.097312663543889</v>
      </c>
      <c r="K68">
        <f t="shared" si="9"/>
        <v>-4.3389009601735262</v>
      </c>
      <c r="L68">
        <f t="shared" si="10"/>
        <v>-13.296207462602945</v>
      </c>
      <c r="M68">
        <f t="shared" si="11"/>
        <v>-31.180994907660239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3.0304366180203353</v>
      </c>
      <c r="C69" s="9">
        <f t="shared" si="4"/>
        <v>0.30000000000000016</v>
      </c>
      <c r="D69" s="9">
        <f t="shared" si="5"/>
        <v>18.030436618020335</v>
      </c>
      <c r="E69" s="9">
        <f t="shared" si="5"/>
        <v>0.81258179499570427</v>
      </c>
      <c r="F69" s="9">
        <f t="shared" si="6"/>
        <v>0.87976371261258079</v>
      </c>
      <c r="G69" s="10">
        <f t="shared" ref="G69:H84" si="15">G68</f>
        <v>2.1666666599999997</v>
      </c>
      <c r="H69" s="5">
        <f t="shared" si="15"/>
        <v>1</v>
      </c>
      <c r="I69">
        <f t="shared" si="8"/>
        <v>58.193805286775302</v>
      </c>
      <c r="J69">
        <f t="shared" si="9"/>
        <v>58.017535418768269</v>
      </c>
      <c r="K69">
        <f t="shared" si="9"/>
        <v>-4.5259869296194877</v>
      </c>
      <c r="L69">
        <f t="shared" si="10"/>
        <v>-13.263066028734206</v>
      </c>
      <c r="M69">
        <f t="shared" si="11"/>
        <v>-31.139339305445358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3.3783030953444282</v>
      </c>
      <c r="C70" s="9">
        <f t="shared" si="4"/>
        <v>0.30600000000000016</v>
      </c>
      <c r="D70" s="9">
        <f t="shared" si="5"/>
        <v>18.378303095344428</v>
      </c>
      <c r="E70" s="9">
        <f t="shared" si="5"/>
        <v>0.78486536531048934</v>
      </c>
      <c r="F70" s="9">
        <f t="shared" si="6"/>
        <v>0.85603955683346178</v>
      </c>
      <c r="G70" s="10">
        <f t="shared" si="15"/>
        <v>2.1666666599999997</v>
      </c>
      <c r="H70" s="5">
        <f t="shared" si="15"/>
        <v>1</v>
      </c>
      <c r="I70">
        <f t="shared" si="8"/>
        <v>58.129317596681432</v>
      </c>
      <c r="J70">
        <f t="shared" si="9"/>
        <v>57.93795702259586</v>
      </c>
      <c r="K70">
        <f t="shared" si="9"/>
        <v>-4.7128229654521601</v>
      </c>
      <c r="L70">
        <f t="shared" si="10"/>
        <v>-13.230196695928917</v>
      </c>
      <c r="M70">
        <f t="shared" si="11"/>
        <v>-31.09782165284658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3.7256926939394752</v>
      </c>
      <c r="C71" s="9">
        <f t="shared" si="4"/>
        <v>0.31200000000000017</v>
      </c>
      <c r="D71" s="9">
        <f t="shared" si="5"/>
        <v>18.725692693939475</v>
      </c>
      <c r="E71" s="9">
        <f t="shared" si="5"/>
        <v>0.75602866672802516</v>
      </c>
      <c r="F71" s="9">
        <f t="shared" si="6"/>
        <v>0.83134644499027655</v>
      </c>
      <c r="G71" s="10">
        <f t="shared" si="15"/>
        <v>2.1666666599999997</v>
      </c>
      <c r="H71" s="5">
        <f t="shared" si="15"/>
        <v>1</v>
      </c>
      <c r="I71">
        <f t="shared" si="8"/>
        <v>58.065644023259935</v>
      </c>
      <c r="J71">
        <f t="shared" si="9"/>
        <v>57.858575842420287</v>
      </c>
      <c r="K71">
        <f t="shared" si="9"/>
        <v>-4.8994098953692395</v>
      </c>
      <c r="L71">
        <f t="shared" si="10"/>
        <v>-13.197597705248272</v>
      </c>
      <c r="M71">
        <f t="shared" si="11"/>
        <v>-31.056439813791812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4.072606592235303</v>
      </c>
      <c r="C72" s="9">
        <f t="shared" si="4"/>
        <v>0.31800000000000017</v>
      </c>
      <c r="D72" s="9">
        <f t="shared" si="5"/>
        <v>19.072606592235303</v>
      </c>
      <c r="E72" s="9">
        <f t="shared" si="5"/>
        <v>0.72607319143916149</v>
      </c>
      <c r="F72" s="9">
        <f t="shared" si="6"/>
        <v>0.80568840973817979</v>
      </c>
      <c r="G72" s="10">
        <f t="shared" si="15"/>
        <v>2.1666666599999997</v>
      </c>
      <c r="H72" s="5">
        <f t="shared" si="15"/>
        <v>1</v>
      </c>
      <c r="I72">
        <f t="shared" si="8"/>
        <v>58.002782489554853</v>
      </c>
      <c r="J72">
        <f t="shared" si="9"/>
        <v>57.779390256188798</v>
      </c>
      <c r="K72">
        <f t="shared" si="9"/>
        <v>-5.0857485342519908</v>
      </c>
      <c r="L72">
        <f t="shared" si="10"/>
        <v>-13.165267306080219</v>
      </c>
      <c r="M72">
        <f t="shared" si="11"/>
        <v>-31.015191666993033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4.4190459589609254</v>
      </c>
      <c r="C73" s="9">
        <f t="shared" si="4"/>
        <v>0.32400000000000018</v>
      </c>
      <c r="D73" s="9">
        <f t="shared" si="5"/>
        <v>19.419045958960925</v>
      </c>
      <c r="E73" s="9">
        <f t="shared" si="5"/>
        <v>0.69500042678364371</v>
      </c>
      <c r="F73" s="9">
        <f t="shared" si="6"/>
        <v>0.77906946529133303</v>
      </c>
      <c r="G73" s="10">
        <f t="shared" si="15"/>
        <v>2.1666666599999997</v>
      </c>
      <c r="H73" s="5">
        <f t="shared" si="15"/>
        <v>1</v>
      </c>
      <c r="I73">
        <f t="shared" si="8"/>
        <v>57.940730909239107</v>
      </c>
      <c r="J73">
        <f t="shared" si="9"/>
        <v>57.70039865235232</v>
      </c>
      <c r="K73">
        <f t="shared" si="9"/>
        <v>-5.2718396842539494</v>
      </c>
      <c r="L73">
        <f t="shared" si="10"/>
        <v>-13.133203756023015</v>
      </c>
      <c r="M73">
        <f t="shared" si="11"/>
        <v>-30.97407510590098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4.7650119532074307</v>
      </c>
      <c r="C74" s="9">
        <f t="shared" si="4"/>
        <v>0.33000000000000018</v>
      </c>
      <c r="D74" s="9">
        <f t="shared" si="5"/>
        <v>19.765011953207431</v>
      </c>
      <c r="E74" s="9">
        <f t="shared" si="5"/>
        <v>0.66281185532621378</v>
      </c>
      <c r="F74" s="9">
        <f t="shared" si="6"/>
        <v>0.75149360760339823</v>
      </c>
      <c r="G74" s="10">
        <f t="shared" si="15"/>
        <v>2.1666666599999997</v>
      </c>
      <c r="H74" s="5">
        <f t="shared" si="15"/>
        <v>1</v>
      </c>
      <c r="I74">
        <f t="shared" si="8"/>
        <v>57.879487186449872</v>
      </c>
      <c r="J74">
        <f t="shared" si="9"/>
        <v>57.621599429816179</v>
      </c>
      <c r="K74">
        <f t="shared" si="9"/>
        <v>-5.4576841348893552</v>
      </c>
      <c r="L74">
        <f t="shared" si="10"/>
        <v>-13.101405320771057</v>
      </c>
      <c r="M74">
        <f t="shared" si="11"/>
        <v>-30.933088038661282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5.1105057244905545</v>
      </c>
      <c r="C75" s="9">
        <f t="shared" si="4"/>
        <v>0.33600000000000019</v>
      </c>
      <c r="D75" s="9">
        <f t="shared" si="5"/>
        <v>20.110505724490555</v>
      </c>
      <c r="E75" s="9">
        <f t="shared" si="5"/>
        <v>0.62950895493218173</v>
      </c>
      <c r="F75" s="9">
        <f t="shared" si="6"/>
        <v>0.72296481454628503</v>
      </c>
      <c r="G75" s="10">
        <f t="shared" si="15"/>
        <v>2.1666666599999997</v>
      </c>
      <c r="H75" s="5">
        <f t="shared" si="15"/>
        <v>1</v>
      </c>
      <c r="I75">
        <f t="shared" si="8"/>
        <v>57.819049215628873</v>
      </c>
      <c r="J75">
        <f t="shared" si="9"/>
        <v>57.54299099789155</v>
      </c>
      <c r="K75">
        <f t="shared" si="9"/>
        <v>-5.6432826631213233</v>
      </c>
      <c r="L75">
        <f t="shared" si="10"/>
        <v>-13.069870274003035</v>
      </c>
      <c r="M75">
        <f t="shared" si="11"/>
        <v>-30.892228388071995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5.4555284128129706</v>
      </c>
      <c r="C76" s="9">
        <f t="shared" si="4"/>
        <v>0.34200000000000019</v>
      </c>
      <c r="D76" s="9">
        <f t="shared" si="5"/>
        <v>20.455528412812971</v>
      </c>
      <c r="E76" s="9">
        <f t="shared" si="5"/>
        <v>0.59509319884246847</v>
      </c>
      <c r="F76" s="9">
        <f t="shared" si="6"/>
        <v>0.69348704608717826</v>
      </c>
      <c r="G76" s="10">
        <f t="shared" si="15"/>
        <v>2.1666666599999997</v>
      </c>
      <c r="H76" s="5">
        <f t="shared" si="15"/>
        <v>1</v>
      </c>
      <c r="I76">
        <f t="shared" si="8"/>
        <v>57.759414881367462</v>
      </c>
      <c r="J76">
        <f t="shared" si="9"/>
        <v>57.464571776247531</v>
      </c>
      <c r="K76">
        <f t="shared" si="9"/>
        <v>-5.8286360334497553</v>
      </c>
      <c r="L76">
        <f t="shared" si="10"/>
        <v>-13.038596897272292</v>
      </c>
      <c r="M76">
        <f t="shared" si="11"/>
        <v>-30.851494091542499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5.8000811487263064</v>
      </c>
      <c r="C77" s="9">
        <f t="shared" si="4"/>
        <v>0.3480000000000002</v>
      </c>
      <c r="D77" s="9">
        <f t="shared" si="5"/>
        <v>20.800081148726306</v>
      </c>
      <c r="E77" s="9">
        <f t="shared" si="5"/>
        <v>0.55956605574812213</v>
      </c>
      <c r="F77" s="9">
        <f t="shared" si="6"/>
        <v>0.66306424446384327</v>
      </c>
      <c r="G77" s="10">
        <f t="shared" si="15"/>
        <v>2.1666666599999997</v>
      </c>
      <c r="H77" s="5">
        <f t="shared" si="15"/>
        <v>1</v>
      </c>
      <c r="I77">
        <f t="shared" si="8"/>
        <v>57.700582058256657</v>
      </c>
      <c r="J77">
        <f t="shared" si="9"/>
        <v>57.386340194863898</v>
      </c>
      <c r="K77">
        <f t="shared" si="9"/>
        <v>-6.0137449979990105</v>
      </c>
      <c r="L77">
        <f t="shared" si="10"/>
        <v>-13.007583479899498</v>
      </c>
      <c r="M77">
        <f t="shared" si="11"/>
        <v>-30.810883101053701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6.1441650533928502</v>
      </c>
      <c r="C78" s="9">
        <f t="shared" si="4"/>
        <v>0.3540000000000002</v>
      </c>
      <c r="D78" s="9">
        <f t="shared" si="5"/>
        <v>21.14416505339285</v>
      </c>
      <c r="E78" s="9">
        <f t="shared" si="5"/>
        <v>0.52292898986430913</v>
      </c>
      <c r="F78" s="9">
        <f t="shared" si="6"/>
        <v>0.63170033435823969</v>
      </c>
      <c r="G78" s="10">
        <f t="shared" si="15"/>
        <v>2.1666666599999997</v>
      </c>
      <c r="H78" s="5">
        <f t="shared" si="15"/>
        <v>1</v>
      </c>
      <c r="I78">
        <f t="shared" si="8"/>
        <v>57.64254861074199</v>
      </c>
      <c r="J78">
        <f t="shared" si="9"/>
        <v>57.3082946939845</v>
      </c>
      <c r="K78">
        <f t="shared" si="9"/>
        <v>-6.1986102966053327</v>
      </c>
      <c r="L78">
        <f t="shared" si="10"/>
        <v>-12.976828318867502</v>
      </c>
      <c r="M78">
        <f t="shared" si="11"/>
        <v>-30.770393383119544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6.4877812386470168</v>
      </c>
      <c r="C79" s="9">
        <f t="shared" si="4"/>
        <v>0.36000000000000021</v>
      </c>
      <c r="D79" s="9">
        <f t="shared" si="5"/>
        <v>21.487781238647017</v>
      </c>
      <c r="E79" s="9">
        <f t="shared" si="5"/>
        <v>0.48518346100378096</v>
      </c>
      <c r="F79" s="9">
        <f t="shared" si="6"/>
        <v>0.59939922306844218</v>
      </c>
      <c r="G79" s="10">
        <f t="shared" si="15"/>
        <v>2.1666666599999997</v>
      </c>
      <c r="H79" s="5">
        <f t="shared" si="15"/>
        <v>1</v>
      </c>
      <c r="I79">
        <f t="shared" si="8"/>
        <v>57.585312392983369</v>
      </c>
      <c r="J79">
        <f t="shared" si="9"/>
        <v>57.230433724071297</v>
      </c>
      <c r="K79">
        <f t="shared" si="9"/>
        <v>-6.3832326569040498</v>
      </c>
      <c r="L79">
        <f t="shared" si="10"/>
        <v>-12.94632971871844</v>
      </c>
      <c r="M79">
        <f t="shared" si="11"/>
        <v>-30.730022918749739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6.8309308070565073</v>
      </c>
      <c r="C80" s="9">
        <f t="shared" si="4"/>
        <v>0.36600000000000021</v>
      </c>
      <c r="D80" s="9">
        <f t="shared" si="5"/>
        <v>21.830930807056507</v>
      </c>
      <c r="E80" s="9">
        <f t="shared" si="5"/>
        <v>0.44633092464981916</v>
      </c>
      <c r="F80" s="9">
        <f t="shared" si="6"/>
        <v>0.56616480067889086</v>
      </c>
      <c r="G80" s="10">
        <f t="shared" si="15"/>
        <v>2.1666666599999997</v>
      </c>
      <c r="H80" s="5">
        <f t="shared" si="15"/>
        <v>1</v>
      </c>
      <c r="I80">
        <f t="shared" si="8"/>
        <v>57.528871248719724</v>
      </c>
      <c r="J80">
        <f t="shared" si="9"/>
        <v>57.152755745758988</v>
      </c>
      <c r="K80">
        <f t="shared" si="9"/>
        <v>-6.5676127944165481</v>
      </c>
      <c r="L80">
        <f t="shared" si="10"/>
        <v>-12.916085991452999</v>
      </c>
      <c r="M80">
        <f t="shared" si="11"/>
        <v>-30.68976970341372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7.1736148519832135</v>
      </c>
      <c r="C81" s="9">
        <f t="shared" si="4"/>
        <v>0.37200000000000022</v>
      </c>
      <c r="D81" s="9">
        <f t="shared" si="5"/>
        <v>22.173614851983213</v>
      </c>
      <c r="E81" s="9">
        <f t="shared" si="5"/>
        <v>0.40637283202865843</v>
      </c>
      <c r="F81" s="9">
        <f t="shared" si="6"/>
        <v>0.53200094022898226</v>
      </c>
      <c r="G81" s="10">
        <f t="shared" si="15"/>
        <v>2.1666666599999997</v>
      </c>
      <c r="H81" s="5">
        <f t="shared" si="15"/>
        <v>1</v>
      </c>
      <c r="I81">
        <f t="shared" si="8"/>
        <v>57.473223011138749</v>
      </c>
      <c r="J81">
        <f t="shared" si="9"/>
        <v>57.075259229810271</v>
      </c>
      <c r="K81">
        <f t="shared" si="9"/>
        <v>-6.7517514126370308</v>
      </c>
      <c r="L81">
        <f t="shared" si="10"/>
        <v>-12.886095456431898</v>
      </c>
      <c r="M81">
        <f t="shared" si="11"/>
        <v>-30.649631747005753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7.5158344576438587</v>
      </c>
      <c r="C82" s="9">
        <f t="shared" si="4"/>
        <v>0.37800000000000022</v>
      </c>
      <c r="D82" s="9">
        <f t="shared" si="5"/>
        <v>22.515834457643859</v>
      </c>
      <c r="E82" s="9">
        <f t="shared" si="5"/>
        <v>0.36531063018139015</v>
      </c>
      <c r="F82" s="9">
        <f t="shared" si="6"/>
        <v>0.4969114978800131</v>
      </c>
      <c r="G82" s="10">
        <f t="shared" si="15"/>
        <v>2.1666666599999997</v>
      </c>
      <c r="H82" s="5">
        <f t="shared" si="15"/>
        <v>1</v>
      </c>
      <c r="I82">
        <f t="shared" si="8"/>
        <v>57.418365502751449</v>
      </c>
      <c r="J82">
        <f t="shared" si="9"/>
        <v>56.997942657071683</v>
      </c>
      <c r="K82">
        <f t="shared" si="9"/>
        <v>-6.9356492031190653</v>
      </c>
      <c r="L82">
        <f t="shared" si="10"/>
        <v>-12.856356440279496</v>
      </c>
      <c r="M82">
        <f t="shared" si="11"/>
        <v>-30.609607073811176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7.8575906991703626</v>
      </c>
      <c r="C83" s="9">
        <f t="shared" si="4"/>
        <v>0.38400000000000023</v>
      </c>
      <c r="D83" s="9">
        <f t="shared" si="5"/>
        <v>22.857590699170363</v>
      </c>
      <c r="E83" s="9">
        <f t="shared" si="5"/>
        <v>0.32314576203534717</v>
      </c>
      <c r="F83" s="9">
        <f t="shared" si="6"/>
        <v>0.4609003130804854</v>
      </c>
      <c r="G83" s="10">
        <f t="shared" si="15"/>
        <v>2.1666666599999997</v>
      </c>
      <c r="H83" s="5">
        <f t="shared" si="15"/>
        <v>1</v>
      </c>
      <c r="I83">
        <f t="shared" si="8"/>
        <v>57.364296535271713</v>
      </c>
      <c r="J83">
        <f t="shared" si="9"/>
        <v>56.920804518430003</v>
      </c>
      <c r="K83">
        <f t="shared" si="9"/>
        <v>-7.1193068455619324</v>
      </c>
      <c r="L83">
        <f t="shared" si="10"/>
        <v>-12.826867276789576</v>
      </c>
      <c r="M83">
        <f t="shared" si="11"/>
        <v>-30.56969372247374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8.1988846426699595</v>
      </c>
      <c r="C84" s="9">
        <f t="shared" si="4"/>
        <v>0.39000000000000024</v>
      </c>
      <c r="D84" s="9">
        <f t="shared" si="5"/>
        <v>23.19888464266996</v>
      </c>
      <c r="E84" s="9">
        <f t="shared" si="5"/>
        <v>0.27987966647497103</v>
      </c>
      <c r="F84" s="9">
        <f t="shared" si="6"/>
        <v>0.42397120872979754</v>
      </c>
      <c r="G84" s="10">
        <f t="shared" si="15"/>
        <v>2.1666666599999997</v>
      </c>
      <c r="H84" s="5">
        <f t="shared" si="15"/>
        <v>1</v>
      </c>
      <c r="I84">
        <f t="shared" si="8"/>
        <v>57.311013909500844</v>
      </c>
      <c r="J84">
        <f t="shared" si="9"/>
        <v>56.843843314769266</v>
      </c>
      <c r="K84">
        <f t="shared" si="9"/>
        <v>-7.3027250078967745</v>
      </c>
      <c r="L84">
        <f t="shared" si="10"/>
        <v>-12.797626306833225</v>
      </c>
      <c r="M84">
        <f t="shared" si="11"/>
        <v>-30.529889745963985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8.5397173452850517</v>
      </c>
      <c r="C85" s="9">
        <f t="shared" ref="C85:C148" si="20">C84+_dt</f>
        <v>0.39600000000000024</v>
      </c>
      <c r="D85" s="9">
        <f t="shared" ref="D85:E148" si="21">D84+$C$7*(J84+J85)/2</f>
        <v>23.539717345285052</v>
      </c>
      <c r="E85" s="9">
        <f t="shared" si="21"/>
        <v>0.23551377841216303</v>
      </c>
      <c r="F85" s="9">
        <f t="shared" ref="F85:F148" si="22">$O$1*D85^2+$O$2*D85+$O$3</f>
        <v>0.38612799134031794</v>
      </c>
      <c r="G85" s="10">
        <f t="shared" ref="G85:H100" si="23">G84</f>
        <v>2.1666666599999997</v>
      </c>
      <c r="H85" s="5">
        <f t="shared" si="23"/>
        <v>1</v>
      </c>
      <c r="I85">
        <f t="shared" ref="I85:I148" si="24">SQRT(J85^2+K85^2)</f>
        <v>57.258515415217026</v>
      </c>
      <c r="J85">
        <f t="shared" ref="J85:K148" si="25">J84+L84*$C$7</f>
        <v>56.767057556928265</v>
      </c>
      <c r="K85">
        <f t="shared" si="25"/>
        <v>-7.4859043463725587</v>
      </c>
      <c r="L85">
        <f t="shared" ref="L85:L148" si="26">-$C$15*I85*J85</f>
        <v>-12.768631878268826</v>
      </c>
      <c r="M85">
        <f t="shared" ref="M85:M148" si="27">-$C$6-$C$15*I85*K85</f>
        <v>-30.490193211548657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8.8800898552528125</v>
      </c>
      <c r="C86" s="9">
        <f t="shared" si="20"/>
        <v>0.40200000000000025</v>
      </c>
      <c r="D86" s="9">
        <f t="shared" si="21"/>
        <v>23.880089855252812</v>
      </c>
      <c r="E86" s="9">
        <f t="shared" si="21"/>
        <v>0.19004952885611981</v>
      </c>
      <c r="F86" s="9">
        <f t="shared" si="22"/>
        <v>0.34737445119786825</v>
      </c>
      <c r="G86" s="10">
        <f t="shared" si="23"/>
        <v>2.1666666599999997</v>
      </c>
      <c r="H86" s="5">
        <f t="shared" si="23"/>
        <v>1</v>
      </c>
      <c r="I86">
        <f t="shared" si="24"/>
        <v>57.20679883106979</v>
      </c>
      <c r="J86">
        <f t="shared" si="25"/>
        <v>56.690445765658652</v>
      </c>
      <c r="K86">
        <f t="shared" si="25"/>
        <v>-7.6688455056418503</v>
      </c>
      <c r="L86">
        <f t="shared" si="26"/>
        <v>-12.739882345854157</v>
      </c>
      <c r="M86">
        <f t="shared" si="27"/>
        <v>-30.450602200761079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9.2200032119645385</v>
      </c>
      <c r="C87" s="9">
        <f t="shared" si="20"/>
        <v>0.40800000000000025</v>
      </c>
      <c r="D87" s="9">
        <f t="shared" si="21"/>
        <v>24.220003211964539</v>
      </c>
      <c r="E87" s="9">
        <f t="shared" si="21"/>
        <v>0.143488344982655</v>
      </c>
      <c r="F87" s="9">
        <f t="shared" si="22"/>
        <v>0.30771436252061601</v>
      </c>
      <c r="G87" s="10">
        <f t="shared" si="23"/>
        <v>2.1666666599999997</v>
      </c>
      <c r="H87" s="5">
        <f t="shared" si="23"/>
        <v>1</v>
      </c>
      <c r="I87">
        <f t="shared" si="24"/>
        <v>57.155861924479453</v>
      </c>
      <c r="J87">
        <f t="shared" si="25"/>
        <v>56.614006471583529</v>
      </c>
      <c r="K87">
        <f t="shared" si="25"/>
        <v>-7.8515491188464166</v>
      </c>
      <c r="L87">
        <f t="shared" si="26"/>
        <v>-12.711376071160542</v>
      </c>
      <c r="M87">
        <f t="shared" si="27"/>
        <v>-30.411114809372464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9.5594584460247596</v>
      </c>
      <c r="C88" s="9">
        <f t="shared" si="20"/>
        <v>0.41400000000000026</v>
      </c>
      <c r="D88" s="9">
        <f t="shared" si="21"/>
        <v>24.55945844602476</v>
      </c>
      <c r="E88" s="9">
        <f t="shared" si="21"/>
        <v>9.5831650203007795E-2</v>
      </c>
      <c r="F88" s="9">
        <f t="shared" si="22"/>
        <v>0.26715148361640084</v>
      </c>
      <c r="G88" s="10">
        <f t="shared" si="23"/>
        <v>2.1666666599999997</v>
      </c>
      <c r="H88" s="5">
        <f t="shared" si="23"/>
        <v>1</v>
      </c>
      <c r="I88">
        <f t="shared" si="24"/>
        <v>57.105702451541482</v>
      </c>
      <c r="J88">
        <f t="shared" si="25"/>
        <v>56.537738215156566</v>
      </c>
      <c r="K88">
        <f t="shared" si="25"/>
        <v>-8.0340158077026516</v>
      </c>
      <c r="L88">
        <f t="shared" si="26"/>
        <v>-12.683111422489045</v>
      </c>
      <c r="M88">
        <f t="shared" si="27"/>
        <v>-30.371729147364178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9.8984565793100927</v>
      </c>
      <c r="C89" s="9">
        <f t="shared" si="20"/>
        <v>0.42000000000000026</v>
      </c>
      <c r="D89" s="9">
        <f t="shared" si="21"/>
        <v>24.898456579310093</v>
      </c>
      <c r="E89" s="9">
        <f t="shared" si="21"/>
        <v>4.7080864232139329E-2</v>
      </c>
      <c r="F89" s="9">
        <f t="shared" si="22"/>
        <v>0.22568955703849358</v>
      </c>
      <c r="G89" s="10">
        <f t="shared" si="23"/>
        <v>2.1666666599999997</v>
      </c>
      <c r="H89" s="5">
        <f t="shared" si="23"/>
        <v>1</v>
      </c>
      <c r="I89">
        <f t="shared" si="24"/>
        <v>57.056318156935966</v>
      </c>
      <c r="J89">
        <f t="shared" si="25"/>
        <v>56.461639546621633</v>
      </c>
      <c r="K89">
        <f t="shared" si="25"/>
        <v>-8.2162461825868363</v>
      </c>
      <c r="L89">
        <f t="shared" si="26"/>
        <v>-12.655086774788728</v>
      </c>
      <c r="M89">
        <f t="shared" si="27"/>
        <v>-30.332443338900799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10.236998625027876</v>
      </c>
      <c r="C90" s="9">
        <f t="shared" si="20"/>
        <v>0.42600000000000027</v>
      </c>
      <c r="D90" s="9">
        <f t="shared" si="21"/>
        <v>25.236998625027876</v>
      </c>
      <c r="E90" s="9">
        <f t="shared" si="21"/>
        <v>-2.7625968434819015E-3</v>
      </c>
      <c r="F90" s="9">
        <f t="shared" si="22"/>
        <v>0.18333230973980985</v>
      </c>
      <c r="G90" s="10">
        <f t="shared" si="23"/>
        <v>2.1666666599999997</v>
      </c>
      <c r="H90" s="5">
        <f t="shared" si="23"/>
        <v>1</v>
      </c>
      <c r="I90">
        <f t="shared" si="24"/>
        <v>57.007706773841875</v>
      </c>
      <c r="J90">
        <f t="shared" si="25"/>
        <v>56.385709025972901</v>
      </c>
      <c r="K90">
        <f t="shared" si="25"/>
        <v>-8.3982408426202415</v>
      </c>
      <c r="L90">
        <f t="shared" si="26"/>
        <v>-12.627300509576891</v>
      </c>
      <c r="M90">
        <f t="shared" si="27"/>
        <v>-30.293255522304072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10.575085587774542</v>
      </c>
      <c r="C91" s="9">
        <f t="shared" si="20"/>
        <v>0.43200000000000027</v>
      </c>
      <c r="D91" s="9">
        <f t="shared" si="21"/>
        <v>25.575085587774542</v>
      </c>
      <c r="E91" s="9">
        <f t="shared" si="21"/>
        <v>-5.3697320498604824E-2</v>
      </c>
      <c r="F91" s="9">
        <f t="shared" si="22"/>
        <v>0.14008345322558569</v>
      </c>
      <c r="G91" s="10">
        <f t="shared" si="23"/>
        <v>2.1666666599999997</v>
      </c>
      <c r="H91" s="5">
        <f t="shared" si="23"/>
        <v>1</v>
      </c>
      <c r="I91">
        <f t="shared" si="24"/>
        <v>56.959866023856456</v>
      </c>
      <c r="J91">
        <f t="shared" si="25"/>
        <v>56.309945222915438</v>
      </c>
      <c r="K91">
        <f t="shared" si="25"/>
        <v>-8.5800003757540662</v>
      </c>
      <c r="L91">
        <f t="shared" si="26"/>
        <v>-12.599751014861315</v>
      </c>
      <c r="M91">
        <f t="shared" si="27"/>
        <v>-30.254163850027616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10.912718463593766</v>
      </c>
      <c r="C92" s="9">
        <f t="shared" si="20"/>
        <v>0.43800000000000028</v>
      </c>
      <c r="D92" s="9">
        <f t="shared" si="21"/>
        <v>25.912718463593766</v>
      </c>
      <c r="E92" s="9">
        <f t="shared" si="21"/>
        <v>-0.10572189770242971</v>
      </c>
      <c r="F92" s="9">
        <f t="shared" si="22"/>
        <v>9.5946683704525082E-2</v>
      </c>
      <c r="G92" s="10">
        <f t="shared" si="23"/>
        <v>2.1666666599999997</v>
      </c>
      <c r="H92" s="5">
        <f t="shared" si="23"/>
        <v>1</v>
      </c>
      <c r="I92">
        <f t="shared" si="24"/>
        <v>56.912793616919522</v>
      </c>
      <c r="J92">
        <f t="shared" si="25"/>
        <v>56.234346716826273</v>
      </c>
      <c r="K92">
        <f t="shared" si="25"/>
        <v>-8.7615253588542323</v>
      </c>
      <c r="L92">
        <f t="shared" si="26"/>
        <v>-12.572436685064504</v>
      </c>
      <c r="M92">
        <f t="shared" si="27"/>
        <v>-30.215166488632434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11.249898240034394</v>
      </c>
      <c r="C93" s="9">
        <f t="shared" si="20"/>
        <v>0.44400000000000028</v>
      </c>
      <c r="D93" s="9">
        <f t="shared" si="21"/>
        <v>26.249898240034394</v>
      </c>
      <c r="E93" s="9">
        <f t="shared" si="21"/>
        <v>-0.15883492285235049</v>
      </c>
      <c r="F93" s="9">
        <f t="shared" si="22"/>
        <v>5.0925682238437187E-2</v>
      </c>
      <c r="G93" s="10">
        <f t="shared" si="23"/>
        <v>2.1666666599999997</v>
      </c>
      <c r="H93" s="5">
        <f t="shared" si="23"/>
        <v>1</v>
      </c>
      <c r="I93">
        <f t="shared" si="24"/>
        <v>56.866487251242695</v>
      </c>
      <c r="J93">
        <f t="shared" si="25"/>
        <v>56.158912096715888</v>
      </c>
      <c r="K93">
        <f t="shared" si="25"/>
        <v>-8.9428163577860271</v>
      </c>
      <c r="L93">
        <f t="shared" si="26"/>
        <v>-12.545355920949842</v>
      </c>
      <c r="M93">
        <f t="shared" si="27"/>
        <v>-30.17626161876311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11.586625896208112</v>
      </c>
      <c r="C94" s="9">
        <f t="shared" si="20"/>
        <v>0.45000000000000029</v>
      </c>
      <c r="D94" s="9">
        <f t="shared" si="21"/>
        <v>26.586625896208112</v>
      </c>
      <c r="E94" s="9">
        <f t="shared" si="21"/>
        <v>-0.21303499370820439</v>
      </c>
      <c r="F94" s="9">
        <f t="shared" si="22"/>
        <v>5.0241148903658051E-3</v>
      </c>
      <c r="G94" s="10">
        <f t="shared" si="23"/>
        <v>2.1666666599999997</v>
      </c>
      <c r="H94" s="5">
        <f t="shared" si="23"/>
        <v>1</v>
      </c>
      <c r="I94">
        <f t="shared" si="24"/>
        <v>56.820944613243604</v>
      </c>
      <c r="J94">
        <f t="shared" si="25"/>
        <v>56.083639961190187</v>
      </c>
      <c r="K94">
        <f t="shared" si="25"/>
        <v>-9.1238739274986056</v>
      </c>
      <c r="L94">
        <f t="shared" si="26"/>
        <v>-12.518507129549709</v>
      </c>
      <c r="M94">
        <f t="shared" si="27"/>
        <v>-30.137447435124713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11.922902402846923</v>
      </c>
      <c r="C95" s="9">
        <f t="shared" si="20"/>
        <v>0.45600000000000029</v>
      </c>
      <c r="D95" s="9">
        <f t="shared" si="21"/>
        <v>26.922902402846923</v>
      </c>
      <c r="E95" s="9">
        <f t="shared" si="21"/>
        <v>-0.26832071132702828</v>
      </c>
      <c r="F95" s="9">
        <f t="shared" si="22"/>
        <v>-4.1754367128774117E-2</v>
      </c>
      <c r="G95" s="10">
        <f t="shared" si="23"/>
        <v>2.1666666599999997</v>
      </c>
      <c r="H95" s="5">
        <f t="shared" si="23"/>
        <v>1</v>
      </c>
      <c r="I95">
        <f t="shared" si="24"/>
        <v>56.776163377485112</v>
      </c>
      <c r="J95">
        <f t="shared" si="25"/>
        <v>56.008528918412885</v>
      </c>
      <c r="K95">
        <f t="shared" si="25"/>
        <v>-9.3046986121093536</v>
      </c>
      <c r="L95">
        <f t="shared" si="26"/>
        <v>-12.491888724095537</v>
      </c>
      <c r="M95">
        <f t="shared" si="27"/>
        <v>-30.098722146460368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12.258728722360367</v>
      </c>
      <c r="C96" s="9">
        <f t="shared" si="20"/>
        <v>0.4620000000000003</v>
      </c>
      <c r="D96" s="9">
        <f t="shared" si="21"/>
        <v>27.258728722360367</v>
      </c>
      <c r="E96" s="9">
        <f t="shared" si="21"/>
        <v>-0.32469067999832069</v>
      </c>
      <c r="F96" s="9">
        <f t="shared" si="22"/>
        <v>-8.9406127315036166E-2</v>
      </c>
      <c r="G96" s="10">
        <f t="shared" si="23"/>
        <v>2.1666666599999997</v>
      </c>
      <c r="H96" s="5">
        <f t="shared" si="23"/>
        <v>1</v>
      </c>
      <c r="I96">
        <f t="shared" si="24"/>
        <v>56.732141206619339</v>
      </c>
      <c r="J96">
        <f t="shared" si="25"/>
        <v>55.93357758606831</v>
      </c>
      <c r="K96">
        <f t="shared" si="25"/>
        <v>-9.4852909449881153</v>
      </c>
      <c r="L96">
        <f t="shared" si="26"/>
        <v>-12.465499123949717</v>
      </c>
      <c r="M96">
        <f t="shared" si="27"/>
        <v>-30.060083975529434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12.594105808892547</v>
      </c>
      <c r="C97" s="9">
        <f t="shared" si="20"/>
        <v>0.4680000000000003</v>
      </c>
      <c r="D97" s="9">
        <f t="shared" si="21"/>
        <v>27.594105808892547</v>
      </c>
      <c r="E97" s="9">
        <f t="shared" si="21"/>
        <v>-0.38214350717980894</v>
      </c>
      <c r="F97" s="9">
        <f t="shared" si="22"/>
        <v>-0.13792754372775606</v>
      </c>
      <c r="G97" s="10">
        <f t="shared" si="23"/>
        <v>2.1666666599999997</v>
      </c>
      <c r="H97" s="5">
        <f t="shared" si="23"/>
        <v>1</v>
      </c>
      <c r="I97">
        <f t="shared" si="24"/>
        <v>56.688875751336717</v>
      </c>
      <c r="J97">
        <f t="shared" si="25"/>
        <v>55.858784591324614</v>
      </c>
      <c r="K97">
        <f t="shared" si="25"/>
        <v>-9.6656514488412917</v>
      </c>
      <c r="L97">
        <f t="shared" si="26"/>
        <v>-12.439336754539415</v>
      </c>
      <c r="M97">
        <f t="shared" si="27"/>
        <v>-30.021531159086262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12.929034608378913</v>
      </c>
      <c r="C98" s="9">
        <f t="shared" si="20"/>
        <v>0.47400000000000031</v>
      </c>
      <c r="D98" s="9">
        <f t="shared" si="21"/>
        <v>27.929034608378913</v>
      </c>
      <c r="E98" s="9">
        <f t="shared" si="21"/>
        <v>-0.44067780343372026</v>
      </c>
      <c r="F98" s="9">
        <f t="shared" si="22"/>
        <v>-0.18731500884732544</v>
      </c>
      <c r="G98" s="10">
        <f t="shared" si="23"/>
        <v>2.1666666599999997</v>
      </c>
      <c r="H98" s="5">
        <f t="shared" si="23"/>
        <v>1</v>
      </c>
      <c r="I98">
        <f t="shared" si="24"/>
        <v>56.646364650319853</v>
      </c>
      <c r="J98">
        <f t="shared" si="25"/>
        <v>55.784148570797377</v>
      </c>
      <c r="K98">
        <f t="shared" si="25"/>
        <v>-9.8457806357958084</v>
      </c>
      <c r="L98">
        <f t="shared" si="26"/>
        <v>-12.413400047292228</v>
      </c>
      <c r="M98">
        <f t="shared" si="27"/>
        <v>-29.983061947859543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13.263516058602846</v>
      </c>
      <c r="C99" s="9">
        <f t="shared" si="20"/>
        <v>0.48000000000000032</v>
      </c>
      <c r="D99" s="9">
        <f t="shared" si="21"/>
        <v>28.263516058602846</v>
      </c>
      <c r="E99" s="9">
        <f t="shared" si="21"/>
        <v>-0.50029218236355655</v>
      </c>
      <c r="F99" s="9">
        <f t="shared" si="22"/>
        <v>-0.23756492943441199</v>
      </c>
      <c r="G99" s="10">
        <f t="shared" si="23"/>
        <v>2.1666666599999997</v>
      </c>
      <c r="H99" s="5">
        <f t="shared" si="23"/>
        <v>1</v>
      </c>
      <c r="I99">
        <f t="shared" si="24"/>
        <v>56.604605530202427</v>
      </c>
      <c r="J99">
        <f t="shared" si="25"/>
        <v>55.709668170513623</v>
      </c>
      <c r="K99">
        <f t="shared" si="25"/>
        <v>-10.025679007482966</v>
      </c>
      <c r="L99">
        <f t="shared" si="26"/>
        <v>-12.387687439573705</v>
      </c>
      <c r="M99">
        <f t="shared" si="27"/>
        <v>-29.944674606532132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13.597551089252015</v>
      </c>
      <c r="C100" s="9">
        <f t="shared" si="20"/>
        <v>0.48600000000000032</v>
      </c>
      <c r="D100" s="9">
        <f t="shared" si="21"/>
        <v>28.597551089252015</v>
      </c>
      <c r="E100" s="9">
        <f t="shared" si="21"/>
        <v>-0.56098526055137188</v>
      </c>
      <c r="F100" s="9">
        <f t="shared" si="22"/>
        <v>-0.28867372639062383</v>
      </c>
      <c r="G100" s="10">
        <f t="shared" si="23"/>
        <v>2.1666666599999997</v>
      </c>
      <c r="H100" s="5">
        <f t="shared" si="23"/>
        <v>1</v>
      </c>
      <c r="I100">
        <f t="shared" si="24"/>
        <v>56.563596005532823</v>
      </c>
      <c r="J100">
        <f t="shared" si="25"/>
        <v>55.635342045876179</v>
      </c>
      <c r="K100">
        <f t="shared" si="25"/>
        <v>-10.205347055122159</v>
      </c>
      <c r="L100">
        <f t="shared" si="26"/>
        <v>-12.362197374626657</v>
      </c>
      <c r="M100">
        <f t="shared" si="27"/>
        <v>-29.906367413721394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13.931140621974528</v>
      </c>
      <c r="C101" s="9">
        <f t="shared" si="20"/>
        <v>0.49200000000000033</v>
      </c>
      <c r="D101" s="9">
        <f t="shared" si="21"/>
        <v>28.931140621974528</v>
      </c>
      <c r="E101" s="9">
        <f t="shared" si="21"/>
        <v>-0.62275565749555184</v>
      </c>
      <c r="F101" s="9">
        <f t="shared" si="22"/>
        <v>-0.34063783462059138</v>
      </c>
      <c r="G101" s="10">
        <f t="shared" ref="G101:H116" si="29">G100</f>
        <v>2.1666666599999997</v>
      </c>
      <c r="H101" s="5">
        <f t="shared" si="29"/>
        <v>1</v>
      </c>
      <c r="I101">
        <f t="shared" si="24"/>
        <v>56.523333678742674</v>
      </c>
      <c r="J101">
        <f t="shared" si="25"/>
        <v>55.561168861628417</v>
      </c>
      <c r="K101">
        <f t="shared" si="25"/>
        <v>-10.384785259604488</v>
      </c>
      <c r="L101">
        <f t="shared" si="26"/>
        <v>-12.336928301512266</v>
      </c>
      <c r="M101">
        <f t="shared" si="27"/>
        <v>-29.868138661959978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14.264285570434872</v>
      </c>
      <c r="C102" s="9">
        <f t="shared" si="20"/>
        <v>0.49800000000000033</v>
      </c>
      <c r="D102" s="9">
        <f t="shared" si="21"/>
        <v>29.264285570434872</v>
      </c>
      <c r="E102" s="9">
        <f t="shared" si="21"/>
        <v>-0.68560199554909407</v>
      </c>
      <c r="F102" s="9">
        <f t="shared" si="22"/>
        <v>-0.39345370289548143</v>
      </c>
      <c r="G102" s="10">
        <f t="shared" si="29"/>
        <v>2.1666666599999997</v>
      </c>
      <c r="H102" s="5">
        <f t="shared" si="29"/>
        <v>1</v>
      </c>
      <c r="I102">
        <f t="shared" si="24"/>
        <v>56.483816140120283</v>
      </c>
      <c r="J102">
        <f t="shared" si="25"/>
        <v>55.48714729181934</v>
      </c>
      <c r="K102">
        <f t="shared" si="25"/>
        <v>-10.563994091576248</v>
      </c>
      <c r="L102">
        <f t="shared" si="26"/>
        <v>-12.311878675053</v>
      </c>
      <c r="M102">
        <f t="shared" si="27"/>
        <v>-29.829986657677047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14.596986840369638</v>
      </c>
      <c r="C103" s="9">
        <f t="shared" si="20"/>
        <v>0.50400000000000034</v>
      </c>
      <c r="D103" s="9">
        <f t="shared" si="21"/>
        <v>29.596986840369638</v>
      </c>
      <c r="E103" s="9">
        <f t="shared" si="21"/>
        <v>-0.74952289985838971</v>
      </c>
      <c r="F103" s="9">
        <f t="shared" si="22"/>
        <v>-0.4471177937179025</v>
      </c>
      <c r="G103" s="10">
        <f t="shared" si="29"/>
        <v>2.1666666599999997</v>
      </c>
      <c r="H103" s="5">
        <f t="shared" si="29"/>
        <v>1</v>
      </c>
      <c r="I103">
        <f t="shared" si="24"/>
        <v>56.445040967788763</v>
      </c>
      <c r="J103">
        <f t="shared" si="25"/>
        <v>55.413276019769022</v>
      </c>
      <c r="K103">
        <f t="shared" si="25"/>
        <v>-10.74297401152231</v>
      </c>
      <c r="L103">
        <f t="shared" si="26"/>
        <v>-12.287046955777241</v>
      </c>
      <c r="M103">
        <f t="shared" si="27"/>
        <v>-29.791909721179856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14.929245329643049</v>
      </c>
      <c r="C104" s="9">
        <f t="shared" si="20"/>
        <v>0.51000000000000034</v>
      </c>
      <c r="D104" s="9">
        <f t="shared" si="21"/>
        <v>29.929245329643049</v>
      </c>
      <c r="E104" s="9">
        <f t="shared" si="21"/>
        <v>-0.81451699830250479</v>
      </c>
      <c r="F104" s="9">
        <f t="shared" si="22"/>
        <v>-0.50162658318822251</v>
      </c>
      <c r="G104" s="10">
        <f t="shared" si="29"/>
        <v>2.1666666599999997</v>
      </c>
      <c r="H104" s="5">
        <f t="shared" si="29"/>
        <v>1</v>
      </c>
      <c r="I104">
        <f t="shared" si="24"/>
        <v>56.407005727689089</v>
      </c>
      <c r="J104">
        <f t="shared" si="25"/>
        <v>55.339553738034361</v>
      </c>
      <c r="K104">
        <f t="shared" si="25"/>
        <v>-10.92172546984939</v>
      </c>
      <c r="L104">
        <f t="shared" si="26"/>
        <v>-12.262431609865684</v>
      </c>
      <c r="M104">
        <f t="shared" si="27"/>
        <v>-29.753906186635735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15.261061928302276</v>
      </c>
      <c r="C105" s="9">
        <f t="shared" si="20"/>
        <v>0.51600000000000035</v>
      </c>
      <c r="D105" s="9">
        <f t="shared" si="21"/>
        <v>30.261061928302276</v>
      </c>
      <c r="E105" s="9">
        <f t="shared" si="21"/>
        <v>-0.88058292143296057</v>
      </c>
      <c r="F105" s="9">
        <f t="shared" si="22"/>
        <v>-0.55697656087226344</v>
      </c>
      <c r="G105" s="10">
        <f t="shared" si="29"/>
        <v>2.1666666599999997</v>
      </c>
      <c r="H105" s="5">
        <f t="shared" si="29"/>
        <v>1</v>
      </c>
      <c r="I105">
        <f t="shared" si="24"/>
        <v>56.36970797356777</v>
      </c>
      <c r="J105">
        <f t="shared" si="25"/>
        <v>55.265979148375166</v>
      </c>
      <c r="K105">
        <f t="shared" si="25"/>
        <v>-11.100248906969204</v>
      </c>
      <c r="L105">
        <f t="shared" si="26"/>
        <v>-12.238031109099417</v>
      </c>
      <c r="M105">
        <f t="shared" si="27"/>
        <v>-29.715974402054364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15.592437518632561</v>
      </c>
      <c r="C106" s="9">
        <f t="shared" si="20"/>
        <v>0.52200000000000035</v>
      </c>
      <c r="D106" s="9">
        <f t="shared" si="21"/>
        <v>30.592437518632561</v>
      </c>
      <c r="E106" s="9">
        <f t="shared" si="21"/>
        <v>-0.94771930241401281</v>
      </c>
      <c r="F106" s="9">
        <f t="shared" si="22"/>
        <v>-0.6131642296703772</v>
      </c>
      <c r="G106" s="10">
        <f t="shared" si="29"/>
        <v>2.1666666599999997</v>
      </c>
      <c r="H106" s="5">
        <f t="shared" si="29"/>
        <v>1</v>
      </c>
      <c r="I106">
        <f t="shared" si="24"/>
        <v>56.333145246969409</v>
      </c>
      <c r="J106">
        <f t="shared" si="25"/>
        <v>55.192550961720571</v>
      </c>
      <c r="K106">
        <f t="shared" si="25"/>
        <v>-11.27854475338153</v>
      </c>
      <c r="L106">
        <f t="shared" si="26"/>
        <v>-12.213843930809729</v>
      </c>
      <c r="M106">
        <f t="shared" si="27"/>
        <v>-29.678112729270367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15.923372975212128</v>
      </c>
      <c r="C107" s="9">
        <f t="shared" si="20"/>
        <v>0.52800000000000036</v>
      </c>
      <c r="D107" s="9">
        <f t="shared" si="21"/>
        <v>30.923372975212128</v>
      </c>
      <c r="E107" s="9">
        <f t="shared" si="21"/>
        <v>-1.0159247769634288</v>
      </c>
      <c r="F107" s="9">
        <f t="shared" si="22"/>
        <v>-0.67018610568789194</v>
      </c>
      <c r="G107" s="10">
        <f t="shared" si="29"/>
        <v>2.1666666599999997</v>
      </c>
      <c r="H107" s="5">
        <f t="shared" si="29"/>
        <v>1</v>
      </c>
      <c r="I107">
        <f t="shared" si="24"/>
        <v>56.29731507723389</v>
      </c>
      <c r="J107">
        <f t="shared" si="25"/>
        <v>55.11926789813571</v>
      </c>
      <c r="K107">
        <f t="shared" si="25"/>
        <v>-11.456613429757152</v>
      </c>
      <c r="L107">
        <f t="shared" si="26"/>
        <v>-12.189868557829564</v>
      </c>
      <c r="M107">
        <f t="shared" si="27"/>
        <v>-29.640319543926161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16.2538691649669</v>
      </c>
      <c r="C108" s="9">
        <f t="shared" si="20"/>
        <v>0.53400000000000036</v>
      </c>
      <c r="D108" s="9">
        <f t="shared" si="21"/>
        <v>31.2538691649669</v>
      </c>
      <c r="E108" s="9">
        <f t="shared" si="21"/>
        <v>-1.0851979832937624</v>
      </c>
      <c r="F108" s="9">
        <f t="shared" si="22"/>
        <v>-0.72803871810690879</v>
      </c>
      <c r="G108" s="10">
        <f t="shared" si="29"/>
        <v>2.1666666599999997</v>
      </c>
      <c r="H108" s="5">
        <f t="shared" si="29"/>
        <v>1</v>
      </c>
      <c r="I108">
        <f t="shared" si="24"/>
        <v>56.262214981498232</v>
      </c>
      <c r="J108">
        <f t="shared" si="25"/>
        <v>55.046128686788734</v>
      </c>
      <c r="K108">
        <f t="shared" si="25"/>
        <v>-11.634455347020708</v>
      </c>
      <c r="L108">
        <f t="shared" si="26"/>
        <v>-12.16610347844663</v>
      </c>
      <c r="M108">
        <f t="shared" si="27"/>
        <v>-29.602593235455046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16.58392694722502</v>
      </c>
      <c r="C109" s="9">
        <f t="shared" si="20"/>
        <v>0.54000000000000037</v>
      </c>
      <c r="D109" s="9">
        <f t="shared" si="21"/>
        <v>31.58392694722502</v>
      </c>
      <c r="E109" s="9">
        <f t="shared" si="21"/>
        <v>-1.1555375620541248</v>
      </c>
      <c r="F109" s="9">
        <f t="shared" si="22"/>
        <v>-0.78671860905945357</v>
      </c>
      <c r="G109" s="10">
        <f t="shared" si="29"/>
        <v>2.1666666599999997</v>
      </c>
      <c r="H109" s="5">
        <f t="shared" si="29"/>
        <v>1</v>
      </c>
      <c r="I109">
        <f t="shared" si="24"/>
        <v>56.227842464703187</v>
      </c>
      <c r="J109">
        <f t="shared" si="25"/>
        <v>54.973132065918051</v>
      </c>
      <c r="K109">
        <f t="shared" si="25"/>
        <v>-11.812070906433439</v>
      </c>
      <c r="L109">
        <f t="shared" si="26"/>
        <v>-12.14254718635814</v>
      </c>
      <c r="M109">
        <f t="shared" si="27"/>
        <v>-29.564932207064508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16.913547173771175</v>
      </c>
      <c r="C110" s="9">
        <f t="shared" si="20"/>
        <v>0.54600000000000037</v>
      </c>
      <c r="D110" s="9">
        <f t="shared" si="21"/>
        <v>31.913547173771175</v>
      </c>
      <c r="E110" s="9">
        <f t="shared" si="21"/>
        <v>-1.2269421562724525</v>
      </c>
      <c r="F110" s="9">
        <f t="shared" si="22"/>
        <v>-0.84622233350196563</v>
      </c>
      <c r="G110" s="10">
        <f t="shared" si="29"/>
        <v>2.1666666599999997</v>
      </c>
      <c r="H110" s="5">
        <f t="shared" si="29"/>
        <v>1</v>
      </c>
      <c r="I110">
        <f t="shared" si="24"/>
        <v>56.194195019604336</v>
      </c>
      <c r="J110">
        <f t="shared" si="25"/>
        <v>54.900276782799899</v>
      </c>
      <c r="K110">
        <f t="shared" si="25"/>
        <v>-11.989460499675825</v>
      </c>
      <c r="L110">
        <f t="shared" si="26"/>
        <v>-12.11919818062716</v>
      </c>
      <c r="M110">
        <f t="shared" si="27"/>
        <v>-29.527334875719689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17.242730688900721</v>
      </c>
      <c r="C111" s="9">
        <f t="shared" si="20"/>
        <v>0.55200000000000038</v>
      </c>
      <c r="D111" s="9">
        <f t="shared" si="21"/>
        <v>32.242730688900721</v>
      </c>
      <c r="E111" s="9">
        <f t="shared" si="21"/>
        <v>-1.2994104112982705</v>
      </c>
      <c r="F111" s="9">
        <f t="shared" si="22"/>
        <v>-0.9065464590911092</v>
      </c>
      <c r="G111" s="10">
        <f t="shared" si="29"/>
        <v>2.1666666599999997</v>
      </c>
      <c r="H111" s="5">
        <f t="shared" si="29"/>
        <v>1</v>
      </c>
      <c r="I111">
        <f t="shared" si="24"/>
        <v>56.161270126787876</v>
      </c>
      <c r="J111">
        <f t="shared" si="25"/>
        <v>54.827561593716133</v>
      </c>
      <c r="K111">
        <f t="shared" si="25"/>
        <v>-12.166624508930143</v>
      </c>
      <c r="L111">
        <f t="shared" si="26"/>
        <v>-12.096054965640537</v>
      </c>
      <c r="M111">
        <f t="shared" si="27"/>
        <v>-29.489799672127027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17.571478329473635</v>
      </c>
      <c r="C112" s="9">
        <f t="shared" si="20"/>
        <v>0.55800000000000038</v>
      </c>
      <c r="D112" s="9">
        <f t="shared" si="21"/>
        <v>32.571478329473635</v>
      </c>
      <c r="E112" s="9">
        <f t="shared" si="21"/>
        <v>-1.3729409747459496</v>
      </c>
      <c r="F112" s="9">
        <f t="shared" si="22"/>
        <v>-0.96768756606091522</v>
      </c>
      <c r="G112" s="10">
        <f t="shared" si="29"/>
        <v>2.1666666599999997</v>
      </c>
      <c r="H112" s="5">
        <f t="shared" si="29"/>
        <v>1</v>
      </c>
      <c r="I112">
        <f t="shared" si="24"/>
        <v>56.129065254690893</v>
      </c>
      <c r="J112">
        <f t="shared" si="25"/>
        <v>54.754985263922293</v>
      </c>
      <c r="K112">
        <f t="shared" si="25"/>
        <v>-12.343563306962904</v>
      </c>
      <c r="L112">
        <f t="shared" si="26"/>
        <v>-12.0731160510684</v>
      </c>
      <c r="M112">
        <f t="shared" si="27"/>
        <v>-29.452325040717987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17.899790924968251</v>
      </c>
      <c r="C113" s="9">
        <f t="shared" si="20"/>
        <v>0.56400000000000039</v>
      </c>
      <c r="D113" s="9">
        <f t="shared" si="21"/>
        <v>32.899790924968251</v>
      </c>
      <c r="E113" s="9">
        <f t="shared" si="21"/>
        <v>-1.4475324964384599</v>
      </c>
      <c r="F113" s="9">
        <f t="shared" si="22"/>
        <v>-1.0296422471012305</v>
      </c>
      <c r="G113" s="10">
        <f t="shared" si="29"/>
        <v>2.1666666599999997</v>
      </c>
      <c r="H113" s="5">
        <f t="shared" si="29"/>
        <v>1</v>
      </c>
      <c r="I113">
        <f t="shared" si="24"/>
        <v>56.097577859626163</v>
      </c>
      <c r="J113">
        <f t="shared" si="25"/>
        <v>54.68254656761588</v>
      </c>
      <c r="K113">
        <f t="shared" si="25"/>
        <v>-12.520277257207212</v>
      </c>
      <c r="L113">
        <f t="shared" si="26"/>
        <v>-12.050379951825178</v>
      </c>
      <c r="M113">
        <f t="shared" si="27"/>
        <v>-29.414909439632915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18.22766929753481</v>
      </c>
      <c r="C114" s="9">
        <f t="shared" si="20"/>
        <v>0.5700000000000004</v>
      </c>
      <c r="D114" s="9">
        <f t="shared" si="21"/>
        <v>33.22766929753481</v>
      </c>
      <c r="E114" s="9">
        <f t="shared" si="21"/>
        <v>-1.5231836283516167</v>
      </c>
      <c r="F114" s="9">
        <f t="shared" si="22"/>
        <v>-1.0924071072374524</v>
      </c>
      <c r="G114" s="10">
        <f t="shared" si="29"/>
        <v>2.1666666599999997</v>
      </c>
      <c r="H114" s="5">
        <f t="shared" si="29"/>
        <v>1</v>
      </c>
      <c r="I114">
        <f t="shared" si="24"/>
        <v>56.066805385811442</v>
      </c>
      <c r="J114">
        <f t="shared" si="25"/>
        <v>54.610244287904926</v>
      </c>
      <c r="K114">
        <f t="shared" si="25"/>
        <v>-12.69676671384501</v>
      </c>
      <c r="L114">
        <f t="shared" si="26"/>
        <v>-12.02784518803217</v>
      </c>
      <c r="M114">
        <f t="shared" si="27"/>
        <v>-29.377551340704933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18.555114262048853</v>
      </c>
      <c r="C115" s="9">
        <f t="shared" si="20"/>
        <v>0.5760000000000004</v>
      </c>
      <c r="D115" s="9">
        <f t="shared" si="21"/>
        <v>33.555114262048853</v>
      </c>
      <c r="E115" s="9">
        <f t="shared" si="21"/>
        <v>-1.5998930245588194</v>
      </c>
      <c r="F115" s="9">
        <f t="shared" si="22"/>
        <v>-1.1559787637115861</v>
      </c>
      <c r="G115" s="10">
        <f t="shared" si="29"/>
        <v>2.1666666599999997</v>
      </c>
      <c r="H115" s="5">
        <f t="shared" si="29"/>
        <v>1</v>
      </c>
      <c r="I115">
        <f t="shared" si="24"/>
        <v>56.036745265403198</v>
      </c>
      <c r="J115">
        <f t="shared" si="25"/>
        <v>54.538077216776735</v>
      </c>
      <c r="K115">
        <f t="shared" si="25"/>
        <v>-12.873032021889239</v>
      </c>
      <c r="L115">
        <f t="shared" si="26"/>
        <v>-12.005510284981598</v>
      </c>
      <c r="M115">
        <f t="shared" si="27"/>
        <v>-29.340249229443906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18.882126626164386</v>
      </c>
      <c r="C116" s="9">
        <f t="shared" si="20"/>
        <v>0.58200000000000041</v>
      </c>
      <c r="D116" s="9">
        <f t="shared" si="21"/>
        <v>33.882126626164386</v>
      </c>
      <c r="E116" s="9">
        <f t="shared" si="21"/>
        <v>-1.6776593411762848</v>
      </c>
      <c r="F116" s="9">
        <f t="shared" si="22"/>
        <v>-1.2203538458645524</v>
      </c>
      <c r="G116" s="10">
        <f t="shared" si="29"/>
        <v>2.1666666599999997</v>
      </c>
      <c r="H116" s="5">
        <f t="shared" si="29"/>
        <v>1</v>
      </c>
      <c r="I116">
        <f t="shared" si="24"/>
        <v>56.007394918534658</v>
      </c>
      <c r="J116">
        <f t="shared" si="25"/>
        <v>54.466044155066847</v>
      </c>
      <c r="K116">
        <f t="shared" si="25"/>
        <v>-13.049073517265903</v>
      </c>
      <c r="L116">
        <f t="shared" si="26"/>
        <v>-11.983373773102105</v>
      </c>
      <c r="M116">
        <f t="shared" si="27"/>
        <v>-29.303001605020391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19.208707190366873</v>
      </c>
      <c r="C117" s="9">
        <f t="shared" si="20"/>
        <v>0.58800000000000041</v>
      </c>
      <c r="D117" s="9">
        <f t="shared" si="21"/>
        <v>34.208707190366873</v>
      </c>
      <c r="E117" s="9">
        <f t="shared" si="21"/>
        <v>-1.7564812363087705</v>
      </c>
      <c r="F117" s="9">
        <f t="shared" si="22"/>
        <v>-1.2855289950197912</v>
      </c>
      <c r="G117" s="10">
        <f t="shared" ref="G117:H132" si="30">G116</f>
        <v>2.1666666599999997</v>
      </c>
      <c r="H117" s="5">
        <f t="shared" si="30"/>
        <v>1</v>
      </c>
      <c r="I117">
        <f t="shared" si="24"/>
        <v>55.978751753358345</v>
      </c>
      <c r="J117">
        <f t="shared" si="25"/>
        <v>54.394143912428234</v>
      </c>
      <c r="K117">
        <f t="shared" si="25"/>
        <v>-13.224891526896025</v>
      </c>
      <c r="L117">
        <f t="shared" si="26"/>
        <v>-11.961434187925763</v>
      </c>
      <c r="M117">
        <f t="shared" si="27"/>
        <v>-29.265806980249575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19.534856748026058</v>
      </c>
      <c r="C118" s="9">
        <f t="shared" si="20"/>
        <v>0.59400000000000042</v>
      </c>
      <c r="D118" s="9">
        <f t="shared" si="21"/>
        <v>34.534856748026058</v>
      </c>
      <c r="E118" s="9">
        <f t="shared" si="21"/>
        <v>-1.8363573699957911</v>
      </c>
      <c r="F118" s="9">
        <f t="shared" si="22"/>
        <v>-1.351500864368119</v>
      </c>
      <c r="G118" s="10">
        <f t="shared" si="30"/>
        <v>2.1666666599999997</v>
      </c>
      <c r="H118" s="5">
        <f t="shared" si="30"/>
        <v>1</v>
      </c>
      <c r="I118">
        <f t="shared" si="24"/>
        <v>55.950813166092793</v>
      </c>
      <c r="J118">
        <f t="shared" si="25"/>
        <v>54.322375307300682</v>
      </c>
      <c r="K118">
        <f t="shared" si="25"/>
        <v>-13.400486368777523</v>
      </c>
      <c r="L118">
        <f t="shared" si="26"/>
        <v>-11.939690070056452</v>
      </c>
      <c r="M118">
        <f t="shared" si="27"/>
        <v>-29.228663881575205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19.860576085448599</v>
      </c>
      <c r="C119" s="9">
        <f t="shared" si="20"/>
        <v>0.60000000000000042</v>
      </c>
      <c r="D119" s="9">
        <f t="shared" si="21"/>
        <v>34.860576085448599</v>
      </c>
      <c r="E119" s="9">
        <f t="shared" si="21"/>
        <v>-1.9172864041583246</v>
      </c>
      <c r="F119" s="9">
        <f t="shared" si="22"/>
        <v>-1.4182661188538495</v>
      </c>
      <c r="G119" s="10">
        <f t="shared" si="30"/>
        <v>2.1666666599999997</v>
      </c>
      <c r="H119" s="5">
        <f t="shared" si="30"/>
        <v>1</v>
      </c>
      <c r="I119">
        <f t="shared" si="24"/>
        <v>55.923576541073608</v>
      </c>
      <c r="J119">
        <f t="shared" si="25"/>
        <v>54.250737166880342</v>
      </c>
      <c r="K119">
        <f t="shared" si="25"/>
        <v>-13.575858352066975</v>
      </c>
      <c r="L119">
        <f t="shared" si="26"/>
        <v>-11.918139965139687</v>
      </c>
      <c r="M119">
        <f t="shared" si="27"/>
        <v>-29.191570849053424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20.185865981930512</v>
      </c>
      <c r="C120" s="9">
        <f t="shared" si="20"/>
        <v>0.60600000000000043</v>
      </c>
      <c r="D120" s="9">
        <f t="shared" si="21"/>
        <v>35.185865981930512</v>
      </c>
      <c r="E120" s="9">
        <f t="shared" si="21"/>
        <v>-1.9992670025460095</v>
      </c>
      <c r="F120" s="9">
        <f t="shared" si="22"/>
        <v>-1.4858214350621552</v>
      </c>
      <c r="G120" s="10">
        <f t="shared" si="30"/>
        <v>2.1666666599999997</v>
      </c>
      <c r="H120" s="5">
        <f t="shared" si="30"/>
        <v>1</v>
      </c>
      <c r="I120">
        <f t="shared" si="24"/>
        <v>55.897039250808696</v>
      </c>
      <c r="J120">
        <f t="shared" si="25"/>
        <v>54.179228327089504</v>
      </c>
      <c r="K120">
        <f t="shared" si="25"/>
        <v>-13.751007777161295</v>
      </c>
      <c r="L120">
        <f t="shared" si="26"/>
        <v>-11.896782423833814</v>
      </c>
      <c r="M120">
        <f t="shared" si="27"/>
        <v>-29.154526436336514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20.510727209809417</v>
      </c>
      <c r="C121" s="9">
        <f t="shared" si="20"/>
        <v>0.61200000000000043</v>
      </c>
      <c r="D121" s="9">
        <f t="shared" si="21"/>
        <v>35.510727209809417</v>
      </c>
      <c r="E121" s="9">
        <f t="shared" si="21"/>
        <v>-2.0822978306848312</v>
      </c>
      <c r="F121" s="9">
        <f t="shared" si="22"/>
        <v>-1.5541635011076633</v>
      </c>
      <c r="G121" s="10">
        <f t="shared" si="30"/>
        <v>2.1666666599999997</v>
      </c>
      <c r="H121" s="5">
        <f t="shared" si="30"/>
        <v>1</v>
      </c>
      <c r="I121">
        <f t="shared" si="24"/>
        <v>55.871198656037684</v>
      </c>
      <c r="J121">
        <f t="shared" si="25"/>
        <v>54.107847632546502</v>
      </c>
      <c r="K121">
        <f t="shared" si="25"/>
        <v>-13.925934935779313</v>
      </c>
      <c r="L121">
        <f t="shared" si="26"/>
        <v>-11.875616001782554</v>
      </c>
      <c r="M121">
        <f t="shared" si="27"/>
        <v>-29.117529210656567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20.835160534516667</v>
      </c>
      <c r="C122" s="9">
        <f t="shared" si="20"/>
        <v>0.61800000000000044</v>
      </c>
      <c r="D122" s="9">
        <f t="shared" si="21"/>
        <v>35.835160534516667</v>
      </c>
      <c r="E122" s="9">
        <f t="shared" si="21"/>
        <v>-2.1663775558252989</v>
      </c>
      <c r="F122" s="9">
        <f t="shared" si="22"/>
        <v>-1.6232890165243017</v>
      </c>
      <c r="G122" s="10">
        <f t="shared" si="30"/>
        <v>2.1666666599999997</v>
      </c>
      <c r="H122" s="5">
        <f t="shared" si="30"/>
        <v>1</v>
      </c>
      <c r="I122">
        <f t="shared" si="24"/>
        <v>55.846052105795451</v>
      </c>
      <c r="J122">
        <f t="shared" si="25"/>
        <v>54.036593936535809</v>
      </c>
      <c r="K122">
        <f t="shared" si="25"/>
        <v>-14.100640111043253</v>
      </c>
      <c r="L122">
        <f t="shared" si="26"/>
        <v>-11.854639259588899</v>
      </c>
      <c r="M122">
        <f t="shared" si="27"/>
        <v>-29.080577752808978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21.159166714629208</v>
      </c>
      <c r="C123" s="9">
        <f t="shared" si="20"/>
        <v>0.62400000000000044</v>
      </c>
      <c r="D123" s="9">
        <f t="shared" si="21"/>
        <v>36.159166714629208</v>
      </c>
      <c r="E123" s="9">
        <f t="shared" si="21"/>
        <v>-2.251504846891109</v>
      </c>
      <c r="F123" s="9">
        <f t="shared" si="22"/>
        <v>-1.6931946921563337</v>
      </c>
      <c r="G123" s="10">
        <f t="shared" si="30"/>
        <v>2.1666666599999997</v>
      </c>
      <c r="H123" s="5">
        <f t="shared" si="30"/>
        <v>1</v>
      </c>
      <c r="I123">
        <f t="shared" si="24"/>
        <v>55.82159693747974</v>
      </c>
      <c r="J123">
        <f t="shared" si="25"/>
        <v>53.965466100978276</v>
      </c>
      <c r="K123">
        <f t="shared" si="25"/>
        <v>-14.275123577560107</v>
      </c>
      <c r="L123">
        <f t="shared" si="26"/>
        <v>-11.833850762790332</v>
      </c>
      <c r="M123">
        <f t="shared" si="27"/>
        <v>-29.043670657135792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21.482746501921348</v>
      </c>
      <c r="C124" s="9">
        <f t="shared" si="20"/>
        <v>0.63000000000000045</v>
      </c>
      <c r="D124" s="9">
        <f t="shared" si="21"/>
        <v>36.482746501921348</v>
      </c>
      <c r="E124" s="9">
        <f t="shared" si="21"/>
        <v>-2.3376783744282981</v>
      </c>
      <c r="F124" s="9">
        <f t="shared" si="22"/>
        <v>-1.7638772500506397</v>
      </c>
      <c r="G124" s="10">
        <f t="shared" si="30"/>
        <v>2.1666666599999997</v>
      </c>
      <c r="H124" s="5">
        <f t="shared" si="30"/>
        <v>1</v>
      </c>
      <c r="I124">
        <f t="shared" si="24"/>
        <v>55.797830476922798</v>
      </c>
      <c r="J124">
        <f t="shared" si="25"/>
        <v>53.894462996401536</v>
      </c>
      <c r="K124">
        <f t="shared" si="25"/>
        <v>-14.449385601502922</v>
      </c>
      <c r="L124">
        <f t="shared" si="26"/>
        <v>-11.813249081835329</v>
      </c>
      <c r="M124">
        <f t="shared" si="27"/>
        <v>-29.006806531508886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21.805900641416287</v>
      </c>
      <c r="C125" s="9">
        <f t="shared" si="20"/>
        <v>0.63600000000000045</v>
      </c>
      <c r="D125" s="9">
        <f t="shared" si="21"/>
        <v>36.805900641416287</v>
      </c>
      <c r="E125" s="9">
        <f t="shared" si="21"/>
        <v>-2.4248968105548827</v>
      </c>
      <c r="F125" s="9">
        <f t="shared" si="22"/>
        <v>-1.8353334233501752</v>
      </c>
      <c r="G125" s="10">
        <f t="shared" si="30"/>
        <v>2.1666666599999997</v>
      </c>
      <c r="H125" s="5">
        <f t="shared" si="30"/>
        <v>1</v>
      </c>
      <c r="I125">
        <f t="shared" si="24"/>
        <v>55.774750038466905</v>
      </c>
      <c r="J125">
        <f t="shared" si="25"/>
        <v>53.823583501910527</v>
      </c>
      <c r="K125">
        <f t="shared" si="25"/>
        <v>-14.623426440691976</v>
      </c>
      <c r="L125">
        <f t="shared" si="26"/>
        <v>-11.792832792061104</v>
      </c>
      <c r="M125">
        <f t="shared" si="27"/>
        <v>-28.969983997312919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22.128629871437489</v>
      </c>
      <c r="C126" s="9">
        <f t="shared" si="20"/>
        <v>0.64200000000000046</v>
      </c>
      <c r="D126" s="9">
        <f t="shared" si="21"/>
        <v>37.128629871437489</v>
      </c>
      <c r="E126" s="9">
        <f t="shared" si="21"/>
        <v>-2.5131588289109863</v>
      </c>
      <c r="F126" s="9">
        <f t="shared" si="22"/>
        <v>-1.9075599561886341</v>
      </c>
      <c r="G126" s="10">
        <f t="shared" si="30"/>
        <v>2.1666666599999997</v>
      </c>
      <c r="H126" s="5">
        <f t="shared" si="30"/>
        <v>1</v>
      </c>
      <c r="I126">
        <f t="shared" si="24"/>
        <v>55.752352925043951</v>
      </c>
      <c r="J126">
        <f t="shared" si="25"/>
        <v>53.752826505158161</v>
      </c>
      <c r="K126">
        <f t="shared" si="25"/>
        <v>-14.797246344675854</v>
      </c>
      <c r="L126">
        <f t="shared" si="26"/>
        <v>-11.772600473672655</v>
      </c>
      <c r="M126">
        <f t="shared" si="27"/>
        <v>-28.933201689428081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22.450934923659915</v>
      </c>
      <c r="C127" s="9">
        <f t="shared" si="20"/>
        <v>0.64800000000000046</v>
      </c>
      <c r="D127" s="9">
        <f t="shared" si="21"/>
        <v>37.450934923659915</v>
      </c>
      <c r="E127" s="9">
        <f t="shared" si="21"/>
        <v>-2.6024631046094511</v>
      </c>
      <c r="F127" s="9">
        <f t="shared" si="22"/>
        <v>-1.9805536035863107</v>
      </c>
      <c r="G127" s="10">
        <f t="shared" si="30"/>
        <v>2.1666666599999997</v>
      </c>
      <c r="H127" s="5">
        <f t="shared" si="30"/>
        <v>1</v>
      </c>
      <c r="I127">
        <f t="shared" si="24"/>
        <v>55.730636428258727</v>
      </c>
      <c r="J127">
        <f t="shared" si="25"/>
        <v>53.682190902316123</v>
      </c>
      <c r="K127">
        <f t="shared" si="25"/>
        <v>-14.970845554812422</v>
      </c>
      <c r="L127">
        <f t="shared" si="26"/>
        <v>-11.752550711722995</v>
      </c>
      <c r="M127">
        <f t="shared" si="27"/>
        <v>-28.89645825621259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22.772816523160998</v>
      </c>
      <c r="C128" s="9">
        <f t="shared" si="20"/>
        <v>0.65400000000000047</v>
      </c>
      <c r="D128" s="9">
        <f t="shared" si="21"/>
        <v>37.772816523160998</v>
      </c>
      <c r="E128" s="9">
        <f t="shared" si="21"/>
        <v>-2.6928083141869372</v>
      </c>
      <c r="F128" s="9">
        <f t="shared" si="22"/>
        <v>-2.054311131347117</v>
      </c>
      <c r="G128" s="10">
        <f t="shared" si="30"/>
        <v>2.1666666599999997</v>
      </c>
      <c r="H128" s="5">
        <f t="shared" si="30"/>
        <v>1</v>
      </c>
      <c r="I128">
        <f t="shared" si="24"/>
        <v>55.709597828476149</v>
      </c>
      <c r="J128">
        <f t="shared" si="25"/>
        <v>53.611675598045785</v>
      </c>
      <c r="K128">
        <f t="shared" si="25"/>
        <v>-15.144224304349699</v>
      </c>
      <c r="L128">
        <f t="shared" si="26"/>
        <v>-11.732682096094582</v>
      </c>
      <c r="M128">
        <f t="shared" si="27"/>
        <v>-28.859752359484901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23.094275388471544</v>
      </c>
      <c r="C129" s="9">
        <f t="shared" si="20"/>
        <v>0.66000000000000048</v>
      </c>
      <c r="D129" s="9">
        <f t="shared" si="21"/>
        <v>38.094275388471544</v>
      </c>
      <c r="E129" s="9">
        <f t="shared" si="21"/>
        <v>-2.7841931355555061</v>
      </c>
      <c r="F129" s="9">
        <f t="shared" si="22"/>
        <v>-2.1288293159567924</v>
      </c>
      <c r="G129" s="10">
        <f t="shared" si="30"/>
        <v>2.1666666599999997</v>
      </c>
      <c r="H129" s="5">
        <f t="shared" si="30"/>
        <v>1</v>
      </c>
      <c r="I129">
        <f t="shared" si="24"/>
        <v>55.689234394912091</v>
      </c>
      <c r="J129">
        <f t="shared" si="25"/>
        <v>53.54127950546922</v>
      </c>
      <c r="K129">
        <f t="shared" si="25"/>
        <v>-15.317382818506609</v>
      </c>
      <c r="L129">
        <f t="shared" si="26"/>
        <v>-11.712993221481939</v>
      </c>
      <c r="M129">
        <f t="shared" si="27"/>
        <v>-28.82308267450566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23.415312231626373</v>
      </c>
      <c r="C130" s="9">
        <f t="shared" si="20"/>
        <v>0.66600000000000048</v>
      </c>
      <c r="D130" s="9">
        <f t="shared" si="21"/>
        <v>38.415312231626373</v>
      </c>
      <c r="E130" s="9">
        <f t="shared" si="21"/>
        <v>-2.8766162479546868</v>
      </c>
      <c r="F130" s="9">
        <f t="shared" si="22"/>
        <v>-2.2041049444822587</v>
      </c>
      <c r="G130" s="10">
        <f t="shared" si="30"/>
        <v>2.1666666599999997</v>
      </c>
      <c r="H130" s="5">
        <f t="shared" si="30"/>
        <v>1</v>
      </c>
      <c r="I130">
        <f t="shared" si="24"/>
        <v>55.669543385728041</v>
      </c>
      <c r="J130">
        <f t="shared" si="25"/>
        <v>53.471001546140329</v>
      </c>
      <c r="K130">
        <f t="shared" si="25"/>
        <v>-15.490321314553643</v>
      </c>
      <c r="L130">
        <f t="shared" si="26"/>
        <v>-11.693482687375429</v>
      </c>
      <c r="M130">
        <f t="shared" si="27"/>
        <v>-28.78644788995933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23.735927758214842</v>
      </c>
      <c r="C131" s="9">
        <f t="shared" si="20"/>
        <v>0.67200000000000049</v>
      </c>
      <c r="D131" s="9">
        <f t="shared" si="21"/>
        <v>38.735927758214842</v>
      </c>
      <c r="E131" s="9">
        <f t="shared" si="21"/>
        <v>-2.970076331904028</v>
      </c>
      <c r="F131" s="9">
        <f t="shared" si="22"/>
        <v>-2.2801348144721385</v>
      </c>
      <c r="G131" s="10">
        <f t="shared" si="30"/>
        <v>2.1666666599999997</v>
      </c>
      <c r="H131" s="5">
        <f t="shared" si="30"/>
        <v>1</v>
      </c>
      <c r="I131">
        <f t="shared" si="24"/>
        <v>55.650522048129275</v>
      </c>
      <c r="J131">
        <f t="shared" si="25"/>
        <v>53.400840650016079</v>
      </c>
      <c r="K131">
        <f t="shared" si="25"/>
        <v>-15.6630400018934</v>
      </c>
      <c r="L131">
        <f t="shared" si="26"/>
        <v>-11.674149098046138</v>
      </c>
      <c r="M131">
        <f t="shared" si="27"/>
        <v>-28.749846707935497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24.056122667431175</v>
      </c>
      <c r="C132" s="9">
        <f t="shared" si="20"/>
        <v>0.67800000000000049</v>
      </c>
      <c r="D132" s="9">
        <f t="shared" si="21"/>
        <v>39.056122667431175</v>
      </c>
      <c r="E132" s="9">
        <f t="shared" si="21"/>
        <v>-3.0645720691561311</v>
      </c>
      <c r="F132" s="9">
        <f t="shared" si="22"/>
        <v>-2.3569157338584223</v>
      </c>
      <c r="G132" s="10">
        <f t="shared" si="30"/>
        <v>2.1666666599999997</v>
      </c>
      <c r="H132" s="5">
        <f t="shared" si="30"/>
        <v>1</v>
      </c>
      <c r="I132">
        <f t="shared" si="24"/>
        <v>55.632167618466667</v>
      </c>
      <c r="J132">
        <f t="shared" si="25"/>
        <v>53.3307957554278</v>
      </c>
      <c r="K132">
        <f t="shared" si="25"/>
        <v>-15.835539082141013</v>
      </c>
      <c r="L132">
        <f t="shared" si="26"/>
        <v>-11.654991062531899</v>
      </c>
      <c r="M132">
        <f t="shared" si="27"/>
        <v>-28.71327784390984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24.375897652124614</v>
      </c>
      <c r="C133" s="9">
        <f t="shared" si="20"/>
        <v>0.6840000000000005</v>
      </c>
      <c r="D133" s="9">
        <f t="shared" si="21"/>
        <v>39.375897652124614</v>
      </c>
      <c r="E133" s="9">
        <f t="shared" si="21"/>
        <v>-3.1601021426501674</v>
      </c>
      <c r="F133" s="9">
        <f t="shared" si="22"/>
        <v>-2.4344445208592593</v>
      </c>
      <c r="G133" s="10">
        <f t="shared" ref="G133:H148" si="31">G132</f>
        <v>2.1666666599999997</v>
      </c>
      <c r="H133" s="5">
        <f t="shared" si="31"/>
        <v>1</v>
      </c>
      <c r="I133">
        <f t="shared" si="24"/>
        <v>55.61447732234199</v>
      </c>
      <c r="J133">
        <f t="shared" si="25"/>
        <v>53.260865809052611</v>
      </c>
      <c r="K133">
        <f t="shared" si="25"/>
        <v>-16.007818749204471</v>
      </c>
      <c r="L133">
        <f t="shared" si="26"/>
        <v>-11.636007194624368</v>
      </c>
      <c r="M133">
        <f t="shared" si="27"/>
        <v>-28.676740026724712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24.695253398849424</v>
      </c>
      <c r="C134" s="9">
        <f t="shared" si="20"/>
        <v>0.6900000000000005</v>
      </c>
      <c r="D134" s="9">
        <f t="shared" si="21"/>
        <v>39.695253398849424</v>
      </c>
      <c r="E134" s="9">
        <f t="shared" si="21"/>
        <v>-3.2566652364658752</v>
      </c>
      <c r="F134" s="9">
        <f t="shared" si="22"/>
        <v>-2.5127180038828927</v>
      </c>
      <c r="G134" s="10">
        <f t="shared" si="31"/>
        <v>2.1666666599999997</v>
      </c>
      <c r="H134" s="5">
        <f t="shared" si="31"/>
        <v>1</v>
      </c>
      <c r="I134">
        <f t="shared" si="24"/>
        <v>55.597448374716627</v>
      </c>
      <c r="J134">
        <f t="shared" si="25"/>
        <v>53.191049765884863</v>
      </c>
      <c r="K134">
        <f t="shared" si="25"/>
        <v>-16.179879189364819</v>
      </c>
      <c r="L134">
        <f t="shared" si="26"/>
        <v>-11.617196112857171</v>
      </c>
      <c r="M134">
        <f t="shared" si="27"/>
        <v>-28.64023199856938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25.014190587914705</v>
      </c>
      <c r="C135" s="9">
        <f t="shared" si="20"/>
        <v>0.69600000000000051</v>
      </c>
      <c r="D135" s="9">
        <f t="shared" si="21"/>
        <v>40.014190587914705</v>
      </c>
      <c r="E135" s="9">
        <f t="shared" si="21"/>
        <v>-3.3542600357780383</v>
      </c>
      <c r="F135" s="9">
        <f t="shared" si="22"/>
        <v>-2.5917330214327134</v>
      </c>
      <c r="G135" s="10">
        <f t="shared" si="31"/>
        <v>2.1666666599999997</v>
      </c>
      <c r="H135" s="5">
        <f t="shared" si="31"/>
        <v>1</v>
      </c>
      <c r="I135">
        <f t="shared" si="24"/>
        <v>55.581077980023736</v>
      </c>
      <c r="J135">
        <f t="shared" si="25"/>
        <v>53.121346589207718</v>
      </c>
      <c r="K135">
        <f t="shared" si="25"/>
        <v>-16.351720581356236</v>
      </c>
      <c r="L135">
        <f t="shared" si="26"/>
        <v>-11.5985564404951</v>
      </c>
      <c r="M135">
        <f t="shared" si="27"/>
        <v>-28.603752514959837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25.332709893434021</v>
      </c>
      <c r="C136" s="9">
        <f t="shared" si="20"/>
        <v>0.70200000000000051</v>
      </c>
      <c r="D136" s="9">
        <f t="shared" si="21"/>
        <v>40.332709893434021</v>
      </c>
      <c r="E136" s="9">
        <f t="shared" si="21"/>
        <v>-3.4528852268114449</v>
      </c>
      <c r="F136" s="9">
        <f t="shared" si="22"/>
        <v>-2.6714864220134098</v>
      </c>
      <c r="G136" s="10">
        <f t="shared" si="31"/>
        <v>2.1666666599999997</v>
      </c>
      <c r="H136" s="5">
        <f t="shared" si="31"/>
        <v>1</v>
      </c>
      <c r="I136">
        <f t="shared" si="24"/>
        <v>55.56536333228366</v>
      </c>
      <c r="J136">
        <f t="shared" si="25"/>
        <v>53.051755250564746</v>
      </c>
      <c r="K136">
        <f t="shared" si="25"/>
        <v>-16.523343096445995</v>
      </c>
      <c r="L136">
        <f t="shared" si="26"/>
        <v>-11.580086805524305</v>
      </c>
      <c r="M136">
        <f t="shared" si="27"/>
        <v>-28.567300344718216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25.650811983374908</v>
      </c>
      <c r="C137" s="9">
        <f t="shared" si="20"/>
        <v>0.70800000000000052</v>
      </c>
      <c r="D137" s="9">
        <f t="shared" si="21"/>
        <v>40.650811983374908</v>
      </c>
      <c r="E137" s="9">
        <f t="shared" si="21"/>
        <v>-3.5525394967963257</v>
      </c>
      <c r="F137" s="9">
        <f t="shared" si="22"/>
        <v>-2.7519750640382581</v>
      </c>
      <c r="G137" s="10">
        <f t="shared" si="31"/>
        <v>2.1666666599999997</v>
      </c>
      <c r="H137" s="5">
        <f t="shared" si="31"/>
        <v>1</v>
      </c>
      <c r="I137">
        <f t="shared" si="24"/>
        <v>55.550301615222651</v>
      </c>
      <c r="J137">
        <f t="shared" si="25"/>
        <v>52.9822747297316</v>
      </c>
      <c r="K137">
        <f t="shared" si="25"/>
        <v>-16.694746898514303</v>
      </c>
      <c r="L137">
        <f t="shared" si="26"/>
        <v>-11.561785840643481</v>
      </c>
      <c r="M137">
        <f t="shared" si="27"/>
        <v>-28.53087426995177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25.968497519608164</v>
      </c>
      <c r="C138" s="9">
        <f t="shared" si="20"/>
        <v>0.71400000000000052</v>
      </c>
      <c r="D138" s="9">
        <f t="shared" si="21"/>
        <v>40.968497519608164</v>
      </c>
      <c r="E138" s="9">
        <f t="shared" si="21"/>
        <v>-3.6532215339242708</v>
      </c>
      <c r="F138" s="9">
        <f t="shared" si="22"/>
        <v>-2.8331958157374753</v>
      </c>
      <c r="G138" s="10">
        <f t="shared" si="31"/>
        <v>2.1666666599999997</v>
      </c>
      <c r="H138" s="5">
        <f t="shared" si="31"/>
        <v>1</v>
      </c>
      <c r="I138">
        <f t="shared" si="24"/>
        <v>55.535890002394765</v>
      </c>
      <c r="J138">
        <f t="shared" si="25"/>
        <v>52.91290401468774</v>
      </c>
      <c r="K138">
        <f t="shared" si="25"/>
        <v>-16.865932144134014</v>
      </c>
      <c r="L138">
        <f t="shared" si="26"/>
        <v>-11.543652183256032</v>
      </c>
      <c r="M138">
        <f t="shared" si="27"/>
        <v>-28.494473086031398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26.28576715795699</v>
      </c>
      <c r="C139" s="9">
        <f t="shared" si="20"/>
        <v>0.72000000000000053</v>
      </c>
      <c r="D139" s="9">
        <f t="shared" si="21"/>
        <v>41.28576715795699</v>
      </c>
      <c r="E139" s="9">
        <f t="shared" si="21"/>
        <v>-3.7549300273046233</v>
      </c>
      <c r="F139" s="9">
        <f t="shared" si="22"/>
        <v>-2.9151455550676846</v>
      </c>
      <c r="G139" s="10">
        <f t="shared" si="31"/>
        <v>2.1666666599999997</v>
      </c>
      <c r="H139" s="5">
        <f t="shared" si="31"/>
        <v>1</v>
      </c>
      <c r="I139">
        <f t="shared" si="24"/>
        <v>55.522125657306859</v>
      </c>
      <c r="J139">
        <f t="shared" si="25"/>
        <v>52.843642101588202</v>
      </c>
      <c r="K139">
        <f t="shared" si="25"/>
        <v>-17.036898982650204</v>
      </c>
      <c r="L139">
        <f t="shared" si="26"/>
        <v>-11.525684475463169</v>
      </c>
      <c r="M139">
        <f t="shared" si="27"/>
        <v>-28.458095601569745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26.602621548245963</v>
      </c>
      <c r="C140" s="9">
        <f t="shared" si="20"/>
        <v>0.72600000000000053</v>
      </c>
      <c r="D140" s="9">
        <f t="shared" si="21"/>
        <v>41.602621548245963</v>
      </c>
      <c r="E140" s="9">
        <f t="shared" si="21"/>
        <v>-3.8576636669213529</v>
      </c>
      <c r="F140" s="9">
        <f t="shared" si="22"/>
        <v>-2.9978211696224553</v>
      </c>
      <c r="G140" s="10">
        <f t="shared" si="31"/>
        <v>2.1666666599999997</v>
      </c>
      <c r="H140" s="5">
        <f t="shared" si="31"/>
        <v>1</v>
      </c>
      <c r="I140">
        <f t="shared" si="24"/>
        <v>55.509005733546701</v>
      </c>
      <c r="J140">
        <f t="shared" si="25"/>
        <v>52.774487994735424</v>
      </c>
      <c r="K140">
        <f t="shared" si="25"/>
        <v>-17.207647556259623</v>
      </c>
      <c r="L140">
        <f t="shared" si="26"/>
        <v>-11.507881364057933</v>
      </c>
      <c r="M140">
        <f t="shared" si="27"/>
        <v>-28.421740638398781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26.91906133434982</v>
      </c>
      <c r="C141" s="9">
        <f t="shared" si="20"/>
        <v>0.73200000000000054</v>
      </c>
      <c r="D141" s="9">
        <f t="shared" si="21"/>
        <v>41.91906133434982</v>
      </c>
      <c r="E141" s="9">
        <f t="shared" si="21"/>
        <v>-3.9614211435904019</v>
      </c>
      <c r="F141" s="9">
        <f t="shared" si="22"/>
        <v>-3.08121955654391</v>
      </c>
      <c r="G141" s="10">
        <f t="shared" si="31"/>
        <v>2.1666666599999997</v>
      </c>
      <c r="H141" s="5">
        <f t="shared" si="31"/>
        <v>1</v>
      </c>
      <c r="I141">
        <f t="shared" si="24"/>
        <v>55.496527374914038</v>
      </c>
      <c r="J141">
        <f t="shared" si="25"/>
        <v>52.705440706551073</v>
      </c>
      <c r="K141">
        <f t="shared" si="25"/>
        <v>-17.378178000090017</v>
      </c>
      <c r="L141">
        <f t="shared" si="26"/>
        <v>-11.49024150052011</v>
      </c>
      <c r="M141">
        <f t="shared" si="27"/>
        <v>-28.385407031546926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27.235087154242116</v>
      </c>
      <c r="C142" s="9">
        <f t="shared" si="20"/>
        <v>0.73800000000000054</v>
      </c>
      <c r="D142" s="9">
        <f t="shared" si="21"/>
        <v>42.235087154242116</v>
      </c>
      <c r="E142" s="9">
        <f t="shared" si="21"/>
        <v>-4.0662011489175098</v>
      </c>
      <c r="F142" s="9">
        <f t="shared" si="22"/>
        <v>-3.1653376224354202</v>
      </c>
      <c r="G142" s="10">
        <f t="shared" si="31"/>
        <v>2.1666666599999997</v>
      </c>
      <c r="H142" s="5">
        <f t="shared" si="31"/>
        <v>1</v>
      </c>
      <c r="I142">
        <f t="shared" si="24"/>
        <v>55.484687715554593</v>
      </c>
      <c r="J142">
        <f t="shared" si="25"/>
        <v>52.636499257547953</v>
      </c>
      <c r="K142">
        <f t="shared" si="25"/>
        <v>-17.548490442279299</v>
      </c>
      <c r="L142">
        <f t="shared" si="26"/>
        <v>-11.472763541012041</v>
      </c>
      <c r="M142">
        <f t="shared" si="27"/>
        <v>-28.349093629215663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27.550699640043668</v>
      </c>
      <c r="C143" s="9">
        <f t="shared" si="20"/>
        <v>0.74400000000000055</v>
      </c>
      <c r="D143" s="9">
        <f t="shared" si="21"/>
        <v>42.550699640043668</v>
      </c>
      <c r="E143" s="9">
        <f t="shared" si="21"/>
        <v>-4.1720023752565112</v>
      </c>
      <c r="F143" s="9">
        <f t="shared" si="22"/>
        <v>-3.2501722832753357</v>
      </c>
      <c r="G143" s="10">
        <f t="shared" si="31"/>
        <v>2.1666666599999997</v>
      </c>
      <c r="H143" s="5">
        <f t="shared" si="31"/>
        <v>1</v>
      </c>
      <c r="I143">
        <f t="shared" si="24"/>
        <v>55.473483880096893</v>
      </c>
      <c r="J143">
        <f t="shared" si="25"/>
        <v>52.567662676301879</v>
      </c>
      <c r="K143">
        <f t="shared" si="25"/>
        <v>-17.718585004054592</v>
      </c>
      <c r="L143">
        <f t="shared" si="26"/>
        <v>-11.455446146375246</v>
      </c>
      <c r="M143">
        <f t="shared" si="27"/>
        <v>-28.312799292755646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27.865899418070846</v>
      </c>
      <c r="C144" s="9">
        <f t="shared" si="20"/>
        <v>0.75000000000000056</v>
      </c>
      <c r="D144" s="9">
        <f t="shared" si="21"/>
        <v>42.865899418070846</v>
      </c>
      <c r="E144" s="9">
        <f t="shared" si="21"/>
        <v>-4.2788235156681083</v>
      </c>
      <c r="F144" s="9">
        <f t="shared" si="22"/>
        <v>-3.3357204643317786</v>
      </c>
      <c r="G144" s="10">
        <f t="shared" si="31"/>
        <v>2.1666666599999997</v>
      </c>
      <c r="H144" s="5">
        <f t="shared" si="31"/>
        <v>1</v>
      </c>
      <c r="I144">
        <f t="shared" si="24"/>
        <v>55.462912983792009</v>
      </c>
      <c r="J144">
        <f t="shared" si="25"/>
        <v>52.49892999942363</v>
      </c>
      <c r="K144">
        <f t="shared" si="25"/>
        <v>-17.888461799811125</v>
      </c>
      <c r="L144">
        <f t="shared" si="26"/>
        <v>-11.438287982127934</v>
      </c>
      <c r="M144">
        <f t="shared" si="27"/>
        <v>-28.276522896642263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28.18068710888371</v>
      </c>
      <c r="C145" s="9">
        <f t="shared" si="20"/>
        <v>0.75600000000000056</v>
      </c>
      <c r="D145" s="9">
        <f t="shared" si="21"/>
        <v>43.18068710888371</v>
      </c>
      <c r="E145" s="9">
        <f t="shared" si="21"/>
        <v>-4.3866632638791145</v>
      </c>
      <c r="F145" s="9">
        <f t="shared" si="22"/>
        <v>-3.4219791000784854</v>
      </c>
      <c r="G145" s="10">
        <f t="shared" si="31"/>
        <v>2.1666666599999997</v>
      </c>
      <c r="H145" s="5">
        <f t="shared" si="31"/>
        <v>1</v>
      </c>
      <c r="I145">
        <f t="shared" si="24"/>
        <v>55.45297213265583</v>
      </c>
      <c r="J145">
        <f t="shared" si="25"/>
        <v>52.430300271530861</v>
      </c>
      <c r="K145">
        <f t="shared" si="25"/>
        <v>-18.058120937190978</v>
      </c>
      <c r="L145">
        <f t="shared" si="26"/>
        <v>-11.421287718463251</v>
      </c>
      <c r="M145">
        <f t="shared" si="27"/>
        <v>-28.240263328450677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28.495063327333966</v>
      </c>
      <c r="C146" s="9">
        <f t="shared" si="20"/>
        <v>0.76200000000000057</v>
      </c>
      <c r="D146" s="9">
        <f t="shared" si="21"/>
        <v>43.495063327333966</v>
      </c>
      <c r="E146" s="9">
        <f t="shared" si="21"/>
        <v>-4.4955203142421727</v>
      </c>
      <c r="F146" s="9">
        <f t="shared" si="22"/>
        <v>-3.5089451341116717</v>
      </c>
      <c r="G146" s="10">
        <f t="shared" si="31"/>
        <v>2.1666666599999997</v>
      </c>
      <c r="H146" s="5">
        <f t="shared" si="31"/>
        <v>1</v>
      </c>
      <c r="I146">
        <f t="shared" si="24"/>
        <v>55.44365842361416</v>
      </c>
      <c r="J146">
        <f t="shared" si="25"/>
        <v>52.361772545220084</v>
      </c>
      <c r="K146">
        <f t="shared" si="25"/>
        <v>-18.227562517161683</v>
      </c>
      <c r="L146">
        <f t="shared" si="26"/>
        <v>-11.404444030248381</v>
      </c>
      <c r="M146">
        <f t="shared" si="27"/>
        <v>-28.204019488830312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28.809028682612741</v>
      </c>
      <c r="C147" s="9">
        <f t="shared" si="20"/>
        <v>0.76800000000000057</v>
      </c>
      <c r="D147" s="9">
        <f t="shared" si="21"/>
        <v>43.809028682612741</v>
      </c>
      <c r="E147" s="9">
        <f t="shared" si="21"/>
        <v>-4.6053933616959419</v>
      </c>
      <c r="F147" s="9">
        <f t="shared" si="22"/>
        <v>-3.5966155190679361</v>
      </c>
      <c r="G147" s="10">
        <f t="shared" si="31"/>
        <v>2.1666666599999997</v>
      </c>
      <c r="H147" s="5">
        <f t="shared" si="31"/>
        <v>1</v>
      </c>
      <c r="I147">
        <f t="shared" si="24"/>
        <v>55.434968944650272</v>
      </c>
      <c r="J147">
        <f t="shared" si="25"/>
        <v>52.293345881038597</v>
      </c>
      <c r="K147">
        <f t="shared" si="25"/>
        <v>-18.396786634094664</v>
      </c>
      <c r="L147">
        <f t="shared" si="26"/>
        <v>-11.387755597024352</v>
      </c>
      <c r="M147">
        <f t="shared" si="27"/>
        <v>-28.167790291478791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29.122583778298228</v>
      </c>
      <c r="C148" s="9">
        <f t="shared" si="20"/>
        <v>0.77400000000000058</v>
      </c>
      <c r="D148" s="9">
        <f t="shared" si="21"/>
        <v>44.122583778298228</v>
      </c>
      <c r="E148" s="9">
        <f t="shared" si="21"/>
        <v>-4.7162811017257562</v>
      </c>
      <c r="F148" s="9">
        <f t="shared" si="22"/>
        <v>-3.6849872165431856</v>
      </c>
      <c r="G148" s="10">
        <f t="shared" si="31"/>
        <v>2.1666666599999997</v>
      </c>
      <c r="H148" s="5">
        <f t="shared" si="31"/>
        <v>1</v>
      </c>
      <c r="I148">
        <f t="shared" si="24"/>
        <v>55.426900774955079</v>
      </c>
      <c r="J148">
        <f t="shared" si="25"/>
        <v>52.225019347456453</v>
      </c>
      <c r="K148">
        <f t="shared" si="25"/>
        <v>-18.565793375843537</v>
      </c>
      <c r="L148">
        <f t="shared" si="26"/>
        <v>-11.371221103006617</v>
      </c>
      <c r="M148">
        <f t="shared" si="27"/>
        <v>-28.131574663115284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29.43572921240311</v>
      </c>
      <c r="C149" s="9">
        <f t="shared" ref="C149:C212" si="36">C148+_dt</f>
        <v>0.78000000000000058</v>
      </c>
      <c r="D149" s="9">
        <f t="shared" ref="D149:E212" si="37">D148+$C$7*(J148+J149)/2</f>
        <v>44.43572921240311</v>
      </c>
      <c r="E149" s="9">
        <f t="shared" si="37"/>
        <v>-4.8281822303247539</v>
      </c>
      <c r="F149" s="9">
        <f t="shared" ref="F149:F212" si="38">$O$1*D149^2+$O$2*D149+$O$3</f>
        <v>-3.7740571970125654</v>
      </c>
      <c r="G149" s="10">
        <f t="shared" ref="G149:H164" si="39">G148</f>
        <v>2.1666666599999997</v>
      </c>
      <c r="H149" s="5">
        <f t="shared" si="39"/>
        <v>1</v>
      </c>
      <c r="I149">
        <f t="shared" ref="I149:I212" si="40">SQRT(J149^2+K149^2)</f>
        <v>55.419450985079671</v>
      </c>
      <c r="J149">
        <f t="shared" ref="J149:K212" si="41">J148+L148*$C$7</f>
        <v>52.156792020838409</v>
      </c>
      <c r="K149">
        <f t="shared" si="41"/>
        <v>-18.73458282382223</v>
      </c>
      <c r="L149">
        <f t="shared" ref="L149:L212" si="42">-$C$15*I149*J149</f>
        <v>-11.354839237086335</v>
      </c>
      <c r="M149">
        <f t="shared" ref="M149:M212" si="43">-$C$6-$C$15*I149*K149</f>
        <v>-28.095371543453282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29.748465577421875</v>
      </c>
      <c r="C150" s="9">
        <f t="shared" si="36"/>
        <v>0.78600000000000059</v>
      </c>
      <c r="D150" s="9">
        <f t="shared" si="37"/>
        <v>44.748465577421875</v>
      </c>
      <c r="E150" s="9">
        <f t="shared" si="37"/>
        <v>-4.9410954439554695</v>
      </c>
      <c r="F150" s="9">
        <f t="shared" si="38"/>
        <v>-3.8638224397514085</v>
      </c>
      <c r="G150" s="10">
        <f t="shared" si="39"/>
        <v>2.1666666599999997</v>
      </c>
      <c r="H150" s="5">
        <f t="shared" si="39"/>
        <v>1</v>
      </c>
      <c r="I150">
        <f t="shared" si="40"/>
        <v>55.412616637090252</v>
      </c>
      <c r="J150">
        <f t="shared" si="41"/>
        <v>52.088662985415894</v>
      </c>
      <c r="K150">
        <f t="shared" si="41"/>
        <v>-18.903155053082948</v>
      </c>
      <c r="L150">
        <f t="shared" si="42"/>
        <v>-11.338608692832358</v>
      </c>
      <c r="M150">
        <f t="shared" si="43"/>
        <v>-28.059179885172803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30.060793460377901</v>
      </c>
      <c r="C151" s="9">
        <f t="shared" si="36"/>
        <v>0.79200000000000059</v>
      </c>
      <c r="D151" s="9">
        <f t="shared" si="37"/>
        <v>45.060793460377901</v>
      </c>
      <c r="E151" s="9">
        <f t="shared" si="37"/>
        <v>-5.0550194395119004</v>
      </c>
      <c r="F151" s="9">
        <f t="shared" si="38"/>
        <v>-3.9542799327571663</v>
      </c>
      <c r="G151" s="10">
        <f t="shared" si="39"/>
        <v>2.1666666599999997</v>
      </c>
      <c r="H151" s="5">
        <f t="shared" si="39"/>
        <v>1</v>
      </c>
      <c r="I151">
        <f t="shared" si="40"/>
        <v>55.406394784725379</v>
      </c>
      <c r="J151">
        <f t="shared" si="41"/>
        <v>52.020631333258898</v>
      </c>
      <c r="K151">
        <f t="shared" si="41"/>
        <v>-19.071510132393986</v>
      </c>
      <c r="L151">
        <f t="shared" si="42"/>
        <v>-11.322528168493871</v>
      </c>
      <c r="M151">
        <f t="shared" si="43"/>
        <v>-28.022998653891971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30.37271344287042</v>
      </c>
      <c r="C152" s="9">
        <f t="shared" si="36"/>
        <v>0.7980000000000006</v>
      </c>
      <c r="D152" s="9">
        <f t="shared" si="37"/>
        <v>45.37271344287042</v>
      </c>
      <c r="E152" s="9">
        <f t="shared" si="37"/>
        <v>-5.1699529142820344</v>
      </c>
      <c r="F152" s="9">
        <f t="shared" si="38"/>
        <v>-4.0454266726723516</v>
      </c>
      <c r="G152" s="10">
        <f t="shared" si="39"/>
        <v>2.1666666599999997</v>
      </c>
      <c r="H152" s="5">
        <f t="shared" si="39"/>
        <v>1</v>
      </c>
      <c r="I152">
        <f t="shared" si="40"/>
        <v>55.400782473555459</v>
      </c>
      <c r="J152">
        <f t="shared" si="41"/>
        <v>51.952696164247932</v>
      </c>
      <c r="K152">
        <f t="shared" si="41"/>
        <v>-19.239648124317338</v>
      </c>
      <c r="L152">
        <f t="shared" si="42"/>
        <v>-11.306596367003717</v>
      </c>
      <c r="M152">
        <f t="shared" si="43"/>
        <v>-27.98682682813801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30.684226101121304</v>
      </c>
      <c r="C153" s="9">
        <f t="shared" si="36"/>
        <v>0.8040000000000006</v>
      </c>
      <c r="D153" s="9">
        <f t="shared" si="37"/>
        <v>45.684226101121304</v>
      </c>
      <c r="E153" s="9">
        <f t="shared" si="37"/>
        <v>-5.2858945659108452</v>
      </c>
      <c r="F153" s="9">
        <f t="shared" si="38"/>
        <v>-4.137259664708453</v>
      </c>
      <c r="G153" s="10">
        <f t="shared" si="39"/>
        <v>2.1666666599999997</v>
      </c>
      <c r="H153" s="5">
        <f t="shared" si="39"/>
        <v>1</v>
      </c>
      <c r="I153">
        <f t="shared" si="40"/>
        <v>55.395776741144331</v>
      </c>
      <c r="J153">
        <f t="shared" si="41"/>
        <v>51.884856586045913</v>
      </c>
      <c r="K153">
        <f t="shared" si="41"/>
        <v>-19.407569085286166</v>
      </c>
      <c r="L153">
        <f t="shared" si="42"/>
        <v>-11.290811995982303</v>
      </c>
      <c r="M153">
        <f t="shared" si="43"/>
        <v>-27.950663399317612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30.995332006021648</v>
      </c>
      <c r="C154" s="9">
        <f t="shared" si="36"/>
        <v>0.81000000000000061</v>
      </c>
      <c r="D154" s="9">
        <f t="shared" si="37"/>
        <v>45.995332006021648</v>
      </c>
      <c r="E154" s="9">
        <f t="shared" si="37"/>
        <v>-5.4028430923637503</v>
      </c>
      <c r="F154" s="9">
        <f t="shared" si="38"/>
        <v>-4.2297759225708154</v>
      </c>
      <c r="G154" s="10">
        <f t="shared" si="39"/>
        <v>2.1666666599999997</v>
      </c>
      <c r="H154" s="5">
        <f t="shared" si="39"/>
        <v>1</v>
      </c>
      <c r="I154">
        <f t="shared" si="40"/>
        <v>55.39137461721301</v>
      </c>
      <c r="J154">
        <f t="shared" si="41"/>
        <v>51.817111714070016</v>
      </c>
      <c r="K154">
        <f t="shared" si="41"/>
        <v>-19.575273065682072</v>
      </c>
      <c r="L154">
        <f t="shared" si="42"/>
        <v>-11.275173767742157</v>
      </c>
      <c r="M154">
        <f t="shared" si="43"/>
        <v>-27.914507371686696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31.306031723178251</v>
      </c>
      <c r="C155" s="9">
        <f t="shared" si="36"/>
        <v>0.81600000000000061</v>
      </c>
      <c r="D155" s="9">
        <f t="shared" si="37"/>
        <v>46.306031723178251</v>
      </c>
      <c r="E155" s="9">
        <f t="shared" si="37"/>
        <v>-5.5207971918905328</v>
      </c>
      <c r="F155" s="9">
        <f t="shared" si="38"/>
        <v>-4.322972468384525</v>
      </c>
      <c r="G155" s="10">
        <f t="shared" si="39"/>
        <v>2.1666666599999997</v>
      </c>
      <c r="H155" s="5">
        <f t="shared" si="39"/>
        <v>1</v>
      </c>
      <c r="I155">
        <f t="shared" si="40"/>
        <v>55.387573123805439</v>
      </c>
      <c r="J155">
        <f t="shared" si="41"/>
        <v>51.749460671463567</v>
      </c>
      <c r="K155">
        <f t="shared" si="41"/>
        <v>-19.742760109912194</v>
      </c>
      <c r="L155">
        <f t="shared" si="42"/>
        <v>-11.259680399293057</v>
      </c>
      <c r="M155">
        <f t="shared" si="43"/>
        <v>-27.878357762319531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31.616325812959843</v>
      </c>
      <c r="C156" s="9">
        <f t="shared" si="36"/>
        <v>0.82200000000000062</v>
      </c>
      <c r="D156" s="9">
        <f t="shared" si="37"/>
        <v>46.616325812959843</v>
      </c>
      <c r="E156" s="9">
        <f t="shared" si="37"/>
        <v>-5.6397555629897278</v>
      </c>
      <c r="F156" s="9">
        <f t="shared" si="38"/>
        <v>-4.4168463326212191</v>
      </c>
      <c r="G156" s="10">
        <f t="shared" si="39"/>
        <v>2.1666666599999997</v>
      </c>
      <c r="H156" s="5">
        <f t="shared" si="39"/>
        <v>1</v>
      </c>
      <c r="I156">
        <f t="shared" si="40"/>
        <v>55.384369275456109</v>
      </c>
      <c r="J156">
        <f t="shared" si="41"/>
        <v>51.681902589067811</v>
      </c>
      <c r="K156">
        <f t="shared" si="41"/>
        <v>-19.91003025648611</v>
      </c>
      <c r="L156">
        <f t="shared" si="42"/>
        <v>-11.244330612347699</v>
      </c>
      <c r="M156">
        <f t="shared" si="43"/>
        <v>-27.842213601077226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31.926214830543231</v>
      </c>
      <c r="C157" s="9">
        <f t="shared" si="36"/>
        <v>0.82800000000000062</v>
      </c>
      <c r="D157" s="9">
        <f t="shared" si="37"/>
        <v>46.926214830543231</v>
      </c>
      <c r="E157" s="9">
        <f t="shared" si="37"/>
        <v>-5.7597169043734642</v>
      </c>
      <c r="F157" s="9">
        <f t="shared" si="38"/>
        <v>-4.5113945540268645</v>
      </c>
      <c r="G157" s="10">
        <f t="shared" si="39"/>
        <v>2.1666666599999997</v>
      </c>
      <c r="H157" s="5">
        <f t="shared" si="39"/>
        <v>1</v>
      </c>
      <c r="I157">
        <f t="shared" si="40"/>
        <v>55.381760079359665</v>
      </c>
      <c r="J157">
        <f t="shared" si="41"/>
        <v>51.614436605393728</v>
      </c>
      <c r="K157">
        <f t="shared" si="41"/>
        <v>-20.077083538092573</v>
      </c>
      <c r="L157">
        <f t="shared" si="42"/>
        <v>-11.229123133327953</v>
      </c>
      <c r="M157">
        <f t="shared" si="43"/>
        <v>-27.806073930575582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32.235699325959196</v>
      </c>
      <c r="C158" s="9">
        <f t="shared" si="36"/>
        <v>0.83400000000000063</v>
      </c>
      <c r="D158" s="9">
        <f t="shared" si="37"/>
        <v>47.235699325959196</v>
      </c>
      <c r="E158" s="9">
        <f t="shared" si="37"/>
        <v>-5.8806799149327702</v>
      </c>
      <c r="F158" s="9">
        <f t="shared" si="38"/>
        <v>-4.6066141795505011</v>
      </c>
      <c r="G158" s="10">
        <f t="shared" si="39"/>
        <v>2.1666666599999997</v>
      </c>
      <c r="H158" s="5">
        <f t="shared" si="39"/>
        <v>1</v>
      </c>
      <c r="I158">
        <f t="shared" si="40"/>
        <v>55.379742535542242</v>
      </c>
      <c r="J158">
        <f t="shared" si="41"/>
        <v>51.547061866593758</v>
      </c>
      <c r="K158">
        <f t="shared" si="41"/>
        <v>-20.243919981676026</v>
      </c>
      <c r="L158">
        <f t="shared" si="42"/>
        <v>-11.214056693371601</v>
      </c>
      <c r="M158">
        <f t="shared" si="43"/>
        <v>-27.769937806152317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32.544779844138276</v>
      </c>
      <c r="C159" s="9">
        <f t="shared" si="36"/>
        <v>0.84000000000000064</v>
      </c>
      <c r="D159" s="9">
        <f t="shared" si="37"/>
        <v>47.544779844138276</v>
      </c>
      <c r="E159" s="9">
        <f t="shared" si="37"/>
        <v>-6.0026432937033372</v>
      </c>
      <c r="F159" s="9">
        <f t="shared" si="38"/>
        <v>-4.7025022642738818</v>
      </c>
      <c r="G159" s="10">
        <f t="shared" si="39"/>
        <v>2.1666666599999997</v>
      </c>
      <c r="H159" s="5">
        <f t="shared" si="39"/>
        <v>1</v>
      </c>
      <c r="I159">
        <f t="shared" si="40"/>
        <v>55.378313637034545</v>
      </c>
      <c r="J159">
        <f t="shared" si="41"/>
        <v>51.47977752643353</v>
      </c>
      <c r="K159">
        <f t="shared" si="41"/>
        <v>-20.410539608512941</v>
      </c>
      <c r="L159">
        <f t="shared" si="42"/>
        <v>-11.199130028339606</v>
      </c>
      <c r="M159">
        <f t="shared" si="43"/>
        <v>-27.7338042958336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32.853456924956369</v>
      </c>
      <c r="C160" s="9">
        <f t="shared" si="36"/>
        <v>0.84600000000000064</v>
      </c>
      <c r="D160" s="9">
        <f t="shared" si="37"/>
        <v>47.853456924956369</v>
      </c>
      <c r="E160" s="9">
        <f t="shared" si="37"/>
        <v>-6.1256057398317401</v>
      </c>
      <c r="F160" s="9">
        <f t="shared" si="38"/>
        <v>-4.7990558713421096</v>
      </c>
      <c r="G160" s="10">
        <f t="shared" si="39"/>
        <v>2.1666666599999997</v>
      </c>
      <c r="H160" s="5">
        <f t="shared" si="39"/>
        <v>1</v>
      </c>
      <c r="I160">
        <f t="shared" si="40"/>
        <v>55.377470370046616</v>
      </c>
      <c r="J160">
        <f t="shared" si="41"/>
        <v>51.412582746263496</v>
      </c>
      <c r="K160">
        <f t="shared" si="41"/>
        <v>-20.576942434287943</v>
      </c>
      <c r="L160">
        <f t="shared" si="42"/>
        <v>-11.184341878823842</v>
      </c>
      <c r="M160">
        <f t="shared" si="43"/>
        <v>-27.697672480299971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33.161731103280133</v>
      </c>
      <c r="C161" s="9">
        <f t="shared" si="36"/>
        <v>0.85200000000000065</v>
      </c>
      <c r="D161" s="9">
        <f t="shared" si="37"/>
        <v>48.161731103280133</v>
      </c>
      <c r="E161" s="9">
        <f t="shared" si="37"/>
        <v>-6.2495659525421132</v>
      </c>
      <c r="F161" s="9">
        <f t="shared" si="38"/>
        <v>-4.8962720718951376</v>
      </c>
      <c r="G161" s="10">
        <f t="shared" si="39"/>
        <v>2.1666666599999997</v>
      </c>
      <c r="H161" s="5">
        <f t="shared" si="39"/>
        <v>1</v>
      </c>
      <c r="I161">
        <f t="shared" si="40"/>
        <v>55.377209714144122</v>
      </c>
      <c r="J161">
        <f t="shared" si="41"/>
        <v>51.345476694990552</v>
      </c>
      <c r="K161">
        <f t="shared" si="41"/>
        <v>-20.743128469169744</v>
      </c>
      <c r="L161">
        <f t="shared" si="42"/>
        <v>-11.16969099015528</v>
      </c>
      <c r="M161">
        <f t="shared" si="43"/>
        <v>-27.661541452851605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33.469602909012252</v>
      </c>
      <c r="C162" s="9">
        <f t="shared" si="36"/>
        <v>0.85800000000000065</v>
      </c>
      <c r="D162" s="9">
        <f t="shared" si="37"/>
        <v>48.469602909012252</v>
      </c>
      <c r="E162" s="9">
        <f t="shared" si="37"/>
        <v>-6.3745226311032832</v>
      </c>
      <c r="F162" s="9">
        <f t="shared" si="38"/>
        <v>-4.9941479450002246</v>
      </c>
      <c r="G162" s="10">
        <f t="shared" si="39"/>
        <v>2.1666666599999997</v>
      </c>
      <c r="H162" s="5">
        <f t="shared" si="39"/>
        <v>1</v>
      </c>
      <c r="I162">
        <f t="shared" si="40"/>
        <v>55.377528642426263</v>
      </c>
      <c r="J162">
        <f t="shared" si="41"/>
        <v>51.278458549049617</v>
      </c>
      <c r="K162">
        <f t="shared" si="41"/>
        <v>-20.909097717886855</v>
      </c>
      <c r="L162">
        <f t="shared" si="42"/>
        <v>-11.155176112412649</v>
      </c>
      <c r="M162">
        <f t="shared" si="43"/>
        <v>-27.625410319372868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33.777072867136525</v>
      </c>
      <c r="C163" s="9">
        <f t="shared" si="36"/>
        <v>0.86400000000000066</v>
      </c>
      <c r="D163" s="9">
        <f t="shared" si="37"/>
        <v>48.777072867136525</v>
      </c>
      <c r="E163" s="9">
        <f t="shared" si="37"/>
        <v>-6.500474474796353</v>
      </c>
      <c r="F163" s="9">
        <f t="shared" si="38"/>
        <v>-5.0926805775852948</v>
      </c>
      <c r="G163" s="10">
        <f t="shared" si="39"/>
        <v>2.1666666599999997</v>
      </c>
      <c r="H163" s="5">
        <f t="shared" si="39"/>
        <v>1</v>
      </c>
      <c r="I163">
        <f t="shared" si="40"/>
        <v>55.378424121705031</v>
      </c>
      <c r="J163">
        <f t="shared" si="41"/>
        <v>51.21152749237514</v>
      </c>
      <c r="K163">
        <f t="shared" si="41"/>
        <v>-21.074850179803093</v>
      </c>
      <c r="L163">
        <f t="shared" si="42"/>
        <v>-11.140796000431472</v>
      </c>
      <c r="M163">
        <f t="shared" si="43"/>
        <v>-27.58927819829626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34.084141497762765</v>
      </c>
      <c r="C164" s="9">
        <f t="shared" si="36"/>
        <v>0.87000000000000066</v>
      </c>
      <c r="D164" s="9">
        <f t="shared" si="37"/>
        <v>49.084141497762765</v>
      </c>
      <c r="E164" s="9">
        <f t="shared" si="37"/>
        <v>-6.6274201828827408</v>
      </c>
      <c r="F164" s="9">
        <f t="shared" si="38"/>
        <v>-5.1918670643732057</v>
      </c>
      <c r="G164" s="10">
        <f t="shared" si="39"/>
        <v>2.1666666599999997</v>
      </c>
      <c r="H164" s="5">
        <f t="shared" si="39"/>
        <v>1</v>
      </c>
      <c r="I164">
        <f t="shared" si="40"/>
        <v>55.379893112685885</v>
      </c>
      <c r="J164">
        <f t="shared" si="41"/>
        <v>51.14468271637255</v>
      </c>
      <c r="K164">
        <f t="shared" si="41"/>
        <v>-21.240385848992869</v>
      </c>
      <c r="L164">
        <f t="shared" si="42"/>
        <v>-11.126549413813528</v>
      </c>
      <c r="M164">
        <f t="shared" si="43"/>
        <v>-27.553144220565677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34.390809316171548</v>
      </c>
      <c r="C165" s="9">
        <f t="shared" si="36"/>
        <v>0.87600000000000067</v>
      </c>
      <c r="D165" s="9">
        <f t="shared" si="37"/>
        <v>49.390809316171548</v>
      </c>
      <c r="E165" s="9">
        <f t="shared" si="37"/>
        <v>-6.7553584545726686</v>
      </c>
      <c r="F165" s="9">
        <f t="shared" si="38"/>
        <v>-5.2917045078168963</v>
      </c>
      <c r="G165" s="10">
        <f t="shared" ref="G165:H180" si="45">G164</f>
        <v>2.1666666599999997</v>
      </c>
      <c r="H165" s="5">
        <f t="shared" si="45"/>
        <v>1</v>
      </c>
      <c r="I165">
        <f t="shared" si="40"/>
        <v>55.381932570149765</v>
      </c>
      <c r="J165">
        <f t="shared" si="41"/>
        <v>51.077923419889672</v>
      </c>
      <c r="K165">
        <f t="shared" si="41"/>
        <v>-21.405704714316261</v>
      </c>
      <c r="L165">
        <f t="shared" si="42"/>
        <v>-11.112435116936696</v>
      </c>
      <c r="M165">
        <f t="shared" si="43"/>
        <v>-27.517007529598992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34.697076832858784</v>
      </c>
      <c r="C166" s="9">
        <f t="shared" si="36"/>
        <v>0.88200000000000067</v>
      </c>
      <c r="D166" s="9">
        <f t="shared" si="37"/>
        <v>49.697076832858784</v>
      </c>
      <c r="E166" s="9">
        <f t="shared" si="37"/>
        <v>-6.8842879889940987</v>
      </c>
      <c r="F166" s="9">
        <f t="shared" si="38"/>
        <v>-5.3921900180354587</v>
      </c>
      <c r="G166" s="10">
        <f t="shared" si="45"/>
        <v>2.1666666599999997</v>
      </c>
      <c r="H166" s="5">
        <f t="shared" si="45"/>
        <v>1</v>
      </c>
      <c r="I166">
        <f t="shared" si="40"/>
        <v>55.384539443136255</v>
      </c>
      <c r="J166">
        <f t="shared" si="41"/>
        <v>51.011248809188054</v>
      </c>
      <c r="K166">
        <f t="shared" si="41"/>
        <v>-21.570806759493856</v>
      </c>
      <c r="L166">
        <f t="shared" si="42"/>
        <v>-11.09845187896514</v>
      </c>
      <c r="M166">
        <f t="shared" si="43"/>
        <v>-27.480867281249978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35.002944553580093</v>
      </c>
      <c r="C167" s="9">
        <f t="shared" si="36"/>
        <v>0.88800000000000068</v>
      </c>
      <c r="D167" s="9">
        <f t="shared" si="37"/>
        <v>50.002944553580093</v>
      </c>
      <c r="E167" s="9">
        <f t="shared" si="37"/>
        <v>-7.0142074851621246</v>
      </c>
      <c r="F167" s="9">
        <f t="shared" si="38"/>
        <v>-5.4933207127510517</v>
      </c>
      <c r="G167" s="10">
        <f t="shared" si="45"/>
        <v>2.1666666599999997</v>
      </c>
      <c r="H167" s="5">
        <f t="shared" si="45"/>
        <v>1</v>
      </c>
      <c r="I167">
        <f t="shared" si="40"/>
        <v>55.387710675127998</v>
      </c>
      <c r="J167">
        <f t="shared" si="41"/>
        <v>50.944658097914264</v>
      </c>
      <c r="K167">
        <f t="shared" si="41"/>
        <v>-21.735691963181356</v>
      </c>
      <c r="L167">
        <f t="shared" si="42"/>
        <v>-11.084598473859849</v>
      </c>
      <c r="M167">
        <f t="shared" si="43"/>
        <v>-27.444722643769556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35.308412979395051</v>
      </c>
      <c r="C168" s="9">
        <f t="shared" si="36"/>
        <v>0.89400000000000068</v>
      </c>
      <c r="D168" s="9">
        <f t="shared" si="37"/>
        <v>50.308412979395051</v>
      </c>
      <c r="E168" s="9">
        <f t="shared" si="37"/>
        <v>-7.1451156419488004</v>
      </c>
      <c r="F168" s="9">
        <f t="shared" si="38"/>
        <v>-5.5950937172267299</v>
      </c>
      <c r="G168" s="10">
        <f t="shared" si="45"/>
        <v>2.1666666599999997</v>
      </c>
      <c r="H168" s="5">
        <f t="shared" si="45"/>
        <v>1</v>
      </c>
      <c r="I168">
        <f t="shared" si="40"/>
        <v>55.391443204236168</v>
      </c>
      <c r="J168">
        <f t="shared" si="41"/>
        <v>50.878150507071105</v>
      </c>
      <c r="K168">
        <f t="shared" si="41"/>
        <v>-21.900360299043975</v>
      </c>
      <c r="L168">
        <f t="shared" si="42"/>
        <v>-11.070873680389512</v>
      </c>
      <c r="M168">
        <f t="shared" si="43"/>
        <v>-27.408572797766372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35.61348260671123</v>
      </c>
      <c r="C169" s="9">
        <f t="shared" si="36"/>
        <v>0.90000000000000069</v>
      </c>
      <c r="D169" s="9">
        <f t="shared" si="37"/>
        <v>50.61348260671123</v>
      </c>
      <c r="E169" s="9">
        <f t="shared" si="37"/>
        <v>-7.2770111580534245</v>
      </c>
      <c r="F169" s="9">
        <f t="shared" si="38"/>
        <v>-5.6975061642051159</v>
      </c>
      <c r="G169" s="10">
        <f t="shared" si="45"/>
        <v>2.1666666599999997</v>
      </c>
      <c r="H169" s="5">
        <f t="shared" si="45"/>
        <v>1</v>
      </c>
      <c r="I169">
        <f t="shared" si="40"/>
        <v>55.395733963386967</v>
      </c>
      <c r="J169">
        <f t="shared" si="41"/>
        <v>50.811725264988766</v>
      </c>
      <c r="K169">
        <f t="shared" si="41"/>
        <v>-22.064811735830574</v>
      </c>
      <c r="L169">
        <f t="shared" si="42"/>
        <v>-11.057276282141673</v>
      </c>
      <c r="M169">
        <f t="shared" si="43"/>
        <v>-27.372416936166701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35.918153927328085</v>
      </c>
      <c r="C170" s="9">
        <f t="shared" si="36"/>
        <v>0.90600000000000069</v>
      </c>
      <c r="D170" s="9">
        <f t="shared" si="37"/>
        <v>50.918153927328085</v>
      </c>
      <c r="E170" s="9">
        <f t="shared" si="37"/>
        <v>-7.409892731973259</v>
      </c>
      <c r="F170" s="9">
        <f t="shared" si="38"/>
        <v>-5.8005551938479609</v>
      </c>
      <c r="G170" s="10">
        <f t="shared" si="45"/>
        <v>2.1666666599999997</v>
      </c>
      <c r="H170" s="5">
        <f t="shared" si="45"/>
        <v>1</v>
      </c>
      <c r="I170">
        <f t="shared" si="40"/>
        <v>55.400579880509092</v>
      </c>
      <c r="J170">
        <f t="shared" si="41"/>
        <v>50.745381607295919</v>
      </c>
      <c r="K170">
        <f t="shared" si="41"/>
        <v>-22.229046237447573</v>
      </c>
      <c r="L170">
        <f t="shared" si="42"/>
        <v>-11.043805067534178</v>
      </c>
      <c r="M170">
        <f t="shared" si="43"/>
        <v>-27.336254264173682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36.222427428480643</v>
      </c>
      <c r="C171" s="9">
        <f t="shared" si="36"/>
        <v>0.9120000000000007</v>
      </c>
      <c r="D171" s="9">
        <f t="shared" si="37"/>
        <v>51.222427428480643</v>
      </c>
      <c r="E171" s="9">
        <f t="shared" si="37"/>
        <v>-7.5437590619746997</v>
      </c>
      <c r="F171" s="9">
        <f t="shared" si="38"/>
        <v>-5.9042379536765237</v>
      </c>
      <c r="G171" s="10">
        <f t="shared" si="45"/>
        <v>2.1666666599999997</v>
      </c>
      <c r="H171" s="5">
        <f t="shared" si="45"/>
        <v>1</v>
      </c>
      <c r="I171">
        <f t="shared" si="40"/>
        <v>55.405977878722084</v>
      </c>
      <c r="J171">
        <f t="shared" si="41"/>
        <v>50.679118776890711</v>
      </c>
      <c r="K171">
        <f t="shared" si="41"/>
        <v>-22.393063763032615</v>
      </c>
      <c r="L171">
        <f t="shared" si="42"/>
        <v>-11.030458829826898</v>
      </c>
      <c r="M171">
        <f t="shared" si="43"/>
        <v>-27.300083999225876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36.526303592883053</v>
      </c>
      <c r="C172" s="9">
        <f t="shared" si="36"/>
        <v>0.9180000000000007</v>
      </c>
      <c r="D172" s="9">
        <f t="shared" si="37"/>
        <v>51.526303592883053</v>
      </c>
      <c r="E172" s="9">
        <f t="shared" si="37"/>
        <v>-7.6786088460648818</v>
      </c>
      <c r="F172" s="9">
        <f t="shared" si="38"/>
        <v>-6.0085515985128426</v>
      </c>
      <c r="G172" s="10">
        <f t="shared" si="45"/>
        <v>2.1666666599999997</v>
      </c>
      <c r="H172" s="5">
        <f t="shared" si="45"/>
        <v>1</v>
      </c>
      <c r="I172">
        <f t="shared" si="40"/>
        <v>55.411924876525511</v>
      </c>
      <c r="J172">
        <f t="shared" si="41"/>
        <v>50.61293602391175</v>
      </c>
      <c r="K172">
        <f t="shared" si="41"/>
        <v>-22.556864267027969</v>
      </c>
      <c r="L172">
        <f t="shared" si="42"/>
        <v>-11.0172363671337</v>
      </c>
      <c r="M172">
        <f t="shared" si="43"/>
        <v>-27.263905370955161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36.829782898771917</v>
      </c>
      <c r="C173" s="9">
        <f t="shared" si="36"/>
        <v>0.92400000000000071</v>
      </c>
      <c r="D173" s="9">
        <f t="shared" si="37"/>
        <v>51.829782898771917</v>
      </c>
      <c r="E173" s="9">
        <f t="shared" si="37"/>
        <v>-7.8144407819637269</v>
      </c>
      <c r="F173" s="9">
        <f t="shared" si="38"/>
        <v>-6.1134932904218102</v>
      </c>
      <c r="G173" s="10">
        <f t="shared" si="45"/>
        <v>2.1666666599999997</v>
      </c>
      <c r="H173" s="5">
        <f t="shared" si="45"/>
        <v>1</v>
      </c>
      <c r="I173">
        <f t="shared" si="40"/>
        <v>55.418417787988901</v>
      </c>
      <c r="J173">
        <f t="shared" si="41"/>
        <v>50.54683260570895</v>
      </c>
      <c r="K173">
        <f t="shared" si="41"/>
        <v>-22.7204476992537</v>
      </c>
      <c r="L173">
        <f t="shared" si="42"/>
        <v>-11.004136482434633</v>
      </c>
      <c r="M173">
        <f t="shared" si="43"/>
        <v>-27.227717621143928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37.132865819949487</v>
      </c>
      <c r="C174" s="9">
        <f t="shared" si="36"/>
        <v>0.93000000000000071</v>
      </c>
      <c r="D174" s="9">
        <f t="shared" si="37"/>
        <v>52.132865819949487</v>
      </c>
      <c r="E174" s="9">
        <f t="shared" si="37"/>
        <v>-7.9512535670764297</v>
      </c>
      <c r="F174" s="9">
        <f t="shared" si="38"/>
        <v>-6.2190601986541152</v>
      </c>
      <c r="G174" s="10">
        <f t="shared" si="45"/>
        <v>2.1666666599999997</v>
      </c>
      <c r="H174" s="5">
        <f t="shared" si="45"/>
        <v>1</v>
      </c>
      <c r="I174">
        <f t="shared" si="40"/>
        <v>55.425453522942327</v>
      </c>
      <c r="J174">
        <f t="shared" si="41"/>
        <v>50.480807786814339</v>
      </c>
      <c r="K174">
        <f t="shared" si="41"/>
        <v>-22.883814004980565</v>
      </c>
      <c r="L174">
        <f t="shared" si="42"/>
        <v>-10.991157983588346</v>
      </c>
      <c r="M174">
        <f t="shared" si="43"/>
        <v>-27.191520003681671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37.435552825826669</v>
      </c>
      <c r="C175" s="9">
        <f t="shared" si="36"/>
        <v>0.93600000000000072</v>
      </c>
      <c r="D175" s="9">
        <f t="shared" si="37"/>
        <v>52.435552825826669</v>
      </c>
      <c r="E175" s="9">
        <f t="shared" si="37"/>
        <v>-8.0890458984663791</v>
      </c>
      <c r="F175" s="9">
        <f t="shared" si="38"/>
        <v>-6.3252494995899875</v>
      </c>
      <c r="G175" s="10">
        <f t="shared" si="45"/>
        <v>2.1666666599999997</v>
      </c>
      <c r="H175" s="5">
        <f t="shared" si="45"/>
        <v>1</v>
      </c>
      <c r="I175">
        <f t="shared" si="40"/>
        <v>55.433028987167724</v>
      </c>
      <c r="J175">
        <f t="shared" si="41"/>
        <v>50.414860838912809</v>
      </c>
      <c r="K175">
        <f t="shared" si="41"/>
        <v>-23.046963125002655</v>
      </c>
      <c r="L175">
        <f t="shared" si="42"/>
        <v>-10.9782996833447</v>
      </c>
      <c r="M175">
        <f t="shared" si="43"/>
        <v>-27.155311784520837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37.737844381465848</v>
      </c>
      <c r="C176" s="9">
        <f t="shared" si="36"/>
        <v>0.94200000000000073</v>
      </c>
      <c r="D176" s="9">
        <f t="shared" si="37"/>
        <v>52.737844381465848</v>
      </c>
      <c r="E176" s="9">
        <f t="shared" si="37"/>
        <v>-8.2278164728285166</v>
      </c>
      <c r="F176" s="9">
        <f t="shared" si="38"/>
        <v>-6.4320583766837878</v>
      </c>
      <c r="G176" s="10">
        <f t="shared" si="45"/>
        <v>2.1666666599999997</v>
      </c>
      <c r="H176" s="5">
        <f t="shared" si="45"/>
        <v>1</v>
      </c>
      <c r="I176">
        <f t="shared" si="40"/>
        <v>55.441141082590605</v>
      </c>
      <c r="J176">
        <f t="shared" si="41"/>
        <v>50.348991040812741</v>
      </c>
      <c r="K176">
        <f t="shared" si="41"/>
        <v>-23.209894995709782</v>
      </c>
      <c r="L176">
        <f t="shared" si="42"/>
        <v>-10.965560399357539</v>
      </c>
      <c r="M176">
        <f t="shared" si="43"/>
        <v>-27.119092241632067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38.039740947623535</v>
      </c>
      <c r="C177" s="9">
        <f t="shared" si="36"/>
        <v>0.94800000000000073</v>
      </c>
      <c r="D177" s="9">
        <f t="shared" si="37"/>
        <v>53.039740947623535</v>
      </c>
      <c r="E177" s="9">
        <f t="shared" si="37"/>
        <v>-8.367563986463125</v>
      </c>
      <c r="F177" s="9">
        <f t="shared" si="38"/>
        <v>-6.5394840204093834</v>
      </c>
      <c r="G177" s="10">
        <f t="shared" si="45"/>
        <v>2.1666666599999997</v>
      </c>
      <c r="H177" s="5">
        <f t="shared" si="45"/>
        <v>1</v>
      </c>
      <c r="I177">
        <f t="shared" si="40"/>
        <v>55.449786707472427</v>
      </c>
      <c r="J177">
        <f t="shared" si="41"/>
        <v>50.283197678416599</v>
      </c>
      <c r="K177">
        <f t="shared" si="41"/>
        <v>-23.372609549159574</v>
      </c>
      <c r="L177">
        <f t="shared" si="42"/>
        <v>-10.952938954197654</v>
      </c>
      <c r="M177">
        <f t="shared" si="43"/>
        <v>-27.082860664958744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38.341242980792856</v>
      </c>
      <c r="C178" s="9">
        <f t="shared" si="36"/>
        <v>0.95400000000000074</v>
      </c>
      <c r="D178" s="9">
        <f t="shared" si="37"/>
        <v>53.341242980792856</v>
      </c>
      <c r="E178" s="9">
        <f t="shared" si="37"/>
        <v>-8.5082871352500522</v>
      </c>
      <c r="F178" s="9">
        <f t="shared" si="38"/>
        <v>-6.647523628206363</v>
      </c>
      <c r="G178" s="10">
        <f t="shared" si="45"/>
        <v>2.1666666599999997</v>
      </c>
      <c r="H178" s="5">
        <f t="shared" si="45"/>
        <v>1</v>
      </c>
      <c r="I178">
        <f t="shared" si="40"/>
        <v>55.458962756603256</v>
      </c>
      <c r="J178">
        <f t="shared" si="41"/>
        <v>50.217480044691413</v>
      </c>
      <c r="K178">
        <f t="shared" si="41"/>
        <v>-23.535106713149325</v>
      </c>
      <c r="L178">
        <f t="shared" si="42"/>
        <v>-10.940434175365869</v>
      </c>
      <c r="M178">
        <f t="shared" si="43"/>
        <v>-27.046616356370897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38.642350933245851</v>
      </c>
      <c r="C179" s="9">
        <f t="shared" si="36"/>
        <v>0.96000000000000074</v>
      </c>
      <c r="D179" s="9">
        <f t="shared" si="37"/>
        <v>53.642350933245851</v>
      </c>
      <c r="E179" s="9">
        <f t="shared" si="37"/>
        <v>-8.6499846146233637</v>
      </c>
      <c r="F179" s="9">
        <f t="shared" si="38"/>
        <v>-6.7561744044270373</v>
      </c>
      <c r="G179" s="10">
        <f t="shared" si="45"/>
        <v>2.1666666599999997</v>
      </c>
      <c r="H179" s="5">
        <f t="shared" si="45"/>
        <v>1</v>
      </c>
      <c r="I179">
        <f t="shared" si="40"/>
        <v>55.468666121494877</v>
      </c>
      <c r="J179">
        <f t="shared" si="41"/>
        <v>50.151837439639216</v>
      </c>
      <c r="K179">
        <f t="shared" si="41"/>
        <v>-23.69738641128755</v>
      </c>
      <c r="L179">
        <f t="shared" si="42"/>
        <v>-10.92804489530627</v>
      </c>
      <c r="M179">
        <f t="shared" si="43"/>
        <v>-27.010358629618455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38.943065253075574</v>
      </c>
      <c r="C180" s="9">
        <f t="shared" si="36"/>
        <v>0.96600000000000075</v>
      </c>
      <c r="D180" s="9">
        <f t="shared" si="37"/>
        <v>53.943065253075574</v>
      </c>
      <c r="E180" s="9">
        <f t="shared" si="37"/>
        <v>-8.7926551195464224</v>
      </c>
      <c r="F180" s="9">
        <f t="shared" si="38"/>
        <v>-6.8654335602842291</v>
      </c>
      <c r="G180" s="10">
        <f t="shared" si="45"/>
        <v>2.1666666599999997</v>
      </c>
      <c r="H180" s="5">
        <f t="shared" si="45"/>
        <v>1</v>
      </c>
      <c r="I180">
        <f t="shared" si="40"/>
        <v>55.478893690574196</v>
      </c>
      <c r="J180">
        <f t="shared" si="41"/>
        <v>50.086269170267379</v>
      </c>
      <c r="K180">
        <f t="shared" si="41"/>
        <v>-23.859448563065261</v>
      </c>
      <c r="L180">
        <f t="shared" si="42"/>
        <v>-10.915769951419536</v>
      </c>
      <c r="M180">
        <f t="shared" si="43"/>
        <v>-26.974086810283829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39.24338638423805</v>
      </c>
      <c r="C181" s="9">
        <f t="shared" si="36"/>
        <v>0.97200000000000075</v>
      </c>
      <c r="D181" s="9">
        <f t="shared" si="37"/>
        <v>54.24338638423805</v>
      </c>
      <c r="E181" s="9">
        <f t="shared" si="37"/>
        <v>-8.9362973444873983</v>
      </c>
      <c r="F181" s="9">
        <f t="shared" si="38"/>
        <v>-6.9752983137998523</v>
      </c>
      <c r="G181" s="10">
        <f t="shared" ref="G181:H196" si="46">G180</f>
        <v>2.1666666599999997</v>
      </c>
      <c r="H181" s="5">
        <f t="shared" si="46"/>
        <v>1</v>
      </c>
      <c r="I181">
        <f t="shared" si="40"/>
        <v>55.489642349376837</v>
      </c>
      <c r="J181">
        <f t="shared" si="41"/>
        <v>50.020774550558862</v>
      </c>
      <c r="K181">
        <f t="shared" si="41"/>
        <v>-24.021293083926963</v>
      </c>
      <c r="L181">
        <f t="shared" si="42"/>
        <v>-10.903608186076383</v>
      </c>
      <c r="M181">
        <f t="shared" si="43"/>
        <v>-26.93780023573386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39.543314766594051</v>
      </c>
      <c r="C182" s="9">
        <f t="shared" si="36"/>
        <v>0.97800000000000076</v>
      </c>
      <c r="D182" s="9">
        <f t="shared" si="37"/>
        <v>54.543314766594051</v>
      </c>
      <c r="E182" s="9">
        <f t="shared" si="37"/>
        <v>-9.0809099833952036</v>
      </c>
      <c r="F182" s="9">
        <f t="shared" si="38"/>
        <v>-7.0857658897542928</v>
      </c>
      <c r="G182" s="10">
        <f t="shared" si="46"/>
        <v>2.1666666599999997</v>
      </c>
      <c r="H182" s="5">
        <f t="shared" si="46"/>
        <v>1</v>
      </c>
      <c r="I182">
        <f t="shared" si="40"/>
        <v>55.500908980740924</v>
      </c>
      <c r="J182">
        <f t="shared" si="41"/>
        <v>49.955352901442403</v>
      </c>
      <c r="K182">
        <f t="shared" si="41"/>
        <v>-24.182919885341366</v>
      </c>
      <c r="L182">
        <f t="shared" si="42"/>
        <v>-10.891558446631064</v>
      </c>
      <c r="M182">
        <f t="shared" si="43"/>
        <v>-26.901498255071139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39.842850835950664</v>
      </c>
      <c r="C183" s="9">
        <f t="shared" si="36"/>
        <v>0.98400000000000076</v>
      </c>
      <c r="D183" s="9">
        <f t="shared" si="37"/>
        <v>54.842850835950664</v>
      </c>
      <c r="E183" s="9">
        <f t="shared" si="37"/>
        <v>-9.2264917296758426</v>
      </c>
      <c r="F183" s="9">
        <f t="shared" si="38"/>
        <v>-7.1968335196365381</v>
      </c>
      <c r="G183" s="10">
        <f t="shared" si="46"/>
        <v>2.1666666599999997</v>
      </c>
      <c r="H183" s="5">
        <f t="shared" si="46"/>
        <v>1</v>
      </c>
      <c r="I183">
        <f t="shared" si="40"/>
        <v>55.512690465001086</v>
      </c>
      <c r="J183">
        <f t="shared" si="41"/>
        <v>49.890003550762614</v>
      </c>
      <c r="K183">
        <f t="shared" si="41"/>
        <v>-24.344328874871792</v>
      </c>
      <c r="L183">
        <f t="shared" si="42"/>
        <v>-10.87961958543498</v>
      </c>
      <c r="M183">
        <f t="shared" si="43"/>
        <v>-26.86518022908465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40.141995024102698</v>
      </c>
      <c r="C184" s="9">
        <f t="shared" si="36"/>
        <v>0.99000000000000077</v>
      </c>
      <c r="D184" s="9">
        <f t="shared" si="37"/>
        <v>55.141995024102698</v>
      </c>
      <c r="E184" s="9">
        <f t="shared" si="37"/>
        <v>-9.3730412761691966</v>
      </c>
      <c r="F184" s="9">
        <f t="shared" si="38"/>
        <v>-7.3084984415950833</v>
      </c>
      <c r="G184" s="10">
        <f t="shared" si="46"/>
        <v>2.1666666599999997</v>
      </c>
      <c r="H184" s="5">
        <f t="shared" si="46"/>
        <v>1</v>
      </c>
      <c r="I184">
        <f t="shared" si="40"/>
        <v>55.524983680182345</v>
      </c>
      <c r="J184">
        <f t="shared" si="41"/>
        <v>49.824725833250007</v>
      </c>
      <c r="K184">
        <f t="shared" si="41"/>
        <v>-24.5055199562463</v>
      </c>
      <c r="L184">
        <f t="shared" si="42"/>
        <v>-10.867790459850298</v>
      </c>
      <c r="M184">
        <f t="shared" si="43"/>
        <v>-26.828845530199821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40.440747758873918</v>
      </c>
      <c r="C185" s="9">
        <f t="shared" si="36"/>
        <v>0.99600000000000077</v>
      </c>
      <c r="D185" s="9">
        <f t="shared" si="37"/>
        <v>55.440747758873918</v>
      </c>
      <c r="E185" s="9">
        <f t="shared" si="37"/>
        <v>-9.5205573151262186</v>
      </c>
      <c r="F185" s="9">
        <f t="shared" si="38"/>
        <v>-7.420757900389602</v>
      </c>
      <c r="G185" s="10">
        <f t="shared" si="46"/>
        <v>2.1666666599999997</v>
      </c>
      <c r="H185" s="5">
        <f t="shared" si="46"/>
        <v>1</v>
      </c>
      <c r="I185">
        <f t="shared" si="40"/>
        <v>55.537785502194126</v>
      </c>
      <c r="J185">
        <f t="shared" si="41"/>
        <v>49.759519090490905</v>
      </c>
      <c r="K185">
        <f t="shared" si="41"/>
        <v>-24.6664930294275</v>
      </c>
      <c r="L185">
        <f t="shared" si="42"/>
        <v>-10.856069932263622</v>
      </c>
      <c r="M185">
        <f t="shared" si="43"/>
        <v>-26.792493542427916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40.739109464158084</v>
      </c>
      <c r="C186" s="9">
        <f t="shared" si="36"/>
        <v>1.0020000000000007</v>
      </c>
      <c r="D186" s="9">
        <f t="shared" si="37"/>
        <v>55.739109464158084</v>
      </c>
      <c r="E186" s="9">
        <f t="shared" si="37"/>
        <v>-9.6690385381865465</v>
      </c>
      <c r="F186" s="9">
        <f t="shared" si="38"/>
        <v>-7.5336091473433688</v>
      </c>
      <c r="G186" s="10">
        <f t="shared" si="46"/>
        <v>2.1666666599999997</v>
      </c>
      <c r="H186" s="5">
        <f t="shared" si="46"/>
        <v>1</v>
      </c>
      <c r="I186">
        <f t="shared" si="40"/>
        <v>55.551092805024162</v>
      </c>
      <c r="J186">
        <f t="shared" si="41"/>
        <v>49.694382670897326</v>
      </c>
      <c r="K186">
        <f t="shared" si="41"/>
        <v>-24.827247990682068</v>
      </c>
      <c r="L186">
        <f t="shared" si="42"/>
        <v>-10.844456870099705</v>
      </c>
      <c r="M186">
        <f t="shared" si="43"/>
        <v>-26.756123661314824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41.037080559959804</v>
      </c>
      <c r="C187" s="9">
        <f t="shared" si="36"/>
        <v>1.0080000000000007</v>
      </c>
      <c r="D187" s="9">
        <f t="shared" si="37"/>
        <v>56.037080559959804</v>
      </c>
      <c r="E187" s="9">
        <f t="shared" si="37"/>
        <v>-9.8184836363565431</v>
      </c>
      <c r="F187" s="9">
        <f t="shared" si="38"/>
        <v>-7.6470494402964269</v>
      </c>
      <c r="G187" s="10">
        <f t="shared" si="46"/>
        <v>2.1666666599999997</v>
      </c>
      <c r="H187" s="5">
        <f t="shared" si="46"/>
        <v>1</v>
      </c>
      <c r="I187">
        <f t="shared" si="40"/>
        <v>55.564902460932288</v>
      </c>
      <c r="J187">
        <f t="shared" si="41"/>
        <v>49.629315929676729</v>
      </c>
      <c r="K187">
        <f t="shared" si="41"/>
        <v>-24.987784732649956</v>
      </c>
      <c r="L187">
        <f t="shared" si="42"/>
        <v>-10.832950145835149</v>
      </c>
      <c r="M187">
        <f t="shared" si="43"/>
        <v>-26.719735293889212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41.334661462435243</v>
      </c>
      <c r="C188" s="9">
        <f t="shared" si="36"/>
        <v>1.0140000000000007</v>
      </c>
      <c r="D188" s="9">
        <f t="shared" si="37"/>
        <v>56.334661462435243</v>
      </c>
      <c r="E188" s="9">
        <f t="shared" si="37"/>
        <v>-9.9688912999877335</v>
      </c>
      <c r="F188" s="9">
        <f t="shared" si="38"/>
        <v>-7.7610760435595028</v>
      </c>
      <c r="G188" s="10">
        <f t="shared" si="46"/>
        <v>2.1666666599999997</v>
      </c>
      <c r="H188" s="5">
        <f t="shared" si="46"/>
        <v>1</v>
      </c>
      <c r="I188">
        <f t="shared" si="40"/>
        <v>55.579211340644051</v>
      </c>
      <c r="J188">
        <f t="shared" si="41"/>
        <v>49.564318228801717</v>
      </c>
      <c r="K188">
        <f t="shared" si="41"/>
        <v>-25.148103144413291</v>
      </c>
      <c r="L188">
        <f t="shared" si="42"/>
        <v>-10.821548637012093</v>
      </c>
      <c r="M188">
        <f t="shared" si="43"/>
        <v>-26.683327858610099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41.631852583932584</v>
      </c>
      <c r="C189" s="9">
        <f t="shared" si="36"/>
        <v>1.0200000000000007</v>
      </c>
      <c r="D189" s="9">
        <f t="shared" si="37"/>
        <v>56.631852583932584</v>
      </c>
      <c r="E189" s="9">
        <f t="shared" si="37"/>
        <v>-10.120260218755668</v>
      </c>
      <c r="F189" s="9">
        <f t="shared" si="38"/>
        <v>-7.8756862278686439</v>
      </c>
      <c r="G189" s="10">
        <f t="shared" si="46"/>
        <v>2.1666666599999997</v>
      </c>
      <c r="H189" s="5">
        <f t="shared" si="46"/>
        <v>1</v>
      </c>
      <c r="I189">
        <f t="shared" si="40"/>
        <v>55.59401631354411</v>
      </c>
      <c r="J189">
        <f t="shared" si="41"/>
        <v>49.499388936979642</v>
      </c>
      <c r="K189">
        <f t="shared" si="41"/>
        <v>-25.30820311156495</v>
      </c>
      <c r="L189">
        <f t="shared" si="42"/>
        <v>-10.810251226251927</v>
      </c>
      <c r="M189">
        <f t="shared" si="43"/>
        <v>-26.646900785313782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41.928654333032391</v>
      </c>
      <c r="C190" s="9">
        <f t="shared" si="36"/>
        <v>1.0260000000000007</v>
      </c>
      <c r="D190" s="9">
        <f t="shared" si="37"/>
        <v>56.928654333032391</v>
      </c>
      <c r="E190" s="9">
        <f t="shared" si="37"/>
        <v>-10.272589081639193</v>
      </c>
      <c r="F190" s="9">
        <f t="shared" si="38"/>
        <v>-7.9908772703406106</v>
      </c>
      <c r="G190" s="10">
        <f t="shared" si="46"/>
        <v>2.1666666599999997</v>
      </c>
      <c r="H190" s="5">
        <f t="shared" si="46"/>
        <v>1</v>
      </c>
      <c r="I190">
        <f t="shared" si="40"/>
        <v>55.609314247869328</v>
      </c>
      <c r="J190">
        <f t="shared" si="41"/>
        <v>49.434527429622129</v>
      </c>
      <c r="K190">
        <f t="shared" si="41"/>
        <v>-25.468084516276832</v>
      </c>
      <c r="L190">
        <f t="shared" si="42"/>
        <v>-10.799056801268918</v>
      </c>
      <c r="M190">
        <f t="shared" si="43"/>
        <v>-26.610453515160199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42.225067114587702</v>
      </c>
      <c r="C191" s="9">
        <f t="shared" si="36"/>
        <v>1.0320000000000007</v>
      </c>
      <c r="D191" s="9">
        <f t="shared" si="37"/>
        <v>57.225067114587702</v>
      </c>
      <c r="E191" s="9">
        <f t="shared" si="37"/>
        <v>-10.425876576900126</v>
      </c>
      <c r="F191" s="9">
        <f t="shared" si="38"/>
        <v>-8.1066464544289509</v>
      </c>
      <c r="G191" s="10">
        <f t="shared" si="46"/>
        <v>2.1666666599999997</v>
      </c>
      <c r="H191" s="5">
        <f t="shared" si="46"/>
        <v>1</v>
      </c>
      <c r="I191">
        <f t="shared" si="40"/>
        <v>55.625102010901507</v>
      </c>
      <c r="J191">
        <f t="shared" si="41"/>
        <v>49.369733088814513</v>
      </c>
      <c r="K191">
        <f t="shared" si="41"/>
        <v>-25.627747237367792</v>
      </c>
      <c r="L191">
        <f t="shared" si="42"/>
        <v>-10.787964254883821</v>
      </c>
      <c r="M191">
        <f t="shared" si="43"/>
        <v>-26.573985500578686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42.521091329764005</v>
      </c>
      <c r="C192" s="9">
        <f t="shared" si="36"/>
        <v>1.0380000000000007</v>
      </c>
      <c r="D192" s="9">
        <f t="shared" si="37"/>
        <v>57.521091329764005</v>
      </c>
      <c r="E192" s="9">
        <f t="shared" si="37"/>
        <v>-10.580121392063344</v>
      </c>
      <c r="F192" s="9">
        <f t="shared" si="38"/>
        <v>-8.2229910698808268</v>
      </c>
      <c r="G192" s="10">
        <f t="shared" si="46"/>
        <v>2.1666666599999997</v>
      </c>
      <c r="H192" s="5">
        <f t="shared" si="46"/>
        <v>1</v>
      </c>
      <c r="I192">
        <f t="shared" si="40"/>
        <v>55.641376469159795</v>
      </c>
      <c r="J192">
        <f t="shared" si="41"/>
        <v>49.305005303285213</v>
      </c>
      <c r="K192">
        <f t="shared" si="41"/>
        <v>-25.787191150371264</v>
      </c>
      <c r="L192">
        <f t="shared" si="42"/>
        <v>-10.776972485037451</v>
      </c>
      <c r="M192">
        <f t="shared" si="43"/>
        <v>-26.537496205213159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42.816727376078987</v>
      </c>
      <c r="C193" s="9">
        <f t="shared" si="36"/>
        <v>1.0440000000000007</v>
      </c>
      <c r="D193" s="9">
        <f t="shared" si="37"/>
        <v>57.816727376078987</v>
      </c>
      <c r="E193" s="9">
        <f t="shared" si="37"/>
        <v>-10.735322213897264</v>
      </c>
      <c r="F193" s="9">
        <f t="shared" si="38"/>
        <v>-8.3399084126945162</v>
      </c>
      <c r="G193" s="10">
        <f t="shared" si="46"/>
        <v>2.1666666599999997</v>
      </c>
      <c r="H193" s="5">
        <f t="shared" si="46"/>
        <v>1</v>
      </c>
      <c r="I193">
        <f t="shared" si="40"/>
        <v>55.658134488592523</v>
      </c>
      <c r="J193">
        <f t="shared" si="41"/>
        <v>49.240343468374988</v>
      </c>
      <c r="K193">
        <f t="shared" si="41"/>
        <v>-25.946416127602543</v>
      </c>
      <c r="L193">
        <f t="shared" si="42"/>
        <v>-10.766080394804122</v>
      </c>
      <c r="M193">
        <f t="shared" si="43"/>
        <v>-26.500985103866704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43.111975647442129</v>
      </c>
      <c r="C194" s="9">
        <f t="shared" si="36"/>
        <v>1.0500000000000007</v>
      </c>
      <c r="D194" s="9">
        <f t="shared" si="37"/>
        <v>58.111975647442129</v>
      </c>
      <c r="E194" s="9">
        <f t="shared" si="37"/>
        <v>-10.891477728394749</v>
      </c>
      <c r="F194" s="9">
        <f t="shared" si="38"/>
        <v>-8.457395785077658</v>
      </c>
      <c r="G194" s="10">
        <f t="shared" si="46"/>
        <v>2.1666666599999997</v>
      </c>
      <c r="H194" s="5">
        <f t="shared" si="46"/>
        <v>1</v>
      </c>
      <c r="I194">
        <f t="shared" si="40"/>
        <v>55.67537293476871</v>
      </c>
      <c r="J194">
        <f t="shared" si="41"/>
        <v>49.17574698600616</v>
      </c>
      <c r="K194">
        <f t="shared" si="41"/>
        <v>-26.105422038225743</v>
      </c>
      <c r="L194">
        <f t="shared" si="42"/>
        <v>-10.755286892405097</v>
      </c>
      <c r="M194">
        <f t="shared" si="43"/>
        <v>-26.464451682445596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43.406836534194106</v>
      </c>
      <c r="C195" s="9">
        <f t="shared" si="36"/>
        <v>1.0560000000000007</v>
      </c>
      <c r="D195" s="9">
        <f t="shared" si="37"/>
        <v>58.406836534194106</v>
      </c>
      <c r="E195" s="9">
        <f t="shared" si="37"/>
        <v>-11.048586620754387</v>
      </c>
      <c r="F195" s="9">
        <f t="shared" si="38"/>
        <v>-8.575450495406141</v>
      </c>
      <c r="G195" s="10">
        <f t="shared" si="46"/>
        <v>2.1666666599999997</v>
      </c>
      <c r="H195" s="5">
        <f t="shared" si="46"/>
        <v>1</v>
      </c>
      <c r="I195">
        <f t="shared" si="40"/>
        <v>55.693088673068864</v>
      </c>
      <c r="J195">
        <f t="shared" si="41"/>
        <v>49.111215264651733</v>
      </c>
      <c r="K195">
        <f t="shared" si="41"/>
        <v>-26.264208748320417</v>
      </c>
      <c r="L195">
        <f t="shared" si="42"/>
        <v>-10.744590891221856</v>
      </c>
      <c r="M195">
        <f t="shared" si="43"/>
        <v>-26.427895437902798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43.701310423145976</v>
      </c>
      <c r="C196" s="9">
        <f t="shared" si="36"/>
        <v>1.0620000000000007</v>
      </c>
      <c r="D196" s="9">
        <f t="shared" si="37"/>
        <v>58.701310423145976</v>
      </c>
      <c r="E196" s="9">
        <f t="shared" si="37"/>
        <v>-11.206647575362192</v>
      </c>
      <c r="F196" s="9">
        <f t="shared" si="38"/>
        <v>-8.694069858183731</v>
      </c>
      <c r="G196" s="10">
        <f t="shared" si="46"/>
        <v>2.1666666599999997</v>
      </c>
      <c r="H196" s="5">
        <f t="shared" si="46"/>
        <v>1</v>
      </c>
      <c r="I196">
        <f t="shared" si="40"/>
        <v>55.711278568875279</v>
      </c>
      <c r="J196">
        <f t="shared" si="41"/>
        <v>49.046747719304399</v>
      </c>
      <c r="K196">
        <f t="shared" si="41"/>
        <v>-26.422776120947834</v>
      </c>
      <c r="L196">
        <f t="shared" si="42"/>
        <v>-10.733991309809314</v>
      </c>
      <c r="M196">
        <f t="shared" si="43"/>
        <v>-26.391315878180851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43.995397697618223</v>
      </c>
      <c r="C197" s="9">
        <f t="shared" si="36"/>
        <v>1.0680000000000007</v>
      </c>
      <c r="D197" s="9">
        <f t="shared" si="37"/>
        <v>58.995397697618223</v>
      </c>
      <c r="E197" s="9">
        <f t="shared" si="37"/>
        <v>-11.365659275773686</v>
      </c>
      <c r="F197" s="9">
        <f t="shared" si="38"/>
        <v>-8.8132511940023512</v>
      </c>
      <c r="G197" s="10">
        <f t="shared" ref="G197:H212" si="47">G196</f>
        <v>2.1666666599999997</v>
      </c>
      <c r="H197" s="5">
        <f t="shared" si="47"/>
        <v>1</v>
      </c>
      <c r="I197">
        <f t="shared" si="40"/>
        <v>55.729939487761634</v>
      </c>
      <c r="J197">
        <f t="shared" si="41"/>
        <v>48.982343771445542</v>
      </c>
      <c r="K197">
        <f t="shared" si="41"/>
        <v>-26.581124016216918</v>
      </c>
      <c r="L197">
        <f t="shared" si="42"/>
        <v>-10.723487071908902</v>
      </c>
      <c r="M197">
        <f t="shared" si="43"/>
        <v>-26.354712522154237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44.289098737479605</v>
      </c>
      <c r="C198" s="9">
        <f t="shared" si="36"/>
        <v>1.0740000000000007</v>
      </c>
      <c r="D198" s="9">
        <f t="shared" si="37"/>
        <v>59.289098737479605</v>
      </c>
      <c r="E198" s="9">
        <f t="shared" si="37"/>
        <v>-11.525620404696387</v>
      </c>
      <c r="F198" s="9">
        <f t="shared" si="38"/>
        <v>-8.9329918295030453</v>
      </c>
      <c r="G198" s="10">
        <f t="shared" si="47"/>
        <v>2.1666666599999997</v>
      </c>
      <c r="H198" s="5">
        <f t="shared" si="47"/>
        <v>1</v>
      </c>
      <c r="I198">
        <f t="shared" si="40"/>
        <v>55.74906829568193</v>
      </c>
      <c r="J198">
        <f t="shared" si="41"/>
        <v>48.918002849014087</v>
      </c>
      <c r="K198">
        <f t="shared" si="41"/>
        <v>-26.739252291349842</v>
      </c>
      <c r="L198">
        <f t="shared" si="42"/>
        <v>-10.71307710646153</v>
      </c>
      <c r="M198">
        <f t="shared" si="43"/>
        <v>-26.318084899571232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44.582413919185775</v>
      </c>
      <c r="C199" s="9">
        <f t="shared" si="36"/>
        <v>1.0800000000000007</v>
      </c>
      <c r="D199" s="9">
        <f t="shared" si="37"/>
        <v>59.582413919185775</v>
      </c>
      <c r="E199" s="9">
        <f t="shared" si="37"/>
        <v>-11.686529643972678</v>
      </c>
      <c r="F199" s="9">
        <f t="shared" si="38"/>
        <v>-9.0532890973376148</v>
      </c>
      <c r="G199" s="10">
        <f t="shared" si="47"/>
        <v>2.1666666599999997</v>
      </c>
      <c r="H199" s="5">
        <f t="shared" si="47"/>
        <v>1</v>
      </c>
      <c r="I199">
        <f t="shared" si="40"/>
        <v>55.768661859158662</v>
      </c>
      <c r="J199">
        <f t="shared" si="41"/>
        <v>48.853724386375319</v>
      </c>
      <c r="K199">
        <f t="shared" si="41"/>
        <v>-26.897160800747269</v>
      </c>
      <c r="L199">
        <f t="shared" si="42"/>
        <v>-10.702760347620396</v>
      </c>
      <c r="M199">
        <f t="shared" si="43"/>
        <v>-26.281432550995191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44.875343615817769</v>
      </c>
      <c r="C200" s="9">
        <f t="shared" si="36"/>
        <v>1.0860000000000007</v>
      </c>
      <c r="D200" s="9">
        <f t="shared" si="37"/>
        <v>59.875343615817769</v>
      </c>
      <c r="E200" s="9">
        <f t="shared" si="37"/>
        <v>-11.84838567456308</v>
      </c>
      <c r="F200" s="9">
        <f t="shared" si="38"/>
        <v>-9.1741403361309075</v>
      </c>
      <c r="G200" s="10">
        <f t="shared" si="47"/>
        <v>2.1666666599999997</v>
      </c>
      <c r="H200" s="5">
        <f t="shared" si="47"/>
        <v>1</v>
      </c>
      <c r="I200">
        <f t="shared" si="40"/>
        <v>55.7887170454702</v>
      </c>
      <c r="J200">
        <f t="shared" si="41"/>
        <v>48.789507824289593</v>
      </c>
      <c r="K200">
        <f t="shared" si="41"/>
        <v>-27.054849396053239</v>
      </c>
      <c r="L200">
        <f t="shared" si="42"/>
        <v>-10.692535734763675</v>
      </c>
      <c r="M200">
        <f t="shared" si="43"/>
        <v>-26.244755027745335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45.167888197120284</v>
      </c>
      <c r="C201" s="9">
        <f t="shared" si="36"/>
        <v>1.0920000000000007</v>
      </c>
      <c r="D201" s="9">
        <f t="shared" si="37"/>
        <v>60.167888197120284</v>
      </c>
      <c r="E201" s="9">
        <f t="shared" si="37"/>
        <v>-12.011187176529898</v>
      </c>
      <c r="F201" s="9">
        <f t="shared" si="38"/>
        <v>-9.2955428904437944</v>
      </c>
      <c r="G201" s="10">
        <f t="shared" si="47"/>
        <v>2.1666666599999997</v>
      </c>
      <c r="H201" s="5">
        <f t="shared" si="47"/>
        <v>1</v>
      </c>
      <c r="I201">
        <f t="shared" si="40"/>
        <v>55.809230722837391</v>
      </c>
      <c r="J201">
        <f t="shared" si="41"/>
        <v>48.725352609881014</v>
      </c>
      <c r="K201">
        <f t="shared" si="41"/>
        <v>-27.212317926219711</v>
      </c>
      <c r="L201">
        <f t="shared" si="42"/>
        <v>-10.682402212507023</v>
      </c>
      <c r="M201">
        <f t="shared" si="43"/>
        <v>-26.208051891837016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45.460048029539742</v>
      </c>
      <c r="C202" s="9">
        <f t="shared" si="36"/>
        <v>1.0980000000000008</v>
      </c>
      <c r="D202" s="9">
        <f t="shared" si="37"/>
        <v>60.460048029539742</v>
      </c>
      <c r="E202" s="9">
        <f t="shared" si="37"/>
        <v>-12.174932829021269</v>
      </c>
      <c r="F202" s="9">
        <f t="shared" si="38"/>
        <v>-9.4174941107367509</v>
      </c>
      <c r="G202" s="10">
        <f t="shared" si="47"/>
        <v>2.1666666599999997</v>
      </c>
      <c r="H202" s="5">
        <f t="shared" si="47"/>
        <v>1</v>
      </c>
      <c r="I202">
        <f t="shared" si="40"/>
        <v>55.830199760609162</v>
      </c>
      <c r="J202">
        <f t="shared" si="41"/>
        <v>48.661258196605971</v>
      </c>
      <c r="K202">
        <f t="shared" si="41"/>
        <v>-27.369566237570734</v>
      </c>
      <c r="L202">
        <f t="shared" si="42"/>
        <v>-10.672358730715919</v>
      </c>
      <c r="M202">
        <f t="shared" si="43"/>
        <v>-26.171322715921495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45.751823476262224</v>
      </c>
      <c r="C203" s="9">
        <f t="shared" si="36"/>
        <v>1.1040000000000008</v>
      </c>
      <c r="D203" s="9">
        <f t="shared" si="37"/>
        <v>60.751823476262224</v>
      </c>
      <c r="E203" s="9">
        <f t="shared" si="37"/>
        <v>-12.339621310255581</v>
      </c>
      <c r="F203" s="9">
        <f t="shared" si="38"/>
        <v>-9.5399913533341163</v>
      </c>
      <c r="G203" s="10">
        <f t="shared" si="47"/>
        <v>2.1666666599999997</v>
      </c>
      <c r="H203" s="5">
        <f t="shared" si="47"/>
        <v>1</v>
      </c>
      <c r="I203">
        <f t="shared" si="40"/>
        <v>55.851621029447351</v>
      </c>
      <c r="J203">
        <f t="shared" si="41"/>
        <v>48.597224044221676</v>
      </c>
      <c r="K203">
        <f t="shared" si="41"/>
        <v>-27.526594173866261</v>
      </c>
      <c r="L203">
        <f t="shared" si="42"/>
        <v>-10.662404244517845</v>
      </c>
      <c r="M203">
        <f t="shared" si="43"/>
        <v>-26.134567083225207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46.043214897251154</v>
      </c>
      <c r="C204" s="9">
        <f t="shared" si="36"/>
        <v>1.1100000000000008</v>
      </c>
      <c r="D204" s="9">
        <f t="shared" si="37"/>
        <v>61.043214897251154</v>
      </c>
      <c r="E204" s="9">
        <f t="shared" si="37"/>
        <v>-12.505251297506277</v>
      </c>
      <c r="F204" s="9">
        <f t="shared" si="38"/>
        <v>-9.6630319803889968</v>
      </c>
      <c r="G204" s="10">
        <f t="shared" si="47"/>
        <v>2.1666666599999997</v>
      </c>
      <c r="H204" s="5">
        <f t="shared" si="47"/>
        <v>1</v>
      </c>
      <c r="I204">
        <f t="shared" si="40"/>
        <v>55.873491401510449</v>
      </c>
      <c r="J204">
        <f t="shared" si="41"/>
        <v>48.533249618754567</v>
      </c>
      <c r="K204">
        <f t="shared" si="41"/>
        <v>-27.683401576365611</v>
      </c>
      <c r="L204">
        <f t="shared" si="42"/>
        <v>-10.652537714314262</v>
      </c>
      <c r="M204">
        <f t="shared" si="43"/>
        <v>-26.097784587488558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46.334222649284825</v>
      </c>
      <c r="C205" s="9">
        <f t="shared" si="36"/>
        <v>1.1160000000000008</v>
      </c>
      <c r="D205" s="9">
        <f t="shared" si="37"/>
        <v>61.334222649284825</v>
      </c>
      <c r="E205" s="9">
        <f t="shared" si="37"/>
        <v>-12.671821467087046</v>
      </c>
      <c r="F205" s="9">
        <f t="shared" si="38"/>
        <v>-9.7866133598487615</v>
      </c>
      <c r="G205" s="10">
        <f t="shared" si="47"/>
        <v>2.1666666599999997</v>
      </c>
      <c r="H205" s="5">
        <f t="shared" si="47"/>
        <v>1</v>
      </c>
      <c r="I205">
        <f t="shared" si="40"/>
        <v>55.89580775063645</v>
      </c>
      <c r="J205">
        <f t="shared" si="41"/>
        <v>48.469334392468681</v>
      </c>
      <c r="K205">
        <f t="shared" si="41"/>
        <v>-27.839988283890541</v>
      </c>
      <c r="L205">
        <f t="shared" si="42"/>
        <v>-10.642758105792399</v>
      </c>
      <c r="M205">
        <f t="shared" si="43"/>
        <v>-26.060974832904233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46.624847085993736</v>
      </c>
      <c r="C206" s="9">
        <f t="shared" si="36"/>
        <v>1.1220000000000008</v>
      </c>
      <c r="D206" s="9">
        <f t="shared" si="37"/>
        <v>61.624847085993736</v>
      </c>
      <c r="E206" s="9">
        <f t="shared" si="37"/>
        <v>-12.839330494337382</v>
      </c>
      <c r="F206" s="9">
        <f t="shared" si="38"/>
        <v>-9.9107328654212097</v>
      </c>
      <c r="G206" s="10">
        <f t="shared" si="47"/>
        <v>2.1666666599999997</v>
      </c>
      <c r="H206" s="5">
        <f t="shared" si="47"/>
        <v>1</v>
      </c>
      <c r="I206">
        <f t="shared" si="40"/>
        <v>55.918566952524543</v>
      </c>
      <c r="J206">
        <f t="shared" si="41"/>
        <v>48.405477843833928</v>
      </c>
      <c r="K206">
        <f t="shared" si="41"/>
        <v>-27.996354132887966</v>
      </c>
      <c r="L206">
        <f t="shared" si="42"/>
        <v>-10.633064389936825</v>
      </c>
      <c r="M206">
        <f t="shared" si="43"/>
        <v>-26.024137434055056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46.915088557897718</v>
      </c>
      <c r="C207" s="9">
        <f t="shared" si="36"/>
        <v>1.1280000000000008</v>
      </c>
      <c r="D207" s="9">
        <f t="shared" si="37"/>
        <v>61.915088557897718</v>
      </c>
      <c r="E207" s="9">
        <f t="shared" si="37"/>
        <v>-13.007777053608523</v>
      </c>
      <c r="F207" s="9">
        <f t="shared" si="38"/>
        <v>-10.035387876541321</v>
      </c>
      <c r="G207" s="10">
        <f t="shared" si="47"/>
        <v>2.1666666599999997</v>
      </c>
      <c r="H207" s="5">
        <f t="shared" si="47"/>
        <v>1</v>
      </c>
      <c r="I207">
        <f t="shared" si="40"/>
        <v>55.941765884915824</v>
      </c>
      <c r="J207">
        <f t="shared" si="41"/>
        <v>48.341679457494308</v>
      </c>
      <c r="K207">
        <f t="shared" si="41"/>
        <v>-28.152498957492295</v>
      </c>
      <c r="L207">
        <f t="shared" si="42"/>
        <v>-10.623455543040837</v>
      </c>
      <c r="M207">
        <f t="shared" si="43"/>
        <v>-25.987272015851371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47.204947412442912</v>
      </c>
      <c r="C208" s="9">
        <f t="shared" si="36"/>
        <v>1.1340000000000008</v>
      </c>
      <c r="D208" s="9">
        <f t="shared" si="37"/>
        <v>62.204947412442912</v>
      </c>
      <c r="E208" s="9">
        <f t="shared" si="37"/>
        <v>-13.177159818249763</v>
      </c>
      <c r="F208" s="9">
        <f t="shared" si="38"/>
        <v>-10.160575778338647</v>
      </c>
      <c r="G208" s="10">
        <f t="shared" si="47"/>
        <v>2.1666666599999997</v>
      </c>
      <c r="H208" s="5">
        <f t="shared" si="47"/>
        <v>1</v>
      </c>
      <c r="I208">
        <f t="shared" si="40"/>
        <v>55.965401427772804</v>
      </c>
      <c r="J208">
        <f t="shared" si="41"/>
        <v>48.277938724236066</v>
      </c>
      <c r="K208">
        <f t="shared" si="41"/>
        <v>-28.308422589587401</v>
      </c>
      <c r="L208">
        <f t="shared" si="42"/>
        <v>-10.613930546717587</v>
      </c>
      <c r="M208">
        <f t="shared" si="43"/>
        <v>-25.950378213468014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47.494423994038485</v>
      </c>
      <c r="C209" s="9">
        <f t="shared" si="36"/>
        <v>1.1400000000000008</v>
      </c>
      <c r="D209" s="9">
        <f t="shared" si="37"/>
        <v>62.494423994038485</v>
      </c>
      <c r="E209" s="9">
        <f t="shared" si="37"/>
        <v>-13.34747746059513</v>
      </c>
      <c r="F209" s="9">
        <f t="shared" si="38"/>
        <v>-10.286293961605288</v>
      </c>
      <c r="G209" s="10">
        <f t="shared" si="47"/>
        <v>2.1666666599999997</v>
      </c>
      <c r="H209" s="5">
        <f t="shared" si="47"/>
        <v>1</v>
      </c>
      <c r="I209">
        <f t="shared" si="40"/>
        <v>55.989470463457835</v>
      </c>
      <c r="J209">
        <f t="shared" si="41"/>
        <v>48.214255140955757</v>
      </c>
      <c r="K209">
        <f t="shared" si="41"/>
        <v>-28.46412485886821</v>
      </c>
      <c r="L209">
        <f t="shared" si="42"/>
        <v>-10.604488387911017</v>
      </c>
      <c r="M209">
        <f t="shared" si="43"/>
        <v>-25.91345567228079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47.783518644093235</v>
      </c>
      <c r="C210" s="9">
        <f t="shared" si="36"/>
        <v>1.1460000000000008</v>
      </c>
      <c r="D210" s="9">
        <f t="shared" si="37"/>
        <v>62.783518644093235</v>
      </c>
      <c r="E210" s="9">
        <f t="shared" si="37"/>
        <v>-13.51872865195044</v>
      </c>
      <c r="F210" s="9">
        <f t="shared" si="38"/>
        <v>-10.412539822764497</v>
      </c>
      <c r="G210" s="10">
        <f t="shared" si="47"/>
        <v>2.1666666599999997</v>
      </c>
      <c r="H210" s="5">
        <f t="shared" si="47"/>
        <v>1</v>
      </c>
      <c r="I210">
        <f t="shared" si="40"/>
        <v>56.013969876910302</v>
      </c>
      <c r="J210">
        <f t="shared" si="41"/>
        <v>48.150628210628291</v>
      </c>
      <c r="K210">
        <f t="shared" si="41"/>
        <v>-28.619605592901895</v>
      </c>
      <c r="L210">
        <f t="shared" si="42"/>
        <v>-10.595128058906534</v>
      </c>
      <c r="M210">
        <f t="shared" si="43"/>
        <v>-25.876504047802605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48.072231701051948</v>
      </c>
      <c r="C211" s="9">
        <f t="shared" si="36"/>
        <v>1.1520000000000008</v>
      </c>
      <c r="D211" s="9">
        <f t="shared" si="37"/>
        <v>63.072231701051948</v>
      </c>
      <c r="E211" s="9">
        <f t="shared" si="37"/>
        <v>-13.690912062580711</v>
      </c>
      <c r="F211" s="9">
        <f t="shared" si="38"/>
        <v>-10.539310763839843</v>
      </c>
      <c r="G211" s="10">
        <f t="shared" si="47"/>
        <v>2.1666666599999997</v>
      </c>
      <c r="H211" s="5">
        <f t="shared" si="47"/>
        <v>1</v>
      </c>
      <c r="I211">
        <f t="shared" si="40"/>
        <v>56.038896555822546</v>
      </c>
      <c r="J211">
        <f t="shared" si="41"/>
        <v>48.087057442274855</v>
      </c>
      <c r="K211">
        <f t="shared" si="41"/>
        <v>-28.774864617188712</v>
      </c>
      <c r="L211">
        <f t="shared" si="42"/>
        <v>-10.585848557341446</v>
      </c>
      <c r="M211">
        <f t="shared" si="43"/>
        <v>-25.839523005619107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48.360563500431567</v>
      </c>
      <c r="C212" s="9">
        <f t="shared" si="36"/>
        <v>1.1580000000000008</v>
      </c>
      <c r="D212" s="9">
        <f t="shared" si="37"/>
        <v>63.360563500431567</v>
      </c>
      <c r="E212" s="9">
        <f t="shared" si="37"/>
        <v>-13.864026361697945</v>
      </c>
      <c r="F212" s="9">
        <f t="shared" si="38"/>
        <v>-10.666604192424991</v>
      </c>
      <c r="G212" s="10">
        <f t="shared" si="47"/>
        <v>2.1666666599999997</v>
      </c>
      <c r="H212" s="5">
        <f t="shared" si="47"/>
        <v>1</v>
      </c>
      <c r="I212">
        <f t="shared" si="40"/>
        <v>56.064247390814643</v>
      </c>
      <c r="J212">
        <f t="shared" si="41"/>
        <v>48.023542350930803</v>
      </c>
      <c r="K212">
        <f t="shared" si="41"/>
        <v>-28.929901755222428</v>
      </c>
      <c r="L212">
        <f t="shared" si="42"/>
        <v>-10.576648886215164</v>
      </c>
      <c r="M212">
        <f t="shared" si="43"/>
        <v>-25.802512221323948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48.6485143748572</v>
      </c>
      <c r="C213" s="9">
        <f t="shared" ref="C213:C276" si="52">C212+_dt</f>
        <v>1.1640000000000008</v>
      </c>
      <c r="D213" s="9">
        <f t="shared" ref="D213:E276" si="53">D212+$C$7*(J212+J213)/2</f>
        <v>63.6485143748572</v>
      </c>
      <c r="E213" s="9">
        <f t="shared" si="53"/>
        <v>-14.038070217449263</v>
      </c>
      <c r="F213" s="9">
        <f t="shared" ref="F213:F276" si="54">$O$1*D213^2+$O$2*D213+$O$3</f>
        <v>-10.794417521654051</v>
      </c>
      <c r="G213" s="10">
        <f t="shared" ref="G213:H228" si="55">G212</f>
        <v>2.1666666599999997</v>
      </c>
      <c r="H213" s="5">
        <f t="shared" si="55"/>
        <v>1</v>
      </c>
      <c r="I213">
        <f t="shared" ref="I213:I276" si="56">SQRT(J213^2+K213^2)</f>
        <v>56.090019275607744</v>
      </c>
      <c r="J213">
        <f t="shared" ref="J213:K276" si="57">J212+L212*$C$7</f>
        <v>47.96008245761351</v>
      </c>
      <c r="K213">
        <f t="shared" si="57"/>
        <v>-29.08471682855037</v>
      </c>
      <c r="L213">
        <f t="shared" ref="L213:L276" si="58">-$C$15*I213*J213</f>
        <v>-10.56752805389911</v>
      </c>
      <c r="M213">
        <f t="shared" ref="M213:M276" si="59">-$C$6-$C$15*I213*K213</f>
        <v>-25.765471380453679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48.936084654097911</v>
      </c>
      <c r="C214" s="9">
        <f t="shared" si="52"/>
        <v>1.1700000000000008</v>
      </c>
      <c r="D214" s="9">
        <f t="shared" si="53"/>
        <v>63.936084654097911</v>
      </c>
      <c r="E214" s="9">
        <f t="shared" si="53"/>
        <v>-14.213042296905414</v>
      </c>
      <c r="F214" s="9">
        <f t="shared" si="54"/>
        <v>-10.922748170172522</v>
      </c>
      <c r="G214" s="10">
        <f t="shared" si="55"/>
        <v>2.1666666599999997</v>
      </c>
      <c r="H214" s="5">
        <f t="shared" si="55"/>
        <v>1</v>
      </c>
      <c r="I214">
        <f t="shared" si="56"/>
        <v>56.116209107196227</v>
      </c>
      <c r="J214">
        <f t="shared" si="57"/>
        <v>47.896677289290118</v>
      </c>
      <c r="K214">
        <f t="shared" si="57"/>
        <v>-29.239309656833093</v>
      </c>
      <c r="L214">
        <f t="shared" si="58"/>
        <v>-10.558485074146409</v>
      </c>
      <c r="M214">
        <f t="shared" si="59"/>
        <v>-25.728400178422213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49.223274665102323</v>
      </c>
      <c r="C215" s="9">
        <f t="shared" si="52"/>
        <v>1.1760000000000008</v>
      </c>
      <c r="D215" s="9">
        <f t="shared" si="53"/>
        <v>64.223274665102323</v>
      </c>
      <c r="E215" s="9">
        <f t="shared" si="53"/>
        <v>-14.388941266049624</v>
      </c>
      <c r="F215" s="9">
        <f t="shared" si="54"/>
        <v>-11.051593562108781</v>
      </c>
      <c r="G215" s="10">
        <f t="shared" si="55"/>
        <v>2.1666666599999997</v>
      </c>
      <c r="H215" s="5">
        <f t="shared" si="55"/>
        <v>1</v>
      </c>
      <c r="I215">
        <f t="shared" si="56"/>
        <v>56.142813786018351</v>
      </c>
      <c r="J215">
        <f t="shared" si="57"/>
        <v>47.833326378845236</v>
      </c>
      <c r="K215">
        <f t="shared" si="57"/>
        <v>-29.393680057903627</v>
      </c>
      <c r="L215">
        <f t="shared" si="58"/>
        <v>-10.549518966101255</v>
      </c>
      <c r="M215">
        <f t="shared" si="59"/>
        <v>-25.691298320454948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49.510084732034002</v>
      </c>
      <c r="C216" s="9">
        <f t="shared" si="52"/>
        <v>1.1820000000000008</v>
      </c>
      <c r="D216" s="9">
        <f t="shared" si="53"/>
        <v>64.510084732034002</v>
      </c>
      <c r="E216" s="9">
        <f t="shared" si="53"/>
        <v>-14.565765789766814</v>
      </c>
      <c r="F216" s="9">
        <f t="shared" si="54"/>
        <v>-11.180951127046143</v>
      </c>
      <c r="G216" s="10">
        <f t="shared" si="55"/>
        <v>2.1666666599999997</v>
      </c>
      <c r="H216" s="5">
        <f t="shared" si="55"/>
        <v>1</v>
      </c>
      <c r="I216">
        <f t="shared" si="56"/>
        <v>56.169830216125675</v>
      </c>
      <c r="J216">
        <f t="shared" si="57"/>
        <v>47.770029265048628</v>
      </c>
      <c r="K216">
        <f t="shared" si="57"/>
        <v>-29.547827847826355</v>
      </c>
      <c r="L216">
        <f t="shared" si="58"/>
        <v>-10.540628754308065</v>
      </c>
      <c r="M216">
        <f t="shared" si="59"/>
        <v>-25.654165521522504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49.796515176306713</v>
      </c>
      <c r="C217" s="9">
        <f t="shared" si="52"/>
        <v>1.1880000000000008</v>
      </c>
      <c r="D217" s="9">
        <f t="shared" si="53"/>
        <v>64.796515176306713</v>
      </c>
      <c r="E217" s="9">
        <f t="shared" si="53"/>
        <v>-14.74351453183316</v>
      </c>
      <c r="F217" s="9">
        <f t="shared" si="54"/>
        <v>-11.310818299995507</v>
      </c>
      <c r="G217" s="10">
        <f t="shared" si="55"/>
        <v>2.1666666599999997</v>
      </c>
      <c r="H217" s="5">
        <f t="shared" si="55"/>
        <v>1</v>
      </c>
      <c r="I217">
        <f t="shared" si="56"/>
        <v>56.197255305350893</v>
      </c>
      <c r="J217">
        <f t="shared" si="57"/>
        <v>47.706785492522776</v>
      </c>
      <c r="K217">
        <f t="shared" si="57"/>
        <v>-29.701752840955489</v>
      </c>
      <c r="L217">
        <f t="shared" si="58"/>
        <v>-10.531813468720276</v>
      </c>
      <c r="M217">
        <f t="shared" si="59"/>
        <v>-25.617001506274114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50.082566316619406</v>
      </c>
      <c r="C218" s="9">
        <f t="shared" si="52"/>
        <v>1.1940000000000008</v>
      </c>
      <c r="D218" s="9">
        <f t="shared" si="53"/>
        <v>65.082566316619406</v>
      </c>
      <c r="E218" s="9">
        <f t="shared" si="53"/>
        <v>-14.922186154906006</v>
      </c>
      <c r="F218" s="9">
        <f t="shared" si="54"/>
        <v>-11.441192521368517</v>
      </c>
      <c r="G218" s="10">
        <f t="shared" si="55"/>
        <v>2.1666666599999997</v>
      </c>
      <c r="H218" s="5">
        <f t="shared" si="55"/>
        <v>1</v>
      </c>
      <c r="I218">
        <f t="shared" si="56"/>
        <v>56.225085965474378</v>
      </c>
      <c r="J218">
        <f t="shared" si="57"/>
        <v>47.643594611710455</v>
      </c>
      <c r="K218">
        <f t="shared" si="57"/>
        <v>-29.855454849993134</v>
      </c>
      <c r="L218">
        <f t="shared" si="58"/>
        <v>-10.52307214470893</v>
      </c>
      <c r="M218">
        <f t="shared" si="59"/>
        <v>-25.579806008970682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50.368238468991066</v>
      </c>
      <c r="C219" s="9">
        <f t="shared" si="52"/>
        <v>1.2000000000000008</v>
      </c>
      <c r="D219" s="9">
        <f t="shared" si="53"/>
        <v>65.368238468991066</v>
      </c>
      <c r="E219" s="9">
        <f t="shared" si="53"/>
        <v>-15.101779320514126</v>
      </c>
      <c r="F219" s="9">
        <f t="shared" si="54"/>
        <v>-11.572071236951285</v>
      </c>
      <c r="G219" s="10">
        <f t="shared" si="55"/>
        <v>2.1666666599999997</v>
      </c>
      <c r="H219" s="5">
        <f t="shared" si="55"/>
        <v>1</v>
      </c>
      <c r="I219">
        <f t="shared" si="56"/>
        <v>56.253319112389157</v>
      </c>
      <c r="J219">
        <f t="shared" si="57"/>
        <v>47.580456178842205</v>
      </c>
      <c r="K219">
        <f t="shared" si="57"/>
        <v>-30.008933686046959</v>
      </c>
      <c r="L219">
        <f t="shared" si="58"/>
        <v>-10.514403823070909</v>
      </c>
      <c r="M219">
        <f t="shared" si="59"/>
        <v>-25.542578773417482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50.653531946795297</v>
      </c>
      <c r="C220" s="9">
        <f t="shared" si="52"/>
        <v>1.2060000000000008</v>
      </c>
      <c r="D220" s="9">
        <f t="shared" si="53"/>
        <v>65.653531946795297</v>
      </c>
      <c r="E220" s="9">
        <f t="shared" si="53"/>
        <v>-15.282292689048329</v>
      </c>
      <c r="F220" s="9">
        <f t="shared" si="54"/>
        <v>-11.703451897878651</v>
      </c>
      <c r="G220" s="10">
        <f t="shared" si="55"/>
        <v>2.1666666599999997</v>
      </c>
      <c r="H220" s="5">
        <f t="shared" si="55"/>
        <v>1</v>
      </c>
      <c r="I220">
        <f t="shared" si="56"/>
        <v>56.281951666264405</v>
      </c>
      <c r="J220">
        <f t="shared" si="57"/>
        <v>47.517369755903779</v>
      </c>
      <c r="K220">
        <f t="shared" si="57"/>
        <v>-30.162189158687465</v>
      </c>
      <c r="L220">
        <f t="shared" si="58"/>
        <v>-10.505807550036886</v>
      </c>
      <c r="M220">
        <f t="shared" si="59"/>
        <v>-25.505319552896566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50.938447060794815</v>
      </c>
      <c r="C221" s="9">
        <f t="shared" si="52"/>
        <v>1.2120000000000009</v>
      </c>
      <c r="D221" s="9">
        <f t="shared" si="53"/>
        <v>65.938447060794815</v>
      </c>
      <c r="E221" s="9">
        <f t="shared" si="53"/>
        <v>-15.463724919752407</v>
      </c>
      <c r="F221" s="9">
        <f t="shared" si="54"/>
        <v>-11.835331960609004</v>
      </c>
      <c r="G221" s="10">
        <f t="shared" si="55"/>
        <v>2.1666666599999997</v>
      </c>
      <c r="H221" s="5">
        <f t="shared" si="55"/>
        <v>1</v>
      </c>
      <c r="I221">
        <f t="shared" si="56"/>
        <v>56.310980551707459</v>
      </c>
      <c r="J221">
        <f t="shared" si="57"/>
        <v>47.454334910603556</v>
      </c>
      <c r="K221">
        <f t="shared" si="57"/>
        <v>-30.315221076004843</v>
      </c>
      <c r="L221">
        <f t="shared" si="58"/>
        <v>-10.497282377279005</v>
      </c>
      <c r="M221">
        <f t="shared" si="59"/>
        <v>-25.468028110098842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51.222984119175649</v>
      </c>
      <c r="C222" s="9">
        <f t="shared" si="52"/>
        <v>1.2180000000000009</v>
      </c>
      <c r="D222" s="9">
        <f t="shared" si="53"/>
        <v>66.222984119175649</v>
      </c>
      <c r="E222" s="9">
        <f t="shared" si="53"/>
        <v>-15.646074670714418</v>
      </c>
      <c r="F222" s="9">
        <f t="shared" si="54"/>
        <v>-11.967708886899594</v>
      </c>
      <c r="G222" s="10">
        <f t="shared" si="55"/>
        <v>2.1666666599999997</v>
      </c>
      <c r="H222" s="5">
        <f t="shared" si="55"/>
        <v>1</v>
      </c>
      <c r="I222">
        <f t="shared" si="56"/>
        <v>56.340402697924233</v>
      </c>
      <c r="J222">
        <f t="shared" si="57"/>
        <v>47.391351216339885</v>
      </c>
      <c r="K222">
        <f t="shared" si="57"/>
        <v>-30.468029244665434</v>
      </c>
      <c r="L222">
        <f t="shared" si="58"/>
        <v>-10.488827361918204</v>
      </c>
      <c r="M222">
        <f t="shared" si="59"/>
        <v>-25.430704217055826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51.50714342758117</v>
      </c>
      <c r="C223" s="9">
        <f t="shared" si="52"/>
        <v>1.2240000000000009</v>
      </c>
      <c r="D223" s="9">
        <f t="shared" si="53"/>
        <v>66.50714342758117</v>
      </c>
      <c r="E223" s="9">
        <f t="shared" si="53"/>
        <v>-15.829340598858318</v>
      </c>
      <c r="F223" s="9">
        <f t="shared" si="54"/>
        <v>-12.100580143782363</v>
      </c>
      <c r="G223" s="10">
        <f t="shared" si="55"/>
        <v>2.1666666599999997</v>
      </c>
      <c r="H223" s="5">
        <f t="shared" si="55"/>
        <v>1</v>
      </c>
      <c r="I223">
        <f t="shared" si="56"/>
        <v>56.370215038878079</v>
      </c>
      <c r="J223">
        <f t="shared" si="57"/>
        <v>47.328418252168376</v>
      </c>
      <c r="K223">
        <f t="shared" si="57"/>
        <v>-30.620613469967768</v>
      </c>
      <c r="L223">
        <f t="shared" si="58"/>
        <v>-10.480441566531265</v>
      </c>
      <c r="M223">
        <f t="shared" si="59"/>
        <v>-25.393347655071182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51.790925289145989</v>
      </c>
      <c r="C224" s="9">
        <f t="shared" si="52"/>
        <v>1.2300000000000009</v>
      </c>
      <c r="D224" s="9">
        <f t="shared" si="53"/>
        <v>66.790925289145989</v>
      </c>
      <c r="E224" s="9">
        <f t="shared" si="53"/>
        <v>-16.013521359935915</v>
      </c>
      <c r="F224" s="9">
        <f t="shared" si="54"/>
        <v>-12.233943203540363</v>
      </c>
      <c r="G224" s="10">
        <f t="shared" si="55"/>
        <v>2.1666666599999997</v>
      </c>
      <c r="H224" s="5">
        <f t="shared" si="55"/>
        <v>1</v>
      </c>
      <c r="I224">
        <f t="shared" si="56"/>
        <v>56.400414513447082</v>
      </c>
      <c r="J224">
        <f t="shared" si="57"/>
        <v>47.265535602769191</v>
      </c>
      <c r="K224">
        <f t="shared" si="57"/>
        <v>-30.772973555898197</v>
      </c>
      <c r="L224">
        <f t="shared" si="58"/>
        <v>-10.472124059157522</v>
      </c>
      <c r="M224">
        <f t="shared" si="59"/>
        <v>-25.355958214651878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52.074330004529543</v>
      </c>
      <c r="C225" s="9">
        <f t="shared" si="52"/>
        <v>1.2360000000000009</v>
      </c>
      <c r="D225" s="9">
        <f t="shared" si="53"/>
        <v>67.074330004529543</v>
      </c>
      <c r="E225" s="9">
        <f t="shared" si="53"/>
        <v>-16.198615608519166</v>
      </c>
      <c r="F225" s="9">
        <f t="shared" si="54"/>
        <v>-12.367795543684583</v>
      </c>
      <c r="G225" s="10">
        <f t="shared" si="55"/>
        <v>2.1666666599999997</v>
      </c>
      <c r="H225" s="5">
        <f t="shared" si="55"/>
        <v>1</v>
      </c>
      <c r="I225">
        <f t="shared" si="56"/>
        <v>56.430998065579679</v>
      </c>
      <c r="J225">
        <f t="shared" si="57"/>
        <v>47.202702858414249</v>
      </c>
      <c r="K225">
        <f t="shared" si="57"/>
        <v>-30.925109305186108</v>
      </c>
      <c r="L225">
        <f t="shared" si="58"/>
        <v>-10.463873913305267</v>
      </c>
      <c r="M225">
        <f t="shared" si="59"/>
        <v>-25.318535695439159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52.357357871949588</v>
      </c>
      <c r="C226" s="9">
        <f t="shared" si="52"/>
        <v>1.2420000000000009</v>
      </c>
      <c r="D226" s="9">
        <f t="shared" si="53"/>
        <v>67.357357871949588</v>
      </c>
      <c r="E226" s="9">
        <f t="shared" si="53"/>
        <v>-16.384621997992802</v>
      </c>
      <c r="F226" s="9">
        <f t="shared" si="54"/>
        <v>-12.502134646931367</v>
      </c>
      <c r="G226" s="10">
        <f t="shared" si="55"/>
        <v>2.1666666599999997</v>
      </c>
      <c r="H226" s="5">
        <f t="shared" si="55"/>
        <v>1</v>
      </c>
      <c r="I226">
        <f t="shared" si="56"/>
        <v>56.461962644448718</v>
      </c>
      <c r="J226">
        <f t="shared" si="57"/>
        <v>47.139919614934414</v>
      </c>
      <c r="K226">
        <f t="shared" si="57"/>
        <v>-31.077020519358744</v>
      </c>
      <c r="L226">
        <f t="shared" si="58"/>
        <v>-10.455690207957819</v>
      </c>
      <c r="M226">
        <f t="shared" si="59"/>
        <v>-25.281079906139219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52.640009187215455</v>
      </c>
      <c r="C227" s="9">
        <f t="shared" si="52"/>
        <v>1.2480000000000009</v>
      </c>
      <c r="D227" s="9">
        <f t="shared" si="53"/>
        <v>67.640009187215455</v>
      </c>
      <c r="E227" s="9">
        <f t="shared" si="53"/>
        <v>-16.571539180547266</v>
      </c>
      <c r="F227" s="9">
        <f t="shared" si="54"/>
        <v>-12.63695800118029</v>
      </c>
      <c r="G227" s="10">
        <f t="shared" si="55"/>
        <v>2.1666666599999997</v>
      </c>
      <c r="H227" s="5">
        <f t="shared" si="55"/>
        <v>1</v>
      </c>
      <c r="I227">
        <f t="shared" si="56"/>
        <v>56.493305204603836</v>
      </c>
      <c r="J227">
        <f t="shared" si="57"/>
        <v>47.077185473686669</v>
      </c>
      <c r="K227">
        <f t="shared" si="57"/>
        <v>-31.22870699879558</v>
      </c>
      <c r="L227">
        <f t="shared" si="58"/>
        <v>-10.447572027579291</v>
      </c>
      <c r="M227">
        <f t="shared" si="59"/>
        <v>-25.243590664453624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52.922284243761084</v>
      </c>
      <c r="C228" s="9">
        <f t="shared" si="52"/>
        <v>1.2540000000000009</v>
      </c>
      <c r="D228" s="9">
        <f t="shared" si="53"/>
        <v>67.922284243761084</v>
      </c>
      <c r="E228" s="9">
        <f t="shared" si="53"/>
        <v>-16.759365807171999</v>
      </c>
      <c r="F228" s="9">
        <f t="shared" si="54"/>
        <v>-12.77226309949253</v>
      </c>
      <c r="G228" s="10">
        <f t="shared" si="55"/>
        <v>2.1666666599999997</v>
      </c>
      <c r="H228" s="5">
        <f t="shared" si="55"/>
        <v>1</v>
      </c>
      <c r="I228">
        <f t="shared" si="56"/>
        <v>56.525022706122115</v>
      </c>
      <c r="J228">
        <f t="shared" si="57"/>
        <v>47.014500041521195</v>
      </c>
      <c r="K228">
        <f t="shared" si="57"/>
        <v>-31.3801685427823</v>
      </c>
      <c r="L228">
        <f t="shared" si="58"/>
        <v>-10.439518462119985</v>
      </c>
      <c r="M228">
        <f t="shared" si="59"/>
        <v>-25.206067797009524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53.204183332677886</v>
      </c>
      <c r="C229" s="9">
        <f t="shared" si="52"/>
        <v>1.2600000000000009</v>
      </c>
      <c r="D229" s="9">
        <f t="shared" si="53"/>
        <v>68.204183332677886</v>
      </c>
      <c r="E229" s="9">
        <f t="shared" si="53"/>
        <v>-16.948100527649039</v>
      </c>
      <c r="F229" s="9">
        <f t="shared" si="54"/>
        <v>-12.908047440069748</v>
      </c>
      <c r="G229" s="10">
        <f t="shared" ref="G229:H244" si="61">G228</f>
        <v>2.1666666599999997</v>
      </c>
      <c r="H229" s="5">
        <f t="shared" si="61"/>
        <v>1</v>
      </c>
      <c r="I229">
        <f t="shared" si="56"/>
        <v>56.557112114757103</v>
      </c>
      <c r="J229">
        <f t="shared" si="57"/>
        <v>46.951862930748476</v>
      </c>
      <c r="K229">
        <f t="shared" si="57"/>
        <v>-31.531404949564358</v>
      </c>
      <c r="L229">
        <f t="shared" si="58"/>
        <v>-10.431528607021489</v>
      </c>
      <c r="M229">
        <f t="shared" si="59"/>
        <v>-25.168511139289606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53.485706742747453</v>
      </c>
      <c r="C230" s="9">
        <f t="shared" si="52"/>
        <v>1.2660000000000009</v>
      </c>
      <c r="D230" s="9">
        <f t="shared" si="53"/>
        <v>68.485706742747453</v>
      </c>
      <c r="E230" s="9">
        <f t="shared" si="53"/>
        <v>-17.137741990546932</v>
      </c>
      <c r="F230" s="9">
        <f t="shared" si="54"/>
        <v>-13.044308526233422</v>
      </c>
      <c r="G230" s="10">
        <f t="shared" si="61"/>
        <v>2.1666666599999997</v>
      </c>
      <c r="H230" s="5">
        <f t="shared" si="61"/>
        <v>1</v>
      </c>
      <c r="I230">
        <f t="shared" si="56"/>
        <v>56.589570402086146</v>
      </c>
      <c r="J230">
        <f t="shared" si="57"/>
        <v>46.889273759106345</v>
      </c>
      <c r="K230">
        <f t="shared" si="57"/>
        <v>-31.682416016400097</v>
      </c>
      <c r="L230">
        <f t="shared" si="58"/>
        <v>-10.423601563221434</v>
      </c>
      <c r="M230">
        <f t="shared" si="59"/>
        <v>-25.130920535561863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53.766854760473947</v>
      </c>
      <c r="C231" s="9">
        <f t="shared" si="52"/>
        <v>1.2720000000000009</v>
      </c>
      <c r="D231" s="9">
        <f t="shared" si="53"/>
        <v>68.766854760473947</v>
      </c>
      <c r="E231" s="9">
        <f t="shared" si="53"/>
        <v>-17.328288843214974</v>
      </c>
      <c r="F231" s="9">
        <f t="shared" si="54"/>
        <v>-13.181043866404696</v>
      </c>
      <c r="G231" s="10">
        <f t="shared" si="61"/>
        <v>2.1666666599999997</v>
      </c>
      <c r="H231" s="5">
        <f t="shared" si="61"/>
        <v>1</v>
      </c>
      <c r="I231">
        <f t="shared" si="56"/>
        <v>56.622394545655936</v>
      </c>
      <c r="J231">
        <f t="shared" si="57"/>
        <v>46.826732149727015</v>
      </c>
      <c r="K231">
        <f t="shared" si="57"/>
        <v>-31.833201539613469</v>
      </c>
      <c r="L231">
        <f t="shared" si="58"/>
        <v>-10.415736437157895</v>
      </c>
      <c r="M231">
        <f t="shared" si="59"/>
        <v>-25.093295838809119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54.047627670116441</v>
      </c>
      <c r="C232" s="9">
        <f t="shared" si="52"/>
        <v>1.2780000000000009</v>
      </c>
      <c r="D232" s="9">
        <f t="shared" si="53"/>
        <v>69.047627670116441</v>
      </c>
      <c r="E232" s="9">
        <f t="shared" si="53"/>
        <v>-17.519739731777754</v>
      </c>
      <c r="F232" s="9">
        <f t="shared" si="54"/>
        <v>-13.318250974084652</v>
      </c>
      <c r="G232" s="10">
        <f t="shared" si="61"/>
        <v>2.1666666599999997</v>
      </c>
      <c r="H232" s="5">
        <f t="shared" si="61"/>
        <v>1</v>
      </c>
      <c r="I232">
        <f t="shared" si="56"/>
        <v>56.655581529126358</v>
      </c>
      <c r="J232">
        <f t="shared" si="57"/>
        <v>46.764237731104068</v>
      </c>
      <c r="K232">
        <f t="shared" si="57"/>
        <v>-31.983761314646323</v>
      </c>
      <c r="L232">
        <f t="shared" si="58"/>
        <v>-10.407932340773465</v>
      </c>
      <c r="M232">
        <f t="shared" si="59"/>
        <v>-25.055636910658407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54.328025753720937</v>
      </c>
      <c r="C233" s="9">
        <f t="shared" si="52"/>
        <v>1.2840000000000009</v>
      </c>
      <c r="D233" s="9">
        <f t="shared" si="53"/>
        <v>69.328025753720937</v>
      </c>
      <c r="E233" s="9">
        <f t="shared" si="53"/>
        <v>-17.712093301130025</v>
      </c>
      <c r="F233" s="9">
        <f t="shared" si="54"/>
        <v>-13.455927367835105</v>
      </c>
      <c r="G233" s="10">
        <f t="shared" si="61"/>
        <v>2.1666666599999997</v>
      </c>
      <c r="H233" s="5">
        <f t="shared" si="61"/>
        <v>1</v>
      </c>
      <c r="I233">
        <f t="shared" si="56"/>
        <v>56.689128342412602</v>
      </c>
      <c r="J233">
        <f t="shared" si="57"/>
        <v>46.701790137059426</v>
      </c>
      <c r="K233">
        <f t="shared" si="57"/>
        <v>-32.134095136110275</v>
      </c>
      <c r="L233">
        <f t="shared" si="58"/>
        <v>-10.400188391518991</v>
      </c>
      <c r="M233">
        <f t="shared" si="59"/>
        <v>-25.017943621310103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54.608049291152241</v>
      </c>
      <c r="C234" s="9">
        <f t="shared" si="52"/>
        <v>1.2900000000000009</v>
      </c>
      <c r="D234" s="9">
        <f t="shared" si="53"/>
        <v>69.608049291152241</v>
      </c>
      <c r="E234" s="9">
        <f t="shared" si="53"/>
        <v>-17.905348194931872</v>
      </c>
      <c r="F234" s="9">
        <f t="shared" si="54"/>
        <v>-13.594070571259781</v>
      </c>
      <c r="G234" s="10">
        <f t="shared" si="61"/>
        <v>2.1666666599999997</v>
      </c>
      <c r="H234" s="5">
        <f t="shared" si="61"/>
        <v>1</v>
      </c>
      <c r="I234">
        <f t="shared" si="56"/>
        <v>56.723031981825422</v>
      </c>
      <c r="J234">
        <f t="shared" si="57"/>
        <v>46.63938900671031</v>
      </c>
      <c r="K234">
        <f t="shared" si="57"/>
        <v>-32.284202797838134</v>
      </c>
      <c r="L234">
        <f t="shared" si="58"/>
        <v>-10.392503712356945</v>
      </c>
      <c r="M234">
        <f t="shared" si="59"/>
        <v>-24.980215849466965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54.887698560125685</v>
      </c>
      <c r="C235" s="9">
        <f t="shared" si="52"/>
        <v>1.2960000000000009</v>
      </c>
      <c r="D235" s="9">
        <f t="shared" si="53"/>
        <v>69.887698560125685</v>
      </c>
      <c r="E235" s="9">
        <f t="shared" si="53"/>
        <v>-18.099503055604192</v>
      </c>
      <c r="F235" s="9">
        <f t="shared" si="54"/>
        <v>-13.732678112986061</v>
      </c>
      <c r="G235" s="10">
        <f t="shared" si="61"/>
        <v>2.1666666599999997</v>
      </c>
      <c r="H235" s="5">
        <f t="shared" si="61"/>
        <v>1</v>
      </c>
      <c r="I235">
        <f t="shared" si="56"/>
        <v>56.757289450209804</v>
      </c>
      <c r="J235">
        <f t="shared" si="57"/>
        <v>46.57703398443617</v>
      </c>
      <c r="K235">
        <f t="shared" si="57"/>
        <v>-32.434084092934938</v>
      </c>
      <c r="L235">
        <f t="shared" si="58"/>
        <v>-10.384877431764478</v>
      </c>
      <c r="M235">
        <f t="shared" si="59"/>
        <v>-24.942453482262913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55.166973836238526</v>
      </c>
      <c r="C236" s="9">
        <f t="shared" si="52"/>
        <v>1.3020000000000009</v>
      </c>
      <c r="D236" s="9">
        <f t="shared" si="53"/>
        <v>70.166973836238526</v>
      </c>
      <c r="E236" s="9">
        <f t="shared" si="53"/>
        <v>-18.294556524324481</v>
      </c>
      <c r="F236" s="9">
        <f t="shared" si="54"/>
        <v>-13.871747526647049</v>
      </c>
      <c r="G236" s="10">
        <f t="shared" si="61"/>
        <v>2.1666666599999997</v>
      </c>
      <c r="H236" s="5">
        <f t="shared" si="61"/>
        <v>1</v>
      </c>
      <c r="I236">
        <f t="shared" si="56"/>
        <v>56.791897757081593</v>
      </c>
      <c r="J236">
        <f t="shared" si="57"/>
        <v>46.514724719845582</v>
      </c>
      <c r="K236">
        <f t="shared" si="57"/>
        <v>-32.583738813828518</v>
      </c>
      <c r="L236">
        <f t="shared" si="58"/>
        <v>-10.377308683736086</v>
      </c>
      <c r="M236">
        <f t="shared" si="59"/>
        <v>-24.904656415191749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55.445875393001288</v>
      </c>
      <c r="C237" s="9">
        <f t="shared" si="52"/>
        <v>1.3080000000000009</v>
      </c>
      <c r="D237" s="9">
        <f t="shared" si="53"/>
        <v>70.445875393001288</v>
      </c>
      <c r="E237" s="9">
        <f t="shared" si="53"/>
        <v>-18.490507241022925</v>
      </c>
      <c r="F237" s="9">
        <f t="shared" si="54"/>
        <v>-14.011276350864172</v>
      </c>
      <c r="G237" s="10">
        <f t="shared" si="61"/>
        <v>2.1666666599999997</v>
      </c>
      <c r="H237" s="5">
        <f t="shared" si="61"/>
        <v>1</v>
      </c>
      <c r="I237">
        <f t="shared" si="56"/>
        <v>56.826853918762524</v>
      </c>
      <c r="J237">
        <f t="shared" si="57"/>
        <v>46.452460867743163</v>
      </c>
      <c r="K237">
        <f t="shared" si="57"/>
        <v>-32.733166752319669</v>
      </c>
      <c r="L237">
        <f t="shared" si="58"/>
        <v>-10.369796607785972</v>
      </c>
      <c r="M237">
        <f t="shared" si="59"/>
        <v>-24.866824552035659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55.724403501868807</v>
      </c>
      <c r="C238" s="9">
        <f t="shared" si="52"/>
        <v>1.3140000000000009</v>
      </c>
      <c r="D238" s="9">
        <f t="shared" si="53"/>
        <v>70.724403501868807</v>
      </c>
      <c r="E238" s="9">
        <f t="shared" si="53"/>
        <v>-18.68735384437878</v>
      </c>
      <c r="F238" s="9">
        <f t="shared" si="54"/>
        <v>-14.151262129230201</v>
      </c>
      <c r="G238" s="10">
        <f t="shared" si="61"/>
        <v>2.1666666599999997</v>
      </c>
      <c r="H238" s="5">
        <f t="shared" si="61"/>
        <v>1</v>
      </c>
      <c r="I238">
        <f t="shared" si="56"/>
        <v>56.862154958513393</v>
      </c>
      <c r="J238">
        <f t="shared" si="57"/>
        <v>46.39024208809645</v>
      </c>
      <c r="K238">
        <f t="shared" si="57"/>
        <v>-32.882367699631885</v>
      </c>
      <c r="L238">
        <f t="shared" si="58"/>
        <v>-10.362340348950028</v>
      </c>
      <c r="M238">
        <f t="shared" si="59"/>
        <v>-24.828957804793635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56.002558432271101</v>
      </c>
      <c r="C239" s="9">
        <f t="shared" si="52"/>
        <v>1.320000000000001</v>
      </c>
      <c r="D239" s="9">
        <f t="shared" si="53"/>
        <v>71.002558432271101</v>
      </c>
      <c r="E239" s="9">
        <f t="shared" si="53"/>
        <v>-18.885094971817058</v>
      </c>
      <c r="F239" s="9">
        <f t="shared" si="54"/>
        <v>-14.291702410292658</v>
      </c>
      <c r="G239" s="10">
        <f t="shared" si="61"/>
        <v>2.1666666599999997</v>
      </c>
      <c r="H239" s="5">
        <f t="shared" si="61"/>
        <v>1</v>
      </c>
      <c r="I239">
        <f t="shared" si="56"/>
        <v>56.897797906665332</v>
      </c>
      <c r="J239">
        <f t="shared" si="57"/>
        <v>46.328068046002748</v>
      </c>
      <c r="K239">
        <f t="shared" si="57"/>
        <v>-33.031341446460644</v>
      </c>
      <c r="L239">
        <f t="shared" si="58"/>
        <v>-10.354939057787467</v>
      </c>
      <c r="M239">
        <f t="shared" si="59"/>
        <v>-24.79105609360974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56.280340451644079</v>
      </c>
      <c r="C240" s="9">
        <f t="shared" si="52"/>
        <v>1.326000000000001</v>
      </c>
      <c r="D240" s="9">
        <f t="shared" si="53"/>
        <v>71.280340451644079</v>
      </c>
      <c r="E240" s="9">
        <f t="shared" si="53"/>
        <v>-19.083729259505507</v>
      </c>
      <c r="F240" s="9">
        <f t="shared" si="54"/>
        <v>-14.432594747537731</v>
      </c>
      <c r="G240" s="10">
        <f t="shared" si="61"/>
        <v>2.1666666599999997</v>
      </c>
      <c r="H240" s="5">
        <f t="shared" si="61"/>
        <v>1</v>
      </c>
      <c r="I240">
        <f t="shared" si="56"/>
        <v>56.933779800749342</v>
      </c>
      <c r="J240">
        <f t="shared" si="57"/>
        <v>46.265938411656023</v>
      </c>
      <c r="K240">
        <f t="shared" si="57"/>
        <v>-33.180087783022302</v>
      </c>
      <c r="L240">
        <f t="shared" si="58"/>
        <v>-10.347591890382112</v>
      </c>
      <c r="M240">
        <f t="shared" si="59"/>
        <v>-24.753119346701283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56.557749825459993</v>
      </c>
      <c r="C241" s="9">
        <f t="shared" si="52"/>
        <v>1.332000000000001</v>
      </c>
      <c r="D241" s="9">
        <f t="shared" si="53"/>
        <v>71.557749825459993</v>
      </c>
      <c r="E241" s="9">
        <f t="shared" si="53"/>
        <v>-19.283255342351882</v>
      </c>
      <c r="F241" s="9">
        <f t="shared" si="54"/>
        <v>-14.573936699374521</v>
      </c>
      <c r="G241" s="10">
        <f t="shared" si="61"/>
        <v>2.1666666599999997</v>
      </c>
      <c r="H241" s="5">
        <f t="shared" si="61"/>
        <v>1</v>
      </c>
      <c r="I241">
        <f t="shared" si="56"/>
        <v>56.970097685623983</v>
      </c>
      <c r="J241">
        <f t="shared" si="57"/>
        <v>46.203852860313731</v>
      </c>
      <c r="K241">
        <f t="shared" si="57"/>
        <v>-33.328606499102506</v>
      </c>
      <c r="L241">
        <f t="shared" si="58"/>
        <v>-10.340298008343336</v>
      </c>
      <c r="M241">
        <f t="shared" si="59"/>
        <v>-24.715147500286875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56.834786817257722</v>
      </c>
      <c r="C242" s="9">
        <f t="shared" si="52"/>
        <v>1.338000000000001</v>
      </c>
      <c r="D242" s="9">
        <f t="shared" si="53"/>
        <v>71.834786817257722</v>
      </c>
      <c r="E242" s="9">
        <f t="shared" si="53"/>
        <v>-19.483671854001503</v>
      </c>
      <c r="F242" s="9">
        <f t="shared" si="54"/>
        <v>-14.715725829119776</v>
      </c>
      <c r="G242" s="10">
        <f t="shared" si="61"/>
        <v>2.1666666599999997</v>
      </c>
      <c r="H242" s="5">
        <f t="shared" si="61"/>
        <v>1</v>
      </c>
      <c r="I242">
        <f t="shared" si="56"/>
        <v>57.006748613601168</v>
      </c>
      <c r="J242">
        <f t="shared" si="57"/>
        <v>46.141811072263671</v>
      </c>
      <c r="K242">
        <f t="shared" si="57"/>
        <v>-33.476897384104227</v>
      </c>
      <c r="L242">
        <f t="shared" si="58"/>
        <v>-10.333056578806621</v>
      </c>
      <c r="M242">
        <f t="shared" si="59"/>
        <v>-24.677140498514422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57.111451688672886</v>
      </c>
      <c r="C243" s="9">
        <f t="shared" si="52"/>
        <v>1.344000000000001</v>
      </c>
      <c r="D243" s="9">
        <f t="shared" si="53"/>
        <v>72.111451688672886</v>
      </c>
      <c r="E243" s="9">
        <f t="shared" si="53"/>
        <v>-19.684977426835101</v>
      </c>
      <c r="F243" s="9">
        <f t="shared" si="54"/>
        <v>-14.857959704983021</v>
      </c>
      <c r="G243" s="10">
        <f t="shared" si="61"/>
        <v>2.1666666599999997</v>
      </c>
      <c r="H243" s="5">
        <f t="shared" si="61"/>
        <v>1</v>
      </c>
      <c r="I243">
        <f t="shared" si="56"/>
        <v>57.043729644570178</v>
      </c>
      <c r="J243">
        <f t="shared" si="57"/>
        <v>46.079812732790835</v>
      </c>
      <c r="K243">
        <f t="shared" si="57"/>
        <v>-33.624960227095315</v>
      </c>
      <c r="L243">
        <f t="shared" si="58"/>
        <v>-10.325866774433806</v>
      </c>
      <c r="M243">
        <f t="shared" si="59"/>
        <v>-24.639098293388983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57.387744699467689</v>
      </c>
      <c r="C244" s="9">
        <f t="shared" si="52"/>
        <v>1.350000000000001</v>
      </c>
      <c r="D244" s="9">
        <f t="shared" si="53"/>
        <v>72.387744699467689</v>
      </c>
      <c r="E244" s="9">
        <f t="shared" si="53"/>
        <v>-19.887170691966954</v>
      </c>
      <c r="F244" s="9">
        <f t="shared" si="54"/>
        <v>-15.000635900052053</v>
      </c>
      <c r="G244" s="10">
        <f t="shared" si="61"/>
        <v>2.1666666599999997</v>
      </c>
      <c r="H244" s="5">
        <f t="shared" si="61"/>
        <v>1</v>
      </c>
      <c r="I244">
        <f t="shared" si="56"/>
        <v>57.081037846119749</v>
      </c>
      <c r="J244">
        <f t="shared" si="57"/>
        <v>46.017857532144234</v>
      </c>
      <c r="K244">
        <f t="shared" si="57"/>
        <v>-33.772794816855651</v>
      </c>
      <c r="L244">
        <f t="shared" si="58"/>
        <v>-10.318727773412936</v>
      </c>
      <c r="M244">
        <f t="shared" si="59"/>
        <v>-24.601020844700621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57.66366610756063</v>
      </c>
      <c r="C245" s="9">
        <f t="shared" si="52"/>
        <v>1.356000000000001</v>
      </c>
      <c r="D245" s="9">
        <f t="shared" si="53"/>
        <v>72.66366610756063</v>
      </c>
      <c r="E245" s="9">
        <f t="shared" si="53"/>
        <v>-20.090250279243293</v>
      </c>
      <c r="F245" s="9">
        <f t="shared" si="54"/>
        <v>-15.14375199227889</v>
      </c>
      <c r="G245" s="10">
        <f t="shared" ref="G245:H260" si="62">G244</f>
        <v>2.1666666599999997</v>
      </c>
      <c r="H245" s="5">
        <f t="shared" si="62"/>
        <v>1</v>
      </c>
      <c r="I245">
        <f t="shared" si="56"/>
        <v>57.118670293658418</v>
      </c>
      <c r="J245">
        <f t="shared" si="57"/>
        <v>45.955945165503756</v>
      </c>
      <c r="K245">
        <f t="shared" si="57"/>
        <v>-33.920400941923852</v>
      </c>
      <c r="L245">
        <f t="shared" si="58"/>
        <v>-10.3116387594578</v>
      </c>
      <c r="M245">
        <f t="shared" si="59"/>
        <v>-24.562908119952127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57.939216169055982</v>
      </c>
      <c r="C246" s="9">
        <f t="shared" si="52"/>
        <v>1.362000000000001</v>
      </c>
      <c r="D246" s="9">
        <f t="shared" si="53"/>
        <v>72.939216169055982</v>
      </c>
      <c r="E246" s="9">
        <f t="shared" si="53"/>
        <v>-20.294214817240995</v>
      </c>
      <c r="F246" s="9">
        <f t="shared" si="54"/>
        <v>-15.287305564466088</v>
      </c>
      <c r="G246" s="10">
        <f t="shared" si="62"/>
        <v>2.1666666599999997</v>
      </c>
      <c r="H246" s="5">
        <f t="shared" si="62"/>
        <v>1</v>
      </c>
      <c r="I246">
        <f t="shared" si="56"/>
        <v>57.156624070532857</v>
      </c>
      <c r="J246">
        <f t="shared" si="57"/>
        <v>45.894075332947011</v>
      </c>
      <c r="K246">
        <f t="shared" si="57"/>
        <v>-34.067778390643568</v>
      </c>
      <c r="L246">
        <f t="shared" si="58"/>
        <v>-10.304598921807068</v>
      </c>
      <c r="M246">
        <f t="shared" si="59"/>
        <v>-24.524760094286762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58.214395138273076</v>
      </c>
      <c r="C247" s="9">
        <f t="shared" si="52"/>
        <v>1.368000000000001</v>
      </c>
      <c r="D247" s="9">
        <f t="shared" si="53"/>
        <v>73.214395138273076</v>
      </c>
      <c r="E247" s="9">
        <f t="shared" si="53"/>
        <v>-20.499062933266554</v>
      </c>
      <c r="F247" s="9">
        <f t="shared" si="54"/>
        <v>-15.43129420425344</v>
      </c>
      <c r="G247" s="10">
        <f t="shared" si="62"/>
        <v>2.1666666599999997</v>
      </c>
      <c r="H247" s="5">
        <f t="shared" si="62"/>
        <v>1</v>
      </c>
      <c r="I247">
        <f t="shared" si="56"/>
        <v>57.194896268144468</v>
      </c>
      <c r="J247">
        <f t="shared" si="57"/>
        <v>45.832247739416168</v>
      </c>
      <c r="K247">
        <f t="shared" si="57"/>
        <v>-34.214926951209286</v>
      </c>
      <c r="L247">
        <f t="shared" si="58"/>
        <v>-10.297607455223124</v>
      </c>
      <c r="M247">
        <f t="shared" si="59"/>
        <v>-24.486576750415875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58.48920326777538</v>
      </c>
      <c r="C248" s="9">
        <f t="shared" si="52"/>
        <v>1.374000000000001</v>
      </c>
      <c r="D248" s="9">
        <f t="shared" si="53"/>
        <v>73.48920326777538</v>
      </c>
      <c r="E248" s="9">
        <f t="shared" si="53"/>
        <v>-20.704793253355316</v>
      </c>
      <c r="F248" s="9">
        <f t="shared" si="54"/>
        <v>-15.575715504105094</v>
      </c>
      <c r="G248" s="10">
        <f t="shared" si="62"/>
        <v>2.1666666599999997</v>
      </c>
      <c r="H248" s="5">
        <f t="shared" si="62"/>
        <v>1</v>
      </c>
      <c r="I248">
        <f t="shared" si="56"/>
        <v>57.233483986064059</v>
      </c>
      <c r="J248">
        <f t="shared" si="57"/>
        <v>45.770462094684831</v>
      </c>
      <c r="K248">
        <f t="shared" si="57"/>
        <v>-34.361846411711781</v>
      </c>
      <c r="L248">
        <f t="shared" si="58"/>
        <v>-10.290663559990508</v>
      </c>
      <c r="M248">
        <f t="shared" si="59"/>
        <v>-24.448358078546555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58.763640808399416</v>
      </c>
      <c r="C249" s="9">
        <f t="shared" si="52"/>
        <v>1.380000000000001</v>
      </c>
      <c r="D249" s="9">
        <f t="shared" si="53"/>
        <v>73.763640808399416</v>
      </c>
      <c r="E249" s="9">
        <f t="shared" si="53"/>
        <v>-20.911404402271</v>
      </c>
      <c r="F249" s="9">
        <f t="shared" si="54"/>
        <v>-15.720567061297018</v>
      </c>
      <c r="G249" s="10">
        <f t="shared" si="62"/>
        <v>2.1666666599999997</v>
      </c>
      <c r="H249" s="5">
        <f t="shared" si="62"/>
        <v>1</v>
      </c>
      <c r="I249">
        <f t="shared" si="56"/>
        <v>57.272384332144625</v>
      </c>
      <c r="J249">
        <f t="shared" si="57"/>
        <v>45.708718113324885</v>
      </c>
      <c r="K249">
        <f t="shared" si="57"/>
        <v>-34.50853656018306</v>
      </c>
      <c r="L249">
        <f t="shared" si="58"/>
        <v>-10.283766441914018</v>
      </c>
      <c r="M249">
        <f t="shared" si="59"/>
        <v>-24.410104076309228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59.037708009283406</v>
      </c>
      <c r="C250" s="9">
        <f t="shared" si="52"/>
        <v>1.386000000000001</v>
      </c>
      <c r="D250" s="9">
        <f t="shared" si="53"/>
        <v>74.037708009283406</v>
      </c>
      <c r="E250" s="9">
        <f t="shared" si="53"/>
        <v>-21.118895003505472</v>
      </c>
      <c r="F250" s="9">
        <f t="shared" si="54"/>
        <v>-15.865846477904828</v>
      </c>
      <c r="G250" s="10">
        <f t="shared" si="62"/>
        <v>2.1666666599999997</v>
      </c>
      <c r="H250" s="5">
        <f t="shared" si="62"/>
        <v>1</v>
      </c>
      <c r="I250">
        <f t="shared" si="56"/>
        <v>57.311594422632346</v>
      </c>
      <c r="J250">
        <f t="shared" si="57"/>
        <v>45.647015514673399</v>
      </c>
      <c r="K250">
        <f t="shared" si="57"/>
        <v>-34.654997184640912</v>
      </c>
      <c r="L250">
        <f t="shared" si="58"/>
        <v>-10.276915312316474</v>
      </c>
      <c r="M250">
        <f t="shared" si="59"/>
        <v>-24.371814748685246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59.311405117895831</v>
      </c>
      <c r="C251" s="9">
        <f t="shared" si="52"/>
        <v>1.392000000000001</v>
      </c>
      <c r="D251" s="9">
        <f t="shared" si="53"/>
        <v>74.311405117895831</v>
      </c>
      <c r="E251" s="9">
        <f t="shared" si="53"/>
        <v>-21.327263679278794</v>
      </c>
      <c r="F251" s="9">
        <f t="shared" si="54"/>
        <v>-16.011551360792076</v>
      </c>
      <c r="G251" s="10">
        <f t="shared" si="62"/>
        <v>2.1666666599999997</v>
      </c>
      <c r="H251" s="5">
        <f t="shared" si="62"/>
        <v>1</v>
      </c>
      <c r="I251">
        <f t="shared" si="56"/>
        <v>57.351111382275626</v>
      </c>
      <c r="J251">
        <f t="shared" si="57"/>
        <v>45.5853540227995</v>
      </c>
      <c r="K251">
        <f t="shared" si="57"/>
        <v>-34.801228073133025</v>
      </c>
      <c r="L251">
        <f t="shared" si="58"/>
        <v>-10.270109388036103</v>
      </c>
      <c r="M251">
        <f t="shared" si="59"/>
        <v>-24.333490107934459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59.584732380063642</v>
      </c>
      <c r="C252" s="9">
        <f t="shared" si="52"/>
        <v>1.398000000000001</v>
      </c>
      <c r="D252" s="9">
        <f t="shared" si="53"/>
        <v>74.584732380063642</v>
      </c>
      <c r="E252" s="9">
        <f t="shared" si="53"/>
        <v>-21.536509050539536</v>
      </c>
      <c r="F252" s="9">
        <f t="shared" si="54"/>
        <v>-16.157679321598742</v>
      </c>
      <c r="G252" s="10">
        <f t="shared" si="62"/>
        <v>2.1666666599999997</v>
      </c>
      <c r="H252" s="5">
        <f t="shared" si="62"/>
        <v>1</v>
      </c>
      <c r="I252">
        <f t="shared" si="56"/>
        <v>57.390932344432265</v>
      </c>
      <c r="J252">
        <f t="shared" si="57"/>
        <v>45.523733366471284</v>
      </c>
      <c r="K252">
        <f t="shared" si="57"/>
        <v>-34.947229013780628</v>
      </c>
      <c r="L252">
        <f t="shared" si="58"/>
        <v>-10.263347891423592</v>
      </c>
      <c r="M252">
        <f t="shared" si="59"/>
        <v>-24.295130173522825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59.857690040000421</v>
      </c>
      <c r="C253" s="9">
        <f t="shared" si="52"/>
        <v>1.404000000000001</v>
      </c>
      <c r="D253" s="9">
        <f t="shared" si="53"/>
        <v>74.857690040000421</v>
      </c>
      <c r="E253" s="9">
        <f t="shared" si="53"/>
        <v>-21.746629736965343</v>
      </c>
      <c r="F253" s="9">
        <f t="shared" si="54"/>
        <v>-16.304227976730257</v>
      </c>
      <c r="G253" s="10">
        <f t="shared" si="62"/>
        <v>2.1666666599999997</v>
      </c>
      <c r="H253" s="5">
        <f t="shared" si="62"/>
        <v>1</v>
      </c>
      <c r="I253">
        <f t="shared" si="56"/>
        <v>57.431054451174852</v>
      </c>
      <c r="J253">
        <f t="shared" si="57"/>
        <v>45.462153279122745</v>
      </c>
      <c r="K253">
        <f t="shared" si="57"/>
        <v>-35.092999794821765</v>
      </c>
      <c r="L253">
        <f t="shared" si="58"/>
        <v>-10.256630050338796</v>
      </c>
      <c r="M253">
        <f t="shared" si="59"/>
        <v>-24.256734972049973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60.130278340334257</v>
      </c>
      <c r="C254" s="9">
        <f t="shared" si="52"/>
        <v>1.410000000000001</v>
      </c>
      <c r="D254" s="9">
        <f t="shared" si="53"/>
        <v>75.130278340334257</v>
      </c>
      <c r="E254" s="9">
        <f t="shared" si="53"/>
        <v>-21.95762435696377</v>
      </c>
      <c r="F254" s="9">
        <f t="shared" si="54"/>
        <v>-16.451194947346767</v>
      </c>
      <c r="G254" s="10">
        <f t="shared" si="62"/>
        <v>2.1666666599999997</v>
      </c>
      <c r="H254" s="5">
        <f t="shared" si="62"/>
        <v>1</v>
      </c>
      <c r="I254">
        <f t="shared" si="56"/>
        <v>57.471474853394206</v>
      </c>
      <c r="J254">
        <f t="shared" si="57"/>
        <v>45.400613498820711</v>
      </c>
      <c r="K254">
        <f t="shared" si="57"/>
        <v>-35.238540204654065</v>
      </c>
      <c r="L254">
        <f t="shared" si="58"/>
        <v>-10.249955098147085</v>
      </c>
      <c r="M254">
        <f t="shared" si="59"/>
        <v>-24.218304537176859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60.40249752213542</v>
      </c>
      <c r="C255" s="9">
        <f t="shared" si="52"/>
        <v>1.416000000000001</v>
      </c>
      <c r="D255" s="9">
        <f t="shared" si="53"/>
        <v>75.40249752213542</v>
      </c>
      <c r="E255" s="9">
        <f t="shared" si="53"/>
        <v>-22.169491527673362</v>
      </c>
      <c r="F255" s="9">
        <f t="shared" si="54"/>
        <v>-16.598577859352776</v>
      </c>
      <c r="G255" s="10">
        <f t="shared" si="62"/>
        <v>2.1666666599999997</v>
      </c>
      <c r="H255" s="5">
        <f t="shared" si="62"/>
        <v>1</v>
      </c>
      <c r="I255">
        <f t="shared" si="56"/>
        <v>57.512190710900931</v>
      </c>
      <c r="J255">
        <f t="shared" si="57"/>
        <v>45.339113768231826</v>
      </c>
      <c r="K255">
        <f t="shared" si="57"/>
        <v>-35.383850031877124</v>
      </c>
      <c r="L255">
        <f t="shared" si="58"/>
        <v>-10.243322273715352</v>
      </c>
      <c r="M255">
        <f t="shared" si="59"/>
        <v>-24.179838909553396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60.674347824943879</v>
      </c>
      <c r="C256" s="9">
        <f t="shared" si="52"/>
        <v>1.422000000000001</v>
      </c>
      <c r="D256" s="9">
        <f t="shared" si="53"/>
        <v>75.674347824943879</v>
      </c>
      <c r="E256" s="9">
        <f t="shared" si="53"/>
        <v>-22.382229864964998</v>
      </c>
      <c r="F256" s="9">
        <f t="shared" si="54"/>
        <v>-16.746374343387153</v>
      </c>
      <c r="G256" s="10">
        <f t="shared" si="62"/>
        <v>2.1666666599999997</v>
      </c>
      <c r="H256" s="5">
        <f t="shared" si="62"/>
        <v>1</v>
      </c>
      <c r="I256">
        <f t="shared" si="56"/>
        <v>57.553199192525234</v>
      </c>
      <c r="J256">
        <f t="shared" si="57"/>
        <v>45.277653834589536</v>
      </c>
      <c r="K256">
        <f t="shared" si="57"/>
        <v>-35.528929065334445</v>
      </c>
      <c r="L256">
        <f t="shared" si="58"/>
        <v>-10.236730821407685</v>
      </c>
      <c r="M256">
        <f t="shared" si="59"/>
        <v>-24.141338136746157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60.945829486796626</v>
      </c>
      <c r="C257" s="9">
        <f t="shared" si="52"/>
        <v>1.428000000000001</v>
      </c>
      <c r="D257" s="9">
        <f t="shared" si="53"/>
        <v>75.945829486796626</v>
      </c>
      <c r="E257" s="9">
        <f t="shared" si="53"/>
        <v>-22.595837983443467</v>
      </c>
      <c r="F257" s="9">
        <f t="shared" si="54"/>
        <v>-16.894582034813453</v>
      </c>
      <c r="G257" s="10">
        <f t="shared" si="62"/>
        <v>2.1666666599999997</v>
      </c>
      <c r="H257" s="5">
        <f t="shared" si="62"/>
        <v>1</v>
      </c>
      <c r="I257">
        <f t="shared" si="56"/>
        <v>57.594497476214706</v>
      </c>
      <c r="J257">
        <f t="shared" si="57"/>
        <v>45.21623344966109</v>
      </c>
      <c r="K257">
        <f t="shared" si="57"/>
        <v>-35.673777094154921</v>
      </c>
      <c r="L257">
        <f t="shared" si="58"/>
        <v>-10.230179991080661</v>
      </c>
      <c r="M257">
        <f t="shared" si="59"/>
        <v>-24.102802273166105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61.216942744254752</v>
      </c>
      <c r="C258" s="9">
        <f t="shared" si="52"/>
        <v>1.4340000000000011</v>
      </c>
      <c r="D258" s="9">
        <f t="shared" si="53"/>
        <v>76.216942744254752</v>
      </c>
      <c r="E258" s="9">
        <f t="shared" si="53"/>
        <v>-22.810314496449312</v>
      </c>
      <c r="F258" s="9">
        <f t="shared" si="54"/>
        <v>-17.043198573710601</v>
      </c>
      <c r="G258" s="10">
        <f t="shared" si="62"/>
        <v>2.1666666599999997</v>
      </c>
      <c r="H258" s="5">
        <f t="shared" si="62"/>
        <v>1</v>
      </c>
      <c r="I258">
        <f t="shared" si="56"/>
        <v>57.636082749130416</v>
      </c>
      <c r="J258">
        <f t="shared" si="57"/>
        <v>45.154852369714604</v>
      </c>
      <c r="K258">
        <f t="shared" si="57"/>
        <v>-35.818393907793919</v>
      </c>
      <c r="L258">
        <f t="shared" si="58"/>
        <v>-10.223669038078352</v>
      </c>
      <c r="M258">
        <f t="shared" si="59"/>
        <v>-24.064231379996393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61.487687832430353</v>
      </c>
      <c r="C259" s="9">
        <f t="shared" si="52"/>
        <v>1.4400000000000011</v>
      </c>
      <c r="D259" s="9">
        <f t="shared" si="53"/>
        <v>76.487687832430353</v>
      </c>
      <c r="E259" s="9">
        <f t="shared" si="53"/>
        <v>-23.025658016060916</v>
      </c>
      <c r="F259" s="9">
        <f t="shared" si="54"/>
        <v>-17.192221604863871</v>
      </c>
      <c r="G259" s="10">
        <f t="shared" si="62"/>
        <v>2.1666666599999997</v>
      </c>
      <c r="H259" s="5">
        <f t="shared" si="62"/>
        <v>1</v>
      </c>
      <c r="I259">
        <f t="shared" si="56"/>
        <v>57.677952207741015</v>
      </c>
      <c r="J259">
        <f t="shared" si="57"/>
        <v>45.093510355486131</v>
      </c>
      <c r="K259">
        <f t="shared" si="57"/>
        <v>-35.962779296073897</v>
      </c>
      <c r="L259">
        <f t="shared" si="58"/>
        <v>-10.217197223226945</v>
      </c>
      <c r="M259">
        <f t="shared" si="59"/>
        <v>-24.025625525120233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61.758064985013249</v>
      </c>
      <c r="C260" s="9">
        <f t="shared" si="52"/>
        <v>1.4460000000000011</v>
      </c>
      <c r="D260" s="9">
        <f t="shared" si="53"/>
        <v>76.758064985013249</v>
      </c>
      <c r="E260" s="9">
        <f t="shared" si="53"/>
        <v>-23.241867153096813</v>
      </c>
      <c r="F260" s="9">
        <f t="shared" si="54"/>
        <v>-17.341648777756209</v>
      </c>
      <c r="G260" s="10">
        <f t="shared" si="62"/>
        <v>2.1666666599999997</v>
      </c>
      <c r="H260" s="5">
        <f t="shared" si="62"/>
        <v>1</v>
      </c>
      <c r="I260">
        <f t="shared" si="56"/>
        <v>57.720103057915061</v>
      </c>
      <c r="J260">
        <f t="shared" si="57"/>
        <v>45.032207172146769</v>
      </c>
      <c r="K260">
        <f t="shared" si="57"/>
        <v>-36.106933049224615</v>
      </c>
      <c r="L260">
        <f t="shared" si="58"/>
        <v>-10.210763812829045</v>
      </c>
      <c r="M260">
        <f t="shared" si="59"/>
        <v>-23.986984783048818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62.028074434297494</v>
      </c>
      <c r="C261" s="9">
        <f t="shared" si="52"/>
        <v>1.4520000000000011</v>
      </c>
      <c r="D261" s="9">
        <f t="shared" si="53"/>
        <v>77.028074434297494</v>
      </c>
      <c r="E261" s="9">
        <f t="shared" si="53"/>
        <v>-23.458940517118254</v>
      </c>
      <c r="F261" s="9">
        <f t="shared" si="54"/>
        <v>-17.491477746559873</v>
      </c>
      <c r="G261" s="10">
        <f t="shared" ref="G261:H276" si="63">G260</f>
        <v>2.1666666599999997</v>
      </c>
      <c r="H261" s="5">
        <f t="shared" si="63"/>
        <v>1</v>
      </c>
      <c r="I261">
        <f t="shared" si="56"/>
        <v>57.762532515011529</v>
      </c>
      <c r="J261">
        <f t="shared" si="57"/>
        <v>44.970942589269796</v>
      </c>
      <c r="K261">
        <f t="shared" si="57"/>
        <v>-36.250854957922911</v>
      </c>
      <c r="L261">
        <f t="shared" si="58"/>
        <v>-10.204368078657646</v>
      </c>
      <c r="M261">
        <f t="shared" si="59"/>
        <v>-23.948309234849347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62.297716411207702</v>
      </c>
      <c r="C262" s="9">
        <f t="shared" si="52"/>
        <v>1.4580000000000011</v>
      </c>
      <c r="D262" s="9">
        <f t="shared" si="53"/>
        <v>77.297716411207702</v>
      </c>
      <c r="E262" s="9">
        <f t="shared" si="53"/>
        <v>-23.67687671643202</v>
      </c>
      <c r="F262" s="9">
        <f t="shared" si="54"/>
        <v>-17.641706170128408</v>
      </c>
      <c r="G262" s="10">
        <f t="shared" si="63"/>
        <v>2.1666666599999997</v>
      </c>
      <c r="H262" s="5">
        <f t="shared" si="63"/>
        <v>1</v>
      </c>
      <c r="I262">
        <f t="shared" si="56"/>
        <v>57.805237803968375</v>
      </c>
      <c r="J262">
        <f t="shared" si="57"/>
        <v>44.909716380797853</v>
      </c>
      <c r="K262">
        <f t="shared" si="57"/>
        <v>-36.394544813332004</v>
      </c>
      <c r="L262">
        <f t="shared" si="58"/>
        <v>-10.198009297949751</v>
      </c>
      <c r="M262">
        <f t="shared" si="59"/>
        <v>-23.909598968073134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62.566991145325133</v>
      </c>
      <c r="C263" s="9">
        <f t="shared" si="52"/>
        <v>1.4640000000000011</v>
      </c>
      <c r="D263" s="9">
        <f t="shared" si="53"/>
        <v>77.566991145325133</v>
      </c>
      <c r="E263" s="9">
        <f t="shared" si="53"/>
        <v>-23.895674358093437</v>
      </c>
      <c r="F263" s="9">
        <f t="shared" si="54"/>
        <v>-17.792331711988897</v>
      </c>
      <c r="G263" s="10">
        <f t="shared" si="63"/>
        <v>2.1666666599999997</v>
      </c>
      <c r="H263" s="5">
        <f t="shared" si="63"/>
        <v>1</v>
      </c>
      <c r="I263">
        <f t="shared" si="56"/>
        <v>57.848216159389388</v>
      </c>
      <c r="J263">
        <f t="shared" si="57"/>
        <v>44.848528325010157</v>
      </c>
      <c r="K263">
        <f t="shared" si="57"/>
        <v>-36.538002407140446</v>
      </c>
      <c r="L263">
        <f t="shared" si="58"/>
        <v>-10.191686753399678</v>
      </c>
      <c r="M263">
        <f t="shared" si="59"/>
        <v>-23.870854076683809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62.835898864913631</v>
      </c>
      <c r="C264" s="9">
        <f t="shared" si="52"/>
        <v>1.4700000000000011</v>
      </c>
      <c r="D264" s="9">
        <f t="shared" si="53"/>
        <v>77.835898864913631</v>
      </c>
      <c r="E264" s="9">
        <f t="shared" si="53"/>
        <v>-24.115332047909661</v>
      </c>
      <c r="F264" s="9">
        <f t="shared" si="54"/>
        <v>-17.943352040334517</v>
      </c>
      <c r="G264" s="10">
        <f t="shared" si="63"/>
        <v>2.1666666599999997</v>
      </c>
      <c r="H264" s="5">
        <f t="shared" si="63"/>
        <v>1</v>
      </c>
      <c r="I264">
        <f t="shared" si="56"/>
        <v>57.891464825629129</v>
      </c>
      <c r="J264">
        <f t="shared" si="57"/>
        <v>44.787378204489762</v>
      </c>
      <c r="K264">
        <f t="shared" si="57"/>
        <v>-36.681227531600548</v>
      </c>
      <c r="L264">
        <f t="shared" si="58"/>
        <v>-10.185399733152023</v>
      </c>
      <c r="M264">
        <f t="shared" si="59"/>
        <v>-23.832074660985633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63.104439796945371</v>
      </c>
      <c r="C265" s="9">
        <f t="shared" si="52"/>
        <v>1.4760000000000011</v>
      </c>
      <c r="D265" s="9">
        <f t="shared" si="53"/>
        <v>78.104439796945371</v>
      </c>
      <c r="E265" s="9">
        <f t="shared" si="53"/>
        <v>-24.335848390443161</v>
      </c>
      <c r="F265" s="9">
        <f t="shared" si="54"/>
        <v>-18.094764828017457</v>
      </c>
      <c r="G265" s="10">
        <f t="shared" si="63"/>
        <v>2.1666666599999997</v>
      </c>
      <c r="H265" s="5">
        <f t="shared" si="63"/>
        <v>1</v>
      </c>
      <c r="I265">
        <f t="shared" si="56"/>
        <v>57.934981056876111</v>
      </c>
      <c r="J265">
        <f t="shared" si="57"/>
        <v>44.726265806090851</v>
      </c>
      <c r="K265">
        <f t="shared" si="57"/>
        <v>-36.824219979566465</v>
      </c>
      <c r="L265">
        <f t="shared" si="58"/>
        <v>-10.179147530794316</v>
      </c>
      <c r="M265">
        <f t="shared" si="59"/>
        <v>-23.793260827551919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63.372614167126358</v>
      </c>
      <c r="C266" s="9">
        <f t="shared" si="52"/>
        <v>1.4820000000000011</v>
      </c>
      <c r="D266" s="9">
        <f t="shared" si="53"/>
        <v>78.372614167126358</v>
      </c>
      <c r="E266" s="9">
        <f t="shared" si="53"/>
        <v>-24.557221989015456</v>
      </c>
      <c r="F266" s="9">
        <f t="shared" si="54"/>
        <v>-18.246567752542042</v>
      </c>
      <c r="G266" s="10">
        <f t="shared" si="63"/>
        <v>2.1666666599999997</v>
      </c>
      <c r="H266" s="5">
        <f t="shared" si="63"/>
        <v>1</v>
      </c>
      <c r="I266">
        <f t="shared" si="56"/>
        <v>57.978762117234119</v>
      </c>
      <c r="J266">
        <f t="shared" si="57"/>
        <v>44.665190920906085</v>
      </c>
      <c r="K266">
        <f t="shared" si="57"/>
        <v>-36.966979544531775</v>
      </c>
      <c r="L266">
        <f t="shared" si="58"/>
        <v>-10.172929445349322</v>
      </c>
      <c r="M266">
        <f t="shared" si="59"/>
        <v>-23.754412689153583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63.640422199921773</v>
      </c>
      <c r="C267" s="9">
        <f t="shared" si="52"/>
        <v>1.4880000000000011</v>
      </c>
      <c r="D267" s="9">
        <f t="shared" si="53"/>
        <v>78.640422199921773</v>
      </c>
      <c r="E267" s="9">
        <f t="shared" si="53"/>
        <v>-24.77945144571105</v>
      </c>
      <c r="F267" s="9">
        <f t="shared" si="54"/>
        <v>-18.398758496058235</v>
      </c>
      <c r="G267" s="10">
        <f t="shared" si="63"/>
        <v>2.1666666599999997</v>
      </c>
      <c r="H267" s="5">
        <f t="shared" si="63"/>
        <v>1</v>
      </c>
      <c r="I267">
        <f t="shared" si="56"/>
        <v>58.022805280801762</v>
      </c>
      <c r="J267">
        <f t="shared" si="57"/>
        <v>44.604153344233985</v>
      </c>
      <c r="K267">
        <f t="shared" si="57"/>
        <v>-37.109506020666693</v>
      </c>
      <c r="L267">
        <f t="shared" si="58"/>
        <v>-10.166744781267052</v>
      </c>
      <c r="M267">
        <f t="shared" si="59"/>
        <v>-23.715530364687822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63.907864118581116</v>
      </c>
      <c r="C268" s="9">
        <f t="shared" si="52"/>
        <v>1.4940000000000011</v>
      </c>
      <c r="D268" s="9">
        <f t="shared" si="53"/>
        <v>78.907864118581116</v>
      </c>
      <c r="E268" s="9">
        <f t="shared" si="53"/>
        <v>-25.002535361381614</v>
      </c>
      <c r="F268" s="9">
        <f t="shared" si="54"/>
        <v>-18.551334745355369</v>
      </c>
      <c r="G268" s="10">
        <f t="shared" si="63"/>
        <v>2.1666666599999997</v>
      </c>
      <c r="H268" s="5">
        <f t="shared" si="63"/>
        <v>1</v>
      </c>
      <c r="I268">
        <f t="shared" si="56"/>
        <v>58.067107831750249</v>
      </c>
      <c r="J268">
        <f t="shared" si="57"/>
        <v>44.543152875546383</v>
      </c>
      <c r="K268">
        <f t="shared" si="57"/>
        <v>-37.251799202854819</v>
      </c>
      <c r="L268">
        <f t="shared" si="58"/>
        <v>-10.160592848416442</v>
      </c>
      <c r="M268">
        <f t="shared" si="59"/>
        <v>-23.676613979106904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64.17494014516312</v>
      </c>
      <c r="C269" s="9">
        <f t="shared" si="52"/>
        <v>1.5000000000000011</v>
      </c>
      <c r="D269" s="9">
        <f t="shared" si="53"/>
        <v>79.17494014516312</v>
      </c>
      <c r="E269" s="9">
        <f t="shared" si="53"/>
        <v>-25.226472335650367</v>
      </c>
      <c r="F269" s="9">
        <f t="shared" si="54"/>
        <v>-18.704294191856157</v>
      </c>
      <c r="G269" s="10">
        <f t="shared" si="63"/>
        <v>2.1666666599999997</v>
      </c>
      <c r="H269" s="5">
        <f t="shared" si="63"/>
        <v>1</v>
      </c>
      <c r="I269">
        <f t="shared" si="56"/>
        <v>58.111667064399271</v>
      </c>
      <c r="J269">
        <f t="shared" si="57"/>
        <v>44.482189318455887</v>
      </c>
      <c r="K269">
        <f t="shared" si="57"/>
        <v>-37.393858886729461</v>
      </c>
      <c r="L269">
        <f t="shared" si="58"/>
        <v>-10.154472962076699</v>
      </c>
      <c r="M269">
        <f t="shared" si="59"/>
        <v>-23.637663663347158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64.441650500560542</v>
      </c>
      <c r="C270" s="9">
        <f t="shared" si="52"/>
        <v>1.5060000000000011</v>
      </c>
      <c r="D270" s="9">
        <f t="shared" si="53"/>
        <v>79.441650500560542</v>
      </c>
      <c r="E270" s="9">
        <f t="shared" si="53"/>
        <v>-25.451260966916685</v>
      </c>
      <c r="F270" s="9">
        <f t="shared" si="54"/>
        <v>-18.857634531611051</v>
      </c>
      <c r="G270" s="10">
        <f t="shared" si="63"/>
        <v>2.1666666599999997</v>
      </c>
      <c r="H270" s="5">
        <f t="shared" si="63"/>
        <v>1</v>
      </c>
      <c r="I270">
        <f t="shared" si="56"/>
        <v>58.156480283291252</v>
      </c>
      <c r="J270">
        <f t="shared" si="57"/>
        <v>44.421262480683424</v>
      </c>
      <c r="K270">
        <f t="shared" si="57"/>
        <v>-37.535684868709545</v>
      </c>
      <c r="L270">
        <f t="shared" si="58"/>
        <v>-10.148384442928361</v>
      </c>
      <c r="M270">
        <f t="shared" si="59"/>
        <v>-23.598679554258069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64.707995404524667</v>
      </c>
      <c r="C271" s="9">
        <f t="shared" si="52"/>
        <v>1.5120000000000011</v>
      </c>
      <c r="D271" s="9">
        <f t="shared" si="53"/>
        <v>79.707995404524667</v>
      </c>
      <c r="E271" s="9">
        <f t="shared" si="53"/>
        <v>-25.676899852360918</v>
      </c>
      <c r="F271" s="9">
        <f t="shared" si="54"/>
        <v>-19.011353465292778</v>
      </c>
      <c r="G271" s="10">
        <f t="shared" si="63"/>
        <v>2.1666666599999997</v>
      </c>
      <c r="H271" s="5">
        <f t="shared" si="63"/>
        <v>1</v>
      </c>
      <c r="I271">
        <f t="shared" si="56"/>
        <v>58.201544803263729</v>
      </c>
      <c r="J271">
        <f t="shared" si="57"/>
        <v>44.360372174025855</v>
      </c>
      <c r="K271">
        <f t="shared" si="57"/>
        <v>-37.677276946035093</v>
      </c>
      <c r="L271">
        <f t="shared" si="58"/>
        <v>-10.142326617044029</v>
      </c>
      <c r="M271">
        <f t="shared" si="59"/>
        <v>-23.559661794531536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64.973975075689708</v>
      </c>
      <c r="C272" s="9">
        <f t="shared" si="52"/>
        <v>1.5180000000000011</v>
      </c>
      <c r="D272" s="9">
        <f t="shared" si="53"/>
        <v>79.973975075689708</v>
      </c>
      <c r="E272" s="9">
        <f t="shared" si="53"/>
        <v>-25.903387587949432</v>
      </c>
      <c r="F272" s="9">
        <f t="shared" si="54"/>
        <v>-19.165448698191238</v>
      </c>
      <c r="G272" s="10">
        <f t="shared" si="63"/>
        <v>2.1666666599999997</v>
      </c>
      <c r="H272" s="5">
        <f t="shared" si="63"/>
        <v>1</v>
      </c>
      <c r="I272">
        <f t="shared" si="56"/>
        <v>58.24685794952002</v>
      </c>
      <c r="J272">
        <f t="shared" si="57"/>
        <v>44.299518214323591</v>
      </c>
      <c r="K272">
        <f t="shared" si="57"/>
        <v>-37.818634916802282</v>
      </c>
      <c r="L272">
        <f t="shared" si="58"/>
        <v>-10.136298815878803</v>
      </c>
      <c r="M272">
        <f t="shared" si="59"/>
        <v>-23.520610532631299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65.239589731596965</v>
      </c>
      <c r="C273" s="9">
        <f t="shared" si="52"/>
        <v>1.5240000000000011</v>
      </c>
      <c r="D273" s="9">
        <f t="shared" si="53"/>
        <v>80.239589731596965</v>
      </c>
      <c r="E273" s="9">
        <f t="shared" si="53"/>
        <v>-26.130722768439831</v>
      </c>
      <c r="F273" s="9">
        <f t="shared" si="54"/>
        <v>-19.319917940208583</v>
      </c>
      <c r="G273" s="10">
        <f t="shared" si="63"/>
        <v>2.1666666599999997</v>
      </c>
      <c r="H273" s="5">
        <f t="shared" si="63"/>
        <v>1</v>
      </c>
      <c r="I273">
        <f t="shared" si="56"/>
        <v>58.292417057698152</v>
      </c>
      <c r="J273">
        <f t="shared" si="57"/>
        <v>44.238700421428319</v>
      </c>
      <c r="K273">
        <f t="shared" si="57"/>
        <v>-37.959758579998066</v>
      </c>
      <c r="L273">
        <f t="shared" si="58"/>
        <v>-10.130300376260402</v>
      </c>
      <c r="M273">
        <f t="shared" si="59"/>
        <v>-23.481525922722554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65.504839588718767</v>
      </c>
      <c r="C274" s="9">
        <f t="shared" si="52"/>
        <v>1.5300000000000011</v>
      </c>
      <c r="D274" s="9">
        <f t="shared" si="53"/>
        <v>80.504839588718767</v>
      </c>
      <c r="E274" s="9">
        <f t="shared" si="53"/>
        <v>-26.35890398738643</v>
      </c>
      <c r="F274" s="9">
        <f t="shared" si="54"/>
        <v>-19.474758905854625</v>
      </c>
      <c r="G274" s="10">
        <f t="shared" si="63"/>
        <v>2.1666666599999997</v>
      </c>
      <c r="H274" s="5">
        <f t="shared" si="63"/>
        <v>1</v>
      </c>
      <c r="I274">
        <f t="shared" si="56"/>
        <v>58.338219473937983</v>
      </c>
      <c r="J274">
        <f t="shared" si="57"/>
        <v>44.177918619170754</v>
      </c>
      <c r="K274">
        <f t="shared" si="57"/>
        <v>-38.100647735534402</v>
      </c>
      <c r="L274">
        <f t="shared" si="58"/>
        <v>-10.124330640378982</v>
      </c>
      <c r="M274">
        <f t="shared" si="59"/>
        <v>-23.442408124601734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65.769724862482263</v>
      </c>
      <c r="C275" s="9">
        <f t="shared" si="52"/>
        <v>1.5360000000000011</v>
      </c>
      <c r="D275" s="9">
        <f t="shared" si="53"/>
        <v>80.769724862482263</v>
      </c>
      <c r="E275" s="9">
        <f t="shared" si="53"/>
        <v>-26.587929837145879</v>
      </c>
      <c r="F275" s="9">
        <f t="shared" si="54"/>
        <v>-19.629969314242448</v>
      </c>
      <c r="G275" s="10">
        <f t="shared" si="63"/>
        <v>2.1666666599999997</v>
      </c>
      <c r="H275" s="5">
        <f t="shared" si="63"/>
        <v>1</v>
      </c>
      <c r="I275">
        <f t="shared" si="56"/>
        <v>58.384262554946673</v>
      </c>
      <c r="J275">
        <f t="shared" si="57"/>
        <v>44.11717263532848</v>
      </c>
      <c r="K275">
        <f t="shared" si="57"/>
        <v>-38.241302184282013</v>
      </c>
      <c r="L275">
        <f t="shared" si="58"/>
        <v>-10.118388955776668</v>
      </c>
      <c r="M275">
        <f t="shared" si="59"/>
        <v>-23.403257303626475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66.034245767293029</v>
      </c>
      <c r="C276" s="9">
        <f t="shared" si="52"/>
        <v>1.5420000000000011</v>
      </c>
      <c r="D276" s="9">
        <f t="shared" si="53"/>
        <v>81.034245767293029</v>
      </c>
      <c r="E276" s="9">
        <f t="shared" si="53"/>
        <v>-26.817798908883034</v>
      </c>
      <c r="F276" s="9">
        <f t="shared" si="54"/>
        <v>-19.785546889084308</v>
      </c>
      <c r="G276" s="10">
        <f t="shared" si="63"/>
        <v>2.1666666599999997</v>
      </c>
      <c r="H276" s="5">
        <f t="shared" si="63"/>
        <v>1</v>
      </c>
      <c r="I276">
        <f t="shared" si="56"/>
        <v>58.430543668062427</v>
      </c>
      <c r="J276">
        <f t="shared" si="57"/>
        <v>44.056462301593818</v>
      </c>
      <c r="K276">
        <f t="shared" si="57"/>
        <v>-38.38172172810377</v>
      </c>
      <c r="L276">
        <f t="shared" si="58"/>
        <v>-10.11247467533677</v>
      </c>
      <c r="M276">
        <f t="shared" si="59"/>
        <v>-23.364073630645759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66.29840251655844</v>
      </c>
      <c r="C277" s="9">
        <f t="shared" ref="C277:C289" si="68">C276+_dt</f>
        <v>1.5480000000000012</v>
      </c>
      <c r="D277" s="9">
        <f t="shared" ref="D277:E289" si="69">D276+$C$7*(J276+J277)/2</f>
        <v>81.29840251655844</v>
      </c>
      <c r="E277" s="9">
        <f t="shared" si="69"/>
        <v>-27.048509792577008</v>
      </c>
      <c r="F277" s="9">
        <f t="shared" ref="F277:F289" si="70">$O$1*D277^2+$O$2*D277+$O$3</f>
        <v>-19.941489358687772</v>
      </c>
      <c r="G277" s="10">
        <f t="shared" ref="G277:H289" si="71">G276</f>
        <v>2.1666666599999997</v>
      </c>
      <c r="H277" s="5">
        <f t="shared" si="71"/>
        <v>1</v>
      </c>
      <c r="I277">
        <f t="shared" ref="I277:I289" si="72">SQRT(J277^2+K277^2)</f>
        <v>58.477060191316504</v>
      </c>
      <c r="J277">
        <f t="shared" ref="J277:K289" si="73">J276+L276*$C$7</f>
        <v>43.995787453541794</v>
      </c>
      <c r="K277">
        <f t="shared" si="73"/>
        <v>-38.521906169887643</v>
      </c>
      <c r="L277">
        <f t="shared" ref="L277:L289" si="74">-$C$15*I277*J277</f>
        <v>-10.106587157272735</v>
      </c>
      <c r="M277">
        <f t="shared" ref="M277:M289" si="75">-$C$6-$C$15*I277*K277</f>
        <v>-23.324857281930299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66.562195322710863</v>
      </c>
      <c r="C278" s="9">
        <f t="shared" si="68"/>
        <v>1.5540000000000012</v>
      </c>
      <c r="D278" s="9">
        <f t="shared" si="69"/>
        <v>81.562195322710863</v>
      </c>
      <c r="E278" s="9">
        <f t="shared" si="69"/>
        <v>-27.280061077027408</v>
      </c>
      <c r="F278" s="9">
        <f t="shared" si="70"/>
        <v>-20.09779445595208</v>
      </c>
      <c r="G278" s="10">
        <f t="shared" si="71"/>
        <v>2.1666666599999997</v>
      </c>
      <c r="H278" s="5">
        <f t="shared" si="71"/>
        <v>1</v>
      </c>
      <c r="I278">
        <f t="shared" si="72"/>
        <v>58.523809513493546</v>
      </c>
      <c r="J278">
        <f t="shared" si="73"/>
        <v>43.935147930598156</v>
      </c>
      <c r="K278">
        <f t="shared" si="73"/>
        <v>-38.661855313579224</v>
      </c>
      <c r="L278">
        <f t="shared" si="74"/>
        <v>-10.100725765116779</v>
      </c>
      <c r="M278">
        <f t="shared" si="75"/>
        <v>-23.285608439103072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66.825624397230683</v>
      </c>
      <c r="C279" s="9">
        <f t="shared" si="68"/>
        <v>1.5600000000000012</v>
      </c>
      <c r="D279" s="9">
        <f t="shared" si="69"/>
        <v>81.825624397230683</v>
      </c>
      <c r="E279" s="9">
        <f t="shared" si="69"/>
        <v>-27.512451349860786</v>
      </c>
      <c r="F279" s="9">
        <f t="shared" si="70"/>
        <v>-20.254459918364763</v>
      </c>
      <c r="G279" s="10">
        <f t="shared" si="71"/>
        <v>2.1666666599999997</v>
      </c>
      <c r="H279" s="5">
        <f t="shared" si="71"/>
        <v>1</v>
      </c>
      <c r="I279">
        <f t="shared" si="72"/>
        <v>58.570789034190241</v>
      </c>
      <c r="J279">
        <f t="shared" si="73"/>
        <v>43.874543576007454</v>
      </c>
      <c r="K279">
        <f t="shared" si="73"/>
        <v>-38.801568964213843</v>
      </c>
      <c r="L279">
        <f t="shared" si="74"/>
        <v>-10.094889867708257</v>
      </c>
      <c r="M279">
        <f t="shared" si="75"/>
        <v>-23.246327289070123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67.088689950669107</v>
      </c>
      <c r="C280" s="9">
        <f t="shared" si="68"/>
        <v>1.5660000000000012</v>
      </c>
      <c r="D280" s="9">
        <f t="shared" si="69"/>
        <v>82.088689950669107</v>
      </c>
      <c r="E280" s="9">
        <f t="shared" si="69"/>
        <v>-27.745679197537271</v>
      </c>
      <c r="F280" s="9">
        <f t="shared" si="70"/>
        <v>-20.411483487998503</v>
      </c>
      <c r="G280" s="10">
        <f t="shared" si="71"/>
        <v>2.1666666599999997</v>
      </c>
      <c r="H280" s="5">
        <f t="shared" si="71"/>
        <v>1</v>
      </c>
      <c r="I280">
        <f t="shared" si="72"/>
        <v>58.617996163872313</v>
      </c>
      <c r="J280">
        <f t="shared" si="73"/>
        <v>43.813974236801208</v>
      </c>
      <c r="K280">
        <f t="shared" si="73"/>
        <v>-38.941046927948264</v>
      </c>
      <c r="L280">
        <f t="shared" si="74"/>
        <v>-10.08907883918174</v>
      </c>
      <c r="M280">
        <f t="shared" si="75"/>
        <v>-23.207014023951515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67.351392192670815</v>
      </c>
      <c r="C281" s="9">
        <f t="shared" si="68"/>
        <v>1.5720000000000012</v>
      </c>
      <c r="D281" s="9">
        <f t="shared" si="69"/>
        <v>82.351392192670815</v>
      </c>
      <c r="E281" s="9">
        <f t="shared" si="69"/>
        <v>-27.979743205357391</v>
      </c>
      <c r="F281" s="9">
        <f t="shared" si="70"/>
        <v>-20.56886291150823</v>
      </c>
      <c r="G281" s="10">
        <f t="shared" si="71"/>
        <v>2.1666666599999997</v>
      </c>
      <c r="H281" s="5">
        <f t="shared" si="71"/>
        <v>1</v>
      </c>
      <c r="I281">
        <f t="shared" si="72"/>
        <v>58.665428323929817</v>
      </c>
      <c r="J281">
        <f t="shared" si="73"/>
        <v>43.753439763766117</v>
      </c>
      <c r="K281">
        <f t="shared" si="73"/>
        <v>-39.080289012091974</v>
      </c>
      <c r="L281">
        <f t="shared" si="74"/>
        <v>-10.083292058954799</v>
      </c>
      <c r="M281">
        <f t="shared" si="75"/>
        <v>-23.167668841012592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67.613731331996348</v>
      </c>
      <c r="C282" s="9">
        <f t="shared" si="68"/>
        <v>1.5780000000000012</v>
      </c>
      <c r="D282" s="9">
        <f t="shared" si="69"/>
        <v>82.613731331996348</v>
      </c>
      <c r="E282" s="9">
        <f t="shared" si="69"/>
        <v>-28.21464195746908</v>
      </c>
      <c r="F282" s="9">
        <f t="shared" si="70"/>
        <v>-20.726595940128369</v>
      </c>
      <c r="G282" s="10">
        <f t="shared" si="71"/>
        <v>2.1666666599999997</v>
      </c>
      <c r="H282" s="5">
        <f t="shared" si="71"/>
        <v>1</v>
      </c>
      <c r="I282">
        <f t="shared" si="72"/>
        <v>58.713082946730871</v>
      </c>
      <c r="J282">
        <f t="shared" si="73"/>
        <v>43.692940011412389</v>
      </c>
      <c r="K282">
        <f t="shared" si="73"/>
        <v>-39.219295025138052</v>
      </c>
      <c r="L282">
        <f t="shared" si="74"/>
        <v>-10.077528911715548</v>
      </c>
      <c r="M282">
        <f t="shared" si="75"/>
        <v>-23.128291942595361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67.875707576544414</v>
      </c>
      <c r="C283" s="9">
        <f t="shared" si="68"/>
        <v>1.5840000000000012</v>
      </c>
      <c r="D283" s="9">
        <f t="shared" si="69"/>
        <v>82.875707576544414</v>
      </c>
      <c r="E283" s="9">
        <f t="shared" si="69"/>
        <v>-28.450374036874877</v>
      </c>
      <c r="F283" s="9">
        <f t="shared" si="70"/>
        <v>-20.884680329670445</v>
      </c>
      <c r="G283" s="10">
        <f t="shared" si="71"/>
        <v>2.1666666599999997</v>
      </c>
      <c r="H283" s="5">
        <f t="shared" si="71"/>
        <v>1</v>
      </c>
      <c r="I283">
        <f t="shared" si="72"/>
        <v>58.760957475673706</v>
      </c>
      <c r="J283">
        <f t="shared" si="73"/>
        <v>43.632474837942098</v>
      </c>
      <c r="K283">
        <f t="shared" si="73"/>
        <v>-39.358064776793626</v>
      </c>
      <c r="L283">
        <f t="shared" si="74"/>
        <v>-10.071788787409892</v>
      </c>
      <c r="M283">
        <f t="shared" si="75"/>
        <v>-23.088883536050218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68.137321133373888</v>
      </c>
      <c r="C284" s="9">
        <f t="shared" si="68"/>
        <v>1.5900000000000012</v>
      </c>
      <c r="D284" s="9">
        <f t="shared" si="69"/>
        <v>83.137321133373888</v>
      </c>
      <c r="E284" s="9">
        <f t="shared" si="69"/>
        <v>-28.686938025439286</v>
      </c>
      <c r="F284" s="9">
        <f t="shared" si="70"/>
        <v>-21.043113840520771</v>
      </c>
      <c r="G284" s="10">
        <f t="shared" si="71"/>
        <v>2.1666666599999997</v>
      </c>
      <c r="H284" s="5">
        <f t="shared" si="71"/>
        <v>1</v>
      </c>
      <c r="I284">
        <f t="shared" si="72"/>
        <v>58.809049365237051</v>
      </c>
      <c r="J284">
        <f t="shared" si="73"/>
        <v>43.572044105217635</v>
      </c>
      <c r="K284">
        <f t="shared" si="73"/>
        <v>-39.496598078009924</v>
      </c>
      <c r="L284">
        <f t="shared" si="74"/>
        <v>-10.06607108122849</v>
      </c>
      <c r="M284">
        <f t="shared" si="75"/>
        <v>-23.049443833667837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68.398572208725739</v>
      </c>
      <c r="C285" s="9">
        <f t="shared" si="68"/>
        <v>1.5960000000000012</v>
      </c>
      <c r="D285" s="9">
        <f t="shared" si="69"/>
        <v>83.398572208725739</v>
      </c>
      <c r="E285" s="9">
        <f t="shared" si="69"/>
        <v>-28.924332503896352</v>
      </c>
      <c r="F285" s="9">
        <f t="shared" si="70"/>
        <v>-21.201894237638463</v>
      </c>
      <c r="G285" s="10">
        <f t="shared" si="71"/>
        <v>2.1666666599999997</v>
      </c>
      <c r="H285" s="5">
        <f t="shared" si="71"/>
        <v>1</v>
      </c>
      <c r="I285">
        <f t="shared" si="72"/>
        <v>58.85735608102906</v>
      </c>
      <c r="J285">
        <f t="shared" si="73"/>
        <v>43.511647678730263</v>
      </c>
      <c r="K285">
        <f t="shared" si="73"/>
        <v>-39.634894741011934</v>
      </c>
      <c r="L285">
        <f t="shared" si="74"/>
        <v>-10.060375193593501</v>
      </c>
      <c r="M285">
        <f t="shared" si="75"/>
        <v>-23.009973052611329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68.65946100804463</v>
      </c>
      <c r="C286" s="9">
        <f t="shared" si="68"/>
        <v>1.6020000000000012</v>
      </c>
      <c r="D286" s="9">
        <f t="shared" si="69"/>
        <v>83.65946100804463</v>
      </c>
      <c r="E286" s="9">
        <f t="shared" si="69"/>
        <v>-29.162556051857372</v>
      </c>
      <c r="F286" s="9">
        <f t="shared" si="70"/>
        <v>-21.361019290553546</v>
      </c>
      <c r="G286" s="10">
        <f t="shared" si="71"/>
        <v>2.1666666599999997</v>
      </c>
      <c r="H286" s="5">
        <f t="shared" si="71"/>
        <v>1</v>
      </c>
      <c r="I286">
        <f t="shared" si="72"/>
        <v>58.905875099834489</v>
      </c>
      <c r="J286">
        <f t="shared" si="73"/>
        <v>43.451285427568699</v>
      </c>
      <c r="K286">
        <f t="shared" si="73"/>
        <v>-39.772954579327603</v>
      </c>
      <c r="L286">
        <f t="shared" si="74"/>
        <v>-10.054700530145009</v>
      </c>
      <c r="M286">
        <f t="shared" si="75"/>
        <v>-22.970471414848653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68.919987736000493</v>
      </c>
      <c r="C287" s="9">
        <f t="shared" si="68"/>
        <v>1.6080000000000012</v>
      </c>
      <c r="D287" s="9">
        <f t="shared" si="69"/>
        <v>83.919987736000493</v>
      </c>
      <c r="E287" s="9">
        <f t="shared" si="69"/>
        <v>-29.401607247818806</v>
      </c>
      <c r="F287" s="9">
        <f t="shared" si="70"/>
        <v>-21.520486773365395</v>
      </c>
      <c r="G287" s="10">
        <f t="shared" si="71"/>
        <v>2.1666666599999997</v>
      </c>
      <c r="H287" s="5">
        <f t="shared" si="71"/>
        <v>1</v>
      </c>
      <c r="I287">
        <f t="shared" si="72"/>
        <v>58.954603909660399</v>
      </c>
      <c r="J287">
        <f t="shared" si="73"/>
        <v>43.390957224387826</v>
      </c>
      <c r="K287">
        <f t="shared" si="73"/>
        <v>-39.910777407816695</v>
      </c>
      <c r="L287">
        <f t="shared" si="74"/>
        <v>-10.049046501727245</v>
      </c>
      <c r="M287">
        <f t="shared" si="75"/>
        <v>-22.930939147085304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69.180152596509785</v>
      </c>
      <c r="C288" s="9">
        <f t="shared" si="68"/>
        <v>1.6140000000000012</v>
      </c>
      <c r="D288" s="9">
        <f t="shared" si="69"/>
        <v>84.180152596509785</v>
      </c>
      <c r="E288" s="9">
        <f t="shared" si="69"/>
        <v>-29.641484669170353</v>
      </c>
      <c r="F288" s="9">
        <f t="shared" si="70"/>
        <v>-21.680294464741284</v>
      </c>
      <c r="G288" s="10">
        <f t="shared" si="71"/>
        <v>2.1666666599999997</v>
      </c>
      <c r="H288" s="5">
        <f t="shared" si="71"/>
        <v>1</v>
      </c>
      <c r="I288">
        <f t="shared" si="72"/>
        <v>59.003540009780288</v>
      </c>
      <c r="J288">
        <f t="shared" si="73"/>
        <v>43.330662945377462</v>
      </c>
      <c r="K288">
        <f t="shared" si="73"/>
        <v>-40.048363042699208</v>
      </c>
      <c r="L288">
        <f t="shared" si="74"/>
        <v>-10.043412524374519</v>
      </c>
      <c r="M288">
        <f t="shared" si="75"/>
        <v>-22.891376480697208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69.439955792756606</v>
      </c>
      <c r="C289" s="9">
        <f t="shared" si="68"/>
        <v>1.6200000000000012</v>
      </c>
      <c r="D289" s="9">
        <f t="shared" si="69"/>
        <v>84.439955792756606</v>
      </c>
      <c r="E289" s="9">
        <f t="shared" si="69"/>
        <v>-29.882186892203201</v>
      </c>
      <c r="F289" s="9">
        <f t="shared" si="70"/>
        <v>-21.840440147915164</v>
      </c>
      <c r="G289" s="10">
        <f t="shared" si="71"/>
        <v>2.1666666599999997</v>
      </c>
      <c r="H289" s="5">
        <f t="shared" si="71"/>
        <v>1</v>
      </c>
      <c r="I289">
        <f t="shared" si="72"/>
        <v>59.052680910776601</v>
      </c>
      <c r="J289">
        <f t="shared" si="73"/>
        <v>43.270402470231218</v>
      </c>
      <c r="K289">
        <f t="shared" si="73"/>
        <v>-40.185711301583389</v>
      </c>
      <c r="L289">
        <f t="shared" si="74"/>
        <v>-10.037798019296902</v>
      </c>
      <c r="M289">
        <f t="shared" si="75"/>
        <v>-22.851783651663929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31" priority="16" stopIfTrue="1" operator="greaterThan">
      <formula>$G$19</formula>
    </cfRule>
    <cfRule type="cellIs" dxfId="130" priority="17" stopIfTrue="1" operator="lessThan">
      <formula>$H$19</formula>
    </cfRule>
    <cfRule type="cellIs" dxfId="129" priority="18" stopIfTrue="1" operator="between">
      <formula>$H$19</formula>
      <formula>$G$19</formula>
    </cfRule>
  </conditionalFormatting>
  <conditionalFormatting sqref="E19:E20">
    <cfRule type="cellIs" dxfId="128" priority="13" stopIfTrue="1" operator="lessThan">
      <formula>$H$19</formula>
    </cfRule>
    <cfRule type="cellIs" dxfId="127" priority="14" stopIfTrue="1" operator="greaterThan">
      <formula>$G$19</formula>
    </cfRule>
    <cfRule type="cellIs" dxfId="126" priority="15" stopIfTrue="1" operator="between">
      <formula>$H$19</formula>
      <formula>$G$19</formula>
    </cfRule>
  </conditionalFormatting>
  <conditionalFormatting sqref="F19">
    <cfRule type="cellIs" dxfId="125" priority="10" stopIfTrue="1" operator="lessThan">
      <formula>$H$19</formula>
    </cfRule>
    <cfRule type="cellIs" dxfId="124" priority="11" stopIfTrue="1" operator="greaterThan">
      <formula>$G$19</formula>
    </cfRule>
    <cfRule type="cellIs" dxfId="123" priority="12" stopIfTrue="1" operator="between">
      <formula>$H$19</formula>
      <formula>$G$19</formula>
    </cfRule>
  </conditionalFormatting>
  <conditionalFormatting sqref="F20">
    <cfRule type="cellIs" dxfId="122" priority="7" stopIfTrue="1" operator="lessThan">
      <formula>$H$19</formula>
    </cfRule>
    <cfRule type="cellIs" dxfId="121" priority="8" stopIfTrue="1" operator="greaterThan">
      <formula>$G$19</formula>
    </cfRule>
    <cfRule type="cellIs" dxfId="120" priority="9" stopIfTrue="1" operator="between">
      <formula>$H$19</formula>
      <formula>$G$19</formula>
    </cfRule>
  </conditionalFormatting>
  <conditionalFormatting sqref="E21:E289">
    <cfRule type="cellIs" dxfId="119" priority="4" stopIfTrue="1" operator="lessThan">
      <formula>$H$19</formula>
    </cfRule>
    <cfRule type="cellIs" dxfId="118" priority="5" stopIfTrue="1" operator="greaterThan">
      <formula>$G$19</formula>
    </cfRule>
    <cfRule type="cellIs" dxfId="117" priority="6" stopIfTrue="1" operator="between">
      <formula>$H$19</formula>
      <formula>$G$19</formula>
    </cfRule>
  </conditionalFormatting>
  <conditionalFormatting sqref="F21:F289">
    <cfRule type="cellIs" dxfId="116" priority="1" stopIfTrue="1" operator="lessThan">
      <formula>$H$19</formula>
    </cfRule>
    <cfRule type="cellIs" dxfId="115" priority="2" stopIfTrue="1" operator="greaterThan">
      <formula>$G$19</formula>
    </cfRule>
    <cfRule type="cellIs" dxfId="11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546"/>
  <sheetViews>
    <sheetView topLeftCell="A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SummaryChart!G25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-4.1490065221251029E-3</v>
      </c>
      <c r="P1" s="5" t="s">
        <v>10</v>
      </c>
    </row>
    <row r="2" spans="2:22" ht="22.5" x14ac:dyDescent="0.3">
      <c r="C2" s="24">
        <f>SummaryChart!H25</f>
        <v>4.9374357168046084</v>
      </c>
      <c r="D2" s="1" t="s">
        <v>18</v>
      </c>
      <c r="G2" s="9" t="s">
        <v>23</v>
      </c>
      <c r="O2" s="28">
        <f>TAN(C2/180*PI())</f>
        <v>8.6388457362294696E-2</v>
      </c>
      <c r="P2" s="5" t="s">
        <v>12</v>
      </c>
    </row>
    <row r="3" spans="2:22" ht="22.5" x14ac:dyDescent="0.3">
      <c r="C3" s="24">
        <f>SummaryChart!J25/12</f>
        <v>0.73838991123101094</v>
      </c>
      <c r="D3" s="1" t="s">
        <v>19</v>
      </c>
      <c r="G3" s="9" t="s">
        <v>28</v>
      </c>
      <c r="O3" s="28">
        <f>C3</f>
        <v>0.73838991123101094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SummaryChart!B25</f>
        <v>16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7.1608121443048844E-2</v>
      </c>
      <c r="C12" s="14"/>
      <c r="D12" s="15">
        <f ca="1">CELL("contents",INDIRECT("D"&amp;C13-1))</f>
        <v>15.57725505318634</v>
      </c>
      <c r="E12" s="15">
        <f ca="1">CELL("contents",INDIRECT("E"&amp;C13-1))</f>
        <v>1.0340729707232232</v>
      </c>
      <c r="F12">
        <f ca="1">D13-D12</f>
        <v>0.35113682537061131</v>
      </c>
      <c r="G12">
        <f ca="1">D13-D11</f>
        <v>-7.1608121443048844E-2</v>
      </c>
      <c r="H12" s="27">
        <f ca="1">G12/F12</f>
        <v>-0.20393224597696138</v>
      </c>
      <c r="I12">
        <f ca="1">D13-D12</f>
        <v>0.35113682537061131</v>
      </c>
      <c r="J12">
        <f ca="1">E13-E12</f>
        <v>-1.8570388421642603E-2</v>
      </c>
      <c r="K12">
        <f ca="1">ATAN(J12/I12)*180/PI()</f>
        <v>-3.0273513494388413</v>
      </c>
      <c r="N12" s="26">
        <f ca="1">E13-E12</f>
        <v>-1.8570388421642603E-2</v>
      </c>
      <c r="O12" s="26">
        <f ca="1">N12+E13-H12*N12</f>
        <v>0.99314509286044794</v>
      </c>
      <c r="P12">
        <f ca="1">IF(AND(G12&gt;0,G12&lt;F12),1,0)</f>
        <v>0</v>
      </c>
      <c r="Q12" s="26">
        <f ca="1">IF(P12=1,O12,O13)</f>
        <v>0.99982321610735969</v>
      </c>
    </row>
    <row r="13" spans="2:22" x14ac:dyDescent="0.2">
      <c r="B13" t="str">
        <f ca="1">CELL("address",INDEX(B20:B290,MATCH(MIN(B20:B290),B20:B290,0)))</f>
        <v>$B$63</v>
      </c>
      <c r="C13">
        <f ca="1">CELL("row",INDEX(A20:A289,MATCH(MIN(A20:A289),A20:A289,0)))</f>
        <v>63</v>
      </c>
      <c r="D13" s="15">
        <f ca="1">CELL("contents",INDIRECT("D"&amp;C13))</f>
        <v>15.928391878556951</v>
      </c>
      <c r="E13" s="15">
        <f ca="1">CELL("contents",INDIRECT("E"&amp;C13))</f>
        <v>1.0155025823015806</v>
      </c>
      <c r="F13">
        <f ca="1">D14-D13</f>
        <v>0.35065179611587283</v>
      </c>
      <c r="G13">
        <f ca="1">D14-D11</f>
        <v>0.27904367467282398</v>
      </c>
      <c r="H13" s="27">
        <f ca="1">G13/F13</f>
        <v>0.7957856704678451</v>
      </c>
      <c r="N13" s="26">
        <f ca="1">E14-E13</f>
        <v>-1.9703001418714949E-2</v>
      </c>
      <c r="O13" s="26">
        <f ca="1">E13+H13*N13</f>
        <v>0.99982321610735969</v>
      </c>
      <c r="P13">
        <f ca="1">IF(G13&lt;F13,1,0)</f>
        <v>1</v>
      </c>
    </row>
    <row r="14" spans="2:22" x14ac:dyDescent="0.2">
      <c r="D14" s="15">
        <f ca="1">CELL("contents",INDIRECT("D"&amp;C13+1))</f>
        <v>16.279043674672824</v>
      </c>
      <c r="E14" s="15">
        <f ca="1">CELL("contents",INDIRECT("E"&amp;C13+1))</f>
        <v>0.99579958088286569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15.928391878556951</v>
      </c>
      <c r="P15" s="10">
        <f>Q19</f>
        <v>3.7088139590171969</v>
      </c>
      <c r="Q15" s="10">
        <f>Q19</f>
        <v>3.7088139590171969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0.73838991123101094</v>
      </c>
      <c r="F19" s="9">
        <f>$O$1*D19^2+$O$2*D19+$O$3</f>
        <v>0.73838991123101094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62.268079632055809</v>
      </c>
      <c r="K19">
        <f>C1*SIN(C2/180*PI())</f>
        <v>5.3792433423258235</v>
      </c>
      <c r="L19">
        <f>-C15*I19*J19</f>
        <v>-15.288095556315159</v>
      </c>
      <c r="M19">
        <f>-C6-C15*I19*K19</f>
        <v>-33.494714991117419</v>
      </c>
      <c r="N19" s="16">
        <f>MAX(E19:E289)</f>
        <v>1.1758914259445892</v>
      </c>
      <c r="O19" s="19">
        <f>INDEX(C19:C289,MATCH(N19,E19:E289,0),1)</f>
        <v>0.16200000000000006</v>
      </c>
      <c r="P19" s="19">
        <f>COUNTIF(E19:E289,"&gt;"&amp;H19)*_dt</f>
        <v>0.21</v>
      </c>
      <c r="Q19" s="21">
        <f>INDEX(D19:D289,MATCH(T17,T19:T289,0),1)</f>
        <v>3.7088139590171969</v>
      </c>
      <c r="R19" s="21">
        <f>INDEX(D19:D289,MATCH(T17,U19:U289,0),1)</f>
        <v>15.928391878556951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12.219577919539754</v>
      </c>
    </row>
    <row r="20" spans="1:22" x14ac:dyDescent="0.2">
      <c r="A20">
        <f>B20</f>
        <v>15.626666707927679</v>
      </c>
      <c r="B20">
        <f>ABS(D20-$D$11)</f>
        <v>15.626666707927679</v>
      </c>
      <c r="C20" s="9">
        <f>C19+_dt</f>
        <v>6.0000000000000001E-3</v>
      </c>
      <c r="D20" s="9">
        <f>D19+$C$7*(J19+J20)/2</f>
        <v>0.37333329207232119</v>
      </c>
      <c r="E20" s="9">
        <f>E19+$C$7*(K19+K20)/2</f>
        <v>0.77006246641512577</v>
      </c>
      <c r="F20" s="9">
        <f>$O$1*D20^2+$O$2*D20+$O$3</f>
        <v>0.77006331923391003</v>
      </c>
      <c r="G20" s="10">
        <f>G19</f>
        <v>2.1666666599999997</v>
      </c>
      <c r="H20" s="5">
        <f>H19</f>
        <v>1</v>
      </c>
      <c r="I20">
        <f>SQRT(J20^2+K20^2)</f>
        <v>62.391611323117992</v>
      </c>
      <c r="J20">
        <f>J19+L19*$C$7</f>
        <v>62.17635105871792</v>
      </c>
      <c r="K20">
        <f>K19+M19*$C$7</f>
        <v>5.178275052379119</v>
      </c>
      <c r="L20">
        <f>-$C$15*I20*J20</f>
        <v>-15.239100456597802</v>
      </c>
      <c r="M20">
        <f>-$C$6-$C$15*I20*K20</f>
        <v>-33.4431682990624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15.253882905383589</v>
      </c>
      <c r="B21">
        <f t="shared" ref="B21:B84" si="3">ABS(D21-$D$11)</f>
        <v>15.253882905383589</v>
      </c>
      <c r="C21" s="9">
        <f t="shared" ref="C21:C84" si="4">C20+_dt</f>
        <v>1.2E-2</v>
      </c>
      <c r="D21" s="9">
        <f t="shared" ref="D21:E84" si="5">D20+$C$7*(J20+J21)/2</f>
        <v>0.74611709461640996</v>
      </c>
      <c r="E21" s="9">
        <f t="shared" si="5"/>
        <v>0.80053013970001741</v>
      </c>
      <c r="F21" s="9">
        <f t="shared" ref="F21:F84" si="6">$O$1*D21^2+$O$2*D21+$O$3</f>
        <v>0.80053610262312502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62.284135322032093</v>
      </c>
      <c r="J21">
        <f t="shared" ref="J21:K84" si="9">J20+L20*$C$7</f>
        <v>62.08491645597833</v>
      </c>
      <c r="K21">
        <f t="shared" si="9"/>
        <v>4.9776160425847449</v>
      </c>
      <c r="L21">
        <f t="shared" ref="L21:L84" si="10">-$C$15*I21*J21</f>
        <v>-15.190477988443696</v>
      </c>
      <c r="M21">
        <f t="shared" ref="M21:M84" si="11">-$C$6-$C$15*I21*K21</f>
        <v>-33.391886263621231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14.881646835251512</v>
      </c>
      <c r="B22">
        <f t="shared" si="3"/>
        <v>14.881646835251512</v>
      </c>
      <c r="C22" s="9">
        <f t="shared" si="4"/>
        <v>1.8000000000000002E-2</v>
      </c>
      <c r="D22" s="9">
        <f t="shared" si="5"/>
        <v>1.1183531647484879</v>
      </c>
      <c r="E22" s="9">
        <f t="shared" si="5"/>
        <v>0.82979478200278067</v>
      </c>
      <c r="F22" s="9">
        <f t="shared" si="6"/>
        <v>0.82981349620178502</v>
      </c>
      <c r="G22" s="10">
        <f t="shared" si="7"/>
        <v>2.1666666599999997</v>
      </c>
      <c r="H22" s="5">
        <f t="shared" si="7"/>
        <v>1</v>
      </c>
      <c r="I22">
        <f t="shared" si="8"/>
        <v>62.177570087121246</v>
      </c>
      <c r="J22">
        <f t="shared" si="9"/>
        <v>61.993773588047667</v>
      </c>
      <c r="K22">
        <f t="shared" si="9"/>
        <v>4.7772647250030174</v>
      </c>
      <c r="L22">
        <f t="shared" si="10"/>
        <v>-15.142225784895428</v>
      </c>
      <c r="M22">
        <f t="shared" si="11"/>
        <v>-33.340865911097865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14.509956753787353</v>
      </c>
      <c r="B23">
        <f t="shared" si="3"/>
        <v>14.509956753787353</v>
      </c>
      <c r="C23" s="9">
        <f t="shared" si="4"/>
        <v>2.4E-2</v>
      </c>
      <c r="D23" s="9">
        <f t="shared" si="5"/>
        <v>1.4900432462126458</v>
      </c>
      <c r="E23" s="9">
        <f t="shared" si="5"/>
        <v>0.857858234766399</v>
      </c>
      <c r="F23" s="9">
        <f t="shared" si="6"/>
        <v>0.85790070458901913</v>
      </c>
      <c r="G23" s="10">
        <f t="shared" si="7"/>
        <v>2.1666666599999997</v>
      </c>
      <c r="H23" s="5">
        <f t="shared" si="7"/>
        <v>1</v>
      </c>
      <c r="I23">
        <f t="shared" si="8"/>
        <v>62.071913713342305</v>
      </c>
      <c r="J23">
        <f t="shared" si="9"/>
        <v>61.902920233338293</v>
      </c>
      <c r="K23">
        <f t="shared" si="9"/>
        <v>4.5772195295364302</v>
      </c>
      <c r="L23">
        <f t="shared" si="10"/>
        <v>-15.094341496333442</v>
      </c>
      <c r="M23">
        <f t="shared" si="11"/>
        <v>-33.290104287521167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14.138810930534259</v>
      </c>
      <c r="B24">
        <f t="shared" si="3"/>
        <v>14.138810930534259</v>
      </c>
      <c r="C24" s="9">
        <f t="shared" si="4"/>
        <v>0.03</v>
      </c>
      <c r="D24" s="9">
        <f t="shared" si="5"/>
        <v>1.8611890694657416</v>
      </c>
      <c r="E24" s="9">
        <f t="shared" si="5"/>
        <v>0.88472233006644219</v>
      </c>
      <c r="F24" s="9">
        <f t="shared" si="6"/>
        <v>0.88480290251163085</v>
      </c>
      <c r="G24" s="10">
        <f t="shared" si="7"/>
        <v>2.1666666599999997</v>
      </c>
      <c r="H24" s="5">
        <f t="shared" si="7"/>
        <v>1</v>
      </c>
      <c r="I24">
        <f t="shared" si="8"/>
        <v>61.967164299862205</v>
      </c>
      <c r="J24">
        <f t="shared" si="9"/>
        <v>61.812354184360295</v>
      </c>
      <c r="K24">
        <f t="shared" si="9"/>
        <v>4.3774789038113031</v>
      </c>
      <c r="L24">
        <f t="shared" si="10"/>
        <v>-15.046822790222345</v>
      </c>
      <c r="M24">
        <f t="shared" si="11"/>
        <v>-33.239598458475328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13.76820764823832</v>
      </c>
      <c r="B25">
        <f t="shared" si="3"/>
        <v>13.76820764823832</v>
      </c>
      <c r="C25" s="9">
        <f t="shared" si="4"/>
        <v>3.5999999999999997E-2</v>
      </c>
      <c r="D25" s="9">
        <f t="shared" si="5"/>
        <v>2.2317923517616793</v>
      </c>
      <c r="E25" s="9">
        <f t="shared" si="5"/>
        <v>0.91038889071705742</v>
      </c>
      <c r="F25" s="9">
        <f t="shared" si="6"/>
        <v>0.91052523509300254</v>
      </c>
      <c r="G25" s="10">
        <f t="shared" si="7"/>
        <v>2.1666666599999997</v>
      </c>
      <c r="H25" s="5">
        <f t="shared" si="7"/>
        <v>1</v>
      </c>
      <c r="I25">
        <f t="shared" si="8"/>
        <v>61.863319949692965</v>
      </c>
      <c r="J25">
        <f t="shared" si="9"/>
        <v>61.722073247618958</v>
      </c>
      <c r="K25">
        <f t="shared" si="9"/>
        <v>4.1780413130604508</v>
      </c>
      <c r="L25">
        <f t="shared" si="10"/>
        <v>-14.999667350860445</v>
      </c>
      <c r="M25">
        <f t="shared" si="11"/>
        <v>-33.189345508933897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13.398145202764923</v>
      </c>
      <c r="B26">
        <f t="shared" si="3"/>
        <v>13.398145202764923</v>
      </c>
      <c r="C26" s="9">
        <f t="shared" si="4"/>
        <v>4.1999999999999996E-2</v>
      </c>
      <c r="D26" s="9">
        <f t="shared" si="5"/>
        <v>2.6018547972350774</v>
      </c>
      <c r="E26" s="9">
        <f t="shared" si="5"/>
        <v>0.93485973037625936</v>
      </c>
      <c r="F26" s="9">
        <f t="shared" si="6"/>
        <v>0.93507281813926257</v>
      </c>
      <c r="G26" s="10">
        <f t="shared" si="7"/>
        <v>2.1666666599999997</v>
      </c>
      <c r="H26" s="5">
        <f t="shared" si="7"/>
        <v>1</v>
      </c>
      <c r="I26">
        <f t="shared" si="8"/>
        <v>61.76037876932994</v>
      </c>
      <c r="J26">
        <f t="shared" si="9"/>
        <v>61.632075243513796</v>
      </c>
      <c r="K26">
        <f t="shared" si="9"/>
        <v>3.9789052400068474</v>
      </c>
      <c r="L26">
        <f t="shared" si="10"/>
        <v>-14.952872879132647</v>
      </c>
      <c r="M26">
        <f t="shared" si="11"/>
        <v>-33.139342543097293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13.028621903015665</v>
      </c>
      <c r="B27">
        <f t="shared" si="3"/>
        <v>13.028621903015665</v>
      </c>
      <c r="C27" s="9">
        <f t="shared" si="4"/>
        <v>4.7999999999999994E-2</v>
      </c>
      <c r="D27" s="9">
        <f t="shared" si="5"/>
        <v>2.9713780969843357</v>
      </c>
      <c r="E27" s="9">
        <f t="shared" si="5"/>
        <v>0.95813665365052469</v>
      </c>
      <c r="F27" s="9">
        <f t="shared" si="6"/>
        <v>0.95845073842273987</v>
      </c>
      <c r="G27" s="10">
        <f t="shared" si="7"/>
        <v>2.1666666599999997</v>
      </c>
      <c r="H27" s="5">
        <f t="shared" si="7"/>
        <v>1</v>
      </c>
      <c r="I27">
        <f t="shared" si="8"/>
        <v>61.658338868392917</v>
      </c>
      <c r="J27">
        <f t="shared" si="9"/>
        <v>61.542358006238999</v>
      </c>
      <c r="K27">
        <f t="shared" si="9"/>
        <v>3.7800691847482635</v>
      </c>
      <c r="L27">
        <f t="shared" si="10"/>
        <v>-14.906437092266504</v>
      </c>
      <c r="M27">
        <f t="shared" si="11"/>
        <v>-33.089586684233851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12.659636070845892</v>
      </c>
      <c r="B28">
        <f t="shared" si="3"/>
        <v>12.659636070845892</v>
      </c>
      <c r="C28" s="9">
        <f t="shared" si="4"/>
        <v>5.3999999999999992E-2</v>
      </c>
      <c r="D28" s="9">
        <f t="shared" si="5"/>
        <v>3.3403639291541092</v>
      </c>
      <c r="E28" s="9">
        <f t="shared" si="5"/>
        <v>0.98022145619869805</v>
      </c>
      <c r="F28" s="9">
        <f t="shared" si="6"/>
        <v>0.98066405396273715</v>
      </c>
      <c r="G28" s="10">
        <f t="shared" si="7"/>
        <v>2.1666666599999997</v>
      </c>
      <c r="H28" s="5">
        <f t="shared" si="7"/>
        <v>1</v>
      </c>
      <c r="I28">
        <f t="shared" si="8"/>
        <v>61.557198359270508</v>
      </c>
      <c r="J28">
        <f t="shared" si="9"/>
        <v>61.452919383685398</v>
      </c>
      <c r="K28">
        <f t="shared" si="9"/>
        <v>3.5815316646428603</v>
      </c>
      <c r="L28">
        <f t="shared" si="10"/>
        <v>-14.860357723591571</v>
      </c>
      <c r="M28">
        <f t="shared" si="11"/>
        <v>-33.040075074524331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12.291186040982803</v>
      </c>
      <c r="B29">
        <f t="shared" si="3"/>
        <v>12.291186040982803</v>
      </c>
      <c r="C29" s="9">
        <f t="shared" si="4"/>
        <v>5.9999999999999991E-2</v>
      </c>
      <c r="D29" s="9">
        <f t="shared" si="5"/>
        <v>3.7088139590171969</v>
      </c>
      <c r="E29" s="9">
        <f t="shared" si="5"/>
        <v>1.0011159248352137</v>
      </c>
      <c r="F29" s="9">
        <f t="shared" si="6"/>
        <v>1.0017177943036468</v>
      </c>
      <c r="G29" s="10">
        <f t="shared" si="7"/>
        <v>2.1666666599999997</v>
      </c>
      <c r="H29" s="5">
        <f t="shared" si="7"/>
        <v>1</v>
      </c>
      <c r="I29">
        <f t="shared" si="8"/>
        <v>61.45695535676758</v>
      </c>
      <c r="J29">
        <f t="shared" si="9"/>
        <v>61.363757237343847</v>
      </c>
      <c r="K29">
        <f t="shared" si="9"/>
        <v>3.3832912141957143</v>
      </c>
      <c r="L29">
        <f t="shared" si="10"/>
        <v>-14.814632522301899</v>
      </c>
      <c r="M29">
        <f t="shared" si="11"/>
        <v>-32.99080487490977</v>
      </c>
      <c r="S29">
        <f t="shared" si="0"/>
        <v>1</v>
      </c>
      <c r="T29" t="b">
        <f t="shared" si="1"/>
        <v>1</v>
      </c>
      <c r="U29" t="b">
        <f t="shared" si="2"/>
        <v>0</v>
      </c>
    </row>
    <row r="30" spans="1:22" x14ac:dyDescent="0.2">
      <c r="A30">
        <f t="shared" si="12"/>
        <v>11.923270160944142</v>
      </c>
      <c r="B30">
        <f t="shared" si="3"/>
        <v>11.923270160944142</v>
      </c>
      <c r="C30" s="9">
        <f t="shared" si="4"/>
        <v>6.5999999999999989E-2</v>
      </c>
      <c r="D30" s="9">
        <f t="shared" si="5"/>
        <v>4.0767298390558588</v>
      </c>
      <c r="E30" s="9">
        <f t="shared" si="5"/>
        <v>1.0208218376326397</v>
      </c>
      <c r="F30" s="9">
        <f t="shared" si="6"/>
        <v>1.0216169607904391</v>
      </c>
      <c r="G30" s="10">
        <f t="shared" si="7"/>
        <v>2.1666666599999997</v>
      </c>
      <c r="H30" s="5">
        <f t="shared" si="7"/>
        <v>1</v>
      </c>
      <c r="I30">
        <f t="shared" si="8"/>
        <v>61.357607977755904</v>
      </c>
      <c r="J30">
        <f t="shared" si="9"/>
        <v>61.274869442210033</v>
      </c>
      <c r="K30">
        <f t="shared" si="9"/>
        <v>3.1853463849462558</v>
      </c>
      <c r="L30">
        <f t="shared" si="10"/>
        <v>-14.769259253221696</v>
      </c>
      <c r="M30">
        <f t="shared" si="11"/>
        <v>-32.941773264942711</v>
      </c>
      <c r="S30">
        <f t="shared" si="0"/>
        <v>1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11.555886790957439</v>
      </c>
      <c r="B31">
        <f t="shared" si="3"/>
        <v>11.555886790957439</v>
      </c>
      <c r="C31" s="9">
        <f t="shared" si="4"/>
        <v>7.1999999999999995E-2</v>
      </c>
      <c r="D31" s="9">
        <f t="shared" si="5"/>
        <v>4.4441132090425608</v>
      </c>
      <c r="E31" s="9">
        <f t="shared" si="5"/>
        <v>1.0393409640235483</v>
      </c>
      <c r="F31" s="9">
        <f t="shared" si="6"/>
        <v>1.040366526841547</v>
      </c>
      <c r="G31" s="10">
        <f t="shared" si="7"/>
        <v>2.1666666599999997</v>
      </c>
      <c r="H31" s="5">
        <f t="shared" si="7"/>
        <v>1</v>
      </c>
      <c r="I31">
        <f t="shared" si="8"/>
        <v>61.259154340828069</v>
      </c>
      <c r="J31">
        <f t="shared" si="9"/>
        <v>61.1862538866907</v>
      </c>
      <c r="K31">
        <f t="shared" si="9"/>
        <v>2.9876957453565995</v>
      </c>
      <c r="L31">
        <f t="shared" si="10"/>
        <v>-14.72423569657416</v>
      </c>
      <c r="M31">
        <f t="shared" si="11"/>
        <v>-32.892977442641758</v>
      </c>
      <c r="S31">
        <f t="shared" si="0"/>
        <v>1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11.189034303879833</v>
      </c>
      <c r="B32">
        <f t="shared" si="3"/>
        <v>11.189034303879833</v>
      </c>
      <c r="C32" s="9">
        <f t="shared" si="4"/>
        <v>7.8E-2</v>
      </c>
      <c r="D32" s="9">
        <f t="shared" si="5"/>
        <v>4.8109656961201663</v>
      </c>
      <c r="E32" s="9">
        <f t="shared" si="5"/>
        <v>1.0566750649017203</v>
      </c>
      <c r="F32" s="9">
        <f t="shared" si="6"/>
        <v>1.0579714382191776</v>
      </c>
      <c r="G32" s="10">
        <f t="shared" si="7"/>
        <v>2.1666666599999997</v>
      </c>
      <c r="H32" s="5">
        <f t="shared" si="7"/>
        <v>1</v>
      </c>
      <c r="I32">
        <f t="shared" si="8"/>
        <v>61.161592565954628</v>
      </c>
      <c r="J32">
        <f t="shared" si="9"/>
        <v>61.097908472511257</v>
      </c>
      <c r="K32">
        <f t="shared" si="9"/>
        <v>2.7903378807007488</v>
      </c>
      <c r="L32">
        <f t="shared" si="10"/>
        <v>-14.679559647753402</v>
      </c>
      <c r="M32">
        <f t="shared" si="11"/>
        <v>-32.844414624349398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10.822711085118426</v>
      </c>
      <c r="B33">
        <f t="shared" si="3"/>
        <v>10.822711085118426</v>
      </c>
      <c r="C33" s="9">
        <f t="shared" si="4"/>
        <v>8.4000000000000005E-2</v>
      </c>
      <c r="D33" s="9">
        <f t="shared" si="5"/>
        <v>5.1772889148815739</v>
      </c>
      <c r="E33" s="9">
        <f t="shared" si="5"/>
        <v>1.0728258927226864</v>
      </c>
      <c r="F33" s="9">
        <f t="shared" si="6"/>
        <v>1.0744366132970695</v>
      </c>
      <c r="G33" s="10">
        <f t="shared" si="7"/>
        <v>2.1666666599999997</v>
      </c>
      <c r="H33" s="5">
        <f t="shared" si="7"/>
        <v>1</v>
      </c>
      <c r="I33">
        <f t="shared" si="8"/>
        <v>61.064920774144547</v>
      </c>
      <c r="J33">
        <f t="shared" si="9"/>
        <v>61.009831114624738</v>
      </c>
      <c r="K33">
        <f t="shared" si="9"/>
        <v>2.5932713929546525</v>
      </c>
      <c r="L33">
        <f t="shared" si="10"/>
        <v>-14.635228917099447</v>
      </c>
      <c r="M33">
        <f t="shared" si="11"/>
        <v>-32.796082044592957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10.456915532551186</v>
      </c>
      <c r="B34">
        <f t="shared" si="3"/>
        <v>10.456915532551186</v>
      </c>
      <c r="C34" s="9">
        <f t="shared" si="4"/>
        <v>9.0000000000000011E-2</v>
      </c>
      <c r="D34" s="9">
        <f t="shared" si="5"/>
        <v>5.5430844674488142</v>
      </c>
      <c r="E34" s="9">
        <f t="shared" si="5"/>
        <v>1.0877951916036115</v>
      </c>
      <c r="F34" s="9">
        <f t="shared" si="6"/>
        <v>1.0897669433257278</v>
      </c>
      <c r="G34" s="10">
        <f t="shared" si="7"/>
        <v>2.1666666599999997</v>
      </c>
      <c r="H34" s="5">
        <f t="shared" si="7"/>
        <v>1</v>
      </c>
      <c r="I34">
        <f t="shared" si="8"/>
        <v>60.96913708710904</v>
      </c>
      <c r="J34">
        <f t="shared" si="9"/>
        <v>60.922019741122142</v>
      </c>
      <c r="K34">
        <f t="shared" si="9"/>
        <v>2.3964949006870948</v>
      </c>
      <c r="L34">
        <f t="shared" si="10"/>
        <v>-14.591241329676327</v>
      </c>
      <c r="M34">
        <f t="shared" si="11"/>
        <v>-32.747976955948836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10.091646056448386</v>
      </c>
      <c r="B35">
        <f t="shared" si="3"/>
        <v>10.091646056448386</v>
      </c>
      <c r="C35" s="9">
        <f t="shared" si="4"/>
        <v>9.6000000000000016E-2</v>
      </c>
      <c r="D35" s="9">
        <f t="shared" si="5"/>
        <v>5.9083539435516128</v>
      </c>
      <c r="E35" s="9">
        <f t="shared" si="5"/>
        <v>1.101584697422527</v>
      </c>
      <c r="F35" s="9">
        <f t="shared" si="6"/>
        <v>1.1039672926951591</v>
      </c>
      <c r="G35" s="10">
        <f t="shared" si="7"/>
        <v>2.1666666599999997</v>
      </c>
      <c r="H35" s="5">
        <f t="shared" si="7"/>
        <v>1</v>
      </c>
      <c r="I35">
        <f t="shared" si="8"/>
        <v>60.874239626928812</v>
      </c>
      <c r="J35">
        <f t="shared" si="9"/>
        <v>60.834472293144081</v>
      </c>
      <c r="K35">
        <f t="shared" si="9"/>
        <v>2.2000070389514019</v>
      </c>
      <c r="L35">
        <f t="shared" si="10"/>
        <v>-14.547594725053212</v>
      </c>
      <c r="M35">
        <f t="shared" si="11"/>
        <v>-32.70009662890979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9.7269010793945725</v>
      </c>
      <c r="B36">
        <f t="shared" si="3"/>
        <v>9.7269010793945725</v>
      </c>
      <c r="C36" s="9">
        <f t="shared" si="4"/>
        <v>0.10200000000000002</v>
      </c>
      <c r="D36" s="9">
        <f t="shared" si="5"/>
        <v>6.2730989206054266</v>
      </c>
      <c r="E36" s="9">
        <f t="shared" si="5"/>
        <v>1.114196137916915</v>
      </c>
      <c r="F36" s="9">
        <f t="shared" si="6"/>
        <v>1.1170424991951311</v>
      </c>
      <c r="G36" s="10">
        <f t="shared" si="7"/>
        <v>2.1666666599999997</v>
      </c>
      <c r="H36" s="5">
        <f t="shared" si="7"/>
        <v>1</v>
      </c>
      <c r="I36">
        <f t="shared" si="8"/>
        <v>60.780226515724692</v>
      </c>
      <c r="J36">
        <f t="shared" si="9"/>
        <v>60.747186724793764</v>
      </c>
      <c r="K36">
        <f t="shared" si="9"/>
        <v>2.0038064591779432</v>
      </c>
      <c r="L36">
        <f t="shared" si="10"/>
        <v>-14.504286957088535</v>
      </c>
      <c r="M36">
        <f t="shared" si="11"/>
        <v>-32.652438351755343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9.3626790362110377</v>
      </c>
      <c r="B37">
        <f t="shared" si="3"/>
        <v>9.3626790362110377</v>
      </c>
      <c r="C37" s="9">
        <f t="shared" si="4"/>
        <v>0.10800000000000003</v>
      </c>
      <c r="D37" s="9">
        <f t="shared" si="5"/>
        <v>6.6373209637889614</v>
      </c>
      <c r="E37" s="9">
        <f t="shared" si="5"/>
        <v>1.1256312327816511</v>
      </c>
      <c r="F37" s="9">
        <f t="shared" si="6"/>
        <v>1.12899737427298</v>
      </c>
      <c r="G37" s="10">
        <f t="shared" ref="G37:H52" si="13">G36</f>
        <v>2.1666666599999997</v>
      </c>
      <c r="H37" s="5">
        <f t="shared" si="13"/>
        <v>1</v>
      </c>
      <c r="I37">
        <f t="shared" si="8"/>
        <v>60.687095875331728</v>
      </c>
      <c r="J37">
        <f t="shared" si="9"/>
        <v>60.660161003051229</v>
      </c>
      <c r="K37">
        <f t="shared" si="9"/>
        <v>1.8078918290674111</v>
      </c>
      <c r="L37">
        <f t="shared" si="10"/>
        <v>-14.461315893717119</v>
      </c>
      <c r="M37">
        <f t="shared" si="11"/>
        <v>-32.604999430425167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8.9989783738788169</v>
      </c>
      <c r="B38">
        <f t="shared" si="3"/>
        <v>8.9989783738788169</v>
      </c>
      <c r="C38" s="9">
        <f t="shared" si="4"/>
        <v>0.11400000000000003</v>
      </c>
      <c r="D38" s="9">
        <f t="shared" si="5"/>
        <v>7.0010216261211822</v>
      </c>
      <c r="E38" s="9">
        <f t="shared" si="5"/>
        <v>1.1358916937663079</v>
      </c>
      <c r="F38" s="9">
        <f t="shared" si="6"/>
        <v>1.1398367032889936</v>
      </c>
      <c r="G38" s="10">
        <f t="shared" si="13"/>
        <v>2.1666666599999997</v>
      </c>
      <c r="H38" s="5">
        <f t="shared" si="13"/>
        <v>1</v>
      </c>
      <c r="I38">
        <f t="shared" si="8"/>
        <v>60.594845826976936</v>
      </c>
      <c r="J38">
        <f t="shared" si="9"/>
        <v>60.573393107688929</v>
      </c>
      <c r="K38">
        <f t="shared" si="9"/>
        <v>1.6122618324848601</v>
      </c>
      <c r="L38">
        <f t="shared" si="10"/>
        <v>-14.418679416740314</v>
      </c>
      <c r="M38">
        <f t="shared" si="11"/>
        <v>-32.557777188395519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8.6357975514621863</v>
      </c>
      <c r="B39">
        <f t="shared" si="3"/>
        <v>8.6357975514621863</v>
      </c>
      <c r="C39" s="9">
        <f t="shared" si="4"/>
        <v>0.12000000000000004</v>
      </c>
      <c r="D39" s="9">
        <f t="shared" si="5"/>
        <v>7.3642024485378146</v>
      </c>
      <c r="E39" s="9">
        <f t="shared" si="5"/>
        <v>1.144979224771826</v>
      </c>
      <c r="F39" s="9">
        <f t="shared" si="6"/>
        <v>1.1495652457693881</v>
      </c>
      <c r="G39" s="10">
        <f t="shared" si="13"/>
        <v>2.1666666599999997</v>
      </c>
      <c r="H39" s="5">
        <f t="shared" si="13"/>
        <v>1</v>
      </c>
      <c r="I39">
        <f t="shared" si="8"/>
        <v>60.503474490960407</v>
      </c>
      <c r="J39">
        <f t="shared" si="9"/>
        <v>60.486881031188489</v>
      </c>
      <c r="K39">
        <f t="shared" si="9"/>
        <v>1.416915169354487</v>
      </c>
      <c r="L39">
        <f t="shared" si="10"/>
        <v>-14.376375421619008</v>
      </c>
      <c r="M39">
        <f t="shared" si="11"/>
        <v>-32.510768966558608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8.2731350400326438</v>
      </c>
      <c r="B40">
        <f t="shared" si="3"/>
        <v>8.2731350400326438</v>
      </c>
      <c r="C40" s="9">
        <f t="shared" si="4"/>
        <v>0.12600000000000003</v>
      </c>
      <c r="D40" s="9">
        <f t="shared" si="5"/>
        <v>7.7268649599673562</v>
      </c>
      <c r="E40" s="9">
        <f t="shared" si="5"/>
        <v>1.1528955219465549</v>
      </c>
      <c r="F40" s="9">
        <f t="shared" si="6"/>
        <v>1.1581877356569077</v>
      </c>
      <c r="G40" s="10">
        <f t="shared" si="13"/>
        <v>2.1666666599999997</v>
      </c>
      <c r="H40" s="5">
        <f t="shared" si="13"/>
        <v>1</v>
      </c>
      <c r="I40">
        <f t="shared" si="8"/>
        <v>60.412979986340218</v>
      </c>
      <c r="J40">
        <f t="shared" si="9"/>
        <v>60.400622778658771</v>
      </c>
      <c r="K40">
        <f t="shared" si="9"/>
        <v>1.2218505555551353</v>
      </c>
      <c r="L40">
        <f t="shared" si="10"/>
        <v>-14.334401817269647</v>
      </c>
      <c r="M40">
        <f t="shared" si="11"/>
        <v>-32.463972123104824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7.9109893225934016</v>
      </c>
      <c r="B41">
        <f t="shared" si="3"/>
        <v>7.9109893225934016</v>
      </c>
      <c r="C41" s="9">
        <f t="shared" si="4"/>
        <v>0.13200000000000003</v>
      </c>
      <c r="D41" s="9">
        <f t="shared" si="5"/>
        <v>8.0890106774065984</v>
      </c>
      <c r="E41" s="9">
        <f t="shared" si="5"/>
        <v>1.1596422737816698</v>
      </c>
      <c r="F41" s="9">
        <f t="shared" si="6"/>
        <v>1.1657088815590639</v>
      </c>
      <c r="G41" s="10">
        <f t="shared" si="13"/>
        <v>2.1666666599999997</v>
      </c>
      <c r="H41" s="5">
        <f t="shared" si="13"/>
        <v>1</v>
      </c>
      <c r="I41">
        <f t="shared" si="8"/>
        <v>60.323360430620866</v>
      </c>
      <c r="J41">
        <f t="shared" si="9"/>
        <v>60.314616367755157</v>
      </c>
      <c r="K41">
        <f t="shared" si="9"/>
        <v>1.0270667228165065</v>
      </c>
      <c r="L41">
        <f t="shared" si="10"/>
        <v>-14.292756525863107</v>
      </c>
      <c r="M41">
        <f t="shared" si="11"/>
        <v>-32.41738403340787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7.549358894004337</v>
      </c>
      <c r="B42">
        <f t="shared" si="3"/>
        <v>7.549358894004337</v>
      </c>
      <c r="C42" s="9">
        <f t="shared" si="4"/>
        <v>0.13800000000000004</v>
      </c>
      <c r="D42" s="9">
        <f t="shared" si="5"/>
        <v>8.450641105995663</v>
      </c>
      <c r="E42" s="9">
        <f t="shared" si="5"/>
        <v>1.1652211612059675</v>
      </c>
      <c r="F42" s="9">
        <f t="shared" si="6"/>
        <v>1.1721333669940428</v>
      </c>
      <c r="G42" s="10">
        <f t="shared" si="13"/>
        <v>2.1666666599999997</v>
      </c>
      <c r="H42" s="5">
        <f t="shared" si="13"/>
        <v>1</v>
      </c>
      <c r="I42">
        <f t="shared" si="8"/>
        <v>60.234613939445453</v>
      </c>
      <c r="J42">
        <f t="shared" si="9"/>
        <v>60.22885982859998</v>
      </c>
      <c r="K42">
        <f t="shared" si="9"/>
        <v>0.83256241861605917</v>
      </c>
      <c r="L42">
        <f t="shared" si="10"/>
        <v>-14.251437482626471</v>
      </c>
      <c r="M42">
        <f t="shared" si="11"/>
        <v>-32.371002089912665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7.1882422609074244</v>
      </c>
      <c r="B43">
        <f t="shared" si="3"/>
        <v>7.1882422609074244</v>
      </c>
      <c r="C43" s="9">
        <f t="shared" si="4"/>
        <v>0.14400000000000004</v>
      </c>
      <c r="D43" s="9">
        <f t="shared" si="5"/>
        <v>8.8117577390925756</v>
      </c>
      <c r="E43" s="9">
        <f t="shared" si="5"/>
        <v>1.1696338576800454</v>
      </c>
      <c r="F43" s="9">
        <f t="shared" si="6"/>
        <v>1.177465850634299</v>
      </c>
      <c r="G43" s="10">
        <f t="shared" si="13"/>
        <v>2.1666666599999997</v>
      </c>
      <c r="H43" s="5">
        <f t="shared" si="13"/>
        <v>1</v>
      </c>
      <c r="I43">
        <f t="shared" si="8"/>
        <v>60.146738626291558</v>
      </c>
      <c r="J43">
        <f t="shared" si="9"/>
        <v>60.143351203704221</v>
      </c>
      <c r="K43">
        <f t="shared" si="9"/>
        <v>0.63833640607658315</v>
      </c>
      <c r="L43">
        <f t="shared" si="10"/>
        <v>-14.210442635647674</v>
      </c>
      <c r="M43">
        <f t="shared" si="11"/>
        <v>-32.324823702026073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6.8276379416526414</v>
      </c>
      <c r="B44">
        <f t="shared" si="3"/>
        <v>6.8276379416526414</v>
      </c>
      <c r="C44" s="9">
        <f t="shared" si="4"/>
        <v>0.15000000000000005</v>
      </c>
      <c r="D44" s="9">
        <f t="shared" si="5"/>
        <v>9.1723620583473586</v>
      </c>
      <c r="E44" s="9">
        <f t="shared" si="5"/>
        <v>1.1728820292898683</v>
      </c>
      <c r="F44" s="9">
        <f t="shared" si="6"/>
        <v>1.1817109665478571</v>
      </c>
      <c r="G44" s="10">
        <f t="shared" si="13"/>
        <v>2.1666666599999997</v>
      </c>
      <c r="H44" s="5">
        <f t="shared" si="13"/>
        <v>1</v>
      </c>
      <c r="I44">
        <f t="shared" si="8"/>
        <v>60.059732602170953</v>
      </c>
      <c r="J44">
        <f t="shared" si="9"/>
        <v>60.058088547890335</v>
      </c>
      <c r="K44">
        <f t="shared" si="9"/>
        <v>0.44438746386442673</v>
      </c>
      <c r="L44">
        <f t="shared" si="10"/>
        <v>-14.169769945682972</v>
      </c>
      <c r="M44">
        <f t="shared" si="11"/>
        <v>-32.278846296010293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6.4675444662243216</v>
      </c>
      <c r="B45">
        <f t="shared" si="3"/>
        <v>6.4675444662243216</v>
      </c>
      <c r="C45" s="9">
        <f t="shared" si="4"/>
        <v>0.15600000000000006</v>
      </c>
      <c r="D45" s="9">
        <f t="shared" si="5"/>
        <v>9.5324555337756784</v>
      </c>
      <c r="E45" s="9">
        <f t="shared" si="5"/>
        <v>1.1749673348397267</v>
      </c>
      <c r="F45" s="9">
        <f t="shared" si="6"/>
        <v>1.1848733244373482</v>
      </c>
      <c r="G45" s="10">
        <f t="shared" si="13"/>
        <v>2.1666666599999997</v>
      </c>
      <c r="H45" s="5">
        <f t="shared" si="13"/>
        <v>1</v>
      </c>
      <c r="I45">
        <f t="shared" si="8"/>
        <v>59.973593975333067</v>
      </c>
      <c r="J45">
        <f t="shared" si="9"/>
        <v>59.97306992821624</v>
      </c>
      <c r="K45">
        <f t="shared" si="9"/>
        <v>0.25071438608836494</v>
      </c>
      <c r="L45">
        <f t="shared" si="10"/>
        <v>-14.129417385967269</v>
      </c>
      <c r="M45">
        <f t="shared" si="11"/>
        <v>-32.23306731487898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6.1079603761679717</v>
      </c>
      <c r="B46">
        <f t="shared" si="3"/>
        <v>6.1079603761679717</v>
      </c>
      <c r="C46" s="9">
        <f t="shared" si="4"/>
        <v>0.16200000000000006</v>
      </c>
      <c r="D46" s="9">
        <f t="shared" si="5"/>
        <v>9.8920396238320283</v>
      </c>
      <c r="E46" s="9">
        <f t="shared" si="5"/>
        <v>1.1758914259445892</v>
      </c>
      <c r="F46" s="9">
        <f t="shared" si="6"/>
        <v>1.1869575098767953</v>
      </c>
      <c r="G46" s="10">
        <f t="shared" si="13"/>
        <v>2.1666666599999997</v>
      </c>
      <c r="H46" s="5">
        <f t="shared" si="13"/>
        <v>1</v>
      </c>
      <c r="I46">
        <f t="shared" si="8"/>
        <v>59.888320850972363</v>
      </c>
      <c r="J46">
        <f t="shared" si="9"/>
        <v>59.888293423900436</v>
      </c>
      <c r="K46">
        <f t="shared" si="9"/>
        <v>5.7315982199091065E-2</v>
      </c>
      <c r="L46">
        <f t="shared" si="10"/>
        <v>-14.089382942027211</v>
      </c>
      <c r="M46">
        <f t="shared" si="11"/>
        <v>-32.187484218295978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5.7488842245175249</v>
      </c>
      <c r="B47">
        <f t="shared" si="3"/>
        <v>5.7488842245175249</v>
      </c>
      <c r="C47" s="9">
        <f t="shared" si="4"/>
        <v>0.16800000000000007</v>
      </c>
      <c r="D47" s="9">
        <f t="shared" si="5"/>
        <v>10.251115775482475</v>
      </c>
      <c r="E47" s="9">
        <f t="shared" si="5"/>
        <v>1.1756559471218544</v>
      </c>
      <c r="F47" s="9">
        <f t="shared" si="6"/>
        <v>1.1879680845461733</v>
      </c>
      <c r="G47" s="10">
        <f t="shared" si="13"/>
        <v>2.1666666599999997</v>
      </c>
      <c r="H47" s="5">
        <f t="shared" si="13"/>
        <v>1</v>
      </c>
      <c r="I47">
        <f t="shared" si="8"/>
        <v>59.803911330939613</v>
      </c>
      <c r="J47">
        <f t="shared" si="9"/>
        <v>59.803757126248271</v>
      </c>
      <c r="K47">
        <f t="shared" si="9"/>
        <v>-0.13580892311068482</v>
      </c>
      <c r="L47">
        <f t="shared" si="10"/>
        <v>-14.0496646114971</v>
      </c>
      <c r="M47">
        <f t="shared" si="11"/>
        <v>-32.142094482476651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5.3903145757230426</v>
      </c>
      <c r="B48">
        <f t="shared" si="3"/>
        <v>5.3903145757230426</v>
      </c>
      <c r="C48" s="9">
        <f t="shared" si="4"/>
        <v>0.17400000000000007</v>
      </c>
      <c r="D48" s="9">
        <f t="shared" si="5"/>
        <v>10.609685424276957</v>
      </c>
      <c r="E48" s="9">
        <f t="shared" si="5"/>
        <v>1.1742625358825056</v>
      </c>
      <c r="F48" s="9">
        <f t="shared" si="6"/>
        <v>1.1879095864637628</v>
      </c>
      <c r="G48" s="10">
        <f t="shared" si="13"/>
        <v>2.1666666599999997</v>
      </c>
      <c r="H48" s="5">
        <f t="shared" si="13"/>
        <v>1</v>
      </c>
      <c r="I48">
        <f t="shared" si="8"/>
        <v>59.720363513457066</v>
      </c>
      <c r="J48">
        <f t="shared" si="9"/>
        <v>59.719459138579289</v>
      </c>
      <c r="K48">
        <f t="shared" si="9"/>
        <v>-0.32866149000554473</v>
      </c>
      <c r="L48">
        <f t="shared" si="10"/>
        <v>-14.010260403937545</v>
      </c>
      <c r="M48">
        <f t="shared" si="11"/>
        <v>-32.096895600091777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5.0322500055788382</v>
      </c>
      <c r="B49">
        <f t="shared" si="3"/>
        <v>5.0322500055788382</v>
      </c>
      <c r="C49" s="9">
        <f t="shared" si="4"/>
        <v>0.18000000000000008</v>
      </c>
      <c r="D49" s="9">
        <f t="shared" si="5"/>
        <v>10.967749994421162</v>
      </c>
      <c r="E49" s="9">
        <f t="shared" si="5"/>
        <v>1.1717128228216707</v>
      </c>
      <c r="F49" s="9">
        <f t="shared" si="6"/>
        <v>1.1867865302163187</v>
      </c>
      <c r="G49" s="10">
        <f t="shared" si="13"/>
        <v>2.1666666599999997</v>
      </c>
      <c r="H49" s="5">
        <f t="shared" si="13"/>
        <v>1</v>
      </c>
      <c r="I49">
        <f t="shared" si="8"/>
        <v>59.637675492837687</v>
      </c>
      <c r="J49">
        <f t="shared" si="9"/>
        <v>59.635397576155661</v>
      </c>
      <c r="K49">
        <f t="shared" si="9"/>
        <v>-0.5212428636060954</v>
      </c>
      <c r="L49">
        <f t="shared" si="10"/>
        <v>-13.971168340656872</v>
      </c>
      <c r="M49">
        <f t="shared" si="11"/>
        <v>-32.051885080173953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4.6746891011520368</v>
      </c>
      <c r="B50">
        <f t="shared" si="3"/>
        <v>4.6746891011520368</v>
      </c>
      <c r="C50" s="9">
        <f t="shared" si="4"/>
        <v>0.18600000000000008</v>
      </c>
      <c r="D50" s="9">
        <f t="shared" si="5"/>
        <v>11.325310898847963</v>
      </c>
      <c r="E50" s="9">
        <f t="shared" si="5"/>
        <v>1.168008431708591</v>
      </c>
      <c r="F50" s="9">
        <f t="shared" si="6"/>
        <v>1.1846034071870726</v>
      </c>
      <c r="G50" s="10">
        <f t="shared" si="13"/>
        <v>2.1666666599999997</v>
      </c>
      <c r="H50" s="5">
        <f t="shared" si="13"/>
        <v>1</v>
      </c>
      <c r="I50">
        <f t="shared" si="8"/>
        <v>59.555845359208369</v>
      </c>
      <c r="J50">
        <f t="shared" si="9"/>
        <v>59.551570566111721</v>
      </c>
      <c r="K50">
        <f t="shared" si="9"/>
        <v>-0.71355417408713917</v>
      </c>
      <c r="L50">
        <f t="shared" si="10"/>
        <v>-13.932386454535273</v>
      </c>
      <c r="M50">
        <f t="shared" si="11"/>
        <v>-32.007060448026436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4.3176304607115483</v>
      </c>
      <c r="B51">
        <f t="shared" si="3"/>
        <v>4.3176304607115483</v>
      </c>
      <c r="C51" s="9">
        <f t="shared" si="4"/>
        <v>0.19200000000000009</v>
      </c>
      <c r="D51" s="9">
        <f t="shared" si="5"/>
        <v>11.682369539288452</v>
      </c>
      <c r="E51" s="9">
        <f t="shared" si="5"/>
        <v>1.1631509795760038</v>
      </c>
      <c r="F51" s="9">
        <f t="shared" si="6"/>
        <v>1.1813646857815896</v>
      </c>
      <c r="G51" s="10">
        <f t="shared" si="13"/>
        <v>2.1666666599999997</v>
      </c>
      <c r="H51" s="5">
        <f t="shared" si="13"/>
        <v>1</v>
      </c>
      <c r="I51">
        <f t="shared" si="8"/>
        <v>59.474871198237217</v>
      </c>
      <c r="J51">
        <f t="shared" si="9"/>
        <v>59.467976247384506</v>
      </c>
      <c r="K51">
        <f t="shared" si="9"/>
        <v>-0.90559653677529783</v>
      </c>
      <c r="L51">
        <f t="shared" si="10"/>
        <v>-13.89391278985163</v>
      </c>
      <c r="M51">
        <f t="shared" si="11"/>
        <v>-31.962419245134459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3.9610726936574583</v>
      </c>
      <c r="B52">
        <f t="shared" si="3"/>
        <v>3.9610726936574583</v>
      </c>
      <c r="C52" s="9">
        <f t="shared" si="4"/>
        <v>0.19800000000000009</v>
      </c>
      <c r="D52" s="9">
        <f t="shared" si="5"/>
        <v>12.038927306342542</v>
      </c>
      <c r="E52" s="9">
        <f t="shared" si="5"/>
        <v>1.1571420768089395</v>
      </c>
      <c r="F52" s="9">
        <f t="shared" si="6"/>
        <v>1.1770748116514975</v>
      </c>
      <c r="G52" s="10">
        <f t="shared" si="13"/>
        <v>2.1666666599999997</v>
      </c>
      <c r="H52" s="5">
        <f t="shared" si="13"/>
        <v>1</v>
      </c>
      <c r="I52">
        <f t="shared" si="8"/>
        <v>59.394751090864993</v>
      </c>
      <c r="J52">
        <f t="shared" si="9"/>
        <v>59.384612770645397</v>
      </c>
      <c r="K52">
        <f t="shared" si="9"/>
        <v>-1.0973710522461047</v>
      </c>
      <c r="L52">
        <f t="shared" si="10"/>
        <v>-13.855745402113087</v>
      </c>
      <c r="M52">
        <f t="shared" si="11"/>
        <v>-31.917959029078876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3.6050144204508232</v>
      </c>
      <c r="B53">
        <f t="shared" si="3"/>
        <v>3.6050144204508232</v>
      </c>
      <c r="C53" s="9">
        <f t="shared" si="4"/>
        <v>0.2040000000000001</v>
      </c>
      <c r="D53" s="9">
        <f t="shared" si="5"/>
        <v>12.394985579549177</v>
      </c>
      <c r="E53" s="9">
        <f t="shared" si="5"/>
        <v>1.1499833272329394</v>
      </c>
      <c r="F53" s="9">
        <f t="shared" si="6"/>
        <v>1.1717382079161132</v>
      </c>
      <c r="G53" s="10">
        <f t="shared" ref="G53:H68" si="14">G52</f>
        <v>2.1666666599999997</v>
      </c>
      <c r="H53" s="5">
        <f t="shared" si="14"/>
        <v>1</v>
      </c>
      <c r="I53">
        <f t="shared" si="8"/>
        <v>59.315483113040614</v>
      </c>
      <c r="J53">
        <f t="shared" si="9"/>
        <v>59.301478298232716</v>
      </c>
      <c r="K53">
        <f t="shared" si="9"/>
        <v>-1.2888788064205778</v>
      </c>
      <c r="L53">
        <f t="shared" si="10"/>
        <v>-13.817882357887218</v>
      </c>
      <c r="M53">
        <f t="shared" si="11"/>
        <v>-31.873677373452182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3.2494542725438684</v>
      </c>
      <c r="B54">
        <f t="shared" si="3"/>
        <v>3.2494542725438684</v>
      </c>
      <c r="C54" s="9">
        <f t="shared" si="4"/>
        <v>0.2100000000000001</v>
      </c>
      <c r="D54" s="9">
        <f t="shared" si="5"/>
        <v>12.750545727456132</v>
      </c>
      <c r="E54" s="9">
        <f t="shared" si="5"/>
        <v>1.1416763282016937</v>
      </c>
      <c r="F54" s="9">
        <f t="shared" si="6"/>
        <v>1.1653592753819737</v>
      </c>
      <c r="G54" s="10">
        <f t="shared" si="14"/>
        <v>2.1666666599999997</v>
      </c>
      <c r="H54" s="5">
        <f t="shared" si="14"/>
        <v>1</v>
      </c>
      <c r="I54">
        <f t="shared" si="8"/>
        <v>59.237065335460954</v>
      </c>
      <c r="J54">
        <f t="shared" si="9"/>
        <v>59.218571004085391</v>
      </c>
      <c r="K54">
        <f t="shared" si="9"/>
        <v>-1.4801208706612909</v>
      </c>
      <c r="L54">
        <f t="shared" si="10"/>
        <v>-13.780321734636933</v>
      </c>
      <c r="M54">
        <f t="shared" si="11"/>
        <v>-31.82957186777681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2.8943908923105788</v>
      </c>
      <c r="B55">
        <f t="shared" si="3"/>
        <v>2.8943908923105788</v>
      </c>
      <c r="C55" s="9">
        <f t="shared" si="4"/>
        <v>0.21600000000000011</v>
      </c>
      <c r="D55" s="9">
        <f t="shared" si="5"/>
        <v>13.105609107689421</v>
      </c>
      <c r="E55" s="9">
        <f t="shared" si="5"/>
        <v>1.1322226706841061</v>
      </c>
      <c r="F55" s="9">
        <f t="shared" si="6"/>
        <v>1.1579423927603061</v>
      </c>
      <c r="G55" s="10">
        <f t="shared" si="14"/>
        <v>2.1666666599999997</v>
      </c>
      <c r="H55" s="5">
        <f t="shared" si="14"/>
        <v>1</v>
      </c>
      <c r="I55">
        <f t="shared" si="8"/>
        <v>59.15949582331482</v>
      </c>
      <c r="J55">
        <f t="shared" si="9"/>
        <v>59.135889073677568</v>
      </c>
      <c r="K55">
        <f t="shared" si="9"/>
        <v>-1.6710983018679517</v>
      </c>
      <c r="L55">
        <f t="shared" si="10"/>
        <v>-13.743061620557958</v>
      </c>
      <c r="M55">
        <f t="shared" si="11"/>
        <v>-31.785640117425686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2.5398229329776836</v>
      </c>
      <c r="B56">
        <f t="shared" si="3"/>
        <v>2.5398229329776836</v>
      </c>
      <c r="C56" s="9">
        <f t="shared" si="4"/>
        <v>0.22200000000000011</v>
      </c>
      <c r="D56" s="9">
        <f t="shared" si="5"/>
        <v>13.460177067022316</v>
      </c>
      <c r="E56" s="9">
        <f t="shared" si="5"/>
        <v>1.1216239393507847</v>
      </c>
      <c r="F56" s="9">
        <f t="shared" si="6"/>
        <v>1.1494919168824387</v>
      </c>
      <c r="G56" s="10">
        <f t="shared" si="14"/>
        <v>2.1666666599999997</v>
      </c>
      <c r="H56" s="5">
        <f t="shared" si="14"/>
        <v>1</v>
      </c>
      <c r="I56">
        <f t="shared" si="8"/>
        <v>59.082772636031166</v>
      </c>
      <c r="J56">
        <f t="shared" si="9"/>
        <v>59.05343070395422</v>
      </c>
      <c r="K56">
        <f t="shared" si="9"/>
        <v>-1.8618121425725058</v>
      </c>
      <c r="L56">
        <f t="shared" si="10"/>
        <v>-13.706100114418962</v>
      </c>
      <c r="M56">
        <f t="shared" si="11"/>
        <v>-31.74187974354501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2.1857490585560182</v>
      </c>
      <c r="B57">
        <f t="shared" si="3"/>
        <v>2.1857490585560182</v>
      </c>
      <c r="C57" s="9">
        <f t="shared" si="4"/>
        <v>0.22800000000000012</v>
      </c>
      <c r="D57" s="9">
        <f t="shared" si="5"/>
        <v>13.814250941443982</v>
      </c>
      <c r="E57" s="9">
        <f t="shared" si="5"/>
        <v>1.1098817126599658</v>
      </c>
      <c r="F57" s="9">
        <f t="shared" si="6"/>
        <v>1.1400121829131851</v>
      </c>
      <c r="G57" s="10">
        <f t="shared" si="14"/>
        <v>2.1666666599999997</v>
      </c>
      <c r="H57" s="5">
        <f t="shared" si="14"/>
        <v>1</v>
      </c>
      <c r="I57">
        <f t="shared" si="8"/>
        <v>59.006893827031675</v>
      </c>
      <c r="J57">
        <f t="shared" si="9"/>
        <v>58.971194103267706</v>
      </c>
      <c r="K57">
        <f t="shared" si="9"/>
        <v>-2.0522634210337758</v>
      </c>
      <c r="L57">
        <f t="shared" si="10"/>
        <v>-13.669435325404287</v>
      </c>
      <c r="M57">
        <f t="shared" si="11"/>
        <v>-31.698288382979179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1.8321679437722693</v>
      </c>
      <c r="B58">
        <f t="shared" si="3"/>
        <v>1.8321679437722693</v>
      </c>
      <c r="C58" s="9">
        <f t="shared" si="4"/>
        <v>0.23400000000000012</v>
      </c>
      <c r="D58" s="9">
        <f t="shared" si="5"/>
        <v>14.167832056227731</v>
      </c>
      <c r="E58" s="9">
        <f t="shared" si="5"/>
        <v>1.0969975629428697</v>
      </c>
      <c r="F58" s="9">
        <f t="shared" si="6"/>
        <v>1.1295075045622087</v>
      </c>
      <c r="G58" s="10">
        <f t="shared" si="14"/>
        <v>2.1666666599999997</v>
      </c>
      <c r="H58" s="5">
        <f t="shared" si="14"/>
        <v>1</v>
      </c>
      <c r="I58">
        <f t="shared" si="8"/>
        <v>58.931857443487658</v>
      </c>
      <c r="J58">
        <f t="shared" si="9"/>
        <v>58.88917749131528</v>
      </c>
      <c r="K58">
        <f t="shared" si="9"/>
        <v>-2.242453151331651</v>
      </c>
      <c r="L58">
        <f t="shared" si="10"/>
        <v>-13.633065372959244</v>
      </c>
      <c r="M58">
        <f t="shared" si="11"/>
        <v>-31.654863688197864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1.4790782740010915</v>
      </c>
      <c r="B59">
        <f t="shared" si="3"/>
        <v>1.4790782740010915</v>
      </c>
      <c r="C59" s="9">
        <f t="shared" si="4"/>
        <v>0.24000000000000013</v>
      </c>
      <c r="D59" s="9">
        <f t="shared" si="5"/>
        <v>14.520921725998909</v>
      </c>
      <c r="E59" s="9">
        <f t="shared" si="5"/>
        <v>1.0829730564884923</v>
      </c>
      <c r="F59" s="9">
        <f t="shared" si="6"/>
        <v>1.1179821742933953</v>
      </c>
      <c r="G59" s="10">
        <f t="shared" si="14"/>
        <v>2.1666666599999997</v>
      </c>
      <c r="H59" s="5">
        <f t="shared" si="14"/>
        <v>1</v>
      </c>
      <c r="I59">
        <f t="shared" si="8"/>
        <v>58.857661526081309</v>
      </c>
      <c r="J59">
        <f t="shared" si="9"/>
        <v>58.807379099077522</v>
      </c>
      <c r="K59">
        <f t="shared" si="9"/>
        <v>-2.4323823334608381</v>
      </c>
      <c r="L59">
        <f t="shared" si="10"/>
        <v>-13.596988386638005</v>
      </c>
      <c r="M59">
        <f t="shared" si="11"/>
        <v>-31.611603327225151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1.126478745197586</v>
      </c>
      <c r="B60">
        <f t="shared" si="3"/>
        <v>1.126478745197586</v>
      </c>
      <c r="C60" s="9">
        <f t="shared" si="4"/>
        <v>0.24600000000000014</v>
      </c>
      <c r="D60" s="9">
        <f t="shared" si="5"/>
        <v>14.873521254802414</v>
      </c>
      <c r="E60" s="9">
        <f t="shared" si="5"/>
        <v>1.0678097536278373</v>
      </c>
      <c r="F60" s="9">
        <f t="shared" si="6"/>
        <v>1.105440463532239</v>
      </c>
      <c r="G60" s="10">
        <f t="shared" si="14"/>
        <v>2.1666666599999997</v>
      </c>
      <c r="H60" s="5">
        <f t="shared" si="14"/>
        <v>1</v>
      </c>
      <c r="I60">
        <f t="shared" si="8"/>
        <v>58.784304108771458</v>
      </c>
      <c r="J60">
        <f t="shared" si="9"/>
        <v>58.725797168757694</v>
      </c>
      <c r="K60">
        <f t="shared" si="9"/>
        <v>-2.6220519534241888</v>
      </c>
      <c r="L60">
        <f t="shared" si="10"/>
        <v>-13.561202505954023</v>
      </c>
      <c r="M60">
        <f t="shared" si="11"/>
        <v>-31.568504983570751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0.77436806383014734</v>
      </c>
      <c r="B61">
        <f t="shared" si="3"/>
        <v>0.77436806383014734</v>
      </c>
      <c r="C61" s="9">
        <f t="shared" si="4"/>
        <v>0.25200000000000011</v>
      </c>
      <c r="D61" s="9">
        <f t="shared" si="5"/>
        <v>15.225631936169853</v>
      </c>
      <c r="E61" s="9">
        <f t="shared" si="5"/>
        <v>1.0515092088175879</v>
      </c>
      <c r="F61" s="9">
        <f t="shared" si="6"/>
        <v>1.0918866228712703</v>
      </c>
      <c r="G61" s="10">
        <f t="shared" si="14"/>
        <v>2.1666666599999997</v>
      </c>
      <c r="H61" s="5">
        <f t="shared" si="14"/>
        <v>1</v>
      </c>
      <c r="I61">
        <f t="shared" si="8"/>
        <v>58.711783218563653</v>
      </c>
      <c r="J61">
        <f t="shared" si="9"/>
        <v>58.644429953721968</v>
      </c>
      <c r="K61">
        <f t="shared" si="9"/>
        <v>-2.8114629833256135</v>
      </c>
      <c r="L61">
        <f t="shared" si="10"/>
        <v>-13.525705880232989</v>
      </c>
      <c r="M61">
        <f t="shared" si="11"/>
        <v>-31.525566356163186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0.42274494681366015</v>
      </c>
      <c r="B62">
        <f t="shared" si="3"/>
        <v>0.42274494681366015</v>
      </c>
      <c r="C62" s="9">
        <f t="shared" si="4"/>
        <v>0.25800000000000012</v>
      </c>
      <c r="D62" s="9">
        <f t="shared" si="5"/>
        <v>15.57725505318634</v>
      </c>
      <c r="E62" s="9">
        <f t="shared" si="5"/>
        <v>1.0340729707232232</v>
      </c>
      <c r="F62" s="9">
        <f t="shared" si="6"/>
        <v>1.0773248822735373</v>
      </c>
      <c r="G62" s="10">
        <f t="shared" si="14"/>
        <v>2.1666666599999997</v>
      </c>
      <c r="H62" s="5">
        <f t="shared" si="14"/>
        <v>1</v>
      </c>
      <c r="I62">
        <f t="shared" si="8"/>
        <v>58.640096875284854</v>
      </c>
      <c r="J62">
        <f t="shared" si="9"/>
        <v>58.563275718440572</v>
      </c>
      <c r="K62">
        <f t="shared" si="9"/>
        <v>-3.0006163814625926</v>
      </c>
      <c r="L62">
        <f t="shared" si="10"/>
        <v>-13.490496668468307</v>
      </c>
      <c r="M62">
        <f t="shared" si="11"/>
        <v>-31.482785159284965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7.1608121443048844E-2</v>
      </c>
      <c r="B63">
        <f t="shared" si="3"/>
        <v>7.1608121443048844E-2</v>
      </c>
      <c r="C63" s="9">
        <f t="shared" si="4"/>
        <v>0.26400000000000012</v>
      </c>
      <c r="D63" s="9">
        <f t="shared" si="5"/>
        <v>15.928391878556951</v>
      </c>
      <c r="E63" s="9">
        <f t="shared" si="5"/>
        <v>1.0155025823015806</v>
      </c>
      <c r="F63" s="9">
        <f t="shared" si="6"/>
        <v>1.0617594512741562</v>
      </c>
      <c r="G63" s="10">
        <f t="shared" si="14"/>
        <v>2.1666666599999997</v>
      </c>
      <c r="H63" s="5">
        <f t="shared" si="14"/>
        <v>1</v>
      </c>
      <c r="I63">
        <f t="shared" si="8"/>
        <v>58.569243091362559</v>
      </c>
      <c r="J63">
        <f t="shared" si="9"/>
        <v>58.482332738429761</v>
      </c>
      <c r="K63">
        <f t="shared" si="9"/>
        <v>-3.1895130924183022</v>
      </c>
      <c r="L63">
        <f t="shared" si="10"/>
        <v>-13.455573039179077</v>
      </c>
      <c r="M63">
        <f t="shared" si="11"/>
        <v>-31.440159122509641</v>
      </c>
      <c r="S63">
        <f t="shared" si="0"/>
        <v>1</v>
      </c>
      <c r="T63" t="b">
        <f t="shared" si="1"/>
        <v>0</v>
      </c>
      <c r="U63" t="b">
        <f t="shared" si="2"/>
        <v>1</v>
      </c>
    </row>
    <row r="64" spans="1:21" x14ac:dyDescent="0.2">
      <c r="A64">
        <f t="shared" si="12"/>
        <v>100</v>
      </c>
      <c r="B64">
        <f t="shared" si="3"/>
        <v>0.27904367467282398</v>
      </c>
      <c r="C64" s="9">
        <f t="shared" si="4"/>
        <v>0.27000000000000013</v>
      </c>
      <c r="D64" s="9">
        <f t="shared" si="5"/>
        <v>16.279043674672824</v>
      </c>
      <c r="E64" s="9">
        <f t="shared" si="5"/>
        <v>0.99579958088286569</v>
      </c>
      <c r="F64" s="9">
        <f t="shared" si="6"/>
        <v>1.0451945191799501</v>
      </c>
      <c r="G64" s="10">
        <f t="shared" si="14"/>
        <v>2.1666666599999997</v>
      </c>
      <c r="H64" s="5">
        <f t="shared" si="14"/>
        <v>1</v>
      </c>
      <c r="I64">
        <f t="shared" si="8"/>
        <v>58.499219871608545</v>
      </c>
      <c r="J64">
        <f t="shared" si="9"/>
        <v>58.40159930019469</v>
      </c>
      <c r="K64">
        <f t="shared" si="9"/>
        <v>-3.3781540471533602</v>
      </c>
      <c r="L64">
        <f t="shared" si="10"/>
        <v>-13.420933170270546</v>
      </c>
      <c r="M64">
        <f t="shared" si="11"/>
        <v>-31.397685990640788</v>
      </c>
      <c r="S64">
        <f t="shared" si="0"/>
        <v>0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100</v>
      </c>
      <c r="B65">
        <f t="shared" si="3"/>
        <v>0.62921169367692897</v>
      </c>
      <c r="C65" s="9">
        <f t="shared" si="4"/>
        <v>0.27600000000000013</v>
      </c>
      <c r="D65" s="9">
        <f t="shared" si="5"/>
        <v>16.629211693676929</v>
      </c>
      <c r="E65" s="9">
        <f t="shared" si="5"/>
        <v>0.97496549825211398</v>
      </c>
      <c r="F65" s="9">
        <f t="shared" si="6"/>
        <v>1.0276342552671918</v>
      </c>
      <c r="G65" s="10">
        <f t="shared" si="14"/>
        <v>2.1666666599999997</v>
      </c>
      <c r="H65" s="5">
        <f t="shared" si="14"/>
        <v>1</v>
      </c>
      <c r="I65">
        <f t="shared" si="8"/>
        <v>58.430025213007106</v>
      </c>
      <c r="J65">
        <f t="shared" si="9"/>
        <v>58.321073701173063</v>
      </c>
      <c r="K65">
        <f t="shared" si="9"/>
        <v>-3.5665401630972049</v>
      </c>
      <c r="L65">
        <f t="shared" si="10"/>
        <v>-13.386575248897019</v>
      </c>
      <c r="M65">
        <f t="shared" si="11"/>
        <v>-31.355363523652791</v>
      </c>
      <c r="S65">
        <f t="shared" si="0"/>
        <v>0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100</v>
      </c>
      <c r="B66">
        <f t="shared" si="3"/>
        <v>0.97889717752948613</v>
      </c>
      <c r="C66" s="9">
        <f t="shared" si="4"/>
        <v>0.28200000000000014</v>
      </c>
      <c r="D66" s="9">
        <f t="shared" si="5"/>
        <v>16.978897177529486</v>
      </c>
      <c r="E66" s="9">
        <f t="shared" si="5"/>
        <v>0.95300186073010495</v>
      </c>
      <c r="F66" s="9">
        <f t="shared" si="6"/>
        <v>1.0090828089774644</v>
      </c>
      <c r="G66" s="10">
        <f t="shared" si="14"/>
        <v>2.1666666599999997</v>
      </c>
      <c r="H66" s="5">
        <f t="shared" si="14"/>
        <v>1</v>
      </c>
      <c r="I66">
        <f t="shared" si="8"/>
        <v>58.361657104508062</v>
      </c>
      <c r="J66">
        <f t="shared" si="9"/>
        <v>58.240754249679682</v>
      </c>
      <c r="K66">
        <f t="shared" si="9"/>
        <v>-3.7546723442391214</v>
      </c>
      <c r="L66">
        <f t="shared" si="10"/>
        <v>-13.35249747132726</v>
      </c>
      <c r="M66">
        <f t="shared" si="11"/>
        <v>-31.313189496633434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1.3281013580730807</v>
      </c>
      <c r="C67" s="9">
        <f t="shared" si="4"/>
        <v>0.28800000000000014</v>
      </c>
      <c r="D67" s="9">
        <f t="shared" si="5"/>
        <v>17.328101358073081</v>
      </c>
      <c r="E67" s="9">
        <f t="shared" si="5"/>
        <v>0.92991018925373081</v>
      </c>
      <c r="F67" s="9">
        <f t="shared" si="6"/>
        <v>0.98954431011165889</v>
      </c>
      <c r="G67" s="10">
        <f t="shared" si="14"/>
        <v>2.1666666599999997</v>
      </c>
      <c r="H67" s="5">
        <f t="shared" si="14"/>
        <v>1</v>
      </c>
      <c r="I67">
        <f t="shared" si="8"/>
        <v>58.294113526824241</v>
      </c>
      <c r="J67">
        <f t="shared" si="9"/>
        <v>58.160639264851717</v>
      </c>
      <c r="K67">
        <f t="shared" si="9"/>
        <v>-3.942551481218922</v>
      </c>
      <c r="L67">
        <f t="shared" si="10"/>
        <v>-13.318698042812253</v>
      </c>
      <c r="M67">
        <f t="shared" si="11"/>
        <v>-31.271161699728253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1.6768254570974221</v>
      </c>
      <c r="C68" s="9">
        <f t="shared" si="4"/>
        <v>0.29400000000000015</v>
      </c>
      <c r="D68" s="9">
        <f t="shared" si="5"/>
        <v>17.676825457097422</v>
      </c>
      <c r="E68" s="9">
        <f t="shared" si="5"/>
        <v>0.90569199945582213</v>
      </c>
      <c r="F68" s="9">
        <f t="shared" si="6"/>
        <v>0.96902286902212154</v>
      </c>
      <c r="G68" s="10">
        <f t="shared" si="14"/>
        <v>2.1666666599999997</v>
      </c>
      <c r="H68" s="5">
        <f t="shared" si="14"/>
        <v>1</v>
      </c>
      <c r="I68">
        <f t="shared" si="8"/>
        <v>58.227392452233758</v>
      </c>
      <c r="J68">
        <f t="shared" si="9"/>
        <v>58.08072707659484</v>
      </c>
      <c r="K68">
        <f t="shared" si="9"/>
        <v>-4.1301784514172919</v>
      </c>
      <c r="L68">
        <f t="shared" si="10"/>
        <v>-13.285175177455457</v>
      </c>
      <c r="M68">
        <f t="shared" si="11"/>
        <v>-31.229277938086593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2.0250706864037973</v>
      </c>
      <c r="C69" s="9">
        <f t="shared" si="4"/>
        <v>0.30000000000000016</v>
      </c>
      <c r="D69" s="9">
        <f t="shared" si="5"/>
        <v>18.025070686403797</v>
      </c>
      <c r="E69" s="9">
        <f t="shared" si="5"/>
        <v>0.88034880174443286</v>
      </c>
      <c r="F69" s="9">
        <f t="shared" si="6"/>
        <v>0.94752257680296903</v>
      </c>
      <c r="G69" s="10">
        <f t="shared" ref="G69:H84" si="15">G68</f>
        <v>2.1666666599999997</v>
      </c>
      <c r="H69" s="5">
        <f t="shared" si="15"/>
        <v>1</v>
      </c>
      <c r="I69">
        <f t="shared" si="8"/>
        <v>58.161491844386951</v>
      </c>
      <c r="J69">
        <f t="shared" si="9"/>
        <v>58.001016025530106</v>
      </c>
      <c r="K69">
        <f t="shared" si="9"/>
        <v>-4.3175541190458118</v>
      </c>
      <c r="L69">
        <f t="shared" si="10"/>
        <v>-13.251927098085398</v>
      </c>
      <c r="M69">
        <f t="shared" si="11"/>
        <v>-31.187536031809358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2.3728382478692112</v>
      </c>
      <c r="C70" s="9">
        <f t="shared" si="4"/>
        <v>0.30600000000000016</v>
      </c>
      <c r="D70" s="9">
        <f t="shared" si="5"/>
        <v>18.372838247869211</v>
      </c>
      <c r="E70" s="9">
        <f t="shared" si="5"/>
        <v>0.85388210138158538</v>
      </c>
      <c r="F70" s="9">
        <f t="shared" si="6"/>
        <v>0.9250475054785815</v>
      </c>
      <c r="G70" s="10">
        <f t="shared" si="15"/>
        <v>2.1666666599999997</v>
      </c>
      <c r="H70" s="5">
        <f t="shared" si="15"/>
        <v>1</v>
      </c>
      <c r="I70">
        <f t="shared" si="8"/>
        <v>58.096409658118034</v>
      </c>
      <c r="J70">
        <f t="shared" si="9"/>
        <v>57.921504462941591</v>
      </c>
      <c r="K70">
        <f t="shared" si="9"/>
        <v>-4.5046793352366681</v>
      </c>
      <c r="L70">
        <f t="shared" si="10"/>
        <v>-13.21895203613067</v>
      </c>
      <c r="M70">
        <f t="shared" si="11"/>
        <v>-31.14593381589836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2.7201293335102115</v>
      </c>
      <c r="C71" s="9">
        <f t="shared" si="4"/>
        <v>0.31200000000000017</v>
      </c>
      <c r="D71" s="9">
        <f t="shared" si="5"/>
        <v>18.720129333510211</v>
      </c>
      <c r="E71" s="9">
        <f t="shared" si="5"/>
        <v>0.82629339856147921</v>
      </c>
      <c r="F71" s="9">
        <f t="shared" si="6"/>
        <v>0.90160170819029573</v>
      </c>
      <c r="G71" s="10">
        <f t="shared" si="15"/>
        <v>2.1666666599999997</v>
      </c>
      <c r="H71" s="5">
        <f t="shared" si="15"/>
        <v>1</v>
      </c>
      <c r="I71">
        <f t="shared" si="8"/>
        <v>58.032143839261586</v>
      </c>
      <c r="J71">
        <f t="shared" si="9"/>
        <v>57.842190750724811</v>
      </c>
      <c r="K71">
        <f t="shared" si="9"/>
        <v>-4.6915549381320583</v>
      </c>
      <c r="L71">
        <f t="shared" si="10"/>
        <v>-13.186248231497302</v>
      </c>
      <c r="M71">
        <f t="shared" si="11"/>
        <v>-31.104469140207296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3.0669451255463933</v>
      </c>
      <c r="C72" s="9">
        <f t="shared" si="4"/>
        <v>0.31800000000000017</v>
      </c>
      <c r="D72" s="9">
        <f t="shared" si="5"/>
        <v>19.066945125546393</v>
      </c>
      <c r="E72" s="9">
        <f t="shared" si="5"/>
        <v>0.79758418848816315</v>
      </c>
      <c r="F72" s="9">
        <f t="shared" si="6"/>
        <v>0.87718921938130723</v>
      </c>
      <c r="G72" s="10">
        <f t="shared" si="15"/>
        <v>2.1666666599999997</v>
      </c>
      <c r="H72" s="5">
        <f t="shared" si="15"/>
        <v>1</v>
      </c>
      <c r="I72">
        <f t="shared" si="8"/>
        <v>57.968692324473658</v>
      </c>
      <c r="J72">
        <f t="shared" si="9"/>
        <v>57.763073261335826</v>
      </c>
      <c r="K72">
        <f t="shared" si="9"/>
        <v>-4.878181752973302</v>
      </c>
      <c r="L72">
        <f t="shared" si="10"/>
        <v>-13.153813932448443</v>
      </c>
      <c r="M72">
        <f t="shared" si="11"/>
        <v>-31.063139869394266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3.4132867964636233</v>
      </c>
      <c r="C73" s="9">
        <f t="shared" si="4"/>
        <v>0.32400000000000018</v>
      </c>
      <c r="D73" s="9">
        <f t="shared" si="5"/>
        <v>19.413286796463623</v>
      </c>
      <c r="E73" s="9">
        <f t="shared" si="5"/>
        <v>0.76775596145267422</v>
      </c>
      <c r="F73" s="9">
        <f t="shared" si="6"/>
        <v>0.85181405497980001</v>
      </c>
      <c r="G73" s="10">
        <f t="shared" si="15"/>
        <v>2.1666666599999997</v>
      </c>
      <c r="H73" s="5">
        <f t="shared" si="15"/>
        <v>1</v>
      </c>
      <c r="I73">
        <f t="shared" si="8"/>
        <v>57.906053041057916</v>
      </c>
      <c r="J73">
        <f t="shared" si="9"/>
        <v>57.684150377741133</v>
      </c>
      <c r="K73">
        <f t="shared" si="9"/>
        <v>-5.0645605921896673</v>
      </c>
      <c r="L73">
        <f t="shared" si="10"/>
        <v>-13.121647395486436</v>
      </c>
      <c r="M73">
        <f t="shared" si="11"/>
        <v>-31.021943882875803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3.7591555090769511</v>
      </c>
      <c r="C74" s="9">
        <f t="shared" si="4"/>
        <v>0.33000000000000018</v>
      </c>
      <c r="D74" s="9">
        <f t="shared" si="5"/>
        <v>19.759155509076951</v>
      </c>
      <c r="E74" s="9">
        <f t="shared" si="5"/>
        <v>0.7368102029096445</v>
      </c>
      <c r="F74" s="9">
        <f t="shared" si="6"/>
        <v>0.82548021258031234</v>
      </c>
      <c r="G74" s="10">
        <f t="shared" si="15"/>
        <v>2.1666666599999997</v>
      </c>
      <c r="H74" s="5">
        <f t="shared" si="15"/>
        <v>1</v>
      </c>
      <c r="I74">
        <f t="shared" si="8"/>
        <v>57.844223906796408</v>
      </c>
      <c r="J74">
        <f t="shared" si="9"/>
        <v>57.605420493368214</v>
      </c>
      <c r="K74">
        <f t="shared" si="9"/>
        <v>-5.2506922554869222</v>
      </c>
      <c r="L74">
        <f t="shared" si="10"/>
        <v>-13.089746885237135</v>
      </c>
      <c r="M74">
        <f t="shared" si="11"/>
        <v>-30.980879074782358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4.1045524165932257</v>
      </c>
      <c r="C75" s="9">
        <f t="shared" si="4"/>
        <v>0.33600000000000019</v>
      </c>
      <c r="D75" s="9">
        <f t="shared" si="5"/>
        <v>20.104552416593226</v>
      </c>
      <c r="E75" s="9">
        <f t="shared" si="5"/>
        <v>0.70474839355337693</v>
      </c>
      <c r="F75" s="9">
        <f t="shared" si="6"/>
        <v>0.7981916716233618</v>
      </c>
      <c r="G75" s="10">
        <f t="shared" si="15"/>
        <v>2.1666666599999997</v>
      </c>
      <c r="H75" s="5">
        <f t="shared" si="15"/>
        <v>1</v>
      </c>
      <c r="I75">
        <f t="shared" si="8"/>
        <v>57.78320282978526</v>
      </c>
      <c r="J75">
        <f t="shared" si="9"/>
        <v>57.526882012056788</v>
      </c>
      <c r="K75">
        <f t="shared" si="9"/>
        <v>-5.436577529935616</v>
      </c>
      <c r="L75">
        <f t="shared" si="10"/>
        <v>-13.05811067433657</v>
      </c>
      <c r="M75">
        <f t="shared" si="11"/>
        <v>-30.939943353915272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4.4494786626734282</v>
      </c>
      <c r="C76" s="9">
        <f t="shared" si="4"/>
        <v>0.34200000000000019</v>
      </c>
      <c r="D76" s="9">
        <f t="shared" si="5"/>
        <v>20.449478662673428</v>
      </c>
      <c r="E76" s="9">
        <f t="shared" si="5"/>
        <v>0.67157200939339279</v>
      </c>
      <c r="F76" s="9">
        <f t="shared" si="6"/>
        <v>0.76995239357333511</v>
      </c>
      <c r="G76" s="10">
        <f t="shared" si="15"/>
        <v>2.1666666599999997</v>
      </c>
      <c r="H76" s="5">
        <f t="shared" si="15"/>
        <v>1</v>
      </c>
      <c r="I76">
        <f t="shared" si="8"/>
        <v>57.722987708275305</v>
      </c>
      <c r="J76">
        <f t="shared" si="9"/>
        <v>57.44853334801077</v>
      </c>
      <c r="K76">
        <f t="shared" si="9"/>
        <v>-5.622217190059108</v>
      </c>
      <c r="L76">
        <f t="shared" si="10"/>
        <v>-13.026737043319876</v>
      </c>
      <c r="M76">
        <f t="shared" si="11"/>
        <v>-30.899134643705072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4.7939353814947125</v>
      </c>
      <c r="C77" s="9">
        <f t="shared" si="4"/>
        <v>0.3480000000000002</v>
      </c>
      <c r="D77" s="9">
        <f t="shared" si="5"/>
        <v>20.793935381494713</v>
      </c>
      <c r="E77" s="9">
        <f t="shared" si="5"/>
        <v>0.63728252182945144</v>
      </c>
      <c r="F77" s="9">
        <f t="shared" si="6"/>
        <v>0.74076632209466065</v>
      </c>
      <c r="G77" s="10">
        <f t="shared" si="15"/>
        <v>2.1666666599999997</v>
      </c>
      <c r="H77" s="5">
        <f t="shared" si="15"/>
        <v>1</v>
      </c>
      <c r="I77">
        <f t="shared" si="8"/>
        <v>57.663576430517438</v>
      </c>
      <c r="J77">
        <f t="shared" si="9"/>
        <v>57.37037292575085</v>
      </c>
      <c r="K77">
        <f t="shared" si="9"/>
        <v>-5.8076119979213381</v>
      </c>
      <c r="L77">
        <f t="shared" si="10"/>
        <v>-12.99562428051247</v>
      </c>
      <c r="M77">
        <f t="shared" si="11"/>
        <v>-30.858450882171176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5.1379236978121696</v>
      </c>
      <c r="C78" s="9">
        <f t="shared" si="4"/>
        <v>0.3540000000000002</v>
      </c>
      <c r="D78" s="9">
        <f t="shared" si="5"/>
        <v>21.13792369781217</v>
      </c>
      <c r="E78" s="9">
        <f t="shared" si="5"/>
        <v>0.60188139772604432</v>
      </c>
      <c r="F78" s="9">
        <f t="shared" si="6"/>
        <v>0.7106373832262779</v>
      </c>
      <c r="G78" s="10">
        <f t="shared" si="15"/>
        <v>2.1666666599999997</v>
      </c>
      <c r="H78" s="5">
        <f t="shared" si="15"/>
        <v>1</v>
      </c>
      <c r="I78">
        <f t="shared" si="8"/>
        <v>57.604966874613062</v>
      </c>
      <c r="J78">
        <f t="shared" si="9"/>
        <v>57.292399180067775</v>
      </c>
      <c r="K78">
        <f t="shared" si="9"/>
        <v>-5.9927627032143649</v>
      </c>
      <c r="L78">
        <f t="shared" si="10"/>
        <v>-12.964770681923493</v>
      </c>
      <c r="M78">
        <f t="shared" si="11"/>
        <v>-30.817890021882896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5.4814447270203033</v>
      </c>
      <c r="C79" s="9">
        <f t="shared" si="4"/>
        <v>0.36000000000000021</v>
      </c>
      <c r="D79" s="9">
        <f t="shared" si="5"/>
        <v>21.481444727020303</v>
      </c>
      <c r="E79" s="9">
        <f t="shared" si="5"/>
        <v>0.56537009948636419</v>
      </c>
      <c r="F79" s="9">
        <f t="shared" si="6"/>
        <v>0.67956948555441443</v>
      </c>
      <c r="G79" s="10">
        <f t="shared" si="15"/>
        <v>2.1666666599999997</v>
      </c>
      <c r="H79" s="5">
        <f t="shared" si="15"/>
        <v>1</v>
      </c>
      <c r="I79">
        <f t="shared" si="8"/>
        <v>57.54715690836931</v>
      </c>
      <c r="J79">
        <f t="shared" si="9"/>
        <v>57.214610555976236</v>
      </c>
      <c r="K79">
        <f t="shared" si="9"/>
        <v>-6.1776700433456622</v>
      </c>
      <c r="L79">
        <f t="shared" si="10"/>
        <v>-12.934174551141471</v>
      </c>
      <c r="M79">
        <f t="shared" si="11"/>
        <v>-30.777450029921695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5.8244995752142401</v>
      </c>
      <c r="C80" s="9">
        <f t="shared" si="4"/>
        <v>0.36600000000000021</v>
      </c>
      <c r="D80" s="9">
        <f t="shared" si="5"/>
        <v>21.82449957521424</v>
      </c>
      <c r="E80" s="9">
        <f t="shared" si="5"/>
        <v>0.52775008512575161</v>
      </c>
      <c r="F80" s="9">
        <f t="shared" si="6"/>
        <v>0.64756652038368634</v>
      </c>
      <c r="G80" s="10">
        <f t="shared" si="15"/>
        <v>2.1666666599999997</v>
      </c>
      <c r="H80" s="5">
        <f t="shared" si="15"/>
        <v>1</v>
      </c>
      <c r="I80">
        <f t="shared" si="8"/>
        <v>57.490144389159298</v>
      </c>
      <c r="J80">
        <f t="shared" si="9"/>
        <v>57.13700550866939</v>
      </c>
      <c r="K80">
        <f t="shared" si="9"/>
        <v>-6.3623347435251922</v>
      </c>
      <c r="L80">
        <f t="shared" si="10"/>
        <v>-12.903834199232186</v>
      </c>
      <c r="M80">
        <f t="shared" si="11"/>
        <v>-30.73712888784473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6.1670893392506692</v>
      </c>
      <c r="C81" s="9">
        <f t="shared" si="4"/>
        <v>0.37200000000000022</v>
      </c>
      <c r="D81" s="9">
        <f t="shared" si="5"/>
        <v>22.167089339250669</v>
      </c>
      <c r="E81" s="9">
        <f t="shared" si="5"/>
        <v>0.48902280834461925</v>
      </c>
      <c r="F81" s="9">
        <f t="shared" si="6"/>
        <v>0.6146323619065347</v>
      </c>
      <c r="G81" s="10">
        <f t="shared" si="15"/>
        <v>2.1666666599999997</v>
      </c>
      <c r="H81" s="5">
        <f t="shared" si="15"/>
        <v>1</v>
      </c>
      <c r="I81">
        <f t="shared" si="8"/>
        <v>57.433927163787239</v>
      </c>
      <c r="J81">
        <f t="shared" si="9"/>
        <v>57.059582503473997</v>
      </c>
      <c r="K81">
        <f t="shared" si="9"/>
        <v>-6.5467575168522609</v>
      </c>
      <c r="L81">
        <f t="shared" si="10"/>
        <v>-12.873747944638737</v>
      </c>
      <c r="M81">
        <f t="shared" si="11"/>
        <v>-30.696924591649552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6.509215106808508</v>
      </c>
      <c r="C82" s="9">
        <f t="shared" si="4"/>
        <v>0.37800000000000022</v>
      </c>
      <c r="D82" s="9">
        <f t="shared" si="5"/>
        <v>22.509215106808508</v>
      </c>
      <c r="E82" s="9">
        <f t="shared" si="5"/>
        <v>0.44918971860085599</v>
      </c>
      <c r="F82" s="9">
        <f t="shared" si="6"/>
        <v>0.58077086737100958</v>
      </c>
      <c r="G82" s="10">
        <f t="shared" si="15"/>
        <v>2.1666666599999997</v>
      </c>
      <c r="H82" s="5">
        <f t="shared" si="15"/>
        <v>1</v>
      </c>
      <c r="I82">
        <f t="shared" si="8"/>
        <v>57.378503068358619</v>
      </c>
      <c r="J82">
        <f t="shared" si="9"/>
        <v>56.982340015806166</v>
      </c>
      <c r="K82">
        <f t="shared" si="9"/>
        <v>-6.7309390644021585</v>
      </c>
      <c r="L82">
        <f t="shared" si="10"/>
        <v>-12.843914113083782</v>
      </c>
      <c r="M82">
        <f t="shared" si="11"/>
        <v>-30.656835151739973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6.8508779564493096</v>
      </c>
      <c r="C83" s="9">
        <f t="shared" si="4"/>
        <v>0.38400000000000023</v>
      </c>
      <c r="D83" s="9">
        <f t="shared" si="5"/>
        <v>22.85087795644931</v>
      </c>
      <c r="E83" s="9">
        <f t="shared" si="5"/>
        <v>0.40825226118171171</v>
      </c>
      <c r="F83" s="9">
        <f t="shared" si="6"/>
        <v>0.54598587724691361</v>
      </c>
      <c r="G83" s="10">
        <f t="shared" si="15"/>
        <v>2.1666666599999997</v>
      </c>
      <c r="H83" s="5">
        <f t="shared" si="15"/>
        <v>1</v>
      </c>
      <c r="I83">
        <f t="shared" si="8"/>
        <v>57.323869928155268</v>
      </c>
      <c r="J83">
        <f t="shared" si="9"/>
        <v>56.905276531127662</v>
      </c>
      <c r="K83">
        <f t="shared" si="9"/>
        <v>-6.9148800753125981</v>
      </c>
      <c r="L83">
        <f t="shared" si="10"/>
        <v>-12.814331037473938</v>
      </c>
      <c r="M83">
        <f t="shared" si="11"/>
        <v>-30.616858592893081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7.1920789576774027</v>
      </c>
      <c r="C84" s="9">
        <f t="shared" si="4"/>
        <v>0.39000000000000024</v>
      </c>
      <c r="D84" s="9">
        <f t="shared" si="5"/>
        <v>23.192078957677403</v>
      </c>
      <c r="E84" s="9">
        <f t="shared" si="5"/>
        <v>0.36621187727516402</v>
      </c>
      <c r="F84" s="9">
        <f t="shared" si="6"/>
        <v>0.51028121539032656</v>
      </c>
      <c r="G84" s="10">
        <f t="shared" si="15"/>
        <v>2.1666666599999997</v>
      </c>
      <c r="H84" s="5">
        <f t="shared" si="15"/>
        <v>1</v>
      </c>
      <c r="I84">
        <f t="shared" si="8"/>
        <v>57.270025557515432</v>
      </c>
      <c r="J84">
        <f t="shared" si="9"/>
        <v>56.828390544902817</v>
      </c>
      <c r="K84">
        <f t="shared" si="9"/>
        <v>-7.0985812268699569</v>
      </c>
      <c r="L84">
        <f t="shared" si="10"/>
        <v>-12.78499705780631</v>
      </c>
      <c r="M84">
        <f t="shared" si="11"/>
        <v>-30.576992954227318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7.5328191709997796</v>
      </c>
      <c r="C85" s="9">
        <f t="shared" ref="C85:C148" si="20">C84+_dt</f>
        <v>0.39600000000000024</v>
      </c>
      <c r="D85" s="9">
        <f t="shared" ref="D85:E148" si="21">D84+$C$7*(J84+J85)/2</f>
        <v>23.53281917099978</v>
      </c>
      <c r="E85" s="9">
        <f t="shared" si="21"/>
        <v>0.32307000404076819</v>
      </c>
      <c r="F85" s="9">
        <f t="shared" ref="F85:F148" si="22">$O$1*D85^2+$O$2*D85+$O$3</f>
        <v>0.47366068920650861</v>
      </c>
      <c r="G85" s="10">
        <f t="shared" ref="G85:H100" si="23">G84</f>
        <v>2.1666666599999997</v>
      </c>
      <c r="H85" s="5">
        <f t="shared" si="23"/>
        <v>1</v>
      </c>
      <c r="I85">
        <f t="shared" ref="I85:I148" si="24">SQRT(J85^2+K85^2)</f>
        <v>57.216967759718834</v>
      </c>
      <c r="J85">
        <f t="shared" ref="J85:K148" si="25">J84+L84*$C$7</f>
        <v>56.751680562555975</v>
      </c>
      <c r="K85">
        <f t="shared" si="25"/>
        <v>-7.2820431845953211</v>
      </c>
      <c r="L85">
        <f t="shared" ref="L85:L148" si="26">-$C$15*I85*J85</f>
        <v>-12.755910521077148</v>
      </c>
      <c r="M85">
        <f t="shared" ref="M85:M148" si="27">-$C$6-$C$15*I85*K85</f>
        <v>-30.537236289171592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7.873099647985736</v>
      </c>
      <c r="C86" s="9">
        <f t="shared" si="20"/>
        <v>0.40200000000000025</v>
      </c>
      <c r="D86" s="9">
        <f t="shared" si="21"/>
        <v>23.873099647985736</v>
      </c>
      <c r="E86" s="9">
        <f t="shared" si="21"/>
        <v>0.27882807467999116</v>
      </c>
      <c r="F86" s="9">
        <f t="shared" si="22"/>
        <v>0.43612808981120532</v>
      </c>
      <c r="G86" s="10">
        <f t="shared" si="23"/>
        <v>2.1666666599999997</v>
      </c>
      <c r="H86" s="5">
        <f t="shared" si="23"/>
        <v>1</v>
      </c>
      <c r="I86">
        <f t="shared" si="24"/>
        <v>57.164694326876777</v>
      </c>
      <c r="J86">
        <f t="shared" si="25"/>
        <v>56.675145099429514</v>
      </c>
      <c r="K86">
        <f t="shared" si="25"/>
        <v>-7.4652666023303507</v>
      </c>
      <c r="L86">
        <f t="shared" si="26"/>
        <v>-12.727069781192622</v>
      </c>
      <c r="M86">
        <f t="shared" si="27"/>
        <v>-30.497586665435435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8.2129214313262509</v>
      </c>
      <c r="C87" s="9">
        <f t="shared" si="20"/>
        <v>0.40800000000000025</v>
      </c>
      <c r="D87" s="9">
        <f t="shared" si="21"/>
        <v>24.212921431326251</v>
      </c>
      <c r="E87" s="9">
        <f t="shared" si="21"/>
        <v>0.23348751850603122</v>
      </c>
      <c r="F87" s="9">
        <f t="shared" si="22"/>
        <v>0.39768719219036719</v>
      </c>
      <c r="G87" s="10">
        <f t="shared" si="23"/>
        <v>2.1666666599999997</v>
      </c>
      <c r="H87" s="5">
        <f t="shared" si="23"/>
        <v>1</v>
      </c>
      <c r="I87">
        <f t="shared" si="24"/>
        <v>57.113203039827134</v>
      </c>
      <c r="J87">
        <f t="shared" si="25"/>
        <v>56.59878268074236</v>
      </c>
      <c r="K87">
        <f t="shared" si="25"/>
        <v>-7.6482521223229636</v>
      </c>
      <c r="L87">
        <f t="shared" si="26"/>
        <v>-12.698473198881643</v>
      </c>
      <c r="M87">
        <f t="shared" si="27"/>
        <v>-30.45804216498011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8.5522855548931247</v>
      </c>
      <c r="C88" s="9">
        <f t="shared" si="20"/>
        <v>0.41400000000000026</v>
      </c>
      <c r="D88" s="9">
        <f t="shared" si="21"/>
        <v>24.552285554893125</v>
      </c>
      <c r="E88" s="9">
        <f t="shared" si="21"/>
        <v>0.18704976101312379</v>
      </c>
      <c r="F88" s="9">
        <f t="shared" si="22"/>
        <v>0.35834175535828561</v>
      </c>
      <c r="G88" s="10">
        <f t="shared" si="23"/>
        <v>2.1666666599999997</v>
      </c>
      <c r="H88" s="5">
        <f t="shared" si="23"/>
        <v>1</v>
      </c>
      <c r="I88">
        <f t="shared" si="24"/>
        <v>57.06249166803444</v>
      </c>
      <c r="J88">
        <f t="shared" si="25"/>
        <v>56.522591841549072</v>
      </c>
      <c r="K88">
        <f t="shared" si="25"/>
        <v>-7.8310003753128443</v>
      </c>
      <c r="L88">
        <f t="shared" si="26"/>
        <v>-12.670119141610797</v>
      </c>
      <c r="M88">
        <f t="shared" si="27"/>
        <v>-30.418600883990649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8.8911930437978697</v>
      </c>
      <c r="C89" s="9">
        <f t="shared" si="20"/>
        <v>0.42000000000000026</v>
      </c>
      <c r="D89" s="9">
        <f t="shared" si="21"/>
        <v>24.89119304379787</v>
      </c>
      <c r="E89" s="9">
        <f t="shared" si="21"/>
        <v>0.13951622394533489</v>
      </c>
      <c r="F89" s="9">
        <f t="shared" si="22"/>
        <v>0.31809552251417028</v>
      </c>
      <c r="G89" s="10">
        <f t="shared" si="23"/>
        <v>2.1666666599999997</v>
      </c>
      <c r="H89" s="5">
        <f t="shared" si="23"/>
        <v>1</v>
      </c>
      <c r="I89">
        <f t="shared" si="24"/>
        <v>57.012557969494971</v>
      </c>
      <c r="J89">
        <f t="shared" si="25"/>
        <v>56.446571126699411</v>
      </c>
      <c r="K89">
        <f t="shared" si="25"/>
        <v>-8.0135119806167889</v>
      </c>
      <c r="L89">
        <f t="shared" si="26"/>
        <v>-12.642005983501296</v>
      </c>
      <c r="M89">
        <f t="shared" si="27"/>
        <v>-30.379260932848794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9.2296449144503647</v>
      </c>
      <c r="C90" s="9">
        <f t="shared" si="20"/>
        <v>0.42600000000000027</v>
      </c>
      <c r="D90" s="9">
        <f t="shared" si="21"/>
        <v>25.229644914450365</v>
      </c>
      <c r="E90" s="9">
        <f t="shared" si="21"/>
        <v>9.088832536484287E-2</v>
      </c>
      <c r="F90" s="9">
        <f t="shared" si="22"/>
        <v>0.27695222119717056</v>
      </c>
      <c r="G90" s="10">
        <f t="shared" si="23"/>
        <v>2.1666666599999997</v>
      </c>
      <c r="H90" s="5">
        <f t="shared" si="23"/>
        <v>1</v>
      </c>
      <c r="I90">
        <f t="shared" si="24"/>
        <v>56.963399690646781</v>
      </c>
      <c r="J90">
        <f t="shared" si="25"/>
        <v>56.370719090798403</v>
      </c>
      <c r="K90">
        <f t="shared" si="25"/>
        <v>-8.1957875462138823</v>
      </c>
      <c r="L90">
        <f t="shared" si="26"/>
        <v>-12.614132105247961</v>
      </c>
      <c r="M90">
        <f t="shared" si="27"/>
        <v>-30.340020436106808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9.5676421746172622</v>
      </c>
      <c r="C91" s="9">
        <f t="shared" si="20"/>
        <v>0.43200000000000027</v>
      </c>
      <c r="D91" s="9">
        <f t="shared" si="21"/>
        <v>25.567642174617262</v>
      </c>
      <c r="E91" s="9">
        <f t="shared" si="21"/>
        <v>4.1167479719709653E-2</v>
      </c>
      <c r="F91" s="9">
        <f t="shared" si="22"/>
        <v>0.23491556343985487</v>
      </c>
      <c r="G91" s="10">
        <f t="shared" si="23"/>
        <v>2.1666666599999997</v>
      </c>
      <c r="H91" s="5">
        <f t="shared" si="23"/>
        <v>1</v>
      </c>
      <c r="I91">
        <f t="shared" si="24"/>
        <v>56.91501456628481</v>
      </c>
      <c r="J91">
        <f t="shared" si="25"/>
        <v>56.295034298166918</v>
      </c>
      <c r="K91">
        <f t="shared" si="25"/>
        <v>-8.3778276688305233</v>
      </c>
      <c r="L91">
        <f t="shared" si="26"/>
        <v>-12.586495894040249</v>
      </c>
      <c r="M91">
        <f t="shared" si="27"/>
        <v>-30.300877532462117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9.9051858234801706</v>
      </c>
      <c r="C92" s="9">
        <f t="shared" si="20"/>
        <v>0.43800000000000028</v>
      </c>
      <c r="D92" s="9">
        <f t="shared" si="21"/>
        <v>25.905185823480171</v>
      </c>
      <c r="E92" s="9">
        <f t="shared" si="21"/>
        <v>-9.6449020888578138E-3</v>
      </c>
      <c r="F92" s="9">
        <f t="shared" si="22"/>
        <v>0.19198924592016431</v>
      </c>
      <c r="G92" s="10">
        <f t="shared" si="23"/>
        <v>2.1666666599999997</v>
      </c>
      <c r="H92" s="5">
        <f t="shared" si="23"/>
        <v>1</v>
      </c>
      <c r="I92">
        <f t="shared" si="24"/>
        <v>56.867400319480893</v>
      </c>
      <c r="J92">
        <f t="shared" si="25"/>
        <v>56.219515322802678</v>
      </c>
      <c r="K92">
        <f t="shared" si="25"/>
        <v>-8.5596329340252968</v>
      </c>
      <c r="L92">
        <f t="shared" si="26"/>
        <v>-12.559095743485214</v>
      </c>
      <c r="M92">
        <f t="shared" si="27"/>
        <v>-30.261830374732696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10.242276851693603</v>
      </c>
      <c r="C93" s="9">
        <f t="shared" si="20"/>
        <v>0.44400000000000028</v>
      </c>
      <c r="D93" s="9">
        <f t="shared" si="21"/>
        <v>26.242276851693603</v>
      </c>
      <c r="E93" s="9">
        <f t="shared" si="21"/>
        <v>-6.1547412639754794E-2</v>
      </c>
      <c r="F93" s="9">
        <f t="shared" si="22"/>
        <v>0.1481769501118394</v>
      </c>
      <c r="G93" s="10">
        <f t="shared" si="23"/>
        <v>2.1666666599999997</v>
      </c>
      <c r="H93" s="5">
        <f t="shared" si="23"/>
        <v>1</v>
      </c>
      <c r="I93">
        <f t="shared" si="24"/>
        <v>56.820554661508886</v>
      </c>
      <c r="J93">
        <f t="shared" si="25"/>
        <v>56.144160748341768</v>
      </c>
      <c r="K93">
        <f t="shared" si="25"/>
        <v>-8.7412039162736939</v>
      </c>
      <c r="L93">
        <f t="shared" si="26"/>
        <v>-12.531930053532497</v>
      </c>
      <c r="M93">
        <f t="shared" si="27"/>
        <v>-30.222877129833279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10.578916241442691</v>
      </c>
      <c r="C94" s="9">
        <f t="shared" si="20"/>
        <v>0.45000000000000029</v>
      </c>
      <c r="D94" s="9">
        <f t="shared" si="21"/>
        <v>26.578916241442691</v>
      </c>
      <c r="E94" s="9">
        <f t="shared" si="21"/>
        <v>-0.11453864792573396</v>
      </c>
      <c r="F94" s="9">
        <f t="shared" si="22"/>
        <v>0.10348234243334942</v>
      </c>
      <c r="G94" s="10">
        <f t="shared" si="23"/>
        <v>2.1666666599999997</v>
      </c>
      <c r="H94" s="5">
        <f t="shared" si="23"/>
        <v>1</v>
      </c>
      <c r="I94">
        <f t="shared" si="24"/>
        <v>56.774475291774671</v>
      </c>
      <c r="J94">
        <f t="shared" si="25"/>
        <v>56.068969168020573</v>
      </c>
      <c r="K94">
        <f t="shared" si="25"/>
        <v>-8.9225411790526934</v>
      </c>
      <c r="L94">
        <f t="shared" si="26"/>
        <v>-12.504997230401226</v>
      </c>
      <c r="M94">
        <f t="shared" si="27"/>
        <v>-30.184015978752228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10.915104966500667</v>
      </c>
      <c r="C95" s="9">
        <f t="shared" si="20"/>
        <v>0.45600000000000029</v>
      </c>
      <c r="D95" s="9">
        <f t="shared" si="21"/>
        <v>26.915104966500667</v>
      </c>
      <c r="E95" s="9">
        <f t="shared" si="21"/>
        <v>-0.16861720728766766</v>
      </c>
      <c r="F95" s="9">
        <f t="shared" si="22"/>
        <v>5.7909074395319338E-2</v>
      </c>
      <c r="G95" s="10">
        <f t="shared" si="23"/>
        <v>2.1666666599999997</v>
      </c>
      <c r="H95" s="5">
        <f t="shared" si="23"/>
        <v>1</v>
      </c>
      <c r="I95">
        <f t="shared" si="24"/>
        <v>56.729159897751224</v>
      </c>
      <c r="J95">
        <f t="shared" si="25"/>
        <v>55.993939184638165</v>
      </c>
      <c r="K95">
        <f t="shared" si="25"/>
        <v>-9.1036452749252064</v>
      </c>
      <c r="L95">
        <f t="shared" si="26"/>
        <v>-12.478295686508895</v>
      </c>
      <c r="M95">
        <f t="shared" si="27"/>
        <v>-30.145245116529118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11.250843992286139</v>
      </c>
      <c r="C96" s="9">
        <f t="shared" si="20"/>
        <v>0.4620000000000003</v>
      </c>
      <c r="D96" s="9">
        <f t="shared" si="21"/>
        <v>27.250843992286139</v>
      </c>
      <c r="E96" s="9">
        <f t="shared" si="21"/>
        <v>-0.22378169334931641</v>
      </c>
      <c r="F96" s="9">
        <f t="shared" si="22"/>
        <v>1.146078274647222E-2</v>
      </c>
      <c r="G96" s="10">
        <f t="shared" si="23"/>
        <v>2.1666666599999997</v>
      </c>
      <c r="H96" s="5">
        <f t="shared" si="23"/>
        <v>1</v>
      </c>
      <c r="I96">
        <f t="shared" si="24"/>
        <v>56.68460615491859</v>
      </c>
      <c r="J96">
        <f t="shared" si="25"/>
        <v>55.919069410519114</v>
      </c>
      <c r="K96">
        <f t="shared" si="25"/>
        <v>-9.2845167456243818</v>
      </c>
      <c r="L96">
        <f t="shared" si="26"/>
        <v>-12.45182384040211</v>
      </c>
      <c r="M96">
        <f t="shared" si="27"/>
        <v>-30.10656275223295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11.586134275920127</v>
      </c>
      <c r="C97" s="9">
        <f t="shared" si="20"/>
        <v>0.4680000000000003</v>
      </c>
      <c r="D97" s="9">
        <f t="shared" si="21"/>
        <v>27.586134275920127</v>
      </c>
      <c r="E97" s="9">
        <f t="shared" si="21"/>
        <v>-0.28003071195260287</v>
      </c>
      <c r="F97" s="9">
        <f t="shared" si="22"/>
        <v>-3.58589103818997E-2</v>
      </c>
      <c r="G97" s="10">
        <f t="shared" si="23"/>
        <v>2.1666666599999997</v>
      </c>
      <c r="H97" s="5">
        <f t="shared" si="23"/>
        <v>1</v>
      </c>
      <c r="I97">
        <f t="shared" si="24"/>
        <v>56.640811726708854</v>
      </c>
      <c r="J97">
        <f t="shared" si="25"/>
        <v>55.844358467476702</v>
      </c>
      <c r="K97">
        <f t="shared" si="25"/>
        <v>-9.4651561221377793</v>
      </c>
      <c r="L97">
        <f t="shared" si="26"/>
        <v>-12.425580116689259</v>
      </c>
      <c r="M97">
        <f t="shared" si="27"/>
        <v>-30.067967108941005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11.920976766282887</v>
      </c>
      <c r="C98" s="9">
        <f t="shared" si="20"/>
        <v>0.47400000000000031</v>
      </c>
      <c r="D98" s="9">
        <f t="shared" si="21"/>
        <v>27.920976766282887</v>
      </c>
      <c r="E98" s="9">
        <f t="shared" si="21"/>
        <v>-0.3373628720933905</v>
      </c>
      <c r="F98" s="9">
        <f t="shared" si="22"/>
        <v>-8.4046397332928957E-2</v>
      </c>
      <c r="G98" s="10">
        <f t="shared" si="23"/>
        <v>2.1666666599999997</v>
      </c>
      <c r="H98" s="5">
        <f t="shared" si="23"/>
        <v>1</v>
      </c>
      <c r="I98">
        <f t="shared" si="24"/>
        <v>56.597774264456078</v>
      </c>
      <c r="J98">
        <f t="shared" si="25"/>
        <v>55.76980498677657</v>
      </c>
      <c r="K98">
        <f t="shared" si="25"/>
        <v>-9.6455639247914249</v>
      </c>
      <c r="L98">
        <f t="shared" si="26"/>
        <v>-12.399562945975061</v>
      </c>
      <c r="M98">
        <f t="shared" si="27"/>
        <v>-30.029456423718251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12.255372404070521</v>
      </c>
      <c r="C99" s="9">
        <f t="shared" si="20"/>
        <v>0.48000000000000032</v>
      </c>
      <c r="D99" s="9">
        <f t="shared" si="21"/>
        <v>28.255372404070521</v>
      </c>
      <c r="E99" s="9">
        <f t="shared" si="21"/>
        <v>-0.39577678585776599</v>
      </c>
      <c r="F99" s="9">
        <f t="shared" si="22"/>
        <v>-0.13309808478262253</v>
      </c>
      <c r="G99" s="10">
        <f t="shared" si="23"/>
        <v>2.1666666599999997</v>
      </c>
      <c r="H99" s="5">
        <f t="shared" si="23"/>
        <v>1</v>
      </c>
      <c r="I99">
        <f t="shared" si="24"/>
        <v>56.555491407351099</v>
      </c>
      <c r="J99">
        <f t="shared" si="25"/>
        <v>55.69540760910072</v>
      </c>
      <c r="K99">
        <f t="shared" si="25"/>
        <v>-9.8257406633337343</v>
      </c>
      <c r="L99">
        <f t="shared" si="26"/>
        <v>-12.373770764796948</v>
      </c>
      <c r="M99">
        <f t="shared" si="27"/>
        <v>-29.991028947597307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12.58932212185136</v>
      </c>
      <c r="C100" s="9">
        <f t="shared" si="20"/>
        <v>0.48600000000000032</v>
      </c>
      <c r="D100" s="9">
        <f t="shared" si="21"/>
        <v>28.58932212185136</v>
      </c>
      <c r="E100" s="9">
        <f t="shared" si="21"/>
        <v>-0.45527106835882514</v>
      </c>
      <c r="F100" s="9">
        <f t="shared" si="22"/>
        <v>-0.1830103935997468</v>
      </c>
      <c r="G100" s="10">
        <f t="shared" si="23"/>
        <v>2.1666666599999997</v>
      </c>
      <c r="H100" s="5">
        <f t="shared" si="23"/>
        <v>1</v>
      </c>
      <c r="I100">
        <f t="shared" si="24"/>
        <v>56.513960782401355</v>
      </c>
      <c r="J100">
        <f t="shared" si="25"/>
        <v>55.621164984511935</v>
      </c>
      <c r="K100">
        <f t="shared" si="25"/>
        <v>-10.005686837019319</v>
      </c>
      <c r="L100">
        <f t="shared" si="26"/>
        <v>-12.348202015563304</v>
      </c>
      <c r="M100">
        <f t="shared" si="27"/>
        <v>-29.952682945558923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12.922826844122152</v>
      </c>
      <c r="C101" s="9">
        <f t="shared" si="20"/>
        <v>0.49200000000000033</v>
      </c>
      <c r="D101" s="9">
        <f t="shared" si="21"/>
        <v>28.922826844122152</v>
      </c>
      <c r="E101" s="9">
        <f t="shared" si="21"/>
        <v>-0.5158443376739611</v>
      </c>
      <c r="F101" s="9">
        <f t="shared" si="22"/>
        <v>-0.23377975870715006</v>
      </c>
      <c r="G101" s="10">
        <f t="shared" ref="G101:H116" si="29">G100</f>
        <v>2.1666666599999997</v>
      </c>
      <c r="H101" s="5">
        <f t="shared" si="29"/>
        <v>1</v>
      </c>
      <c r="I101">
        <f t="shared" si="24"/>
        <v>56.473180004395495</v>
      </c>
      <c r="J101">
        <f t="shared" si="25"/>
        <v>55.547075772418559</v>
      </c>
      <c r="K101">
        <f t="shared" si="25"/>
        <v>-10.185402934692672</v>
      </c>
      <c r="L101">
        <f t="shared" si="26"/>
        <v>-12.322855146493504</v>
      </c>
      <c r="M101">
        <f t="shared" si="27"/>
        <v>-29.914416696512937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13.255887487364028</v>
      </c>
      <c r="C102" s="9">
        <f t="shared" si="20"/>
        <v>0.49800000000000033</v>
      </c>
      <c r="D102" s="9">
        <f t="shared" si="21"/>
        <v>29.255887487364028</v>
      </c>
      <c r="E102" s="9">
        <f t="shared" si="21"/>
        <v>-0.57749521478265431</v>
      </c>
      <c r="F102" s="9">
        <f t="shared" si="22"/>
        <v>-0.28540262894450696</v>
      </c>
      <c r="G102" s="10">
        <f t="shared" si="29"/>
        <v>2.1666666599999997</v>
      </c>
      <c r="H102" s="5">
        <f t="shared" si="29"/>
        <v>1</v>
      </c>
      <c r="I102">
        <f t="shared" si="24"/>
        <v>56.433146675872948</v>
      </c>
      <c r="J102">
        <f t="shared" si="25"/>
        <v>55.473138641539599</v>
      </c>
      <c r="K102">
        <f t="shared" si="25"/>
        <v>-10.364889434871749</v>
      </c>
      <c r="L102">
        <f t="shared" si="26"/>
        <v>-12.29772861155976</v>
      </c>
      <c r="M102">
        <f t="shared" si="27"/>
        <v>-29.876228493279676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13.588504960098259</v>
      </c>
      <c r="C103" s="9">
        <f t="shared" si="20"/>
        <v>0.50400000000000034</v>
      </c>
      <c r="D103" s="9">
        <f t="shared" si="21"/>
        <v>29.588504960098259</v>
      </c>
      <c r="E103" s="9">
        <f t="shared" si="21"/>
        <v>-0.64022232350476382</v>
      </c>
      <c r="F103" s="9">
        <f t="shared" si="22"/>
        <v>-0.33787546693246673</v>
      </c>
      <c r="G103" s="10">
        <f t="shared" si="29"/>
        <v>2.1666666599999997</v>
      </c>
      <c r="H103" s="5">
        <f t="shared" si="29"/>
        <v>1</v>
      </c>
      <c r="I103">
        <f t="shared" si="24"/>
        <v>56.393858387098348</v>
      </c>
      <c r="J103">
        <f t="shared" si="25"/>
        <v>55.399352269870242</v>
      </c>
      <c r="K103">
        <f t="shared" si="25"/>
        <v>-10.544146805831428</v>
      </c>
      <c r="L103">
        <f t="shared" si="26"/>
        <v>-12.27282087043073</v>
      </c>
      <c r="M103">
        <f t="shared" si="27"/>
        <v>-29.838116642571777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13.920680162941814</v>
      </c>
      <c r="C104" s="9">
        <f t="shared" si="20"/>
        <v>0.51000000000000034</v>
      </c>
      <c r="D104" s="9">
        <f t="shared" si="21"/>
        <v>29.920680162941814</v>
      </c>
      <c r="E104" s="9">
        <f t="shared" si="21"/>
        <v>-0.70402429043931869</v>
      </c>
      <c r="F104" s="9">
        <f t="shared" si="22"/>
        <v>-0.39119474893821182</v>
      </c>
      <c r="G104" s="10">
        <f t="shared" si="29"/>
        <v>2.1666666599999997</v>
      </c>
      <c r="H104" s="5">
        <f t="shared" si="29"/>
        <v>1</v>
      </c>
      <c r="I104">
        <f t="shared" si="24"/>
        <v>56.35531271604075</v>
      </c>
      <c r="J104">
        <f t="shared" si="25"/>
        <v>55.325715344647655</v>
      </c>
      <c r="K104">
        <f t="shared" si="25"/>
        <v>-10.723175505686859</v>
      </c>
      <c r="L104">
        <f t="shared" si="26"/>
        <v>-12.248130388416879</v>
      </c>
      <c r="M104">
        <f t="shared" si="27"/>
        <v>-29.800079464976374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14.25241398866271</v>
      </c>
      <c r="C105" s="9">
        <f t="shared" si="20"/>
        <v>0.51600000000000035</v>
      </c>
      <c r="D105" s="9">
        <f t="shared" si="21"/>
        <v>30.25241398866271</v>
      </c>
      <c r="E105" s="9">
        <f t="shared" si="21"/>
        <v>-0.76889974490380941</v>
      </c>
      <c r="F105" s="9">
        <f t="shared" si="22"/>
        <v>-0.44535696474239994</v>
      </c>
      <c r="G105" s="10">
        <f t="shared" si="29"/>
        <v>2.1666666599999997</v>
      </c>
      <c r="H105" s="5">
        <f t="shared" si="29"/>
        <v>1</v>
      </c>
      <c r="I105">
        <f t="shared" si="24"/>
        <v>56.317507228357726</v>
      </c>
      <c r="J105">
        <f t="shared" si="25"/>
        <v>55.252226562317155</v>
      </c>
      <c r="K105">
        <f t="shared" si="25"/>
        <v>-10.901975982476717</v>
      </c>
      <c r="L105">
        <f t="shared" si="26"/>
        <v>-12.223655636417599</v>
      </c>
      <c r="M105">
        <f t="shared" si="27"/>
        <v>-29.762115294937679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14.583707322235156</v>
      </c>
      <c r="C106" s="9">
        <f t="shared" si="20"/>
        <v>0.52200000000000035</v>
      </c>
      <c r="D106" s="9">
        <f t="shared" si="21"/>
        <v>30.583707322235156</v>
      </c>
      <c r="E106" s="9">
        <f t="shared" si="21"/>
        <v>-0.83484731887397856</v>
      </c>
      <c r="F106" s="9">
        <f t="shared" si="22"/>
        <v>-0.50035861750749155</v>
      </c>
      <c r="G106" s="10">
        <f t="shared" si="29"/>
        <v>2.1666666599999997</v>
      </c>
      <c r="H106" s="5">
        <f t="shared" si="29"/>
        <v>1</v>
      </c>
      <c r="I106">
        <f t="shared" si="24"/>
        <v>56.280439477384206</v>
      </c>
      <c r="J106">
        <f t="shared" si="25"/>
        <v>55.17888462849865</v>
      </c>
      <c r="K106">
        <f t="shared" si="25"/>
        <v>-11.080548674246343</v>
      </c>
      <c r="L106">
        <f t="shared" si="26"/>
        <v>-12.199395090869997</v>
      </c>
      <c r="M106">
        <f t="shared" si="27"/>
        <v>-29.724222480739822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14.914561040894512</v>
      </c>
      <c r="C107" s="9">
        <f t="shared" si="20"/>
        <v>0.52800000000000036</v>
      </c>
      <c r="D107" s="9">
        <f t="shared" si="21"/>
        <v>30.914561040894512</v>
      </c>
      <c r="E107" s="9">
        <f t="shared" si="21"/>
        <v>-0.90186564692410998</v>
      </c>
      <c r="F107" s="9">
        <f t="shared" si="22"/>
        <v>-0.55619622364744792</v>
      </c>
      <c r="G107" s="10">
        <f t="shared" si="29"/>
        <v>2.1666666599999997</v>
      </c>
      <c r="H107" s="5">
        <f t="shared" si="29"/>
        <v>1</v>
      </c>
      <c r="I107">
        <f t="shared" si="24"/>
        <v>56.244107004126107</v>
      </c>
      <c r="J107">
        <f t="shared" si="25"/>
        <v>55.105688257953432</v>
      </c>
      <c r="K107">
        <f t="shared" si="25"/>
        <v>-11.258894009130781</v>
      </c>
      <c r="L107">
        <f t="shared" si="26"/>
        <v>-12.17534723369941</v>
      </c>
      <c r="M107">
        <f t="shared" si="27"/>
        <v>-29.686399384490031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15.244976014192027</v>
      </c>
      <c r="C108" s="9">
        <f t="shared" si="20"/>
        <v>0.53400000000000036</v>
      </c>
      <c r="D108" s="9">
        <f t="shared" si="21"/>
        <v>31.244976014192027</v>
      </c>
      <c r="E108" s="9">
        <f t="shared" si="21"/>
        <v>-0.96995336616781547</v>
      </c>
      <c r="F108" s="9">
        <f t="shared" si="22"/>
        <v>-0.61286631269878755</v>
      </c>
      <c r="G108" s="10">
        <f t="shared" si="29"/>
        <v>2.1666666599999997</v>
      </c>
      <c r="H108" s="5">
        <f t="shared" si="29"/>
        <v>1</v>
      </c>
      <c r="I108">
        <f t="shared" si="24"/>
        <v>56.208507337258666</v>
      </c>
      <c r="J108">
        <f t="shared" si="25"/>
        <v>55.032636174551236</v>
      </c>
      <c r="K108">
        <f t="shared" si="25"/>
        <v>-11.437012405437722</v>
      </c>
      <c r="L108">
        <f t="shared" si="26"/>
        <v>-12.151510552271571</v>
      </c>
      <c r="M108">
        <f t="shared" si="27"/>
        <v>-29.648644382102042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15.574953104049392</v>
      </c>
      <c r="C109" s="9">
        <f t="shared" si="20"/>
        <v>0.54000000000000037</v>
      </c>
      <c r="D109" s="9">
        <f t="shared" si="21"/>
        <v>31.574953104049392</v>
      </c>
      <c r="E109" s="9">
        <f t="shared" si="21"/>
        <v>-1.0391091161993196</v>
      </c>
      <c r="F109" s="9">
        <f t="shared" si="22"/>
        <v>-0.67036542719299808</v>
      </c>
      <c r="G109" s="10">
        <f t="shared" si="29"/>
        <v>2.1666666599999997</v>
      </c>
      <c r="H109" s="5">
        <f t="shared" si="29"/>
        <v>1</v>
      </c>
      <c r="I109">
        <f t="shared" si="24"/>
        <v>56.173637993129532</v>
      </c>
      <c r="J109">
        <f t="shared" si="25"/>
        <v>54.959727111237605</v>
      </c>
      <c r="K109">
        <f t="shared" si="25"/>
        <v>-11.614904271730333</v>
      </c>
      <c r="L109">
        <f t="shared" si="26"/>
        <v>-12.127883539346426</v>
      </c>
      <c r="M109">
        <f t="shared" si="27"/>
        <v>-29.610955863279745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15.904493164813111</v>
      </c>
      <c r="C110" s="9">
        <f t="shared" si="20"/>
        <v>0.54600000000000037</v>
      </c>
      <c r="D110" s="9">
        <f t="shared" si="21"/>
        <v>31.904493164813111</v>
      </c>
      <c r="E110" s="9">
        <f t="shared" si="21"/>
        <v>-1.1093315390352405</v>
      </c>
      <c r="F110" s="9">
        <f t="shared" si="22"/>
        <v>-0.72869012253028786</v>
      </c>
      <c r="G110" s="10">
        <f t="shared" si="29"/>
        <v>2.1666666599999997</v>
      </c>
      <c r="H110" s="5">
        <f t="shared" si="29"/>
        <v>1</v>
      </c>
      <c r="I110">
        <f t="shared" si="24"/>
        <v>56.139496475766478</v>
      </c>
      <c r="J110">
        <f t="shared" si="25"/>
        <v>54.886959810001528</v>
      </c>
      <c r="K110">
        <f t="shared" si="25"/>
        <v>-11.792570006910012</v>
      </c>
      <c r="L110">
        <f t="shared" si="26"/>
        <v>-12.104464693033581</v>
      </c>
      <c r="M110">
        <f t="shared" si="27"/>
        <v>-29.573332231501034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16.233597043308649</v>
      </c>
      <c r="C111" s="9">
        <f t="shared" si="20"/>
        <v>0.55200000000000038</v>
      </c>
      <c r="D111" s="9">
        <f t="shared" si="21"/>
        <v>32.233597043308649</v>
      </c>
      <c r="E111" s="9">
        <f t="shared" si="21"/>
        <v>-1.1806192790568677</v>
      </c>
      <c r="F111" s="9">
        <f t="shared" si="22"/>
        <v>-0.78783696685467175</v>
      </c>
      <c r="G111" s="10">
        <f t="shared" si="29"/>
        <v>2.1666666599999997</v>
      </c>
      <c r="H111" s="5">
        <f t="shared" si="29"/>
        <v>1</v>
      </c>
      <c r="I111">
        <f t="shared" si="24"/>
        <v>56.106080276889799</v>
      </c>
      <c r="J111">
        <f t="shared" si="25"/>
        <v>54.814333021843325</v>
      </c>
      <c r="K111">
        <f t="shared" si="25"/>
        <v>-11.970010000299018</v>
      </c>
      <c r="L111">
        <f t="shared" si="26"/>
        <v>-12.081252516749345</v>
      </c>
      <c r="M111">
        <f t="shared" si="27"/>
        <v>-29.53577190400183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16.562265578894404</v>
      </c>
      <c r="C112" s="9">
        <f t="shared" si="20"/>
        <v>0.55800000000000038</v>
      </c>
      <c r="D112" s="9">
        <f t="shared" si="21"/>
        <v>32.562265578894404</v>
      </c>
      <c r="E112" s="9">
        <f t="shared" si="21"/>
        <v>-1.2529709829529339</v>
      </c>
      <c r="F112" s="9">
        <f t="shared" si="22"/>
        <v>-0.84780254093037566</v>
      </c>
      <c r="G112" s="10">
        <f t="shared" si="29"/>
        <v>2.1666666599999997</v>
      </c>
      <c r="H112" s="5">
        <f t="shared" si="29"/>
        <v>1</v>
      </c>
      <c r="I112">
        <f t="shared" si="24"/>
        <v>56.073386875929287</v>
      </c>
      <c r="J112">
        <f t="shared" si="25"/>
        <v>54.741845506742827</v>
      </c>
      <c r="K112">
        <f t="shared" si="25"/>
        <v>-12.147224631723029</v>
      </c>
      <c r="L112">
        <f t="shared" si="26"/>
        <v>-12.058245519175371</v>
      </c>
      <c r="M112">
        <f t="shared" si="27"/>
        <v>-29.498273311760215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16.890499603515515</v>
      </c>
      <c r="C113" s="9">
        <f t="shared" si="20"/>
        <v>0.56400000000000039</v>
      </c>
      <c r="D113" s="9">
        <f t="shared" si="21"/>
        <v>32.890499603515515</v>
      </c>
      <c r="E113" s="9">
        <f t="shared" si="21"/>
        <v>-1.3263852996628838</v>
      </c>
      <c r="F113" s="9">
        <f t="shared" si="22"/>
        <v>-0.90858343801956554</v>
      </c>
      <c r="G113" s="10">
        <f t="shared" si="29"/>
        <v>2.1666666599999997</v>
      </c>
      <c r="H113" s="5">
        <f t="shared" si="29"/>
        <v>1</v>
      </c>
      <c r="I113">
        <f t="shared" si="24"/>
        <v>56.041413740045797</v>
      </c>
      <c r="J113">
        <f t="shared" si="25"/>
        <v>54.669496033627773</v>
      </c>
      <c r="K113">
        <f t="shared" si="25"/>
        <v>-12.32421427159359</v>
      </c>
      <c r="L113">
        <f t="shared" si="26"/>
        <v>-12.035442214218838</v>
      </c>
      <c r="M113">
        <f t="shared" si="27"/>
        <v>-29.460834899480727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17.218299941757422</v>
      </c>
      <c r="C114" s="9">
        <f t="shared" si="20"/>
        <v>0.5700000000000004</v>
      </c>
      <c r="D114" s="9">
        <f t="shared" si="21"/>
        <v>33.218299941757422</v>
      </c>
      <c r="E114" s="9">
        <f t="shared" si="21"/>
        <v>-1.4008608803206359</v>
      </c>
      <c r="F114" s="9">
        <f t="shared" si="22"/>
        <v>-0.97017626376136679</v>
      </c>
      <c r="G114" s="10">
        <f t="shared" si="29"/>
        <v>2.1666666599999997</v>
      </c>
      <c r="H114" s="5">
        <f t="shared" si="29"/>
        <v>1</v>
      </c>
      <c r="I114">
        <f t="shared" si="24"/>
        <v>56.010158324157345</v>
      </c>
      <c r="J114">
        <f t="shared" si="25"/>
        <v>54.597283380342461</v>
      </c>
      <c r="K114">
        <f t="shared" si="25"/>
        <v>-12.500979280990475</v>
      </c>
      <c r="L114">
        <f t="shared" si="26"/>
        <v>-12.012841120974187</v>
      </c>
      <c r="M114">
        <f t="shared" si="27"/>
        <v>-29.423455125578691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17.545667410899298</v>
      </c>
      <c r="C115" s="9">
        <f t="shared" si="20"/>
        <v>0.5760000000000004</v>
      </c>
      <c r="D115" s="9">
        <f t="shared" si="21"/>
        <v>33.545667410899298</v>
      </c>
      <c r="E115" s="9">
        <f t="shared" si="21"/>
        <v>-1.4763963781988392</v>
      </c>
      <c r="F115" s="9">
        <f t="shared" si="22"/>
        <v>-1.0325776360521921</v>
      </c>
      <c r="G115" s="10">
        <f t="shared" si="29"/>
        <v>2.1666666599999997</v>
      </c>
      <c r="H115" s="5">
        <f t="shared" si="29"/>
        <v>1</v>
      </c>
      <c r="I115">
        <f t="shared" si="24"/>
        <v>55.979618070969664</v>
      </c>
      <c r="J115">
        <f t="shared" si="25"/>
        <v>54.525206333616616</v>
      </c>
      <c r="K115">
        <f t="shared" si="25"/>
        <v>-12.677520011743947</v>
      </c>
      <c r="L115">
        <f t="shared" si="26"/>
        <v>-11.99044076368636</v>
      </c>
      <c r="M115">
        <f t="shared" si="27"/>
        <v>-29.38613246216465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17.872602820967252</v>
      </c>
      <c r="C116" s="9">
        <f t="shared" si="20"/>
        <v>0.58200000000000041</v>
      </c>
      <c r="D116" s="9">
        <f t="shared" si="21"/>
        <v>33.872602820967252</v>
      </c>
      <c r="E116" s="9">
        <f t="shared" si="21"/>
        <v>-1.5529904486536219</v>
      </c>
      <c r="F116" s="9">
        <f t="shared" si="22"/>
        <v>-1.0957841849273446</v>
      </c>
      <c r="G116" s="10">
        <f t="shared" si="29"/>
        <v>2.1666666599999997</v>
      </c>
      <c r="H116" s="5">
        <f t="shared" si="29"/>
        <v>1</v>
      </c>
      <c r="I116">
        <f t="shared" si="24"/>
        <v>55.949790411011307</v>
      </c>
      <c r="J116">
        <f t="shared" si="25"/>
        <v>54.4532636890345</v>
      </c>
      <c r="K116">
        <f t="shared" si="25"/>
        <v>-12.853836806516936</v>
      </c>
      <c r="L116">
        <f t="shared" si="26"/>
        <v>-11.968239671715551</v>
      </c>
      <c r="M116">
        <f t="shared" si="27"/>
        <v>-29.348865395028792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18.199106974787369</v>
      </c>
      <c r="C117" s="9">
        <f t="shared" si="20"/>
        <v>0.58800000000000041</v>
      </c>
      <c r="D117" s="9">
        <f t="shared" si="21"/>
        <v>34.199106974787369</v>
      </c>
      <c r="E117" s="9">
        <f t="shared" si="21"/>
        <v>-1.6306417490698339</v>
      </c>
      <c r="F117" s="9">
        <f t="shared" si="22"/>
        <v>-1.1597925524439057</v>
      </c>
      <c r="G117" s="10">
        <f t="shared" ref="G117:H132" si="30">G116</f>
        <v>2.1666666599999997</v>
      </c>
      <c r="H117" s="5">
        <f t="shared" si="30"/>
        <v>1</v>
      </c>
      <c r="I117">
        <f t="shared" si="24"/>
        <v>55.920672762673036</v>
      </c>
      <c r="J117">
        <f t="shared" si="25"/>
        <v>54.381454251004207</v>
      </c>
      <c r="K117">
        <f t="shared" si="25"/>
        <v>-13.029929998887109</v>
      </c>
      <c r="L117">
        <f t="shared" si="26"/>
        <v>-11.946236379503407</v>
      </c>
      <c r="M117">
        <f t="shared" si="27"/>
        <v>-29.3116524236254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18.525180668038566</v>
      </c>
      <c r="C118" s="9">
        <f t="shared" si="20"/>
        <v>0.59400000000000042</v>
      </c>
      <c r="D118" s="9">
        <f t="shared" si="21"/>
        <v>34.525180668038566</v>
      </c>
      <c r="E118" s="9">
        <f t="shared" si="21"/>
        <v>-1.709348938806782</v>
      </c>
      <c r="F118" s="9">
        <f t="shared" si="22"/>
        <v>-1.2245993925648895</v>
      </c>
      <c r="G118" s="10">
        <f t="shared" si="30"/>
        <v>2.1666666599999997</v>
      </c>
      <c r="H118" s="5">
        <f t="shared" si="30"/>
        <v>1</v>
      </c>
      <c r="I118">
        <f t="shared" si="24"/>
        <v>55.892262532251706</v>
      </c>
      <c r="J118">
        <f t="shared" si="25"/>
        <v>54.309776832727188</v>
      </c>
      <c r="K118">
        <f t="shared" si="25"/>
        <v>-13.205799913428862</v>
      </c>
      <c r="L118">
        <f t="shared" si="26"/>
        <v>-11.9244294265407</v>
      </c>
      <c r="M118">
        <f t="shared" si="27"/>
        <v>-29.274492061057281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18.850824689305249</v>
      </c>
      <c r="C119" s="9">
        <f t="shared" si="20"/>
        <v>0.60000000000000042</v>
      </c>
      <c r="D119" s="9">
        <f t="shared" si="21"/>
        <v>34.850824689305249</v>
      </c>
      <c r="E119" s="9">
        <f t="shared" si="21"/>
        <v>-1.7891106791444542</v>
      </c>
      <c r="F119" s="9">
        <f t="shared" si="22"/>
        <v>-1.2902013710446543</v>
      </c>
      <c r="G119" s="10">
        <f t="shared" si="30"/>
        <v>2.1666666599999997</v>
      </c>
      <c r="H119" s="5">
        <f t="shared" si="30"/>
        <v>1</v>
      </c>
      <c r="I119">
        <f t="shared" si="24"/>
        <v>55.86455711399843</v>
      </c>
      <c r="J119">
        <f t="shared" si="25"/>
        <v>54.238230256167945</v>
      </c>
      <c r="K119">
        <f t="shared" si="25"/>
        <v>-13.381446865795207</v>
      </c>
      <c r="L119">
        <f t="shared" si="26"/>
        <v>-11.90281735733641</v>
      </c>
      <c r="M119">
        <f t="shared" si="27"/>
        <v>-29.237382834060128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19.176039820129823</v>
      </c>
      <c r="C120" s="9">
        <f t="shared" si="20"/>
        <v>0.60600000000000043</v>
      </c>
      <c r="D120" s="9">
        <f t="shared" si="21"/>
        <v>35.176039820129823</v>
      </c>
      <c r="E120" s="9">
        <f t="shared" si="21"/>
        <v>-1.8699256332302385</v>
      </c>
      <c r="F120" s="9">
        <f t="shared" si="22"/>
        <v>-1.3565951653155683</v>
      </c>
      <c r="G120" s="10">
        <f t="shared" si="30"/>
        <v>2.1666666599999997</v>
      </c>
      <c r="H120" s="5">
        <f t="shared" si="30"/>
        <v>1</v>
      </c>
      <c r="I120">
        <f t="shared" si="24"/>
        <v>55.837553890170945</v>
      </c>
      <c r="J120">
        <f t="shared" si="25"/>
        <v>54.166813352023929</v>
      </c>
      <c r="K120">
        <f t="shared" si="25"/>
        <v>-13.556871162799567</v>
      </c>
      <c r="L120">
        <f t="shared" si="26"/>
        <v>-11.88139872138821</v>
      </c>
      <c r="M120">
        <f t="shared" si="27"/>
        <v>-29.200323282986833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19.500826835064984</v>
      </c>
      <c r="C121" s="9">
        <f t="shared" si="20"/>
        <v>0.61200000000000043</v>
      </c>
      <c r="D121" s="9">
        <f t="shared" si="21"/>
        <v>35.500826835064984</v>
      </c>
      <c r="E121" s="9">
        <f t="shared" si="21"/>
        <v>-1.9517924660261297</v>
      </c>
      <c r="F121" s="9">
        <f t="shared" si="22"/>
        <v>-1.4237774643759167</v>
      </c>
      <c r="G121" s="10">
        <f t="shared" si="30"/>
        <v>2.1666666599999997</v>
      </c>
      <c r="H121" s="5">
        <f t="shared" si="30"/>
        <v>1</v>
      </c>
      <c r="I121">
        <f t="shared" si="24"/>
        <v>55.811250231090369</v>
      </c>
      <c r="J121">
        <f t="shared" si="25"/>
        <v>54.095524959695602</v>
      </c>
      <c r="K121">
        <f t="shared" si="25"/>
        <v>-13.732073102497488</v>
      </c>
      <c r="L121">
        <f t="shared" si="26"/>
        <v>-11.860172073154358</v>
      </c>
      <c r="M121">
        <f t="shared" si="27"/>
        <v>-29.163311961791685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19.825186501725838</v>
      </c>
      <c r="C122" s="9">
        <f t="shared" si="20"/>
        <v>0.61800000000000044</v>
      </c>
      <c r="D122" s="9">
        <f t="shared" si="21"/>
        <v>35.825186501725838</v>
      </c>
      <c r="E122" s="9">
        <f t="shared" si="21"/>
        <v>-2.0347098442564269</v>
      </c>
      <c r="F122" s="9">
        <f t="shared" si="22"/>
        <v>-1.4917449686790318</v>
      </c>
      <c r="G122" s="10">
        <f t="shared" si="30"/>
        <v>2.1666666599999997</v>
      </c>
      <c r="H122" s="5">
        <f t="shared" si="30"/>
        <v>1</v>
      </c>
      <c r="I122">
        <f t="shared" si="24"/>
        <v>55.785643495202024</v>
      </c>
      <c r="J122">
        <f t="shared" si="25"/>
        <v>54.02436392725668</v>
      </c>
      <c r="K122">
        <f t="shared" si="25"/>
        <v>-13.907052974268238</v>
      </c>
      <c r="L122">
        <f t="shared" si="26"/>
        <v>-11.839135972026908</v>
      </c>
      <c r="M122">
        <f t="shared" si="27"/>
        <v>-29.126347438014463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20.149119580841884</v>
      </c>
      <c r="C123" s="9">
        <f t="shared" si="20"/>
        <v>0.62400000000000044</v>
      </c>
      <c r="D123" s="9">
        <f t="shared" si="21"/>
        <v>36.149119580841884</v>
      </c>
      <c r="E123" s="9">
        <f t="shared" si="21"/>
        <v>-2.1186764363559205</v>
      </c>
      <c r="F123" s="9">
        <f t="shared" si="22"/>
        <v>-1.5604943900236687</v>
      </c>
      <c r="G123" s="10">
        <f t="shared" si="30"/>
        <v>2.1666666599999997</v>
      </c>
      <c r="H123" s="5">
        <f t="shared" si="30"/>
        <v>1</v>
      </c>
      <c r="I123">
        <f t="shared" si="24"/>
        <v>55.760731029140416</v>
      </c>
      <c r="J123">
        <f t="shared" si="25"/>
        <v>53.953329111424516</v>
      </c>
      <c r="K123">
        <f t="shared" si="25"/>
        <v>-14.081811058896324</v>
      </c>
      <c r="L123">
        <f t="shared" si="26"/>
        <v>-11.818288982306283</v>
      </c>
      <c r="M123">
        <f t="shared" si="27"/>
        <v>-29.089428292764357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20.472626826308748</v>
      </c>
      <c r="C124" s="9">
        <f t="shared" si="20"/>
        <v>0.63000000000000045</v>
      </c>
      <c r="D124" s="9">
        <f t="shared" si="21"/>
        <v>36.472626826308748</v>
      </c>
      <c r="E124" s="9">
        <f t="shared" si="21"/>
        <v>-2.2036909124185682</v>
      </c>
      <c r="F124" s="9">
        <f t="shared" si="22"/>
        <v>-1.6300224514455741</v>
      </c>
      <c r="G124" s="10">
        <f t="shared" si="30"/>
        <v>2.1666666599999997</v>
      </c>
      <c r="H124" s="5">
        <f t="shared" si="30"/>
        <v>1</v>
      </c>
      <c r="I124">
        <f t="shared" si="24"/>
        <v>55.736510167798372</v>
      </c>
      <c r="J124">
        <f t="shared" si="25"/>
        <v>53.882419377530681</v>
      </c>
      <c r="K124">
        <f t="shared" si="25"/>
        <v>-14.256347628652911</v>
      </c>
      <c r="L124">
        <f t="shared" si="26"/>
        <v>-11.79762967317717</v>
      </c>
      <c r="M124">
        <f t="shared" si="27"/>
        <v>-29.052553120703756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20.795708985239813</v>
      </c>
      <c r="C125" s="9">
        <f t="shared" si="20"/>
        <v>0.63600000000000045</v>
      </c>
      <c r="D125" s="9">
        <f t="shared" si="21"/>
        <v>36.795708985239813</v>
      </c>
      <c r="E125" s="9">
        <f t="shared" si="21"/>
        <v>-2.2897519441466585</v>
      </c>
      <c r="F125" s="9">
        <f t="shared" si="22"/>
        <v>-1.7003258871102793</v>
      </c>
      <c r="G125" s="10">
        <f t="shared" si="30"/>
        <v>2.1666666599999997</v>
      </c>
      <c r="H125" s="5">
        <f t="shared" si="30"/>
        <v>1</v>
      </c>
      <c r="I125">
        <f t="shared" si="24"/>
        <v>55.712978234400097</v>
      </c>
      <c r="J125">
        <f t="shared" si="25"/>
        <v>53.811633599491621</v>
      </c>
      <c r="K125">
        <f t="shared" si="25"/>
        <v>-14.430662947377133</v>
      </c>
      <c r="L125">
        <f t="shared" si="26"/>
        <v>-11.777156618685661</v>
      </c>
      <c r="M125">
        <f t="shared" si="27"/>
        <v>-29.015720530031814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21.118366798017625</v>
      </c>
      <c r="C126" s="9">
        <f t="shared" si="20"/>
        <v>0.64200000000000046</v>
      </c>
      <c r="D126" s="9">
        <f t="shared" si="21"/>
        <v>37.118366798017625</v>
      </c>
      <c r="E126" s="9">
        <f t="shared" si="21"/>
        <v>-2.3768582048004618</v>
      </c>
      <c r="F126" s="9">
        <f t="shared" si="22"/>
        <v>-1.7714014422070834</v>
      </c>
      <c r="G126" s="10">
        <f t="shared" si="30"/>
        <v>2.1666666599999997</v>
      </c>
      <c r="H126" s="5">
        <f t="shared" si="30"/>
        <v>1</v>
      </c>
      <c r="I126">
        <f t="shared" si="24"/>
        <v>55.690132540578304</v>
      </c>
      <c r="J126">
        <f t="shared" si="25"/>
        <v>53.740970659779506</v>
      </c>
      <c r="K126">
        <f t="shared" si="25"/>
        <v>-14.604757270557323</v>
      </c>
      <c r="L126">
        <f t="shared" si="26"/>
        <v>-11.756868397717707</v>
      </c>
      <c r="M126">
        <f t="shared" si="27"/>
        <v>-28.97892914246782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21.440600998345147</v>
      </c>
      <c r="C127" s="9">
        <f t="shared" si="20"/>
        <v>0.64800000000000046</v>
      </c>
      <c r="D127" s="9">
        <f t="shared" si="21"/>
        <v>37.440600998345147</v>
      </c>
      <c r="E127" s="9">
        <f t="shared" si="21"/>
        <v>-2.4650083691483702</v>
      </c>
      <c r="F127" s="9">
        <f t="shared" si="22"/>
        <v>-1.8432458728442294</v>
      </c>
      <c r="G127" s="10">
        <f t="shared" si="30"/>
        <v>2.1666666599999997</v>
      </c>
      <c r="H127" s="5">
        <f t="shared" si="30"/>
        <v>1</v>
      </c>
      <c r="I127">
        <f t="shared" si="24"/>
        <v>55.667970386455259</v>
      </c>
      <c r="J127">
        <f t="shared" si="25"/>
        <v>53.670429449393197</v>
      </c>
      <c r="K127">
        <f t="shared" si="25"/>
        <v>-14.778630845412131</v>
      </c>
      <c r="L127">
        <f t="shared" si="26"/>
        <v>-11.736763593978793</v>
      </c>
      <c r="M127">
        <f t="shared" si="27"/>
        <v>-28.942177593234327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21.762412313296814</v>
      </c>
      <c r="C128" s="9">
        <f t="shared" si="20"/>
        <v>0.65400000000000047</v>
      </c>
      <c r="D128" s="9">
        <f t="shared" si="21"/>
        <v>37.762412313296814</v>
      </c>
      <c r="E128" s="9">
        <f t="shared" si="21"/>
        <v>-2.5542011134175211</v>
      </c>
      <c r="F128" s="9">
        <f t="shared" si="22"/>
        <v>-1.9158559459452591</v>
      </c>
      <c r="G128" s="10">
        <f t="shared" si="30"/>
        <v>2.1666666599999997</v>
      </c>
      <c r="H128" s="5">
        <f t="shared" si="30"/>
        <v>1</v>
      </c>
      <c r="I128">
        <f t="shared" si="24"/>
        <v>55.646489060727639</v>
      </c>
      <c r="J128">
        <f t="shared" si="25"/>
        <v>53.600008867829324</v>
      </c>
      <c r="K128">
        <f t="shared" si="25"/>
        <v>-14.952283910971538</v>
      </c>
      <c r="L128">
        <f t="shared" si="26"/>
        <v>-11.71684079597483</v>
      </c>
      <c r="M128">
        <f t="shared" si="27"/>
        <v>-28.905464531040025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22.083801463369461</v>
      </c>
      <c r="C129" s="9">
        <f t="shared" si="20"/>
        <v>0.66000000000000048</v>
      </c>
      <c r="D129" s="9">
        <f t="shared" si="21"/>
        <v>38.083801463369461</v>
      </c>
      <c r="E129" s="9">
        <f t="shared" si="21"/>
        <v>-2.6444351152449093</v>
      </c>
      <c r="F129" s="9">
        <f t="shared" si="22"/>
        <v>-1.9892284391465549</v>
      </c>
      <c r="G129" s="10">
        <f t="shared" si="30"/>
        <v>2.1666666599999997</v>
      </c>
      <c r="H129" s="5">
        <f t="shared" si="30"/>
        <v>1</v>
      </c>
      <c r="I129">
        <f t="shared" si="24"/>
        <v>55.625685840755274</v>
      </c>
      <c r="J129">
        <f t="shared" si="25"/>
        <v>53.529707823053478</v>
      </c>
      <c r="K129">
        <f t="shared" si="25"/>
        <v>-15.125716698157778</v>
      </c>
      <c r="L129">
        <f t="shared" si="26"/>
        <v>-11.697098596994252</v>
      </c>
      <c r="M129">
        <f t="shared" si="27"/>
        <v>-28.868788618062339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22.404769162533036</v>
      </c>
      <c r="C130" s="9">
        <f t="shared" si="20"/>
        <v>0.66600000000000048</v>
      </c>
      <c r="D130" s="9">
        <f t="shared" si="21"/>
        <v>38.404769162533036</v>
      </c>
      <c r="E130" s="9">
        <f t="shared" si="21"/>
        <v>-2.7357090536289812</v>
      </c>
      <c r="F130" s="9">
        <f t="shared" si="22"/>
        <v>-2.0633601406960271</v>
      </c>
      <c r="G130" s="10">
        <f t="shared" si="30"/>
        <v>2.1666666599999997</v>
      </c>
      <c r="H130" s="5">
        <f t="shared" si="30"/>
        <v>1</v>
      </c>
      <c r="I130">
        <f t="shared" si="24"/>
        <v>55.605557992653608</v>
      </c>
      <c r="J130">
        <f t="shared" si="25"/>
        <v>53.45952523147151</v>
      </c>
      <c r="K130">
        <f t="shared" si="25"/>
        <v>-15.298929429866151</v>
      </c>
      <c r="L130">
        <f t="shared" si="26"/>
        <v>-11.677535595091282</v>
      </c>
      <c r="M130">
        <f t="shared" si="27"/>
        <v>-28.832148529929732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22.725316118281157</v>
      </c>
      <c r="C131" s="9">
        <f t="shared" si="20"/>
        <v>0.67200000000000049</v>
      </c>
      <c r="D131" s="9">
        <f t="shared" si="21"/>
        <v>38.725316118281157</v>
      </c>
      <c r="E131" s="9">
        <f t="shared" si="21"/>
        <v>-2.8280216088817167</v>
      </c>
      <c r="F131" s="9">
        <f t="shared" si="22"/>
        <v>-2.1382478493529775</v>
      </c>
      <c r="G131" s="10">
        <f t="shared" si="30"/>
        <v>2.1666666599999997</v>
      </c>
      <c r="H131" s="5">
        <f t="shared" si="30"/>
        <v>1</v>
      </c>
      <c r="I131">
        <f t="shared" si="24"/>
        <v>55.586102771389882</v>
      </c>
      <c r="J131">
        <f t="shared" si="25"/>
        <v>53.389460017900959</v>
      </c>
      <c r="K131">
        <f t="shared" si="25"/>
        <v>-15.47192232104573</v>
      </c>
      <c r="L131">
        <f t="shared" si="26"/>
        <v>-11.658150393070356</v>
      </c>
      <c r="M131">
        <f t="shared" si="27"/>
        <v>-28.795542955703699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23.045443031681486</v>
      </c>
      <c r="C132" s="9">
        <f t="shared" si="20"/>
        <v>0.67800000000000049</v>
      </c>
      <c r="D132" s="9">
        <f t="shared" si="21"/>
        <v>39.045443031681486</v>
      </c>
      <c r="E132" s="9">
        <f t="shared" si="21"/>
        <v>-2.921371462581194</v>
      </c>
      <c r="F132" s="9">
        <f t="shared" si="22"/>
        <v>-2.2138883742890969</v>
      </c>
      <c r="G132" s="10">
        <f t="shared" si="30"/>
        <v>2.1666666599999997</v>
      </c>
      <c r="H132" s="5">
        <f t="shared" si="30"/>
        <v>1</v>
      </c>
      <c r="I132">
        <f t="shared" si="24"/>
        <v>55.567317420882944</v>
      </c>
      <c r="J132">
        <f t="shared" si="25"/>
        <v>53.319511115542539</v>
      </c>
      <c r="K132">
        <f t="shared" si="25"/>
        <v>-15.644695578779952</v>
      </c>
      <c r="L132">
        <f t="shared" si="26"/>
        <v>-11.638941598471662</v>
      </c>
      <c r="M132">
        <f t="shared" si="27"/>
        <v>-28.758970597860387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23.365150597425966</v>
      </c>
      <c r="C133" s="9">
        <f t="shared" si="20"/>
        <v>0.6840000000000005</v>
      </c>
      <c r="D133" s="9">
        <f t="shared" si="21"/>
        <v>39.365150597425966</v>
      </c>
      <c r="E133" s="9">
        <f t="shared" si="21"/>
        <v>-3.015757297524635</v>
      </c>
      <c r="F133" s="9">
        <f t="shared" si="22"/>
        <v>-2.2902785349906192</v>
      </c>
      <c r="G133" s="10">
        <f t="shared" ref="G133:H148" si="31">G132</f>
        <v>2.1666666599999997</v>
      </c>
      <c r="H133" s="5">
        <f t="shared" si="31"/>
        <v>1</v>
      </c>
      <c r="I133">
        <f t="shared" si="24"/>
        <v>55.549199174106633</v>
      </c>
      <c r="J133">
        <f t="shared" si="25"/>
        <v>53.249677465951713</v>
      </c>
      <c r="K133">
        <f t="shared" si="25"/>
        <v>-15.817249402367114</v>
      </c>
      <c r="L133">
        <f t="shared" si="26"/>
        <v>-11.619907823557785</v>
      </c>
      <c r="M133">
        <f t="shared" si="27"/>
        <v>-28.722430172271928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23.684439503880853</v>
      </c>
      <c r="C134" s="9">
        <f t="shared" si="20"/>
        <v>0.6900000000000005</v>
      </c>
      <c r="D134" s="9">
        <f t="shared" si="21"/>
        <v>39.684439503880853</v>
      </c>
      <c r="E134" s="9">
        <f t="shared" si="21"/>
        <v>-3.1111777976819384</v>
      </c>
      <c r="F134" s="9">
        <f t="shared" si="22"/>
        <v>-2.3674151611615959</v>
      </c>
      <c r="G134" s="10">
        <f t="shared" si="31"/>
        <v>2.1666666599999997</v>
      </c>
      <c r="H134" s="5">
        <f t="shared" si="31"/>
        <v>1</v>
      </c>
      <c r="I134">
        <f t="shared" si="24"/>
        <v>55.531745253196661</v>
      </c>
      <c r="J134">
        <f t="shared" si="25"/>
        <v>53.179958019010364</v>
      </c>
      <c r="K134">
        <f t="shared" si="25"/>
        <v>-15.989583983400745</v>
      </c>
      <c r="L134">
        <f t="shared" si="26"/>
        <v>-11.601047685301433</v>
      </c>
      <c r="M134">
        <f t="shared" si="27"/>
        <v>-28.685920408187339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24.003310433136576</v>
      </c>
      <c r="C135" s="9">
        <f t="shared" si="20"/>
        <v>0.69600000000000051</v>
      </c>
      <c r="D135" s="9">
        <f t="shared" si="21"/>
        <v>40.003310433136576</v>
      </c>
      <c r="E135" s="9">
        <f t="shared" si="21"/>
        <v>-3.20763164814969</v>
      </c>
      <c r="F135" s="9">
        <f t="shared" si="22"/>
        <v>-2.4452950926283012</v>
      </c>
      <c r="G135" s="10">
        <f t="shared" si="31"/>
        <v>2.1666666599999997</v>
      </c>
      <c r="H135" s="5">
        <f t="shared" si="31"/>
        <v>1</v>
      </c>
      <c r="I135">
        <f t="shared" si="24"/>
        <v>55.514952869561085</v>
      </c>
      <c r="J135">
        <f t="shared" si="25"/>
        <v>53.110351732898557</v>
      </c>
      <c r="K135">
        <f t="shared" si="25"/>
        <v>-16.161699505849871</v>
      </c>
      <c r="L135">
        <f t="shared" si="26"/>
        <v>-11.58235980537424</v>
      </c>
      <c r="M135">
        <f t="shared" si="27"/>
        <v>-28.649440048213062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24.321764061057472</v>
      </c>
      <c r="C136" s="9">
        <f t="shared" si="20"/>
        <v>0.70200000000000051</v>
      </c>
      <c r="D136" s="9">
        <f t="shared" si="21"/>
        <v>40.321764061057472</v>
      </c>
      <c r="E136" s="9">
        <f t="shared" si="21"/>
        <v>-3.3051175351056572</v>
      </c>
      <c r="F136" s="9">
        <f t="shared" si="22"/>
        <v>-2.5239151792447556</v>
      </c>
      <c r="G136" s="10">
        <f t="shared" si="31"/>
        <v>2.1666666599999997</v>
      </c>
      <c r="H136" s="5">
        <f t="shared" si="31"/>
        <v>1</v>
      </c>
      <c r="I136">
        <f t="shared" si="24"/>
        <v>55.498819223993941</v>
      </c>
      <c r="J136">
        <f t="shared" si="25"/>
        <v>53.040857574066315</v>
      </c>
      <c r="K136">
        <f t="shared" si="25"/>
        <v>-16.333596146139151</v>
      </c>
      <c r="L136">
        <f t="shared" si="26"/>
        <v>-11.56384281013656</v>
      </c>
      <c r="M136">
        <f t="shared" si="27"/>
        <v>-28.612987848293095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24.63980105733129</v>
      </c>
      <c r="C137" s="9">
        <f t="shared" si="20"/>
        <v>0.70800000000000052</v>
      </c>
      <c r="D137" s="9">
        <f t="shared" si="21"/>
        <v>40.63980105733129</v>
      </c>
      <c r="E137" s="9">
        <f t="shared" si="21"/>
        <v>-3.4036341457637613</v>
      </c>
      <c r="F137" s="9">
        <f t="shared" si="22"/>
        <v>-2.6032722807993576</v>
      </c>
      <c r="G137" s="10">
        <f t="shared" si="31"/>
        <v>2.1666666599999997</v>
      </c>
      <c r="H137" s="5">
        <f t="shared" si="31"/>
        <v>1</v>
      </c>
      <c r="I137">
        <f t="shared" si="24"/>
        <v>55.483341506792407</v>
      </c>
      <c r="J137">
        <f t="shared" si="25"/>
        <v>52.971474517205493</v>
      </c>
      <c r="K137">
        <f t="shared" si="25"/>
        <v>-16.505274073228907</v>
      </c>
      <c r="L137">
        <f t="shared" si="26"/>
        <v>-11.545495330628304</v>
      </c>
      <c r="M137">
        <f t="shared" si="27"/>
        <v>-28.576562577688694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24.957422085518573</v>
      </c>
      <c r="C138" s="9">
        <f t="shared" si="20"/>
        <v>0.71400000000000052</v>
      </c>
      <c r="D138" s="9">
        <f t="shared" si="21"/>
        <v>40.957422085518573</v>
      </c>
      <c r="E138" s="9">
        <f t="shared" si="21"/>
        <v>-3.5031801683295334</v>
      </c>
      <c r="F138" s="9">
        <f t="shared" si="22"/>
        <v>-2.683363266922612</v>
      </c>
      <c r="G138" s="10">
        <f t="shared" si="31"/>
        <v>2.1666666599999997</v>
      </c>
      <c r="H138" s="5">
        <f t="shared" si="31"/>
        <v>1</v>
      </c>
      <c r="I138">
        <f t="shared" si="24"/>
        <v>55.468516897877151</v>
      </c>
      <c r="J138">
        <f t="shared" si="25"/>
        <v>52.902201545221722</v>
      </c>
      <c r="K138">
        <f t="shared" si="25"/>
        <v>-16.676733448695039</v>
      </c>
      <c r="L138">
        <f t="shared" si="26"/>
        <v>-11.527316002560765</v>
      </c>
      <c r="M138">
        <f t="shared" si="27"/>
        <v>-28.540163018957646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25.274627803101858</v>
      </c>
      <c r="C139" s="9">
        <f t="shared" si="20"/>
        <v>0.72000000000000053</v>
      </c>
      <c r="D139" s="9">
        <f t="shared" si="21"/>
        <v>41.274627803101858</v>
      </c>
      <c r="E139" s="9">
        <f t="shared" si="21"/>
        <v>-3.603754291956045</v>
      </c>
      <c r="F139" s="9">
        <f t="shared" si="22"/>
        <v>-2.7641850169959654</v>
      </c>
      <c r="G139" s="10">
        <f t="shared" si="31"/>
        <v>2.1666666599999997</v>
      </c>
      <c r="H139" s="5">
        <f t="shared" si="31"/>
        <v>1</v>
      </c>
      <c r="I139">
        <f t="shared" si="24"/>
        <v>55.454342566915891</v>
      </c>
      <c r="J139">
        <f t="shared" si="25"/>
        <v>52.833037649206361</v>
      </c>
      <c r="K139">
        <f t="shared" si="25"/>
        <v>-16.847974426808786</v>
      </c>
      <c r="L139">
        <f t="shared" si="26"/>
        <v>-11.509303466309381</v>
      </c>
      <c r="M139">
        <f t="shared" si="27"/>
        <v>-28.503787967933071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25.591418861534706</v>
      </c>
      <c r="C140" s="9">
        <f t="shared" si="20"/>
        <v>0.72600000000000053</v>
      </c>
      <c r="D140" s="9">
        <f t="shared" si="21"/>
        <v>41.591418861534706</v>
      </c>
      <c r="E140" s="9">
        <f t="shared" si="21"/>
        <v>-3.7053552067003204</v>
      </c>
      <c r="F140" s="9">
        <f t="shared" si="22"/>
        <v>-2.8457344200617092</v>
      </c>
      <c r="G140" s="10">
        <f t="shared" si="31"/>
        <v>2.1666666599999997</v>
      </c>
      <c r="H140" s="5">
        <f t="shared" si="31"/>
        <v>1</v>
      </c>
      <c r="I140">
        <f t="shared" si="24"/>
        <v>55.440815673450039</v>
      </c>
      <c r="J140">
        <f t="shared" si="25"/>
        <v>52.763981828408504</v>
      </c>
      <c r="K140">
        <f t="shared" si="25"/>
        <v>-17.018997154616386</v>
      </c>
      <c r="L140">
        <f t="shared" si="26"/>
        <v>-11.491456366907462</v>
      </c>
      <c r="M140">
        <f t="shared" si="27"/>
        <v>-28.467436233701783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25.907795906290552</v>
      </c>
      <c r="C141" s="9">
        <f t="shared" si="20"/>
        <v>0.73200000000000054</v>
      </c>
      <c r="D141" s="9">
        <f t="shared" si="21"/>
        <v>41.907795906290552</v>
      </c>
      <c r="E141" s="9">
        <f t="shared" si="21"/>
        <v>-3.8079816034802252</v>
      </c>
      <c r="F141" s="9">
        <f t="shared" si="22"/>
        <v>-2.9280083747339778</v>
      </c>
      <c r="G141" s="10">
        <f t="shared" si="31"/>
        <v>2.1666666599999997</v>
      </c>
      <c r="H141" s="5">
        <f t="shared" si="31"/>
        <v>1</v>
      </c>
      <c r="I141">
        <f t="shared" si="24"/>
        <v>55.427933367024529</v>
      </c>
      <c r="J141">
        <f t="shared" si="25"/>
        <v>52.695033090207062</v>
      </c>
      <c r="K141">
        <f t="shared" si="25"/>
        <v>-17.189801772018598</v>
      </c>
      <c r="L141">
        <f t="shared" si="26"/>
        <v>-11.47377335404083</v>
      </c>
      <c r="M141">
        <f t="shared" si="27"/>
        <v>-28.431106638582133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26.223759576911419</v>
      </c>
      <c r="C142" s="9">
        <f t="shared" si="20"/>
        <v>0.73800000000000054</v>
      </c>
      <c r="D142" s="9">
        <f t="shared" si="21"/>
        <v>42.223759576911419</v>
      </c>
      <c r="E142" s="9">
        <f t="shared" si="21"/>
        <v>-3.9116321740318312</v>
      </c>
      <c r="F142" s="9">
        <f t="shared" si="22"/>
        <v>-3.0110037891108052</v>
      </c>
      <c r="G142" s="10">
        <f t="shared" si="31"/>
        <v>2.1666666599999997</v>
      </c>
      <c r="H142" s="5">
        <f t="shared" si="31"/>
        <v>1</v>
      </c>
      <c r="I142">
        <f t="shared" si="24"/>
        <v>55.415692787320509</v>
      </c>
      <c r="J142">
        <f t="shared" si="25"/>
        <v>52.626190450082817</v>
      </c>
      <c r="K142">
        <f t="shared" si="25"/>
        <v>-17.360388411850089</v>
      </c>
      <c r="L142">
        <f t="shared" si="26"/>
        <v>-11.456253082043334</v>
      </c>
      <c r="M142">
        <f t="shared" si="27"/>
        <v>-28.394798018101383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26.539310507056442</v>
      </c>
      <c r="C143" s="9">
        <f t="shared" si="20"/>
        <v>0.74400000000000055</v>
      </c>
      <c r="D143" s="9">
        <f t="shared" si="21"/>
        <v>42.539310507056442</v>
      </c>
      <c r="E143" s="9">
        <f t="shared" si="21"/>
        <v>-4.0163056108672572</v>
      </c>
      <c r="F143" s="9">
        <f t="shared" si="22"/>
        <v>-3.0947175806872576</v>
      </c>
      <c r="G143" s="10">
        <f t="shared" si="31"/>
        <v>2.1666666599999997</v>
      </c>
      <c r="H143" s="5">
        <f t="shared" si="31"/>
        <v>1</v>
      </c>
      <c r="I143">
        <f t="shared" si="24"/>
        <v>55.404091064291094</v>
      </c>
      <c r="J143">
        <f t="shared" si="25"/>
        <v>52.557452931590554</v>
      </c>
      <c r="K143">
        <f t="shared" si="25"/>
        <v>-17.530757199958696</v>
      </c>
      <c r="L143">
        <f t="shared" si="26"/>
        <v>-11.438894209893276</v>
      </c>
      <c r="M143">
        <f t="shared" si="27"/>
        <v>-28.358509220972561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26.85444932455021</v>
      </c>
      <c r="C144" s="9">
        <f t="shared" si="20"/>
        <v>0.75000000000000056</v>
      </c>
      <c r="D144" s="9">
        <f t="shared" si="21"/>
        <v>42.85444932455021</v>
      </c>
      <c r="E144" s="9">
        <f t="shared" si="21"/>
        <v>-4.1220006072329873</v>
      </c>
      <c r="F144" s="9">
        <f t="shared" si="22"/>
        <v>-3.1791466762695992</v>
      </c>
      <c r="G144" s="10">
        <f t="shared" si="31"/>
        <v>2.1666666599999997</v>
      </c>
      <c r="H144" s="5">
        <f t="shared" si="31"/>
        <v>1</v>
      </c>
      <c r="I144">
        <f t="shared" si="24"/>
        <v>55.393125318299859</v>
      </c>
      <c r="J144">
        <f t="shared" si="25"/>
        <v>52.488819566331195</v>
      </c>
      <c r="K144">
        <f t="shared" si="25"/>
        <v>-17.700908255284531</v>
      </c>
      <c r="L144">
        <f t="shared" si="26"/>
        <v>-11.421695401210645</v>
      </c>
      <c r="M144">
        <f t="shared" si="27"/>
        <v>-28.322239109070779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27.169176651430973</v>
      </c>
      <c r="C145" s="9">
        <f t="shared" si="20"/>
        <v>0.75600000000000056</v>
      </c>
      <c r="D145" s="9">
        <f t="shared" si="21"/>
        <v>43.169176651430973</v>
      </c>
      <c r="E145" s="9">
        <f t="shared" si="21"/>
        <v>-4.228715857068658</v>
      </c>
      <c r="F145" s="9">
        <f t="shared" si="22"/>
        <v>-3.2642880118905278</v>
      </c>
      <c r="G145" s="10">
        <f t="shared" si="31"/>
        <v>2.1666666599999997</v>
      </c>
      <c r="H145" s="5">
        <f t="shared" si="31"/>
        <v>1</v>
      </c>
      <c r="I145">
        <f t="shared" si="24"/>
        <v>55.382792660262211</v>
      </c>
      <c r="J145">
        <f t="shared" si="25"/>
        <v>52.42028939392393</v>
      </c>
      <c r="K145">
        <f t="shared" si="25"/>
        <v>-17.870841689938956</v>
      </c>
      <c r="L145">
        <f t="shared" si="26"/>
        <v>-11.404655324255192</v>
      </c>
      <c r="M145">
        <f t="shared" si="27"/>
        <v>-28.28598655740905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27.483493103998683</v>
      </c>
      <c r="C146" s="9">
        <f t="shared" si="20"/>
        <v>0.76200000000000057</v>
      </c>
      <c r="D146" s="9">
        <f t="shared" si="21"/>
        <v>43.483493103998683</v>
      </c>
      <c r="E146" s="9">
        <f t="shared" si="21"/>
        <v>-4.336450054966325</v>
      </c>
      <c r="F146" s="9">
        <f t="shared" si="22"/>
        <v>-3.3501385327254467</v>
      </c>
      <c r="G146" s="10">
        <f t="shared" si="31"/>
        <v>2.1666666599999997</v>
      </c>
      <c r="H146" s="5">
        <f t="shared" si="31"/>
        <v>1</v>
      </c>
      <c r="I146">
        <f t="shared" si="24"/>
        <v>55.373090191789487</v>
      </c>
      <c r="J146">
        <f t="shared" si="25"/>
        <v>52.351861461978402</v>
      </c>
      <c r="K146">
        <f t="shared" si="25"/>
        <v>-18.040557609283411</v>
      </c>
      <c r="L146">
        <f t="shared" si="26"/>
        <v>-11.387772651925314</v>
      </c>
      <c r="M146">
        <f t="shared" si="27"/>
        <v>-28.249750454113517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27.797399292862821</v>
      </c>
      <c r="C147" s="9">
        <f t="shared" si="20"/>
        <v>0.76800000000000057</v>
      </c>
      <c r="D147" s="9">
        <f t="shared" si="21"/>
        <v>43.797399292862821</v>
      </c>
      <c r="E147" s="9">
        <f t="shared" si="21"/>
        <v>-4.4452018961301993</v>
      </c>
      <c r="F147" s="9">
        <f t="shared" si="22"/>
        <v>-3.4366951930097502</v>
      </c>
      <c r="G147" s="10">
        <f t="shared" si="31"/>
        <v>2.1666666599999997</v>
      </c>
      <c r="H147" s="5">
        <f t="shared" si="31"/>
        <v>1</v>
      </c>
      <c r="I147">
        <f t="shared" si="24"/>
        <v>55.364015005335624</v>
      </c>
      <c r="J147">
        <f t="shared" si="25"/>
        <v>52.283534826066848</v>
      </c>
      <c r="K147">
        <f t="shared" si="25"/>
        <v>-18.210056112008093</v>
      </c>
      <c r="L147">
        <f t="shared" si="26"/>
        <v>-11.371046061757708</v>
      </c>
      <c r="M147">
        <f t="shared" si="27"/>
        <v>-28.213529700398155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28.110895822990109</v>
      </c>
      <c r="C148" s="9">
        <f t="shared" si="20"/>
        <v>0.77400000000000058</v>
      </c>
      <c r="D148" s="9">
        <f t="shared" si="21"/>
        <v>44.110895822990109</v>
      </c>
      <c r="E148" s="9">
        <f t="shared" si="21"/>
        <v>-4.554970076336855</v>
      </c>
      <c r="F148" s="9">
        <f t="shared" si="22"/>
        <v>-3.5239549559571599</v>
      </c>
      <c r="G148" s="10">
        <f t="shared" si="31"/>
        <v>2.1666666599999997</v>
      </c>
      <c r="H148" s="5">
        <f t="shared" si="31"/>
        <v>1</v>
      </c>
      <c r="I148">
        <f t="shared" si="24"/>
        <v>55.355564184346541</v>
      </c>
      <c r="J148">
        <f t="shared" si="25"/>
        <v>52.215308549696303</v>
      </c>
      <c r="K148">
        <f t="shared" si="25"/>
        <v>-18.379337290210483</v>
      </c>
      <c r="L148">
        <f t="shared" si="26"/>
        <v>-11.354474235927796</v>
      </c>
      <c r="M148">
        <f t="shared" si="27"/>
        <v>-28.17732321053888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28.423983293752038</v>
      </c>
      <c r="C149" s="9">
        <f t="shared" ref="C149:C212" si="36">C148+_dt</f>
        <v>0.78000000000000058</v>
      </c>
      <c r="D149" s="9">
        <f t="shared" ref="D149:E212" si="37">D148+$C$7*(J148+J149)/2</f>
        <v>44.423983293752038</v>
      </c>
      <c r="E149" s="9">
        <f t="shared" si="37"/>
        <v>-4.6657532918959079</v>
      </c>
      <c r="F149" s="9">
        <f t="shared" ref="F149:F212" si="38">$O$1*D149^2+$O$2*D149+$O$3</f>
        <v>-3.6119147936790621</v>
      </c>
      <c r="G149" s="10">
        <f t="shared" ref="G149:H164" si="39">G148</f>
        <v>2.1666666599999997</v>
      </c>
      <c r="H149" s="5">
        <f t="shared" si="39"/>
        <v>1</v>
      </c>
      <c r="I149">
        <f t="shared" ref="I149:I212" si="40">SQRT(J149^2+K149^2)</f>
        <v>55.347734803411903</v>
      </c>
      <c r="J149">
        <f t="shared" ref="J149:K212" si="41">J148+L148*$C$7</f>
        <v>52.147181704280733</v>
      </c>
      <c r="K149">
        <f t="shared" si="41"/>
        <v>-18.548401229473715</v>
      </c>
      <c r="L149">
        <f t="shared" ref="L149:L212" si="42">-$C$15*I149*J149</f>
        <v>-11.338055861250858</v>
      </c>
      <c r="M149">
        <f t="shared" ref="M149:M212" si="43">-$C$6-$C$15*I149*K149</f>
        <v>-28.141129911847116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28.73666229897222</v>
      </c>
      <c r="C150" s="9">
        <f t="shared" si="36"/>
        <v>0.78600000000000059</v>
      </c>
      <c r="D150" s="9">
        <f t="shared" si="37"/>
        <v>44.73666229897222</v>
      </c>
      <c r="E150" s="9">
        <f t="shared" si="37"/>
        <v>-4.7775502396111635</v>
      </c>
      <c r="F150" s="9">
        <f t="shared" si="38"/>
        <v>-3.7005716871048633</v>
      </c>
      <c r="G150" s="10">
        <f t="shared" si="39"/>
        <v>2.1666666599999997</v>
      </c>
      <c r="H150" s="5">
        <f t="shared" si="39"/>
        <v>1</v>
      </c>
      <c r="I150">
        <f t="shared" si="40"/>
        <v>55.340523928419451</v>
      </c>
      <c r="J150">
        <f t="shared" si="41"/>
        <v>52.079153369113229</v>
      </c>
      <c r="K150">
        <f t="shared" si="41"/>
        <v>-18.717248008944797</v>
      </c>
      <c r="L150">
        <f t="shared" si="42"/>
        <v>-11.321789629183916</v>
      </c>
      <c r="M150">
        <f t="shared" si="43"/>
        <v>-28.104948744642719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29.048933426973576</v>
      </c>
      <c r="C151" s="9">
        <f t="shared" si="36"/>
        <v>0.79200000000000059</v>
      </c>
      <c r="D151" s="9">
        <f t="shared" si="37"/>
        <v>45.048933426973576</v>
      </c>
      <c r="E151" s="9">
        <f t="shared" si="37"/>
        <v>-4.8903596167422361</v>
      </c>
      <c r="F151" s="9">
        <f t="shared" si="38"/>
        <v>-3.7899226259033401</v>
      </c>
      <c r="G151" s="10">
        <f t="shared" si="39"/>
        <v>2.1666666599999997</v>
      </c>
      <c r="H151" s="5">
        <f t="shared" si="39"/>
        <v>1</v>
      </c>
      <c r="I151">
        <f t="shared" si="40"/>
        <v>55.333928616711603</v>
      </c>
      <c r="J151">
        <f t="shared" si="41"/>
        <v>52.011222631338129</v>
      </c>
      <c r="K151">
        <f t="shared" si="41"/>
        <v>-18.885877701412653</v>
      </c>
      <c r="L151">
        <f t="shared" si="42"/>
        <v>-11.305674235828267</v>
      </c>
      <c r="M151">
        <f t="shared" si="43"/>
        <v>-28.068778662226357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29.360797260625361</v>
      </c>
      <c r="C152" s="9">
        <f t="shared" si="36"/>
        <v>0.7980000000000006</v>
      </c>
      <c r="D152" s="9">
        <f t="shared" si="37"/>
        <v>45.360797260625361</v>
      </c>
      <c r="E152" s="9">
        <f t="shared" si="37"/>
        <v>-5.0041801209666321</v>
      </c>
      <c r="F152" s="9">
        <f t="shared" si="38"/>
        <v>-3.879964608404991</v>
      </c>
      <c r="G152" s="10">
        <f t="shared" si="39"/>
        <v>2.1666666599999997</v>
      </c>
      <c r="H152" s="5">
        <f t="shared" si="39"/>
        <v>1</v>
      </c>
      <c r="I152">
        <f t="shared" si="40"/>
        <v>55.327945917244413</v>
      </c>
      <c r="J152">
        <f t="shared" si="41"/>
        <v>51.943388585923159</v>
      </c>
      <c r="K152">
        <f t="shared" si="41"/>
        <v>-19.05429037338601</v>
      </c>
      <c r="L152">
        <f t="shared" si="42"/>
        <v>-11.28970838193271</v>
      </c>
      <c r="M152">
        <f t="shared" si="43"/>
        <v>-28.032618630851253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29.672254377390026</v>
      </c>
      <c r="C153" s="9">
        <f t="shared" si="36"/>
        <v>0.8040000000000006</v>
      </c>
      <c r="D153" s="9">
        <f t="shared" si="37"/>
        <v>45.672254377390026</v>
      </c>
      <c r="E153" s="9">
        <f t="shared" si="37"/>
        <v>-5.1190104503423033</v>
      </c>
      <c r="F153" s="9">
        <f t="shared" si="38"/>
        <v>-3.9706946415253763</v>
      </c>
      <c r="G153" s="10">
        <f t="shared" si="39"/>
        <v>2.1666666599999997</v>
      </c>
      <c r="H153" s="5">
        <f t="shared" si="39"/>
        <v>1</v>
      </c>
      <c r="I153">
        <f t="shared" si="40"/>
        <v>55.322572870748772</v>
      </c>
      <c r="J153">
        <f t="shared" si="41"/>
        <v>51.875650335631562</v>
      </c>
      <c r="K153">
        <f t="shared" si="41"/>
        <v>-19.222486085171116</v>
      </c>
      <c r="L153">
        <f t="shared" si="42"/>
        <v>-11.273890772897428</v>
      </c>
      <c r="M153">
        <f t="shared" si="43"/>
        <v>-27.996467629694315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29.9833053493699</v>
      </c>
      <c r="C154" s="9">
        <f t="shared" si="36"/>
        <v>0.81000000000000061</v>
      </c>
      <c r="D154" s="9">
        <f t="shared" si="37"/>
        <v>45.9833053493699</v>
      </c>
      <c r="E154" s="9">
        <f t="shared" si="37"/>
        <v>-5.2348493032706642</v>
      </c>
      <c r="F154" s="9">
        <f t="shared" si="38"/>
        <v>-4.0621097406894391</v>
      </c>
      <c r="G154" s="10">
        <f t="shared" si="39"/>
        <v>2.1666666599999997</v>
      </c>
      <c r="H154" s="5">
        <f t="shared" si="39"/>
        <v>1</v>
      </c>
      <c r="I154">
        <f t="shared" si="40"/>
        <v>55.317806509893707</v>
      </c>
      <c r="J154">
        <f t="shared" si="41"/>
        <v>51.80800699099418</v>
      </c>
      <c r="K154">
        <f t="shared" si="41"/>
        <v>-19.390464890949282</v>
      </c>
      <c r="L154">
        <f t="shared" si="42"/>
        <v>-11.258220118778452</v>
      </c>
      <c r="M154">
        <f t="shared" si="43"/>
        <v>-27.960324650826657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30.293950743353726</v>
      </c>
      <c r="C155" s="9">
        <f t="shared" si="36"/>
        <v>0.81600000000000061</v>
      </c>
      <c r="D155" s="9">
        <f t="shared" si="37"/>
        <v>46.293950743353726</v>
      </c>
      <c r="E155" s="9">
        <f t="shared" si="37"/>
        <v>-5.3516953784600751</v>
      </c>
      <c r="F155" s="9">
        <f t="shared" si="38"/>
        <v>-4.1542069297567901</v>
      </c>
      <c r="G155" s="10">
        <f t="shared" si="39"/>
        <v>2.1666666599999997</v>
      </c>
      <c r="H155" s="5">
        <f t="shared" si="39"/>
        <v>1</v>
      </c>
      <c r="I155">
        <f t="shared" si="40"/>
        <v>55.313643859451808</v>
      </c>
      <c r="J155">
        <f t="shared" si="41"/>
        <v>51.740457670281508</v>
      </c>
      <c r="K155">
        <f t="shared" si="41"/>
        <v>-19.558226838854242</v>
      </c>
      <c r="L155">
        <f t="shared" si="42"/>
        <v>-11.242695134292775</v>
      </c>
      <c r="M155">
        <f t="shared" si="43"/>
        <v>-27.924188699183482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30.604191120863</v>
      </c>
      <c r="C156" s="9">
        <f t="shared" si="36"/>
        <v>0.82200000000000062</v>
      </c>
      <c r="D156" s="9">
        <f t="shared" si="37"/>
        <v>46.604191120863</v>
      </c>
      <c r="E156" s="9">
        <f t="shared" si="37"/>
        <v>-5.4695473748897863</v>
      </c>
      <c r="F156" s="9">
        <f t="shared" si="38"/>
        <v>-4.2469832409479711</v>
      </c>
      <c r="G156" s="10">
        <f t="shared" si="39"/>
        <v>2.1666666599999997</v>
      </c>
      <c r="H156" s="5">
        <f t="shared" si="39"/>
        <v>1</v>
      </c>
      <c r="I156">
        <f t="shared" si="40"/>
        <v>55.310081936466695</v>
      </c>
      <c r="J156">
        <f t="shared" si="41"/>
        <v>51.673001499475752</v>
      </c>
      <c r="K156">
        <f t="shared" si="41"/>
        <v>-19.725771971049344</v>
      </c>
      <c r="L156">
        <f t="shared" si="42"/>
        <v>-11.227314538824025</v>
      </c>
      <c r="M156">
        <f t="shared" si="43"/>
        <v>-27.888058792533336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30.914027038198157</v>
      </c>
      <c r="C157" s="9">
        <f t="shared" si="36"/>
        <v>0.82800000000000062</v>
      </c>
      <c r="D157" s="9">
        <f t="shared" si="37"/>
        <v>46.914027038198157</v>
      </c>
      <c r="E157" s="9">
        <f t="shared" si="37"/>
        <v>-5.5884039917743475</v>
      </c>
      <c r="F157" s="9">
        <f t="shared" si="38"/>
        <v>-4.3404357147716714</v>
      </c>
      <c r="G157" s="10">
        <f t="shared" si="39"/>
        <v>2.1666666599999997</v>
      </c>
      <c r="H157" s="5">
        <f t="shared" si="39"/>
        <v>1</v>
      </c>
      <c r="I157">
        <f t="shared" si="40"/>
        <v>55.307117750422343</v>
      </c>
      <c r="J157">
        <f t="shared" si="41"/>
        <v>51.605637612242809</v>
      </c>
      <c r="K157">
        <f t="shared" si="41"/>
        <v>-19.893100323804543</v>
      </c>
      <c r="L157">
        <f t="shared" si="42"/>
        <v>-11.212077056428683</v>
      </c>
      <c r="M157">
        <f t="shared" si="43"/>
        <v>-27.851933961446711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31.223459046484599</v>
      </c>
      <c r="C158" s="9">
        <f t="shared" si="36"/>
        <v>0.83400000000000063</v>
      </c>
      <c r="D158" s="9">
        <f t="shared" si="37"/>
        <v>47.223459046484599</v>
      </c>
      <c r="E158" s="9">
        <f t="shared" si="37"/>
        <v>-5.7082639285284804</v>
      </c>
      <c r="F158" s="9">
        <f t="shared" si="38"/>
        <v>-4.4345613999528997</v>
      </c>
      <c r="G158" s="10">
        <f t="shared" si="39"/>
        <v>2.1666666599999997</v>
      </c>
      <c r="H158" s="5">
        <f t="shared" si="39"/>
        <v>1</v>
      </c>
      <c r="I158">
        <f t="shared" si="40"/>
        <v>55.304748303414371</v>
      </c>
      <c r="J158">
        <f t="shared" si="41"/>
        <v>51.538365149904237</v>
      </c>
      <c r="K158">
        <f t="shared" si="41"/>
        <v>-20.060211927573224</v>
      </c>
      <c r="L158">
        <f t="shared" si="42"/>
        <v>-11.196981415842878</v>
      </c>
      <c r="M158">
        <f t="shared" si="43"/>
        <v>-27.815813249263993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31.532487691718536</v>
      </c>
      <c r="C159" s="9">
        <f t="shared" si="36"/>
        <v>0.84000000000000064</v>
      </c>
      <c r="D159" s="9">
        <f t="shared" si="37"/>
        <v>47.532487691718536</v>
      </c>
      <c r="E159" s="9">
        <f t="shared" si="37"/>
        <v>-5.8291258847324068</v>
      </c>
      <c r="F159" s="9">
        <f t="shared" si="38"/>
        <v>-4.5293573533620854</v>
      </c>
      <c r="G159" s="10">
        <f t="shared" si="39"/>
        <v>2.1666666599999997</v>
      </c>
      <c r="H159" s="5">
        <f t="shared" si="39"/>
        <v>1</v>
      </c>
      <c r="I159">
        <f t="shared" si="40"/>
        <v>55.302970590323064</v>
      </c>
      <c r="J159">
        <f t="shared" si="41"/>
        <v>51.47118326140918</v>
      </c>
      <c r="K159">
        <f t="shared" si="41"/>
        <v>-20.227106807068807</v>
      </c>
      <c r="L159">
        <f t="shared" si="42"/>
        <v>-11.18202635048965</v>
      </c>
      <c r="M159">
        <f t="shared" si="43"/>
        <v>-27.779695712062797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31.841113514812683</v>
      </c>
      <c r="C160" s="9">
        <f t="shared" si="36"/>
        <v>0.84600000000000064</v>
      </c>
      <c r="D160" s="9">
        <f t="shared" si="37"/>
        <v>47.841113514812683</v>
      </c>
      <c r="E160" s="9">
        <f t="shared" si="37"/>
        <v>-5.9509885600976364</v>
      </c>
      <c r="F160" s="9">
        <f t="shared" si="38"/>
        <v>-4.6248206399451499</v>
      </c>
      <c r="G160" s="10">
        <f t="shared" si="39"/>
        <v>2.1666666599999997</v>
      </c>
      <c r="H160" s="5">
        <f t="shared" si="39"/>
        <v>1</v>
      </c>
      <c r="I160">
        <f t="shared" si="40"/>
        <v>55.301781598988157</v>
      </c>
      <c r="J160">
        <f t="shared" si="41"/>
        <v>51.404091103306243</v>
      </c>
      <c r="K160">
        <f t="shared" si="41"/>
        <v>-20.393784981341184</v>
      </c>
      <c r="L160">
        <f t="shared" si="42"/>
        <v>-11.167210598486763</v>
      </c>
      <c r="M160">
        <f t="shared" si="43"/>
        <v>-27.743580418624589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32.149337051641751</v>
      </c>
      <c r="C161" s="9">
        <f t="shared" si="36"/>
        <v>0.85200000000000065</v>
      </c>
      <c r="D161" s="9">
        <f t="shared" si="37"/>
        <v>48.149337051641751</v>
      </c>
      <c r="E161" s="9">
        <f t="shared" si="37"/>
        <v>-6.0738506544332189</v>
      </c>
      <c r="F161" s="9">
        <f t="shared" si="38"/>
        <v>-4.7209483326544666</v>
      </c>
      <c r="G161" s="10">
        <f t="shared" si="39"/>
        <v>2.1666666599999997</v>
      </c>
      <c r="H161" s="5">
        <f t="shared" si="39"/>
        <v>1</v>
      </c>
      <c r="I161">
        <f t="shared" si="40"/>
        <v>55.301178310385247</v>
      </c>
      <c r="J161">
        <f t="shared" si="41"/>
        <v>51.337087839715323</v>
      </c>
      <c r="K161">
        <f t="shared" si="41"/>
        <v>-20.560246463852931</v>
      </c>
      <c r="L161">
        <f t="shared" si="42"/>
        <v>-11.152532902654947</v>
      </c>
      <c r="M161">
        <f t="shared" si="43"/>
        <v>-27.707466450400698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32.457158833087796</v>
      </c>
      <c r="C162" s="9">
        <f t="shared" si="36"/>
        <v>0.85800000000000065</v>
      </c>
      <c r="D162" s="9">
        <f t="shared" si="37"/>
        <v>48.457158833087796</v>
      </c>
      <c r="E162" s="9">
        <f t="shared" si="37"/>
        <v>-6.1977108676124439</v>
      </c>
      <c r="F162" s="9">
        <f t="shared" si="38"/>
        <v>-4.8177375123807717</v>
      </c>
      <c r="G162" s="10">
        <f t="shared" si="39"/>
        <v>2.1666666599999997</v>
      </c>
      <c r="H162" s="5">
        <f t="shared" si="39"/>
        <v>1</v>
      </c>
      <c r="I162">
        <f t="shared" si="40"/>
        <v>55.301157698803813</v>
      </c>
      <c r="J162">
        <f t="shared" si="41"/>
        <v>51.270172642299393</v>
      </c>
      <c r="K162">
        <f t="shared" si="41"/>
        <v>-20.726491262555335</v>
      </c>
      <c r="L162">
        <f t="shared" si="42"/>
        <v>-11.13799201052662</v>
      </c>
      <c r="M162">
        <f t="shared" si="43"/>
        <v>-27.671352901477615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32.764579385085405</v>
      </c>
      <c r="C163" s="9">
        <f t="shared" si="36"/>
        <v>0.86400000000000066</v>
      </c>
      <c r="D163" s="9">
        <f t="shared" si="37"/>
        <v>48.764579385085405</v>
      </c>
      <c r="E163" s="9">
        <f t="shared" si="37"/>
        <v>-6.3225678995400028</v>
      </c>
      <c r="F163" s="9">
        <f t="shared" si="38"/>
        <v>-4.9151852678859917</v>
      </c>
      <c r="G163" s="10">
        <f t="shared" si="39"/>
        <v>2.1666666599999997</v>
      </c>
      <c r="H163" s="5">
        <f t="shared" si="39"/>
        <v>1</v>
      </c>
      <c r="I163">
        <f t="shared" si="40"/>
        <v>55.301716732026712</v>
      </c>
      <c r="J163">
        <f t="shared" si="41"/>
        <v>51.203344690236236</v>
      </c>
      <c r="K163">
        <f t="shared" si="41"/>
        <v>-20.892519379964202</v>
      </c>
      <c r="L163">
        <f t="shared" si="42"/>
        <v>-11.123586674355039</v>
      </c>
      <c r="M163">
        <f t="shared" si="43"/>
        <v>-27.635238878541667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33.071599228666685</v>
      </c>
      <c r="C164" s="9">
        <f t="shared" si="36"/>
        <v>0.87000000000000066</v>
      </c>
      <c r="D164" s="9">
        <f t="shared" si="37"/>
        <v>49.071599228666685</v>
      </c>
      <c r="E164" s="9">
        <f t="shared" si="37"/>
        <v>-6.4484204501196016</v>
      </c>
      <c r="F164" s="9">
        <f t="shared" si="38"/>
        <v>-5.0132886957369616</v>
      </c>
      <c r="G164" s="10">
        <f t="shared" si="39"/>
        <v>2.1666666599999997</v>
      </c>
      <c r="H164" s="5">
        <f t="shared" si="39"/>
        <v>1</v>
      </c>
      <c r="I164">
        <f t="shared" si="40"/>
        <v>55.302852371511172</v>
      </c>
      <c r="J164">
        <f t="shared" si="41"/>
        <v>51.136603170190106</v>
      </c>
      <c r="K164">
        <f t="shared" si="41"/>
        <v>-21.058330813235454</v>
      </c>
      <c r="L164">
        <f t="shared" si="42"/>
        <v>-11.109315651123865</v>
      </c>
      <c r="M164">
        <f t="shared" si="43"/>
        <v>-27.599123500842989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33.378218880006102</v>
      </c>
      <c r="C165" s="9">
        <f t="shared" si="36"/>
        <v>0.87600000000000067</v>
      </c>
      <c r="D165" s="9">
        <f t="shared" si="37"/>
        <v>49.378218880006102</v>
      </c>
      <c r="E165" s="9">
        <f t="shared" si="37"/>
        <v>-6.5752672192220292</v>
      </c>
      <c r="F165" s="9">
        <f t="shared" si="38"/>
        <v>-5.1120449002400603</v>
      </c>
      <c r="G165" s="10">
        <f t="shared" ref="G165:H180" si="45">G164</f>
        <v>2.1666666599999997</v>
      </c>
      <c r="H165" s="5">
        <f t="shared" si="45"/>
        <v>1</v>
      </c>
      <c r="I165">
        <f t="shared" si="40"/>
        <v>55.304561572571082</v>
      </c>
      <c r="J165">
        <f t="shared" si="41"/>
        <v>51.069947276283365</v>
      </c>
      <c r="K165">
        <f t="shared" si="41"/>
        <v>-21.223925554240513</v>
      </c>
      <c r="L165">
        <f t="shared" si="42"/>
        <v>-11.095177702557123</v>
      </c>
      <c r="M165">
        <f t="shared" si="43"/>
        <v>-27.563005900158842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33.684438850465156</v>
      </c>
      <c r="C166" s="9">
        <f t="shared" si="36"/>
        <v>0.88200000000000067</v>
      </c>
      <c r="D166" s="9">
        <f t="shared" si="37"/>
        <v>49.684438850465156</v>
      </c>
      <c r="E166" s="9">
        <f t="shared" si="37"/>
        <v>-6.7031069066536748</v>
      </c>
      <c r="F166" s="9">
        <f t="shared" si="38"/>
        <v>-5.2114509933767375</v>
      </c>
      <c r="G166" s="10">
        <f t="shared" si="45"/>
        <v>2.1666666599999997</v>
      </c>
      <c r="H166" s="5">
        <f t="shared" si="45"/>
        <v>1</v>
      </c>
      <c r="I166">
        <f t="shared" si="40"/>
        <v>55.30684128456064</v>
      </c>
      <c r="J166">
        <f t="shared" si="41"/>
        <v>51.003376210068019</v>
      </c>
      <c r="K166">
        <f t="shared" si="41"/>
        <v>-21.389303589641464</v>
      </c>
      <c r="L166">
        <f t="shared" si="42"/>
        <v>-11.081171595129534</v>
      </c>
      <c r="M166">
        <f t="shared" si="43"/>
        <v>-27.526885220756228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33.990259646636851</v>
      </c>
      <c r="C167" s="9">
        <f t="shared" si="36"/>
        <v>0.88800000000000068</v>
      </c>
      <c r="D167" s="9">
        <f t="shared" si="37"/>
        <v>49.990259646636851</v>
      </c>
      <c r="E167" s="9">
        <f t="shared" si="37"/>
        <v>-6.8319382121254968</v>
      </c>
      <c r="F167" s="9">
        <f t="shared" si="38"/>
        <v>-5.3115040947399184</v>
      </c>
      <c r="G167" s="10">
        <f t="shared" si="45"/>
        <v>2.1666666599999997</v>
      </c>
      <c r="H167" s="5">
        <f t="shared" si="45"/>
        <v>1</v>
      </c>
      <c r="I167">
        <f t="shared" si="40"/>
        <v>55.309688451059202</v>
      </c>
      <c r="J167">
        <f t="shared" si="41"/>
        <v>50.936889180497239</v>
      </c>
      <c r="K167">
        <f t="shared" si="41"/>
        <v>-21.554464900966003</v>
      </c>
      <c r="L167">
        <f t="shared" si="42"/>
        <v>-11.067296100077218</v>
      </c>
      <c r="M167">
        <f t="shared" si="43"/>
        <v>-27.490760619353871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34.295681770390033</v>
      </c>
      <c r="C168" s="9">
        <f t="shared" si="36"/>
        <v>0.89400000000000068</v>
      </c>
      <c r="D168" s="9">
        <f t="shared" si="37"/>
        <v>50.295681770390033</v>
      </c>
      <c r="E168" s="9">
        <f t="shared" si="37"/>
        <v>-6.9617598352224412</v>
      </c>
      <c r="F168" s="9">
        <f t="shared" si="38"/>
        <v>-5.4122013314713087</v>
      </c>
      <c r="G168" s="10">
        <f t="shared" si="45"/>
        <v>2.1666666599999997</v>
      </c>
      <c r="H168" s="5">
        <f t="shared" si="45"/>
        <v>1</v>
      </c>
      <c r="I168">
        <f t="shared" si="40"/>
        <v>55.313100010057276</v>
      </c>
      <c r="J168">
        <f t="shared" si="41"/>
        <v>50.870485403896772</v>
      </c>
      <c r="K168">
        <f t="shared" si="41"/>
        <v>-21.719409464682126</v>
      </c>
      <c r="L168">
        <f t="shared" si="42"/>
        <v>-11.053549993408707</v>
      </c>
      <c r="M168">
        <f t="shared" si="43"/>
        <v>-27.454631265083471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34.600705718913531</v>
      </c>
      <c r="C169" s="9">
        <f t="shared" si="36"/>
        <v>0.90000000000000069</v>
      </c>
      <c r="D169" s="9">
        <f t="shared" si="37"/>
        <v>50.600705718913531</v>
      </c>
      <c r="E169" s="9">
        <f t="shared" si="37"/>
        <v>-7.0925704753733054</v>
      </c>
      <c r="F169" s="9">
        <f t="shared" si="38"/>
        <v>-5.5135398381995566</v>
      </c>
      <c r="G169" s="10">
        <f t="shared" si="45"/>
        <v>2.1666666599999997</v>
      </c>
      <c r="H169" s="5">
        <f t="shared" si="45"/>
        <v>1</v>
      </c>
      <c r="I169">
        <f t="shared" si="40"/>
        <v>55.317072894143614</v>
      </c>
      <c r="J169">
        <f t="shared" si="41"/>
        <v>50.804164103936323</v>
      </c>
      <c r="K169">
        <f t="shared" si="41"/>
        <v>-21.884137252272627</v>
      </c>
      <c r="L169">
        <f t="shared" si="42"/>
        <v>-11.039932055916292</v>
      </c>
      <c r="M169">
        <f t="shared" si="43"/>
        <v>-27.418496339450307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34.905331984760146</v>
      </c>
      <c r="C170" s="9">
        <f t="shared" si="36"/>
        <v>0.90600000000000069</v>
      </c>
      <c r="D170" s="9">
        <f t="shared" si="37"/>
        <v>50.905331984760146</v>
      </c>
      <c r="E170" s="9">
        <f t="shared" si="37"/>
        <v>-7.2243688318210513</v>
      </c>
      <c r="F170" s="9">
        <f t="shared" si="38"/>
        <v>-5.6155167569792832</v>
      </c>
      <c r="G170" s="10">
        <f t="shared" si="45"/>
        <v>2.1666666599999997</v>
      </c>
      <c r="H170" s="5">
        <f t="shared" si="45"/>
        <v>1</v>
      </c>
      <c r="I170">
        <f t="shared" si="40"/>
        <v>55.321604030693351</v>
      </c>
      <c r="J170">
        <f t="shared" si="41"/>
        <v>50.737924511600824</v>
      </c>
      <c r="K170">
        <f t="shared" si="41"/>
        <v>-22.048648230309329</v>
      </c>
      <c r="L170">
        <f t="shared" si="42"/>
        <v>-11.026441073187669</v>
      </c>
      <c r="M170">
        <f t="shared" si="43"/>
        <v>-27.38235503629317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35.209561055890433</v>
      </c>
      <c r="C171" s="9">
        <f t="shared" si="36"/>
        <v>0.9120000000000007</v>
      </c>
      <c r="D171" s="9">
        <f t="shared" si="37"/>
        <v>51.209561055890433</v>
      </c>
      <c r="E171" s="9">
        <f t="shared" si="37"/>
        <v>-7.3571536035935603</v>
      </c>
      <c r="F171" s="9">
        <f t="shared" si="38"/>
        <v>-5.7181292372309853</v>
      </c>
      <c r="G171" s="10">
        <f t="shared" si="45"/>
        <v>2.1666666599999997</v>
      </c>
      <c r="H171" s="5">
        <f t="shared" si="45"/>
        <v>1</v>
      </c>
      <c r="I171">
        <f t="shared" si="40"/>
        <v>55.326690342057013</v>
      </c>
      <c r="J171">
        <f t="shared" si="41"/>
        <v>50.671765865161696</v>
      </c>
      <c r="K171">
        <f t="shared" si="41"/>
        <v>-22.212942360527087</v>
      </c>
      <c r="L171">
        <f t="shared" si="42"/>
        <v>-11.013075835617855</v>
      </c>
      <c r="M171">
        <f t="shared" si="43"/>
        <v>-27.346206561743582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35.513393415716365</v>
      </c>
      <c r="C172" s="9">
        <f t="shared" si="36"/>
        <v>0.9180000000000007</v>
      </c>
      <c r="D172" s="9">
        <f t="shared" si="37"/>
        <v>51.513393415716365</v>
      </c>
      <c r="E172" s="9">
        <f t="shared" si="37"/>
        <v>-7.4909234894748344</v>
      </c>
      <c r="F172" s="9">
        <f t="shared" si="38"/>
        <v>-5.8213744356817845</v>
      </c>
      <c r="G172" s="10">
        <f t="shared" si="45"/>
        <v>2.1666666599999997</v>
      </c>
      <c r="H172" s="5">
        <f t="shared" si="45"/>
        <v>1</v>
      </c>
      <c r="I172">
        <f t="shared" si="40"/>
        <v>55.332328745750523</v>
      </c>
      <c r="J172">
        <f t="shared" si="41"/>
        <v>50.605687410147986</v>
      </c>
      <c r="K172">
        <f t="shared" si="41"/>
        <v>-22.377019599897547</v>
      </c>
      <c r="L172">
        <f t="shared" si="42"/>
        <v>-10.999835138421384</v>
      </c>
      <c r="M172">
        <f t="shared" si="43"/>
        <v>-27.310050134184369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35.816829543144763</v>
      </c>
      <c r="C173" s="9">
        <f t="shared" si="36"/>
        <v>0.92400000000000071</v>
      </c>
      <c r="D173" s="9">
        <f t="shared" si="37"/>
        <v>51.816829543144763</v>
      </c>
      <c r="E173" s="9">
        <f t="shared" si="37"/>
        <v>-7.6256771879766347</v>
      </c>
      <c r="F173" s="9">
        <f t="shared" si="38"/>
        <v>-5.9252495163070078</v>
      </c>
      <c r="G173" s="10">
        <f t="shared" si="45"/>
        <v>2.1666666599999997</v>
      </c>
      <c r="H173" s="5">
        <f t="shared" si="45"/>
        <v>1</v>
      </c>
      <c r="I173">
        <f t="shared" si="40"/>
        <v>55.338516154645887</v>
      </c>
      <c r="J173">
        <f t="shared" si="41"/>
        <v>50.539688399317455</v>
      </c>
      <c r="K173">
        <f t="shared" si="41"/>
        <v>-22.540879900702652</v>
      </c>
      <c r="L173">
        <f t="shared" si="42"/>
        <v>-10.986717781644723</v>
      </c>
      <c r="M173">
        <f t="shared" si="43"/>
        <v>-27.27388498420753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36.119869912620601</v>
      </c>
      <c r="C174" s="9">
        <f t="shared" si="36"/>
        <v>0.93000000000000071</v>
      </c>
      <c r="D174" s="9">
        <f t="shared" si="37"/>
        <v>52.119869912620601</v>
      </c>
      <c r="E174" s="9">
        <f t="shared" si="37"/>
        <v>-7.7614133973105668</v>
      </c>
      <c r="F174" s="9">
        <f t="shared" si="38"/>
        <v>-6.0297516502726367</v>
      </c>
      <c r="G174" s="10">
        <f t="shared" si="45"/>
        <v>2.1666666599999997</v>
      </c>
      <c r="H174" s="5">
        <f t="shared" si="45"/>
        <v>1</v>
      </c>
      <c r="I174">
        <f t="shared" si="40"/>
        <v>55.345249477162753</v>
      </c>
      <c r="J174">
        <f t="shared" si="41"/>
        <v>50.473768092627587</v>
      </c>
      <c r="K174">
        <f t="shared" si="41"/>
        <v>-22.704523210607899</v>
      </c>
      <c r="L174">
        <f t="shared" si="42"/>
        <v>-10.973722570178928</v>
      </c>
      <c r="M174">
        <f t="shared" si="43"/>
        <v>-27.237710354571455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36.422514994170101</v>
      </c>
      <c r="C175" s="9">
        <f t="shared" si="36"/>
        <v>0.93600000000000072</v>
      </c>
      <c r="D175" s="9">
        <f t="shared" si="37"/>
        <v>52.422514994170101</v>
      </c>
      <c r="E175" s="9">
        <f t="shared" si="37"/>
        <v>-7.8981308153605969</v>
      </c>
      <c r="F175" s="9">
        <f t="shared" si="38"/>
        <v>-6.1348780158785585</v>
      </c>
      <c r="G175" s="10">
        <f t="shared" si="45"/>
        <v>2.1666666599999997</v>
      </c>
      <c r="H175" s="5">
        <f t="shared" si="45"/>
        <v>1</v>
      </c>
      <c r="I175">
        <f t="shared" si="40"/>
        <v>55.352525617460493</v>
      </c>
      <c r="J175">
        <f t="shared" si="41"/>
        <v>50.407925757206513</v>
      </c>
      <c r="K175">
        <f t="shared" si="41"/>
        <v>-22.867949472735329</v>
      </c>
      <c r="L175">
        <f t="shared" si="42"/>
        <v>-10.960848313772503</v>
      </c>
      <c r="M175">
        <f t="shared" si="43"/>
        <v>-27.201525500157448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36.724765253443692</v>
      </c>
      <c r="C176" s="9">
        <f t="shared" si="36"/>
        <v>0.94200000000000073</v>
      </c>
      <c r="D176" s="9">
        <f t="shared" si="37"/>
        <v>52.724765253443692</v>
      </c>
      <c r="E176" s="9">
        <f t="shared" si="37"/>
        <v>-8.0358281396560116</v>
      </c>
      <c r="F176" s="9">
        <f t="shared" si="38"/>
        <v>-6.2406257985026805</v>
      </c>
      <c r="G176" s="10">
        <f t="shared" si="45"/>
        <v>2.1666666599999997</v>
      </c>
      <c r="H176" s="5">
        <f t="shared" si="45"/>
        <v>1</v>
      </c>
      <c r="I176">
        <f t="shared" si="40"/>
        <v>55.360341475631074</v>
      </c>
      <c r="J176">
        <f t="shared" si="41"/>
        <v>50.342160667323881</v>
      </c>
      <c r="K176">
        <f t="shared" si="41"/>
        <v>-23.031158625736275</v>
      </c>
      <c r="L176">
        <f t="shared" si="42"/>
        <v>-10.948093827044454</v>
      </c>
      <c r="M176">
        <f t="shared" si="43"/>
        <v>-27.165329687925595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37.026621151758746</v>
      </c>
      <c r="C177" s="9">
        <f t="shared" si="36"/>
        <v>0.94800000000000073</v>
      </c>
      <c r="D177" s="9">
        <f t="shared" si="37"/>
        <v>53.026621151758746</v>
      </c>
      <c r="E177" s="9">
        <f t="shared" si="37"/>
        <v>-8.1745040673448113</v>
      </c>
      <c r="F177" s="9">
        <f t="shared" si="38"/>
        <v>-6.3469921905458113</v>
      </c>
      <c r="G177" s="10">
        <f t="shared" si="45"/>
        <v>2.1666666599999997</v>
      </c>
      <c r="H177" s="5">
        <f t="shared" si="45"/>
        <v>1</v>
      </c>
      <c r="I177">
        <f t="shared" si="40"/>
        <v>55.368693947892332</v>
      </c>
      <c r="J177">
        <f t="shared" si="41"/>
        <v>50.276472104361616</v>
      </c>
      <c r="K177">
        <f t="shared" si="41"/>
        <v>-23.194150603863829</v>
      </c>
      <c r="L177">
        <f t="shared" si="42"/>
        <v>-10.93545792949751</v>
      </c>
      <c r="M177">
        <f t="shared" si="43"/>
        <v>-27.129122196869929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37.328083146142184</v>
      </c>
      <c r="C178" s="9">
        <f t="shared" si="36"/>
        <v>0.95400000000000074</v>
      </c>
      <c r="D178" s="9">
        <f t="shared" si="37"/>
        <v>53.328083146142184</v>
      </c>
      <c r="E178" s="9">
        <f t="shared" si="37"/>
        <v>-8.3141572951675382</v>
      </c>
      <c r="F178" s="9">
        <f t="shared" si="38"/>
        <v>-6.4539743913774066</v>
      </c>
      <c r="G178" s="10">
        <f t="shared" si="45"/>
        <v>2.1666666599999997</v>
      </c>
      <c r="H178" s="5">
        <f t="shared" si="45"/>
        <v>1</v>
      </c>
      <c r="I178">
        <f t="shared" si="40"/>
        <v>55.37757992678177</v>
      </c>
      <c r="J178">
        <f t="shared" si="41"/>
        <v>50.210859356784631</v>
      </c>
      <c r="K178">
        <f t="shared" si="41"/>
        <v>-23.356925337045048</v>
      </c>
      <c r="L178">
        <f t="shared" si="42"/>
        <v>-10.922939445531506</v>
      </c>
      <c r="M178">
        <f t="shared" si="43"/>
        <v>-27.092902317972968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37.629151689372875</v>
      </c>
      <c r="C179" s="9">
        <f t="shared" si="36"/>
        <v>0.96000000000000074</v>
      </c>
      <c r="D179" s="9">
        <f t="shared" si="37"/>
        <v>53.629151689372875</v>
      </c>
      <c r="E179" s="9">
        <f t="shared" si="37"/>
        <v>-8.4547865194315328</v>
      </c>
      <c r="F179" s="9">
        <f t="shared" si="38"/>
        <v>-6.5615696072820882</v>
      </c>
      <c r="G179" s="10">
        <f t="shared" si="45"/>
        <v>2.1666666599999997</v>
      </c>
      <c r="H179" s="5">
        <f t="shared" si="45"/>
        <v>1</v>
      </c>
      <c r="I179">
        <f t="shared" si="40"/>
        <v>55.386996301350834</v>
      </c>
      <c r="J179">
        <f t="shared" si="41"/>
        <v>50.14532172011144</v>
      </c>
      <c r="K179">
        <f t="shared" si="41"/>
        <v>-23.519482750952886</v>
      </c>
      <c r="L179">
        <f t="shared" si="42"/>
        <v>-10.910537204456912</v>
      </c>
      <c r="M179">
        <f t="shared" si="43"/>
        <v>-27.05666935415957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37.929827230023861</v>
      </c>
      <c r="C180" s="9">
        <f t="shared" si="36"/>
        <v>0.96600000000000075</v>
      </c>
      <c r="D180" s="9">
        <f t="shared" si="37"/>
        <v>53.929827230023861</v>
      </c>
      <c r="E180" s="9">
        <f t="shared" si="37"/>
        <v>-8.5963904359856258</v>
      </c>
      <c r="F180" s="9">
        <f t="shared" si="38"/>
        <v>-6.6697750514069716</v>
      </c>
      <c r="G180" s="10">
        <f t="shared" si="45"/>
        <v>2.1666666599999997</v>
      </c>
      <c r="H180" s="5">
        <f t="shared" si="45"/>
        <v>1</v>
      </c>
      <c r="I180">
        <f t="shared" si="40"/>
        <v>55.396939957359386</v>
      </c>
      <c r="J180">
        <f t="shared" si="41"/>
        <v>50.079858496884697</v>
      </c>
      <c r="K180">
        <f t="shared" si="41"/>
        <v>-23.681822767077843</v>
      </c>
      <c r="L180">
        <f t="shared" si="42"/>
        <v>-10.898250040508456</v>
      </c>
      <c r="M180">
        <f t="shared" si="43"/>
        <v>-27.020422620250113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38.230110212504442</v>
      </c>
      <c r="C181" s="9">
        <f t="shared" si="36"/>
        <v>0.97200000000000075</v>
      </c>
      <c r="D181" s="9">
        <f t="shared" si="37"/>
        <v>54.230110212504442</v>
      </c>
      <c r="E181" s="9">
        <f t="shared" si="37"/>
        <v>-8.7389677401952568</v>
      </c>
      <c r="F181" s="9">
        <f t="shared" si="38"/>
        <v>-6.7785879437097893</v>
      </c>
      <c r="G181" s="10">
        <f t="shared" ref="G181:H196" si="46">G180</f>
        <v>2.1666666599999997</v>
      </c>
      <c r="H181" s="5">
        <f t="shared" si="46"/>
        <v>1</v>
      </c>
      <c r="I181">
        <f t="shared" si="40"/>
        <v>55.407407777470652</v>
      </c>
      <c r="J181">
        <f t="shared" si="41"/>
        <v>50.014468996641646</v>
      </c>
      <c r="K181">
        <f t="shared" si="41"/>
        <v>-23.843945302799344</v>
      </c>
      <c r="L181">
        <f t="shared" si="42"/>
        <v>-10.886076792858908</v>
      </c>
      <c r="M181">
        <f t="shared" si="43"/>
        <v>-26.984161442913042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38.530001077102021</v>
      </c>
      <c r="C182" s="9">
        <f t="shared" si="36"/>
        <v>0.97800000000000076</v>
      </c>
      <c r="D182" s="9">
        <f t="shared" si="37"/>
        <v>54.530001077102021</v>
      </c>
      <c r="E182" s="9">
        <f t="shared" si="37"/>
        <v>-8.8825171269180245</v>
      </c>
      <c r="F182" s="9">
        <f t="shared" si="38"/>
        <v>-6.8880055109077833</v>
      </c>
      <c r="G182" s="10">
        <f t="shared" si="46"/>
        <v>2.1666666599999997</v>
      </c>
      <c r="H182" s="5">
        <f t="shared" si="46"/>
        <v>1</v>
      </c>
      <c r="I182">
        <f t="shared" si="40"/>
        <v>55.418396641446243</v>
      </c>
      <c r="J182">
        <f t="shared" si="41"/>
        <v>49.949152535884494</v>
      </c>
      <c r="K182">
        <f t="shared" si="41"/>
        <v>-24.005850271456822</v>
      </c>
      <c r="L182">
        <f t="shared" si="42"/>
        <v>-10.874016305632905</v>
      </c>
      <c r="M182">
        <f t="shared" si="43"/>
        <v>-26.947885160616746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38.829500260023828</v>
      </c>
      <c r="C183" s="9">
        <f t="shared" si="36"/>
        <v>0.98400000000000076</v>
      </c>
      <c r="D183" s="9">
        <f t="shared" si="37"/>
        <v>54.829500260023828</v>
      </c>
      <c r="E183" s="9">
        <f t="shared" si="37"/>
        <v>-9.0270372904796563</v>
      </c>
      <c r="F183" s="9">
        <f t="shared" si="38"/>
        <v>-6.9980249864274011</v>
      </c>
      <c r="G183" s="10">
        <f t="shared" si="46"/>
        <v>2.1666666599999997</v>
      </c>
      <c r="H183" s="5">
        <f t="shared" si="46"/>
        <v>1</v>
      </c>
      <c r="I183">
        <f t="shared" si="40"/>
        <v>55.429903426341397</v>
      </c>
      <c r="J183">
        <f t="shared" si="41"/>
        <v>49.883908438050696</v>
      </c>
      <c r="K183">
        <f t="shared" si="41"/>
        <v>-24.167537582420522</v>
      </c>
      <c r="L183">
        <f t="shared" si="42"/>
        <v>-10.862067427920865</v>
      </c>
      <c r="M183">
        <f t="shared" si="43"/>
        <v>-26.911593123580808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39.128608193438431</v>
      </c>
      <c r="C184" s="9">
        <f t="shared" si="36"/>
        <v>0.99000000000000077</v>
      </c>
      <c r="D184" s="9">
        <f t="shared" si="37"/>
        <v>55.128608193438431</v>
      </c>
      <c r="E184" s="9">
        <f t="shared" si="37"/>
        <v>-9.1725269246504038</v>
      </c>
      <c r="F184" s="9">
        <f t="shared" si="38"/>
        <v>-7.1086436103547443</v>
      </c>
      <c r="G184" s="10">
        <f t="shared" si="46"/>
        <v>2.1666666599999997</v>
      </c>
      <c r="H184" s="5">
        <f t="shared" si="46"/>
        <v>1</v>
      </c>
      <c r="I184">
        <f t="shared" si="40"/>
        <v>55.441925006700352</v>
      </c>
      <c r="J184">
        <f t="shared" si="41"/>
        <v>49.818736033483169</v>
      </c>
      <c r="K184">
        <f t="shared" si="41"/>
        <v>-24.329007141162005</v>
      </c>
      <c r="L184">
        <f t="shared" si="42"/>
        <v>-10.850229013792992</v>
      </c>
      <c r="M184">
        <f t="shared" si="43"/>
        <v>-26.87528469372657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39.42732530551708</v>
      </c>
      <c r="C185" s="9">
        <f t="shared" si="36"/>
        <v>0.99600000000000077</v>
      </c>
      <c r="D185" s="9">
        <f t="shared" si="37"/>
        <v>55.42732530551708</v>
      </c>
      <c r="E185" s="9">
        <f t="shared" si="37"/>
        <v>-9.3189847226218632</v>
      </c>
      <c r="F185" s="9">
        <f t="shared" si="38"/>
        <v>-7.2198586293867866</v>
      </c>
      <c r="G185" s="10">
        <f t="shared" si="46"/>
        <v>2.1666666599999997</v>
      </c>
      <c r="H185" s="5">
        <f t="shared" si="46"/>
        <v>1</v>
      </c>
      <c r="I185">
        <f t="shared" si="40"/>
        <v>55.454458254751714</v>
      </c>
      <c r="J185">
        <f t="shared" si="41"/>
        <v>49.753634659400412</v>
      </c>
      <c r="K185">
        <f t="shared" si="41"/>
        <v>-24.490258849324366</v>
      </c>
      <c r="L185">
        <f t="shared" si="42"/>
        <v>-10.838499922313302</v>
      </c>
      <c r="M185">
        <f t="shared" si="43"/>
        <v>-26.838959244627102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39.725652020474882</v>
      </c>
      <c r="C186" s="9">
        <f t="shared" si="36"/>
        <v>1.0020000000000007</v>
      </c>
      <c r="D186" s="9">
        <f t="shared" si="37"/>
        <v>55.725652020474882</v>
      </c>
      <c r="E186" s="9">
        <f t="shared" si="37"/>
        <v>-9.4664093769842133</v>
      </c>
      <c r="F186" s="9">
        <f t="shared" si="38"/>
        <v>-7.3316672967833538</v>
      </c>
      <c r="G186" s="10">
        <f t="shared" si="46"/>
        <v>2.1666666599999997</v>
      </c>
      <c r="H186" s="5">
        <f t="shared" si="46"/>
        <v>1</v>
      </c>
      <c r="I186">
        <f t="shared" si="40"/>
        <v>55.467500040603781</v>
      </c>
      <c r="J186">
        <f t="shared" si="41"/>
        <v>49.68860365986653</v>
      </c>
      <c r="K186">
        <f t="shared" si="41"/>
        <v>-24.651292604792129</v>
      </c>
      <c r="L186">
        <f t="shared" si="42"/>
        <v>-10.826879017553656</v>
      </c>
      <c r="M186">
        <f t="shared" si="43"/>
        <v>-26.80261616145652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40.023588758611766</v>
      </c>
      <c r="C187" s="9">
        <f t="shared" si="36"/>
        <v>1.0080000000000007</v>
      </c>
      <c r="D187" s="9">
        <f t="shared" si="37"/>
        <v>56.023588758611766</v>
      </c>
      <c r="E187" s="9">
        <f t="shared" si="37"/>
        <v>-9.6147995797038721</v>
      </c>
      <c r="F187" s="9">
        <f t="shared" si="38"/>
        <v>-7.4440668723198611</v>
      </c>
      <c r="G187" s="10">
        <f t="shared" si="46"/>
        <v>2.1666666599999997</v>
      </c>
      <c r="H187" s="5">
        <f t="shared" si="46"/>
        <v>1</v>
      </c>
      <c r="I187">
        <f t="shared" si="40"/>
        <v>55.481047232439899</v>
      </c>
      <c r="J187">
        <f t="shared" si="41"/>
        <v>49.623642385761208</v>
      </c>
      <c r="K187">
        <f t="shared" si="41"/>
        <v>-24.812108301760869</v>
      </c>
      <c r="L187">
        <f t="shared" si="42"/>
        <v>-10.815365168607881</v>
      </c>
      <c r="M187">
        <f t="shared" si="43"/>
        <v>-26.766254840938664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40.321135936353301</v>
      </c>
      <c r="C188" s="9">
        <f t="shared" si="36"/>
        <v>1.0140000000000007</v>
      </c>
      <c r="D188" s="9">
        <f t="shared" si="37"/>
        <v>56.321135936353301</v>
      </c>
      <c r="E188" s="9">
        <f t="shared" si="37"/>
        <v>-9.7641540221015735</v>
      </c>
      <c r="F188" s="9">
        <f t="shared" si="38"/>
        <v>-7.5570546222407708</v>
      </c>
      <c r="G188" s="10">
        <f t="shared" si="46"/>
        <v>2.1666666599999997</v>
      </c>
      <c r="H188" s="5">
        <f t="shared" si="46"/>
        <v>1</v>
      </c>
      <c r="I188">
        <f t="shared" si="40"/>
        <v>55.495096696713546</v>
      </c>
      <c r="J188">
        <f t="shared" si="41"/>
        <v>49.558750194749564</v>
      </c>
      <c r="K188">
        <f t="shared" si="41"/>
        <v>-24.9727058308065</v>
      </c>
      <c r="L188">
        <f t="shared" si="42"/>
        <v>-10.803957249605819</v>
      </c>
      <c r="M188">
        <f t="shared" si="43"/>
        <v>-26.729874691295194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40.618293966291304</v>
      </c>
      <c r="C189" s="9">
        <f t="shared" si="36"/>
        <v>1.0200000000000007</v>
      </c>
      <c r="D189" s="9">
        <f t="shared" si="37"/>
        <v>56.618293966291304</v>
      </c>
      <c r="E189" s="9">
        <f t="shared" si="37"/>
        <v>-9.9144713948308549</v>
      </c>
      <c r="F189" s="9">
        <f t="shared" si="38"/>
        <v>-7.670627819213828</v>
      </c>
      <c r="G189" s="10">
        <f t="shared" si="46"/>
        <v>2.1666666599999997</v>
      </c>
      <c r="H189" s="5">
        <f t="shared" si="46"/>
        <v>1</v>
      </c>
      <c r="I189">
        <f t="shared" si="40"/>
        <v>55.50964529834333</v>
      </c>
      <c r="J189">
        <f t="shared" si="41"/>
        <v>49.49392645125193</v>
      </c>
      <c r="K189">
        <f t="shared" si="41"/>
        <v>-25.13308507895427</v>
      </c>
      <c r="L189">
        <f t="shared" si="42"/>
        <v>-10.792654139727412</v>
      </c>
      <c r="M189">
        <f t="shared" si="43"/>
        <v>-26.693475132192994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40.915063257224304</v>
      </c>
      <c r="C190" s="9">
        <f t="shared" si="36"/>
        <v>1.0260000000000007</v>
      </c>
      <c r="D190" s="9">
        <f t="shared" si="37"/>
        <v>56.915063257224304</v>
      </c>
      <c r="E190" s="9">
        <f t="shared" si="37"/>
        <v>-10.06575038785696</v>
      </c>
      <c r="F190" s="9">
        <f t="shared" si="38"/>
        <v>-7.7847837422849926</v>
      </c>
      <c r="G190" s="10">
        <f t="shared" si="46"/>
        <v>2.1666666599999997</v>
      </c>
      <c r="H190" s="5">
        <f t="shared" si="46"/>
        <v>1</v>
      </c>
      <c r="I190">
        <f t="shared" si="40"/>
        <v>55.524689900907653</v>
      </c>
      <c r="J190">
        <f t="shared" si="41"/>
        <v>49.429170526413564</v>
      </c>
      <c r="K190">
        <f t="shared" si="41"/>
        <v>-25.293245929747428</v>
      </c>
      <c r="L190">
        <f t="shared" si="42"/>
        <v>-10.781454723216749</v>
      </c>
      <c r="M190">
        <f t="shared" si="43"/>
        <v>-26.657055594691073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41.211444214197769</v>
      </c>
      <c r="C191" s="9">
        <f t="shared" si="36"/>
        <v>1.0320000000000007</v>
      </c>
      <c r="D191" s="9">
        <f t="shared" si="37"/>
        <v>57.211444214197769</v>
      </c>
      <c r="E191" s="9">
        <f t="shared" si="37"/>
        <v>-10.217989690436148</v>
      </c>
      <c r="F191" s="9">
        <f t="shared" si="38"/>
        <v>-7.8995196768341165</v>
      </c>
      <c r="G191" s="10">
        <f t="shared" si="46"/>
        <v>2.1666666599999997</v>
      </c>
      <c r="H191" s="5">
        <f t="shared" si="46"/>
        <v>1</v>
      </c>
      <c r="I191">
        <f t="shared" si="40"/>
        <v>55.540227366839176</v>
      </c>
      <c r="J191">
        <f t="shared" si="41"/>
        <v>49.364481798074266</v>
      </c>
      <c r="K191">
        <f t="shared" si="41"/>
        <v>-25.453188263315575</v>
      </c>
      <c r="L191">
        <f t="shared" si="42"/>
        <v>-10.770357889396074</v>
      </c>
      <c r="M191">
        <f t="shared" si="43"/>
        <v>-26.620615521186757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41.507437238544206</v>
      </c>
      <c r="C192" s="9">
        <f t="shared" si="36"/>
        <v>1.0380000000000007</v>
      </c>
      <c r="D192" s="9">
        <f t="shared" si="37"/>
        <v>57.507437238544206</v>
      </c>
      <c r="E192" s="9">
        <f t="shared" si="37"/>
        <v>-10.371187991095423</v>
      </c>
      <c r="F192" s="9">
        <f t="shared" si="38"/>
        <v>-8.0148329145313397</v>
      </c>
      <c r="G192" s="10">
        <f t="shared" si="46"/>
        <v>2.1666666599999997</v>
      </c>
      <c r="H192" s="5">
        <f t="shared" si="46"/>
        <v>1</v>
      </c>
      <c r="I192">
        <f t="shared" si="40"/>
        <v>55.556254557618793</v>
      </c>
      <c r="J192">
        <f t="shared" si="41"/>
        <v>49.299859650737886</v>
      </c>
      <c r="K192">
        <f t="shared" si="41"/>
        <v>-25.612911956442694</v>
      </c>
      <c r="L192">
        <f t="shared" si="42"/>
        <v>-10.75936253267975</v>
      </c>
      <c r="M192">
        <f t="shared" si="43"/>
        <v>-26.584154365361361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41.803042727923042</v>
      </c>
      <c r="C193" s="9">
        <f t="shared" si="36"/>
        <v>1.0440000000000007</v>
      </c>
      <c r="D193" s="9">
        <f t="shared" si="37"/>
        <v>57.803042727923042</v>
      </c>
      <c r="E193" s="9">
        <f t="shared" si="37"/>
        <v>-10.525343977612657</v>
      </c>
      <c r="F193" s="9">
        <f t="shared" si="38"/>
        <v>-8.1307207532941845</v>
      </c>
      <c r="G193" s="10">
        <f t="shared" si="46"/>
        <v>2.1666666599999997</v>
      </c>
      <c r="H193" s="5">
        <f t="shared" si="46"/>
        <v>1</v>
      </c>
      <c r="I193">
        <f t="shared" si="40"/>
        <v>55.572768333969307</v>
      </c>
      <c r="J193">
        <f t="shared" si="41"/>
        <v>49.235303475541805</v>
      </c>
      <c r="K193">
        <f t="shared" si="41"/>
        <v>-25.772416882634861</v>
      </c>
      <c r="L193">
        <f t="shared" si="42"/>
        <v>-10.748467552588151</v>
      </c>
      <c r="M193">
        <f t="shared" si="43"/>
        <v>-26.547671592125237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42.098261076360345</v>
      </c>
      <c r="C194" s="9">
        <f t="shared" si="36"/>
        <v>1.0500000000000007</v>
      </c>
      <c r="D194" s="9">
        <f t="shared" si="37"/>
        <v>58.098261076360345</v>
      </c>
      <c r="E194" s="9">
        <f t="shared" si="37"/>
        <v>-10.680456336997125</v>
      </c>
      <c r="F194" s="9">
        <f t="shared" si="38"/>
        <v>-8.2471804972453793</v>
      </c>
      <c r="G194" s="10">
        <f t="shared" si="46"/>
        <v>2.1666666599999997</v>
      </c>
      <c r="H194" s="5">
        <f t="shared" si="46"/>
        <v>1</v>
      </c>
      <c r="I194">
        <f t="shared" si="40"/>
        <v>55.589765556048576</v>
      </c>
      <c r="J194">
        <f t="shared" si="41"/>
        <v>49.170812670226276</v>
      </c>
      <c r="K194">
        <f t="shared" si="41"/>
        <v>-25.931702912187614</v>
      </c>
      <c r="L194">
        <f t="shared" si="42"/>
        <v>-10.737671853761489</v>
      </c>
      <c r="M194">
        <f t="shared" si="43"/>
        <v>-26.511166677562247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42.393092674288333</v>
      </c>
      <c r="C195" s="9">
        <f t="shared" si="36"/>
        <v>1.0560000000000007</v>
      </c>
      <c r="D195" s="9">
        <f t="shared" si="37"/>
        <v>58.393092674288333</v>
      </c>
      <c r="E195" s="9">
        <f t="shared" si="37"/>
        <v>-10.836523755470447</v>
      </c>
      <c r="F195" s="9">
        <f t="shared" si="38"/>
        <v>-8.3642094566713574</v>
      </c>
      <c r="G195" s="10">
        <f t="shared" si="46"/>
        <v>2.1666666599999997</v>
      </c>
      <c r="H195" s="5">
        <f t="shared" si="46"/>
        <v>1</v>
      </c>
      <c r="I195">
        <f t="shared" si="40"/>
        <v>55.60724308364216</v>
      </c>
      <c r="J195">
        <f t="shared" si="41"/>
        <v>49.106386639103704</v>
      </c>
      <c r="K195">
        <f t="shared" si="41"/>
        <v>-26.090769912252988</v>
      </c>
      <c r="L195">
        <f t="shared" si="42"/>
        <v>-10.726974345973545</v>
      </c>
      <c r="M195">
        <f t="shared" si="43"/>
        <v>-26.474639108873667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42.68753790858473</v>
      </c>
      <c r="C196" s="9">
        <f t="shared" si="36"/>
        <v>1.0620000000000007</v>
      </c>
      <c r="D196" s="9">
        <f t="shared" si="37"/>
        <v>58.68753790858473</v>
      </c>
      <c r="E196" s="9">
        <f t="shared" si="37"/>
        <v>-10.993544918447924</v>
      </c>
      <c r="F196" s="9">
        <f t="shared" si="38"/>
        <v>-8.4818049479814732</v>
      </c>
      <c r="G196" s="10">
        <f t="shared" si="46"/>
        <v>2.1666666599999997</v>
      </c>
      <c r="H196" s="5">
        <f t="shared" si="46"/>
        <v>1</v>
      </c>
      <c r="I196">
        <f t="shared" si="40"/>
        <v>55.6251977763554</v>
      </c>
      <c r="J196">
        <f t="shared" si="41"/>
        <v>49.042024793027863</v>
      </c>
      <c r="K196">
        <f t="shared" si="41"/>
        <v>-26.249617746906228</v>
      </c>
      <c r="L196">
        <f t="shared" si="42"/>
        <v>-10.71637394414531</v>
      </c>
      <c r="M196">
        <f t="shared" si="43"/>
        <v>-26.438088384321524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42.981597162611905</v>
      </c>
      <c r="C197" s="9">
        <f t="shared" si="36"/>
        <v>1.0680000000000007</v>
      </c>
      <c r="D197" s="9">
        <f t="shared" si="37"/>
        <v>58.981597162611905</v>
      </c>
      <c r="E197" s="9">
        <f t="shared" si="37"/>
        <v>-11.15151851052028</v>
      </c>
      <c r="F197" s="9">
        <f t="shared" si="38"/>
        <v>-8.5999642936678757</v>
      </c>
      <c r="G197" s="10">
        <f t="shared" ref="G197:H212" si="47">G196</f>
        <v>2.1666666599999997</v>
      </c>
      <c r="H197" s="5">
        <f t="shared" si="47"/>
        <v>1</v>
      </c>
      <c r="I197">
        <f t="shared" si="40"/>
        <v>55.643626493804895</v>
      </c>
      <c r="J197">
        <f t="shared" si="41"/>
        <v>48.977726549362991</v>
      </c>
      <c r="K197">
        <f t="shared" si="41"/>
        <v>-26.408246277212157</v>
      </c>
      <c r="L197">
        <f t="shared" si="42"/>
        <v>-10.705869568358509</v>
      </c>
      <c r="M197">
        <f t="shared" si="43"/>
        <v>-26.401514013171369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43.275270816255855</v>
      </c>
      <c r="C198" s="9">
        <f t="shared" si="36"/>
        <v>1.0740000000000007</v>
      </c>
      <c r="D198" s="9">
        <f t="shared" si="37"/>
        <v>59.275270816255855</v>
      </c>
      <c r="E198" s="9">
        <f t="shared" si="37"/>
        <v>-11.310443215435789</v>
      </c>
      <c r="F198" s="9">
        <f t="shared" si="38"/>
        <v>-8.7186848222660966</v>
      </c>
      <c r="G198" s="10">
        <f t="shared" si="47"/>
        <v>2.1666666599999997</v>
      </c>
      <c r="H198" s="5">
        <f t="shared" si="47"/>
        <v>1</v>
      </c>
      <c r="I198">
        <f t="shared" si="40"/>
        <v>55.662526095809262</v>
      </c>
      <c r="J198">
        <f t="shared" si="41"/>
        <v>48.913491331952841</v>
      </c>
      <c r="K198">
        <f t="shared" si="41"/>
        <v>-26.566655361291186</v>
      </c>
      <c r="L198">
        <f t="shared" si="42"/>
        <v>-10.695460143868996</v>
      </c>
      <c r="M198">
        <f t="shared" si="43"/>
        <v>-26.364915515634504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43.568559245964984</v>
      </c>
      <c r="C199" s="9">
        <f t="shared" si="36"/>
        <v>1.0800000000000007</v>
      </c>
      <c r="D199" s="9">
        <f t="shared" si="37"/>
        <v>59.568559245964984</v>
      </c>
      <c r="E199" s="9">
        <f t="shared" si="37"/>
        <v>-11.470317716082818</v>
      </c>
      <c r="F199" s="9">
        <f t="shared" si="38"/>
        <v>-8.8379638683162849</v>
      </c>
      <c r="G199" s="10">
        <f t="shared" si="47"/>
        <v>2.1666666599999997</v>
      </c>
      <c r="H199" s="5">
        <f t="shared" si="47"/>
        <v>1</v>
      </c>
      <c r="I199">
        <f t="shared" si="40"/>
        <v>55.681893442579252</v>
      </c>
      <c r="J199">
        <f t="shared" si="41"/>
        <v>48.849318571089626</v>
      </c>
      <c r="K199">
        <f t="shared" si="41"/>
        <v>-26.724844854384994</v>
      </c>
      <c r="L199">
        <f t="shared" si="42"/>
        <v>-10.685144601120038</v>
      </c>
      <c r="M199">
        <f t="shared" si="43"/>
        <v>-26.328292422809678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43.861462824788703</v>
      </c>
      <c r="C200" s="9">
        <f t="shared" si="36"/>
        <v>1.0860000000000007</v>
      </c>
      <c r="D200" s="9">
        <f t="shared" si="37"/>
        <v>59.861462824788703</v>
      </c>
      <c r="E200" s="9">
        <f t="shared" si="37"/>
        <v>-11.631140694472737</v>
      </c>
      <c r="F200" s="9">
        <f t="shared" si="38"/>
        <v>-8.9577987723251233</v>
      </c>
      <c r="G200" s="10">
        <f t="shared" si="47"/>
        <v>2.1666666599999997</v>
      </c>
      <c r="H200" s="5">
        <f t="shared" si="47"/>
        <v>1</v>
      </c>
      <c r="I200">
        <f t="shared" si="40"/>
        <v>55.701725394907022</v>
      </c>
      <c r="J200">
        <f t="shared" si="41"/>
        <v>48.785207703482904</v>
      </c>
      <c r="K200">
        <f t="shared" si="41"/>
        <v>-26.882814608921851</v>
      </c>
      <c r="L200">
        <f t="shared" si="42"/>
        <v>-10.674921875755437</v>
      </c>
      <c r="M200">
        <f t="shared" si="43"/>
        <v>-26.291644276624243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44.153981922415838</v>
      </c>
      <c r="C201" s="9">
        <f t="shared" si="36"/>
        <v>1.0920000000000007</v>
      </c>
      <c r="D201" s="9">
        <f t="shared" si="37"/>
        <v>60.153981922415838</v>
      </c>
      <c r="E201" s="9">
        <f t="shared" si="37"/>
        <v>-11.792910831723248</v>
      </c>
      <c r="F201" s="9">
        <f t="shared" si="38"/>
        <v>-9.0781868807284116</v>
      </c>
      <c r="G201" s="10">
        <f t="shared" si="47"/>
        <v>2.1666666599999997</v>
      </c>
      <c r="H201" s="5">
        <f t="shared" si="47"/>
        <v>1</v>
      </c>
      <c r="I201">
        <f t="shared" si="40"/>
        <v>55.722018814354705</v>
      </c>
      <c r="J201">
        <f t="shared" si="41"/>
        <v>48.721158172228371</v>
      </c>
      <c r="K201">
        <f t="shared" si="41"/>
        <v>-27.040564474581597</v>
      </c>
      <c r="L201">
        <f t="shared" si="42"/>
        <v>-10.664790908632506</v>
      </c>
      <c r="M201">
        <f t="shared" si="43"/>
        <v>-26.254970629774764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44.446116905212854</v>
      </c>
      <c r="C202" s="9">
        <f t="shared" si="36"/>
        <v>1.0980000000000008</v>
      </c>
      <c r="D202" s="9">
        <f t="shared" si="37"/>
        <v>60.446116905212854</v>
      </c>
      <c r="E202" s="9">
        <f t="shared" si="37"/>
        <v>-11.955626808042073</v>
      </c>
      <c r="F202" s="9">
        <f t="shared" si="38"/>
        <v>-9.1991255458542831</v>
      </c>
      <c r="G202" s="10">
        <f t="shared" si="47"/>
        <v>2.1666666599999997</v>
      </c>
      <c r="H202" s="5">
        <f t="shared" si="47"/>
        <v>1</v>
      </c>
      <c r="I202">
        <f t="shared" si="40"/>
        <v>55.742770563442015</v>
      </c>
      <c r="J202">
        <f t="shared" si="41"/>
        <v>48.657169426776576</v>
      </c>
      <c r="K202">
        <f t="shared" si="41"/>
        <v>-27.198094298360246</v>
      </c>
      <c r="L202">
        <f t="shared" si="42"/>
        <v>-10.654750645834877</v>
      </c>
      <c r="M202">
        <f t="shared" si="43"/>
        <v>-26.218271045667162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44.737868136261888</v>
      </c>
      <c r="C203" s="9">
        <f t="shared" si="36"/>
        <v>1.1040000000000008</v>
      </c>
      <c r="D203" s="9">
        <f t="shared" si="37"/>
        <v>60.737868136261888</v>
      </c>
      <c r="E203" s="9">
        <f t="shared" si="37"/>
        <v>-12.119287302711056</v>
      </c>
      <c r="F203" s="9">
        <f t="shared" si="38"/>
        <v>-9.3206121258870844</v>
      </c>
      <c r="G203" s="10">
        <f t="shared" si="47"/>
        <v>2.1666666599999997</v>
      </c>
      <c r="H203" s="5">
        <f t="shared" si="47"/>
        <v>1</v>
      </c>
      <c r="I203">
        <f t="shared" si="40"/>
        <v>55.763977505833012</v>
      </c>
      <c r="J203">
        <f t="shared" si="41"/>
        <v>48.593240922901565</v>
      </c>
      <c r="K203">
        <f t="shared" si="41"/>
        <v>-27.355403924634249</v>
      </c>
      <c r="L203">
        <f t="shared" si="42"/>
        <v>-10.644800038685132</v>
      </c>
      <c r="M203">
        <f t="shared" si="43"/>
        <v>-26.181545098356313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45.029235975398599</v>
      </c>
      <c r="C204" s="9">
        <f t="shared" si="36"/>
        <v>1.1100000000000008</v>
      </c>
      <c r="D204" s="9">
        <f t="shared" si="37"/>
        <v>61.029235975398599</v>
      </c>
      <c r="E204" s="9">
        <f t="shared" si="37"/>
        <v>-12.283890994070632</v>
      </c>
      <c r="F204" s="9">
        <f t="shared" si="38"/>
        <v>-9.4426439848319106</v>
      </c>
      <c r="G204" s="10">
        <f t="shared" si="47"/>
        <v>2.1666666599999997</v>
      </c>
      <c r="H204" s="5">
        <f t="shared" si="47"/>
        <v>1</v>
      </c>
      <c r="I204">
        <f t="shared" si="40"/>
        <v>55.785636506521961</v>
      </c>
      <c r="J204">
        <f t="shared" si="41"/>
        <v>48.529372122669457</v>
      </c>
      <c r="K204">
        <f t="shared" si="41"/>
        <v>-27.512493195224387</v>
      </c>
      <c r="L204">
        <f t="shared" si="42"/>
        <v>-10.63493804375728</v>
      </c>
      <c r="M204">
        <f t="shared" si="43"/>
        <v>-26.144792372485153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45.32022077924983</v>
      </c>
      <c r="C205" s="9">
        <f t="shared" si="36"/>
        <v>1.1160000000000008</v>
      </c>
      <c r="D205" s="9">
        <f t="shared" si="37"/>
        <v>61.32022077924983</v>
      </c>
      <c r="E205" s="9">
        <f t="shared" si="37"/>
        <v>-12.449436559504683</v>
      </c>
      <c r="F205" s="9">
        <f t="shared" si="38"/>
        <v>-9.5652184924797474</v>
      </c>
      <c r="G205" s="10">
        <f t="shared" si="47"/>
        <v>2.1666666599999997</v>
      </c>
      <c r="H205" s="5">
        <f t="shared" si="47"/>
        <v>1</v>
      </c>
      <c r="I205">
        <f t="shared" si="40"/>
        <v>55.807744432018104</v>
      </c>
      <c r="J205">
        <f t="shared" si="41"/>
        <v>48.46556249440691</v>
      </c>
      <c r="K205">
        <f t="shared" si="41"/>
        <v>-27.669361949459297</v>
      </c>
      <c r="L205">
        <f t="shared" si="42"/>
        <v>-10.625163622888984</v>
      </c>
      <c r="M205">
        <f t="shared" si="43"/>
        <v>-26.108012463223321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45.610822901271057</v>
      </c>
      <c r="C206" s="9">
        <f t="shared" si="36"/>
        <v>1.1220000000000008</v>
      </c>
      <c r="D206" s="9">
        <f t="shared" si="37"/>
        <v>61.610822901271057</v>
      </c>
      <c r="E206" s="9">
        <f t="shared" si="37"/>
        <v>-12.615922675425777</v>
      </c>
      <c r="F206" s="9">
        <f t="shared" si="38"/>
        <v>-9.6883330243732608</v>
      </c>
      <c r="G206" s="10">
        <f t="shared" si="47"/>
        <v>2.1666666599999997</v>
      </c>
      <c r="H206" s="5">
        <f t="shared" si="47"/>
        <v>1</v>
      </c>
      <c r="I206">
        <f t="shared" si="40"/>
        <v>55.830298150529536</v>
      </c>
      <c r="J206">
        <f t="shared" si="41"/>
        <v>48.401811512669575</v>
      </c>
      <c r="K206">
        <f t="shared" si="41"/>
        <v>-27.826010024238638</v>
      </c>
      <c r="L206">
        <f t="shared" si="42"/>
        <v>-10.615475743193652</v>
      </c>
      <c r="M206">
        <f t="shared" si="43"/>
        <v>-26.071204976205305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45.901042691783694</v>
      </c>
      <c r="C207" s="9">
        <f t="shared" si="36"/>
        <v>1.1280000000000008</v>
      </c>
      <c r="D207" s="9">
        <f t="shared" si="37"/>
        <v>61.901042691783694</v>
      </c>
      <c r="E207" s="9">
        <f t="shared" si="37"/>
        <v>-12.78334801726078</v>
      </c>
      <c r="F207" s="9">
        <f t="shared" si="38"/>
        <v>-9.8119849617732164</v>
      </c>
      <c r="G207" s="10">
        <f t="shared" si="47"/>
        <v>2.1666666599999997</v>
      </c>
      <c r="H207" s="5">
        <f t="shared" si="47"/>
        <v>1</v>
      </c>
      <c r="I207">
        <f t="shared" si="40"/>
        <v>55.853294532145924</v>
      </c>
      <c r="J207">
        <f t="shared" si="41"/>
        <v>48.338118658210412</v>
      </c>
      <c r="K207">
        <f t="shared" si="41"/>
        <v>-27.982437254095871</v>
      </c>
      <c r="L207">
        <f t="shared" si="42"/>
        <v>-10.605873377072273</v>
      </c>
      <c r="M207">
        <f t="shared" si="43"/>
        <v>-26.034369527468115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46.19088049801217</v>
      </c>
      <c r="C208" s="9">
        <f t="shared" si="36"/>
        <v>1.1340000000000008</v>
      </c>
      <c r="D208" s="9">
        <f t="shared" si="37"/>
        <v>62.19088049801217</v>
      </c>
      <c r="E208" s="9">
        <f t="shared" si="37"/>
        <v>-12.951711259436848</v>
      </c>
      <c r="F208" s="9">
        <f t="shared" si="38"/>
        <v>-9.936171691625507</v>
      </c>
      <c r="G208" s="10">
        <f t="shared" si="47"/>
        <v>2.1666666599999997</v>
      </c>
      <c r="H208" s="5">
        <f t="shared" si="47"/>
        <v>1</v>
      </c>
      <c r="I208">
        <f t="shared" si="40"/>
        <v>55.876730449020151</v>
      </c>
      <c r="J208">
        <f t="shared" si="41"/>
        <v>48.274483417947977</v>
      </c>
      <c r="K208">
        <f t="shared" si="41"/>
        <v>-28.138643471260679</v>
      </c>
      <c r="L208">
        <f t="shared" si="42"/>
        <v>-10.59635550222505</v>
      </c>
      <c r="M208">
        <f t="shared" si="43"/>
        <v>-25.997505743388515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46.48033666412082</v>
      </c>
      <c r="C209" s="9">
        <f t="shared" si="36"/>
        <v>1.1400000000000008</v>
      </c>
      <c r="D209" s="9">
        <f t="shared" si="37"/>
        <v>62.48033666412082</v>
      </c>
      <c r="E209" s="9">
        <f t="shared" si="37"/>
        <v>-13.121011075367793</v>
      </c>
      <c r="F209" s="9">
        <f t="shared" si="38"/>
        <v>-10.060890606528774</v>
      </c>
      <c r="G209" s="10">
        <f t="shared" si="47"/>
        <v>2.1666666599999997</v>
      </c>
      <c r="H209" s="5">
        <f t="shared" si="47"/>
        <v>1</v>
      </c>
      <c r="I209">
        <f t="shared" si="40"/>
        <v>55.900602775548826</v>
      </c>
      <c r="J209">
        <f t="shared" si="41"/>
        <v>48.210905284934626</v>
      </c>
      <c r="K209">
        <f t="shared" si="41"/>
        <v>-28.294628505721011</v>
      </c>
      <c r="L209">
        <f t="shared" si="42"/>
        <v>-10.586921101662808</v>
      </c>
      <c r="M209">
        <f t="shared" si="43"/>
        <v>-25.960613260619795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46.769411531250597</v>
      </c>
      <c r="C210" s="9">
        <f t="shared" si="36"/>
        <v>1.1460000000000008</v>
      </c>
      <c r="D210" s="9">
        <f t="shared" si="37"/>
        <v>62.769411531250597</v>
      </c>
      <c r="E210" s="9">
        <f t="shared" si="37"/>
        <v>-13.29124613744081</v>
      </c>
      <c r="F210" s="9">
        <f t="shared" si="38"/>
        <v>-10.186139104702686</v>
      </c>
      <c r="G210" s="10">
        <f t="shared" si="47"/>
        <v>2.1666666599999997</v>
      </c>
      <c r="H210" s="5">
        <f t="shared" si="47"/>
        <v>1</v>
      </c>
      <c r="I210">
        <f t="shared" si="40"/>
        <v>55.924908388551657</v>
      </c>
      <c r="J210">
        <f t="shared" si="41"/>
        <v>48.147383758324651</v>
      </c>
      <c r="K210">
        <f t="shared" si="41"/>
        <v>-28.450392185284731</v>
      </c>
      <c r="L210">
        <f t="shared" si="42"/>
        <v>-10.577569163718175</v>
      </c>
      <c r="M210">
        <f t="shared" si="43"/>
        <v>-25.92369172602811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47.058105437555596</v>
      </c>
      <c r="C211" s="9">
        <f t="shared" si="36"/>
        <v>1.1520000000000008</v>
      </c>
      <c r="D211" s="9">
        <f t="shared" si="37"/>
        <v>63.058105437555596</v>
      </c>
      <c r="E211" s="9">
        <f t="shared" si="37"/>
        <v>-13.462415117003587</v>
      </c>
      <c r="F211" s="9">
        <f t="shared" si="38"/>
        <v>-10.31191458995675</v>
      </c>
      <c r="G211" s="10">
        <f t="shared" si="47"/>
        <v>2.1666666599999997</v>
      </c>
      <c r="H211" s="5">
        <f t="shared" si="47"/>
        <v>1</v>
      </c>
      <c r="I211">
        <f t="shared" si="40"/>
        <v>55.94964416744947</v>
      </c>
      <c r="J211">
        <f t="shared" si="41"/>
        <v>48.08391834334234</v>
      </c>
      <c r="K211">
        <f t="shared" si="41"/>
        <v>-28.605934335640899</v>
      </c>
      <c r="L211">
        <f t="shared" si="42"/>
        <v>-10.568298682056483</v>
      </c>
      <c r="M211">
        <f t="shared" si="43"/>
        <v>-25.886740796628391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47.34641871823937</v>
      </c>
      <c r="C212" s="9">
        <f t="shared" si="36"/>
        <v>1.1580000000000008</v>
      </c>
      <c r="D212" s="9">
        <f t="shared" si="37"/>
        <v>63.34641871823937</v>
      </c>
      <c r="E212" s="9">
        <f t="shared" si="37"/>
        <v>-13.634516684351771</v>
      </c>
      <c r="F212" s="9">
        <f t="shared" si="38"/>
        <v>-10.438214471659771</v>
      </c>
      <c r="G212" s="10">
        <f t="shared" si="47"/>
        <v>2.1666666599999997</v>
      </c>
      <c r="H212" s="5">
        <f t="shared" si="47"/>
        <v>1</v>
      </c>
      <c r="I212">
        <f t="shared" si="40"/>
        <v>55.974806994441217</v>
      </c>
      <c r="J212">
        <f t="shared" si="41"/>
        <v>48.020508551250003</v>
      </c>
      <c r="K212">
        <f t="shared" si="41"/>
        <v>-28.761254780420671</v>
      </c>
      <c r="L212">
        <f t="shared" si="42"/>
        <v>-10.55910865568649</v>
      </c>
      <c r="M212">
        <f t="shared" si="43"/>
        <v>-25.849760139519823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47.634351705591065</v>
      </c>
      <c r="C213" s="9">
        <f t="shared" ref="C213:C276" si="52">C212+_dt</f>
        <v>1.1640000000000008</v>
      </c>
      <c r="D213" s="9">
        <f t="shared" ref="D213:E276" si="53">D212+$C$7*(J212+J213)/2</f>
        <v>63.634351705591065</v>
      </c>
      <c r="E213" s="9">
        <f t="shared" si="53"/>
        <v>-13.807549508716807</v>
      </c>
      <c r="F213" s="9">
        <f t="shared" ref="F213:F276" si="54">$O$1*D213^2+$O$2*D213+$O$3</f>
        <v>-10.56503616470987</v>
      </c>
      <c r="G213" s="10">
        <f t="shared" ref="G213:H228" si="55">G212</f>
        <v>2.1666666599999997</v>
      </c>
      <c r="H213" s="5">
        <f t="shared" si="55"/>
        <v>1</v>
      </c>
      <c r="I213">
        <f t="shared" ref="I213:I276" si="56">SQRT(J213^2+K213^2)</f>
        <v>56.000393754679429</v>
      </c>
      <c r="J213">
        <f t="shared" ref="J213:K276" si="57">J212+L212*$C$7</f>
        <v>47.957153899315884</v>
      </c>
      <c r="K213">
        <f t="shared" si="57"/>
        <v>-28.916353341257789</v>
      </c>
      <c r="L213">
        <f t="shared" ref="L213:L276" si="58">-$C$15*I213*J213</f>
        <v>-10.549998088970773</v>
      </c>
      <c r="M213">
        <f t="shared" ref="M213:M276" si="59">-$C$6-$C$15*I213*K213</f>
        <v>-25.812749431820951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47.921904729021357</v>
      </c>
      <c r="C214" s="9">
        <f t="shared" si="52"/>
        <v>1.1700000000000008</v>
      </c>
      <c r="D214" s="9">
        <f t="shared" si="53"/>
        <v>63.921904729021357</v>
      </c>
      <c r="E214" s="9">
        <f t="shared" si="53"/>
        <v>-13.981512258254126</v>
      </c>
      <c r="F214" s="9">
        <f t="shared" si="54"/>
        <v>-10.69237708950509</v>
      </c>
      <c r="G214" s="10">
        <f t="shared" si="55"/>
        <v>2.1666666599999997</v>
      </c>
      <c r="H214" s="5">
        <f t="shared" si="55"/>
        <v>1</v>
      </c>
      <c r="I214">
        <f t="shared" si="56"/>
        <v>56.026401336444586</v>
      </c>
      <c r="J214">
        <f t="shared" si="57"/>
        <v>47.893853910782056</v>
      </c>
      <c r="K214">
        <f t="shared" si="57"/>
        <v>-29.071229837848716</v>
      </c>
      <c r="L214">
        <f t="shared" si="58"/>
        <v>-10.540965991635906</v>
      </c>
      <c r="M214">
        <f t="shared" si="59"/>
        <v>-25.775708360604334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48.209078115098194</v>
      </c>
      <c r="C215" s="9">
        <f t="shared" si="52"/>
        <v>1.1760000000000008</v>
      </c>
      <c r="D215" s="9">
        <f t="shared" si="53"/>
        <v>64.209078115098194</v>
      </c>
      <c r="E215" s="9">
        <f t="shared" si="53"/>
        <v>-14.156403600031709</v>
      </c>
      <c r="F215" s="9">
        <f t="shared" si="54"/>
        <v>-10.820234671914566</v>
      </c>
      <c r="G215" s="10">
        <f t="shared" si="55"/>
        <v>2.1666666599999997</v>
      </c>
      <c r="H215" s="5">
        <f t="shared" si="55"/>
        <v>1</v>
      </c>
      <c r="I215">
        <f t="shared" si="56"/>
        <v>56.052826631317963</v>
      </c>
      <c r="J215">
        <f t="shared" si="57"/>
        <v>47.830608114832238</v>
      </c>
      <c r="K215">
        <f t="shared" si="57"/>
        <v>-29.225884088012343</v>
      </c>
      <c r="L215">
        <f t="shared" si="58"/>
        <v>-10.532011378782343</v>
      </c>
      <c r="M215">
        <f t="shared" si="59"/>
        <v>-25.738636622830875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48.495872187582364</v>
      </c>
      <c r="C216" s="9">
        <f t="shared" si="52"/>
        <v>1.1820000000000008</v>
      </c>
      <c r="D216" s="9">
        <f t="shared" si="53"/>
        <v>64.495872187582364</v>
      </c>
      <c r="E216" s="9">
        <f t="shared" si="53"/>
        <v>-14.332222200018993</v>
      </c>
      <c r="F216" s="9">
        <f t="shared" si="54"/>
        <v>-10.948606343250287</v>
      </c>
      <c r="G216" s="10">
        <f t="shared" si="55"/>
        <v>2.1666666599999997</v>
      </c>
      <c r="H216" s="5">
        <f t="shared" si="55"/>
        <v>1</v>
      </c>
      <c r="I216">
        <f t="shared" si="56"/>
        <v>56.079666534353272</v>
      </c>
      <c r="J216">
        <f t="shared" si="57"/>
        <v>47.767416046559546</v>
      </c>
      <c r="K216">
        <f t="shared" si="57"/>
        <v>-29.380315907749328</v>
      </c>
      <c r="L216">
        <f t="shared" si="58"/>
        <v>-10.52313327089405</v>
      </c>
      <c r="M216">
        <f t="shared" si="59"/>
        <v>-25.701533925283719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48.782287267462848</v>
      </c>
      <c r="C217" s="9">
        <f t="shared" si="52"/>
        <v>1.1880000000000008</v>
      </c>
      <c r="D217" s="9">
        <f t="shared" si="53"/>
        <v>64.782287267462848</v>
      </c>
      <c r="E217" s="9">
        <f t="shared" si="53"/>
        <v>-14.508966723076144</v>
      </c>
      <c r="F217" s="9">
        <f t="shared" si="54"/>
        <v>-11.077489540239418</v>
      </c>
      <c r="G217" s="10">
        <f t="shared" si="55"/>
        <v>2.1666666599999997</v>
      </c>
      <c r="H217" s="5">
        <f t="shared" si="55"/>
        <v>1</v>
      </c>
      <c r="I217">
        <f t="shared" si="56"/>
        <v>56.10691794424671</v>
      </c>
      <c r="J217">
        <f t="shared" si="57"/>
        <v>47.704277246934183</v>
      </c>
      <c r="K217">
        <f t="shared" si="57"/>
        <v>-29.534525111301029</v>
      </c>
      <c r="L217">
        <f t="shared" si="58"/>
        <v>-10.514330693847821</v>
      </c>
      <c r="M217">
        <f t="shared" si="59"/>
        <v>-25.664399984501834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49.068323672991966</v>
      </c>
      <c r="C218" s="9">
        <f t="shared" si="52"/>
        <v>1.1940000000000008</v>
      </c>
      <c r="D218" s="9">
        <f t="shared" si="53"/>
        <v>65.068323672991966</v>
      </c>
      <c r="E218" s="9">
        <f t="shared" si="53"/>
        <v>-14.68663583294367</v>
      </c>
      <c r="F218" s="9">
        <f t="shared" si="54"/>
        <v>-11.206881704997119</v>
      </c>
      <c r="G218" s="10">
        <f t="shared" si="55"/>
        <v>2.1666666599999997</v>
      </c>
      <c r="H218" s="5">
        <f t="shared" si="55"/>
        <v>1</v>
      </c>
      <c r="I218">
        <f t="shared" si="56"/>
        <v>56.13457776350571</v>
      </c>
      <c r="J218">
        <f t="shared" si="57"/>
        <v>47.641191262771095</v>
      </c>
      <c r="K218">
        <f t="shared" si="57"/>
        <v>-29.688511511208041</v>
      </c>
      <c r="L218">
        <f t="shared" si="58"/>
        <v>-10.505602678922344</v>
      </c>
      <c r="M218">
        <f t="shared" si="59"/>
        <v>-25.627234526713167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49.353981719720366</v>
      </c>
      <c r="C219" s="9">
        <f t="shared" si="52"/>
        <v>1.2000000000000008</v>
      </c>
      <c r="D219" s="9">
        <f t="shared" si="53"/>
        <v>65.353981719720366</v>
      </c>
      <c r="E219" s="9">
        <f t="shared" si="53"/>
        <v>-14.865228192232399</v>
      </c>
      <c r="F219" s="9">
        <f t="shared" si="54"/>
        <v>-11.336780285000025</v>
      </c>
      <c r="G219" s="10">
        <f t="shared" si="55"/>
        <v>2.1666666599999997</v>
      </c>
      <c r="H219" s="5">
        <f t="shared" si="55"/>
        <v>1</v>
      </c>
      <c r="I219">
        <f t="shared" si="56"/>
        <v>56.162642898616163</v>
      </c>
      <c r="J219">
        <f t="shared" si="57"/>
        <v>47.578157646697562</v>
      </c>
      <c r="K219">
        <f t="shared" si="57"/>
        <v>-29.842274918368322</v>
      </c>
      <c r="L219">
        <f t="shared" si="58"/>
        <v>-10.49694826280694</v>
      </c>
      <c r="M219">
        <f t="shared" si="59"/>
        <v>-25.590037287767558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49.63926172053182</v>
      </c>
      <c r="C220" s="9">
        <f t="shared" si="52"/>
        <v>1.2060000000000008</v>
      </c>
      <c r="D220" s="9">
        <f t="shared" si="53"/>
        <v>65.63926172053182</v>
      </c>
      <c r="E220" s="9">
        <f t="shared" si="53"/>
        <v>-15.044742462413788</v>
      </c>
      <c r="F220" s="9">
        <f t="shared" si="54"/>
        <v>-11.467182733060174</v>
      </c>
      <c r="G220" s="10">
        <f t="shared" si="55"/>
        <v>2.1666666599999997</v>
      </c>
      <c r="H220" s="5">
        <f t="shared" si="55"/>
        <v>1</v>
      </c>
      <c r="I220">
        <f t="shared" si="56"/>
        <v>56.191110260208191</v>
      </c>
      <c r="J220">
        <f t="shared" si="57"/>
        <v>47.515175957120718</v>
      </c>
      <c r="K220">
        <f t="shared" si="57"/>
        <v>-29.995815142094926</v>
      </c>
      <c r="L220">
        <f t="shared" si="58"/>
        <v>-10.488366487610044</v>
      </c>
      <c r="M220">
        <f t="shared" si="59"/>
        <v>-25.552808013069207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49.924163985677765</v>
      </c>
      <c r="C221" s="9">
        <f t="shared" si="52"/>
        <v>1.2120000000000009</v>
      </c>
      <c r="D221" s="9">
        <f t="shared" si="53"/>
        <v>65.924163985677765</v>
      </c>
      <c r="E221" s="9">
        <f t="shared" si="53"/>
        <v>-15.225177303810593</v>
      </c>
      <c r="F221" s="9">
        <f t="shared" si="54"/>
        <v>-11.59808650729952</v>
      </c>
      <c r="G221" s="10">
        <f t="shared" si="55"/>
        <v>2.1666666599999997</v>
      </c>
      <c r="H221" s="5">
        <f t="shared" si="55"/>
        <v>1</v>
      </c>
      <c r="I221">
        <f t="shared" si="56"/>
        <v>56.219976763220338</v>
      </c>
      <c r="J221">
        <f t="shared" si="57"/>
        <v>47.452245758195055</v>
      </c>
      <c r="K221">
        <f t="shared" si="57"/>
        <v>-30.149131990173341</v>
      </c>
      <c r="L221">
        <f t="shared" si="58"/>
        <v>-10.479856400867334</v>
      </c>
      <c r="M221">
        <f t="shared" si="59"/>
        <v>-25.515546457508897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50.208688822811723</v>
      </c>
      <c r="C222" s="9">
        <f t="shared" si="52"/>
        <v>1.2180000000000009</v>
      </c>
      <c r="D222" s="9">
        <f t="shared" si="53"/>
        <v>66.208688822811723</v>
      </c>
      <c r="E222" s="9">
        <f t="shared" si="53"/>
        <v>-15.406531375587868</v>
      </c>
      <c r="F222" s="9">
        <f t="shared" si="54"/>
        <v>-11.729489071124972</v>
      </c>
      <c r="G222" s="10">
        <f t="shared" si="55"/>
        <v>2.1666666599999997</v>
      </c>
      <c r="H222" s="5">
        <f t="shared" si="55"/>
        <v>1</v>
      </c>
      <c r="I222">
        <f t="shared" si="56"/>
        <v>56.24923932706227</v>
      </c>
      <c r="J222">
        <f t="shared" si="57"/>
        <v>47.389366619789854</v>
      </c>
      <c r="K222">
        <f t="shared" si="57"/>
        <v>-30.302225268918395</v>
      </c>
      <c r="L222">
        <f t="shared" si="58"/>
        <v>-10.471417055549594</v>
      </c>
      <c r="M222">
        <f t="shared" si="59"/>
        <v>-25.47825238539588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50.492836537023464</v>
      </c>
      <c r="C223" s="9">
        <f t="shared" si="52"/>
        <v>1.2240000000000009</v>
      </c>
      <c r="D223" s="9">
        <f t="shared" si="53"/>
        <v>66.492836537023464</v>
      </c>
      <c r="E223" s="9">
        <f t="shared" si="53"/>
        <v>-15.588803335744315</v>
      </c>
      <c r="F223" s="9">
        <f t="shared" si="54"/>
        <v>-11.861387893203936</v>
      </c>
      <c r="G223" s="10">
        <f t="shared" si="55"/>
        <v>2.1666666599999997</v>
      </c>
      <c r="H223" s="5">
        <f t="shared" si="55"/>
        <v>1</v>
      </c>
      <c r="I223">
        <f t="shared" si="56"/>
        <v>56.278894875775933</v>
      </c>
      <c r="J223">
        <f t="shared" si="57"/>
        <v>47.326538117456558</v>
      </c>
      <c r="K223">
        <f t="shared" si="57"/>
        <v>-30.45509478323077</v>
      </c>
      <c r="L223">
        <f t="shared" si="58"/>
        <v>-10.463047510070245</v>
      </c>
      <c r="M223">
        <f t="shared" si="59"/>
        <v>-25.440925570389446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50.776607430873028</v>
      </c>
      <c r="C224" s="9">
        <f t="shared" si="52"/>
        <v>1.2300000000000009</v>
      </c>
      <c r="D224" s="9">
        <f t="shared" si="53"/>
        <v>66.776607430873028</v>
      </c>
      <c r="E224" s="9">
        <f t="shared" si="53"/>
        <v>-15.771991841103967</v>
      </c>
      <c r="F224" s="9">
        <f t="shared" si="54"/>
        <v>-11.993780447440429</v>
      </c>
      <c r="G224" s="10">
        <f t="shared" si="55"/>
        <v>2.1666666599999997</v>
      </c>
      <c r="H224" s="5">
        <f t="shared" si="55"/>
        <v>1</v>
      </c>
      <c r="I224">
        <f t="shared" si="56"/>
        <v>56.308940338194994</v>
      </c>
      <c r="J224">
        <f t="shared" si="57"/>
        <v>47.263759832396133</v>
      </c>
      <c r="K224">
        <f t="shared" si="57"/>
        <v>-30.607740336653105</v>
      </c>
      <c r="L224">
        <f t="shared" si="58"/>
        <v>-10.454746828292556</v>
      </c>
      <c r="M224">
        <f t="shared" si="59"/>
        <v>-25.403565795430215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51.060001804424502</v>
      </c>
      <c r="C225" s="9">
        <f t="shared" si="52"/>
        <v>1.2360000000000009</v>
      </c>
      <c r="D225" s="9">
        <f t="shared" si="53"/>
        <v>67.060001804424502</v>
      </c>
      <c r="E225" s="9">
        <f t="shared" si="53"/>
        <v>-15.956095547308204</v>
      </c>
      <c r="F225" s="9">
        <f t="shared" si="54"/>
        <v>-12.126664212951663</v>
      </c>
      <c r="G225" s="10">
        <f t="shared" si="55"/>
        <v>2.1666666599999997</v>
      </c>
      <c r="H225" s="5">
        <f t="shared" si="55"/>
        <v>1</v>
      </c>
      <c r="I225">
        <f t="shared" si="56"/>
        <v>56.339372648102866</v>
      </c>
      <c r="J225">
        <f t="shared" si="57"/>
        <v>47.20103135142638</v>
      </c>
      <c r="K225">
        <f t="shared" si="57"/>
        <v>-30.760161731425686</v>
      </c>
      <c r="L225">
        <f t="shared" si="58"/>
        <v>-10.446514079536563</v>
      </c>
      <c r="M225">
        <f t="shared" si="59"/>
        <v>-25.366172852671159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51.34301995527963</v>
      </c>
      <c r="C226" s="9">
        <f t="shared" si="52"/>
        <v>1.2420000000000009</v>
      </c>
      <c r="D226" s="9">
        <f t="shared" si="53"/>
        <v>67.34301995527963</v>
      </c>
      <c r="E226" s="9">
        <f t="shared" si="53"/>
        <v>-16.141113108808106</v>
      </c>
      <c r="F226" s="9">
        <f t="shared" si="54"/>
        <v>-12.26003667404515</v>
      </c>
      <c r="G226" s="10">
        <f t="shared" si="55"/>
        <v>2.1666666599999997</v>
      </c>
      <c r="H226" s="5">
        <f t="shared" si="55"/>
        <v>1</v>
      </c>
      <c r="I226">
        <f t="shared" si="56"/>
        <v>56.370188744388898</v>
      </c>
      <c r="J226">
        <f t="shared" si="57"/>
        <v>47.138352266949163</v>
      </c>
      <c r="K226">
        <f t="shared" si="57"/>
        <v>-30.912358768541715</v>
      </c>
      <c r="L226">
        <f t="shared" si="58"/>
        <v>-10.438348338585604</v>
      </c>
      <c r="M226">
        <f t="shared" si="59"/>
        <v>-25.328746543408329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51.625662178611236</v>
      </c>
      <c r="C227" s="9">
        <f t="shared" si="52"/>
        <v>1.2480000000000009</v>
      </c>
      <c r="D227" s="9">
        <f t="shared" si="53"/>
        <v>67.625662178611236</v>
      </c>
      <c r="E227" s="9">
        <f t="shared" si="53"/>
        <v>-16.327043178857139</v>
      </c>
      <c r="F227" s="9">
        <f t="shared" si="54"/>
        <v>-12.393895320196332</v>
      </c>
      <c r="G227" s="10">
        <f t="shared" si="55"/>
        <v>2.1666666599999997</v>
      </c>
      <c r="H227" s="5">
        <f t="shared" si="55"/>
        <v>1</v>
      </c>
      <c r="I227">
        <f t="shared" si="56"/>
        <v>56.401385571203079</v>
      </c>
      <c r="J227">
        <f t="shared" si="57"/>
        <v>47.075722176917651</v>
      </c>
      <c r="K227">
        <f t="shared" si="57"/>
        <v>-31.064331247802166</v>
      </c>
      <c r="L227">
        <f t="shared" si="58"/>
        <v>-10.430248685692609</v>
      </c>
      <c r="M227">
        <f t="shared" si="59"/>
        <v>-25.291286678011332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51.907928767196395</v>
      </c>
      <c r="C228" s="9">
        <f t="shared" si="52"/>
        <v>1.2540000000000009</v>
      </c>
      <c r="D228" s="9">
        <f t="shared" si="53"/>
        <v>67.907928767196395</v>
      </c>
      <c r="E228" s="9">
        <f t="shared" si="53"/>
        <v>-16.513884409504154</v>
      </c>
      <c r="F228" s="9">
        <f t="shared" si="54"/>
        <v>-12.528237646026671</v>
      </c>
      <c r="G228" s="10">
        <f t="shared" si="55"/>
        <v>2.1666666599999997</v>
      </c>
      <c r="H228" s="5">
        <f t="shared" si="55"/>
        <v>1</v>
      </c>
      <c r="I228">
        <f t="shared" si="56"/>
        <v>56.432960078108927</v>
      </c>
      <c r="J228">
        <f t="shared" si="57"/>
        <v>47.013140684803496</v>
      </c>
      <c r="K228">
        <f t="shared" si="57"/>
        <v>-31.216078967870235</v>
      </c>
      <c r="L228">
        <f t="shared" si="58"/>
        <v>-10.422214206585977</v>
      </c>
      <c r="M228">
        <f t="shared" si="59"/>
        <v>-25.253793075853579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52.189820011449498</v>
      </c>
      <c r="C229" s="9">
        <f t="shared" si="52"/>
        <v>1.2600000000000009</v>
      </c>
      <c r="D229" s="9">
        <f t="shared" si="53"/>
        <v>68.189820011449498</v>
      </c>
      <c r="E229" s="9">
        <f t="shared" si="53"/>
        <v>-16.701635451586743</v>
      </c>
      <c r="F229" s="9">
        <f t="shared" si="54"/>
        <v>-12.663061151282275</v>
      </c>
      <c r="G229" s="10">
        <f t="shared" ref="G229:H244" si="61">G228</f>
        <v>2.1666666599999997</v>
      </c>
      <c r="H229" s="5">
        <f t="shared" si="61"/>
        <v>1</v>
      </c>
      <c r="I229">
        <f t="shared" si="56"/>
        <v>56.464909220234837</v>
      </c>
      <c r="J229">
        <f t="shared" si="57"/>
        <v>46.950607399563978</v>
      </c>
      <c r="K229">
        <f t="shared" si="57"/>
        <v>-31.367601726325358</v>
      </c>
      <c r="L229">
        <f t="shared" si="58"/>
        <v>-10.41424399247518</v>
      </c>
      <c r="M229">
        <f t="shared" si="59"/>
        <v>-25.216265565242256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52.471336199455024</v>
      </c>
      <c r="C230" s="9">
        <f t="shared" si="52"/>
        <v>1.2660000000000009</v>
      </c>
      <c r="D230" s="9">
        <f t="shared" si="53"/>
        <v>68.471336199455024</v>
      </c>
      <c r="E230" s="9">
        <f t="shared" si="53"/>
        <v>-16.890294954724869</v>
      </c>
      <c r="F230" s="9">
        <f t="shared" si="54"/>
        <v>-12.798363340812982</v>
      </c>
      <c r="G230" s="10">
        <f t="shared" si="61"/>
        <v>2.1666666599999997</v>
      </c>
      <c r="H230" s="5">
        <f t="shared" si="61"/>
        <v>1</v>
      </c>
      <c r="I230">
        <f t="shared" si="56"/>
        <v>56.497229958423574</v>
      </c>
      <c r="J230">
        <f t="shared" si="57"/>
        <v>46.888121935609128</v>
      </c>
      <c r="K230">
        <f t="shared" si="57"/>
        <v>-31.518899319716812</v>
      </c>
      <c r="L230">
        <f t="shared" si="58"/>
        <v>-10.406337140055994</v>
      </c>
      <c r="M230">
        <f t="shared" si="59"/>
        <v>-25.178703983348107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52.752477617000153</v>
      </c>
      <c r="C231" s="9">
        <f t="shared" si="52"/>
        <v>1.2720000000000009</v>
      </c>
      <c r="D231" s="9">
        <f t="shared" si="53"/>
        <v>68.752477617000153</v>
      </c>
      <c r="E231" s="9">
        <f t="shared" si="53"/>
        <v>-17.079861567314872</v>
      </c>
      <c r="F231" s="9">
        <f t="shared" si="54"/>
        <v>-12.9341417245519</v>
      </c>
      <c r="G231" s="10">
        <f t="shared" si="61"/>
        <v>2.1666666599999997</v>
      </c>
      <c r="H231" s="5">
        <f t="shared" si="61"/>
        <v>1</v>
      </c>
      <c r="I231">
        <f t="shared" si="56"/>
        <v>56.529919259380144</v>
      </c>
      <c r="J231">
        <f t="shared" si="57"/>
        <v>46.825683912768795</v>
      </c>
      <c r="K231">
        <f t="shared" si="57"/>
        <v>-31.669971543616899</v>
      </c>
      <c r="L231">
        <f t="shared" si="58"/>
        <v>-10.398492751515404</v>
      </c>
      <c r="M231">
        <f t="shared" si="59"/>
        <v>-25.141108176134978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53.033244547607239</v>
      </c>
      <c r="C232" s="9">
        <f t="shared" si="52"/>
        <v>1.2780000000000009</v>
      </c>
      <c r="D232" s="9">
        <f t="shared" si="53"/>
        <v>69.033244547607239</v>
      </c>
      <c r="E232" s="9">
        <f t="shared" si="53"/>
        <v>-17.270333936523745</v>
      </c>
      <c r="F232" s="9">
        <f t="shared" si="54"/>
        <v>-13.070393817495516</v>
      </c>
      <c r="G232" s="10">
        <f t="shared" si="61"/>
        <v>2.1666666599999997</v>
      </c>
      <c r="H232" s="5">
        <f t="shared" si="61"/>
        <v>1</v>
      </c>
      <c r="I232">
        <f t="shared" si="56"/>
        <v>56.562974095817864</v>
      </c>
      <c r="J232">
        <f t="shared" si="57"/>
        <v>46.763292956259704</v>
      </c>
      <c r="K232">
        <f t="shared" si="57"/>
        <v>-31.820818192673709</v>
      </c>
      <c r="L232">
        <f t="shared" si="58"/>
        <v>-10.390709934536163</v>
      </c>
      <c r="M232">
        <f t="shared" si="59"/>
        <v>-25.103477998289158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53.31363727256597</v>
      </c>
      <c r="C233" s="9">
        <f t="shared" si="52"/>
        <v>1.2840000000000009</v>
      </c>
      <c r="D233" s="9">
        <f t="shared" si="53"/>
        <v>69.31363727256597</v>
      </c>
      <c r="E233" s="9">
        <f t="shared" si="53"/>
        <v>-17.461710708283757</v>
      </c>
      <c r="F233" s="9">
        <f t="shared" si="54"/>
        <v>-13.20711713968416</v>
      </c>
      <c r="G233" s="10">
        <f t="shared" si="61"/>
        <v>2.1666666599999997</v>
      </c>
      <c r="H233" s="5">
        <f t="shared" si="61"/>
        <v>1</v>
      </c>
      <c r="I233">
        <f t="shared" si="56"/>
        <v>56.596391446602709</v>
      </c>
      <c r="J233">
        <f t="shared" si="57"/>
        <v>46.700948696652489</v>
      </c>
      <c r="K233">
        <f t="shared" si="57"/>
        <v>-31.971439060663442</v>
      </c>
      <c r="L233">
        <f t="shared" si="58"/>
        <v>-10.382987802301006</v>
      </c>
      <c r="M233">
        <f t="shared" si="59"/>
        <v>-25.065813313148535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53.593656070965437</v>
      </c>
      <c r="C234" s="9">
        <f t="shared" si="52"/>
        <v>1.2900000000000009</v>
      </c>
      <c r="D234" s="9">
        <f t="shared" si="53"/>
        <v>69.593656070965437</v>
      </c>
      <c r="E234" s="9">
        <f t="shared" si="53"/>
        <v>-17.653990527287373</v>
      </c>
      <c r="F234" s="9">
        <f t="shared" si="54"/>
        <v>-13.344309216183017</v>
      </c>
      <c r="G234" s="10">
        <f t="shared" si="61"/>
        <v>2.1666666599999997</v>
      </c>
      <c r="H234" s="5">
        <f t="shared" si="61"/>
        <v>1</v>
      </c>
      <c r="I234">
        <f t="shared" si="56"/>
        <v>56.630168296895881</v>
      </c>
      <c r="J234">
        <f t="shared" si="57"/>
        <v>46.638650769838684</v>
      </c>
      <c r="K234">
        <f t="shared" si="57"/>
        <v>-32.121833940542331</v>
      </c>
      <c r="L234">
        <f t="shared" si="58"/>
        <v>-10.375325473496517</v>
      </c>
      <c r="M234">
        <f t="shared" si="59"/>
        <v>-25.028113992631553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53.873301219725946</v>
      </c>
      <c r="C235" s="9">
        <f t="shared" si="52"/>
        <v>1.2960000000000009</v>
      </c>
      <c r="D235" s="9">
        <f t="shared" si="53"/>
        <v>69.873301219725946</v>
      </c>
      <c r="E235" s="9">
        <f t="shared" si="53"/>
        <v>-17.847172036982496</v>
      </c>
      <c r="F235" s="9">
        <f t="shared" si="54"/>
        <v>-13.481967577063543</v>
      </c>
      <c r="G235" s="10">
        <f t="shared" si="61"/>
        <v>2.1666666599999997</v>
      </c>
      <c r="H235" s="5">
        <f t="shared" si="61"/>
        <v>1</v>
      </c>
      <c r="I235">
        <f t="shared" si="56"/>
        <v>56.664301638294624</v>
      </c>
      <c r="J235">
        <f t="shared" si="57"/>
        <v>46.576398816997703</v>
      </c>
      <c r="K235">
        <f t="shared" si="57"/>
        <v>-32.272002624498121</v>
      </c>
      <c r="L235">
        <f t="shared" si="58"/>
        <v>-10.36772207231666</v>
      </c>
      <c r="M235">
        <f t="shared" si="59"/>
        <v>-24.990379917166003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54.152572993630628</v>
      </c>
      <c r="C236" s="9">
        <f t="shared" si="52"/>
        <v>1.3020000000000009</v>
      </c>
      <c r="D236" s="9">
        <f t="shared" si="53"/>
        <v>70.152572993630628</v>
      </c>
      <c r="E236" s="9">
        <f t="shared" si="53"/>
        <v>-18.041253879567993</v>
      </c>
      <c r="F236" s="9">
        <f t="shared" si="54"/>
        <v>-13.620089757385383</v>
      </c>
      <c r="G236" s="10">
        <f t="shared" si="61"/>
        <v>2.1666666599999997</v>
      </c>
      <c r="H236" s="5">
        <f t="shared" si="61"/>
        <v>1</v>
      </c>
      <c r="I236">
        <f t="shared" si="56"/>
        <v>56.698788468971145</v>
      </c>
      <c r="J236">
        <f t="shared" si="57"/>
        <v>46.5141924845638</v>
      </c>
      <c r="K236">
        <f t="shared" si="57"/>
        <v>-32.421944904001116</v>
      </c>
      <c r="L236">
        <f t="shared" si="58"/>
        <v>-10.36017672846593</v>
      </c>
      <c r="M236">
        <f t="shared" si="59"/>
        <v>-24.952610975617652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54.431471665356895</v>
      </c>
      <c r="C237" s="9">
        <f t="shared" si="52"/>
        <v>1.3080000000000009</v>
      </c>
      <c r="D237" s="9">
        <f t="shared" si="53"/>
        <v>70.431471665356895</v>
      </c>
      <c r="E237" s="9">
        <f t="shared" si="53"/>
        <v>-18.236234695989559</v>
      </c>
      <c r="F237" s="9">
        <f t="shared" si="54"/>
        <v>-13.75867329717869</v>
      </c>
      <c r="G237" s="10">
        <f t="shared" si="61"/>
        <v>2.1666666599999997</v>
      </c>
      <c r="H237" s="5">
        <f t="shared" si="61"/>
        <v>1</v>
      </c>
      <c r="I237">
        <f t="shared" si="56"/>
        <v>56.733625793809878</v>
      </c>
      <c r="J237">
        <f t="shared" si="57"/>
        <v>46.452031424193002</v>
      </c>
      <c r="K237">
        <f t="shared" si="57"/>
        <v>-32.571660569854821</v>
      </c>
      <c r="L237">
        <f t="shared" si="58"/>
        <v>-10.352688577162183</v>
      </c>
      <c r="M237">
        <f t="shared" si="59"/>
        <v>-24.914807065218717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54.709997505507658</v>
      </c>
      <c r="C238" s="9">
        <f t="shared" si="52"/>
        <v>1.3140000000000009</v>
      </c>
      <c r="D238" s="9">
        <f t="shared" si="53"/>
        <v>70.709997505507658</v>
      </c>
      <c r="E238" s="9">
        <f t="shared" si="53"/>
        <v>-18.43211312593586</v>
      </c>
      <c r="F238" s="9">
        <f t="shared" si="54"/>
        <v>-13.897715741426921</v>
      </c>
      <c r="G238" s="10">
        <f t="shared" si="61"/>
        <v>2.1666666599999997</v>
      </c>
      <c r="H238" s="5">
        <f t="shared" si="61"/>
        <v>1</v>
      </c>
      <c r="I238">
        <f t="shared" si="56"/>
        <v>56.768810624542795</v>
      </c>
      <c r="J238">
        <f t="shared" si="57"/>
        <v>46.389915292730031</v>
      </c>
      <c r="K238">
        <f t="shared" si="57"/>
        <v>-32.721149412246135</v>
      </c>
      <c r="L238">
        <f t="shared" si="58"/>
        <v>-10.345256759139096</v>
      </c>
      <c r="M238">
        <f t="shared" si="59"/>
        <v>-24.876968091496195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54.988150782642379</v>
      </c>
      <c r="C239" s="9">
        <f t="shared" si="52"/>
        <v>1.320000000000001</v>
      </c>
      <c r="D239" s="9">
        <f t="shared" si="53"/>
        <v>70.988150782642379</v>
      </c>
      <c r="E239" s="9">
        <f t="shared" si="53"/>
        <v>-18.628887807834985</v>
      </c>
      <c r="F239" s="9">
        <f t="shared" si="54"/>
        <v>-14.037214640050061</v>
      </c>
      <c r="G239" s="10">
        <f t="shared" si="61"/>
        <v>2.1666666599999997</v>
      </c>
      <c r="H239" s="5">
        <f t="shared" si="61"/>
        <v>1</v>
      </c>
      <c r="I239">
        <f t="shared" si="56"/>
        <v>56.804339979882975</v>
      </c>
      <c r="J239">
        <f t="shared" si="57"/>
        <v>46.327843752175198</v>
      </c>
      <c r="K239">
        <f t="shared" si="57"/>
        <v>-32.870411220795113</v>
      </c>
      <c r="L239">
        <f t="shared" si="58"/>
        <v>-10.337880420648267</v>
      </c>
      <c r="M239">
        <f t="shared" si="59"/>
        <v>-24.839093968200064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55.265931763307862</v>
      </c>
      <c r="C240" s="9">
        <f t="shared" si="52"/>
        <v>1.326000000000001</v>
      </c>
      <c r="D240" s="9">
        <f t="shared" si="53"/>
        <v>71.265931763307862</v>
      </c>
      <c r="E240" s="9">
        <f t="shared" si="53"/>
        <v>-18.826557378851184</v>
      </c>
      <c r="F240" s="9">
        <f t="shared" si="54"/>
        <v>-14.177167547888249</v>
      </c>
      <c r="G240" s="10">
        <f t="shared" si="61"/>
        <v>2.1666666599999997</v>
      </c>
      <c r="H240" s="5">
        <f t="shared" si="61"/>
        <v>1</v>
      </c>
      <c r="I240">
        <f t="shared" si="56"/>
        <v>56.840210885656305</v>
      </c>
      <c r="J240">
        <f t="shared" si="57"/>
        <v>46.265816469651305</v>
      </c>
      <c r="K240">
        <f t="shared" si="57"/>
        <v>-33.019445784604315</v>
      </c>
      <c r="L240">
        <f t="shared" si="58"/>
        <v>-10.330558713460983</v>
      </c>
      <c r="M240">
        <f t="shared" si="59"/>
        <v>-24.801184617231343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55.543340712068925</v>
      </c>
      <c r="C241" s="9">
        <f t="shared" si="52"/>
        <v>1.332000000000001</v>
      </c>
      <c r="D241" s="9">
        <f t="shared" si="53"/>
        <v>71.543340712068925</v>
      </c>
      <c r="E241" s="9">
        <f t="shared" si="53"/>
        <v>-19.02512047488192</v>
      </c>
      <c r="F241" s="9">
        <f t="shared" si="54"/>
        <v>-14.317572024685877</v>
      </c>
      <c r="G241" s="10">
        <f t="shared" si="61"/>
        <v>2.1666666599999997</v>
      </c>
      <c r="H241" s="5">
        <f t="shared" si="61"/>
        <v>1</v>
      </c>
      <c r="I241">
        <f t="shared" si="56"/>
        <v>56.876420374931342</v>
      </c>
      <c r="J241">
        <f t="shared" si="57"/>
        <v>46.203833117370543</v>
      </c>
      <c r="K241">
        <f t="shared" si="57"/>
        <v>-33.168252892307706</v>
      </c>
      <c r="L241">
        <f t="shared" si="58"/>
        <v>-10.323290794869612</v>
      </c>
      <c r="M241">
        <f t="shared" si="59"/>
        <v>-24.763239968570083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55.82037789153884</v>
      </c>
      <c r="C242" s="9">
        <f t="shared" si="52"/>
        <v>1.338000000000001</v>
      </c>
      <c r="D242" s="9">
        <f t="shared" si="53"/>
        <v>71.82037789153884</v>
      </c>
      <c r="E242" s="9">
        <f t="shared" si="53"/>
        <v>-19.224575730555202</v>
      </c>
      <c r="F242" s="9">
        <f t="shared" si="54"/>
        <v>-14.458425635076082</v>
      </c>
      <c r="G242" s="10">
        <f t="shared" si="61"/>
        <v>2.1666666599999997</v>
      </c>
      <c r="H242" s="5">
        <f t="shared" si="61"/>
        <v>1</v>
      </c>
      <c r="I242">
        <f t="shared" si="56"/>
        <v>56.912965488147321</v>
      </c>
      <c r="J242">
        <f t="shared" si="57"/>
        <v>46.141893372601324</v>
      </c>
      <c r="K242">
        <f t="shared" si="57"/>
        <v>-33.316832332119127</v>
      </c>
      <c r="L242">
        <f t="shared" si="58"/>
        <v>-10.316075827688641</v>
      </c>
      <c r="M242">
        <f t="shared" si="59"/>
        <v>-24.725259960203211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56.097043562409553</v>
      </c>
      <c r="C243" s="9">
        <f t="shared" si="52"/>
        <v>1.344000000000001</v>
      </c>
      <c r="D243" s="9">
        <f t="shared" si="53"/>
        <v>72.097043562409553</v>
      </c>
      <c r="E243" s="9">
        <f t="shared" si="53"/>
        <v>-19.424921779227201</v>
      </c>
      <c r="F243" s="9">
        <f t="shared" si="54"/>
        <v>-14.599725948565661</v>
      </c>
      <c r="G243" s="10">
        <f t="shared" si="61"/>
        <v>2.1666666599999997</v>
      </c>
      <c r="H243" s="5">
        <f t="shared" si="61"/>
        <v>1</v>
      </c>
      <c r="I243">
        <f t="shared" si="56"/>
        <v>56.949843273240326</v>
      </c>
      <c r="J243">
        <f t="shared" si="57"/>
        <v>46.079996917635192</v>
      </c>
      <c r="K243">
        <f t="shared" si="57"/>
        <v>-33.465183891880343</v>
      </c>
      <c r="L243">
        <f t="shared" si="58"/>
        <v>-10.308912980255363</v>
      </c>
      <c r="M243">
        <f t="shared" si="59"/>
        <v>-24.687244538052312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56.373337983481719</v>
      </c>
      <c r="C244" s="9">
        <f t="shared" si="52"/>
        <v>1.350000000000001</v>
      </c>
      <c r="D244" s="9">
        <f t="shared" si="53"/>
        <v>72.373337983481719</v>
      </c>
      <c r="E244" s="9">
        <f t="shared" si="53"/>
        <v>-19.626157252980168</v>
      </c>
      <c r="F244" s="9">
        <f t="shared" si="54"/>
        <v>-14.741470539520376</v>
      </c>
      <c r="G244" s="10">
        <f t="shared" si="61"/>
        <v>2.1666666599999997</v>
      </c>
      <c r="H244" s="5">
        <f t="shared" si="61"/>
        <v>1</v>
      </c>
      <c r="I244">
        <f t="shared" si="56"/>
        <v>56.987050785767558</v>
      </c>
      <c r="J244">
        <f t="shared" si="57"/>
        <v>46.018143439753658</v>
      </c>
      <c r="K244">
        <f t="shared" si="57"/>
        <v>-33.61330735910866</v>
      </c>
      <c r="L244">
        <f t="shared" si="58"/>
        <v>-10.301801426430197</v>
      </c>
      <c r="M244">
        <f t="shared" si="59"/>
        <v>-24.6491936559013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56.649261411694567</v>
      </c>
      <c r="C245" s="9">
        <f t="shared" si="52"/>
        <v>1.356000000000001</v>
      </c>
      <c r="D245" s="9">
        <f t="shared" si="53"/>
        <v>72.649261411694567</v>
      </c>
      <c r="E245" s="9">
        <f t="shared" si="53"/>
        <v>-19.828280782620627</v>
      </c>
      <c r="F245" s="9">
        <f t="shared" si="54"/>
        <v>-14.883656987150701</v>
      </c>
      <c r="G245" s="10">
        <f t="shared" ref="G245:H260" si="62">G244</f>
        <v>2.1666666599999997</v>
      </c>
      <c r="H245" s="5">
        <f t="shared" si="62"/>
        <v>1</v>
      </c>
      <c r="I245">
        <f t="shared" si="56"/>
        <v>57.024585089029777</v>
      </c>
      <c r="J245">
        <f t="shared" si="57"/>
        <v>45.956332631195075</v>
      </c>
      <c r="K245">
        <f t="shared" si="57"/>
        <v>-33.761202521044069</v>
      </c>
      <c r="L245">
        <f t="shared" si="58"/>
        <v>-10.294740345596672</v>
      </c>
      <c r="M245">
        <f t="shared" si="59"/>
        <v>-24.611107275324066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56.924814102155523</v>
      </c>
      <c r="C246" s="9">
        <f t="shared" si="52"/>
        <v>1.362000000000001</v>
      </c>
      <c r="D246" s="9">
        <f t="shared" si="53"/>
        <v>72.924814102155523</v>
      </c>
      <c r="E246" s="9">
        <f t="shared" si="53"/>
        <v>-20.031290997677846</v>
      </c>
      <c r="F246" s="9">
        <f t="shared" si="54"/>
        <v>-15.026282875497936</v>
      </c>
      <c r="G246" s="10">
        <f t="shared" si="62"/>
        <v>2.1666666599999997</v>
      </c>
      <c r="H246" s="5">
        <f t="shared" si="62"/>
        <v>1</v>
      </c>
      <c r="I246">
        <f t="shared" si="56"/>
        <v>57.062443254191855</v>
      </c>
      <c r="J246">
        <f t="shared" si="57"/>
        <v>45.894564189121496</v>
      </c>
      <c r="K246">
        <f t="shared" si="57"/>
        <v>-33.908869164696014</v>
      </c>
      <c r="L246">
        <f t="shared" si="58"/>
        <v>-10.287728922661021</v>
      </c>
      <c r="M246">
        <f t="shared" si="59"/>
        <v>-24.572985365612006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57.199996308169645</v>
      </c>
      <c r="C247" s="9">
        <f t="shared" si="52"/>
        <v>1.368000000000001</v>
      </c>
      <c r="D247" s="9">
        <f t="shared" si="53"/>
        <v>73.199996308169645</v>
      </c>
      <c r="E247" s="9">
        <f t="shared" si="53"/>
        <v>-20.235186526402604</v>
      </c>
      <c r="F247" s="9">
        <f t="shared" si="54"/>
        <v>-15.169345793420723</v>
      </c>
      <c r="G247" s="10">
        <f t="shared" si="62"/>
        <v>2.1666666599999997</v>
      </c>
      <c r="H247" s="5">
        <f t="shared" si="62"/>
        <v>1</v>
      </c>
      <c r="I247">
        <f t="shared" si="56"/>
        <v>57.10062236040141</v>
      </c>
      <c r="J247">
        <f t="shared" si="57"/>
        <v>45.832837815585528</v>
      </c>
      <c r="K247">
        <f t="shared" si="57"/>
        <v>-34.056307076889688</v>
      </c>
      <c r="L247">
        <f t="shared" si="58"/>
        <v>-10.280766348051438</v>
      </c>
      <c r="M247">
        <f t="shared" si="59"/>
        <v>-24.534827903701547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57.474808281268892</v>
      </c>
      <c r="C248" s="9">
        <f t="shared" si="52"/>
        <v>1.374000000000001</v>
      </c>
      <c r="D248" s="9">
        <f t="shared" si="53"/>
        <v>73.474808281268892</v>
      </c>
      <c r="E248" s="9">
        <f t="shared" si="53"/>
        <v>-20.439965995766208</v>
      </c>
      <c r="F248" s="9">
        <f t="shared" si="54"/>
        <v>-15.312843334581963</v>
      </c>
      <c r="G248" s="10">
        <f t="shared" si="62"/>
        <v>2.1666666599999997</v>
      </c>
      <c r="H248" s="5">
        <f t="shared" si="62"/>
        <v>1</v>
      </c>
      <c r="I248">
        <f t="shared" si="56"/>
        <v>57.139119494905657</v>
      </c>
      <c r="J248">
        <f t="shared" si="57"/>
        <v>45.771153217497222</v>
      </c>
      <c r="K248">
        <f t="shared" si="57"/>
        <v>-34.203516044311897</v>
      </c>
      <c r="L248">
        <f t="shared" si="58"/>
        <v>-10.27385181771699</v>
      </c>
      <c r="M248">
        <f t="shared" si="59"/>
        <v>-24.496634874101588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57.749250271241152</v>
      </c>
      <c r="C249" s="9">
        <f t="shared" si="52"/>
        <v>1.380000000000001</v>
      </c>
      <c r="D249" s="9">
        <f t="shared" si="53"/>
        <v>73.749250271241152</v>
      </c>
      <c r="E249" s="9">
        <f t="shared" si="53"/>
        <v>-20.645628031459815</v>
      </c>
      <c r="F249" s="9">
        <f t="shared" si="54"/>
        <v>-15.456773097436102</v>
      </c>
      <c r="G249" s="10">
        <f t="shared" si="62"/>
        <v>2.1666666599999997</v>
      </c>
      <c r="H249" s="5">
        <f t="shared" si="62"/>
        <v>1</v>
      </c>
      <c r="I249">
        <f t="shared" si="56"/>
        <v>57.17793175316627</v>
      </c>
      <c r="J249">
        <f t="shared" si="57"/>
        <v>45.709510106590919</v>
      </c>
      <c r="K249">
        <f t="shared" si="57"/>
        <v>-34.350495853556509</v>
      </c>
      <c r="L249">
        <f t="shared" si="58"/>
        <v>-10.266984533126134</v>
      </c>
      <c r="M249">
        <f t="shared" si="59"/>
        <v>-24.458406268820955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58.023322526159106</v>
      </c>
      <c r="C250" s="9">
        <f t="shared" si="52"/>
        <v>1.386000000000001</v>
      </c>
      <c r="D250" s="9">
        <f t="shared" si="53"/>
        <v>74.023322526159106</v>
      </c>
      <c r="E250" s="9">
        <f t="shared" si="53"/>
        <v>-20.852171257893993</v>
      </c>
      <c r="F250" s="9">
        <f t="shared" si="54"/>
        <v>-15.601132685216811</v>
      </c>
      <c r="G250" s="10">
        <f t="shared" si="62"/>
        <v>2.1666666599999997</v>
      </c>
      <c r="H250" s="5">
        <f t="shared" si="62"/>
        <v>1</v>
      </c>
      <c r="I250">
        <f t="shared" si="56"/>
        <v>57.217056238972461</v>
      </c>
      <c r="J250">
        <f t="shared" si="57"/>
        <v>45.647908199392162</v>
      </c>
      <c r="K250">
        <f t="shared" si="57"/>
        <v>-34.497246291169432</v>
      </c>
      <c r="L250">
        <f t="shared" si="58"/>
        <v>-10.260163701264924</v>
      </c>
      <c r="M250">
        <f t="shared" si="59"/>
        <v>-24.420142087295783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58.297025292408833</v>
      </c>
      <c r="C251" s="9">
        <f t="shared" si="52"/>
        <v>1.392000000000001</v>
      </c>
      <c r="D251" s="9">
        <f t="shared" si="53"/>
        <v>74.297025292408833</v>
      </c>
      <c r="E251" s="9">
        <f t="shared" si="53"/>
        <v>-21.059594298198579</v>
      </c>
      <c r="F251" s="9">
        <f t="shared" si="54"/>
        <v>-15.74591970592499</v>
      </c>
      <c r="G251" s="10">
        <f t="shared" si="62"/>
        <v>2.1666666599999997</v>
      </c>
      <c r="H251" s="5">
        <f t="shared" si="62"/>
        <v>1</v>
      </c>
      <c r="I251">
        <f t="shared" si="56"/>
        <v>57.256490064552061</v>
      </c>
      <c r="J251">
        <f t="shared" si="57"/>
        <v>45.586347217184574</v>
      </c>
      <c r="K251">
        <f t="shared" si="57"/>
        <v>-34.643767143693204</v>
      </c>
      <c r="L251">
        <f t="shared" si="58"/>
        <v>-10.253388534634821</v>
      </c>
      <c r="M251">
        <f t="shared" si="59"/>
        <v>-24.381842336316925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58.570358814718318</v>
      </c>
      <c r="C252" s="9">
        <f t="shared" si="52"/>
        <v>1.398000000000001</v>
      </c>
      <c r="D252" s="9">
        <f t="shared" si="53"/>
        <v>74.570358814718318</v>
      </c>
      <c r="E252" s="9">
        <f t="shared" si="53"/>
        <v>-21.267895774222794</v>
      </c>
      <c r="F252" s="9">
        <f t="shared" si="54"/>
        <v>-15.891131772317252</v>
      </c>
      <c r="G252" s="10">
        <f t="shared" si="62"/>
        <v>2.1666666599999997</v>
      </c>
      <c r="H252" s="5">
        <f t="shared" si="62"/>
        <v>1</v>
      </c>
      <c r="I252">
        <f t="shared" si="56"/>
        <v>57.296230350680823</v>
      </c>
      <c r="J252">
        <f t="shared" si="57"/>
        <v>45.524826885976765</v>
      </c>
      <c r="K252">
        <f t="shared" si="57"/>
        <v>-34.790058197711105</v>
      </c>
      <c r="L252">
        <f t="shared" si="58"/>
        <v>-10.246658251250185</v>
      </c>
      <c r="M252">
        <f t="shared" si="59"/>
        <v>-24.34350702995733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58.843323336185662</v>
      </c>
      <c r="C253" s="9">
        <f t="shared" si="52"/>
        <v>1.404000000000001</v>
      </c>
      <c r="D253" s="9">
        <f t="shared" si="53"/>
        <v>74.843323336185662</v>
      </c>
      <c r="E253" s="9">
        <f t="shared" si="53"/>
        <v>-21.477074306535599</v>
      </c>
      <c r="F253" s="9">
        <f t="shared" si="54"/>
        <v>-16.036766501894615</v>
      </c>
      <c r="G253" s="10">
        <f t="shared" si="62"/>
        <v>2.1666666599999997</v>
      </c>
      <c r="H253" s="5">
        <f t="shared" si="62"/>
        <v>1</v>
      </c>
      <c r="I253">
        <f t="shared" si="56"/>
        <v>57.336274226789804</v>
      </c>
      <c r="J253">
        <f t="shared" si="57"/>
        <v>45.463346936469264</v>
      </c>
      <c r="K253">
        <f t="shared" si="57"/>
        <v>-34.93611923989085</v>
      </c>
      <c r="L253">
        <f t="shared" si="58"/>
        <v>-10.239972074635393</v>
      </c>
      <c r="M253">
        <f t="shared" si="59"/>
        <v>-24.305136189499436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59.115919098307131</v>
      </c>
      <c r="C254" s="9">
        <f t="shared" si="52"/>
        <v>1.410000000000001</v>
      </c>
      <c r="D254" s="9">
        <f t="shared" si="53"/>
        <v>75.115919098307131</v>
      </c>
      <c r="E254" s="9">
        <f t="shared" si="53"/>
        <v>-21.687128514426355</v>
      </c>
      <c r="F254" s="9">
        <f t="shared" si="54"/>
        <v>-16.182821516891696</v>
      </c>
      <c r="G254" s="10">
        <f t="shared" si="62"/>
        <v>2.1666666599999997</v>
      </c>
      <c r="H254" s="5">
        <f t="shared" si="62"/>
        <v>1</v>
      </c>
      <c r="I254">
        <f t="shared" si="56"/>
        <v>57.376618831070815</v>
      </c>
      <c r="J254">
        <f t="shared" si="57"/>
        <v>45.401907104021454</v>
      </c>
      <c r="K254">
        <f t="shared" si="57"/>
        <v>-35.081950057027846</v>
      </c>
      <c r="L254">
        <f t="shared" si="58"/>
        <v>-10.2333292338216</v>
      </c>
      <c r="M254">
        <f t="shared" si="59"/>
        <v>-24.266729843362601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59.388146341005054</v>
      </c>
      <c r="C255" s="9">
        <f t="shared" si="52"/>
        <v>1.416000000000001</v>
      </c>
      <c r="D255" s="9">
        <f t="shared" si="53"/>
        <v>75.388146341005054</v>
      </c>
      <c r="E255" s="9">
        <f t="shared" si="53"/>
        <v>-21.898057015905703</v>
      </c>
      <c r="F255" s="9">
        <f t="shared" si="54"/>
        <v>-16.329294444266164</v>
      </c>
      <c r="G255" s="10">
        <f t="shared" si="62"/>
        <v>2.1666666599999997</v>
      </c>
      <c r="H255" s="5">
        <f t="shared" si="62"/>
        <v>1</v>
      </c>
      <c r="I255">
        <f t="shared" si="56"/>
        <v>57.417261310580052</v>
      </c>
      <c r="J255">
        <f t="shared" si="57"/>
        <v>45.340507128618526</v>
      </c>
      <c r="K255">
        <f t="shared" si="57"/>
        <v>-35.227550436088023</v>
      </c>
      <c r="L255">
        <f t="shared" si="58"/>
        <v>-10.226728963343165</v>
      </c>
      <c r="M255">
        <f t="shared" si="59"/>
        <v>-24.228288027030494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59.660005302655421</v>
      </c>
      <c r="C256" s="9">
        <f t="shared" si="52"/>
        <v>1.422000000000001</v>
      </c>
      <c r="D256" s="9">
        <f t="shared" si="53"/>
        <v>75.660005302655421</v>
      </c>
      <c r="E256" s="9">
        <f t="shared" si="53"/>
        <v>-22.109858427706719</v>
      </c>
      <c r="F256" s="9">
        <f t="shared" si="54"/>
        <v>-16.476182915688575</v>
      </c>
      <c r="G256" s="10">
        <f t="shared" si="62"/>
        <v>2.1666666599999997</v>
      </c>
      <c r="H256" s="5">
        <f t="shared" si="62"/>
        <v>1</v>
      </c>
      <c r="I256">
        <f t="shared" si="56"/>
        <v>57.458198821339828</v>
      </c>
      <c r="J256">
        <f t="shared" si="57"/>
        <v>45.279146754838465</v>
      </c>
      <c r="K256">
        <f t="shared" si="57"/>
        <v>-35.372920164250203</v>
      </c>
      <c r="L256">
        <f t="shared" si="58"/>
        <v>-10.220170503233732</v>
      </c>
      <c r="M256">
        <f t="shared" si="59"/>
        <v>-24.189810782978583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59.931496220115392</v>
      </c>
      <c r="C257" s="9">
        <f t="shared" si="52"/>
        <v>1.428000000000001</v>
      </c>
      <c r="D257" s="9">
        <f t="shared" si="53"/>
        <v>75.931496220115392</v>
      </c>
      <c r="E257" s="9">
        <f t="shared" si="53"/>
        <v>-22.322531365286313</v>
      </c>
      <c r="F257" s="9">
        <f t="shared" si="54"/>
        <v>-16.623484567532575</v>
      </c>
      <c r="G257" s="10">
        <f t="shared" si="62"/>
        <v>2.1666666599999997</v>
      </c>
      <c r="H257" s="5">
        <f t="shared" si="62"/>
        <v>1</v>
      </c>
      <c r="I257">
        <f t="shared" si="56"/>
        <v>57.499428528438415</v>
      </c>
      <c r="J257">
        <f t="shared" si="57"/>
        <v>45.217825731819062</v>
      </c>
      <c r="K257">
        <f t="shared" si="57"/>
        <v>-35.518059028948073</v>
      </c>
      <c r="L257">
        <f t="shared" si="58"/>
        <v>-10.213653099021938</v>
      </c>
      <c r="M257">
        <f t="shared" si="59"/>
        <v>-24.151298160601634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60.202619328750529</v>
      </c>
      <c r="C258" s="9">
        <f t="shared" si="52"/>
        <v>1.4340000000000011</v>
      </c>
      <c r="D258" s="9">
        <f t="shared" si="53"/>
        <v>76.202619328750529</v>
      </c>
      <c r="E258" s="9">
        <f t="shared" si="53"/>
        <v>-22.536074442826891</v>
      </c>
      <c r="F258" s="9">
        <f t="shared" si="54"/>
        <v>-16.771197040865378</v>
      </c>
      <c r="G258" s="10">
        <f t="shared" si="62"/>
        <v>2.1666666599999997</v>
      </c>
      <c r="H258" s="5">
        <f t="shared" si="62"/>
        <v>1</v>
      </c>
      <c r="I258">
        <f t="shared" si="56"/>
        <v>57.540947606128036</v>
      </c>
      <c r="J258">
        <f t="shared" si="57"/>
        <v>45.156543813224928</v>
      </c>
      <c r="K258">
        <f t="shared" si="57"/>
        <v>-35.662966817911681</v>
      </c>
      <c r="L258">
        <f t="shared" si="58"/>
        <v>-10.207176001726804</v>
      </c>
      <c r="M258">
        <f t="shared" si="59"/>
        <v>-24.112750216141254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60.473374862461853</v>
      </c>
      <c r="C259" s="9">
        <f t="shared" si="52"/>
        <v>1.4400000000000011</v>
      </c>
      <c r="D259" s="9">
        <f t="shared" si="53"/>
        <v>76.473374862461853</v>
      </c>
      <c r="E259" s="9">
        <f t="shared" si="53"/>
        <v>-22.750486273238252</v>
      </c>
      <c r="F259" s="9">
        <f t="shared" si="54"/>
        <v>-16.919317981438642</v>
      </c>
      <c r="G259" s="10">
        <f t="shared" si="62"/>
        <v>2.1666666599999997</v>
      </c>
      <c r="H259" s="5">
        <f t="shared" si="62"/>
        <v>1</v>
      </c>
      <c r="I259">
        <f t="shared" si="56"/>
        <v>57.582753237920954</v>
      </c>
      <c r="J259">
        <f t="shared" si="57"/>
        <v>45.095300757214567</v>
      </c>
      <c r="K259">
        <f t="shared" si="57"/>
        <v>-35.80764331920853</v>
      </c>
      <c r="L259">
        <f t="shared" si="58"/>
        <v>-10.200738467852755</v>
      </c>
      <c r="M259">
        <f t="shared" si="59"/>
        <v>-24.074167012613515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60.743763053712712</v>
      </c>
      <c r="C260" s="9">
        <f t="shared" si="52"/>
        <v>1.4460000000000011</v>
      </c>
      <c r="D260" s="9">
        <f t="shared" si="53"/>
        <v>76.743763053712712</v>
      </c>
      <c r="E260" s="9">
        <f t="shared" si="53"/>
        <v>-22.965765468159731</v>
      </c>
      <c r="F260" s="9">
        <f t="shared" si="54"/>
        <v>-17.067845039679611</v>
      </c>
      <c r="G260" s="10">
        <f t="shared" si="62"/>
        <v>2.1666666599999997</v>
      </c>
      <c r="H260" s="5">
        <f t="shared" si="62"/>
        <v>1</v>
      </c>
      <c r="I260">
        <f t="shared" si="56"/>
        <v>57.624842616683694</v>
      </c>
      <c r="J260">
        <f t="shared" si="57"/>
        <v>45.03409632640745</v>
      </c>
      <c r="K260">
        <f t="shared" si="57"/>
        <v>-35.952088321284208</v>
      </c>
      <c r="L260">
        <f t="shared" si="58"/>
        <v>-10.194339759384318</v>
      </c>
      <c r="M260">
        <f t="shared" si="59"/>
        <v>-24.03554861973663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61.01378413355549</v>
      </c>
      <c r="C261" s="9">
        <f t="shared" si="52"/>
        <v>1.4520000000000011</v>
      </c>
      <c r="D261" s="9">
        <f t="shared" si="53"/>
        <v>77.01378413355549</v>
      </c>
      <c r="E261" s="9">
        <f t="shared" si="53"/>
        <v>-23.181910637962591</v>
      </c>
      <c r="F261" s="9">
        <f t="shared" si="54"/>
        <v>-17.216775870682667</v>
      </c>
      <c r="G261" s="10">
        <f t="shared" ref="G261:H276" si="63">G260</f>
        <v>2.1666666599999997</v>
      </c>
      <c r="H261" s="5">
        <f t="shared" si="63"/>
        <v>1</v>
      </c>
      <c r="I261">
        <f t="shared" si="56"/>
        <v>57.667212944729478</v>
      </c>
      <c r="J261">
        <f t="shared" si="57"/>
        <v>44.972930287851142</v>
      </c>
      <c r="K261">
        <f t="shared" si="57"/>
        <v>-36.09630161300263</v>
      </c>
      <c r="L261">
        <f t="shared" si="58"/>
        <v>-10.187979143780476</v>
      </c>
      <c r="M261">
        <f t="shared" si="59"/>
        <v>-23.996895113858685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61.283438331658004</v>
      </c>
      <c r="C262" s="9">
        <f t="shared" si="52"/>
        <v>1.4580000000000011</v>
      </c>
      <c r="D262" s="9">
        <f t="shared" si="53"/>
        <v>77.283438331658004</v>
      </c>
      <c r="E262" s="9">
        <f t="shared" si="53"/>
        <v>-23.398920391752657</v>
      </c>
      <c r="F262" s="9">
        <f t="shared" si="54"/>
        <v>-17.366108134201106</v>
      </c>
      <c r="G262" s="10">
        <f t="shared" si="63"/>
        <v>2.1666666599999997</v>
      </c>
      <c r="H262" s="5">
        <f t="shared" si="63"/>
        <v>1</v>
      </c>
      <c r="I262">
        <f t="shared" si="56"/>
        <v>57.709861433908685</v>
      </c>
      <c r="J262">
        <f t="shared" si="57"/>
        <v>44.911802412988457</v>
      </c>
      <c r="K262">
        <f t="shared" si="57"/>
        <v>-36.24028298368578</v>
      </c>
      <c r="L262">
        <f t="shared" si="58"/>
        <v>-10.181655893968671</v>
      </c>
      <c r="M262">
        <f t="shared" si="59"/>
        <v>-23.958206577885498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61.552725876329845</v>
      </c>
      <c r="C263" s="9">
        <f t="shared" si="52"/>
        <v>1.4640000000000011</v>
      </c>
      <c r="D263" s="9">
        <f t="shared" si="53"/>
        <v>77.552725876329845</v>
      </c>
      <c r="E263" s="9">
        <f t="shared" si="53"/>
        <v>-23.616793337373174</v>
      </c>
      <c r="F263" s="9">
        <f t="shared" si="54"/>
        <v>-17.51583949463928</v>
      </c>
      <c r="G263" s="10">
        <f t="shared" si="63"/>
        <v>2.1666666599999997</v>
      </c>
      <c r="H263" s="5">
        <f t="shared" si="63"/>
        <v>1</v>
      </c>
      <c r="I263">
        <f t="shared" si="56"/>
        <v>57.752785305697579</v>
      </c>
      <c r="J263">
        <f t="shared" si="57"/>
        <v>44.850712477624647</v>
      </c>
      <c r="K263">
        <f t="shared" si="57"/>
        <v>-36.384032223153092</v>
      </c>
      <c r="L263">
        <f t="shared" si="58"/>
        <v>-10.175369288338493</v>
      </c>
      <c r="M263">
        <f t="shared" si="59"/>
        <v>-23.919483101208531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61.821646994548402</v>
      </c>
      <c r="C264" s="9">
        <f t="shared" si="52"/>
        <v>1.4700000000000011</v>
      </c>
      <c r="D264" s="9">
        <f t="shared" si="53"/>
        <v>77.821646994548402</v>
      </c>
      <c r="E264" s="9">
        <f t="shared" si="53"/>
        <v>-23.835528081407915</v>
      </c>
      <c r="F264" s="9">
        <f t="shared" si="54"/>
        <v>-17.665967621045045</v>
      </c>
      <c r="G264" s="10">
        <f t="shared" si="63"/>
        <v>2.1666666599999997</v>
      </c>
      <c r="H264" s="5">
        <f t="shared" si="63"/>
        <v>1</v>
      </c>
      <c r="I264">
        <f t="shared" si="56"/>
        <v>57.79598179128508</v>
      </c>
      <c r="J264">
        <f t="shared" si="57"/>
        <v>44.789660261894618</v>
      </c>
      <c r="K264">
        <f t="shared" si="57"/>
        <v>-36.527549121760345</v>
      </c>
      <c r="L264">
        <f t="shared" si="58"/>
        <v>-10.169118610735005</v>
      </c>
      <c r="M264">
        <f t="shared" si="59"/>
        <v>-23.880724779632931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62.090201911984778</v>
      </c>
      <c r="C265" s="9">
        <f t="shared" si="52"/>
        <v>1.4760000000000011</v>
      </c>
      <c r="D265" s="9">
        <f t="shared" si="53"/>
        <v>78.090201911984778</v>
      </c>
      <c r="E265" s="9">
        <f t="shared" si="53"/>
        <v>-24.05512322918451</v>
      </c>
      <c r="F265" s="9">
        <f t="shared" si="54"/>
        <v>-17.816490187102506</v>
      </c>
      <c r="G265" s="10">
        <f t="shared" si="63"/>
        <v>2.1666666599999997</v>
      </c>
      <c r="H265" s="5">
        <f t="shared" si="63"/>
        <v>1</v>
      </c>
      <c r="I265">
        <f t="shared" si="56"/>
        <v>57.839448131657811</v>
      </c>
      <c r="J265">
        <f t="shared" si="57"/>
        <v>44.728645550230205</v>
      </c>
      <c r="K265">
        <f t="shared" si="57"/>
        <v>-36.67083347043814</v>
      </c>
      <c r="L265">
        <f t="shared" si="58"/>
        <v>-10.162903150451772</v>
      </c>
      <c r="M265">
        <f t="shared" si="59"/>
        <v>-23.841931715305652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62.358390853029448</v>
      </c>
      <c r="C266" s="9">
        <f t="shared" si="52"/>
        <v>1.4820000000000011</v>
      </c>
      <c r="D266" s="9">
        <f t="shared" si="53"/>
        <v>78.358390853029448</v>
      </c>
      <c r="E266" s="9">
        <f t="shared" si="53"/>
        <v>-24.275577384778014</v>
      </c>
      <c r="F266" s="9">
        <f t="shared" si="54"/>
        <v>-17.967404871125062</v>
      </c>
      <c r="G266" s="10">
        <f t="shared" si="63"/>
        <v>2.1666666599999997</v>
      </c>
      <c r="H266" s="5">
        <f t="shared" si="63"/>
        <v>1</v>
      </c>
      <c r="I266">
        <f t="shared" si="56"/>
        <v>57.883181577683231</v>
      </c>
      <c r="J266">
        <f t="shared" si="57"/>
        <v>44.667668131327495</v>
      </c>
      <c r="K266">
        <f t="shared" si="57"/>
        <v>-36.813885060729973</v>
      </c>
      <c r="L266">
        <f t="shared" si="58"/>
        <v>-10.156722202223536</v>
      </c>
      <c r="M266">
        <f t="shared" si="59"/>
        <v>-23.803104016643701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62.626214040817771</v>
      </c>
      <c r="C267" s="9">
        <f t="shared" si="52"/>
        <v>1.4880000000000011</v>
      </c>
      <c r="D267" s="9">
        <f t="shared" si="53"/>
        <v>78.626214040817771</v>
      </c>
      <c r="E267" s="9">
        <f t="shared" si="53"/>
        <v>-24.496889151014692</v>
      </c>
      <c r="F267" s="9">
        <f t="shared" si="54"/>
        <v>-18.11870935604875</v>
      </c>
      <c r="G267" s="10">
        <f t="shared" si="63"/>
        <v>2.1666666599999997</v>
      </c>
      <c r="H267" s="5">
        <f t="shared" si="63"/>
        <v>1</v>
      </c>
      <c r="I267">
        <f t="shared" si="56"/>
        <v>57.927179390190972</v>
      </c>
      <c r="J267">
        <f t="shared" si="57"/>
        <v>44.606727798114157</v>
      </c>
      <c r="K267">
        <f t="shared" si="57"/>
        <v>-36.956703684829833</v>
      </c>
      <c r="L267">
        <f t="shared" si="58"/>
        <v>-10.150575066218563</v>
      </c>
      <c r="M267">
        <f t="shared" si="59"/>
        <v>-23.764241798262528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62.893671697255257</v>
      </c>
      <c r="C268" s="9">
        <f t="shared" si="52"/>
        <v>1.4940000000000011</v>
      </c>
      <c r="D268" s="9">
        <f t="shared" si="53"/>
        <v>78.893671697255257</v>
      </c>
      <c r="E268" s="9">
        <f t="shared" si="53"/>
        <v>-24.719057129476038</v>
      </c>
      <c r="F268" s="9">
        <f t="shared" si="54"/>
        <v>-18.270401329425866</v>
      </c>
      <c r="G268" s="10">
        <f t="shared" si="63"/>
        <v>2.1666666599999997</v>
      </c>
      <c r="H268" s="5">
        <f t="shared" si="63"/>
        <v>1</v>
      </c>
      <c r="I268">
        <f t="shared" si="56"/>
        <v>57.971438840052357</v>
      </c>
      <c r="J268">
        <f t="shared" si="57"/>
        <v>44.545824347716845</v>
      </c>
      <c r="K268">
        <f t="shared" si="57"/>
        <v>-37.099289135619408</v>
      </c>
      <c r="L268">
        <f t="shared" si="58"/>
        <v>-10.144461048030687</v>
      </c>
      <c r="M268">
        <f t="shared" si="59"/>
        <v>-23.725345180904512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63.16076404304269</v>
      </c>
      <c r="C269" s="9">
        <f t="shared" si="52"/>
        <v>1.5000000000000011</v>
      </c>
      <c r="D269" s="9">
        <f t="shared" si="53"/>
        <v>79.16076404304269</v>
      </c>
      <c r="E269" s="9">
        <f t="shared" si="53"/>
        <v>-24.942079920503012</v>
      </c>
      <c r="F269" s="9">
        <f t="shared" si="54"/>
        <v>-18.422478483418914</v>
      </c>
      <c r="G269" s="10">
        <f t="shared" si="63"/>
        <v>2.1666666599999997</v>
      </c>
      <c r="H269" s="5">
        <f t="shared" si="63"/>
        <v>1</v>
      </c>
      <c r="I269">
        <f t="shared" si="56"/>
        <v>58.015957208258165</v>
      </c>
      <c r="J269">
        <f t="shared" si="57"/>
        <v>44.48495758142866</v>
      </c>
      <c r="K269">
        <f t="shared" si="57"/>
        <v>-37.241641206704834</v>
      </c>
      <c r="L269">
        <f t="shared" si="58"/>
        <v>-10.138379458671013</v>
      </c>
      <c r="M269">
        <f t="shared" si="59"/>
        <v>-23.686414291367605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63.42749129770101</v>
      </c>
      <c r="C270" s="9">
        <f t="shared" si="52"/>
        <v>1.5060000000000011</v>
      </c>
      <c r="D270" s="9">
        <f t="shared" si="53"/>
        <v>79.42749129770101</v>
      </c>
      <c r="E270" s="9">
        <f t="shared" si="53"/>
        <v>-25.165956123200488</v>
      </c>
      <c r="F270" s="9">
        <f t="shared" si="54"/>
        <v>-18.574938514794752</v>
      </c>
      <c r="G270" s="10">
        <f t="shared" si="63"/>
        <v>2.1666666599999997</v>
      </c>
      <c r="H270" s="5">
        <f t="shared" si="63"/>
        <v>1</v>
      </c>
      <c r="I270">
        <f t="shared" si="56"/>
        <v>58.060731785994506</v>
      </c>
      <c r="J270">
        <f t="shared" si="57"/>
        <v>44.424127304676631</v>
      </c>
      <c r="K270">
        <f t="shared" si="57"/>
        <v>-37.38375969245304</v>
      </c>
      <c r="L270">
        <f t="shared" si="58"/>
        <v>-10.132329614559318</v>
      </c>
      <c r="M270">
        <f t="shared" si="59"/>
        <v>-23.647449262434122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63.693853679596003</v>
      </c>
      <c r="C271" s="9">
        <f t="shared" si="52"/>
        <v>1.5120000000000011</v>
      </c>
      <c r="D271" s="9">
        <f t="shared" si="53"/>
        <v>79.693853679596003</v>
      </c>
      <c r="E271" s="9">
        <f t="shared" si="53"/>
        <v>-25.390684335441929</v>
      </c>
      <c r="F271" s="9">
        <f t="shared" si="54"/>
        <v>-18.727779124919124</v>
      </c>
      <c r="G271" s="10">
        <f t="shared" si="63"/>
        <v>2.1666666599999997</v>
      </c>
      <c r="H271" s="5">
        <f t="shared" si="63"/>
        <v>1</v>
      </c>
      <c r="I271">
        <f t="shared" si="56"/>
        <v>58.105759874716966</v>
      </c>
      <c r="J271">
        <f t="shared" si="57"/>
        <v>44.363333326989277</v>
      </c>
      <c r="K271">
        <f t="shared" si="57"/>
        <v>-37.525644388027644</v>
      </c>
      <c r="L271">
        <f t="shared" si="58"/>
        <v>-10.12631083751511</v>
      </c>
      <c r="M271">
        <f t="shared" si="59"/>
        <v>-23.608450232799697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63.959851405962866</v>
      </c>
      <c r="C272" s="9">
        <f t="shared" si="52"/>
        <v>1.5180000000000011</v>
      </c>
      <c r="D272" s="9">
        <f t="shared" si="53"/>
        <v>79.959851405962866</v>
      </c>
      <c r="E272" s="9">
        <f t="shared" si="53"/>
        <v>-25.616263153874286</v>
      </c>
      <c r="F272" s="9">
        <f t="shared" si="54"/>
        <v>-18.880998019751388</v>
      </c>
      <c r="G272" s="10">
        <f t="shared" si="63"/>
        <v>2.1666666599999997</v>
      </c>
      <c r="H272" s="5">
        <f t="shared" si="63"/>
        <v>1</v>
      </c>
      <c r="I272">
        <f t="shared" si="56"/>
        <v>58.151038786222983</v>
      </c>
      <c r="J272">
        <f t="shared" si="57"/>
        <v>44.302575461964189</v>
      </c>
      <c r="K272">
        <f t="shared" si="57"/>
        <v>-37.667295089424442</v>
      </c>
      <c r="L272">
        <f t="shared" si="58"/>
        <v>-10.120322454748413</v>
      </c>
      <c r="M272">
        <f t="shared" si="59"/>
        <v>-23.569417347002343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64.225484692930465</v>
      </c>
      <c r="C273" s="9">
        <f t="shared" si="52"/>
        <v>1.5240000000000011</v>
      </c>
      <c r="D273" s="9">
        <f t="shared" si="53"/>
        <v>80.225484692930465</v>
      </c>
      <c r="E273" s="9">
        <f t="shared" si="53"/>
        <v>-25.842691173923079</v>
      </c>
      <c r="F273" s="9">
        <f t="shared" si="54"/>
        <v>-19.034592909839517</v>
      </c>
      <c r="G273" s="10">
        <f t="shared" si="63"/>
        <v>2.1666666599999997</v>
      </c>
      <c r="H273" s="5">
        <f t="shared" si="63"/>
        <v>1</v>
      </c>
      <c r="I273">
        <f t="shared" si="56"/>
        <v>58.196565842722435</v>
      </c>
      <c r="J273">
        <f t="shared" si="57"/>
        <v>44.241853527235698</v>
      </c>
      <c r="K273">
        <f t="shared" si="57"/>
        <v>-37.808711593506459</v>
      </c>
      <c r="L273">
        <f t="shared" si="58"/>
        <v>-10.114363798850201</v>
      </c>
      <c r="M273">
        <f t="shared" si="59"/>
        <v>-23.530350755351744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64.490753755545498</v>
      </c>
      <c r="C274" s="9">
        <f t="shared" si="52"/>
        <v>1.5300000000000011</v>
      </c>
      <c r="D274" s="9">
        <f t="shared" si="53"/>
        <v>80.490753755545498</v>
      </c>
      <c r="E274" s="9">
        <f t="shared" si="53"/>
        <v>-26.069966989797713</v>
      </c>
      <c r="F274" s="9">
        <f t="shared" si="54"/>
        <v>-19.188561510315399</v>
      </c>
      <c r="G274" s="10">
        <f t="shared" si="63"/>
        <v>2.1666666599999997</v>
      </c>
      <c r="H274" s="5">
        <f t="shared" si="63"/>
        <v>1</v>
      </c>
      <c r="I274">
        <f t="shared" si="56"/>
        <v>58.242338376906439</v>
      </c>
      <c r="J274">
        <f t="shared" si="57"/>
        <v>44.181167344442599</v>
      </c>
      <c r="K274">
        <f t="shared" si="57"/>
        <v>-37.949893698038572</v>
      </c>
      <c r="L274">
        <f t="shared" si="58"/>
        <v>-10.10843420778256</v>
      </c>
      <c r="M274">
        <f t="shared" si="59"/>
        <v>-23.491250613858703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64.755658807796408</v>
      </c>
      <c r="C275" s="9">
        <f t="shared" si="52"/>
        <v>1.5360000000000011</v>
      </c>
      <c r="D275" s="9">
        <f t="shared" si="53"/>
        <v>80.755658807796408</v>
      </c>
      <c r="E275" s="9">
        <f t="shared" si="53"/>
        <v>-26.298089194496995</v>
      </c>
      <c r="F275" s="9">
        <f t="shared" si="54"/>
        <v>-19.342901540890388</v>
      </c>
      <c r="G275" s="10">
        <f t="shared" si="63"/>
        <v>2.1666666599999997</v>
      </c>
      <c r="H275" s="5">
        <f t="shared" si="63"/>
        <v>1</v>
      </c>
      <c r="I275">
        <f t="shared" si="56"/>
        <v>58.288353732014492</v>
      </c>
      <c r="J275">
        <f t="shared" si="57"/>
        <v>44.120516739195907</v>
      </c>
      <c r="K275">
        <f t="shared" si="57"/>
        <v>-38.090841201721723</v>
      </c>
      <c r="L275">
        <f t="shared" si="58"/>
        <v>-10.102533024868521</v>
      </c>
      <c r="M275">
        <f t="shared" si="59"/>
        <v>-23.45211708416474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65.02020006263713</v>
      </c>
      <c r="C276" s="9">
        <f t="shared" si="52"/>
        <v>1.5420000000000011</v>
      </c>
      <c r="D276" s="9">
        <f t="shared" si="53"/>
        <v>81.02020006263713</v>
      </c>
      <c r="E276" s="9">
        <f t="shared" si="53"/>
        <v>-26.527056379814841</v>
      </c>
      <c r="F276" s="9">
        <f t="shared" si="54"/>
        <v>-19.497610725851061</v>
      </c>
      <c r="G276" s="10">
        <f t="shared" si="63"/>
        <v>2.1666666599999997</v>
      </c>
      <c r="H276" s="5">
        <f t="shared" si="63"/>
        <v>1</v>
      </c>
      <c r="I276">
        <f t="shared" si="56"/>
        <v>58.334609261899764</v>
      </c>
      <c r="J276">
        <f t="shared" si="57"/>
        <v>44.059901541046699</v>
      </c>
      <c r="K276">
        <f t="shared" si="57"/>
        <v>-38.231553904226715</v>
      </c>
      <c r="L276">
        <f t="shared" si="58"/>
        <v>-10.09665959878161</v>
      </c>
      <c r="M276">
        <f t="shared" si="59"/>
        <v>-23.412950333471919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65.284377732010626</v>
      </c>
      <c r="C277" s="9">
        <f t="shared" ref="C277:C289" si="68">C276+_dt</f>
        <v>1.5480000000000012</v>
      </c>
      <c r="D277" s="9">
        <f t="shared" ref="D277:E289" si="69">D276+$C$7*(J276+J277)/2</f>
        <v>81.284377732010626</v>
      </c>
      <c r="E277" s="9">
        <f t="shared" si="69"/>
        <v>-26.756867136346205</v>
      </c>
      <c r="F277" s="9">
        <f t="shared" ref="F277:F289" si="70">$O$1*D277^2+$O$2*D277+$O$3</f>
        <v>-19.652686794055306</v>
      </c>
      <c r="G277" s="10">
        <f t="shared" ref="G277:H289" si="71">G276</f>
        <v>2.1666666599999997</v>
      </c>
      <c r="H277" s="5">
        <f t="shared" si="71"/>
        <v>1</v>
      </c>
      <c r="I277">
        <f t="shared" ref="I277:I289" si="72">SQRT(J277^2+K277^2)</f>
        <v>58.381102331092791</v>
      </c>
      <c r="J277">
        <f t="shared" ref="J277:K289" si="73">J276+L276*$C$7</f>
        <v>43.999321583454012</v>
      </c>
      <c r="K277">
        <f t="shared" si="73"/>
        <v>-38.372031606227544</v>
      </c>
      <c r="L277">
        <f t="shared" ref="L277:L289" si="74">-$C$15*I277*J277</f>
        <v>-10.090813283535089</v>
      </c>
      <c r="M277">
        <f t="shared" ref="M277:M289" si="75">-$C$6-$C$15*I277*K277</f>
        <v>-23.37375053447283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65.548192026872243</v>
      </c>
      <c r="C278" s="9">
        <f t="shared" si="68"/>
        <v>1.5540000000000012</v>
      </c>
      <c r="D278" s="9">
        <f t="shared" si="69"/>
        <v>81.548192026872243</v>
      </c>
      <c r="E278" s="9">
        <f t="shared" si="69"/>
        <v>-26.987520053493192</v>
      </c>
      <c r="F278" s="9">
        <f t="shared" si="70"/>
        <v>-19.80812747892859</v>
      </c>
      <c r="G278" s="10">
        <f t="shared" si="71"/>
        <v>2.1666666599999997</v>
      </c>
      <c r="H278" s="5">
        <f t="shared" si="71"/>
        <v>1</v>
      </c>
      <c r="I278">
        <f t="shared" si="72"/>
        <v>58.427830314863307</v>
      </c>
      <c r="J278">
        <f t="shared" si="73"/>
        <v>43.938776703752801</v>
      </c>
      <c r="K278">
        <f t="shared" si="73"/>
        <v>-38.512274109434379</v>
      </c>
      <c r="L278">
        <f t="shared" si="74"/>
        <v>-10.084993438470912</v>
      </c>
      <c r="M278">
        <f t="shared" si="75"/>
        <v>-23.334517865280802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65.81164315721287</v>
      </c>
      <c r="C279" s="9">
        <f t="shared" si="68"/>
        <v>1.5600000000000012</v>
      </c>
      <c r="D279" s="9">
        <f t="shared" si="69"/>
        <v>81.81164315721287</v>
      </c>
      <c r="E279" s="9">
        <f t="shared" si="69"/>
        <v>-27.219013719471373</v>
      </c>
      <c r="F279" s="9">
        <f t="shared" si="70"/>
        <v>-19.963930518460501</v>
      </c>
      <c r="G279" s="10">
        <f t="shared" si="71"/>
        <v>2.1666666599999997</v>
      </c>
      <c r="H279" s="5">
        <f t="shared" si="71"/>
        <v>1</v>
      </c>
      <c r="I279">
        <f t="shared" si="72"/>
        <v>58.474790599280546</v>
      </c>
      <c r="J279">
        <f t="shared" si="73"/>
        <v>43.878266743121976</v>
      </c>
      <c r="K279">
        <f t="shared" si="73"/>
        <v>-38.652281216626065</v>
      </c>
      <c r="L279">
        <f t="shared" si="74"/>
        <v>-10.079199428248382</v>
      </c>
      <c r="M279">
        <f t="shared" si="75"/>
        <v>-23.29525250936031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66.074731332081896</v>
      </c>
      <c r="C280" s="9">
        <f t="shared" si="68"/>
        <v>1.5660000000000012</v>
      </c>
      <c r="D280" s="9">
        <f t="shared" si="69"/>
        <v>82.074731332081896</v>
      </c>
      <c r="E280" s="9">
        <f t="shared" si="69"/>
        <v>-27.451346721316298</v>
      </c>
      <c r="F280" s="9">
        <f t="shared" si="70"/>
        <v>-20.120093655201501</v>
      </c>
      <c r="G280" s="10">
        <f t="shared" si="71"/>
        <v>2.1666666599999997</v>
      </c>
      <c r="H280" s="5">
        <f t="shared" si="71"/>
        <v>1</v>
      </c>
      <c r="I280">
        <f t="shared" si="72"/>
        <v>58.521980581271691</v>
      </c>
      <c r="J280">
        <f t="shared" si="73"/>
        <v>43.817791546552485</v>
      </c>
      <c r="K280">
        <f t="shared" si="73"/>
        <v>-38.792052731682226</v>
      </c>
      <c r="L280">
        <f t="shared" si="74"/>
        <v>-10.07343062283252</v>
      </c>
      <c r="M280">
        <f t="shared" si="75"/>
        <v>-23.2559546554576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66.337456759610006</v>
      </c>
      <c r="C281" s="9">
        <f t="shared" si="68"/>
        <v>1.5720000000000012</v>
      </c>
      <c r="D281" s="9">
        <f t="shared" si="69"/>
        <v>82.337456759610006</v>
      </c>
      <c r="E281" s="9">
        <f t="shared" si="69"/>
        <v>-27.684517644890189</v>
      </c>
      <c r="F281" s="9">
        <f t="shared" si="70"/>
        <v>-20.276614636259971</v>
      </c>
      <c r="G281" s="10">
        <f t="shared" si="71"/>
        <v>2.1666666599999997</v>
      </c>
      <c r="H281" s="5">
        <f t="shared" si="71"/>
        <v>1</v>
      </c>
      <c r="I281">
        <f t="shared" si="72"/>
        <v>58.569397668678782</v>
      </c>
      <c r="J281">
        <f t="shared" si="73"/>
        <v>43.757350962815487</v>
      </c>
      <c r="K281">
        <f t="shared" si="73"/>
        <v>-38.931588459614971</v>
      </c>
      <c r="L281">
        <f t="shared" si="74"/>
        <v>-10.067686397482168</v>
      </c>
      <c r="M281">
        <f t="shared" si="75"/>
        <v>-23.216624497531509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66.599819647031751</v>
      </c>
      <c r="C282" s="9">
        <f t="shared" si="68"/>
        <v>1.5780000000000012</v>
      </c>
      <c r="D282" s="9">
        <f t="shared" si="69"/>
        <v>82.599819647031751</v>
      </c>
      <c r="E282" s="9">
        <f t="shared" si="69"/>
        <v>-27.918525074888834</v>
      </c>
      <c r="F282" s="9">
        <f t="shared" si="70"/>
        <v>-20.433491213299391</v>
      </c>
      <c r="G282" s="10">
        <f t="shared" si="71"/>
        <v>2.1666666599999997</v>
      </c>
      <c r="H282" s="5">
        <f t="shared" si="71"/>
        <v>1</v>
      </c>
      <c r="I282">
        <f t="shared" si="72"/>
        <v>58.617039280313854</v>
      </c>
      <c r="J282">
        <f t="shared" si="73"/>
        <v>43.696944844430597</v>
      </c>
      <c r="K282">
        <f t="shared" si="73"/>
        <v>-39.070888206600159</v>
      </c>
      <c r="L282">
        <f t="shared" si="74"/>
        <v>-10.061966132737787</v>
      </c>
      <c r="M282">
        <f t="shared" si="75"/>
        <v>-23.177262234684548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66.861820200707939</v>
      </c>
      <c r="C283" s="9">
        <f t="shared" si="68"/>
        <v>1.5840000000000012</v>
      </c>
      <c r="D283" s="9">
        <f t="shared" si="69"/>
        <v>82.861820200707939</v>
      </c>
      <c r="E283" s="9">
        <f t="shared" si="69"/>
        <v>-28.15336759484866</v>
      </c>
      <c r="F283" s="9">
        <f t="shared" si="70"/>
        <v>-20.590721142535859</v>
      </c>
      <c r="G283" s="10">
        <f t="shared" si="71"/>
        <v>2.1666666599999997</v>
      </c>
      <c r="H283" s="5">
        <f t="shared" si="71"/>
        <v>1</v>
      </c>
      <c r="I283">
        <f t="shared" si="72"/>
        <v>58.664902846012509</v>
      </c>
      <c r="J283">
        <f t="shared" si="73"/>
        <v>43.636573047634172</v>
      </c>
      <c r="K283">
        <f t="shared" si="73"/>
        <v>-39.209951780008268</v>
      </c>
      <c r="L283">
        <f t="shared" si="74"/>
        <v>-10.056269214408983</v>
      </c>
      <c r="M283">
        <f t="shared" si="75"/>
        <v>-23.137868071094189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67.12345862614788</v>
      </c>
      <c r="C284" s="9">
        <f t="shared" si="68"/>
        <v>1.5900000000000012</v>
      </c>
      <c r="D284" s="9">
        <f t="shared" si="69"/>
        <v>83.12345862614788</v>
      </c>
      <c r="E284" s="9">
        <f t="shared" si="69"/>
        <v>-28.389043787153991</v>
      </c>
      <c r="F284" s="9">
        <f t="shared" si="70"/>
        <v>-20.748302184735721</v>
      </c>
      <c r="G284" s="10">
        <f t="shared" si="71"/>
        <v>2.1666666599999997</v>
      </c>
      <c r="H284" s="5">
        <f t="shared" si="71"/>
        <v>1</v>
      </c>
      <c r="I284">
        <f t="shared" si="72"/>
        <v>58.712985806685786</v>
      </c>
      <c r="J284">
        <f t="shared" si="73"/>
        <v>43.576235432347715</v>
      </c>
      <c r="K284">
        <f t="shared" si="73"/>
        <v>-39.34877898843483</v>
      </c>
      <c r="L284">
        <f t="shared" si="74"/>
        <v>-10.050595033561777</v>
      </c>
      <c r="M284">
        <f t="shared" si="75"/>
        <v>-23.098442215944392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67.384735128031366</v>
      </c>
      <c r="C285" s="9">
        <f t="shared" si="68"/>
        <v>1.5960000000000012</v>
      </c>
      <c r="D285" s="9">
        <f t="shared" si="69"/>
        <v>83.384735128031366</v>
      </c>
      <c r="E285" s="9">
        <f t="shared" si="69"/>
        <v>-28.625552233044488</v>
      </c>
      <c r="F285" s="9">
        <f t="shared" si="70"/>
        <v>-20.906232105213522</v>
      </c>
      <c r="G285" s="10">
        <f t="shared" si="71"/>
        <v>2.1666666599999997</v>
      </c>
      <c r="H285" s="5">
        <f t="shared" si="71"/>
        <v>1</v>
      </c>
      <c r="I285">
        <f t="shared" si="72"/>
        <v>58.761285614370472</v>
      </c>
      <c r="J285">
        <f t="shared" si="73"/>
        <v>43.515931862146346</v>
      </c>
      <c r="K285">
        <f t="shared" si="73"/>
        <v>-39.487369641730496</v>
      </c>
      <c r="L285">
        <f t="shared" si="74"/>
        <v>-10.044942986505591</v>
      </c>
      <c r="M285">
        <f t="shared" si="75"/>
        <v>-23.058984883357368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67.645649910230489</v>
      </c>
      <c r="C286" s="9">
        <f t="shared" si="68"/>
        <v>1.6020000000000012</v>
      </c>
      <c r="D286" s="9">
        <f t="shared" si="69"/>
        <v>83.645649910230489</v>
      </c>
      <c r="E286" s="9">
        <f t="shared" si="69"/>
        <v>-28.86289151262277</v>
      </c>
      <c r="F286" s="9">
        <f t="shared" si="70"/>
        <v>-21.064508673830051</v>
      </c>
      <c r="G286" s="10">
        <f t="shared" si="71"/>
        <v>2.1666666599999997</v>
      </c>
      <c r="H286" s="5">
        <f t="shared" si="71"/>
        <v>1</v>
      </c>
      <c r="I286">
        <f t="shared" si="72"/>
        <v>58.809799732277732</v>
      </c>
      <c r="J286">
        <f t="shared" si="73"/>
        <v>43.455662204227309</v>
      </c>
      <c r="K286">
        <f t="shared" si="73"/>
        <v>-39.625723551030639</v>
      </c>
      <c r="L286">
        <f t="shared" si="74"/>
        <v>-10.03931247477996</v>
      </c>
      <c r="M286">
        <f t="shared" si="75"/>
        <v>-23.019496292325627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67.906203175831308</v>
      </c>
      <c r="C287" s="9">
        <f t="shared" si="68"/>
        <v>1.6080000000000012</v>
      </c>
      <c r="D287" s="9">
        <f t="shared" si="69"/>
        <v>83.906203175831308</v>
      </c>
      <c r="E287" s="9">
        <f t="shared" si="69"/>
        <v>-29.101060204862215</v>
      </c>
      <c r="F287" s="9">
        <f t="shared" si="70"/>
        <v>-21.223129664990715</v>
      </c>
      <c r="G287" s="10">
        <f t="shared" si="71"/>
        <v>2.1666666599999997</v>
      </c>
      <c r="H287" s="5">
        <f t="shared" si="71"/>
        <v>1</v>
      </c>
      <c r="I287">
        <f t="shared" si="72"/>
        <v>58.858525634840191</v>
      </c>
      <c r="J287">
        <f t="shared" si="73"/>
        <v>43.39542632937863</v>
      </c>
      <c r="K287">
        <f t="shared" si="73"/>
        <v>-39.763840528784591</v>
      </c>
      <c r="L287">
        <f t="shared" si="74"/>
        <v>-10.033702905140997</v>
      </c>
      <c r="M287">
        <f t="shared" si="75"/>
        <v>-22.979976666644212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68.166395127155283</v>
      </c>
      <c r="C288" s="9">
        <f t="shared" si="68"/>
        <v>1.6140000000000012</v>
      </c>
      <c r="D288" s="9">
        <f t="shared" si="69"/>
        <v>84.166395127155283</v>
      </c>
      <c r="E288" s="9">
        <f t="shared" si="69"/>
        <v>-29.340056887614921</v>
      </c>
      <c r="F288" s="9">
        <f t="shared" si="70"/>
        <v>-21.382092857644043</v>
      </c>
      <c r="G288" s="10">
        <f t="shared" si="71"/>
        <v>2.1666666599999997</v>
      </c>
      <c r="H288" s="5">
        <f t="shared" si="71"/>
        <v>1</v>
      </c>
      <c r="I288">
        <f t="shared" si="72"/>
        <v>58.907460807757424</v>
      </c>
      <c r="J288">
        <f t="shared" si="73"/>
        <v>43.335224111947781</v>
      </c>
      <c r="K288">
        <f t="shared" si="73"/>
        <v>-39.901720388784454</v>
      </c>
      <c r="L288">
        <f t="shared" si="74"/>
        <v>-10.028113689547588</v>
      </c>
      <c r="M288">
        <f t="shared" si="75"/>
        <v>-22.940426234843244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68.42622596578056</v>
      </c>
      <c r="C289" s="9">
        <f t="shared" si="68"/>
        <v>1.6200000000000012</v>
      </c>
      <c r="D289" s="9">
        <f t="shared" si="69"/>
        <v>84.42622596578056</v>
      </c>
      <c r="E289" s="9">
        <f t="shared" si="69"/>
        <v>-29.579880137619856</v>
      </c>
      <c r="F289" s="9">
        <f t="shared" si="70"/>
        <v>-21.541396035280425</v>
      </c>
      <c r="G289" s="10">
        <f t="shared" si="71"/>
        <v>2.1666666599999997</v>
      </c>
      <c r="H289" s="5">
        <f t="shared" si="71"/>
        <v>1</v>
      </c>
      <c r="I289">
        <f t="shared" si="72"/>
        <v>58.956602748039892</v>
      </c>
      <c r="J289">
        <f t="shared" si="73"/>
        <v>43.275055429810493</v>
      </c>
      <c r="K289">
        <f t="shared" si="73"/>
        <v>-40.039362946193513</v>
      </c>
      <c r="L289">
        <f t="shared" si="74"/>
        <v>-10.022544245147342</v>
      </c>
      <c r="M289">
        <f t="shared" si="75"/>
        <v>-22.900845230120716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113" priority="16" stopIfTrue="1" operator="greaterThan">
      <formula>$G$19</formula>
    </cfRule>
    <cfRule type="cellIs" dxfId="112" priority="17" stopIfTrue="1" operator="lessThan">
      <formula>$H$19</formula>
    </cfRule>
    <cfRule type="cellIs" dxfId="111" priority="18" stopIfTrue="1" operator="between">
      <formula>$H$19</formula>
      <formula>$G$19</formula>
    </cfRule>
  </conditionalFormatting>
  <conditionalFormatting sqref="E19:E20">
    <cfRule type="cellIs" dxfId="110" priority="13" stopIfTrue="1" operator="lessThan">
      <formula>$H$19</formula>
    </cfRule>
    <cfRule type="cellIs" dxfId="109" priority="14" stopIfTrue="1" operator="greaterThan">
      <formula>$G$19</formula>
    </cfRule>
    <cfRule type="cellIs" dxfId="108" priority="15" stopIfTrue="1" operator="between">
      <formula>$H$19</formula>
      <formula>$G$19</formula>
    </cfRule>
  </conditionalFormatting>
  <conditionalFormatting sqref="F19">
    <cfRule type="cellIs" dxfId="107" priority="10" stopIfTrue="1" operator="lessThan">
      <formula>$H$19</formula>
    </cfRule>
    <cfRule type="cellIs" dxfId="106" priority="11" stopIfTrue="1" operator="greaterThan">
      <formula>$G$19</formula>
    </cfRule>
    <cfRule type="cellIs" dxfId="105" priority="12" stopIfTrue="1" operator="between">
      <formula>$H$19</formula>
      <formula>$G$19</formula>
    </cfRule>
  </conditionalFormatting>
  <conditionalFormatting sqref="F20">
    <cfRule type="cellIs" dxfId="104" priority="7" stopIfTrue="1" operator="lessThan">
      <formula>$H$19</formula>
    </cfRule>
    <cfRule type="cellIs" dxfId="103" priority="8" stopIfTrue="1" operator="greaterThan">
      <formula>$G$19</formula>
    </cfRule>
    <cfRule type="cellIs" dxfId="102" priority="9" stopIfTrue="1" operator="between">
      <formula>$H$19</formula>
      <formula>$G$19</formula>
    </cfRule>
  </conditionalFormatting>
  <conditionalFormatting sqref="E21:E289">
    <cfRule type="cellIs" dxfId="101" priority="4" stopIfTrue="1" operator="lessThan">
      <formula>$H$19</formula>
    </cfRule>
    <cfRule type="cellIs" dxfId="100" priority="5" stopIfTrue="1" operator="greaterThan">
      <formula>$G$19</formula>
    </cfRule>
    <cfRule type="cellIs" dxfId="99" priority="6" stopIfTrue="1" operator="between">
      <formula>$H$19</formula>
      <formula>$G$19</formula>
    </cfRule>
  </conditionalFormatting>
  <conditionalFormatting sqref="F21:F289">
    <cfRule type="cellIs" dxfId="98" priority="1" stopIfTrue="1" operator="lessThan">
      <formula>$H$19</formula>
    </cfRule>
    <cfRule type="cellIs" dxfId="97" priority="2" stopIfTrue="1" operator="greaterThan">
      <formula>$G$19</formula>
    </cfRule>
    <cfRule type="cellIs" dxfId="9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546"/>
  <sheetViews>
    <sheetView topLeftCell="A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SummaryChart!G26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-4.1513458442779269E-3</v>
      </c>
      <c r="P1" s="5" t="s">
        <v>10</v>
      </c>
    </row>
    <row r="2" spans="2:22" ht="22.5" x14ac:dyDescent="0.3">
      <c r="C2" s="24">
        <f>SummaryChart!H26</f>
        <v>5.1209304473441284</v>
      </c>
      <c r="D2" s="1" t="s">
        <v>18</v>
      </c>
      <c r="G2" s="9" t="s">
        <v>23</v>
      </c>
      <c r="O2" s="28">
        <f>TAN(C2/180*PI())</f>
        <v>8.9615849313771312E-2</v>
      </c>
      <c r="P2" s="5" t="s">
        <v>12</v>
      </c>
    </row>
    <row r="3" spans="2:22" ht="22.5" x14ac:dyDescent="0.3">
      <c r="C3" s="24">
        <f>SummaryChart!J26/12</f>
        <v>0.74104845827297428</v>
      </c>
      <c r="D3" s="1" t="s">
        <v>19</v>
      </c>
      <c r="G3" s="9" t="s">
        <v>28</v>
      </c>
      <c r="O3" s="28">
        <f>C3</f>
        <v>0.74104845827297428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6.1000000000000004E-3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SummaryChart!B26</f>
        <v>17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0.10734534444188881</v>
      </c>
      <c r="C12" s="14"/>
      <c r="D12" s="15">
        <f ca="1">CELL("contents",INDIRECT("D"&amp;C13-1))</f>
        <v>16.537118189958601</v>
      </c>
      <c r="E12" s="15">
        <f ca="1">CELL("contents",INDIRECT("E"&amp;C13-1))</f>
        <v>1.0358942088433005</v>
      </c>
      <c r="F12">
        <f ca="1">D13-D12</f>
        <v>0.35553646559950991</v>
      </c>
      <c r="G12">
        <f ca="1">D13-D11</f>
        <v>-0.10734534444188881</v>
      </c>
      <c r="H12" s="27">
        <f ca="1">G12/F12</f>
        <v>-0.30192499174699783</v>
      </c>
      <c r="I12">
        <f ca="1">D13-D12</f>
        <v>0.35553646559950991</v>
      </c>
      <c r="J12">
        <f ca="1">E13-E12</f>
        <v>-2.0914198703351872E-2</v>
      </c>
      <c r="K12">
        <f ca="1">ATAN(J12/I12)*180/PI()</f>
        <v>-3.366507069986683</v>
      </c>
      <c r="N12" s="26">
        <f ca="1">E13-E12</f>
        <v>-2.0914198703351872E-2</v>
      </c>
      <c r="O12" s="26">
        <f ca="1">N12+E13-H12*N12</f>
        <v>0.98775129216569224</v>
      </c>
      <c r="P12">
        <f ca="1">IF(AND(G12&gt;0,G12&lt;F12),1,0)</f>
        <v>0</v>
      </c>
      <c r="Q12" s="26">
        <f ca="1">IF(P12=1,O12,O13)</f>
        <v>0.99957436585562309</v>
      </c>
    </row>
    <row r="13" spans="2:22" x14ac:dyDescent="0.2">
      <c r="B13" t="str">
        <f ca="1">CELL("address",INDEX(B20:B290,MATCH(MIN(B20:B290),B20:B290,0)))</f>
        <v>$B$65</v>
      </c>
      <c r="C13">
        <f ca="1">CELL("row",INDEX(A20:A289,MATCH(MIN(A20:A289),A20:A289,0)))</f>
        <v>65</v>
      </c>
      <c r="D13" s="15">
        <f ca="1">CELL("contents",INDIRECT("D"&amp;C13))</f>
        <v>16.892654655558111</v>
      </c>
      <c r="E13" s="15">
        <f ca="1">CELL("contents",INDIRECT("E"&amp;C13))</f>
        <v>1.0149800101399487</v>
      </c>
      <c r="F13">
        <f ca="1">D14-D13</f>
        <v>0.35503904118887064</v>
      </c>
      <c r="G13">
        <f ca="1">D14-D11</f>
        <v>0.24769369674698183</v>
      </c>
      <c r="H13" s="27">
        <f ca="1">G13/F13</f>
        <v>0.69765199882684403</v>
      </c>
      <c r="N13" s="26">
        <f ca="1">E14-E13</f>
        <v>-2.2082133083874633E-2</v>
      </c>
      <c r="O13" s="26">
        <f ca="1">E13+H13*N13</f>
        <v>0.99957436585562309</v>
      </c>
      <c r="P13">
        <f ca="1">IF(G13&lt;F13,1,0)</f>
        <v>1</v>
      </c>
    </row>
    <row r="14" spans="2:22" x14ac:dyDescent="0.2">
      <c r="D14" s="15">
        <f ca="1">CELL("contents",INDIRECT("D"&amp;C13+1))</f>
        <v>17.247693696746982</v>
      </c>
      <c r="E14" s="15">
        <f ca="1">CELL("contents",INDIRECT("E"&amp;C13+1))</f>
        <v>0.99289787705607402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16.892654655558111</v>
      </c>
      <c r="P15" s="10">
        <f>Q19</f>
        <v>3.76910801960363</v>
      </c>
      <c r="Q15" s="10">
        <f>Q19</f>
        <v>3.76910801960363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0.74104845827297428</v>
      </c>
      <c r="F19" s="9">
        <f>$O$1*D19^2+$O$2*D19+$O$3</f>
        <v>0.74104845827297428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62.25053283756354</v>
      </c>
      <c r="K19">
        <f>C1*SIN(C2/180*PI())</f>
        <v>5.5786343704730674</v>
      </c>
      <c r="L19">
        <f>-C15*I19*J19</f>
        <v>-15.283787457005047</v>
      </c>
      <c r="M19">
        <f>-C6-C15*I19*K19</f>
        <v>-33.543669593690673</v>
      </c>
      <c r="N19" s="16">
        <f>MAX(E19:E289)</f>
        <v>1.2111648148177669</v>
      </c>
      <c r="O19" s="19">
        <f>INDEX(C19:C289,MATCH(N19,E19:E289,0),1)</f>
        <v>0.16800000000000007</v>
      </c>
      <c r="P19" s="19">
        <f>COUNTIF(E19:E289,"&gt;"&amp;H19)*_dt</f>
        <v>0.222</v>
      </c>
      <c r="Q19" s="21">
        <f>INDEX(D19:D289,MATCH(T17,T19:T289,0),1)</f>
        <v>3.76910801960363</v>
      </c>
      <c r="R19" s="21">
        <f>INDEX(D19:D289,MATCH(T17,U19:U289,0),1)</f>
        <v>16.892654655558111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13.123546635954481</v>
      </c>
    </row>
    <row r="20" spans="1:22" x14ac:dyDescent="0.2">
      <c r="A20">
        <f>B20</f>
        <v>16.620556104556499</v>
      </c>
      <c r="B20">
        <f>ABS(D20-$D$11)</f>
        <v>16.620556104556499</v>
      </c>
      <c r="C20" s="9">
        <f>C19+_dt</f>
        <v>6.0000000000000001E-3</v>
      </c>
      <c r="D20" s="9">
        <f>D19+$C$7*(J19+J20)/2</f>
        <v>0.37944389544349999</v>
      </c>
      <c r="E20" s="9">
        <f>E19+$C$7*(K19+K20)/2</f>
        <v>0.77445404796006934</v>
      </c>
      <c r="F20" s="9">
        <f>$O$1*D20^2+$O$2*D20+$O$3</f>
        <v>0.77445494412892057</v>
      </c>
      <c r="G20" s="10">
        <f>G19</f>
        <v>2.1666666599999997</v>
      </c>
      <c r="H20" s="5">
        <f>H19</f>
        <v>1</v>
      </c>
      <c r="I20">
        <f>SQRT(J20^2+K20^2)</f>
        <v>62.389183583168283</v>
      </c>
      <c r="J20">
        <f>J19+L19*$C$7</f>
        <v>62.157301734075808</v>
      </c>
      <c r="K20">
        <f>K19+M19*$C$7</f>
        <v>5.3740179859515544</v>
      </c>
      <c r="L20">
        <f>-$C$15*I20*J20</f>
        <v>-15.233838774304184</v>
      </c>
      <c r="M20">
        <f>-$C$6-$C$15*I20*K20</f>
        <v>-33.491092622817568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16.241679989549034</v>
      </c>
      <c r="B21">
        <f t="shared" ref="B21:B84" si="3">ABS(D21-$D$11)</f>
        <v>16.241679989549034</v>
      </c>
      <c r="C21" s="9">
        <f t="shared" ref="C21:C84" si="4">C20+_dt</f>
        <v>1.2E-2</v>
      </c>
      <c r="D21" s="9">
        <f t="shared" ref="D21:E84" si="5">D20+$C$7*(J20+J21)/2</f>
        <v>0.75832001045096653</v>
      </c>
      <c r="E21" s="9">
        <f t="shared" si="5"/>
        <v>0.80661245589612629</v>
      </c>
      <c r="F21" s="9">
        <f t="shared" ref="F21:F84" si="6">$O$1*D21^2+$O$2*D21+$O$3</f>
        <v>0.80661872179569982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62.279312074185434</v>
      </c>
      <c r="J21">
        <f t="shared" ref="J21:K84" si="9">J20+L20*$C$7</f>
        <v>62.064375317552553</v>
      </c>
      <c r="K21">
        <f t="shared" si="9"/>
        <v>5.1697223209523671</v>
      </c>
      <c r="L21">
        <f t="shared" ref="L21:L84" si="10">-$C$15*I21*J21</f>
        <v>-15.184276181943305</v>
      </c>
      <c r="M21">
        <f t="shared" ref="M21:M84" si="11">-$C$6-$C$15*I21*K21</f>
        <v>-33.43879145409359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15.863369803570327</v>
      </c>
      <c r="B22">
        <f t="shared" si="3"/>
        <v>15.863369803570327</v>
      </c>
      <c r="C22" s="9">
        <f t="shared" si="4"/>
        <v>1.8000000000000002E-2</v>
      </c>
      <c r="D22" s="9">
        <f t="shared" si="5"/>
        <v>1.1366301964296721</v>
      </c>
      <c r="E22" s="9">
        <f t="shared" si="5"/>
        <v>0.83752563333893237</v>
      </c>
      <c r="F22" s="9">
        <f t="shared" si="6"/>
        <v>0.8375452979032596</v>
      </c>
      <c r="G22" s="10">
        <f t="shared" si="7"/>
        <v>2.1666666599999997</v>
      </c>
      <c r="H22" s="5">
        <f t="shared" si="7"/>
        <v>1</v>
      </c>
      <c r="I22">
        <f t="shared" si="8"/>
        <v>62.170383472789574</v>
      </c>
      <c r="J22">
        <f t="shared" si="9"/>
        <v>61.971751232842699</v>
      </c>
      <c r="K22">
        <f t="shared" si="9"/>
        <v>4.965745693082396</v>
      </c>
      <c r="L22">
        <f t="shared" si="10"/>
        <v>-15.135097188456736</v>
      </c>
      <c r="M22">
        <f t="shared" si="11"/>
        <v>-33.386762947356118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15.485623709533179</v>
      </c>
      <c r="B23">
        <f t="shared" si="3"/>
        <v>15.485623709533179</v>
      </c>
      <c r="C23" s="9">
        <f t="shared" si="4"/>
        <v>2.4E-2</v>
      </c>
      <c r="D23" s="9">
        <f t="shared" si="5"/>
        <v>1.5143762904668214</v>
      </c>
      <c r="E23" s="9">
        <f t="shared" si="5"/>
        <v>0.86719552134209943</v>
      </c>
      <c r="F23" s="9">
        <f t="shared" si="6"/>
        <v>0.86724014672238936</v>
      </c>
      <c r="G23" s="10">
        <f t="shared" si="7"/>
        <v>2.1666666599999997</v>
      </c>
      <c r="H23" s="5">
        <f t="shared" si="7"/>
        <v>1</v>
      </c>
      <c r="I23">
        <f t="shared" si="8"/>
        <v>62.062395783817514</v>
      </c>
      <c r="J23">
        <f t="shared" si="9"/>
        <v>61.879427139993112</v>
      </c>
      <c r="K23">
        <f t="shared" si="9"/>
        <v>4.7620864391035234</v>
      </c>
      <c r="L23">
        <f t="shared" si="10"/>
        <v>-15.086299321007234</v>
      </c>
      <c r="M23">
        <f t="shared" si="11"/>
        <v>-33.335003983606583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15.108439884578088</v>
      </c>
      <c r="B24">
        <f t="shared" si="3"/>
        <v>15.108439884578088</v>
      </c>
      <c r="C24" s="9">
        <f t="shared" si="4"/>
        <v>0.03</v>
      </c>
      <c r="D24" s="9">
        <f t="shared" si="5"/>
        <v>1.8915601154219122</v>
      </c>
      <c r="E24" s="9">
        <f t="shared" si="5"/>
        <v>0.89562405087151598</v>
      </c>
      <c r="F24" s="9">
        <f t="shared" si="6"/>
        <v>0.89570871048262357</v>
      </c>
      <c r="G24" s="10">
        <f t="shared" si="7"/>
        <v>2.1666666599999997</v>
      </c>
      <c r="H24" s="5">
        <f t="shared" si="7"/>
        <v>1</v>
      </c>
      <c r="I24">
        <f t="shared" si="8"/>
        <v>61.955347016802008</v>
      </c>
      <c r="J24">
        <f t="shared" si="9"/>
        <v>61.787400714134968</v>
      </c>
      <c r="K24">
        <f t="shared" si="9"/>
        <v>4.5587429148035232</v>
      </c>
      <c r="L24">
        <f t="shared" si="10"/>
        <v>-15.037880125108593</v>
      </c>
      <c r="M24">
        <f t="shared" si="11"/>
        <v>-33.283511464823938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14.731816519981592</v>
      </c>
      <c r="B25">
        <f t="shared" si="3"/>
        <v>14.731816519981592</v>
      </c>
      <c r="C25" s="9">
        <f t="shared" si="4"/>
        <v>3.5999999999999997E-2</v>
      </c>
      <c r="D25" s="9">
        <f t="shared" si="5"/>
        <v>2.2681834800184077</v>
      </c>
      <c r="E25" s="9">
        <f t="shared" si="5"/>
        <v>0.92281314292101446</v>
      </c>
      <c r="F25" s="9">
        <f t="shared" si="6"/>
        <v>0.92295639968707943</v>
      </c>
      <c r="G25" s="10">
        <f t="shared" si="7"/>
        <v>2.1666666599999997</v>
      </c>
      <c r="H25" s="5">
        <f t="shared" si="7"/>
        <v>1</v>
      </c>
      <c r="I25">
        <f t="shared" si="8"/>
        <v>61.849235185572248</v>
      </c>
      <c r="J25">
        <f t="shared" si="9"/>
        <v>61.695669645371808</v>
      </c>
      <c r="K25">
        <f t="shared" si="9"/>
        <v>4.3557134948680973</v>
      </c>
      <c r="L25">
        <f t="shared" si="10"/>
        <v>-14.989837164351904</v>
      </c>
      <c r="M25">
        <f t="shared" si="11"/>
        <v>-33.232282313782143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14.355751821065267</v>
      </c>
      <c r="B26">
        <f t="shared" si="3"/>
        <v>14.355751821065267</v>
      </c>
      <c r="C26" s="9">
        <f t="shared" si="4"/>
        <v>4.1999999999999996E-2</v>
      </c>
      <c r="D26" s="9">
        <f t="shared" si="5"/>
        <v>2.644248178934733</v>
      </c>
      <c r="E26" s="9">
        <f t="shared" si="5"/>
        <v>0.94876470862726192</v>
      </c>
      <c r="F26" s="9">
        <f t="shared" si="6"/>
        <v>0.94898859342426201</v>
      </c>
      <c r="G26" s="10">
        <f t="shared" si="7"/>
        <v>2.1666666599999997</v>
      </c>
      <c r="H26" s="5">
        <f t="shared" si="7"/>
        <v>1</v>
      </c>
      <c r="I26">
        <f t="shared" si="8"/>
        <v>61.744058307857649</v>
      </c>
      <c r="J26">
        <f t="shared" si="9"/>
        <v>61.604231638669262</v>
      </c>
      <c r="K26">
        <f t="shared" si="9"/>
        <v>4.1529965727540263</v>
      </c>
      <c r="L26">
        <f t="shared" si="10"/>
        <v>-14.942168020135428</v>
      </c>
      <c r="M26">
        <f t="shared" si="11"/>
        <v>-33.181313473871576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13.9802440071054</v>
      </c>
      <c r="B27">
        <f t="shared" si="3"/>
        <v>13.9802440071054</v>
      </c>
      <c r="C27" s="9">
        <f t="shared" si="4"/>
        <v>4.7999999999999994E-2</v>
      </c>
      <c r="D27" s="9">
        <f t="shared" si="5"/>
        <v>3.0197559928946007</v>
      </c>
      <c r="E27" s="9">
        <f t="shared" si="5"/>
        <v>0.97348064938388013</v>
      </c>
      <c r="F27" s="9">
        <f t="shared" si="6"/>
        <v>0.97381063967686654</v>
      </c>
      <c r="G27" s="10">
        <f t="shared" si="7"/>
        <v>2.1666666599999997</v>
      </c>
      <c r="H27" s="5">
        <f t="shared" si="7"/>
        <v>1</v>
      </c>
      <c r="I27">
        <f t="shared" si="8"/>
        <v>61.639814404895048</v>
      </c>
      <c r="J27">
        <f t="shared" si="9"/>
        <v>61.513084413746434</v>
      </c>
      <c r="K27">
        <f t="shared" si="9"/>
        <v>3.9505905605634095</v>
      </c>
      <c r="L27">
        <f t="shared" si="10"/>
        <v>-14.894870291398087</v>
      </c>
      <c r="M27">
        <f t="shared" si="11"/>
        <v>-33.130601908924334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13.605291311243317</v>
      </c>
      <c r="B28">
        <f t="shared" si="3"/>
        <v>13.605291311243317</v>
      </c>
      <c r="C28" s="9">
        <f t="shared" si="4"/>
        <v>5.3999999999999992E-2</v>
      </c>
      <c r="D28" s="9">
        <f t="shared" si="5"/>
        <v>3.3947086887566824</v>
      </c>
      <c r="E28" s="9">
        <f t="shared" si="5"/>
        <v>0.99696285695480136</v>
      </c>
      <c r="F28" s="9">
        <f t="shared" si="6"/>
        <v>0.9974278556276116</v>
      </c>
      <c r="G28" s="10">
        <f t="shared" si="7"/>
        <v>2.1666666599999997</v>
      </c>
      <c r="H28" s="5">
        <f t="shared" si="7"/>
        <v>1</v>
      </c>
      <c r="I28">
        <f t="shared" si="8"/>
        <v>61.536501501039247</v>
      </c>
      <c r="J28">
        <f t="shared" si="9"/>
        <v>61.422225704968902</v>
      </c>
      <c r="K28">
        <f t="shared" si="9"/>
        <v>3.7484938889189712</v>
      </c>
      <c r="L28">
        <f t="shared" si="10"/>
        <v>-14.847941594356501</v>
      </c>
      <c r="M28">
        <f t="shared" si="11"/>
        <v>-33.080144603043401</v>
      </c>
      <c r="S28">
        <f t="shared" si="0"/>
        <v>0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13.23089198039637</v>
      </c>
      <c r="B29">
        <f t="shared" si="3"/>
        <v>13.23089198039637</v>
      </c>
      <c r="C29" s="9">
        <f t="shared" si="4"/>
        <v>5.9999999999999991E-2</v>
      </c>
      <c r="D29" s="9">
        <f t="shared" si="5"/>
        <v>3.76910801960363</v>
      </c>
      <c r="E29" s="9">
        <f t="shared" si="5"/>
        <v>1.0192132135868675</v>
      </c>
      <c r="F29" s="9">
        <f t="shared" si="6"/>
        <v>1.019845527962133</v>
      </c>
      <c r="G29" s="10">
        <f t="shared" si="7"/>
        <v>2.1666666599999997</v>
      </c>
      <c r="H29" s="5">
        <f t="shared" si="7"/>
        <v>1</v>
      </c>
      <c r="I29">
        <f t="shared" si="8"/>
        <v>61.434117623377041</v>
      </c>
      <c r="J29">
        <f t="shared" si="9"/>
        <v>61.331653261243325</v>
      </c>
      <c r="K29">
        <f t="shared" si="9"/>
        <v>3.5467050068404062</v>
      </c>
      <c r="L29">
        <f t="shared" si="10"/>
        <v>-14.801379562245543</v>
      </c>
      <c r="M29">
        <f t="shared" si="11"/>
        <v>-33.029938560435561</v>
      </c>
      <c r="S29">
        <f t="shared" si="0"/>
        <v>1</v>
      </c>
      <c r="T29" t="b">
        <f t="shared" si="1"/>
        <v>1</v>
      </c>
      <c r="U29" t="b">
        <f t="shared" si="2"/>
        <v>0</v>
      </c>
    </row>
    <row r="30" spans="1:22" x14ac:dyDescent="0.2">
      <c r="A30">
        <f t="shared" si="12"/>
        <v>12.857044275169542</v>
      </c>
      <c r="B30">
        <f t="shared" si="3"/>
        <v>12.857044275169542</v>
      </c>
      <c r="C30" s="9">
        <f t="shared" si="4"/>
        <v>6.5999999999999989E-2</v>
      </c>
      <c r="D30" s="9">
        <f t="shared" si="5"/>
        <v>4.1429557248304585</v>
      </c>
      <c r="E30" s="9">
        <f t="shared" si="5"/>
        <v>1.040233592121677</v>
      </c>
      <c r="F30" s="9">
        <f t="shared" si="6"/>
        <v>1.0410689131689681</v>
      </c>
      <c r="G30" s="10">
        <f t="shared" si="7"/>
        <v>2.1666666599999997</v>
      </c>
      <c r="H30" s="5">
        <f t="shared" si="7"/>
        <v>1</v>
      </c>
      <c r="I30">
        <f t="shared" si="8"/>
        <v>61.33266080134473</v>
      </c>
      <c r="J30">
        <f t="shared" si="9"/>
        <v>61.24136484591363</v>
      </c>
      <c r="K30">
        <f t="shared" si="9"/>
        <v>3.3452223816217495</v>
      </c>
      <c r="L30">
        <f t="shared" si="10"/>
        <v>-14.755181845062433</v>
      </c>
      <c r="M30">
        <f t="shared" si="11"/>
        <v>-32.97998080524809</v>
      </c>
      <c r="S30">
        <f t="shared" si="0"/>
        <v>1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12.483746469767695</v>
      </c>
      <c r="B31">
        <f t="shared" si="3"/>
        <v>12.483746469767695</v>
      </c>
      <c r="C31" s="9">
        <f t="shared" si="4"/>
        <v>7.1999999999999995E-2</v>
      </c>
      <c r="D31" s="9">
        <f t="shared" si="5"/>
        <v>4.5162535302323041</v>
      </c>
      <c r="E31" s="9">
        <f t="shared" si="5"/>
        <v>1.060025856106688</v>
      </c>
      <c r="F31" s="9">
        <f t="shared" si="6"/>
        <v>1.0611032378366614</v>
      </c>
      <c r="G31" s="10">
        <f t="shared" si="7"/>
        <v>2.1666666599999997</v>
      </c>
      <c r="H31" s="5">
        <f t="shared" si="7"/>
        <v>1</v>
      </c>
      <c r="I31">
        <f t="shared" si="8"/>
        <v>61.232129066349138</v>
      </c>
      <c r="J31">
        <f t="shared" si="9"/>
        <v>61.151358236658751</v>
      </c>
      <c r="K31">
        <f t="shared" si="9"/>
        <v>3.1440444987097362</v>
      </c>
      <c r="L31">
        <f t="shared" si="10"/>
        <v>-14.709346109314255</v>
      </c>
      <c r="M31">
        <f t="shared" si="11"/>
        <v>-32.930268381409114</v>
      </c>
      <c r="S31">
        <f t="shared" si="0"/>
        <v>1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12.110996851908443</v>
      </c>
      <c r="B32">
        <f t="shared" si="3"/>
        <v>12.110996851908443</v>
      </c>
      <c r="C32" s="9">
        <f t="shared" si="4"/>
        <v>7.8E-2</v>
      </c>
      <c r="D32" s="9">
        <f t="shared" si="5"/>
        <v>4.8890031480915583</v>
      </c>
      <c r="E32" s="9">
        <f t="shared" si="5"/>
        <v>1.0785918599055813</v>
      </c>
      <c r="F32" s="9">
        <f t="shared" si="6"/>
        <v>1.0799536989480221</v>
      </c>
      <c r="G32" s="10">
        <f t="shared" si="7"/>
        <v>2.1666666599999997</v>
      </c>
      <c r="H32" s="5">
        <f t="shared" si="7"/>
        <v>1</v>
      </c>
      <c r="I32">
        <f t="shared" si="8"/>
        <v>61.132520451392239</v>
      </c>
      <c r="J32">
        <f t="shared" si="9"/>
        <v>61.061631225391935</v>
      </c>
      <c r="K32">
        <f t="shared" si="9"/>
        <v>2.9431698615831405</v>
      </c>
      <c r="L32">
        <f t="shared" si="10"/>
        <v>-14.663870037768959</v>
      </c>
      <c r="M32">
        <f t="shared" si="11"/>
        <v>-32.880798352471572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11.738793722735604</v>
      </c>
      <c r="B33">
        <f t="shared" si="3"/>
        <v>11.738793722735604</v>
      </c>
      <c r="C33" s="9">
        <f t="shared" si="4"/>
        <v>8.4000000000000005E-2</v>
      </c>
      <c r="D33" s="9">
        <f t="shared" si="5"/>
        <v>5.2612062772643968</v>
      </c>
      <c r="E33" s="9">
        <f t="shared" si="5"/>
        <v>1.0959334488078907</v>
      </c>
      <c r="F33" s="9">
        <f t="shared" si="6"/>
        <v>1.0976254641715584</v>
      </c>
      <c r="G33" s="10">
        <f t="shared" si="7"/>
        <v>2.1666666599999997</v>
      </c>
      <c r="H33" s="5">
        <f t="shared" si="7"/>
        <v>1</v>
      </c>
      <c r="I33">
        <f t="shared" si="8"/>
        <v>61.033832990699437</v>
      </c>
      <c r="J33">
        <f t="shared" si="9"/>
        <v>60.972181618161542</v>
      </c>
      <c r="K33">
        <f t="shared" si="9"/>
        <v>2.7425969916330639</v>
      </c>
      <c r="L33">
        <f t="shared" si="10"/>
        <v>-14.618751329209758</v>
      </c>
      <c r="M33">
        <f t="shared" si="11"/>
        <v>-32.831567801460793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11.367135396733298</v>
      </c>
      <c r="B34">
        <f t="shared" si="3"/>
        <v>11.367135396733298</v>
      </c>
      <c r="C34" s="9">
        <f t="shared" si="4"/>
        <v>9.0000000000000011E-2</v>
      </c>
      <c r="D34" s="9">
        <f t="shared" si="5"/>
        <v>5.632864603266702</v>
      </c>
      <c r="E34" s="9">
        <f t="shared" si="5"/>
        <v>1.1120524591379062</v>
      </c>
      <c r="F34" s="9">
        <f t="shared" si="6"/>
        <v>1.1141236721501226</v>
      </c>
      <c r="G34" s="10">
        <f t="shared" si="7"/>
        <v>2.1666666599999997</v>
      </c>
      <c r="H34" s="5">
        <f t="shared" si="7"/>
        <v>1</v>
      </c>
      <c r="I34">
        <f t="shared" si="8"/>
        <v>60.936064719351464</v>
      </c>
      <c r="J34">
        <f t="shared" si="9"/>
        <v>60.883007235053363</v>
      </c>
      <c r="K34">
        <f t="shared" si="9"/>
        <v>2.5423244280441533</v>
      </c>
      <c r="L34">
        <f t="shared" si="10"/>
        <v>-14.573987698192923</v>
      </c>
      <c r="M34">
        <f t="shared" si="11"/>
        <v>-32.782573830725596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10.996020201640597</v>
      </c>
      <c r="B35">
        <f t="shared" si="3"/>
        <v>10.996020201640597</v>
      </c>
      <c r="C35" s="9">
        <f t="shared" si="4"/>
        <v>9.6000000000000016E-2</v>
      </c>
      <c r="D35" s="9">
        <f t="shared" si="5"/>
        <v>6.0039797983594028</v>
      </c>
      <c r="E35" s="9">
        <f t="shared" si="5"/>
        <v>1.1269507183628549</v>
      </c>
      <c r="F35" s="9">
        <f t="shared" si="6"/>
        <v>1.129453432786792</v>
      </c>
      <c r="G35" s="10">
        <f t="shared" si="7"/>
        <v>2.1666666599999997</v>
      </c>
      <c r="H35" s="5">
        <f t="shared" si="7"/>
        <v>1</v>
      </c>
      <c r="I35">
        <f t="shared" si="8"/>
        <v>60.839213672920046</v>
      </c>
      <c r="J35">
        <f t="shared" si="9"/>
        <v>60.794105910094387</v>
      </c>
      <c r="K35">
        <f t="shared" si="9"/>
        <v>2.342350727676727</v>
      </c>
      <c r="L35">
        <f t="shared" si="10"/>
        <v>-14.52957687480893</v>
      </c>
      <c r="M35">
        <f t="shared" si="11"/>
        <v>-32.733813561792878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10.625446478366777</v>
      </c>
      <c r="B36">
        <f t="shared" si="3"/>
        <v>10.625446478366777</v>
      </c>
      <c r="C36" s="9">
        <f t="shared" si="4"/>
        <v>0.10200000000000002</v>
      </c>
      <c r="D36" s="9">
        <f t="shared" si="5"/>
        <v>6.3745535216332225</v>
      </c>
      <c r="E36" s="9">
        <f t="shared" si="5"/>
        <v>1.1406300452003657</v>
      </c>
      <c r="F36" s="9">
        <f t="shared" si="6"/>
        <v>1.1436198275280125</v>
      </c>
      <c r="G36" s="10">
        <f t="shared" si="7"/>
        <v>2.1666666599999997</v>
      </c>
      <c r="H36" s="5">
        <f t="shared" si="7"/>
        <v>1</v>
      </c>
      <c r="I36">
        <f t="shared" si="8"/>
        <v>60.743277887107304</v>
      </c>
      <c r="J36">
        <f t="shared" si="9"/>
        <v>60.705475491158055</v>
      </c>
      <c r="K36">
        <f t="shared" si="9"/>
        <v>2.1426744649497906</v>
      </c>
      <c r="L36">
        <f t="shared" si="10"/>
        <v>-14.485516604446946</v>
      </c>
      <c r="M36">
        <f t="shared" si="11"/>
        <v>-32.685284135225587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10.255412580907139</v>
      </c>
      <c r="B37">
        <f t="shared" si="3"/>
        <v>10.255412580907139</v>
      </c>
      <c r="C37" s="9">
        <f t="shared" si="4"/>
        <v>0.10800000000000003</v>
      </c>
      <c r="D37" s="9">
        <f t="shared" si="5"/>
        <v>6.744587419092861</v>
      </c>
      <c r="E37" s="9">
        <f t="shared" si="5"/>
        <v>1.1530922497252236</v>
      </c>
      <c r="F37" s="9">
        <f t="shared" si="6"/>
        <v>1.1566279096440355</v>
      </c>
      <c r="G37" s="10">
        <f t="shared" ref="G37:H52" si="13">G36</f>
        <v>2.1666666599999997</v>
      </c>
      <c r="H37" s="5">
        <f t="shared" si="13"/>
        <v>1</v>
      </c>
      <c r="I37">
        <f t="shared" si="8"/>
        <v>60.648255397389022</v>
      </c>
      <c r="J37">
        <f t="shared" si="9"/>
        <v>60.617113839870925</v>
      </c>
      <c r="K37">
        <f t="shared" si="9"/>
        <v>1.9432942317249147</v>
      </c>
      <c r="L37">
        <f t="shared" si="10"/>
        <v>-14.441804647562623</v>
      </c>
      <c r="M37">
        <f t="shared" si="11"/>
        <v>-32.636982710484098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9.8859168762593939</v>
      </c>
      <c r="B38">
        <f t="shared" si="3"/>
        <v>9.8859168762593939</v>
      </c>
      <c r="C38" s="9">
        <f t="shared" si="4"/>
        <v>0.11400000000000003</v>
      </c>
      <c r="D38" s="9">
        <f t="shared" si="5"/>
        <v>7.1140831237406061</v>
      </c>
      <c r="E38" s="9">
        <f t="shared" si="5"/>
        <v>1.164339133475417</v>
      </c>
      <c r="F38" s="9">
        <f t="shared" si="6"/>
        <v>1.1684827045066719</v>
      </c>
      <c r="G38" s="10">
        <f t="shared" si="13"/>
        <v>2.1666666599999997</v>
      </c>
      <c r="H38" s="5">
        <f t="shared" si="13"/>
        <v>1</v>
      </c>
      <c r="I38">
        <f t="shared" si="8"/>
        <v>60.554144238661742</v>
      </c>
      <c r="J38">
        <f t="shared" si="9"/>
        <v>60.529018831520794</v>
      </c>
      <c r="K38">
        <f t="shared" si="9"/>
        <v>1.7442086371909618</v>
      </c>
      <c r="L38">
        <f t="shared" si="10"/>
        <v>-14.398438779449188</v>
      </c>
      <c r="M38">
        <f t="shared" si="11"/>
        <v>-32.588906465790956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9.5169577443406084</v>
      </c>
      <c r="B39">
        <f t="shared" si="3"/>
        <v>9.5169577443406084</v>
      </c>
      <c r="C39" s="9">
        <f t="shared" si="4"/>
        <v>0.12000000000000004</v>
      </c>
      <c r="D39" s="9">
        <f t="shared" si="5"/>
        <v>7.4830422556593916</v>
      </c>
      <c r="E39" s="9">
        <f t="shared" si="5"/>
        <v>1.1743724895574859</v>
      </c>
      <c r="F39" s="9">
        <f t="shared" si="6"/>
        <v>1.1791892098643926</v>
      </c>
      <c r="G39" s="10">
        <f t="shared" si="13"/>
        <v>2.1666666599999997</v>
      </c>
      <c r="H39" s="5">
        <f t="shared" si="13"/>
        <v>1</v>
      </c>
      <c r="I39">
        <f t="shared" si="8"/>
        <v>60.460942444893746</v>
      </c>
      <c r="J39">
        <f t="shared" si="9"/>
        <v>60.441188354966151</v>
      </c>
      <c r="K39">
        <f t="shared" si="9"/>
        <v>1.5454163077496368</v>
      </c>
      <c r="L39">
        <f t="shared" si="10"/>
        <v>-14.355416790011761</v>
      </c>
      <c r="M39">
        <f t="shared" si="11"/>
        <v>-32.541052597998835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9.1485335779046935</v>
      </c>
      <c r="B40">
        <f t="shared" si="3"/>
        <v>9.1485335779046935</v>
      </c>
      <c r="C40" s="9">
        <f t="shared" si="4"/>
        <v>0.12600000000000003</v>
      </c>
      <c r="D40" s="9">
        <f t="shared" si="5"/>
        <v>7.8514664220953065</v>
      </c>
      <c r="E40" s="9">
        <f t="shared" si="5"/>
        <v>1.1831941027511728</v>
      </c>
      <c r="F40" s="9">
        <f t="shared" si="6"/>
        <v>1.1887523961147981</v>
      </c>
      <c r="G40" s="10">
        <f t="shared" si="13"/>
        <v>2.1666666599999997</v>
      </c>
      <c r="H40" s="5">
        <f t="shared" si="13"/>
        <v>1</v>
      </c>
      <c r="I40">
        <f t="shared" si="8"/>
        <v>60.368648048780123</v>
      </c>
      <c r="J40">
        <f t="shared" si="9"/>
        <v>60.353620312547079</v>
      </c>
      <c r="K40">
        <f t="shared" si="9"/>
        <v>1.3469158869018438</v>
      </c>
      <c r="L40">
        <f t="shared" si="10"/>
        <v>-14.312736483544956</v>
      </c>
      <c r="M40">
        <f t="shared" si="11"/>
        <v>-32.493418322461736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8.7806427824604327</v>
      </c>
      <c r="B41">
        <f t="shared" si="3"/>
        <v>8.7806427824604327</v>
      </c>
      <c r="C41" s="9">
        <f t="shared" si="4"/>
        <v>0.13200000000000003</v>
      </c>
      <c r="D41" s="9">
        <f t="shared" si="5"/>
        <v>8.2193572175395673</v>
      </c>
      <c r="E41" s="9">
        <f t="shared" si="5"/>
        <v>1.1908057496133846</v>
      </c>
      <c r="F41" s="9">
        <f t="shared" si="6"/>
        <v>1.1971772065744859</v>
      </c>
      <c r="G41" s="10">
        <f t="shared" si="13"/>
        <v>2.1666666599999997</v>
      </c>
      <c r="H41" s="5">
        <f t="shared" si="13"/>
        <v>1</v>
      </c>
      <c r="I41">
        <f t="shared" si="8"/>
        <v>60.277259081401667</v>
      </c>
      <c r="J41">
        <f t="shared" si="9"/>
        <v>60.266312619997457</v>
      </c>
      <c r="K41">
        <f t="shared" si="9"/>
        <v>1.1487060351348273</v>
      </c>
      <c r="L41">
        <f t="shared" si="10"/>
        <v>-14.270395678513642</v>
      </c>
      <c r="M41">
        <f t="shared" si="11"/>
        <v>-32.446000872909408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8.4132837761900472</v>
      </c>
      <c r="B42">
        <f t="shared" si="3"/>
        <v>8.4132837761900472</v>
      </c>
      <c r="C42" s="9">
        <f t="shared" si="4"/>
        <v>0.13800000000000004</v>
      </c>
      <c r="D42" s="9">
        <f t="shared" si="5"/>
        <v>8.5867162238099528</v>
      </c>
      <c r="E42" s="9">
        <f t="shared" si="5"/>
        <v>1.1972091985814666</v>
      </c>
      <c r="F42" s="9">
        <f t="shared" si="6"/>
        <v>1.2044685577463403</v>
      </c>
      <c r="G42" s="10">
        <f t="shared" si="13"/>
        <v>2.1666666599999997</v>
      </c>
      <c r="H42" s="5">
        <f t="shared" si="13"/>
        <v>1</v>
      </c>
      <c r="I42">
        <f t="shared" si="8"/>
        <v>60.186773571888004</v>
      </c>
      <c r="J42">
        <f t="shared" si="9"/>
        <v>60.179263206358527</v>
      </c>
      <c r="K42">
        <f t="shared" si="9"/>
        <v>0.95078542981007985</v>
      </c>
      <c r="L42">
        <f t="shared" si="10"/>
        <v>-14.228392207336926</v>
      </c>
      <c r="M42">
        <f t="shared" si="11"/>
        <v>-32.398797501324836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8.0464549898682769</v>
      </c>
      <c r="B43">
        <f t="shared" si="3"/>
        <v>8.0464549898682769</v>
      </c>
      <c r="C43" s="9">
        <f t="shared" si="4"/>
        <v>0.14400000000000004</v>
      </c>
      <c r="D43" s="9">
        <f t="shared" si="5"/>
        <v>8.9535450101317231</v>
      </c>
      <c r="E43" s="9">
        <f t="shared" si="5"/>
        <v>1.202406210075796</v>
      </c>
      <c r="F43" s="9">
        <f t="shared" si="6"/>
        <v>1.2106313395842692</v>
      </c>
      <c r="G43" s="10">
        <f t="shared" si="13"/>
        <v>2.1666666599999997</v>
      </c>
      <c r="H43" s="5">
        <f t="shared" si="13"/>
        <v>1</v>
      </c>
      <c r="I43">
        <f t="shared" si="8"/>
        <v>60.09718954708471</v>
      </c>
      <c r="J43">
        <f t="shared" si="9"/>
        <v>60.092470013893774</v>
      </c>
      <c r="K43">
        <f t="shared" si="9"/>
        <v>0.75315276505199835</v>
      </c>
      <c r="L43">
        <f t="shared" si="10"/>
        <v>-14.186723916175282</v>
      </c>
      <c r="M43">
        <f t="shared" si="11"/>
        <v>-32.351805477824861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7.6801548667819848</v>
      </c>
      <c r="B44">
        <f t="shared" si="3"/>
        <v>7.6801548667819848</v>
      </c>
      <c r="C44" s="9">
        <f t="shared" si="4"/>
        <v>0.15000000000000005</v>
      </c>
      <c r="D44" s="9">
        <f t="shared" si="5"/>
        <v>9.3198451332180152</v>
      </c>
      <c r="E44" s="9">
        <f t="shared" si="5"/>
        <v>1.2063985366016983</v>
      </c>
      <c r="F44" s="9">
        <f t="shared" si="6"/>
        <v>1.2156704157554117</v>
      </c>
      <c r="G44" s="10">
        <f t="shared" si="13"/>
        <v>2.1666666599999997</v>
      </c>
      <c r="H44" s="5">
        <f t="shared" si="13"/>
        <v>1</v>
      </c>
      <c r="I44">
        <f t="shared" si="8"/>
        <v>60.008505031224665</v>
      </c>
      <c r="J44">
        <f t="shared" si="9"/>
        <v>60.005930998005105</v>
      </c>
      <c r="K44">
        <f t="shared" si="9"/>
        <v>0.55580675163726667</v>
      </c>
      <c r="L44">
        <f t="shared" si="10"/>
        <v>-14.145388664720834</v>
      </c>
      <c r="M44">
        <f t="shared" si="11"/>
        <v>-32.305022090543794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7.3143818626502615</v>
      </c>
      <c r="B45">
        <f t="shared" si="3"/>
        <v>7.3143818626502615</v>
      </c>
      <c r="C45" s="9">
        <f t="shared" si="4"/>
        <v>0.15600000000000006</v>
      </c>
      <c r="D45" s="9">
        <f t="shared" si="5"/>
        <v>9.6856181373497385</v>
      </c>
      <c r="E45" s="9">
        <f t="shared" si="5"/>
        <v>1.209187922850691</v>
      </c>
      <c r="F45" s="9">
        <f t="shared" si="6"/>
        <v>1.2195906238998429</v>
      </c>
      <c r="G45" s="10">
        <f t="shared" si="13"/>
        <v>2.1666666599999997</v>
      </c>
      <c r="H45" s="5">
        <f t="shared" si="13"/>
        <v>1</v>
      </c>
      <c r="I45">
        <f t="shared" si="8"/>
        <v>59.920718045603543</v>
      </c>
      <c r="J45">
        <f t="shared" si="9"/>
        <v>59.919644127150306</v>
      </c>
      <c r="K45">
        <f t="shared" si="9"/>
        <v>0.35874611688494951</v>
      </c>
      <c r="L45">
        <f t="shared" si="10"/>
        <v>-14.104384325990749</v>
      </c>
      <c r="M45">
        <f t="shared" si="11"/>
        <v>-32.258444645520008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6.9491344455450292</v>
      </c>
      <c r="B46">
        <f t="shared" si="3"/>
        <v>6.9491344455450292</v>
      </c>
      <c r="C46" s="9">
        <f t="shared" si="4"/>
        <v>0.16200000000000006</v>
      </c>
      <c r="D46" s="9">
        <f t="shared" si="5"/>
        <v>10.050865554454971</v>
      </c>
      <c r="E46" s="9">
        <f t="shared" si="5"/>
        <v>1.2107761058010593</v>
      </c>
      <c r="F46" s="9">
        <f t="shared" si="6"/>
        <v>1.2223967758877985</v>
      </c>
      <c r="G46" s="10">
        <f t="shared" si="13"/>
        <v>2.1666666599999997</v>
      </c>
      <c r="H46" s="5">
        <f t="shared" si="13"/>
        <v>1</v>
      </c>
      <c r="I46">
        <f t="shared" si="8"/>
        <v>59.833826608259649</v>
      </c>
      <c r="J46">
        <f t="shared" si="9"/>
        <v>59.833607382761762</v>
      </c>
      <c r="K46">
        <f t="shared" si="9"/>
        <v>0.16196960454727743</v>
      </c>
      <c r="L46">
        <f t="shared" si="10"/>
        <v>-14.06370878612374</v>
      </c>
      <c r="M46">
        <f t="shared" si="11"/>
        <v>-32.212070466585516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6.5844110958121487</v>
      </c>
      <c r="B47">
        <f t="shared" si="3"/>
        <v>6.5844110958121487</v>
      </c>
      <c r="C47" s="9">
        <f t="shared" si="4"/>
        <v>0.16800000000000007</v>
      </c>
      <c r="D47" s="9">
        <f t="shared" si="5"/>
        <v>10.415588904187851</v>
      </c>
      <c r="E47" s="9">
        <f t="shared" si="5"/>
        <v>1.2111648148177669</v>
      </c>
      <c r="F47" s="9">
        <f t="shared" si="6"/>
        <v>1.2240936580744413</v>
      </c>
      <c r="G47" s="10">
        <f t="shared" si="13"/>
        <v>2.1666666599999997</v>
      </c>
      <c r="H47" s="5">
        <f t="shared" si="13"/>
        <v>1</v>
      </c>
      <c r="I47">
        <f t="shared" si="8"/>
        <v>59.747828733657926</v>
      </c>
      <c r="J47">
        <f t="shared" si="9"/>
        <v>59.747818759166407</v>
      </c>
      <c r="K47">
        <f t="shared" si="9"/>
        <v>-3.4524025298894229E-2</v>
      </c>
      <c r="L47">
        <f t="shared" si="10"/>
        <v>-14.023359944179616</v>
      </c>
      <c r="M47">
        <f t="shared" si="11"/>
        <v>-32.165896895258385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6.2202103059929943</v>
      </c>
      <c r="B48">
        <f t="shared" si="3"/>
        <v>6.2202103059929943</v>
      </c>
      <c r="C48" s="9">
        <f t="shared" si="4"/>
        <v>0.17400000000000007</v>
      </c>
      <c r="D48" s="9">
        <f t="shared" si="5"/>
        <v>10.779789694007006</v>
      </c>
      <c r="E48" s="9">
        <f t="shared" si="5"/>
        <v>1.2103557717517075</v>
      </c>
      <c r="F48" s="9">
        <f t="shared" si="6"/>
        <v>1.2246860315521964</v>
      </c>
      <c r="G48" s="10">
        <f t="shared" si="13"/>
        <v>2.1666666599999997</v>
      </c>
      <c r="H48" s="5">
        <f t="shared" si="13"/>
        <v>1</v>
      </c>
      <c r="I48">
        <f t="shared" si="8"/>
        <v>59.662722432378459</v>
      </c>
      <c r="J48">
        <f t="shared" si="9"/>
        <v>59.662276263506911</v>
      </c>
      <c r="K48">
        <f t="shared" si="9"/>
        <v>-0.23073599635997039</v>
      </c>
      <c r="L48">
        <f t="shared" si="10"/>
        <v>-13.983335711941919</v>
      </c>
      <c r="M48">
        <f t="shared" si="11"/>
        <v>-32.119921290637976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5.8565305807465222</v>
      </c>
      <c r="B49">
        <f t="shared" si="3"/>
        <v>5.8565305807465222</v>
      </c>
      <c r="C49" s="9">
        <f t="shared" si="4"/>
        <v>0.18000000000000008</v>
      </c>
      <c r="D49" s="9">
        <f t="shared" si="5"/>
        <v>11.143469419253478</v>
      </c>
      <c r="E49" s="9">
        <f t="shared" si="5"/>
        <v>1.2083506910382993</v>
      </c>
      <c r="F49" s="9">
        <f t="shared" si="6"/>
        <v>1.2241786324006738</v>
      </c>
      <c r="G49" s="10">
        <f t="shared" si="13"/>
        <v>2.1666666599999997</v>
      </c>
      <c r="H49" s="5">
        <f t="shared" si="13"/>
        <v>1</v>
      </c>
      <c r="I49">
        <f t="shared" si="8"/>
        <v>59.578505710809267</v>
      </c>
      <c r="J49">
        <f t="shared" si="9"/>
        <v>59.576977915664067</v>
      </c>
      <c r="K49">
        <f t="shared" si="9"/>
        <v>-0.42666751623286203</v>
      </c>
      <c r="L49">
        <f t="shared" si="10"/>
        <v>-13.943634013723573</v>
      </c>
      <c r="M49">
        <f t="shared" si="11"/>
        <v>-32.074141029303007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5.4933704367717962</v>
      </c>
      <c r="B50">
        <f t="shared" si="3"/>
        <v>5.4933704367717962</v>
      </c>
      <c r="C50" s="9">
        <f t="shared" si="4"/>
        <v>0.18600000000000008</v>
      </c>
      <c r="D50" s="9">
        <f t="shared" si="5"/>
        <v>11.506629563228204</v>
      </c>
      <c r="E50" s="9">
        <f t="shared" si="5"/>
        <v>1.2051512797954287</v>
      </c>
      <c r="F50" s="9">
        <f t="shared" si="6"/>
        <v>1.2225761719342052</v>
      </c>
      <c r="G50" s="10">
        <f t="shared" si="13"/>
        <v>2.1666666599999997</v>
      </c>
      <c r="H50" s="5">
        <f t="shared" si="13"/>
        <v>1</v>
      </c>
      <c r="I50">
        <f t="shared" si="8"/>
        <v>59.495176570843554</v>
      </c>
      <c r="J50">
        <f t="shared" si="9"/>
        <v>59.491921748180353</v>
      </c>
      <c r="K50">
        <f t="shared" si="9"/>
        <v>-0.62231977651161041</v>
      </c>
      <c r="L50">
        <f t="shared" si="10"/>
        <v>-13.904252786175547</v>
      </c>
      <c r="M50">
        <f t="shared" si="11"/>
        <v>-32.028553505212358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5.1307284027309823</v>
      </c>
      <c r="B51">
        <f t="shared" si="3"/>
        <v>5.1307284027309823</v>
      </c>
      <c r="C51" s="9">
        <f t="shared" si="4"/>
        <v>0.19200000000000009</v>
      </c>
      <c r="D51" s="9">
        <f t="shared" si="5"/>
        <v>11.869271597269018</v>
      </c>
      <c r="E51" s="9">
        <f t="shared" si="5"/>
        <v>1.2007592379207435</v>
      </c>
      <c r="F51" s="9">
        <f t="shared" si="6"/>
        <v>1.2198833369470121</v>
      </c>
      <c r="G51" s="10">
        <f t="shared" si="13"/>
        <v>2.1666666599999997</v>
      </c>
      <c r="H51" s="5">
        <f t="shared" si="13"/>
        <v>1</v>
      </c>
      <c r="I51">
        <f t="shared" si="8"/>
        <v>59.412733009581537</v>
      </c>
      <c r="J51">
        <f t="shared" si="9"/>
        <v>59.407105806184681</v>
      </c>
      <c r="K51">
        <f t="shared" si="9"/>
        <v>-0.81769395289340574</v>
      </c>
      <c r="L51">
        <f t="shared" si="10"/>
        <v>-13.865189978098524</v>
      </c>
      <c r="M51">
        <f t="shared" si="11"/>
        <v>-31.983156129608503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4.7686030191727991</v>
      </c>
      <c r="B52">
        <f t="shared" si="3"/>
        <v>4.7686030191727991</v>
      </c>
      <c r="C52" s="9">
        <f t="shared" si="4"/>
        <v>0.19800000000000009</v>
      </c>
      <c r="D52" s="9">
        <f t="shared" si="5"/>
        <v>12.231396980827201</v>
      </c>
      <c r="E52" s="9">
        <f t="shared" si="5"/>
        <v>1.1951762581883023</v>
      </c>
      <c r="F52" s="9">
        <f t="shared" si="6"/>
        <v>1.2161047899560322</v>
      </c>
      <c r="G52" s="10">
        <f t="shared" si="13"/>
        <v>2.1666666599999997</v>
      </c>
      <c r="H52" s="5">
        <f t="shared" si="13"/>
        <v>1</v>
      </c>
      <c r="I52">
        <f t="shared" si="8"/>
        <v>59.331173019036719</v>
      </c>
      <c r="J52">
        <f t="shared" si="9"/>
        <v>59.32252814731828</v>
      </c>
      <c r="K52">
        <f t="shared" si="9"/>
        <v>-1.0127912052840176</v>
      </c>
      <c r="L52">
        <f t="shared" si="10"/>
        <v>-13.826443550257522</v>
      </c>
      <c r="M52">
        <f t="shared" si="11"/>
        <v>-31.937946330923698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4.4069928384564108</v>
      </c>
      <c r="B53">
        <f t="shared" si="3"/>
        <v>4.4069928384564108</v>
      </c>
      <c r="C53" s="9">
        <f t="shared" si="4"/>
        <v>0.2040000000000001</v>
      </c>
      <c r="D53" s="9">
        <f t="shared" si="5"/>
        <v>12.593007161543589</v>
      </c>
      <c r="E53" s="9">
        <f t="shared" si="5"/>
        <v>1.188404026344583</v>
      </c>
      <c r="F53" s="9">
        <f t="shared" si="6"/>
        <v>1.2112451694414217</v>
      </c>
      <c r="G53" s="10">
        <f t="shared" ref="G53:H68" si="14">G52</f>
        <v>2.1666666599999997</v>
      </c>
      <c r="H53" s="5">
        <f t="shared" si="14"/>
        <v>1</v>
      </c>
      <c r="I53">
        <f t="shared" si="8"/>
        <v>59.250494585846738</v>
      </c>
      <c r="J53">
        <f t="shared" si="9"/>
        <v>59.238186841661708</v>
      </c>
      <c r="K53">
        <f t="shared" si="9"/>
        <v>-1.2076126779026521</v>
      </c>
      <c r="L53">
        <f t="shared" si="10"/>
        <v>-13.788011475199468</v>
      </c>
      <c r="M53">
        <f t="shared" si="11"/>
        <v>-31.892921554688641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4.0458964246757709</v>
      </c>
      <c r="B54">
        <f t="shared" si="3"/>
        <v>4.0458964246757709</v>
      </c>
      <c r="C54" s="9">
        <f t="shared" si="4"/>
        <v>0.2100000000000001</v>
      </c>
      <c r="D54" s="9">
        <f t="shared" si="5"/>
        <v>12.954103575324229</v>
      </c>
      <c r="E54" s="9">
        <f t="shared" si="5"/>
        <v>1.1804442212038517</v>
      </c>
      <c r="F54" s="9">
        <f t="shared" si="6"/>
        <v>1.2053090900847581</v>
      </c>
      <c r="G54" s="10">
        <f t="shared" si="14"/>
        <v>2.1666666599999997</v>
      </c>
      <c r="H54" s="5">
        <f t="shared" si="14"/>
        <v>1</v>
      </c>
      <c r="I54">
        <f t="shared" si="8"/>
        <v>59.170695690988971</v>
      </c>
      <c r="J54">
        <f t="shared" si="9"/>
        <v>59.154079971662995</v>
      </c>
      <c r="K54">
        <f t="shared" si="9"/>
        <v>-1.4021594993862529</v>
      </c>
      <c r="L54">
        <f t="shared" si="10"/>
        <v>-13.749891737073723</v>
      </c>
      <c r="M54">
        <f t="shared" si="11"/>
        <v>-31.848079263443772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3.6853123535843952</v>
      </c>
      <c r="B55">
        <f t="shared" si="3"/>
        <v>3.6853123535843952</v>
      </c>
      <c r="C55" s="9">
        <f t="shared" si="4"/>
        <v>0.21600000000000011</v>
      </c>
      <c r="D55" s="9">
        <f t="shared" si="5"/>
        <v>13.314687646415605</v>
      </c>
      <c r="E55" s="9">
        <f t="shared" si="5"/>
        <v>1.1712985147428991</v>
      </c>
      <c r="F55" s="9">
        <f t="shared" si="6"/>
        <v>1.198301143004961</v>
      </c>
      <c r="G55" s="10">
        <f t="shared" si="14"/>
        <v>2.1666666599999997</v>
      </c>
      <c r="H55" s="5">
        <f t="shared" si="14"/>
        <v>1</v>
      </c>
      <c r="I55">
        <f t="shared" si="8"/>
        <v>59.091774309500622</v>
      </c>
      <c r="J55">
        <f t="shared" si="9"/>
        <v>59.070205632066845</v>
      </c>
      <c r="K55">
        <f t="shared" si="9"/>
        <v>-1.5964327828932601</v>
      </c>
      <c r="L55">
        <f t="shared" si="10"/>
        <v>-13.712082331455486</v>
      </c>
      <c r="M55">
        <f t="shared" si="11"/>
        <v>-31.803416936653026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3.3252392125205645</v>
      </c>
      <c r="B56">
        <f t="shared" si="3"/>
        <v>3.3252392125205645</v>
      </c>
      <c r="C56" s="9">
        <f t="shared" si="4"/>
        <v>0.22200000000000011</v>
      </c>
      <c r="D56" s="9">
        <f t="shared" si="5"/>
        <v>13.674760787479435</v>
      </c>
      <c r="E56" s="9">
        <f t="shared" si="5"/>
        <v>1.1609685721951439</v>
      </c>
      <c r="F56" s="9">
        <f t="shared" si="6"/>
        <v>1.1902258959919538</v>
      </c>
      <c r="G56" s="10">
        <f t="shared" si="14"/>
        <v>2.1666666599999997</v>
      </c>
      <c r="H56" s="5">
        <f t="shared" si="14"/>
        <v>1</v>
      </c>
      <c r="I56">
        <f t="shared" si="8"/>
        <v>59.01372841020374</v>
      </c>
      <c r="J56">
        <f t="shared" si="9"/>
        <v>58.986561929844967</v>
      </c>
      <c r="K56">
        <f t="shared" si="9"/>
        <v>-1.7904336262068434</v>
      </c>
      <c r="L56">
        <f t="shared" si="10"/>
        <v>-13.674581265172119</v>
      </c>
      <c r="M56">
        <f t="shared" si="11"/>
        <v>-31.758932070620062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2.9656756003329487</v>
      </c>
      <c r="B57">
        <f t="shared" si="3"/>
        <v>2.9656756003329487</v>
      </c>
      <c r="C57" s="9">
        <f t="shared" si="4"/>
        <v>0.22800000000000012</v>
      </c>
      <c r="D57" s="9">
        <f t="shared" si="5"/>
        <v>14.034324399667051</v>
      </c>
      <c r="E57" s="9">
        <f t="shared" si="5"/>
        <v>1.1494560521441084</v>
      </c>
      <c r="F57" s="9">
        <f t="shared" si="6"/>
        <v>1.1810878937380851</v>
      </c>
      <c r="G57" s="10">
        <f t="shared" si="14"/>
        <v>2.1666666599999997</v>
      </c>
      <c r="H57" s="5">
        <f t="shared" si="14"/>
        <v>1</v>
      </c>
      <c r="I57">
        <f t="shared" si="8"/>
        <v>58.936555955434791</v>
      </c>
      <c r="J57">
        <f t="shared" si="9"/>
        <v>58.903146984127417</v>
      </c>
      <c r="K57">
        <f t="shared" si="9"/>
        <v>-1.9841631118376259</v>
      </c>
      <c r="L57">
        <f t="shared" si="10"/>
        <v>-13.637386556132324</v>
      </c>
      <c r="M57">
        <f t="shared" si="11"/>
        <v>-31.714622178406874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2.6066201273066483</v>
      </c>
      <c r="B58">
        <f t="shared" si="3"/>
        <v>2.6066201273066483</v>
      </c>
      <c r="C58" s="9">
        <f t="shared" si="4"/>
        <v>0.23400000000000012</v>
      </c>
      <c r="D58" s="9">
        <f t="shared" si="5"/>
        <v>14.393379872693352</v>
      </c>
      <c r="E58" s="9">
        <f t="shared" si="5"/>
        <v>1.1367626066162697</v>
      </c>
      <c r="F58" s="9">
        <f t="shared" si="6"/>
        <v>1.1708916580673332</v>
      </c>
      <c r="G58" s="10">
        <f t="shared" si="14"/>
        <v>2.1666666599999997</v>
      </c>
      <c r="H58" s="5">
        <f t="shared" si="14"/>
        <v>1</v>
      </c>
      <c r="I58">
        <f t="shared" si="8"/>
        <v>58.860254900779196</v>
      </c>
      <c r="J58">
        <f t="shared" si="9"/>
        <v>58.819958926135008</v>
      </c>
      <c r="K58">
        <f t="shared" si="9"/>
        <v>-2.1776223071259078</v>
      </c>
      <c r="L58">
        <f t="shared" si="10"/>
        <v>-13.600496233158177</v>
      </c>
      <c r="M58">
        <f t="shared" si="11"/>
        <v>-31.670484789754795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2.2480714150896421</v>
      </c>
      <c r="B59">
        <f t="shared" si="3"/>
        <v>2.2480714150896421</v>
      </c>
      <c r="C59" s="9">
        <f t="shared" si="4"/>
        <v>0.24000000000000013</v>
      </c>
      <c r="D59" s="9">
        <f t="shared" si="5"/>
        <v>14.751928584910358</v>
      </c>
      <c r="E59" s="9">
        <f t="shared" si="5"/>
        <v>1.1228898811732884</v>
      </c>
      <c r="F59" s="9">
        <f t="shared" si="6"/>
        <v>1.1596416881623073</v>
      </c>
      <c r="G59" s="10">
        <f t="shared" si="14"/>
        <v>2.1666666599999997</v>
      </c>
      <c r="H59" s="5">
        <f t="shared" si="14"/>
        <v>1</v>
      </c>
      <c r="I59">
        <f t="shared" si="8"/>
        <v>58.784823194810649</v>
      </c>
      <c r="J59">
        <f t="shared" si="9"/>
        <v>58.736995899112742</v>
      </c>
      <c r="K59">
        <f t="shared" si="9"/>
        <v>-2.370812264343412</v>
      </c>
      <c r="L59">
        <f t="shared" si="10"/>
        <v>-13.563908335820013</v>
      </c>
      <c r="M59">
        <f t="shared" si="11"/>
        <v>-31.626517451007778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1.890028096619643</v>
      </c>
      <c r="B60">
        <f t="shared" si="3"/>
        <v>1.890028096619643</v>
      </c>
      <c r="C60" s="9">
        <f t="shared" si="4"/>
        <v>0.24600000000000014</v>
      </c>
      <c r="D60" s="9">
        <f t="shared" si="5"/>
        <v>15.109971903380357</v>
      </c>
      <c r="E60" s="9">
        <f t="shared" si="5"/>
        <v>1.1078395150036175</v>
      </c>
      <c r="F60" s="9">
        <f t="shared" si="6"/>
        <v>1.1473424607890714</v>
      </c>
      <c r="G60" s="10">
        <f t="shared" si="14"/>
        <v>2.1666666599999997</v>
      </c>
      <c r="H60" s="5">
        <f t="shared" si="14"/>
        <v>1</v>
      </c>
      <c r="I60">
        <f t="shared" si="8"/>
        <v>58.710258778835289</v>
      </c>
      <c r="J60">
        <f t="shared" si="9"/>
        <v>58.654256058264238</v>
      </c>
      <c r="K60">
        <f t="shared" si="9"/>
        <v>-2.5637340207945596</v>
      </c>
      <c r="L60">
        <f t="shared" si="10"/>
        <v>-13.527620914274086</v>
      </c>
      <c r="M60">
        <f t="shared" si="11"/>
        <v>-31.582717725037959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1.532488816051341</v>
      </c>
      <c r="B61">
        <f t="shared" si="3"/>
        <v>1.532488816051341</v>
      </c>
      <c r="C61" s="9">
        <f t="shared" si="4"/>
        <v>0.25200000000000011</v>
      </c>
      <c r="D61" s="9">
        <f t="shared" si="5"/>
        <v>15.467511183948659</v>
      </c>
      <c r="E61" s="9">
        <f t="shared" si="5"/>
        <v>1.0916131410134964</v>
      </c>
      <c r="F61" s="9">
        <f t="shared" si="6"/>
        <v>1.1339984305198068</v>
      </c>
      <c r="G61" s="10">
        <f t="shared" si="14"/>
        <v>2.1666666599999997</v>
      </c>
      <c r="H61" s="5">
        <f t="shared" si="14"/>
        <v>1</v>
      </c>
      <c r="I61">
        <f t="shared" si="8"/>
        <v>58.6365595866409</v>
      </c>
      <c r="J61">
        <f t="shared" si="9"/>
        <v>58.571737570687169</v>
      </c>
      <c r="K61">
        <f t="shared" si="9"/>
        <v>-2.7563885989172912</v>
      </c>
      <c r="L61">
        <f t="shared" si="10"/>
        <v>-13.491632029103069</v>
      </c>
      <c r="M61">
        <f t="shared" si="11"/>
        <v>-31.539083191173447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1.1754522286840512</v>
      </c>
      <c r="B62">
        <f t="shared" si="3"/>
        <v>1.1754522286840512</v>
      </c>
      <c r="C62" s="9">
        <f t="shared" si="4"/>
        <v>0.25800000000000012</v>
      </c>
      <c r="D62" s="9">
        <f t="shared" si="5"/>
        <v>15.824547771315949</v>
      </c>
      <c r="E62" s="9">
        <f t="shared" si="5"/>
        <v>1.0742123859173291</v>
      </c>
      <c r="F62" s="9">
        <f t="shared" si="6"/>
        <v>1.1196140299533295</v>
      </c>
      <c r="G62" s="10">
        <f t="shared" si="14"/>
        <v>2.1666666599999997</v>
      </c>
      <c r="H62" s="5">
        <f t="shared" si="14"/>
        <v>1</v>
      </c>
      <c r="I62">
        <f t="shared" si="8"/>
        <v>58.563723544250927</v>
      </c>
      <c r="J62">
        <f t="shared" si="9"/>
        <v>58.489438615309638</v>
      </c>
      <c r="K62">
        <f t="shared" si="9"/>
        <v>-2.9487770063834491</v>
      </c>
      <c r="L62">
        <f t="shared" si="10"/>
        <v>-13.455939751159285</v>
      </c>
      <c r="M62">
        <f t="shared" si="11"/>
        <v>-31.495611445128255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0.81891700088973352</v>
      </c>
      <c r="B63">
        <f t="shared" si="3"/>
        <v>0.81891700088973352</v>
      </c>
      <c r="C63" s="9">
        <f t="shared" si="4"/>
        <v>0.26400000000000012</v>
      </c>
      <c r="D63" s="9">
        <f t="shared" si="5"/>
        <v>16.181082999110266</v>
      </c>
      <c r="E63" s="9">
        <f t="shared" si="5"/>
        <v>1.0556388703274535</v>
      </c>
      <c r="F63" s="9">
        <f t="shared" si="6"/>
        <v>1.1041936699334896</v>
      </c>
      <c r="G63" s="10">
        <f t="shared" si="14"/>
        <v>2.1666666599999997</v>
      </c>
      <c r="H63" s="5">
        <f t="shared" si="14"/>
        <v>1</v>
      </c>
      <c r="I63">
        <f t="shared" si="8"/>
        <v>58.491748569683701</v>
      </c>
      <c r="J63">
        <f t="shared" si="9"/>
        <v>58.407357382827563</v>
      </c>
      <c r="K63">
        <f t="shared" si="9"/>
        <v>-3.1409002361987315</v>
      </c>
      <c r="L63">
        <f t="shared" si="10"/>
        <v>-13.420542161410756</v>
      </c>
      <c r="M63">
        <f t="shared" si="11"/>
        <v>-31.452300098934394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0.46288181004139872</v>
      </c>
      <c r="B64">
        <f t="shared" si="3"/>
        <v>0.46288181004139872</v>
      </c>
      <c r="C64" s="9">
        <f t="shared" si="4"/>
        <v>0.27000000000000013</v>
      </c>
      <c r="D64" s="9">
        <f t="shared" si="5"/>
        <v>16.537118189958601</v>
      </c>
      <c r="E64" s="9">
        <f t="shared" si="5"/>
        <v>1.0358942088433005</v>
      </c>
      <c r="F64" s="9">
        <f t="shared" si="6"/>
        <v>1.0877417397654598</v>
      </c>
      <c r="G64" s="10">
        <f t="shared" si="14"/>
        <v>2.1666666599999997</v>
      </c>
      <c r="H64" s="5">
        <f t="shared" si="14"/>
        <v>1</v>
      </c>
      <c r="I64">
        <f t="shared" si="8"/>
        <v>58.420632572716507</v>
      </c>
      <c r="J64">
        <f t="shared" si="9"/>
        <v>58.325492075642956</v>
      </c>
      <c r="K64">
        <f t="shared" si="9"/>
        <v>-3.3327592668022312</v>
      </c>
      <c r="L64">
        <f t="shared" si="10"/>
        <v>-13.385437350789916</v>
      </c>
      <c r="M64">
        <f t="shared" si="11"/>
        <v>-31.409146780876018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0.10734534444188881</v>
      </c>
      <c r="B65">
        <f t="shared" si="3"/>
        <v>0.10734534444188881</v>
      </c>
      <c r="C65" s="9">
        <f t="shared" si="4"/>
        <v>0.27600000000000013</v>
      </c>
      <c r="D65" s="9">
        <f t="shared" si="5"/>
        <v>16.892654655558111</v>
      </c>
      <c r="E65" s="9">
        <f t="shared" si="5"/>
        <v>1.0149800101399487</v>
      </c>
      <c r="F65" s="9">
        <f t="shared" si="6"/>
        <v>1.0702626074299406</v>
      </c>
      <c r="G65" s="10">
        <f t="shared" si="14"/>
        <v>2.1666666599999997</v>
      </c>
      <c r="H65" s="5">
        <f t="shared" si="14"/>
        <v>1</v>
      </c>
      <c r="I65">
        <f t="shared" si="8"/>
        <v>58.350373454654893</v>
      </c>
      <c r="J65">
        <f t="shared" si="9"/>
        <v>58.24384090780314</v>
      </c>
      <c r="K65">
        <f t="shared" si="9"/>
        <v>-3.5243550621655748</v>
      </c>
      <c r="L65">
        <f t="shared" si="10"/>
        <v>-13.350623420045112</v>
      </c>
      <c r="M65">
        <f t="shared" si="11"/>
        <v>-31.366149135425605</v>
      </c>
      <c r="S65">
        <f t="shared" si="0"/>
        <v>1</v>
      </c>
      <c r="T65" t="b">
        <f t="shared" si="1"/>
        <v>0</v>
      </c>
      <c r="U65" t="b">
        <f t="shared" si="2"/>
        <v>1</v>
      </c>
    </row>
    <row r="66" spans="1:21" x14ac:dyDescent="0.2">
      <c r="A66">
        <f t="shared" si="12"/>
        <v>100</v>
      </c>
      <c r="B66">
        <f t="shared" si="3"/>
        <v>0.24769369674698183</v>
      </c>
      <c r="C66" s="9">
        <f t="shared" si="4"/>
        <v>0.28200000000000014</v>
      </c>
      <c r="D66" s="9">
        <f t="shared" si="5"/>
        <v>17.247693696746982</v>
      </c>
      <c r="E66" s="9">
        <f t="shared" si="5"/>
        <v>0.99289787705607402</v>
      </c>
      <c r="F66" s="9">
        <f t="shared" si="6"/>
        <v>1.0517606197952967</v>
      </c>
      <c r="G66" s="10">
        <f t="shared" si="14"/>
        <v>2.1666666599999997</v>
      </c>
      <c r="H66" s="5">
        <f t="shared" si="14"/>
        <v>1</v>
      </c>
      <c r="I66">
        <f t="shared" si="8"/>
        <v>58.280969108106945</v>
      </c>
      <c r="J66">
        <f t="shared" si="9"/>
        <v>58.162402104940867</v>
      </c>
      <c r="K66">
        <f t="shared" si="9"/>
        <v>-3.715688571891671</v>
      </c>
      <c r="L66">
        <f t="shared" si="10"/>
        <v>-13.316098479594757</v>
      </c>
      <c r="M66">
        <f t="shared" si="11"/>
        <v>-31.323304823182138</v>
      </c>
      <c r="S66">
        <f t="shared" si="0"/>
        <v>0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100</v>
      </c>
      <c r="B67">
        <f t="shared" si="3"/>
        <v>0.60223660357490871</v>
      </c>
      <c r="C67" s="9">
        <f t="shared" si="4"/>
        <v>0.28800000000000014</v>
      </c>
      <c r="D67" s="9">
        <f t="shared" si="5"/>
        <v>17.602236603574909</v>
      </c>
      <c r="E67" s="9">
        <f t="shared" si="5"/>
        <v>0.96964940668129951</v>
      </c>
      <c r="F67" s="9">
        <f t="shared" si="6"/>
        <v>1.0322401028276373</v>
      </c>
      <c r="G67" s="10">
        <f t="shared" si="14"/>
        <v>2.1666666599999997</v>
      </c>
      <c r="H67" s="5">
        <f t="shared" si="14"/>
        <v>1</v>
      </c>
      <c r="I67">
        <f t="shared" si="8"/>
        <v>58.212417416762847</v>
      </c>
      <c r="J67">
        <f t="shared" si="9"/>
        <v>58.081173904215341</v>
      </c>
      <c r="K67">
        <f t="shared" si="9"/>
        <v>-3.9067607313130819</v>
      </c>
      <c r="L67">
        <f t="shared" si="10"/>
        <v>-13.281860649384191</v>
      </c>
      <c r="M67">
        <f t="shared" si="11"/>
        <v>-31.28061152081121</v>
      </c>
      <c r="S67">
        <f t="shared" si="0"/>
        <v>0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100</v>
      </c>
      <c r="B68">
        <f t="shared" si="3"/>
        <v>0.95628465537324203</v>
      </c>
      <c r="C68" s="9">
        <f t="shared" si="4"/>
        <v>0.29400000000000015</v>
      </c>
      <c r="D68" s="9">
        <f t="shared" si="5"/>
        <v>17.956284655373242</v>
      </c>
      <c r="E68" s="9">
        <f t="shared" si="5"/>
        <v>0.94523619044294505</v>
      </c>
      <c r="F68" s="9">
        <f t="shared" si="6"/>
        <v>1.0117053617988701</v>
      </c>
      <c r="G68" s="10">
        <f t="shared" si="14"/>
        <v>2.1666666599999997</v>
      </c>
      <c r="H68" s="5">
        <f t="shared" si="14"/>
        <v>1</v>
      </c>
      <c r="I68">
        <f t="shared" si="8"/>
        <v>58.144716255179567</v>
      </c>
      <c r="J68">
        <f t="shared" si="9"/>
        <v>58.000154554254095</v>
      </c>
      <c r="K68">
        <f t="shared" si="9"/>
        <v>-4.0975724615900306</v>
      </c>
      <c r="L68">
        <f t="shared" si="10"/>
        <v>-13.2479080587452</v>
      </c>
      <c r="M68">
        <f t="shared" si="11"/>
        <v>-31.238066920987034</v>
      </c>
      <c r="S68">
        <f t="shared" si="0"/>
        <v>0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100</v>
      </c>
      <c r="B69">
        <f t="shared" si="3"/>
        <v>1.3098391208247584</v>
      </c>
      <c r="C69" s="9">
        <f t="shared" si="4"/>
        <v>0.30000000000000016</v>
      </c>
      <c r="D69" s="9">
        <f t="shared" si="5"/>
        <v>18.309839120824758</v>
      </c>
      <c r="E69" s="9">
        <f t="shared" si="5"/>
        <v>0.9196598141921809</v>
      </c>
      <c r="F69" s="9">
        <f t="shared" si="6"/>
        <v>0.99016068149273007</v>
      </c>
      <c r="G69" s="10">
        <f t="shared" ref="G69:H84" si="15">G68</f>
        <v>2.1666666599999997</v>
      </c>
      <c r="H69" s="5">
        <f t="shared" si="15"/>
        <v>1</v>
      </c>
      <c r="I69">
        <f t="shared" si="8"/>
        <v>58.077863488570728</v>
      </c>
      <c r="J69">
        <f t="shared" si="9"/>
        <v>57.919342315095747</v>
      </c>
      <c r="K69">
        <f t="shared" si="9"/>
        <v>-4.2881246698080515</v>
      </c>
      <c r="L69">
        <f t="shared" si="10"/>
        <v>-13.214238846258185</v>
      </c>
      <c r="M69">
        <f t="shared" si="11"/>
        <v>-31.195668732336294</v>
      </c>
      <c r="S69">
        <f t="shared" si="0"/>
        <v>0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100</v>
      </c>
      <c r="B70">
        <f t="shared" si="3"/>
        <v>1.6629012580331093</v>
      </c>
      <c r="C70" s="9">
        <f t="shared" si="4"/>
        <v>0.30600000000000016</v>
      </c>
      <c r="D70" s="9">
        <f t="shared" si="5"/>
        <v>18.662901258033109</v>
      </c>
      <c r="E70" s="9">
        <f t="shared" si="5"/>
        <v>0.8929218582895867</v>
      </c>
      <c r="F70" s="9">
        <f t="shared" si="6"/>
        <v>0.96761032640881373</v>
      </c>
      <c r="G70" s="10">
        <f t="shared" si="15"/>
        <v>2.1666666599999997</v>
      </c>
      <c r="H70" s="5">
        <f t="shared" si="15"/>
        <v>1</v>
      </c>
      <c r="I70">
        <f t="shared" si="8"/>
        <v>58.011856972601798</v>
      </c>
      <c r="J70">
        <f t="shared" si="9"/>
        <v>57.83873545813357</v>
      </c>
      <c r="K70">
        <f t="shared" si="9"/>
        <v>-4.4784182490753031</v>
      </c>
      <c r="L70">
        <f t="shared" si="10"/>
        <v>-13.180851159616944</v>
      </c>
      <c r="M70">
        <f t="shared" si="11"/>
        <v>-31.153414679383815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2.0154723145919</v>
      </c>
      <c r="C71" s="9">
        <f t="shared" si="4"/>
        <v>0.31200000000000017</v>
      </c>
      <c r="D71" s="9">
        <f t="shared" si="5"/>
        <v>19.0154723145919</v>
      </c>
      <c r="E71" s="9">
        <f t="shared" si="5"/>
        <v>0.86502389769011745</v>
      </c>
      <c r="F71" s="9">
        <f t="shared" si="6"/>
        <v>0.94405854096462927</v>
      </c>
      <c r="G71" s="10">
        <f t="shared" si="15"/>
        <v>2.1666666599999997</v>
      </c>
      <c r="H71" s="5">
        <f t="shared" si="15"/>
        <v>1</v>
      </c>
      <c r="I71">
        <f t="shared" si="8"/>
        <v>57.946694553190497</v>
      </c>
      <c r="J71">
        <f t="shared" si="9"/>
        <v>57.758332266059909</v>
      </c>
      <c r="K71">
        <f t="shared" si="9"/>
        <v>-4.6684540786195443</v>
      </c>
      <c r="L71">
        <f t="shared" si="10"/>
        <v>-13.14774315549608</v>
      </c>
      <c r="M71">
        <f t="shared" si="11"/>
        <v>-31.111302502499957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2.3675535276534561</v>
      </c>
      <c r="C72" s="9">
        <f t="shared" si="4"/>
        <v>0.31800000000000017</v>
      </c>
      <c r="D72" s="9">
        <f t="shared" si="5"/>
        <v>19.367553527653456</v>
      </c>
      <c r="E72" s="9">
        <f t="shared" si="5"/>
        <v>0.83596750202747927</v>
      </c>
      <c r="F72" s="9">
        <f t="shared" si="6"/>
        <v>0.91950954969567789</v>
      </c>
      <c r="G72" s="10">
        <f t="shared" si="15"/>
        <v>2.1666666599999997</v>
      </c>
      <c r="H72" s="5">
        <f t="shared" si="15"/>
        <v>1</v>
      </c>
      <c r="I72">
        <f t="shared" si="8"/>
        <v>57.882374066312494</v>
      </c>
      <c r="J72">
        <f t="shared" si="9"/>
        <v>57.678131032811386</v>
      </c>
      <c r="K72">
        <f t="shared" si="9"/>
        <v>-4.8582330238847939</v>
      </c>
      <c r="L72">
        <f t="shared" si="10"/>
        <v>-13.114912999420966</v>
      </c>
      <c r="M72">
        <f t="shared" si="11"/>
        <v>-31.069329957849757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2.7191461239972519</v>
      </c>
      <c r="C73" s="9">
        <f t="shared" si="4"/>
        <v>0.32400000000000018</v>
      </c>
      <c r="D73" s="9">
        <f t="shared" si="5"/>
        <v>19.719146123997252</v>
      </c>
      <c r="E73" s="9">
        <f t="shared" si="5"/>
        <v>0.80575423569791627</v>
      </c>
      <c r="F73" s="9">
        <f t="shared" si="6"/>
        <v>0.89396755745358447</v>
      </c>
      <c r="G73" s="10">
        <f t="shared" si="15"/>
        <v>2.1666666599999997</v>
      </c>
      <c r="H73" s="5">
        <f t="shared" si="15"/>
        <v>1</v>
      </c>
      <c r="I73">
        <f t="shared" si="8"/>
        <v>57.818893337812518</v>
      </c>
      <c r="J73">
        <f t="shared" si="9"/>
        <v>57.598130063514915</v>
      </c>
      <c r="K73">
        <f t="shared" si="9"/>
        <v>-5.0477559366276772</v>
      </c>
      <c r="L73">
        <f t="shared" si="10"/>
        <v>-13.082358865640323</v>
      </c>
      <c r="M73">
        <f t="shared" si="11"/>
        <v>-31.027494817343729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3.0702513200979986</v>
      </c>
      <c r="C74" s="9">
        <f t="shared" si="4"/>
        <v>0.33000000000000018</v>
      </c>
      <c r="D74" s="9">
        <f t="shared" si="5"/>
        <v>20.070251320097999</v>
      </c>
      <c r="E74" s="9">
        <f t="shared" si="5"/>
        <v>0.77438565794341074</v>
      </c>
      <c r="F74" s="9">
        <f t="shared" si="6"/>
        <v>0.86743674960229711</v>
      </c>
      <c r="G74" s="10">
        <f t="shared" si="15"/>
        <v>2.1666666599999997</v>
      </c>
      <c r="H74" s="5">
        <f t="shared" si="15"/>
        <v>1</v>
      </c>
      <c r="I74">
        <f t="shared" si="8"/>
        <v>57.756250183220772</v>
      </c>
      <c r="J74">
        <f t="shared" si="9"/>
        <v>57.518327674434509</v>
      </c>
      <c r="K74">
        <f t="shared" si="9"/>
        <v>-5.2370236550134743</v>
      </c>
      <c r="L74">
        <f t="shared" si="10"/>
        <v>-13.050078937001331</v>
      </c>
      <c r="M74">
        <f t="shared" si="11"/>
        <v>-30.985794868590276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3.4208703221934265</v>
      </c>
      <c r="C75" s="9">
        <f t="shared" si="4"/>
        <v>0.33600000000000019</v>
      </c>
      <c r="D75" s="9">
        <f t="shared" si="5"/>
        <v>20.420870322193426</v>
      </c>
      <c r="E75" s="9">
        <f t="shared" si="5"/>
        <v>0.74186332293429846</v>
      </c>
      <c r="F75" s="9">
        <f t="shared" si="6"/>
        <v>0.83992129221236522</v>
      </c>
      <c r="G75" s="10">
        <f t="shared" si="15"/>
        <v>2.1666666599999997</v>
      </c>
      <c r="H75" s="5">
        <f t="shared" si="15"/>
        <v>1</v>
      </c>
      <c r="I75">
        <f t="shared" si="8"/>
        <v>57.694442407574698</v>
      </c>
      <c r="J75">
        <f t="shared" si="9"/>
        <v>57.438722192918803</v>
      </c>
      <c r="K75">
        <f t="shared" si="9"/>
        <v>-5.4260370037118753</v>
      </c>
      <c r="L75">
        <f t="shared" si="10"/>
        <v>-13.018071404827248</v>
      </c>
      <c r="M75">
        <f t="shared" si="11"/>
        <v>-30.944227914849673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3.7710043263517434</v>
      </c>
      <c r="C76" s="9">
        <f t="shared" si="4"/>
        <v>0.34200000000000019</v>
      </c>
      <c r="D76" s="9">
        <f t="shared" si="5"/>
        <v>20.771004326351743</v>
      </c>
      <c r="E76" s="9">
        <f t="shared" si="5"/>
        <v>0.70818877985130024</v>
      </c>
      <c r="F76" s="9">
        <f t="shared" si="6"/>
        <v>0.8114253322533117</v>
      </c>
      <c r="G76" s="10">
        <f t="shared" si="15"/>
        <v>2.1666666599999997</v>
      </c>
      <c r="H76" s="5">
        <f t="shared" si="15"/>
        <v>1</v>
      </c>
      <c r="I76">
        <f t="shared" si="8"/>
        <v>57.633467805246184</v>
      </c>
      <c r="J76">
        <f t="shared" si="9"/>
        <v>57.359311957349355</v>
      </c>
      <c r="K76">
        <f t="shared" si="9"/>
        <v>-5.6147967939924586</v>
      </c>
      <c r="L76">
        <f t="shared" si="10"/>
        <v>-12.986334468797567</v>
      </c>
      <c r="M76">
        <f t="shared" si="11"/>
        <v>-30.902791774989627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4.1206545185387817</v>
      </c>
      <c r="C77" s="9">
        <f t="shared" si="4"/>
        <v>0.3480000000000002</v>
      </c>
      <c r="D77" s="9">
        <f t="shared" si="5"/>
        <v>21.120654518538782</v>
      </c>
      <c r="E77" s="9">
        <f t="shared" si="5"/>
        <v>0.67336357296697258</v>
      </c>
      <c r="F77" s="9">
        <f t="shared" si="6"/>
        <v>0.7819529977841243</v>
      </c>
      <c r="G77" s="10">
        <f t="shared" si="15"/>
        <v>2.1666666599999997</v>
      </c>
      <c r="H77" s="5">
        <f t="shared" si="15"/>
        <v>1</v>
      </c>
      <c r="I77">
        <f t="shared" si="8"/>
        <v>57.573324159774224</v>
      </c>
      <c r="J77">
        <f t="shared" si="9"/>
        <v>57.280095317089689</v>
      </c>
      <c r="K77">
        <f t="shared" si="9"/>
        <v>-5.8033038238198955</v>
      </c>
      <c r="L77">
        <f t="shared" si="10"/>
        <v>-12.954866336830687</v>
      </c>
      <c r="M77">
        <f t="shared" si="11"/>
        <v>-30.861484283442266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4.4698220746848314</v>
      </c>
      <c r="C78" s="9">
        <f t="shared" si="4"/>
        <v>0.3540000000000002</v>
      </c>
      <c r="D78" s="9">
        <f t="shared" si="5"/>
        <v>21.469822074684831</v>
      </c>
      <c r="E78" s="9">
        <f t="shared" si="5"/>
        <v>0.63738924172657774</v>
      </c>
      <c r="F78" s="9">
        <f t="shared" si="6"/>
        <v>0.75150839814186787</v>
      </c>
      <c r="G78" s="10">
        <f t="shared" si="15"/>
        <v>2.1666666599999997</v>
      </c>
      <c r="H78" s="5">
        <f t="shared" si="15"/>
        <v>1</v>
      </c>
      <c r="I78">
        <f t="shared" si="8"/>
        <v>57.514009243702951</v>
      </c>
      <c r="J78">
        <f t="shared" si="9"/>
        <v>57.20107063243502</v>
      </c>
      <c r="K78">
        <f t="shared" si="9"/>
        <v>-5.9915588779488935</v>
      </c>
      <c r="L78">
        <f t="shared" si="10"/>
        <v>-12.923665224969001</v>
      </c>
      <c r="M78">
        <f t="shared" si="11"/>
        <v>-30.820303290162627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4.8185081607511755</v>
      </c>
      <c r="C79" s="9">
        <f t="shared" si="4"/>
        <v>0.36000000000000021</v>
      </c>
      <c r="D79" s="9">
        <f t="shared" si="5"/>
        <v>21.818508160751175</v>
      </c>
      <c r="E79" s="9">
        <f t="shared" si="5"/>
        <v>0.60026732082837597</v>
      </c>
      <c r="F79" s="9">
        <f t="shared" si="6"/>
        <v>0.72009562412844252</v>
      </c>
      <c r="G79" s="10">
        <f t="shared" si="15"/>
        <v>2.1666666599999997</v>
      </c>
      <c r="H79" s="5">
        <f t="shared" si="15"/>
        <v>1</v>
      </c>
      <c r="I79">
        <f t="shared" si="8"/>
        <v>57.455520818425171</v>
      </c>
      <c r="J79">
        <f t="shared" si="9"/>
        <v>57.122236274562709</v>
      </c>
      <c r="K79">
        <f t="shared" si="9"/>
        <v>-6.1795627280188858</v>
      </c>
      <c r="L79">
        <f t="shared" si="10"/>
        <v>-12.892729357266496</v>
      </c>
      <c r="M79">
        <f t="shared" si="11"/>
        <v>-30.779246660588502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5.1667139327963163</v>
      </c>
      <c r="C80" s="9">
        <f t="shared" si="4"/>
        <v>0.36600000000000021</v>
      </c>
      <c r="D80" s="9">
        <f t="shared" si="5"/>
        <v>22.166713932796316</v>
      </c>
      <c r="E80" s="9">
        <f t="shared" si="5"/>
        <v>0.56199934030334053</v>
      </c>
      <c r="F80" s="9">
        <f t="shared" si="6"/>
        <v>0.6877187481954975</v>
      </c>
      <c r="G80" s="10">
        <f t="shared" si="15"/>
        <v>2.1666666599999997</v>
      </c>
      <c r="H80" s="5">
        <f t="shared" si="15"/>
        <v>1</v>
      </c>
      <c r="I80">
        <f t="shared" si="8"/>
        <v>57.397856634031392</v>
      </c>
      <c r="J80">
        <f t="shared" si="9"/>
        <v>57.043590625483382</v>
      </c>
      <c r="K80">
        <f t="shared" si="9"/>
        <v>-6.367316132648476</v>
      </c>
      <c r="L80">
        <f t="shared" si="10"/>
        <v>-12.86205696567875</v>
      </c>
      <c r="M80">
        <f t="shared" si="11"/>
        <v>-30.738312275601672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5.5144405370419172</v>
      </c>
      <c r="C81" s="9">
        <f t="shared" si="4"/>
        <v>0.37200000000000022</v>
      </c>
      <c r="D81" s="9">
        <f t="shared" si="5"/>
        <v>22.514440537041917</v>
      </c>
      <c r="E81" s="9">
        <f t="shared" si="5"/>
        <v>0.52258682559429726</v>
      </c>
      <c r="F81" s="9">
        <f t="shared" si="6"/>
        <v>0.65438182462751759</v>
      </c>
      <c r="G81" s="10">
        <f t="shared" si="15"/>
        <v>2.1666666599999997</v>
      </c>
      <c r="H81" s="5">
        <f t="shared" si="15"/>
        <v>1</v>
      </c>
      <c r="I81">
        <f t="shared" si="8"/>
        <v>57.341014429164311</v>
      </c>
      <c r="J81">
        <f t="shared" si="9"/>
        <v>56.965132077992742</v>
      </c>
      <c r="K81">
        <f t="shared" si="9"/>
        <v>-6.5548198375296458</v>
      </c>
      <c r="L81">
        <f t="shared" si="10"/>
        <v>-12.831646289955374</v>
      </c>
      <c r="M81">
        <f t="shared" si="11"/>
        <v>-30.697498031490444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5.8616891099384496</v>
      </c>
      <c r="C82" s="9">
        <f t="shared" si="4"/>
        <v>0.37800000000000022</v>
      </c>
      <c r="D82" s="9">
        <f t="shared" si="5"/>
        <v>22.86168910993845</v>
      </c>
      <c r="E82" s="9">
        <f t="shared" si="5"/>
        <v>0.48203129763449054</v>
      </c>
      <c r="F82" s="9">
        <f t="shared" si="6"/>
        <v>0.6200888897230955</v>
      </c>
      <c r="G82" s="10">
        <f t="shared" si="15"/>
        <v>2.1666666599999997</v>
      </c>
      <c r="H82" s="5">
        <f t="shared" si="15"/>
        <v>1</v>
      </c>
      <c r="I82">
        <f t="shared" si="8"/>
        <v>57.284991930878846</v>
      </c>
      <c r="J82">
        <f t="shared" si="9"/>
        <v>56.886859035624013</v>
      </c>
      <c r="K82">
        <f t="shared" si="9"/>
        <v>-6.7420745755217375</v>
      </c>
      <c r="L82">
        <f t="shared" si="10"/>
        <v>-12.801495577534832</v>
      </c>
      <c r="M82">
        <f t="shared" si="11"/>
        <v>-30.656801839913452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6.2084607782305348</v>
      </c>
      <c r="C83" s="9">
        <f t="shared" si="4"/>
        <v>0.38400000000000023</v>
      </c>
      <c r="D83" s="9">
        <f t="shared" si="5"/>
        <v>23.208460778230535</v>
      </c>
      <c r="E83" s="9">
        <f t="shared" si="5"/>
        <v>0.44033427292557636</v>
      </c>
      <c r="F83" s="9">
        <f t="shared" si="6"/>
        <v>0.58484396197440558</v>
      </c>
      <c r="G83" s="10">
        <f t="shared" si="15"/>
        <v>2.1666666599999997</v>
      </c>
      <c r="H83" s="5">
        <f t="shared" si="15"/>
        <v>1</v>
      </c>
      <c r="I83">
        <f t="shared" si="8"/>
        <v>57.229786854507623</v>
      </c>
      <c r="J83">
        <f t="shared" si="9"/>
        <v>56.808769912601051</v>
      </c>
      <c r="K83">
        <f t="shared" si="9"/>
        <v>-6.9290810667452094</v>
      </c>
      <c r="L83">
        <f t="shared" si="10"/>
        <v>-12.771603083441637</v>
      </c>
      <c r="M83">
        <f t="shared" si="11"/>
        <v>-30.616221627864704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6.5547566590220327</v>
      </c>
      <c r="C84" s="9">
        <f t="shared" si="4"/>
        <v>0.39000000000000024</v>
      </c>
      <c r="D84" s="9">
        <f t="shared" si="5"/>
        <v>23.554756659022033</v>
      </c>
      <c r="E84" s="9">
        <f t="shared" si="5"/>
        <v>0.39749726361504417</v>
      </c>
      <c r="F84" s="9">
        <f t="shared" si="6"/>
        <v>0.54865104224489014</v>
      </c>
      <c r="G84" s="10">
        <f t="shared" si="15"/>
        <v>2.1666666599999997</v>
      </c>
      <c r="H84" s="5">
        <f t="shared" si="15"/>
        <v>1</v>
      </c>
      <c r="I84">
        <f t="shared" si="8"/>
        <v>57.175396903532082</v>
      </c>
      <c r="J84">
        <f t="shared" si="9"/>
        <v>56.730863133792056</v>
      </c>
      <c r="K84">
        <f t="shared" si="9"/>
        <v>-7.1158400186751845</v>
      </c>
      <c r="L84">
        <f t="shared" si="10"/>
        <v>-12.74196707018592</v>
      </c>
      <c r="M84">
        <f t="shared" si="11"/>
        <v>-30.575755337639798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6.9005778598408227</v>
      </c>
      <c r="C85" s="9">
        <f t="shared" ref="C85:C148" si="20">C84+_dt</f>
        <v>0.39600000000000024</v>
      </c>
      <c r="D85" s="9">
        <f t="shared" ref="D85:E148" si="21">D84+$C$7*(J84+J85)/2</f>
        <v>23.900577859840823</v>
      </c>
      <c r="E85" s="9">
        <f t="shared" si="21"/>
        <v>0.35352177757306874</v>
      </c>
      <c r="F85" s="9">
        <f t="shared" ref="F85:F148" si="22">$O$1*D85^2+$O$2*D85+$O$3</f>
        <v>0.51151411394517676</v>
      </c>
      <c r="G85" s="10">
        <f t="shared" ref="G85:H100" si="23">G84</f>
        <v>2.1666666599999997</v>
      </c>
      <c r="H85" s="5">
        <f t="shared" si="23"/>
        <v>1</v>
      </c>
      <c r="I85">
        <f t="shared" ref="I85:I148" si="24">SQRT(J85^2+K85^2)</f>
        <v>57.121819769459044</v>
      </c>
      <c r="J85">
        <f t="shared" ref="J85:K148" si="25">J84+L84*$C$7</f>
        <v>56.653137134663922</v>
      </c>
      <c r="K85">
        <f t="shared" si="25"/>
        <v>-7.302352126234787</v>
      </c>
      <c r="L85">
        <f t="shared" ref="L85:L148" si="26">-$C$15*I85*J85</f>
        <v>-12.71258580766532</v>
      </c>
      <c r="M85">
        <f t="shared" ref="M85:M148" si="27">-$C$6-$C$15*I85*K85</f>
        <v>-30.535400926803277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7.2459254787033203</v>
      </c>
      <c r="C86" s="9">
        <f t="shared" si="20"/>
        <v>0.40200000000000025</v>
      </c>
      <c r="D86" s="9">
        <f t="shared" si="21"/>
        <v>24.24592547870332</v>
      </c>
      <c r="E86" s="9">
        <f t="shared" si="21"/>
        <v>0.30840931846879338</v>
      </c>
      <c r="F86" s="9">
        <f t="shared" si="22"/>
        <v>0.47343714320723496</v>
      </c>
      <c r="G86" s="10">
        <f t="shared" si="23"/>
        <v>2.1666666599999997</v>
      </c>
      <c r="H86" s="5">
        <f t="shared" si="23"/>
        <v>1</v>
      </c>
      <c r="I86">
        <f t="shared" si="24"/>
        <v>57.069053131702852</v>
      </c>
      <c r="J86">
        <f t="shared" si="25"/>
        <v>56.575590361237161</v>
      </c>
      <c r="K86">
        <f t="shared" si="25"/>
        <v>-7.4886180718882871</v>
      </c>
      <c r="L86">
        <f t="shared" si="26"/>
        <v>-12.6834575730692</v>
      </c>
      <c r="M86">
        <f t="shared" si="27"/>
        <v>-30.495156368157122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7.590800604178721</v>
      </c>
      <c r="C87" s="9">
        <f t="shared" si="20"/>
        <v>0.40800000000000025</v>
      </c>
      <c r="D87" s="9">
        <f t="shared" si="21"/>
        <v>24.590800604178721</v>
      </c>
      <c r="E87" s="9">
        <f t="shared" si="21"/>
        <v>0.26216138584604526</v>
      </c>
      <c r="F87" s="9">
        <f t="shared" si="22"/>
        <v>0.43442407905679425</v>
      </c>
      <c r="G87" s="10">
        <f t="shared" si="23"/>
        <v>2.1666666599999997</v>
      </c>
      <c r="H87" s="5">
        <f t="shared" si="23"/>
        <v>1</v>
      </c>
      <c r="I87">
        <f t="shared" si="24"/>
        <v>57.017094657473073</v>
      </c>
      <c r="J87">
        <f t="shared" si="25"/>
        <v>56.498221270041441</v>
      </c>
      <c r="K87">
        <f t="shared" si="25"/>
        <v>-7.6746385257340455</v>
      </c>
      <c r="L87">
        <f t="shared" si="26"/>
        <v>-12.654580650785151</v>
      </c>
      <c r="M87">
        <f t="shared" si="27"/>
        <v>-30.455019649710238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7.9352043154529674</v>
      </c>
      <c r="C88" s="9">
        <f t="shared" si="20"/>
        <v>0.41400000000000026</v>
      </c>
      <c r="D88" s="9">
        <f t="shared" si="21"/>
        <v>24.935204315452967</v>
      </c>
      <c r="E88" s="9">
        <f t="shared" si="21"/>
        <v>0.21477947519848473</v>
      </c>
      <c r="F88" s="9">
        <f t="shared" si="22"/>
        <v>0.39447885358402102</v>
      </c>
      <c r="G88" s="10">
        <f t="shared" si="23"/>
        <v>2.1666666599999997</v>
      </c>
      <c r="H88" s="5">
        <f t="shared" si="23"/>
        <v>1</v>
      </c>
      <c r="I88">
        <f t="shared" si="24"/>
        <v>56.965942001667713</v>
      </c>
      <c r="J88">
        <f t="shared" si="25"/>
        <v>56.42102832807165</v>
      </c>
      <c r="K88">
        <f t="shared" si="25"/>
        <v>-7.8604141455972778</v>
      </c>
      <c r="L88">
        <f t="shared" si="26"/>
        <v>-12.625953332307777</v>
      </c>
      <c r="M88">
        <f t="shared" si="27"/>
        <v>-30.414988774649029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8.2791376823924558</v>
      </c>
      <c r="C89" s="9">
        <f t="shared" si="20"/>
        <v>0.42000000000000026</v>
      </c>
      <c r="D89" s="9">
        <f t="shared" si="21"/>
        <v>25.279137682392456</v>
      </c>
      <c r="E89" s="9">
        <f t="shared" si="21"/>
        <v>0.166265078044189</v>
      </c>
      <c r="F89" s="9">
        <f t="shared" si="22"/>
        <v>0.35360538211249348</v>
      </c>
      <c r="G89" s="10">
        <f t="shared" si="23"/>
        <v>2.1666666599999997</v>
      </c>
      <c r="H89" s="5">
        <f t="shared" si="23"/>
        <v>1</v>
      </c>
      <c r="I89">
        <f t="shared" si="24"/>
        <v>56.915592806772025</v>
      </c>
      <c r="J89">
        <f t="shared" si="25"/>
        <v>56.344010012744569</v>
      </c>
      <c r="K89">
        <f t="shared" si="25"/>
        <v>-8.0459455771226374</v>
      </c>
      <c r="L89">
        <f t="shared" si="26"/>
        <v>-12.597573916149734</v>
      </c>
      <c r="M89">
        <f t="shared" si="27"/>
        <v>-30.375061761308899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8.622601765607488</v>
      </c>
      <c r="C90" s="9">
        <f t="shared" si="20"/>
        <v>0.42600000000000027</v>
      </c>
      <c r="D90" s="9">
        <f t="shared" si="21"/>
        <v>25.622601765607488</v>
      </c>
      <c r="E90" s="9">
        <f t="shared" si="21"/>
        <v>0.11661968199967175</v>
      </c>
      <c r="F90" s="9">
        <f t="shared" si="22"/>
        <v>0.31180756336645421</v>
      </c>
      <c r="G90" s="10">
        <f t="shared" si="23"/>
        <v>2.1666666599999997</v>
      </c>
      <c r="H90" s="5">
        <f t="shared" si="23"/>
        <v>1</v>
      </c>
      <c r="I90">
        <f t="shared" si="24"/>
        <v>56.866044702762871</v>
      </c>
      <c r="J90">
        <f t="shared" si="25"/>
        <v>56.267164811856055</v>
      </c>
      <c r="K90">
        <f t="shared" si="25"/>
        <v>-8.2312334538666221</v>
      </c>
      <c r="L90">
        <f t="shared" si="26"/>
        <v>-12.569440707755012</v>
      </c>
      <c r="M90">
        <f t="shared" si="27"/>
        <v>-30.335236643146704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8.9655976165154421</v>
      </c>
      <c r="C91" s="9">
        <f t="shared" si="20"/>
        <v>0.43200000000000027</v>
      </c>
      <c r="D91" s="9">
        <f t="shared" si="21"/>
        <v>25.965597616515442</v>
      </c>
      <c r="E91" s="9">
        <f t="shared" si="21"/>
        <v>6.5844770853339618E-2</v>
      </c>
      <c r="F91" s="9">
        <f t="shared" si="22"/>
        <v>0.26908927963638563</v>
      </c>
      <c r="G91" s="10">
        <f t="shared" si="23"/>
        <v>2.1666666599999997</v>
      </c>
      <c r="H91" s="5">
        <f t="shared" si="23"/>
        <v>1</v>
      </c>
      <c r="I91">
        <f t="shared" si="24"/>
        <v>56.817295307018583</v>
      </c>
      <c r="J91">
        <f t="shared" si="25"/>
        <v>56.19049122353875</v>
      </c>
      <c r="K91">
        <f t="shared" si="25"/>
        <v>-8.4162783973898172</v>
      </c>
      <c r="L91">
        <f t="shared" si="26"/>
        <v>-12.5415520194144</v>
      </c>
      <c r="M91">
        <f t="shared" si="27"/>
        <v>-30.295511468714107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9.3081262774037086</v>
      </c>
      <c r="C92" s="9">
        <f t="shared" si="20"/>
        <v>0.43800000000000028</v>
      </c>
      <c r="D92" s="9">
        <f t="shared" si="21"/>
        <v>26.308126277403709</v>
      </c>
      <c r="E92" s="9">
        <f t="shared" si="21"/>
        <v>1.3941824638386301E-2</v>
      </c>
      <c r="F92" s="9">
        <f t="shared" si="22"/>
        <v>0.22545439694290026</v>
      </c>
      <c r="G92" s="10">
        <f t="shared" si="23"/>
        <v>2.1666666599999997</v>
      </c>
      <c r="H92" s="5">
        <f t="shared" si="23"/>
        <v>1</v>
      </c>
      <c r="I92">
        <f t="shared" si="24"/>
        <v>56.769342224234428</v>
      </c>
      <c r="J92">
        <f t="shared" si="25"/>
        <v>56.113987756220325</v>
      </c>
      <c r="K92">
        <f t="shared" si="25"/>
        <v>-8.6010810173489727</v>
      </c>
      <c r="L92">
        <f t="shared" si="26"/>
        <v>-12.513906170183182</v>
      </c>
      <c r="M92">
        <f t="shared" si="27"/>
        <v>-30.25588430163177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9.650188781492357</v>
      </c>
      <c r="C93" s="9">
        <f t="shared" si="20"/>
        <v>0.44400000000000028</v>
      </c>
      <c r="D93" s="9">
        <f t="shared" si="21"/>
        <v>26.650188781492357</v>
      </c>
      <c r="E93" s="9">
        <f t="shared" si="21"/>
        <v>-3.9087680294874298E-2</v>
      </c>
      <c r="F93" s="9">
        <f t="shared" si="22"/>
        <v>0.1809067651989652</v>
      </c>
      <c r="G93" s="10">
        <f t="shared" si="23"/>
        <v>2.1666666599999997</v>
      </c>
      <c r="H93" s="5">
        <f t="shared" si="23"/>
        <v>1</v>
      </c>
      <c r="I93">
        <f t="shared" si="24"/>
        <v>56.722183046343567</v>
      </c>
      <c r="J93">
        <f t="shared" si="25"/>
        <v>56.037652928582204</v>
      </c>
      <c r="K93">
        <f t="shared" si="25"/>
        <v>-8.785641911588927</v>
      </c>
      <c r="L93">
        <f t="shared" si="26"/>
        <v>-12.486501485800968</v>
      </c>
      <c r="M93">
        <f t="shared" si="27"/>
        <v>-30.216353220564372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9.9917861529965641</v>
      </c>
      <c r="C94" s="9">
        <f t="shared" si="20"/>
        <v>0.45000000000000029</v>
      </c>
      <c r="D94" s="9">
        <f t="shared" si="21"/>
        <v>26.991786152996564</v>
      </c>
      <c r="E94" s="9">
        <f t="shared" si="21"/>
        <v>-9.3242271207235355E-2</v>
      </c>
      <c r="F94" s="9">
        <f t="shared" si="22"/>
        <v>0.13545021837047677</v>
      </c>
      <c r="G94" s="10">
        <f t="shared" si="23"/>
        <v>2.1666666599999997</v>
      </c>
      <c r="H94" s="5">
        <f t="shared" si="23"/>
        <v>1</v>
      </c>
      <c r="I94">
        <f t="shared" si="24"/>
        <v>56.675815352443635</v>
      </c>
      <c r="J94">
        <f t="shared" si="25"/>
        <v>55.961485269518818</v>
      </c>
      <c r="K94">
        <f t="shared" si="25"/>
        <v>-8.9699616662343704</v>
      </c>
      <c r="L94">
        <f t="shared" si="26"/>
        <v>-12.459336298613712</v>
      </c>
      <c r="M94">
        <f t="shared" si="27"/>
        <v>-30.176916319196394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10.332919407188793</v>
      </c>
      <c r="C95" s="9">
        <f t="shared" si="20"/>
        <v>0.45600000000000029</v>
      </c>
      <c r="D95" s="9">
        <f t="shared" si="21"/>
        <v>27.332919407188793</v>
      </c>
      <c r="E95" s="9">
        <f t="shared" si="21"/>
        <v>-0.14852047889938366</v>
      </c>
      <c r="F95" s="9">
        <f t="shared" si="22"/>
        <v>8.9088574635186712E-2</v>
      </c>
      <c r="G95" s="10">
        <f t="shared" si="23"/>
        <v>2.1666666599999997</v>
      </c>
      <c r="H95" s="5">
        <f t="shared" si="23"/>
        <v>1</v>
      </c>
      <c r="I95">
        <f t="shared" si="24"/>
        <v>56.63023670872871</v>
      </c>
      <c r="J95">
        <f t="shared" si="25"/>
        <v>55.885483318097272</v>
      </c>
      <c r="K95">
        <f t="shared" si="25"/>
        <v>-9.154040855781469</v>
      </c>
      <c r="L95">
        <f t="shared" si="26"/>
        <v>-12.432408947497811</v>
      </c>
      <c r="M95">
        <f t="shared" si="27"/>
        <v>-30.137571706208647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10.673589550460719</v>
      </c>
      <c r="C96" s="9">
        <f t="shared" si="20"/>
        <v>0.4620000000000003</v>
      </c>
      <c r="D96" s="9">
        <f t="shared" si="21"/>
        <v>27.673589550460719</v>
      </c>
      <c r="E96" s="9">
        <f t="shared" si="21"/>
        <v>-0.20492083764124464</v>
      </c>
      <c r="F96" s="9">
        <f t="shared" si="22"/>
        <v>4.1825636540007927E-2</v>
      </c>
      <c r="G96" s="10">
        <f t="shared" si="23"/>
        <v>2.1666666599999997</v>
      </c>
      <c r="H96" s="5">
        <f t="shared" si="23"/>
        <v>1</v>
      </c>
      <c r="I96">
        <f t="shared" si="24"/>
        <v>56.585444668426909</v>
      </c>
      <c r="J96">
        <f t="shared" si="25"/>
        <v>55.809645623517532</v>
      </c>
      <c r="K96">
        <f t="shared" si="25"/>
        <v>-9.3378800431893421</v>
      </c>
      <c r="L96">
        <f t="shared" si="26"/>
        <v>-12.405717777786352</v>
      </c>
      <c r="M96">
        <f t="shared" si="27"/>
        <v>-30.09831750525548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11.013797580384921</v>
      </c>
      <c r="C97" s="9">
        <f t="shared" si="20"/>
        <v>0.4680000000000003</v>
      </c>
      <c r="D97" s="9">
        <f t="shared" si="21"/>
        <v>28.013797580384921</v>
      </c>
      <c r="E97" s="9">
        <f t="shared" si="21"/>
        <v>-0.26244188510188493</v>
      </c>
      <c r="F97" s="9">
        <f t="shared" si="22"/>
        <v>-6.3348088433020644E-3</v>
      </c>
      <c r="G97" s="10">
        <f t="shared" si="23"/>
        <v>2.1666666599999997</v>
      </c>
      <c r="H97" s="5">
        <f t="shared" si="23"/>
        <v>1</v>
      </c>
      <c r="I97">
        <f t="shared" si="24"/>
        <v>56.541436771743442</v>
      </c>
      <c r="J97">
        <f t="shared" si="25"/>
        <v>55.733970745073037</v>
      </c>
      <c r="K97">
        <f t="shared" si="25"/>
        <v>-9.5214797799714006</v>
      </c>
      <c r="L97">
        <f t="shared" si="26"/>
        <v>-12.379261141197411</v>
      </c>
      <c r="M97">
        <f t="shared" si="27"/>
        <v>-30.059151854942677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11.353544485776336</v>
      </c>
      <c r="C98" s="9">
        <f t="shared" si="20"/>
        <v>0.47400000000000031</v>
      </c>
      <c r="D98" s="9">
        <f t="shared" si="21"/>
        <v>28.353544485776336</v>
      </c>
      <c r="E98" s="9">
        <f t="shared" si="21"/>
        <v>-0.32108216227997166</v>
      </c>
      <c r="F98" s="9">
        <f t="shared" si="22"/>
        <v>-5.5388989764060814E-2</v>
      </c>
      <c r="G98" s="10">
        <f t="shared" si="23"/>
        <v>2.1666666599999997</v>
      </c>
      <c r="H98" s="5">
        <f t="shared" si="23"/>
        <v>1</v>
      </c>
      <c r="I98">
        <f t="shared" si="24"/>
        <v>56.498210545809123</v>
      </c>
      <c r="J98">
        <f t="shared" si="25"/>
        <v>55.658457252111731</v>
      </c>
      <c r="K98">
        <f t="shared" si="25"/>
        <v>-9.7048406062865507</v>
      </c>
      <c r="L98">
        <f t="shared" si="26"/>
        <v>-12.353037395764421</v>
      </c>
      <c r="M98">
        <f t="shared" si="27"/>
        <v>-30.020072908805922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11.692831246753471</v>
      </c>
      <c r="C99" s="9">
        <f t="shared" si="20"/>
        <v>0.48000000000000032</v>
      </c>
      <c r="D99" s="9">
        <f t="shared" si="21"/>
        <v>28.692831246753471</v>
      </c>
      <c r="E99" s="9">
        <f t="shared" si="21"/>
        <v>-0.38084021343478797</v>
      </c>
      <c r="F99" s="9">
        <f t="shared" si="22"/>
        <v>-0.10533314964017226</v>
      </c>
      <c r="G99" s="10">
        <f t="shared" si="23"/>
        <v>2.1666666599999997</v>
      </c>
      <c r="H99" s="5">
        <f t="shared" si="23"/>
        <v>1</v>
      </c>
      <c r="I99">
        <f t="shared" si="24"/>
        <v>56.455763504634426</v>
      </c>
      <c r="J99">
        <f t="shared" si="25"/>
        <v>55.583103723997567</v>
      </c>
      <c r="K99">
        <f t="shared" si="25"/>
        <v>-9.8879630510302672</v>
      </c>
      <c r="L99">
        <f t="shared" si="26"/>
        <v>-12.327044905768606</v>
      </c>
      <c r="M99">
        <f t="shared" si="27"/>
        <v>-29.981078835289903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12.031658834799384</v>
      </c>
      <c r="C100" s="9">
        <f t="shared" si="20"/>
        <v>0.48600000000000032</v>
      </c>
      <c r="D100" s="9">
        <f t="shared" si="21"/>
        <v>29.031658834799384</v>
      </c>
      <c r="E100" s="9">
        <f t="shared" si="21"/>
        <v>-0.44171458601780317</v>
      </c>
      <c r="F100" s="9">
        <f t="shared" si="22"/>
        <v>-0.15616354690722256</v>
      </c>
      <c r="G100" s="10">
        <f t="shared" si="23"/>
        <v>2.1666666599999997</v>
      </c>
      <c r="H100" s="5">
        <f t="shared" si="23"/>
        <v>1</v>
      </c>
      <c r="I100">
        <f t="shared" si="24"/>
        <v>56.414093149068897</v>
      </c>
      <c r="J100">
        <f t="shared" si="25"/>
        <v>55.507908750072382</v>
      </c>
      <c r="K100">
        <f t="shared" si="25"/>
        <v>-10.070847631925536</v>
      </c>
      <c r="L100">
        <f t="shared" si="26"/>
        <v>-12.301282041673376</v>
      </c>
      <c r="M100">
        <f t="shared" si="27"/>
        <v>-29.942167817727903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12.37002821282244</v>
      </c>
      <c r="C101" s="9">
        <f t="shared" si="20"/>
        <v>0.49200000000000033</v>
      </c>
      <c r="D101" s="9">
        <f t="shared" si="21"/>
        <v>29.37002821282244</v>
      </c>
      <c r="E101" s="9">
        <f t="shared" si="21"/>
        <v>-0.50370383060479773</v>
      </c>
      <c r="F101" s="9">
        <f t="shared" si="22"/>
        <v>-0.2078764548691453</v>
      </c>
      <c r="G101" s="10">
        <f t="shared" ref="G101:H116" si="29">G100</f>
        <v>2.1666666599999997</v>
      </c>
      <c r="H101" s="5">
        <f t="shared" si="29"/>
        <v>1</v>
      </c>
      <c r="I101">
        <f t="shared" si="24"/>
        <v>56.373196966766074</v>
      </c>
      <c r="J101">
        <f t="shared" si="25"/>
        <v>55.432870929618176</v>
      </c>
      <c r="K101">
        <f t="shared" si="25"/>
        <v>-10.253494855613676</v>
      </c>
      <c r="L101">
        <f t="shared" si="26"/>
        <v>-12.275747180060762</v>
      </c>
      <c r="M101">
        <f t="shared" si="27"/>
        <v>-29.903338054321949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12.707940335216826</v>
      </c>
      <c r="C102" s="9">
        <f t="shared" si="20"/>
        <v>0.49800000000000033</v>
      </c>
      <c r="D102" s="9">
        <f t="shared" si="21"/>
        <v>29.707940335216826</v>
      </c>
      <c r="E102" s="9">
        <f t="shared" si="21"/>
        <v>-0.56680650082854178</v>
      </c>
      <c r="F102" s="9">
        <f t="shared" si="22"/>
        <v>-0.26046816155043795</v>
      </c>
      <c r="G102" s="10">
        <f t="shared" si="29"/>
        <v>2.1666666599999997</v>
      </c>
      <c r="H102" s="5">
        <f t="shared" si="29"/>
        <v>1</v>
      </c>
      <c r="I102">
        <f t="shared" si="24"/>
        <v>56.333072432153777</v>
      </c>
      <c r="J102">
        <f t="shared" si="25"/>
        <v>55.357988871819806</v>
      </c>
      <c r="K102">
        <f t="shared" si="25"/>
        <v>-10.43590521774504</v>
      </c>
      <c r="L102">
        <f t="shared" si="26"/>
        <v>-12.250438703569801</v>
      </c>
      <c r="M102">
        <f t="shared" si="27"/>
        <v>-29.864587758123388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13.045396147922848</v>
      </c>
      <c r="C103" s="9">
        <f t="shared" si="20"/>
        <v>0.50400000000000034</v>
      </c>
      <c r="D103" s="9">
        <f t="shared" si="21"/>
        <v>30.045396147922848</v>
      </c>
      <c r="E103" s="9">
        <f t="shared" si="21"/>
        <v>-0.63102115331202646</v>
      </c>
      <c r="F103" s="9">
        <f t="shared" si="22"/>
        <v>-0.31393496954993705</v>
      </c>
      <c r="G103" s="10">
        <f t="shared" si="29"/>
        <v>2.1666666599999997</v>
      </c>
      <c r="H103" s="5">
        <f t="shared" si="29"/>
        <v>1</v>
      </c>
      <c r="I103">
        <f t="shared" si="24"/>
        <v>56.293717006409764</v>
      </c>
      <c r="J103">
        <f t="shared" si="25"/>
        <v>55.283261195728031</v>
      </c>
      <c r="K103">
        <f t="shared" si="25"/>
        <v>-10.618079203069593</v>
      </c>
      <c r="L103">
        <f t="shared" si="26"/>
        <v>-12.225355000836869</v>
      </c>
      <c r="M103">
        <f t="shared" si="27"/>
        <v>-29.825915157013931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13.382396588486998</v>
      </c>
      <c r="C104" s="9">
        <f t="shared" si="20"/>
        <v>0.51000000000000034</v>
      </c>
      <c r="D104" s="9">
        <f t="shared" si="21"/>
        <v>30.382396588486998</v>
      </c>
      <c r="E104" s="9">
        <f t="shared" si="21"/>
        <v>-0.69634634760224723</v>
      </c>
      <c r="F104" s="9">
        <f t="shared" si="22"/>
        <v>-0.36827319589611662</v>
      </c>
      <c r="G104" s="10">
        <f t="shared" si="29"/>
        <v>2.1666666599999997</v>
      </c>
      <c r="H104" s="5">
        <f t="shared" si="29"/>
        <v>1</v>
      </c>
      <c r="I104">
        <f t="shared" si="24"/>
        <v>56.255128137442803</v>
      </c>
      <c r="J104">
        <f t="shared" si="25"/>
        <v>55.208686530222927</v>
      </c>
      <c r="K104">
        <f t="shared" si="25"/>
        <v>-10.800017285527378</v>
      </c>
      <c r="L104">
        <f t="shared" si="26"/>
        <v>-12.20049446643794</v>
      </c>
      <c r="M104">
        <f t="shared" si="27"/>
        <v>-29.787318493687067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13.718942586121809</v>
      </c>
      <c r="C105" s="9">
        <f t="shared" si="20"/>
        <v>0.51600000000000035</v>
      </c>
      <c r="D105" s="9">
        <f t="shared" si="21"/>
        <v>30.718942586121809</v>
      </c>
      <c r="E105" s="9">
        <f t="shared" si="21"/>
        <v>-0.76278064610453933</v>
      </c>
      <c r="F105" s="9">
        <f t="shared" si="22"/>
        <v>-0.42347917190392004</v>
      </c>
      <c r="G105" s="10">
        <f t="shared" si="29"/>
        <v>2.1666666599999997</v>
      </c>
      <c r="H105" s="5">
        <f t="shared" si="29"/>
        <v>1</v>
      </c>
      <c r="I105">
        <f t="shared" si="24"/>
        <v>56.21730325987901</v>
      </c>
      <c r="J105">
        <f t="shared" si="25"/>
        <v>55.134263513977658</v>
      </c>
      <c r="K105">
        <f t="shared" si="25"/>
        <v>-10.981719928338869</v>
      </c>
      <c r="L105">
        <f t="shared" si="26"/>
        <v>-12.175855500832744</v>
      </c>
      <c r="M105">
        <f t="shared" si="27"/>
        <v>-29.748796025629858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14.05503506176548</v>
      </c>
      <c r="C106" s="9">
        <f t="shared" si="20"/>
        <v>0.52200000000000035</v>
      </c>
      <c r="D106" s="9">
        <f t="shared" si="21"/>
        <v>31.05503506176548</v>
      </c>
      <c r="E106" s="9">
        <f t="shared" si="21"/>
        <v>-0.83032261401746332</v>
      </c>
      <c r="F106" s="9">
        <f t="shared" si="22"/>
        <v>-0.47954924303310398</v>
      </c>
      <c r="G106" s="10">
        <f t="shared" si="29"/>
        <v>2.1666666599999997</v>
      </c>
      <c r="H106" s="5">
        <f t="shared" si="29"/>
        <v>1</v>
      </c>
      <c r="I106">
        <f t="shared" si="24"/>
        <v>56.180239795053531</v>
      </c>
      <c r="J106">
        <f t="shared" si="25"/>
        <v>55.059990795422578</v>
      </c>
      <c r="K106">
        <f t="shared" si="25"/>
        <v>-11.16318758409521</v>
      </c>
      <c r="L106">
        <f t="shared" si="26"/>
        <v>-12.151436510310802</v>
      </c>
      <c r="M106">
        <f t="shared" si="27"/>
        <v>-29.710346025105039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14.390674928141284</v>
      </c>
      <c r="C107" s="9">
        <f t="shared" si="20"/>
        <v>0.52800000000000036</v>
      </c>
      <c r="D107" s="9">
        <f t="shared" si="21"/>
        <v>31.390674928141284</v>
      </c>
      <c r="E107" s="9">
        <f t="shared" si="21"/>
        <v>-0.89897081926824118</v>
      </c>
      <c r="F107" s="9">
        <f t="shared" si="22"/>
        <v>-0.53647976874807812</v>
      </c>
      <c r="G107" s="10">
        <f t="shared" si="29"/>
        <v>2.1666666599999997</v>
      </c>
      <c r="H107" s="5">
        <f t="shared" si="29"/>
        <v>1</v>
      </c>
      <c r="I107">
        <f t="shared" si="24"/>
        <v>56.143935151007483</v>
      </c>
      <c r="J107">
        <f t="shared" si="25"/>
        <v>54.985867032709685</v>
      </c>
      <c r="K107">
        <f t="shared" si="25"/>
        <v>-11.344420694848351</v>
      </c>
      <c r="L107">
        <f t="shared" si="26"/>
        <v>-12.127235906939305</v>
      </c>
      <c r="M107">
        <f t="shared" si="27"/>
        <v>-29.671966779133452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14.725863089816762</v>
      </c>
      <c r="C108" s="9">
        <f t="shared" si="20"/>
        <v>0.53400000000000036</v>
      </c>
      <c r="D108" s="9">
        <f t="shared" si="21"/>
        <v>31.725863089816762</v>
      </c>
      <c r="E108" s="9">
        <f t="shared" si="21"/>
        <v>-0.96872383244874194</v>
      </c>
      <c r="F108" s="9">
        <f t="shared" si="22"/>
        <v>-0.59426712237924495</v>
      </c>
      <c r="G108" s="10">
        <f t="shared" si="29"/>
        <v>2.1666666599999997</v>
      </c>
      <c r="H108" s="5">
        <f t="shared" si="29"/>
        <v>1</v>
      </c>
      <c r="I108">
        <f t="shared" si="24"/>
        <v>56.108386722490089</v>
      </c>
      <c r="J108">
        <f t="shared" si="25"/>
        <v>54.911890893677352</v>
      </c>
      <c r="K108">
        <f t="shared" si="25"/>
        <v>-11.525419692201066</v>
      </c>
      <c r="L108">
        <f t="shared" si="26"/>
        <v>-12.103252108512836</v>
      </c>
      <c r="M108">
        <f t="shared" si="27"/>
        <v>-29.633656589476693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15.060600443262715</v>
      </c>
      <c r="C109" s="9">
        <f t="shared" si="20"/>
        <v>0.54000000000000037</v>
      </c>
      <c r="D109" s="9">
        <f t="shared" si="21"/>
        <v>32.060600443262715</v>
      </c>
      <c r="E109" s="9">
        <f t="shared" si="21"/>
        <v>-1.0395802267520156</v>
      </c>
      <c r="F109" s="9">
        <f t="shared" si="22"/>
        <v>-0.65290769098581614</v>
      </c>
      <c r="G109" s="10">
        <f t="shared" si="29"/>
        <v>2.1666666599999997</v>
      </c>
      <c r="H109" s="5">
        <f t="shared" si="29"/>
        <v>1</v>
      </c>
      <c r="I109">
        <f t="shared" si="24"/>
        <v>56.073591890966107</v>
      </c>
      <c r="J109">
        <f t="shared" si="25"/>
        <v>54.838061055815423</v>
      </c>
      <c r="K109">
        <f t="shared" si="25"/>
        <v>-11.706184997396873</v>
      </c>
      <c r="L109">
        <f t="shared" si="26"/>
        <v>-12.079483538504887</v>
      </c>
      <c r="M109">
        <f t="shared" si="27"/>
        <v>-29.595413772620013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15.394887876911952</v>
      </c>
      <c r="C110" s="9">
        <f t="shared" si="20"/>
        <v>0.54600000000000037</v>
      </c>
      <c r="D110" s="9">
        <f t="shared" si="21"/>
        <v>32.394887876911952</v>
      </c>
      <c r="E110" s="9">
        <f t="shared" si="21"/>
        <v>-1.111538577909376</v>
      </c>
      <c r="F110" s="9">
        <f t="shared" si="22"/>
        <v>-0.71239787522009801</v>
      </c>
      <c r="G110" s="10">
        <f t="shared" si="29"/>
        <v>2.1666666599999997</v>
      </c>
      <c r="H110" s="5">
        <f t="shared" si="29"/>
        <v>1</v>
      </c>
      <c r="I110">
        <f t="shared" si="24"/>
        <v>56.039548024628331</v>
      </c>
      <c r="J110">
        <f t="shared" si="25"/>
        <v>54.764376206230544</v>
      </c>
      <c r="K110">
        <f t="shared" si="25"/>
        <v>-11.886717021409854</v>
      </c>
      <c r="L110">
        <f t="shared" si="26"/>
        <v>-12.055928626021156</v>
      </c>
      <c r="M110">
        <f t="shared" si="27"/>
        <v>-29.557236659755397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15.728726271217873</v>
      </c>
      <c r="C111" s="9">
        <f t="shared" si="20"/>
        <v>0.55200000000000038</v>
      </c>
      <c r="D111" s="9">
        <f t="shared" si="21"/>
        <v>32.728726271217873</v>
      </c>
      <c r="E111" s="9">
        <f t="shared" si="21"/>
        <v>-1.184597464128031</v>
      </c>
      <c r="F111" s="9">
        <f t="shared" si="22"/>
        <v>-0.77273408919324249</v>
      </c>
      <c r="G111" s="10">
        <f t="shared" si="29"/>
        <v>2.1666666599999997</v>
      </c>
      <c r="H111" s="5">
        <f t="shared" si="29"/>
        <v>1</v>
      </c>
      <c r="I111">
        <f t="shared" si="24"/>
        <v>56.006252478415256</v>
      </c>
      <c r="J111">
        <f t="shared" si="25"/>
        <v>54.690835041611813</v>
      </c>
      <c r="K111">
        <f t="shared" si="25"/>
        <v>-12.067016165034362</v>
      </c>
      <c r="L111">
        <f t="shared" si="26"/>
        <v>-12.032585805754595</v>
      </c>
      <c r="M111">
        <f t="shared" si="27"/>
        <v>-29.519123596764803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16.06211649871279</v>
      </c>
      <c r="C112" s="9">
        <f t="shared" si="20"/>
        <v>0.55800000000000038</v>
      </c>
      <c r="D112" s="9">
        <f t="shared" si="21"/>
        <v>33.06211649871279</v>
      </c>
      <c r="E112" s="9">
        <f t="shared" si="21"/>
        <v>-1.2587554660292584</v>
      </c>
      <c r="F112" s="9">
        <f t="shared" si="22"/>
        <v>-0.83391276034243778</v>
      </c>
      <c r="G112" s="10">
        <f t="shared" si="29"/>
        <v>2.1666666599999997</v>
      </c>
      <c r="H112" s="5">
        <f t="shared" si="29"/>
        <v>1</v>
      </c>
      <c r="I112">
        <f t="shared" si="24"/>
        <v>55.973702594033867</v>
      </c>
      <c r="J112">
        <f t="shared" si="25"/>
        <v>54.617436268196712</v>
      </c>
      <c r="K112">
        <f t="shared" si="25"/>
        <v>-12.247082818974627</v>
      </c>
      <c r="L112">
        <f t="shared" si="26"/>
        <v>-12.009453517942216</v>
      </c>
      <c r="M112">
        <f t="shared" si="27"/>
        <v>-29.481072944203561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16.395059424066091</v>
      </c>
      <c r="C113" s="9">
        <f t="shared" si="20"/>
        <v>0.56400000000000039</v>
      </c>
      <c r="D113" s="9">
        <f t="shared" si="21"/>
        <v>33.395059424066091</v>
      </c>
      <c r="E113" s="9">
        <f t="shared" si="21"/>
        <v>-1.3340111665871306</v>
      </c>
      <c r="F113" s="9">
        <f t="shared" si="22"/>
        <v>-0.89593032929955074</v>
      </c>
      <c r="G113" s="10">
        <f t="shared" si="29"/>
        <v>2.1666666599999997</v>
      </c>
      <c r="H113" s="5">
        <f t="shared" si="29"/>
        <v>1</v>
      </c>
      <c r="I113">
        <f t="shared" si="24"/>
        <v>55.941895699987363</v>
      </c>
      <c r="J113">
        <f t="shared" si="25"/>
        <v>54.544178601737265</v>
      </c>
      <c r="K113">
        <f t="shared" si="25"/>
        <v>-12.426917363934269</v>
      </c>
      <c r="L113">
        <f t="shared" si="26"/>
        <v>-11.986530208323543</v>
      </c>
      <c r="M113">
        <f t="shared" si="27"/>
        <v>-29.443083077283813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16.727555904142164</v>
      </c>
      <c r="C114" s="9">
        <f t="shared" si="20"/>
        <v>0.5700000000000004</v>
      </c>
      <c r="D114" s="9">
        <f t="shared" si="21"/>
        <v>33.727555904142164</v>
      </c>
      <c r="E114" s="9">
        <f t="shared" si="21"/>
        <v>-1.4103631510677825</v>
      </c>
      <c r="F114" s="9">
        <f t="shared" si="22"/>
        <v>-0.95878324976118334</v>
      </c>
      <c r="G114" s="10">
        <f t="shared" si="29"/>
        <v>2.1666666599999997</v>
      </c>
      <c r="H114" s="5">
        <f t="shared" si="29"/>
        <v>1</v>
      </c>
      <c r="I114">
        <f t="shared" si="24"/>
        <v>55.910829111608031</v>
      </c>
      <c r="J114">
        <f t="shared" si="25"/>
        <v>54.47106076746649</v>
      </c>
      <c r="K114">
        <f t="shared" si="25"/>
        <v>-12.6065201707057</v>
      </c>
      <c r="L114">
        <f t="shared" si="26"/>
        <v>-11.963814328100824</v>
      </c>
      <c r="M114">
        <f t="shared" si="27"/>
        <v>-29.405152385858045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17.059606788058133</v>
      </c>
      <c r="C115" s="9">
        <f t="shared" si="20"/>
        <v>0.5760000000000004</v>
      </c>
      <c r="D115" s="9">
        <f t="shared" si="21"/>
        <v>34.059606788058133</v>
      </c>
      <c r="E115" s="9">
        <f t="shared" si="21"/>
        <v>-1.4878100069692262</v>
      </c>
      <c r="F115" s="9">
        <f t="shared" si="22"/>
        <v>-1.0224679883601597</v>
      </c>
      <c r="G115" s="10">
        <f t="shared" si="29"/>
        <v>2.1666666599999997</v>
      </c>
      <c r="H115" s="5">
        <f t="shared" si="29"/>
        <v>1</v>
      </c>
      <c r="I115">
        <f t="shared" si="24"/>
        <v>55.88050013109499</v>
      </c>
      <c r="J115">
        <f t="shared" si="25"/>
        <v>54.398081500065075</v>
      </c>
      <c r="K115">
        <f t="shared" si="25"/>
        <v>-12.785891600259434</v>
      </c>
      <c r="L115">
        <f t="shared" si="26"/>
        <v>-11.941304333900838</v>
      </c>
      <c r="M115">
        <f t="shared" si="27"/>
        <v>-29.367279274402687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17.391212917241397</v>
      </c>
      <c r="C116" s="9">
        <f t="shared" si="20"/>
        <v>0.58200000000000041</v>
      </c>
      <c r="D116" s="9">
        <f t="shared" si="21"/>
        <v>34.391212917241397</v>
      </c>
      <c r="E116" s="9">
        <f t="shared" si="21"/>
        <v>-1.5663503239617089</v>
      </c>
      <c r="F116" s="9">
        <f t="shared" si="22"/>
        <v>-1.0869810245384204</v>
      </c>
      <c r="G116" s="10">
        <f t="shared" si="29"/>
        <v>2.1666666599999997</v>
      </c>
      <c r="H116" s="5">
        <f t="shared" si="29"/>
        <v>1</v>
      </c>
      <c r="I116">
        <f t="shared" si="24"/>
        <v>55.850906047556784</v>
      </c>
      <c r="J116">
        <f t="shared" si="25"/>
        <v>54.325239543628278</v>
      </c>
      <c r="K116">
        <f t="shared" si="25"/>
        <v>-12.96503200383329</v>
      </c>
      <c r="L116">
        <f t="shared" si="26"/>
        <v>-11.918998687738348</v>
      </c>
      <c r="M116">
        <f t="shared" si="27"/>
        <v>-29.329462162001654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17.722375125486941</v>
      </c>
      <c r="C117" s="9">
        <f t="shared" si="20"/>
        <v>0.58800000000000041</v>
      </c>
      <c r="D117" s="9">
        <f t="shared" si="21"/>
        <v>34.722375125486941</v>
      </c>
      <c r="E117" s="9">
        <f t="shared" si="21"/>
        <v>-1.645982693828616</v>
      </c>
      <c r="F117" s="9">
        <f t="shared" si="22"/>
        <v>-1.1523188504213016</v>
      </c>
      <c r="G117" s="10">
        <f t="shared" ref="G117:H132" si="30">G116</f>
        <v>2.1666666599999997</v>
      </c>
      <c r="H117" s="5">
        <f t="shared" si="30"/>
        <v>1</v>
      </c>
      <c r="I117">
        <f t="shared" si="24"/>
        <v>55.822044137059009</v>
      </c>
      <c r="J117">
        <f t="shared" si="25"/>
        <v>54.252533651633073</v>
      </c>
      <c r="K117">
        <f t="shared" si="25"/>
        <v>-13.1439417230215</v>
      </c>
      <c r="L117">
        <f t="shared" si="26"/>
        <v>-11.896895856981191</v>
      </c>
      <c r="M117">
        <f t="shared" si="27"/>
        <v>-29.291699482329896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18.053094239014484</v>
      </c>
      <c r="C118" s="9">
        <f t="shared" si="20"/>
        <v>0.59400000000000042</v>
      </c>
      <c r="D118" s="9">
        <f t="shared" si="21"/>
        <v>35.053094239014484</v>
      </c>
      <c r="E118" s="9">
        <f t="shared" si="21"/>
        <v>-1.7267057104079158</v>
      </c>
      <c r="F118" s="9">
        <f t="shared" si="22"/>
        <v>-1.2184779706932214</v>
      </c>
      <c r="G118" s="10">
        <f t="shared" si="30"/>
        <v>2.1666666599999997</v>
      </c>
      <c r="H118" s="5">
        <f t="shared" si="30"/>
        <v>1</v>
      </c>
      <c r="I118">
        <f t="shared" si="24"/>
        <v>55.793911662676599</v>
      </c>
      <c r="J118">
        <f t="shared" si="25"/>
        <v>54.179962586905489</v>
      </c>
      <c r="K118">
        <f t="shared" si="25"/>
        <v>-13.322621089863713</v>
      </c>
      <c r="L118">
        <f t="shared" si="26"/>
        <v>-11.87499431431689</v>
      </c>
      <c r="M118">
        <f t="shared" si="27"/>
        <v>-29.253989683636917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18.383371076525393</v>
      </c>
      <c r="C119" s="9">
        <f t="shared" si="20"/>
        <v>0.60000000000000042</v>
      </c>
      <c r="D119" s="9">
        <f t="shared" si="21"/>
        <v>35.383371076525393</v>
      </c>
      <c r="E119" s="9">
        <f t="shared" si="21"/>
        <v>-1.8085179695341485</v>
      </c>
      <c r="F119" s="9">
        <f t="shared" si="22"/>
        <v>-1.2854549024747328</v>
      </c>
      <c r="G119" s="10">
        <f t="shared" si="30"/>
        <v>2.1666666599999997</v>
      </c>
      <c r="H119" s="5">
        <f t="shared" si="30"/>
        <v>1</v>
      </c>
      <c r="I119">
        <f t="shared" si="24"/>
        <v>55.766505874550923</v>
      </c>
      <c r="J119">
        <f t="shared" si="25"/>
        <v>54.107525121588154</v>
      </c>
      <c r="K119">
        <f t="shared" si="25"/>
        <v>-13.501070426933898</v>
      </c>
      <c r="L119">
        <f t="shared" si="26"/>
        <v>-11.853292537720879</v>
      </c>
      <c r="M119">
        <f t="shared" si="27"/>
        <v>-29.216331228730159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18.713206449259417</v>
      </c>
      <c r="C120" s="9">
        <f t="shared" si="20"/>
        <v>0.60600000000000043</v>
      </c>
      <c r="D120" s="9">
        <f t="shared" si="21"/>
        <v>35.713206449259417</v>
      </c>
      <c r="E120" s="9">
        <f t="shared" si="21"/>
        <v>-1.8914180689809557</v>
      </c>
      <c r="F120" s="9">
        <f t="shared" si="22"/>
        <v>-1.3532461752009488</v>
      </c>
      <c r="G120" s="10">
        <f t="shared" si="30"/>
        <v>2.1666666599999997</v>
      </c>
      <c r="H120" s="5">
        <f t="shared" si="30"/>
        <v>1</v>
      </c>
      <c r="I120">
        <f t="shared" si="24"/>
        <v>55.739824009951612</v>
      </c>
      <c r="J120">
        <f t="shared" si="25"/>
        <v>54.035220037108054</v>
      </c>
      <c r="K120">
        <f t="shared" si="25"/>
        <v>-13.679290047429152</v>
      </c>
      <c r="L120">
        <f t="shared" si="26"/>
        <v>-11.831789010426219</v>
      </c>
      <c r="M120">
        <f t="shared" si="27"/>
        <v>-29.178722594958323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19.042601161051238</v>
      </c>
      <c r="C121" s="9">
        <f t="shared" si="20"/>
        <v>0.61200000000000043</v>
      </c>
      <c r="D121" s="9">
        <f t="shared" si="21"/>
        <v>36.042601161051238</v>
      </c>
      <c r="E121" s="9">
        <f t="shared" si="21"/>
        <v>-1.9754046084041528</v>
      </c>
      <c r="F121" s="9">
        <f t="shared" si="22"/>
        <v>-1.4218483305013256</v>
      </c>
      <c r="G121" s="10">
        <f t="shared" si="30"/>
        <v>2.1666666599999997</v>
      </c>
      <c r="H121" s="5">
        <f t="shared" si="30"/>
        <v>1</v>
      </c>
      <c r="I121">
        <f t="shared" si="24"/>
        <v>55.713863293343032</v>
      </c>
      <c r="J121">
        <f t="shared" si="25"/>
        <v>53.963046124144455</v>
      </c>
      <c r="K121">
        <f t="shared" si="25"/>
        <v>-13.857280255258399</v>
      </c>
      <c r="L121">
        <f t="shared" si="26"/>
        <v>-11.810482220894842</v>
      </c>
      <c r="M121">
        <f t="shared" si="27"/>
        <v>-29.141162274194521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19.371556008386797</v>
      </c>
      <c r="C122" s="9">
        <f t="shared" si="20"/>
        <v>0.61800000000000044</v>
      </c>
      <c r="D122" s="9">
        <f t="shared" si="21"/>
        <v>36.371556008386797</v>
      </c>
      <c r="E122" s="9">
        <f t="shared" si="21"/>
        <v>-2.0604761892853403</v>
      </c>
      <c r="F122" s="9">
        <f t="shared" si="22"/>
        <v>-1.491257922080798</v>
      </c>
      <c r="G122" s="10">
        <f t="shared" si="30"/>
        <v>2.1666666599999997</v>
      </c>
      <c r="H122" s="5">
        <f t="shared" si="30"/>
        <v>1</v>
      </c>
      <c r="I122">
        <f t="shared" si="24"/>
        <v>55.68862093645533</v>
      </c>
      <c r="J122">
        <f t="shared" si="25"/>
        <v>53.891002182596999</v>
      </c>
      <c r="K122">
        <f t="shared" si="25"/>
        <v>-14.035041345130985</v>
      </c>
      <c r="L122">
        <f t="shared" si="26"/>
        <v>-11.789370662790247</v>
      </c>
      <c r="M122">
        <f t="shared" si="27"/>
        <v>-29.103648772819284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19.70007178045946</v>
      </c>
      <c r="C123" s="9">
        <f t="shared" si="20"/>
        <v>0.62400000000000044</v>
      </c>
      <c r="D123" s="9">
        <f t="shared" si="21"/>
        <v>36.70007178045946</v>
      </c>
      <c r="E123" s="9">
        <f t="shared" si="21"/>
        <v>-2.1466314148760577</v>
      </c>
      <c r="F123" s="9">
        <f t="shared" si="22"/>
        <v>-1.5614715156022525</v>
      </c>
      <c r="G123" s="10">
        <f t="shared" si="30"/>
        <v>2.1666666599999997</v>
      </c>
      <c r="H123" s="5">
        <f t="shared" si="30"/>
        <v>1</v>
      </c>
      <c r="I123">
        <f t="shared" si="24"/>
        <v>55.664094138360021</v>
      </c>
      <c r="J123">
        <f t="shared" si="25"/>
        <v>53.819087021553976</v>
      </c>
      <c r="K123">
        <f t="shared" si="25"/>
        <v>-14.212573602645183</v>
      </c>
      <c r="L123">
        <f t="shared" si="26"/>
        <v>-11.76845283495167</v>
      </c>
      <c r="M123">
        <f t="shared" si="27"/>
        <v>-29.06618061170337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20.028149259225948</v>
      </c>
      <c r="C124" s="9">
        <f t="shared" si="20"/>
        <v>0.63000000000000045</v>
      </c>
      <c r="D124" s="9">
        <f t="shared" si="21"/>
        <v>37.028149259225948</v>
      </c>
      <c r="E124" s="9">
        <f t="shared" si="21"/>
        <v>-2.2338688901424741</v>
      </c>
      <c r="F124" s="9">
        <f t="shared" si="22"/>
        <v>-1.6324856885703309</v>
      </c>
      <c r="G124" s="10">
        <f t="shared" si="30"/>
        <v>2.1666666599999997</v>
      </c>
      <c r="H124" s="5">
        <f t="shared" si="30"/>
        <v>1</v>
      </c>
      <c r="I124">
        <f t="shared" si="24"/>
        <v>55.640280085550124</v>
      </c>
      <c r="J124">
        <f t="shared" si="25"/>
        <v>53.747299459260773</v>
      </c>
      <c r="K124">
        <f t="shared" si="25"/>
        <v>-14.389877304376574</v>
      </c>
      <c r="L124">
        <f t="shared" si="26"/>
        <v>-11.747727241369677</v>
      </c>
      <c r="M124">
        <f t="shared" si="27"/>
        <v>-29.028756326190365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20.35578921946211</v>
      </c>
      <c r="C125" s="9">
        <f t="shared" si="20"/>
        <v>0.63600000000000045</v>
      </c>
      <c r="D125" s="9">
        <f t="shared" si="21"/>
        <v>37.35578921946211</v>
      </c>
      <c r="E125" s="9">
        <f t="shared" si="21"/>
        <v>-2.3221872217106201</v>
      </c>
      <c r="F125" s="9">
        <f t="shared" si="22"/>
        <v>-1.7042970302165501</v>
      </c>
      <c r="G125" s="10">
        <f t="shared" si="30"/>
        <v>2.1666666599999997</v>
      </c>
      <c r="H125" s="5">
        <f t="shared" si="30"/>
        <v>1</v>
      </c>
      <c r="I125">
        <f t="shared" si="24"/>
        <v>55.61717595202461</v>
      </c>
      <c r="J125">
        <f t="shared" si="25"/>
        <v>53.675638323088421</v>
      </c>
      <c r="K125">
        <f t="shared" si="25"/>
        <v>-14.566952717966336</v>
      </c>
      <c r="L125">
        <f t="shared" si="26"/>
        <v>-11.727192391163143</v>
      </c>
      <c r="M125">
        <f t="shared" si="27"/>
        <v>-28.99137446607903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20.682992428818515</v>
      </c>
      <c r="C126" s="9">
        <f t="shared" si="20"/>
        <v>0.64200000000000046</v>
      </c>
      <c r="D126" s="9">
        <f t="shared" si="21"/>
        <v>37.682992428818515</v>
      </c>
      <c r="E126" s="9">
        <f t="shared" si="21"/>
        <v>-2.4115850178121563</v>
      </c>
      <c r="F126" s="9">
        <f t="shared" si="22"/>
        <v>-1.77690214138575</v>
      </c>
      <c r="G126" s="10">
        <f t="shared" si="30"/>
        <v>2.1666666599999997</v>
      </c>
      <c r="H126" s="5">
        <f t="shared" si="30"/>
        <v>1</v>
      </c>
      <c r="I126">
        <f t="shared" si="24"/>
        <v>55.594778899377346</v>
      </c>
      <c r="J126">
        <f t="shared" si="25"/>
        <v>53.604102449502328</v>
      </c>
      <c r="K126">
        <f t="shared" si="25"/>
        <v>-14.743800102209418</v>
      </c>
      <c r="L126">
        <f t="shared" si="26"/>
        <v>-11.706846798557624</v>
      </c>
      <c r="M126">
        <f t="shared" si="27"/>
        <v>-28.954033595605399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21.009759647875789</v>
      </c>
      <c r="C127" s="9">
        <f t="shared" si="20"/>
        <v>0.64800000000000046</v>
      </c>
      <c r="D127" s="9">
        <f t="shared" si="21"/>
        <v>38.009759647875789</v>
      </c>
      <c r="E127" s="9">
        <f t="shared" si="21"/>
        <v>-2.5020608882306798</v>
      </c>
      <c r="F127" s="9">
        <f t="shared" si="22"/>
        <v>-1.8502976344238173</v>
      </c>
      <c r="G127" s="10">
        <f t="shared" si="30"/>
        <v>2.1666666599999997</v>
      </c>
      <c r="H127" s="5">
        <f t="shared" si="30"/>
        <v>1</v>
      </c>
      <c r="I127">
        <f t="shared" si="24"/>
        <v>55.573086076890156</v>
      </c>
      <c r="J127">
        <f t="shared" si="25"/>
        <v>53.532690684031124</v>
      </c>
      <c r="K127">
        <f t="shared" si="25"/>
        <v>-14.92041970714261</v>
      </c>
      <c r="L127">
        <f t="shared" si="26"/>
        <v>-11.68668898286505</v>
      </c>
      <c r="M127">
        <f t="shared" si="27"/>
        <v>-28.916732293424566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21.336091630199853</v>
      </c>
      <c r="C128" s="9">
        <f t="shared" si="20"/>
        <v>0.65400000000000047</v>
      </c>
      <c r="D128" s="9">
        <f t="shared" si="21"/>
        <v>38.336091630199853</v>
      </c>
      <c r="E128" s="9">
        <f t="shared" si="21"/>
        <v>-2.593613444248569</v>
      </c>
      <c r="F128" s="9">
        <f t="shared" si="22"/>
        <v>-1.9244801330667296</v>
      </c>
      <c r="G128" s="10">
        <f t="shared" si="30"/>
        <v>2.1666666599999997</v>
      </c>
      <c r="H128" s="5">
        <f t="shared" si="30"/>
        <v>1</v>
      </c>
      <c r="I128">
        <f t="shared" si="24"/>
        <v>55.552094621630346</v>
      </c>
      <c r="J128">
        <f t="shared" si="25"/>
        <v>53.461401881235645</v>
      </c>
      <c r="K128">
        <f t="shared" si="25"/>
        <v>-15.096811774132499</v>
      </c>
      <c r="L128">
        <f t="shared" si="26"/>
        <v>-11.666717468464782</v>
      </c>
      <c r="M128">
        <f t="shared" si="27"/>
        <v>-28.879469152592197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21.661989122396889</v>
      </c>
      <c r="C129" s="9">
        <f t="shared" si="20"/>
        <v>0.66000000000000048</v>
      </c>
      <c r="D129" s="9">
        <f t="shared" si="21"/>
        <v>38.661989122396889</v>
      </c>
      <c r="E129" s="9">
        <f t="shared" si="21"/>
        <v>-2.6862412985943611</v>
      </c>
      <c r="F129" s="9">
        <f t="shared" si="22"/>
        <v>-1.9994462723308604</v>
      </c>
      <c r="G129" s="10">
        <f t="shared" si="30"/>
        <v>2.1666666599999997</v>
      </c>
      <c r="H129" s="5">
        <f t="shared" si="30"/>
        <v>1</v>
      </c>
      <c r="I129">
        <f t="shared" si="24"/>
        <v>55.531801658552226</v>
      </c>
      <c r="J129">
        <f t="shared" si="25"/>
        <v>53.39023490467801</v>
      </c>
      <c r="K129">
        <f t="shared" si="25"/>
        <v>-15.272976535963311</v>
      </c>
      <c r="L129">
        <f t="shared" si="26"/>
        <v>-11.646930784785932</v>
      </c>
      <c r="M129">
        <f t="shared" si="27"/>
        <v>-28.842242780545654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21.987452864168176</v>
      </c>
      <c r="C130" s="9">
        <f t="shared" si="20"/>
        <v>0.66600000000000048</v>
      </c>
      <c r="D130" s="9">
        <f t="shared" si="21"/>
        <v>38.987452864168176</v>
      </c>
      <c r="E130" s="9">
        <f t="shared" si="21"/>
        <v>-2.7799430653906692</v>
      </c>
      <c r="F130" s="9">
        <f t="shared" si="22"/>
        <v>-2.0751926984045785</v>
      </c>
      <c r="G130" s="10">
        <f t="shared" si="30"/>
        <v>2.1666666599999997</v>
      </c>
      <c r="H130" s="5">
        <f t="shared" si="30"/>
        <v>1</v>
      </c>
      <c r="I130">
        <f t="shared" si="24"/>
        <v>55.512204300602754</v>
      </c>
      <c r="J130">
        <f t="shared" si="25"/>
        <v>53.319188626890814</v>
      </c>
      <c r="K130">
        <f t="shared" si="25"/>
        <v>-15.44891421692464</v>
      </c>
      <c r="L130">
        <f t="shared" si="26"/>
        <v>-11.627327466290934</v>
      </c>
      <c r="M130">
        <f t="shared" si="27"/>
        <v>-28.805051799084829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22.312483588364699</v>
      </c>
      <c r="C131" s="9">
        <f t="shared" si="20"/>
        <v>0.67200000000000049</v>
      </c>
      <c r="D131" s="9">
        <f t="shared" si="21"/>
        <v>39.312483588364699</v>
      </c>
      <c r="E131" s="9">
        <f t="shared" si="21"/>
        <v>-2.8747173601026312</v>
      </c>
      <c r="F131" s="9">
        <f t="shared" si="22"/>
        <v>-2.1517160685410963</v>
      </c>
      <c r="G131" s="10">
        <f t="shared" si="30"/>
        <v>2.1666666599999997</v>
      </c>
      <c r="H131" s="5">
        <f t="shared" si="30"/>
        <v>1</v>
      </c>
      <c r="I131">
        <f t="shared" si="24"/>
        <v>55.493299648831311</v>
      </c>
      <c r="J131">
        <f t="shared" si="25"/>
        <v>53.248261929346441</v>
      </c>
      <c r="K131">
        <f t="shared" si="25"/>
        <v>-15.624625032899058</v>
      </c>
      <c r="L131">
        <f t="shared" si="26"/>
        <v>-11.607906052460427</v>
      </c>
      <c r="M131">
        <f t="shared" si="27"/>
        <v>-28.767894844352533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22.637082021041607</v>
      </c>
      <c r="C132" s="9">
        <f t="shared" si="20"/>
        <v>0.67800000000000049</v>
      </c>
      <c r="D132" s="9">
        <f t="shared" si="21"/>
        <v>39.637082021041607</v>
      </c>
      <c r="E132" s="9">
        <f t="shared" si="21"/>
        <v>-2.9705627994868946</v>
      </c>
      <c r="F132" s="9">
        <f t="shared" si="22"/>
        <v>-2.2290130509525818</v>
      </c>
      <c r="G132" s="10">
        <f t="shared" si="30"/>
        <v>2.1666666599999997</v>
      </c>
      <c r="H132" s="5">
        <f t="shared" si="30"/>
        <v>1</v>
      </c>
      <c r="I132">
        <f t="shared" si="24"/>
        <v>55.47508479250336</v>
      </c>
      <c r="J132">
        <f t="shared" si="25"/>
        <v>53.177453702426433</v>
      </c>
      <c r="K132">
        <f t="shared" si="25"/>
        <v>-15.800109191449609</v>
      </c>
      <c r="L132">
        <f t="shared" si="26"/>
        <v>-11.588665087779278</v>
      </c>
      <c r="M132">
        <f t="shared" si="27"/>
        <v>-28.730770566814524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22.961248881512454</v>
      </c>
      <c r="C133" s="9">
        <f t="shared" si="20"/>
        <v>0.6840000000000005</v>
      </c>
      <c r="D133" s="9">
        <f t="shared" si="21"/>
        <v>39.961248881512454</v>
      </c>
      <c r="E133" s="9">
        <f t="shared" si="21"/>
        <v>-3.0674780015411329</v>
      </c>
      <c r="F133" s="9">
        <f t="shared" si="22"/>
        <v>-2.3070803247055234</v>
      </c>
      <c r="G133" s="10">
        <f t="shared" ref="G133:H148" si="31">G132</f>
        <v>2.1666666599999997</v>
      </c>
      <c r="H133" s="5">
        <f t="shared" si="31"/>
        <v>1</v>
      </c>
      <c r="I133">
        <f t="shared" si="24"/>
        <v>55.457556809218019</v>
      </c>
      <c r="J133">
        <f t="shared" si="25"/>
        <v>53.106762845390982</v>
      </c>
      <c r="K133">
        <f t="shared" si="25"/>
        <v>-15.975366891907179</v>
      </c>
      <c r="L133">
        <f t="shared" si="26"/>
        <v>-11.569603121723842</v>
      </c>
      <c r="M133">
        <f t="shared" si="27"/>
        <v>-28.693677631239126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23.284984882403258</v>
      </c>
      <c r="C134" s="9">
        <f t="shared" si="20"/>
        <v>0.6900000000000005</v>
      </c>
      <c r="D134" s="9">
        <f t="shared" si="21"/>
        <v>40.284984882403258</v>
      </c>
      <c r="E134" s="9">
        <f t="shared" si="21"/>
        <v>-3.1654615854540959</v>
      </c>
      <c r="F134" s="9">
        <f t="shared" si="22"/>
        <v>-2.3859145796173249</v>
      </c>
      <c r="G134" s="10">
        <f t="shared" si="31"/>
        <v>2.1666666599999997</v>
      </c>
      <c r="H134" s="5">
        <f t="shared" si="31"/>
        <v>1</v>
      </c>
      <c r="I134">
        <f t="shared" si="24"/>
        <v>55.440712765029517</v>
      </c>
      <c r="J134">
        <f t="shared" si="25"/>
        <v>53.036188266348468</v>
      </c>
      <c r="K134">
        <f t="shared" si="25"/>
        <v>-16.150398325457736</v>
      </c>
      <c r="L134">
        <f t="shared" si="26"/>
        <v>-11.550718708750377</v>
      </c>
      <c r="M134">
        <f t="shared" si="27"/>
        <v>-28.656614716676369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23.608290729706404</v>
      </c>
      <c r="C135" s="9">
        <f t="shared" si="20"/>
        <v>0.69600000000000051</v>
      </c>
      <c r="D135" s="9">
        <f t="shared" si="21"/>
        <v>40.608290729706404</v>
      </c>
      <c r="E135" s="9">
        <f t="shared" si="21"/>
        <v>-3.2645121715561918</v>
      </c>
      <c r="F135" s="9">
        <f t="shared" si="22"/>
        <v>-2.46551251615413</v>
      </c>
      <c r="G135" s="10">
        <f t="shared" si="31"/>
        <v>2.1666666599999997</v>
      </c>
      <c r="H135" s="5">
        <f t="shared" si="31"/>
        <v>1</v>
      </c>
      <c r="I135">
        <f t="shared" si="24"/>
        <v>55.424549714572322</v>
      </c>
      <c r="J135">
        <f t="shared" si="25"/>
        <v>52.965728882225093</v>
      </c>
      <c r="K135">
        <f t="shared" si="25"/>
        <v>-16.325203675229464</v>
      </c>
      <c r="L135">
        <f t="shared" si="26"/>
        <v>-11.53201040828459</v>
      </c>
      <c r="M135">
        <f t="shared" si="27"/>
        <v>-28.619580516436706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23.931167122834331</v>
      </c>
      <c r="C136" s="9">
        <f t="shared" si="20"/>
        <v>0.70200000000000051</v>
      </c>
      <c r="D136" s="9">
        <f t="shared" si="21"/>
        <v>40.931167122834331</v>
      </c>
      <c r="E136" s="9">
        <f t="shared" si="21"/>
        <v>-3.3646283812705997</v>
      </c>
      <c r="F136" s="9">
        <f t="shared" si="22"/>
        <v>-2.5458708453298802</v>
      </c>
      <c r="G136" s="10">
        <f t="shared" si="31"/>
        <v>2.1666666599999997</v>
      </c>
      <c r="H136" s="5">
        <f t="shared" si="31"/>
        <v>1</v>
      </c>
      <c r="I136">
        <f t="shared" si="24"/>
        <v>55.409064701190019</v>
      </c>
      <c r="J136">
        <f t="shared" si="25"/>
        <v>52.895383618734556</v>
      </c>
      <c r="K136">
        <f t="shared" si="25"/>
        <v>-16.499783116379728</v>
      </c>
      <c r="L136">
        <f t="shared" si="26"/>
        <v>-11.513476784712294</v>
      </c>
      <c r="M136">
        <f t="shared" si="27"/>
        <v>-28.582573738069232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24.253614754673031</v>
      </c>
      <c r="C137" s="9">
        <f t="shared" si="20"/>
        <v>0.70800000000000052</v>
      </c>
      <c r="D137" s="9">
        <f t="shared" si="21"/>
        <v>41.253614754673031</v>
      </c>
      <c r="E137" s="9">
        <f t="shared" si="21"/>
        <v>-3.4658088370649129</v>
      </c>
      <c r="F137" s="9">
        <f t="shared" si="22"/>
        <v>-2.6269862886065658</v>
      </c>
      <c r="G137" s="10">
        <f t="shared" si="31"/>
        <v>2.1666666599999997</v>
      </c>
      <c r="H137" s="5">
        <f t="shared" si="31"/>
        <v>1</v>
      </c>
      <c r="I137">
        <f t="shared" si="24"/>
        <v>55.394254757067777</v>
      </c>
      <c r="J137">
        <f t="shared" si="25"/>
        <v>52.825151410347814</v>
      </c>
      <c r="K137">
        <f t="shared" si="25"/>
        <v>-16.674136816181949</v>
      </c>
      <c r="L137">
        <f t="shared" si="26"/>
        <v>-11.495116407371166</v>
      </c>
      <c r="M137">
        <f t="shared" si="27"/>
        <v>-28.545593103339431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24.57563431163539</v>
      </c>
      <c r="C138" s="9">
        <f t="shared" si="20"/>
        <v>0.71400000000000052</v>
      </c>
      <c r="D138" s="9">
        <f t="shared" si="21"/>
        <v>41.57563431163539</v>
      </c>
      <c r="E138" s="9">
        <f t="shared" si="21"/>
        <v>-3.5680521624033106</v>
      </c>
      <c r="F138" s="9">
        <f t="shared" si="22"/>
        <v>-2.708855577795696</v>
      </c>
      <c r="G138" s="10">
        <f t="shared" si="31"/>
        <v>2.1666666599999997</v>
      </c>
      <c r="H138" s="5">
        <f t="shared" si="31"/>
        <v>1</v>
      </c>
      <c r="I138">
        <f t="shared" si="24"/>
        <v>55.380116903368354</v>
      </c>
      <c r="J138">
        <f t="shared" si="25"/>
        <v>52.755031200262849</v>
      </c>
      <c r="K138">
        <f t="shared" si="25"/>
        <v>-16.848264934112319</v>
      </c>
      <c r="L138">
        <f t="shared" si="26"/>
        <v>-11.476927850543541</v>
      </c>
      <c r="M138">
        <f t="shared" si="27"/>
        <v>-28.508637348206396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24.897226473714333</v>
      </c>
      <c r="C139" s="9">
        <f t="shared" si="20"/>
        <v>0.72000000000000053</v>
      </c>
      <c r="D139" s="9">
        <f t="shared" si="21"/>
        <v>41.897226473714333</v>
      </c>
      <c r="E139" s="9">
        <f t="shared" si="21"/>
        <v>-3.6713569816992591</v>
      </c>
      <c r="F139" s="9">
        <f t="shared" si="22"/>
        <v>-2.7914754549609593</v>
      </c>
      <c r="G139" s="10">
        <f t="shared" si="31"/>
        <v>2.1666666599999997</v>
      </c>
      <c r="H139" s="5">
        <f t="shared" si="31"/>
        <v>1</v>
      </c>
      <c r="I139">
        <f t="shared" si="24"/>
        <v>55.366648150371581</v>
      </c>
      <c r="J139">
        <f t="shared" si="25"/>
        <v>52.685021940374533</v>
      </c>
      <c r="K139">
        <f t="shared" si="25"/>
        <v>-17.022167621936376</v>
      </c>
      <c r="L139">
        <f t="shared" si="26"/>
        <v>-11.458909693450272</v>
      </c>
      <c r="M139">
        <f t="shared" si="27"/>
        <v>-28.471705222799507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25.218391914535772</v>
      </c>
      <c r="C140" s="9">
        <f t="shared" si="20"/>
        <v>0.72600000000000053</v>
      </c>
      <c r="D140" s="9">
        <f t="shared" si="21"/>
        <v>42.218391914535772</v>
      </c>
      <c r="E140" s="9">
        <f t="shared" si="21"/>
        <v>-3.7757219202687411</v>
      </c>
      <c r="F140" s="9">
        <f t="shared" si="22"/>
        <v>-2.8748426723220648</v>
      </c>
      <c r="G140" s="10">
        <f t="shared" si="31"/>
        <v>2.1666666599999997</v>
      </c>
      <c r="H140" s="5">
        <f t="shared" si="31"/>
        <v>1</v>
      </c>
      <c r="I140">
        <f t="shared" si="24"/>
        <v>55.353845497617208</v>
      </c>
      <c r="J140">
        <f t="shared" si="25"/>
        <v>52.615122591244486</v>
      </c>
      <c r="K140">
        <f t="shared" si="25"/>
        <v>-17.195845023795453</v>
      </c>
      <c r="L140">
        <f t="shared" si="26"/>
        <v>-11.441060520245554</v>
      </c>
      <c r="M140">
        <f t="shared" si="27"/>
        <v>-28.434795491394603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25.539131301411388</v>
      </c>
      <c r="C141" s="9">
        <f t="shared" si="20"/>
        <v>0.73200000000000054</v>
      </c>
      <c r="D141" s="9">
        <f t="shared" si="21"/>
        <v>42.539131301411388</v>
      </c>
      <c r="E141" s="9">
        <f t="shared" si="21"/>
        <v>-3.8811456042840109</v>
      </c>
      <c r="F141" s="9">
        <f t="shared" si="22"/>
        <v>-2.9589539921597692</v>
      </c>
      <c r="G141" s="10">
        <f t="shared" si="31"/>
        <v>2.1666666599999997</v>
      </c>
      <c r="H141" s="5">
        <f t="shared" si="31"/>
        <v>1</v>
      </c>
      <c r="I141">
        <f t="shared" si="24"/>
        <v>55.34170593405107</v>
      </c>
      <c r="J141">
        <f t="shared" si="25"/>
        <v>52.545332122070988</v>
      </c>
      <c r="K141">
        <f t="shared" si="25"/>
        <v>-17.369297276292961</v>
      </c>
      <c r="L141">
        <f t="shared" si="26"/>
        <v>-11.423378920012768</v>
      </c>
      <c r="M141">
        <f t="shared" si="27"/>
        <v>-28.397906932389564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25.859445295391211</v>
      </c>
      <c r="C142" s="9">
        <f t="shared" si="20"/>
        <v>0.73800000000000054</v>
      </c>
      <c r="D142" s="9">
        <f t="shared" si="21"/>
        <v>42.859445295391211</v>
      </c>
      <c r="E142" s="9">
        <f t="shared" si="21"/>
        <v>-3.9876266607278752</v>
      </c>
      <c r="F142" s="9">
        <f t="shared" si="22"/>
        <v>-3.0438061867220618</v>
      </c>
      <c r="G142" s="10">
        <f t="shared" si="31"/>
        <v>2.1666666599999997</v>
      </c>
      <c r="H142" s="5">
        <f t="shared" si="31"/>
        <v>1</v>
      </c>
      <c r="I142">
        <f t="shared" si="24"/>
        <v>55.330226438174506</v>
      </c>
      <c r="J142">
        <f t="shared" si="25"/>
        <v>52.475649510658911</v>
      </c>
      <c r="K142">
        <f t="shared" si="25"/>
        <v>-17.542524508580538</v>
      </c>
      <c r="L142">
        <f t="shared" si="26"/>
        <v>-11.405863486761268</v>
      </c>
      <c r="M142">
        <f t="shared" si="27"/>
        <v>-28.361038338279332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26.17933455131606</v>
      </c>
      <c r="C143" s="9">
        <f t="shared" si="20"/>
        <v>0.74400000000000055</v>
      </c>
      <c r="D143" s="9">
        <f t="shared" si="21"/>
        <v>43.17933455131606</v>
      </c>
      <c r="E143" s="9">
        <f t="shared" si="21"/>
        <v>-4.0951637173485</v>
      </c>
      <c r="F143" s="9">
        <f t="shared" si="22"/>
        <v>-3.1293960381315271</v>
      </c>
      <c r="G143" s="10">
        <f t="shared" si="31"/>
        <v>2.1666666599999997</v>
      </c>
      <c r="H143" s="5">
        <f t="shared" si="31"/>
        <v>1</v>
      </c>
      <c r="I143">
        <f t="shared" si="24"/>
        <v>55.319403978196938</v>
      </c>
      <c r="J143">
        <f t="shared" si="25"/>
        <v>52.406073743389669</v>
      </c>
      <c r="K143">
        <f t="shared" si="25"/>
        <v>-17.715526842444042</v>
      </c>
      <c r="L143">
        <f t="shared" si="26"/>
        <v>-11.388512819424081</v>
      </c>
      <c r="M143">
        <f t="shared" si="27"/>
        <v>-28.324188515630329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26.49879971786973</v>
      </c>
      <c r="C144" s="9">
        <f t="shared" si="20"/>
        <v>0.75000000000000056</v>
      </c>
      <c r="D144" s="9">
        <f t="shared" si="21"/>
        <v>43.49879971786973</v>
      </c>
      <c r="E144" s="9">
        <f t="shared" si="21"/>
        <v>-4.2037554026147417</v>
      </c>
      <c r="F144" s="9">
        <f t="shared" si="22"/>
        <v>-3.2157203382938402</v>
      </c>
      <c r="G144" s="10">
        <f t="shared" si="31"/>
        <v>2.1666666599999997</v>
      </c>
      <c r="H144" s="5">
        <f t="shared" si="31"/>
        <v>1</v>
      </c>
      <c r="I144">
        <f t="shared" si="24"/>
        <v>55.309235512191464</v>
      </c>
      <c r="J144">
        <f t="shared" si="25"/>
        <v>52.336603815191182</v>
      </c>
      <c r="K144">
        <f t="shared" si="25"/>
        <v>-17.888304392389387</v>
      </c>
      <c r="L144">
        <f t="shared" si="26"/>
        <v>-11.371325521856537</v>
      </c>
      <c r="M144">
        <f t="shared" si="27"/>
        <v>-28.287356285054301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26.81784143763106</v>
      </c>
      <c r="C145" s="9">
        <f t="shared" si="20"/>
        <v>0.75600000000000056</v>
      </c>
      <c r="D145" s="9">
        <f t="shared" si="21"/>
        <v>43.81784143763106</v>
      </c>
      <c r="E145" s="9">
        <f t="shared" si="21"/>
        <v>-4.313400345672</v>
      </c>
      <c r="F145" s="9">
        <f t="shared" si="22"/>
        <v>-3.3027758888074192</v>
      </c>
      <c r="G145" s="10">
        <f t="shared" si="31"/>
        <v>2.1666666599999997</v>
      </c>
      <c r="H145" s="5">
        <f t="shared" si="31"/>
        <v>1</v>
      </c>
      <c r="I145">
        <f t="shared" si="24"/>
        <v>55.299717988253555</v>
      </c>
      <c r="J145">
        <f t="shared" si="25"/>
        <v>52.267238729507859</v>
      </c>
      <c r="K145">
        <f t="shared" si="25"/>
        <v>-18.060857265728217</v>
      </c>
      <c r="L145">
        <f t="shared" si="26"/>
        <v>-11.35430020283577</v>
      </c>
      <c r="M145">
        <f t="shared" si="27"/>
        <v>-28.250540481181517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27.136460347125784</v>
      </c>
      <c r="C146" s="9">
        <f t="shared" si="20"/>
        <v>0.76200000000000057</v>
      </c>
      <c r="D146" s="9">
        <f t="shared" si="21"/>
        <v>44.136460347125784</v>
      </c>
      <c r="E146" s="9">
        <f t="shared" si="21"/>
        <v>-4.4240971762985941</v>
      </c>
      <c r="F146" s="9">
        <f t="shared" si="22"/>
        <v>-3.3905595008742111</v>
      </c>
      <c r="G146" s="10">
        <f t="shared" si="31"/>
        <v>2.1666666599999997</v>
      </c>
      <c r="H146" s="5">
        <f t="shared" si="31"/>
        <v>1</v>
      </c>
      <c r="I146">
        <f t="shared" si="24"/>
        <v>55.290848344662585</v>
      </c>
      <c r="J146">
        <f t="shared" si="25"/>
        <v>52.197977498270561</v>
      </c>
      <c r="K146">
        <f t="shared" si="25"/>
        <v>-18.233185562663422</v>
      </c>
      <c r="L146">
        <f t="shared" si="26"/>
        <v>-11.337435476061046</v>
      </c>
      <c r="M146">
        <f t="shared" si="27"/>
        <v>-28.213739952633347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27.454657076878199</v>
      </c>
      <c r="C147" s="9">
        <f t="shared" si="20"/>
        <v>0.76800000000000057</v>
      </c>
      <c r="D147" s="9">
        <f t="shared" si="21"/>
        <v>44.454657076878199</v>
      </c>
      <c r="E147" s="9">
        <f t="shared" si="21"/>
        <v>-4.53584452486266</v>
      </c>
      <c r="F147" s="9">
        <f t="shared" si="22"/>
        <v>-3.4790679952115866</v>
      </c>
      <c r="G147" s="10">
        <f t="shared" si="31"/>
        <v>2.1666666599999997</v>
      </c>
      <c r="H147" s="5">
        <f t="shared" si="31"/>
        <v>1</v>
      </c>
      <c r="I147">
        <f t="shared" si="24"/>
        <v>55.282623510046264</v>
      </c>
      <c r="J147">
        <f t="shared" si="25"/>
        <v>52.128819141866586</v>
      </c>
      <c r="K147">
        <f t="shared" si="25"/>
        <v>-18.405289376374487</v>
      </c>
      <c r="L147">
        <f t="shared" si="26"/>
        <v>-11.320729960154967</v>
      </c>
      <c r="M147">
        <f t="shared" si="27"/>
        <v>-28.176953561994235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27.772432251462675</v>
      </c>
      <c r="C148" s="9">
        <f t="shared" si="20"/>
        <v>0.77400000000000058</v>
      </c>
      <c r="D148" s="9">
        <f t="shared" si="21"/>
        <v>44.772432251462675</v>
      </c>
      <c r="E148" s="9">
        <f t="shared" si="21"/>
        <v>-4.6486410222795653</v>
      </c>
      <c r="F148" s="9">
        <f t="shared" si="22"/>
        <v>-3.5682982019653924</v>
      </c>
      <c r="G148" s="10">
        <f t="shared" si="31"/>
        <v>2.1666666599999997</v>
      </c>
      <c r="H148" s="5">
        <f t="shared" si="31"/>
        <v>1</v>
      </c>
      <c r="I148">
        <f t="shared" si="24"/>
        <v>55.275040403547777</v>
      </c>
      <c r="J148">
        <f t="shared" si="25"/>
        <v>52.05976268910964</v>
      </c>
      <c r="K148">
        <f t="shared" si="25"/>
        <v>-18.577168793102651</v>
      </c>
      <c r="L148">
        <f t="shared" si="26"/>
        <v>-11.304182278665429</v>
      </c>
      <c r="M148">
        <f t="shared" si="27"/>
        <v>-28.14018018578296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28.089786489554946</v>
      </c>
      <c r="C149" s="9">
        <f t="shared" ref="C149:C212" si="36">C148+_dt</f>
        <v>0.78000000000000058</v>
      </c>
      <c r="D149" s="9">
        <f t="shared" ref="D149:E212" si="37">D148+$C$7*(J148+J149)/2</f>
        <v>45.089786489554946</v>
      </c>
      <c r="E149" s="9">
        <f t="shared" si="37"/>
        <v>-4.7624852999698479</v>
      </c>
      <c r="F149" s="9">
        <f t="shared" ref="F149:F212" si="38">$O$1*D149^2+$O$2*D149+$O$3</f>
        <v>-3.6582469606240711</v>
      </c>
      <c r="G149" s="10">
        <f t="shared" ref="G149:H164" si="39">G148</f>
        <v>2.1666666599999997</v>
      </c>
      <c r="H149" s="5">
        <f t="shared" si="39"/>
        <v>1</v>
      </c>
      <c r="I149">
        <f t="shared" ref="I149:I212" si="40">SQRT(J149^2+K149^2)</f>
        <v>55.268095934995671</v>
      </c>
      <c r="J149">
        <f t="shared" ref="J149:K212" si="41">J148+L148*$C$7</f>
        <v>51.990807177209781</v>
      </c>
      <c r="K149">
        <f t="shared" si="41"/>
        <v>-18.748823892235926</v>
      </c>
      <c r="L149">
        <f t="shared" ref="L149:L212" si="42">-$C$15*I149*J149</f>
        <v>-11.287791060068388</v>
      </c>
      <c r="M149">
        <f t="shared" ref="M149:M212" si="43">-$C$6-$C$15*I149*K149</f>
        <v>-28.103418714423292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28.40672040398325</v>
      </c>
      <c r="C150" s="9">
        <f t="shared" si="36"/>
        <v>0.78600000000000059</v>
      </c>
      <c r="D150" s="9">
        <f t="shared" si="37"/>
        <v>45.40672040398325</v>
      </c>
      <c r="E150" s="9">
        <f t="shared" si="37"/>
        <v>-4.8773759898176685</v>
      </c>
      <c r="F150" s="9">
        <f t="shared" si="38"/>
        <v>-3.7489111199339007</v>
      </c>
      <c r="G150" s="10">
        <f t="shared" si="39"/>
        <v>2.1666666599999997</v>
      </c>
      <c r="H150" s="5">
        <f t="shared" si="39"/>
        <v>1</v>
      </c>
      <c r="I150">
        <f t="shared" si="40"/>
        <v>55.261787005076272</v>
      </c>
      <c r="J150">
        <f t="shared" si="41"/>
        <v>51.921951651743363</v>
      </c>
      <c r="K150">
        <f t="shared" si="41"/>
        <v>-18.920254746393908</v>
      </c>
      <c r="L150">
        <f t="shared" si="42"/>
        <v>-11.271554937771361</v>
      </c>
      <c r="M150">
        <f t="shared" si="43"/>
        <v>-28.066668052213949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28.723234601779268</v>
      </c>
      <c r="C151" s="9">
        <f t="shared" si="36"/>
        <v>0.79200000000000059</v>
      </c>
      <c r="D151" s="9">
        <f t="shared" si="37"/>
        <v>45.723234601779268</v>
      </c>
      <c r="E151" s="9">
        <f t="shared" si="37"/>
        <v>-4.9933117241297831</v>
      </c>
      <c r="F151" s="9">
        <f t="shared" si="38"/>
        <v>-3.8402875378153434</v>
      </c>
      <c r="G151" s="10">
        <f t="shared" si="39"/>
        <v>2.1666666599999997</v>
      </c>
      <c r="H151" s="5">
        <f t="shared" si="39"/>
        <v>1</v>
      </c>
      <c r="I151">
        <f t="shared" si="40"/>
        <v>55.256110505508687</v>
      </c>
      <c r="J151">
        <f t="shared" si="41"/>
        <v>51.85319516662296</v>
      </c>
      <c r="K151">
        <f t="shared" si="41"/>
        <v>-19.091461421512413</v>
      </c>
      <c r="L151">
        <f t="shared" si="42"/>
        <v>-11.25547255011767</v>
      </c>
      <c r="M151">
        <f t="shared" si="43"/>
        <v>-28.029927117297866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29.039329684228875</v>
      </c>
      <c r="C152" s="9">
        <f t="shared" si="36"/>
        <v>0.7980000000000006</v>
      </c>
      <c r="D152" s="9">
        <f t="shared" si="37"/>
        <v>46.039329684228875</v>
      </c>
      <c r="E152" s="9">
        <f t="shared" si="37"/>
        <v>-5.110291135595026</v>
      </c>
      <c r="F152" s="9">
        <f t="shared" si="38"/>
        <v>-3.9323730812804518</v>
      </c>
      <c r="G152" s="10">
        <f t="shared" si="39"/>
        <v>2.1666666599999997</v>
      </c>
      <c r="H152" s="5">
        <f t="shared" si="39"/>
        <v>1</v>
      </c>
      <c r="I152">
        <f t="shared" si="40"/>
        <v>55.251063319222197</v>
      </c>
      <c r="J152">
        <f t="shared" si="41"/>
        <v>51.784536784067242</v>
      </c>
      <c r="K152">
        <f t="shared" si="41"/>
        <v>-19.26244397692793</v>
      </c>
      <c r="L152">
        <f t="shared" si="42"/>
        <v>-11.239542540391364</v>
      </c>
      <c r="M152">
        <f t="shared" si="43"/>
        <v>-27.993194841630817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29.35500624692272</v>
      </c>
      <c r="C153" s="9">
        <f t="shared" si="36"/>
        <v>0.8040000000000006</v>
      </c>
      <c r="D153" s="9">
        <f t="shared" si="37"/>
        <v>46.35500624692272</v>
      </c>
      <c r="E153" s="9">
        <f t="shared" si="37"/>
        <v>-5.2283128572443154</v>
      </c>
      <c r="F153" s="9">
        <f t="shared" si="38"/>
        <v>-4.0251646263513692</v>
      </c>
      <c r="G153" s="10">
        <f t="shared" si="39"/>
        <v>2.1666666599999997</v>
      </c>
      <c r="H153" s="5">
        <f t="shared" si="39"/>
        <v>1</v>
      </c>
      <c r="I153">
        <f t="shared" si="40"/>
        <v>55.246642320536033</v>
      </c>
      <c r="J153">
        <f t="shared" si="41"/>
        <v>51.715975574570855</v>
      </c>
      <c r="K153">
        <f t="shared" si="41"/>
        <v>-19.433202465461878</v>
      </c>
      <c r="L153">
        <f t="shared" si="42"/>
        <v>-11.223763556822846</v>
      </c>
      <c r="M153">
        <f t="shared" si="43"/>
        <v>-27.956470170949281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29.670264879806631</v>
      </c>
      <c r="C154" s="9">
        <f t="shared" si="36"/>
        <v>0.81000000000000061</v>
      </c>
      <c r="D154" s="9">
        <f t="shared" si="37"/>
        <v>46.670264879806631</v>
      </c>
      <c r="E154" s="9">
        <f t="shared" si="37"/>
        <v>-5.3473755224111637</v>
      </c>
      <c r="F154" s="9">
        <f t="shared" si="38"/>
        <v>-4.1186590579798956</v>
      </c>
      <c r="G154" s="10">
        <f t="shared" si="39"/>
        <v>2.1666666599999997</v>
      </c>
      <c r="H154" s="5">
        <f t="shared" si="39"/>
        <v>1</v>
      </c>
      <c r="I154">
        <f t="shared" si="40"/>
        <v>55.242844375341427</v>
      </c>
      <c r="J154">
        <f t="shared" si="41"/>
        <v>51.647510616874236</v>
      </c>
      <c r="K154">
        <f t="shared" si="41"/>
        <v>-19.603736933504671</v>
      </c>
      <c r="L154">
        <f t="shared" si="42"/>
        <v>-11.208134252595135</v>
      </c>
      <c r="M154">
        <f t="shared" si="43"/>
        <v>-27.91975206473764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29.985106167231791</v>
      </c>
      <c r="C155" s="9">
        <f t="shared" si="36"/>
        <v>0.81600000000000061</v>
      </c>
      <c r="D155" s="9">
        <f t="shared" si="37"/>
        <v>46.985106167231791</v>
      </c>
      <c r="E155" s="9">
        <f t="shared" si="37"/>
        <v>-5.4674777646927062</v>
      </c>
      <c r="F155" s="9">
        <f t="shared" si="38"/>
        <v>-4.2128532699681136</v>
      </c>
      <c r="G155" s="10">
        <f t="shared" si="39"/>
        <v>2.1666666599999997</v>
      </c>
      <c r="H155" s="5">
        <f t="shared" si="39"/>
        <v>1</v>
      </c>
      <c r="I155">
        <f t="shared" si="40"/>
        <v>55.239666341285854</v>
      </c>
      <c r="J155">
        <f t="shared" si="41"/>
        <v>51.579140997933408</v>
      </c>
      <c r="K155">
        <f t="shared" si="41"/>
        <v>-19.774047421099571</v>
      </c>
      <c r="L155">
        <f t="shared" si="42"/>
        <v>-11.192653285850767</v>
      </c>
      <c r="M155">
        <f t="shared" si="43"/>
        <v>-27.883039496194659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30.299530688004801</v>
      </c>
      <c r="C156" s="9">
        <f t="shared" si="36"/>
        <v>0.82200000000000062</v>
      </c>
      <c r="D156" s="9">
        <f t="shared" si="37"/>
        <v>47.299530688004801</v>
      </c>
      <c r="E156" s="9">
        <f t="shared" si="37"/>
        <v>-5.5886182179112405</v>
      </c>
      <c r="F156" s="9">
        <f t="shared" si="38"/>
        <v>-4.3077441648900683</v>
      </c>
      <c r="G156" s="10">
        <f t="shared" si="39"/>
        <v>2.1666666599999997</v>
      </c>
      <c r="H156" s="5">
        <f t="shared" si="39"/>
        <v>1</v>
      </c>
      <c r="I156">
        <f t="shared" si="40"/>
        <v>55.237105067959384</v>
      </c>
      <c r="J156">
        <f t="shared" si="41"/>
        <v>51.510865812889719</v>
      </c>
      <c r="K156">
        <f t="shared" si="41"/>
        <v>-19.94413396202636</v>
      </c>
      <c r="L156">
        <f t="shared" si="42"/>
        <v>-11.177319319699285</v>
      </c>
      <c r="M156">
        <f t="shared" si="43"/>
        <v>-27.846331452199248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30.613539015437482</v>
      </c>
      <c r="C157" s="9">
        <f t="shared" si="36"/>
        <v>0.82800000000000062</v>
      </c>
      <c r="D157" s="9">
        <f t="shared" si="37"/>
        <v>47.613539015437482</v>
      </c>
      <c r="E157" s="9">
        <f t="shared" si="37"/>
        <v>-5.7107955160762698</v>
      </c>
      <c r="F157" s="9">
        <f t="shared" si="38"/>
        <v>-4.403328654014496</v>
      </c>
      <c r="G157" s="10">
        <f t="shared" si="39"/>
        <v>2.1666666599999997</v>
      </c>
      <c r="H157" s="5">
        <f t="shared" si="39"/>
        <v>1</v>
      </c>
      <c r="I157">
        <f t="shared" si="40"/>
        <v>55.235157397083057</v>
      </c>
      <c r="J157">
        <f t="shared" si="41"/>
        <v>51.442684165039552</v>
      </c>
      <c r="K157">
        <f t="shared" si="41"/>
        <v>-20.113996583884774</v>
      </c>
      <c r="L157">
        <f t="shared" si="42"/>
        <v>-11.162131022225333</v>
      </c>
      <c r="M157">
        <f t="shared" si="43"/>
        <v>-27.809626933275478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30.927131717396556</v>
      </c>
      <c r="C158" s="9">
        <f t="shared" si="36"/>
        <v>0.83400000000000063</v>
      </c>
      <c r="D158" s="9">
        <f t="shared" si="37"/>
        <v>47.927131717396556</v>
      </c>
      <c r="E158" s="9">
        <f t="shared" si="37"/>
        <v>-5.8340082933470603</v>
      </c>
      <c r="F158" s="9">
        <f t="shared" si="38"/>
        <v>-4.4996036572285805</v>
      </c>
      <c r="G158" s="10">
        <f t="shared" si="39"/>
        <v>2.1666666599999997</v>
      </c>
      <c r="H158" s="5">
        <f t="shared" si="39"/>
        <v>1</v>
      </c>
      <c r="I158">
        <f t="shared" si="40"/>
        <v>55.233820162699267</v>
      </c>
      <c r="J158">
        <f t="shared" si="41"/>
        <v>51.374595165803974</v>
      </c>
      <c r="K158">
        <f t="shared" si="41"/>
        <v>-20.283635308177754</v>
      </c>
      <c r="L158">
        <f t="shared" si="42"/>
        <v>-11.147087066497294</v>
      </c>
      <c r="M158">
        <f t="shared" si="43"/>
        <v>-27.772924953556902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31.240309356353087</v>
      </c>
      <c r="C159" s="9">
        <f t="shared" si="36"/>
        <v>0.84000000000000064</v>
      </c>
      <c r="D159" s="9">
        <f t="shared" si="37"/>
        <v>48.240309356353087</v>
      </c>
      <c r="E159" s="9">
        <f t="shared" si="37"/>
        <v>-5.9582551839957052</v>
      </c>
      <c r="F159" s="9">
        <f t="shared" si="38"/>
        <v>-4.5965661029627389</v>
      </c>
      <c r="G159" s="10">
        <f t="shared" si="39"/>
        <v>2.1666666599999997</v>
      </c>
      <c r="H159" s="5">
        <f t="shared" si="39"/>
        <v>1</v>
      </c>
      <c r="I159">
        <f t="shared" si="40"/>
        <v>55.233090191363928</v>
      </c>
      <c r="J159">
        <f t="shared" si="41"/>
        <v>51.306597934698338</v>
      </c>
      <c r="K159">
        <f t="shared" si="41"/>
        <v>-20.45305015039445</v>
      </c>
      <c r="L159">
        <f t="shared" si="42"/>
        <v>-11.132186130576466</v>
      </c>
      <c r="M159">
        <f t="shared" si="43"/>
        <v>-27.736224540750097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31.553072489431791</v>
      </c>
      <c r="C160" s="9">
        <f t="shared" si="36"/>
        <v>0.84600000000000064</v>
      </c>
      <c r="D160" s="9">
        <f t="shared" si="37"/>
        <v>48.553072489431791</v>
      </c>
      <c r="E160" s="9">
        <f t="shared" si="37"/>
        <v>-6.0835348223706918</v>
      </c>
      <c r="F160" s="9">
        <f t="shared" si="38"/>
        <v>-4.6942129281164471</v>
      </c>
      <c r="G160" s="10">
        <f t="shared" si="39"/>
        <v>2.1666666599999997</v>
      </c>
      <c r="H160" s="5">
        <f t="shared" si="39"/>
        <v>1</v>
      </c>
      <c r="I160">
        <f t="shared" si="40"/>
        <v>55.232964302340491</v>
      </c>
      <c r="J160">
        <f t="shared" si="41"/>
        <v>51.238691599301823</v>
      </c>
      <c r="K160">
        <f t="shared" si="41"/>
        <v>-20.622241120093026</v>
      </c>
      <c r="L160">
        <f t="shared" si="42"/>
        <v>-11.117426897526741</v>
      </c>
      <c r="M160">
        <f t="shared" si="43"/>
        <v>-27.699524736097512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31.865421668460101</v>
      </c>
      <c r="C161" s="9">
        <f t="shared" si="36"/>
        <v>0.85200000000000065</v>
      </c>
      <c r="D161" s="9">
        <f t="shared" si="37"/>
        <v>48.865421668460101</v>
      </c>
      <c r="E161" s="9">
        <f t="shared" si="37"/>
        <v>-6.2098458428609744</v>
      </c>
      <c r="F161" s="9">
        <f t="shared" si="38"/>
        <v>-4.7925410779850495</v>
      </c>
      <c r="G161" s="10">
        <f t="shared" si="39"/>
        <v>2.1666666599999997</v>
      </c>
      <c r="H161" s="5">
        <f t="shared" si="39"/>
        <v>1</v>
      </c>
      <c r="I161">
        <f t="shared" si="40"/>
        <v>55.233439307795635</v>
      </c>
      <c r="J161">
        <f t="shared" si="41"/>
        <v>51.170875295226914</v>
      </c>
      <c r="K161">
        <f t="shared" si="41"/>
        <v>-20.791208220983222</v>
      </c>
      <c r="L161">
        <f t="shared" si="42"/>
        <v>-11.102808055424779</v>
      </c>
      <c r="M161">
        <f t="shared" si="43"/>
        <v>-27.662824594339533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32.177357440017111</v>
      </c>
      <c r="C162" s="9">
        <f t="shared" si="36"/>
        <v>0.85800000000000065</v>
      </c>
      <c r="D162" s="9">
        <f t="shared" si="37"/>
        <v>49.177357440017111</v>
      </c>
      <c r="E162" s="9">
        <f t="shared" si="37"/>
        <v>-6.3371868798605497</v>
      </c>
      <c r="F162" s="9">
        <f t="shared" si="38"/>
        <v>-4.8915475061876013</v>
      </c>
      <c r="G162" s="10">
        <f t="shared" si="39"/>
        <v>2.1666666599999997</v>
      </c>
      <c r="H162" s="5">
        <f t="shared" si="39"/>
        <v>1</v>
      </c>
      <c r="I162">
        <f t="shared" si="40"/>
        <v>55.234512012996625</v>
      </c>
      <c r="J162">
        <f t="shared" si="41"/>
        <v>51.103148166088822</v>
      </c>
      <c r="K162">
        <f t="shared" si="41"/>
        <v>-20.959951451008692</v>
      </c>
      <c r="L162">
        <f t="shared" si="42"/>
        <v>-11.088328297370651</v>
      </c>
      <c r="M162">
        <f t="shared" si="43"/>
        <v>-27.626123183675823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32.488880345482279</v>
      </c>
      <c r="C163" s="9">
        <f t="shared" si="36"/>
        <v>0.86400000000000066</v>
      </c>
      <c r="D163" s="9">
        <f t="shared" si="37"/>
        <v>49.488880345482279</v>
      </c>
      <c r="E163" s="9">
        <f t="shared" si="37"/>
        <v>-6.4655565677335352</v>
      </c>
      <c r="F163" s="9">
        <f t="shared" si="38"/>
        <v>-4.9912291745956781</v>
      </c>
      <c r="G163" s="10">
        <f t="shared" si="39"/>
        <v>2.1666666599999997</v>
      </c>
      <c r="H163" s="5">
        <f t="shared" si="39"/>
        <v>1</v>
      </c>
      <c r="I163">
        <f t="shared" si="40"/>
        <v>55.236179216510166</v>
      </c>
      <c r="J163">
        <f t="shared" si="41"/>
        <v>51.035509363474858</v>
      </c>
      <c r="K163">
        <f t="shared" si="41"/>
        <v>-21.128470802429113</v>
      </c>
      <c r="L163">
        <f t="shared" si="42"/>
        <v>-11.073986321498923</v>
      </c>
      <c r="M163">
        <f t="shared" si="43"/>
        <v>-27.589419585725899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32.799990921083968</v>
      </c>
      <c r="C164" s="9">
        <f t="shared" si="36"/>
        <v>0.87000000000000066</v>
      </c>
      <c r="D164" s="9">
        <f t="shared" si="37"/>
        <v>49.799990921083968</v>
      </c>
      <c r="E164" s="9">
        <f t="shared" si="37"/>
        <v>-6.5949535407797448</v>
      </c>
      <c r="F164" s="9">
        <f t="shared" si="38"/>
        <v>-5.0915830532632116</v>
      </c>
      <c r="G164" s="10">
        <f t="shared" si="39"/>
        <v>2.1666666599999997</v>
      </c>
      <c r="H164" s="5">
        <f t="shared" si="39"/>
        <v>1</v>
      </c>
      <c r="I164">
        <f t="shared" si="40"/>
        <v>55.238437710402756</v>
      </c>
      <c r="J164">
        <f t="shared" si="41"/>
        <v>50.967958046913715</v>
      </c>
      <c r="K164">
        <f t="shared" si="41"/>
        <v>-21.296766261902043</v>
      </c>
      <c r="L164">
        <f t="shared" si="42"/>
        <v>-11.059780830990142</v>
      </c>
      <c r="M164">
        <f t="shared" si="43"/>
        <v>-27.552712895488966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33.110689697947784</v>
      </c>
      <c r="C165" s="9">
        <f t="shared" si="36"/>
        <v>0.87600000000000067</v>
      </c>
      <c r="D165" s="9">
        <f t="shared" si="37"/>
        <v>50.110689697947784</v>
      </c>
      <c r="E165" s="9">
        <f t="shared" si="37"/>
        <v>-6.7253764332007675</v>
      </c>
      <c r="F165" s="9">
        <f t="shared" si="38"/>
        <v>-5.1926061203572713</v>
      </c>
      <c r="G165" s="10">
        <f t="shared" ref="G165:H180" si="45">G164</f>
        <v>2.1666666599999997</v>
      </c>
      <c r="H165" s="5">
        <f t="shared" si="45"/>
        <v>1</v>
      </c>
      <c r="I165">
        <f t="shared" si="40"/>
        <v>55.241284280442436</v>
      </c>
      <c r="J165">
        <f t="shared" si="41"/>
        <v>50.900493383844676</v>
      </c>
      <c r="K165">
        <f t="shared" si="41"/>
        <v>-21.464837810564525</v>
      </c>
      <c r="L165">
        <f t="shared" si="42"/>
        <v>-11.045710534082758</v>
      </c>
      <c r="M165">
        <f t="shared" si="43"/>
        <v>-27.516002221302987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33.420977202144748</v>
      </c>
      <c r="C166" s="9">
        <f t="shared" si="36"/>
        <v>0.88200000000000067</v>
      </c>
      <c r="D166" s="9">
        <f t="shared" si="37"/>
        <v>50.420977202144748</v>
      </c>
      <c r="E166" s="9">
        <f t="shared" si="37"/>
        <v>-6.8568238790665381</v>
      </c>
      <c r="F166" s="9">
        <f t="shared" si="38"/>
        <v>-5.2942953620898381</v>
      </c>
      <c r="G166" s="10">
        <f t="shared" si="45"/>
        <v>2.1666666599999997</v>
      </c>
      <c r="H166" s="5">
        <f t="shared" si="45"/>
        <v>1</v>
      </c>
      <c r="I166">
        <f t="shared" si="40"/>
        <v>55.244715706301768</v>
      </c>
      <c r="J166">
        <f t="shared" si="41"/>
        <v>50.833114549586774</v>
      </c>
      <c r="K166">
        <f t="shared" si="41"/>
        <v>-21.632685424114474</v>
      </c>
      <c r="L166">
        <f t="shared" si="42"/>
        <v>-11.031774144085375</v>
      </c>
      <c r="M166">
        <f t="shared" si="43"/>
        <v>-27.479286684803014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33.730853954739274</v>
      </c>
      <c r="C167" s="9">
        <f t="shared" si="36"/>
        <v>0.88800000000000068</v>
      </c>
      <c r="D167" s="9">
        <f t="shared" si="37"/>
        <v>50.730853954739274</v>
      </c>
      <c r="E167" s="9">
        <f t="shared" si="37"/>
        <v>-6.9892945122824068</v>
      </c>
      <c r="F167" s="9">
        <f t="shared" si="38"/>
        <v>-5.3966477726505531</v>
      </c>
      <c r="G167" s="10">
        <f t="shared" si="45"/>
        <v>2.1666666599999997</v>
      </c>
      <c r="H167" s="5">
        <f t="shared" si="45"/>
        <v>1</v>
      </c>
      <c r="I167">
        <f t="shared" si="40"/>
        <v>55.248728761762173</v>
      </c>
      <c r="J167">
        <f t="shared" si="41"/>
        <v>50.765820727307855</v>
      </c>
      <c r="K167">
        <f t="shared" si="41"/>
        <v>-21.800309072891771</v>
      </c>
      <c r="L167">
        <f t="shared" si="42"/>
        <v>-11.017970379389403</v>
      </c>
      <c r="M167">
        <f t="shared" si="43"/>
        <v>-27.442565420878729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34.040320471836942</v>
      </c>
      <c r="C168" s="9">
        <f t="shared" si="36"/>
        <v>0.89400000000000068</v>
      </c>
      <c r="D168" s="9">
        <f t="shared" si="37"/>
        <v>51.040320471836942</v>
      </c>
      <c r="E168" s="9">
        <f t="shared" si="37"/>
        <v>-7.1227869665567018</v>
      </c>
      <c r="F168" s="9">
        <f t="shared" si="38"/>
        <v>-5.4996603541403939</v>
      </c>
      <c r="G168" s="10">
        <f t="shared" si="45"/>
        <v>2.1666666599999997</v>
      </c>
      <c r="H168" s="5">
        <f t="shared" si="45"/>
        <v>1</v>
      </c>
      <c r="I168">
        <f t="shared" si="40"/>
        <v>55.253320214919292</v>
      </c>
      <c r="J168">
        <f t="shared" si="41"/>
        <v>50.698611107993578</v>
      </c>
      <c r="K168">
        <f t="shared" si="41"/>
        <v>-21.967708721959131</v>
      </c>
      <c r="L168">
        <f t="shared" si="42"/>
        <v>-11.004297963482012</v>
      </c>
      <c r="M168">
        <f t="shared" si="43"/>
        <v>-27.405837577631267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34.349377264632089</v>
      </c>
      <c r="C169" s="9">
        <f t="shared" si="36"/>
        <v>0.90000000000000069</v>
      </c>
      <c r="D169" s="9">
        <f t="shared" si="37"/>
        <v>51.349377264632089</v>
      </c>
      <c r="E169" s="9">
        <f t="shared" si="37"/>
        <v>-7.2572998753687843</v>
      </c>
      <c r="F169" s="9">
        <f t="shared" si="38"/>
        <v>-5.6033301165063385</v>
      </c>
      <c r="G169" s="10">
        <f t="shared" si="45"/>
        <v>2.1666666599999997</v>
      </c>
      <c r="H169" s="5">
        <f t="shared" si="45"/>
        <v>1</v>
      </c>
      <c r="I169">
        <f t="shared" si="40"/>
        <v>55.258486828389493</v>
      </c>
      <c r="J169">
        <f t="shared" si="41"/>
        <v>50.631484890416338</v>
      </c>
      <c r="K169">
        <f t="shared" si="41"/>
        <v>-22.134884331182683</v>
      </c>
      <c r="L169">
        <f t="shared" si="42"/>
        <v>-10.990755624959412</v>
      </c>
      <c r="M169">
        <f t="shared" si="43"/>
        <v>-27.369102316329251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34.65802483945523</v>
      </c>
      <c r="C170" s="9">
        <f t="shared" si="36"/>
        <v>0.90600000000000069</v>
      </c>
      <c r="D170" s="9">
        <f t="shared" si="37"/>
        <v>51.65802483945523</v>
      </c>
      <c r="E170" s="9">
        <f t="shared" si="37"/>
        <v>-7.3928318719375943</v>
      </c>
      <c r="F170" s="9">
        <f t="shared" si="38"/>
        <v>-5.7076540774769358</v>
      </c>
      <c r="G170" s="10">
        <f t="shared" si="45"/>
        <v>2.1666666599999997</v>
      </c>
      <c r="H170" s="5">
        <f t="shared" si="45"/>
        <v>1</v>
      </c>
      <c r="I170">
        <f t="shared" si="40"/>
        <v>55.264225359517312</v>
      </c>
      <c r="J170">
        <f t="shared" si="41"/>
        <v>50.564441281104088</v>
      </c>
      <c r="K170">
        <f t="shared" si="41"/>
        <v>-22.301835855312291</v>
      </c>
      <c r="L170">
        <f t="shared" si="42"/>
        <v>-10.977342097540415</v>
      </c>
      <c r="M170">
        <f t="shared" si="43"/>
        <v>-27.332358811364081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34.966263697820239</v>
      </c>
      <c r="C171" s="9">
        <f t="shared" si="36"/>
        <v>0.9120000000000007</v>
      </c>
      <c r="D171" s="9">
        <f t="shared" si="37"/>
        <v>51.966263697820239</v>
      </c>
      <c r="E171" s="9">
        <f t="shared" si="37"/>
        <v>-7.5293815891906846</v>
      </c>
      <c r="F171" s="9">
        <f t="shared" si="38"/>
        <v>-5.812629262498838</v>
      </c>
      <c r="G171" s="10">
        <f t="shared" si="45"/>
        <v>2.1666666599999997</v>
      </c>
      <c r="H171" s="5">
        <f t="shared" si="45"/>
        <v>1</v>
      </c>
      <c r="I171">
        <f t="shared" si="40"/>
        <v>55.270532560583888</v>
      </c>
      <c r="J171">
        <f t="shared" si="41"/>
        <v>50.49747949430909</v>
      </c>
      <c r="K171">
        <f t="shared" si="41"/>
        <v>-22.468563244061613</v>
      </c>
      <c r="L171">
        <f t="shared" si="42"/>
        <v>-10.964056120080286</v>
      </c>
      <c r="M171">
        <f t="shared" si="43"/>
        <v>-27.295606250204482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35.274094336471407</v>
      </c>
      <c r="C172" s="9">
        <f t="shared" si="36"/>
        <v>0.9180000000000007</v>
      </c>
      <c r="D172" s="9">
        <f t="shared" si="37"/>
        <v>52.274094336471407</v>
      </c>
      <c r="E172" s="9">
        <f t="shared" si="37"/>
        <v>-7.6669476597337454</v>
      </c>
      <c r="F172" s="9">
        <f t="shared" si="38"/>
        <v>-5.9182527046742504</v>
      </c>
      <c r="G172" s="10">
        <f t="shared" si="45"/>
        <v>2.1666666599999997</v>
      </c>
      <c r="H172" s="5">
        <f t="shared" si="45"/>
        <v>1</v>
      </c>
      <c r="I172">
        <f t="shared" si="40"/>
        <v>55.277405179016164</v>
      </c>
      <c r="J172">
        <f t="shared" si="41"/>
        <v>50.430598751976603</v>
      </c>
      <c r="K172">
        <f t="shared" si="41"/>
        <v>-22.63506644218786</v>
      </c>
      <c r="L172">
        <f t="shared" si="42"/>
        <v>-10.950896436584834</v>
      </c>
      <c r="M172">
        <f t="shared" si="43"/>
        <v>-27.258843833350269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35.581517247430263</v>
      </c>
      <c r="C173" s="9">
        <f t="shared" si="36"/>
        <v>0.92400000000000071</v>
      </c>
      <c r="D173" s="9">
        <f t="shared" si="37"/>
        <v>52.581517247430263</v>
      </c>
      <c r="E173" s="9">
        <f t="shared" si="37"/>
        <v>-7.8055287158206106</v>
      </c>
      <c r="F173" s="9">
        <f t="shared" si="38"/>
        <v>-6.0245214446993032</v>
      </c>
      <c r="G173" s="10">
        <f t="shared" si="45"/>
        <v>2.1666666599999997</v>
      </c>
      <c r="H173" s="5">
        <f t="shared" si="45"/>
        <v>1</v>
      </c>
      <c r="I173">
        <f t="shared" si="40"/>
        <v>55.28483995759688</v>
      </c>
      <c r="J173">
        <f t="shared" si="41"/>
        <v>50.363798283713436</v>
      </c>
      <c r="K173">
        <f t="shared" si="41"/>
        <v>-22.801345389571296</v>
      </c>
      <c r="L173">
        <f t="shared" si="42"/>
        <v>-10.937861796224727</v>
      </c>
      <c r="M173">
        <f t="shared" si="43"/>
        <v>-27.222070774285374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35.888532918042195</v>
      </c>
      <c r="C174" s="9">
        <f t="shared" si="36"/>
        <v>0.93000000000000071</v>
      </c>
      <c r="D174" s="9">
        <f t="shared" si="37"/>
        <v>52.888532918042195</v>
      </c>
      <c r="E174" s="9">
        <f t="shared" si="37"/>
        <v>-7.9451233893237507</v>
      </c>
      <c r="F174" s="9">
        <f t="shared" si="38"/>
        <v>-6.1314325308033206</v>
      </c>
      <c r="G174" s="10">
        <f t="shared" si="45"/>
        <v>2.1666666599999997</v>
      </c>
      <c r="H174" s="5">
        <f t="shared" si="45"/>
        <v>1</v>
      </c>
      <c r="I174">
        <f t="shared" si="40"/>
        <v>55.292833634675254</v>
      </c>
      <c r="J174">
        <f t="shared" si="41"/>
        <v>50.297077326756465</v>
      </c>
      <c r="K174">
        <f t="shared" si="41"/>
        <v>-22.967400021294438</v>
      </c>
      <c r="L174">
        <f t="shared" si="42"/>
        <v>-10.924950953350031</v>
      </c>
      <c r="M174">
        <f t="shared" si="43"/>
        <v>-27.185286299430128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36.195141831022923</v>
      </c>
      <c r="C175" s="9">
        <f t="shared" si="36"/>
        <v>0.93600000000000072</v>
      </c>
      <c r="D175" s="9">
        <f t="shared" si="37"/>
        <v>53.195141831022923</v>
      </c>
      <c r="E175" s="9">
        <f t="shared" si="37"/>
        <v>-8.0857303117052481</v>
      </c>
      <c r="F175" s="9">
        <f t="shared" si="38"/>
        <v>-6.2389830186890221</v>
      </c>
      <c r="G175" s="10">
        <f t="shared" si="45"/>
        <v>2.1666666599999997</v>
      </c>
      <c r="H175" s="5">
        <f t="shared" si="45"/>
        <v>1</v>
      </c>
      <c r="I175">
        <f t="shared" si="40"/>
        <v>55.301382944378268</v>
      </c>
      <c r="J175">
        <f t="shared" si="41"/>
        <v>50.230435125941028</v>
      </c>
      <c r="K175">
        <f t="shared" si="41"/>
        <v>-23.133230267720961</v>
      </c>
      <c r="L175">
        <f t="shared" si="42"/>
        <v>-10.912162667504939</v>
      </c>
      <c r="M175">
        <f t="shared" si="43"/>
        <v>-27.148489648092795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36.501344464504733</v>
      </c>
      <c r="C176" s="9">
        <f t="shared" si="36"/>
        <v>0.94200000000000073</v>
      </c>
      <c r="D176" s="9">
        <f t="shared" si="37"/>
        <v>53.501344464504733</v>
      </c>
      <c r="E176" s="9">
        <f t="shared" si="37"/>
        <v>-8.2273481139882492</v>
      </c>
      <c r="F176" s="9">
        <f t="shared" si="38"/>
        <v>-6.3471699714735932</v>
      </c>
      <c r="G176" s="10">
        <f t="shared" si="45"/>
        <v>2.1666666599999997</v>
      </c>
      <c r="H176" s="5">
        <f t="shared" si="45"/>
        <v>1</v>
      </c>
      <c r="I176">
        <f t="shared" si="40"/>
        <v>55.310484616822507</v>
      </c>
      <c r="J176">
        <f t="shared" si="41"/>
        <v>50.163870933669251</v>
      </c>
      <c r="K176">
        <f t="shared" si="41"/>
        <v>-23.298836054574327</v>
      </c>
      <c r="L176">
        <f t="shared" si="42"/>
        <v>-10.899495703442671</v>
      </c>
      <c r="M176">
        <f t="shared" si="43"/>
        <v>-27.111680072420338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36.807141292082555</v>
      </c>
      <c r="C177" s="9">
        <f t="shared" si="36"/>
        <v>0.94800000000000073</v>
      </c>
      <c r="D177" s="9">
        <f t="shared" si="37"/>
        <v>53.807141292082555</v>
      </c>
      <c r="E177" s="9">
        <f t="shared" si="37"/>
        <v>-8.3699754267288995</v>
      </c>
      <c r="F177" s="9">
        <f t="shared" si="38"/>
        <v>-6.4559904596306739</v>
      </c>
      <c r="G177" s="10">
        <f t="shared" si="45"/>
        <v>2.1666666599999997</v>
      </c>
      <c r="H177" s="5">
        <f t="shared" si="45"/>
        <v>1</v>
      </c>
      <c r="I177">
        <f t="shared" si="40"/>
        <v>55.320135378326448</v>
      </c>
      <c r="J177">
        <f t="shared" si="41"/>
        <v>50.097384009878255</v>
      </c>
      <c r="K177">
        <f t="shared" si="41"/>
        <v>-23.464217303016092</v>
      </c>
      <c r="L177">
        <f t="shared" si="42"/>
        <v>-10.886948831140527</v>
      </c>
      <c r="M177">
        <f t="shared" si="43"/>
        <v>-27.074856837348477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37.112532782859809</v>
      </c>
      <c r="C178" s="9">
        <f t="shared" si="36"/>
        <v>0.95400000000000074</v>
      </c>
      <c r="D178" s="9">
        <f t="shared" si="37"/>
        <v>54.112532782859809</v>
      </c>
      <c r="E178" s="9">
        <f t="shared" si="37"/>
        <v>-8.5136108799887573</v>
      </c>
      <c r="F178" s="9">
        <f t="shared" si="38"/>
        <v>-6.5654415609331807</v>
      </c>
      <c r="G178" s="10">
        <f t="shared" si="45"/>
        <v>2.1666666599999997</v>
      </c>
      <c r="H178" s="5">
        <f t="shared" si="45"/>
        <v>1</v>
      </c>
      <c r="I178">
        <f t="shared" si="40"/>
        <v>55.330331951623123</v>
      </c>
      <c r="J178">
        <f t="shared" si="41"/>
        <v>50.030973622008297</v>
      </c>
      <c r="K178">
        <f t="shared" si="41"/>
        <v>-23.629373929723918</v>
      </c>
      <c r="L178">
        <f t="shared" si="42"/>
        <v>-10.874520825815081</v>
      </c>
      <c r="M178">
        <f t="shared" si="43"/>
        <v>-27.038019220550996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37.417519401494097</v>
      </c>
      <c r="C179" s="9">
        <f t="shared" si="36"/>
        <v>0.96000000000000074</v>
      </c>
      <c r="D179" s="9">
        <f t="shared" si="37"/>
        <v>54.417519401494097</v>
      </c>
      <c r="E179" s="9">
        <f t="shared" si="37"/>
        <v>-8.6582531033076719</v>
      </c>
      <c r="F179" s="9">
        <f t="shared" si="38"/>
        <v>-6.6755203603970772</v>
      </c>
      <c r="G179" s="10">
        <f t="shared" si="45"/>
        <v>2.1666666599999997</v>
      </c>
      <c r="H179" s="5">
        <f t="shared" si="45"/>
        <v>1</v>
      </c>
      <c r="I179">
        <f t="shared" si="40"/>
        <v>55.341071056073169</v>
      </c>
      <c r="J179">
        <f t="shared" si="41"/>
        <v>49.964639044970824</v>
      </c>
      <c r="K179">
        <f t="shared" si="41"/>
        <v>-23.79430584696928</v>
      </c>
      <c r="L179">
        <f t="shared" si="42"/>
        <v>-10.862210467937489</v>
      </c>
      <c r="M179">
        <f t="shared" si="43"/>
        <v>-27.001166512388306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37.72210160824266</v>
      </c>
      <c r="C180" s="9">
        <f t="shared" si="36"/>
        <v>0.96600000000000075</v>
      </c>
      <c r="D180" s="9">
        <f t="shared" si="37"/>
        <v>54.72210160824266</v>
      </c>
      <c r="E180" s="9">
        <f t="shared" si="37"/>
        <v>-8.8039007256771473</v>
      </c>
      <c r="F180" s="9">
        <f t="shared" si="38"/>
        <v>-6.7862239502259261</v>
      </c>
      <c r="G180" s="10">
        <f t="shared" si="45"/>
        <v>2.1666666599999997</v>
      </c>
      <c r="H180" s="5">
        <f t="shared" si="45"/>
        <v>1</v>
      </c>
      <c r="I180">
        <f t="shared" si="40"/>
        <v>55.352349407878066</v>
      </c>
      <c r="J180">
        <f t="shared" si="41"/>
        <v>49.898379561116407</v>
      </c>
      <c r="K180">
        <f t="shared" si="41"/>
        <v>-23.95901296269485</v>
      </c>
      <c r="L180">
        <f t="shared" si="42"/>
        <v>-10.850016543248906</v>
      </c>
      <c r="M180">
        <f t="shared" si="43"/>
        <v>-26.964298015855288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38.02627985900768</v>
      </c>
      <c r="C181" s="9">
        <f t="shared" si="36"/>
        <v>0.97200000000000075</v>
      </c>
      <c r="D181" s="9">
        <f t="shared" si="37"/>
        <v>55.02627985900768</v>
      </c>
      <c r="E181" s="9">
        <f t="shared" si="37"/>
        <v>-8.9505523755141709</v>
      </c>
      <c r="F181" s="9">
        <f t="shared" si="38"/>
        <v>-6.8975494297563742</v>
      </c>
      <c r="G181" s="10">
        <f t="shared" ref="G181:H196" si="46">G180</f>
        <v>2.1666666599999997</v>
      </c>
      <c r="H181" s="5">
        <f t="shared" si="46"/>
        <v>1</v>
      </c>
      <c r="I181">
        <f t="shared" si="40"/>
        <v>55.364163720293568</v>
      </c>
      <c r="J181">
        <f t="shared" si="41"/>
        <v>49.832194460202587</v>
      </c>
      <c r="K181">
        <f t="shared" si="41"/>
        <v>-24.123495180591568</v>
      </c>
      <c r="L181">
        <f t="shared" si="42"/>
        <v>-10.83793784277597</v>
      </c>
      <c r="M181">
        <f t="shared" si="43"/>
        <v>-26.927413046528429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38.330054605381349</v>
      </c>
      <c r="C182" s="9">
        <f t="shared" si="36"/>
        <v>0.97800000000000076</v>
      </c>
      <c r="D182" s="9">
        <f t="shared" si="37"/>
        <v>55.330054605381349</v>
      </c>
      <c r="E182" s="9">
        <f t="shared" si="37"/>
        <v>-9.09820668063551</v>
      </c>
      <c r="F182" s="9">
        <f t="shared" si="38"/>
        <v>-7.0094939054044376</v>
      </c>
      <c r="G182" s="10">
        <f t="shared" si="46"/>
        <v>2.1666666599999997</v>
      </c>
      <c r="H182" s="5">
        <f t="shared" si="46"/>
        <v>1</v>
      </c>
      <c r="I182">
        <f t="shared" si="40"/>
        <v>55.376510703843245</v>
      </c>
      <c r="J182">
        <f t="shared" si="41"/>
        <v>49.766083039361654</v>
      </c>
      <c r="K182">
        <f t="shared" si="41"/>
        <v>-24.287752400175393</v>
      </c>
      <c r="L182">
        <f t="shared" si="42"/>
        <v>-10.825973162846367</v>
      </c>
      <c r="M182">
        <f t="shared" si="43"/>
        <v>-26.890510932512221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38.633426294690757</v>
      </c>
      <c r="C183" s="9">
        <f t="shared" si="36"/>
        <v>0.98400000000000076</v>
      </c>
      <c r="D183" s="9">
        <f t="shared" si="37"/>
        <v>55.633426294690757</v>
      </c>
      <c r="E183" s="9">
        <f t="shared" si="37"/>
        <v>-9.2468622682324799</v>
      </c>
      <c r="F183" s="9">
        <f t="shared" si="38"/>
        <v>-7.122054490612661</v>
      </c>
      <c r="G183" s="10">
        <f t="shared" si="46"/>
        <v>2.1666666599999997</v>
      </c>
      <c r="H183" s="5">
        <f t="shared" si="46"/>
        <v>1</v>
      </c>
      <c r="I183">
        <f t="shared" si="40"/>
        <v>55.389387066532109</v>
      </c>
      <c r="J183">
        <f t="shared" si="41"/>
        <v>49.700044603068292</v>
      </c>
      <c r="K183">
        <f t="shared" si="41"/>
        <v>-24.451784516863718</v>
      </c>
      <c r="L183">
        <f t="shared" si="42"/>
        <v>-10.814121305104441</v>
      </c>
      <c r="M183">
        <f t="shared" si="43"/>
        <v>-26.85359101438484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38.93639537004259</v>
      </c>
      <c r="C184" s="9">
        <f t="shared" si="36"/>
        <v>0.99000000000000077</v>
      </c>
      <c r="D184" s="9">
        <f t="shared" si="37"/>
        <v>55.93639537004259</v>
      </c>
      <c r="E184" s="9">
        <f t="shared" si="37"/>
        <v>-9.3965177648461715</v>
      </c>
      <c r="F184" s="9">
        <f t="shared" si="38"/>
        <v>-7.2352283057981035</v>
      </c>
      <c r="G184" s="10">
        <f t="shared" si="46"/>
        <v>2.1666666599999997</v>
      </c>
      <c r="H184" s="5">
        <f t="shared" si="46"/>
        <v>1</v>
      </c>
      <c r="I184">
        <f t="shared" si="40"/>
        <v>55.402789514060139</v>
      </c>
      <c r="J184">
        <f t="shared" si="41"/>
        <v>49.634078463107159</v>
      </c>
      <c r="K184">
        <f t="shared" si="41"/>
        <v>-24.615591422051466</v>
      </c>
      <c r="L184">
        <f t="shared" si="42"/>
        <v>-10.802381076526828</v>
      </c>
      <c r="M184">
        <f t="shared" si="43"/>
        <v>-26.81665264514314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39.238962270367615</v>
      </c>
      <c r="C185" s="9">
        <f t="shared" si="36"/>
        <v>0.99600000000000077</v>
      </c>
      <c r="D185" s="9">
        <f t="shared" si="37"/>
        <v>56.238962270367615</v>
      </c>
      <c r="E185" s="9">
        <f t="shared" si="37"/>
        <v>-9.5471717963431484</v>
      </c>
      <c r="F185" s="9">
        <f t="shared" si="38"/>
        <v>-7.3490124783011446</v>
      </c>
      <c r="G185" s="10">
        <f t="shared" si="46"/>
        <v>2.1666666599999997</v>
      </c>
      <c r="H185" s="5">
        <f t="shared" si="46"/>
        <v>1</v>
      </c>
      <c r="I185">
        <f t="shared" si="40"/>
        <v>55.416714750035773</v>
      </c>
      <c r="J185">
        <f t="shared" si="41"/>
        <v>49.568183938540344</v>
      </c>
      <c r="K185">
        <f t="shared" si="41"/>
        <v>-24.779173003186838</v>
      </c>
      <c r="L185">
        <f t="shared" si="42"/>
        <v>-10.790751289438116</v>
      </c>
      <c r="M185">
        <f t="shared" si="43"/>
        <v>-26.779695190146956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39.541127430464968</v>
      </c>
      <c r="C186" s="9">
        <f t="shared" si="36"/>
        <v>1.0020000000000007</v>
      </c>
      <c r="D186" s="9">
        <f t="shared" si="37"/>
        <v>56.541127430464968</v>
      </c>
      <c r="E186" s="9">
        <f t="shared" si="37"/>
        <v>-9.6988229878916012</v>
      </c>
      <c r="F186" s="9">
        <f t="shared" si="38"/>
        <v>-7.463404142335138</v>
      </c>
      <c r="G186" s="10">
        <f t="shared" si="46"/>
        <v>2.1666666599999997</v>
      </c>
      <c r="H186" s="5">
        <f t="shared" si="46"/>
        <v>1</v>
      </c>
      <c r="I186">
        <f t="shared" si="40"/>
        <v>55.431159476189251</v>
      </c>
      <c r="J186">
        <f t="shared" si="41"/>
        <v>49.502360355674774</v>
      </c>
      <c r="K186">
        <f t="shared" si="41"/>
        <v>-24.942529143846734</v>
      </c>
      <c r="L186">
        <f t="shared" si="42"/>
        <v>-10.779230761526515</v>
      </c>
      <c r="M186">
        <f t="shared" si="43"/>
        <v>-26.742718027062661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39.842891281046263</v>
      </c>
      <c r="C187" s="9">
        <f t="shared" si="36"/>
        <v>1.0080000000000007</v>
      </c>
      <c r="D187" s="9">
        <f t="shared" si="37"/>
        <v>56.842891281046263</v>
      </c>
      <c r="E187" s="9">
        <f t="shared" si="37"/>
        <v>-9.8514699639379604</v>
      </c>
      <c r="F187" s="9">
        <f t="shared" si="38"/>
        <v>-7.5784004389368391</v>
      </c>
      <c r="G187" s="10">
        <f t="shared" si="46"/>
        <v>2.1666666599999997</v>
      </c>
      <c r="H187" s="5">
        <f t="shared" si="46"/>
        <v>1</v>
      </c>
      <c r="I187">
        <f t="shared" si="40"/>
        <v>55.446120392585662</v>
      </c>
      <c r="J187">
        <f t="shared" si="41"/>
        <v>49.436607048029465</v>
      </c>
      <c r="K187">
        <f t="shared" si="41"/>
        <v>-25.105659723811815</v>
      </c>
      <c r="L187">
        <f t="shared" si="42"/>
        <v>-10.767818315859476</v>
      </c>
      <c r="M187">
        <f t="shared" si="43"/>
        <v>-26.705720545806109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40.144254248779475</v>
      </c>
      <c r="C188" s="9">
        <f t="shared" si="36"/>
        <v>1.0140000000000007</v>
      </c>
      <c r="D188" s="9">
        <f t="shared" si="37"/>
        <v>57.144254248779475</v>
      </c>
      <c r="E188" s="9">
        <f t="shared" si="37"/>
        <v>-10.005111348183966</v>
      </c>
      <c r="F188" s="9">
        <f t="shared" si="38"/>
        <v>-7.6939985159176949</v>
      </c>
      <c r="G188" s="10">
        <f t="shared" si="46"/>
        <v>2.1666666599999997</v>
      </c>
      <c r="H188" s="5">
        <f t="shared" si="46"/>
        <v>1</v>
      </c>
      <c r="I188">
        <f t="shared" si="40"/>
        <v>55.461594197837783</v>
      </c>
      <c r="J188">
        <f t="shared" si="41"/>
        <v>49.370923356302725</v>
      </c>
      <c r="K188">
        <f t="shared" si="41"/>
        <v>-25.268564619141234</v>
      </c>
      <c r="L188">
        <f t="shared" si="42"/>
        <v>-10.756512780899318</v>
      </c>
      <c r="M188">
        <f t="shared" si="43"/>
        <v>-26.66870214848484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40.445216756332634</v>
      </c>
      <c r="C189" s="9">
        <f t="shared" si="36"/>
        <v>1.0200000000000007</v>
      </c>
      <c r="D189" s="9">
        <f t="shared" si="37"/>
        <v>57.445216756332634</v>
      </c>
      <c r="E189" s="9">
        <f t="shared" si="37"/>
        <v>-10.159745763564201</v>
      </c>
      <c r="F189" s="9">
        <f t="shared" si="38"/>
        <v>-7.8101955278158766</v>
      </c>
      <c r="G189" s="10">
        <f t="shared" si="46"/>
        <v>2.1666666599999997</v>
      </c>
      <c r="H189" s="5">
        <f t="shared" si="46"/>
        <v>1</v>
      </c>
      <c r="I189">
        <f t="shared" si="40"/>
        <v>55.477577589318564</v>
      </c>
      <c r="J189">
        <f t="shared" si="41"/>
        <v>49.30530862833924</v>
      </c>
      <c r="K189">
        <f t="shared" si="41"/>
        <v>-25.431243702246991</v>
      </c>
      <c r="L189">
        <f t="shared" si="42"/>
        <v>-10.745312990518798</v>
      </c>
      <c r="M189">
        <f t="shared" si="43"/>
        <v>-26.631662249339652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40.745779222417312</v>
      </c>
      <c r="C190" s="9">
        <f t="shared" si="36"/>
        <v>1.0260000000000007</v>
      </c>
      <c r="D190" s="9">
        <f t="shared" si="37"/>
        <v>57.745779222417312</v>
      </c>
      <c r="E190" s="9">
        <f t="shared" si="37"/>
        <v>-10.315371832224058</v>
      </c>
      <c r="F190" s="9">
        <f t="shared" si="38"/>
        <v>-7.9269886358491455</v>
      </c>
      <c r="G190" s="10">
        <f t="shared" si="46"/>
        <v>2.1666666599999997</v>
      </c>
      <c r="H190" s="5">
        <f t="shared" si="46"/>
        <v>1</v>
      </c>
      <c r="I190">
        <f t="shared" si="40"/>
        <v>55.494067263373125</v>
      </c>
      <c r="J190">
        <f t="shared" si="41"/>
        <v>49.239762219097074</v>
      </c>
      <c r="K190">
        <f t="shared" si="41"/>
        <v>-25.593696841967965</v>
      </c>
      <c r="L190">
        <f t="shared" si="42"/>
        <v>-10.734217784016607</v>
      </c>
      <c r="M190">
        <f t="shared" si="43"/>
        <v>-26.594600274685483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41.04594206183193</v>
      </c>
      <c r="C191" s="9">
        <f t="shared" si="36"/>
        <v>1.0320000000000007</v>
      </c>
      <c r="D191" s="9">
        <f t="shared" si="37"/>
        <v>58.04594206183193</v>
      </c>
      <c r="E191" s="9">
        <f t="shared" si="37"/>
        <v>-10.471988175498172</v>
      </c>
      <c r="F191" s="9">
        <f t="shared" si="38"/>
        <v>-8.0443750078684886</v>
      </c>
      <c r="G191" s="10">
        <f t="shared" si="46"/>
        <v>2.1666666599999997</v>
      </c>
      <c r="H191" s="5">
        <f t="shared" si="46"/>
        <v>1</v>
      </c>
      <c r="I191">
        <f t="shared" si="40"/>
        <v>55.511059915530396</v>
      </c>
      <c r="J191">
        <f t="shared" si="41"/>
        <v>49.17428349061457</v>
      </c>
      <c r="K191">
        <f t="shared" si="41"/>
        <v>-25.755923903643545</v>
      </c>
      <c r="L191">
        <f t="shared" si="42"/>
        <v>-10.723226006132814</v>
      </c>
      <c r="M191">
        <f t="shared" si="43"/>
        <v>-26.557515662851674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41.345705685504832</v>
      </c>
      <c r="C192" s="9">
        <f t="shared" si="36"/>
        <v>1.0380000000000007</v>
      </c>
      <c r="D192" s="9">
        <f t="shared" si="37"/>
        <v>58.345705685504832</v>
      </c>
      <c r="E192" s="9">
        <f t="shared" si="37"/>
        <v>-10.629593413889305</v>
      </c>
      <c r="F192" s="9">
        <f t="shared" si="38"/>
        <v>-8.1623518183125316</v>
      </c>
      <c r="G192" s="10">
        <f t="shared" si="46"/>
        <v>2.1666666599999997</v>
      </c>
      <c r="H192" s="5">
        <f t="shared" si="46"/>
        <v>1</v>
      </c>
      <c r="I192">
        <f t="shared" si="40"/>
        <v>55.528552240714163</v>
      </c>
      <c r="J192">
        <f t="shared" si="41"/>
        <v>49.10887181197716</v>
      </c>
      <c r="K192">
        <f t="shared" si="41"/>
        <v>-25.917924749186941</v>
      </c>
      <c r="L192">
        <f t="shared" si="42"/>
        <v>-10.712336507064208</v>
      </c>
      <c r="M192">
        <f t="shared" si="43"/>
        <v>-26.520407864121523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41.64507050053718</v>
      </c>
      <c r="C193" s="9">
        <f t="shared" si="36"/>
        <v>1.0440000000000007</v>
      </c>
      <c r="D193" s="9">
        <f t="shared" si="37"/>
        <v>58.64507050053718</v>
      </c>
      <c r="E193" s="9">
        <f t="shared" si="37"/>
        <v>-10.788186167047657</v>
      </c>
      <c r="F193" s="9">
        <f t="shared" si="38"/>
        <v>-8.2809162481627325</v>
      </c>
      <c r="G193" s="10">
        <f t="shared" si="46"/>
        <v>2.1666666599999997</v>
      </c>
      <c r="H193" s="5">
        <f t="shared" si="46"/>
        <v>1</v>
      </c>
      <c r="I193">
        <f t="shared" si="40"/>
        <v>55.546540933453507</v>
      </c>
      <c r="J193">
        <f t="shared" si="41"/>
        <v>49.043526559284068</v>
      </c>
      <c r="K193">
        <f t="shared" si="41"/>
        <v>-26.079699237158081</v>
      </c>
      <c r="L193">
        <f t="shared" si="42"/>
        <v>-10.701548142479536</v>
      </c>
      <c r="M193">
        <f t="shared" si="43"/>
        <v>-26.483276340671285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41.944036910245622</v>
      </c>
      <c r="C194" s="9">
        <f t="shared" si="36"/>
        <v>1.0500000000000007</v>
      </c>
      <c r="D194" s="9">
        <f t="shared" si="37"/>
        <v>58.944036910245622</v>
      </c>
      <c r="E194" s="9">
        <f t="shared" si="37"/>
        <v>-10.94776505375064</v>
      </c>
      <c r="F194" s="9">
        <f t="shared" si="38"/>
        <v>-8.400065484899315</v>
      </c>
      <c r="G194" s="10">
        <f t="shared" si="46"/>
        <v>2.1666666599999997</v>
      </c>
      <c r="H194" s="5">
        <f t="shared" si="46"/>
        <v>1</v>
      </c>
      <c r="I194">
        <f t="shared" si="40"/>
        <v>55.565022688092647</v>
      </c>
      <c r="J194">
        <f t="shared" si="41"/>
        <v>48.978247115614941</v>
      </c>
      <c r="K194">
        <f t="shared" si="41"/>
        <v>-26.241247222836176</v>
      </c>
      <c r="L194">
        <f t="shared" si="42"/>
        <v>-10.690859773534637</v>
      </c>
      <c r="M194">
        <f t="shared" si="43"/>
        <v>-26.446120566508469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42.242605314204788</v>
      </c>
      <c r="C195" s="9">
        <f t="shared" si="36"/>
        <v>1.0560000000000007</v>
      </c>
      <c r="D195" s="9">
        <f t="shared" si="37"/>
        <v>59.242605314204788</v>
      </c>
      <c r="E195" s="9">
        <f t="shared" si="37"/>
        <v>-11.108328691883081</v>
      </c>
      <c r="F195" s="9">
        <f t="shared" si="38"/>
        <v>-8.5197967224579969</v>
      </c>
      <c r="G195" s="10">
        <f t="shared" si="46"/>
        <v>2.1666666599999997</v>
      </c>
      <c r="H195" s="5">
        <f t="shared" si="46"/>
        <v>1</v>
      </c>
      <c r="I195">
        <f t="shared" si="40"/>
        <v>55.583994199000088</v>
      </c>
      <c r="J195">
        <f t="shared" si="41"/>
        <v>48.913032870996382</v>
      </c>
      <c r="K195">
        <f t="shared" si="41"/>
        <v>-26.402568558291879</v>
      </c>
      <c r="L195">
        <f t="shared" si="42"/>
        <v>-10.680270266887451</v>
      </c>
      <c r="M195">
        <f t="shared" si="43"/>
        <v>-26.40894002740955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42.540776108289549</v>
      </c>
      <c r="C196" s="9">
        <f t="shared" si="36"/>
        <v>1.0620000000000007</v>
      </c>
      <c r="D196" s="9">
        <f t="shared" si="37"/>
        <v>59.540776108289549</v>
      </c>
      <c r="E196" s="9">
        <f t="shared" si="37"/>
        <v>-11.269875698417872</v>
      </c>
      <c r="F196" s="9">
        <f t="shared" si="38"/>
        <v>-8.6401071611874318</v>
      </c>
      <c r="G196" s="10">
        <f t="shared" si="46"/>
        <v>2.1666666599999997</v>
      </c>
      <c r="H196" s="5">
        <f t="shared" si="46"/>
        <v>1</v>
      </c>
      <c r="I196">
        <f t="shared" si="40"/>
        <v>55.603452160776932</v>
      </c>
      <c r="J196">
        <f t="shared" si="41"/>
        <v>48.847883222368367</v>
      </c>
      <c r="K196">
        <f t="shared" si="41"/>
        <v>-26.563663092459077</v>
      </c>
      <c r="L196">
        <f t="shared" si="42"/>
        <v>-10.669778494712867</v>
      </c>
      <c r="M196">
        <f t="shared" si="43"/>
        <v>-26.371734220857075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42.838549684717101</v>
      </c>
      <c r="C197" s="9">
        <f t="shared" si="36"/>
        <v>1.0680000000000007</v>
      </c>
      <c r="D197" s="9">
        <f t="shared" si="37"/>
        <v>59.838549684717101</v>
      </c>
      <c r="E197" s="9">
        <f t="shared" si="37"/>
        <v>-11.432404689397051</v>
      </c>
      <c r="F197" s="9">
        <f t="shared" si="38"/>
        <v>-8.7609940078074118</v>
      </c>
      <c r="G197" s="10">
        <f t="shared" ref="G197:H212" si="47">G196</f>
        <v>2.1666666599999997</v>
      </c>
      <c r="H197" s="5">
        <f t="shared" si="47"/>
        <v>1</v>
      </c>
      <c r="I197">
        <f t="shared" si="40"/>
        <v>55.623393268464504</v>
      </c>
      <c r="J197">
        <f t="shared" si="41"/>
        <v>48.782797573550617</v>
      </c>
      <c r="K197">
        <f t="shared" si="41"/>
        <v>-26.724530671206306</v>
      </c>
      <c r="L197">
        <f t="shared" si="42"/>
        <v>-10.659383334717447</v>
      </c>
      <c r="M197">
        <f t="shared" si="43"/>
        <v>-26.334502655976152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43.135926432088816</v>
      </c>
      <c r="C198" s="9">
        <f t="shared" si="36"/>
        <v>1.0740000000000007</v>
      </c>
      <c r="D198" s="9">
        <f t="shared" si="37"/>
        <v>60.135926432088816</v>
      </c>
      <c r="E198" s="9">
        <f t="shared" si="37"/>
        <v>-11.595914279913325</v>
      </c>
      <c r="F198" s="9">
        <f t="shared" si="38"/>
        <v>-8.8824544753678012</v>
      </c>
      <c r="G198" s="10">
        <f t="shared" si="47"/>
        <v>2.1666666599999997</v>
      </c>
      <c r="H198" s="5">
        <f t="shared" si="47"/>
        <v>1</v>
      </c>
      <c r="I198">
        <f t="shared" si="40"/>
        <v>55.643814217750979</v>
      </c>
      <c r="J198">
        <f t="shared" si="41"/>
        <v>48.717775335208842</v>
      </c>
      <c r="K198">
        <f t="shared" si="41"/>
        <v>-26.88517113740776</v>
      </c>
      <c r="L198">
        <f t="shared" si="42"/>
        <v>-10.649083670153955</v>
      </c>
      <c r="M198">
        <f t="shared" si="43"/>
        <v>-26.29724485347036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43.432906735431906</v>
      </c>
      <c r="C199" s="9">
        <f t="shared" si="36"/>
        <v>1.0800000000000007</v>
      </c>
      <c r="D199" s="9">
        <f t="shared" si="37"/>
        <v>60.432906735431906</v>
      </c>
      <c r="E199" s="9">
        <f t="shared" si="37"/>
        <v>-11.760403084092012</v>
      </c>
      <c r="F199" s="9">
        <f t="shared" si="38"/>
        <v>-9.0044857832081977</v>
      </c>
      <c r="G199" s="10">
        <f t="shared" si="47"/>
        <v>2.1666666599999997</v>
      </c>
      <c r="H199" s="5">
        <f t="shared" si="47"/>
        <v>1</v>
      </c>
      <c r="I199">
        <f t="shared" si="40"/>
        <v>55.664711705177204</v>
      </c>
      <c r="J199">
        <f t="shared" si="41"/>
        <v>48.652815924820899</v>
      </c>
      <c r="K199">
        <f t="shared" si="41"/>
        <v>-27.045584331013927</v>
      </c>
      <c r="L199">
        <f t="shared" si="42"/>
        <v>-10.638878389835739</v>
      </c>
      <c r="M199">
        <f t="shared" si="43"/>
        <v>-26.259960345557051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43.729490976240868</v>
      </c>
      <c r="C200" s="9">
        <f t="shared" si="36"/>
        <v>1.0860000000000007</v>
      </c>
      <c r="D200" s="9">
        <f t="shared" si="37"/>
        <v>60.729490976240868</v>
      </c>
      <c r="E200" s="9">
        <f t="shared" si="37"/>
        <v>-11.925869715073425</v>
      </c>
      <c r="F200" s="9">
        <f t="shared" si="38"/>
        <v>-9.1270851569183158</v>
      </c>
      <c r="G200" s="10">
        <f t="shared" si="47"/>
        <v>2.1666666599999997</v>
      </c>
      <c r="H200" s="5">
        <f t="shared" si="47"/>
        <v>1</v>
      </c>
      <c r="I200">
        <f t="shared" si="40"/>
        <v>55.686082428341514</v>
      </c>
      <c r="J200">
        <f t="shared" si="41"/>
        <v>48.5879187666429</v>
      </c>
      <c r="K200">
        <f t="shared" si="41"/>
        <v>-27.205770089121824</v>
      </c>
      <c r="L200">
        <f t="shared" si="42"/>
        <v>-10.628766388150913</v>
      </c>
      <c r="M200">
        <f t="shared" si="43"/>
        <v>-26.222648675902139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44.025679532518737</v>
      </c>
      <c r="C201" s="9">
        <f t="shared" si="36"/>
        <v>1.0920000000000007</v>
      </c>
      <c r="D201" s="9">
        <f t="shared" si="37"/>
        <v>61.025679532518737</v>
      </c>
      <c r="E201" s="9">
        <f t="shared" si="37"/>
        <v>-12.092312784995682</v>
      </c>
      <c r="F201" s="9">
        <f t="shared" si="38"/>
        <v>-9.2502498282990864</v>
      </c>
      <c r="G201" s="10">
        <f t="shared" si="47"/>
        <v>2.1666666599999997</v>
      </c>
      <c r="H201" s="5">
        <f t="shared" si="47"/>
        <v>1</v>
      </c>
      <c r="I201">
        <f t="shared" si="40"/>
        <v>55.707923086103499</v>
      </c>
      <c r="J201">
        <f t="shared" si="41"/>
        <v>48.523083291675178</v>
      </c>
      <c r="K201">
        <f t="shared" si="41"/>
        <v>-27.365728246044828</v>
      </c>
      <c r="L201">
        <f t="shared" si="42"/>
        <v>-10.61874656507633</v>
      </c>
      <c r="M201">
        <f t="shared" si="43"/>
        <v>-26.18530939955426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44.321472778818112</v>
      </c>
      <c r="C202" s="9">
        <f t="shared" si="36"/>
        <v>1.0980000000000008</v>
      </c>
      <c r="D202" s="9">
        <f t="shared" si="37"/>
        <v>61.321472778818112</v>
      </c>
      <c r="E202" s="9">
        <f t="shared" si="37"/>
        <v>-12.259730904977934</v>
      </c>
      <c r="F202" s="9">
        <f t="shared" si="38"/>
        <v>-9.3739770353244438</v>
      </c>
      <c r="G202" s="10">
        <f t="shared" si="47"/>
        <v>2.1666666599999997</v>
      </c>
      <c r="H202" s="5">
        <f t="shared" si="47"/>
        <v>1</v>
      </c>
      <c r="I202">
        <f t="shared" si="40"/>
        <v>55.730230378786771</v>
      </c>
      <c r="J202">
        <f t="shared" si="41"/>
        <v>48.45830893762821</v>
      </c>
      <c r="K202">
        <f t="shared" si="41"/>
        <v>-27.525458633382108</v>
      </c>
      <c r="L202">
        <f t="shared" si="42"/>
        <v>-10.608817826191371</v>
      </c>
      <c r="M202">
        <f t="shared" si="43"/>
        <v>-26.147942082878433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44.616871086281989</v>
      </c>
      <c r="C203" s="9">
        <f t="shared" si="36"/>
        <v>1.1040000000000008</v>
      </c>
      <c r="D203" s="9">
        <f t="shared" si="37"/>
        <v>61.616871086281989</v>
      </c>
      <c r="E203" s="9">
        <f t="shared" si="37"/>
        <v>-12.428122685104016</v>
      </c>
      <c r="F203" s="9">
        <f t="shared" si="38"/>
        <v>-9.4982640221038555</v>
      </c>
      <c r="G203" s="10">
        <f t="shared" si="47"/>
        <v>2.1666666599999997</v>
      </c>
      <c r="H203" s="5">
        <f t="shared" si="47"/>
        <v>1</v>
      </c>
      <c r="I203">
        <f t="shared" si="40"/>
        <v>55.7530010083806</v>
      </c>
      <c r="J203">
        <f t="shared" si="41"/>
        <v>48.393595148888444</v>
      </c>
      <c r="K203">
        <f t="shared" si="41"/>
        <v>-27.684961080087668</v>
      </c>
      <c r="L203">
        <f t="shared" si="42"/>
        <v>-10.598979082691493</v>
      </c>
      <c r="M203">
        <f t="shared" si="43"/>
        <v>-26.110546303489148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44.911874822684375</v>
      </c>
      <c r="C204" s="9">
        <f t="shared" si="36"/>
        <v>1.1100000000000008</v>
      </c>
      <c r="D204" s="9">
        <f t="shared" si="37"/>
        <v>61.911874822684375</v>
      </c>
      <c r="E204" s="9">
        <f t="shared" si="37"/>
        <v>-12.597486734406527</v>
      </c>
      <c r="F204" s="9">
        <f t="shared" si="38"/>
        <v>-9.6231080388454906</v>
      </c>
      <c r="G204" s="10">
        <f t="shared" si="47"/>
        <v>2.1666666599999997</v>
      </c>
      <c r="H204" s="5">
        <f t="shared" si="47"/>
        <v>1</v>
      </c>
      <c r="I204">
        <f t="shared" si="40"/>
        <v>55.776231678740338</v>
      </c>
      <c r="J204">
        <f t="shared" si="41"/>
        <v>48.328941376484025</v>
      </c>
      <c r="K204">
        <f t="shared" si="41"/>
        <v>-27.84423541253895</v>
      </c>
      <c r="L204">
        <f t="shared" si="42"/>
        <v>-10.589229251401555</v>
      </c>
      <c r="M204">
        <f t="shared" si="43"/>
        <v>-26.073121650182955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45.206484352470703</v>
      </c>
      <c r="C205" s="9">
        <f t="shared" si="36"/>
        <v>1.1160000000000008</v>
      </c>
      <c r="D205" s="9">
        <f t="shared" si="37"/>
        <v>62.206484352470703</v>
      </c>
      <c r="E205" s="9">
        <f t="shared" si="37"/>
        <v>-12.767821660851316</v>
      </c>
      <c r="F205" s="9">
        <f t="shared" si="38"/>
        <v>-9.748506341820125</v>
      </c>
      <c r="G205" s="10">
        <f t="shared" si="47"/>
        <v>2.1666666599999997</v>
      </c>
      <c r="H205" s="5">
        <f t="shared" si="47"/>
        <v>1</v>
      </c>
      <c r="I205">
        <f t="shared" si="40"/>
        <v>55.799919095786755</v>
      </c>
      <c r="J205">
        <f t="shared" si="41"/>
        <v>48.264347078050477</v>
      </c>
      <c r="K205">
        <f t="shared" si="41"/>
        <v>-28.003281454605066</v>
      </c>
      <c r="L205">
        <f t="shared" si="42"/>
        <v>-10.57956725478892</v>
      </c>
      <c r="M205">
        <f t="shared" si="43"/>
        <v>-26.03566772287051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45.500700036798037</v>
      </c>
      <c r="C206" s="9">
        <f t="shared" si="36"/>
        <v>1.1220000000000008</v>
      </c>
      <c r="D206" s="9">
        <f t="shared" si="37"/>
        <v>62.500700036798037</v>
      </c>
      <c r="E206" s="9">
        <f t="shared" si="37"/>
        <v>-12.939126071322391</v>
      </c>
      <c r="F206" s="9">
        <f t="shared" si="38"/>
        <v>-9.8744561933256847</v>
      </c>
      <c r="G206" s="10">
        <f t="shared" si="47"/>
        <v>2.1666666599999997</v>
      </c>
      <c r="H206" s="5">
        <f t="shared" si="47"/>
        <v>1</v>
      </c>
      <c r="I206">
        <f t="shared" si="40"/>
        <v>55.824059967704002</v>
      </c>
      <c r="J206">
        <f t="shared" si="41"/>
        <v>48.199811717796265</v>
      </c>
      <c r="K206">
        <f t="shared" si="41"/>
        <v>-28.162099027714575</v>
      </c>
      <c r="L206">
        <f t="shared" si="42"/>
        <v>-10.569992020976278</v>
      </c>
      <c r="M206">
        <f t="shared" si="43"/>
        <v>-25.998184132508129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45.794522233575044</v>
      </c>
      <c r="C207" s="9">
        <f t="shared" si="36"/>
        <v>1.1280000000000008</v>
      </c>
      <c r="D207" s="9">
        <f t="shared" si="37"/>
        <v>62.794522233575044</v>
      </c>
      <c r="E207" s="9">
        <f t="shared" si="37"/>
        <v>-13.111398571607236</v>
      </c>
      <c r="F207" s="9">
        <f t="shared" si="38"/>
        <v>-10.000954861652483</v>
      </c>
      <c r="G207" s="10">
        <f t="shared" si="47"/>
        <v>2.1666666599999997</v>
      </c>
      <c r="H207" s="5">
        <f t="shared" si="47"/>
        <v>1</v>
      </c>
      <c r="I207">
        <f t="shared" si="40"/>
        <v>55.848651005136382</v>
      </c>
      <c r="J207">
        <f t="shared" si="41"/>
        <v>48.135334766468311</v>
      </c>
      <c r="K207">
        <f t="shared" si="41"/>
        <v>-28.320687950922874</v>
      </c>
      <c r="L207">
        <f t="shared" si="42"/>
        <v>-10.560502483754243</v>
      </c>
      <c r="M207">
        <f t="shared" si="43"/>
        <v>-25.960670501028833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46.087951297501789</v>
      </c>
      <c r="C208" s="9">
        <f t="shared" si="36"/>
        <v>1.1340000000000008</v>
      </c>
      <c r="D208" s="9">
        <f t="shared" si="37"/>
        <v>63.087951297501789</v>
      </c>
      <c r="E208" s="9">
        <f t="shared" si="37"/>
        <v>-13.284637766382536</v>
      </c>
      <c r="F208" s="9">
        <f t="shared" si="38"/>
        <v>-10.127999621049124</v>
      </c>
      <c r="G208" s="10">
        <f t="shared" si="47"/>
        <v>2.1666666599999997</v>
      </c>
      <c r="H208" s="5">
        <f t="shared" si="47"/>
        <v>1</v>
      </c>
      <c r="I208">
        <f t="shared" si="40"/>
        <v>55.873688921383767</v>
      </c>
      <c r="J208">
        <f t="shared" si="41"/>
        <v>48.070915701317411</v>
      </c>
      <c r="K208">
        <f t="shared" si="41"/>
        <v>-28.479048040979151</v>
      </c>
      <c r="L208">
        <f t="shared" si="42"/>
        <v>-10.551097582593668</v>
      </c>
      <c r="M208">
        <f t="shared" si="43"/>
        <v>-25.923126461272943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46.380987580109299</v>
      </c>
      <c r="C209" s="9">
        <f t="shared" si="36"/>
        <v>1.1400000000000008</v>
      </c>
      <c r="D209" s="9">
        <f t="shared" si="37"/>
        <v>63.380987580109299</v>
      </c>
      <c r="E209" s="9">
        <f t="shared" si="37"/>
        <v>-13.458842259200321</v>
      </c>
      <c r="F209" s="9">
        <f t="shared" si="38"/>
        <v>-10.255587751689053</v>
      </c>
      <c r="G209" s="10">
        <f t="shared" si="47"/>
        <v>2.1666666599999997</v>
      </c>
      <c r="H209" s="5">
        <f t="shared" si="47"/>
        <v>1</v>
      </c>
      <c r="I209">
        <f t="shared" si="40"/>
        <v>55.899170432595625</v>
      </c>
      <c r="J209">
        <f t="shared" si="41"/>
        <v>48.006554006063588</v>
      </c>
      <c r="K209">
        <f t="shared" si="41"/>
        <v>-28.637179112392918</v>
      </c>
      <c r="L209">
        <f t="shared" si="42"/>
        <v>-10.541776262657688</v>
      </c>
      <c r="M209">
        <f t="shared" si="43"/>
        <v>-25.885551656918143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46.673631429798917</v>
      </c>
      <c r="C210" s="9">
        <f t="shared" si="36"/>
        <v>1.1460000000000008</v>
      </c>
      <c r="D210" s="9">
        <f t="shared" si="37"/>
        <v>63.673631429798917</v>
      </c>
      <c r="E210" s="9">
        <f t="shared" si="37"/>
        <v>-13.634010652474494</v>
      </c>
      <c r="F210" s="9">
        <f t="shared" si="38"/>
        <v>-10.383716539637767</v>
      </c>
      <c r="G210" s="10">
        <f t="shared" si="47"/>
        <v>2.1666666599999997</v>
      </c>
      <c r="H210" s="5">
        <f t="shared" si="47"/>
        <v>1</v>
      </c>
      <c r="I210">
        <f t="shared" si="40"/>
        <v>55.925092257963662</v>
      </c>
      <c r="J210">
        <f t="shared" si="41"/>
        <v>47.942249170861373</v>
      </c>
      <c r="K210">
        <f t="shared" si="41"/>
        <v>-28.795080977500117</v>
      </c>
      <c r="L210">
        <f t="shared" si="42"/>
        <v>-10.532537474813489</v>
      </c>
      <c r="M210">
        <f t="shared" si="43"/>
        <v>-25.847945742409149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46.965883191881453</v>
      </c>
      <c r="C211" s="9">
        <f t="shared" si="36"/>
        <v>1.1520000000000008</v>
      </c>
      <c r="D211" s="9">
        <f t="shared" si="37"/>
        <v>63.965883191881453</v>
      </c>
      <c r="E211" s="9">
        <f t="shared" si="37"/>
        <v>-13.810141547467783</v>
      </c>
      <c r="F211" s="9">
        <f t="shared" si="38"/>
        <v>-10.512383276820668</v>
      </c>
      <c r="G211" s="10">
        <f t="shared" si="47"/>
        <v>2.1666666599999997</v>
      </c>
      <c r="H211" s="5">
        <f t="shared" si="47"/>
        <v>1</v>
      </c>
      <c r="I211">
        <f t="shared" si="40"/>
        <v>55.95145111991301</v>
      </c>
      <c r="J211">
        <f t="shared" si="41"/>
        <v>47.878000692265012</v>
      </c>
      <c r="K211">
        <f t="shared" si="41"/>
        <v>-28.952753446528813</v>
      </c>
      <c r="L211">
        <f t="shared" si="42"/>
        <v>-10.523380175643771</v>
      </c>
      <c r="M211">
        <f t="shared" si="43"/>
        <v>-25.810308382886877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47.257743208616105</v>
      </c>
      <c r="C212" s="9">
        <f t="shared" si="36"/>
        <v>1.1580000000000008</v>
      </c>
      <c r="D212" s="9">
        <f t="shared" si="37"/>
        <v>64.257743208616105</v>
      </c>
      <c r="E212" s="9">
        <f t="shared" si="37"/>
        <v>-13.987233544279071</v>
      </c>
      <c r="F212" s="9">
        <f t="shared" si="38"/>
        <v>-10.641585260991544</v>
      </c>
      <c r="G212" s="10">
        <f t="shared" si="47"/>
        <v>2.1666666599999997</v>
      </c>
      <c r="H212" s="5">
        <f t="shared" si="47"/>
        <v>1</v>
      </c>
      <c r="I212">
        <f t="shared" si="40"/>
        <v>55.978243744291937</v>
      </c>
      <c r="J212">
        <f t="shared" si="41"/>
        <v>47.813808073193584</v>
      </c>
      <c r="K212">
        <f t="shared" si="41"/>
        <v>-29.110196327664422</v>
      </c>
      <c r="L212">
        <f t="shared" si="42"/>
        <v>-10.514303327457931</v>
      </c>
      <c r="M212">
        <f t="shared" si="43"/>
        <v>-25.772639254117195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47.54921181924918</v>
      </c>
      <c r="C213" s="9">
        <f t="shared" ref="C213:C276" si="52">C212+_dt</f>
        <v>1.1640000000000008</v>
      </c>
      <c r="D213" s="9">
        <f t="shared" ref="D213:E276" si="53">D212+$C$7*(J212+J213)/2</f>
        <v>64.54921181924918</v>
      </c>
      <c r="E213" s="9">
        <f t="shared" si="53"/>
        <v>-14.165285241831148</v>
      </c>
      <c r="F213" s="9">
        <f t="shared" ref="F213:F276" si="54">$O$1*D213^2+$O$2*D213+$O$3</f>
        <v>-10.771319795701684</v>
      </c>
      <c r="G213" s="10">
        <f t="shared" ref="G213:H228" si="55">G212</f>
        <v>2.1666666599999997</v>
      </c>
      <c r="H213" s="5">
        <f t="shared" si="55"/>
        <v>1</v>
      </c>
      <c r="I213">
        <f t="shared" ref="I213:I276" si="56">SQRT(J213^2+K213^2)</f>
        <v>56.005466860560027</v>
      </c>
      <c r="J213">
        <f t="shared" ref="J213:K276" si="57">J212+L212*$C$7</f>
        <v>47.749670822896093</v>
      </c>
      <c r="K213">
        <f t="shared" si="57"/>
        <v>-29.267409427114536</v>
      </c>
      <c r="L213">
        <f t="shared" ref="L213:L276" si="58">-$C$15*I213*J213</f>
        <v>-10.505305898302929</v>
      </c>
      <c r="M213">
        <f t="shared" ref="M213:M276" si="59">-$C$6-$C$15*I213*K213</f>
        <v>-25.734938042419262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47.840289360052608</v>
      </c>
      <c r="C214" s="9">
        <f t="shared" si="52"/>
        <v>1.1700000000000008</v>
      </c>
      <c r="D214" s="9">
        <f t="shared" si="53"/>
        <v>64.840289360052608</v>
      </c>
      <c r="E214" s="9">
        <f t="shared" si="53"/>
        <v>-14.344295237858827</v>
      </c>
      <c r="F214" s="9">
        <f t="shared" si="54"/>
        <v>-10.901584190269659</v>
      </c>
      <c r="G214" s="10">
        <f t="shared" si="55"/>
        <v>2.1666666599999997</v>
      </c>
      <c r="H214" s="5">
        <f t="shared" si="55"/>
        <v>1</v>
      </c>
      <c r="I214">
        <f t="shared" si="56"/>
        <v>56.033117201974832</v>
      </c>
      <c r="J214">
        <f t="shared" si="57"/>
        <v>47.685588456916442</v>
      </c>
      <c r="K214">
        <f t="shared" si="57"/>
        <v>-29.424392549173294</v>
      </c>
      <c r="L214">
        <f t="shared" si="58"/>
        <v>-10.496386861973855</v>
      </c>
      <c r="M214">
        <f t="shared" si="59"/>
        <v>-25.697204444593414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48.130976164362238</v>
      </c>
      <c r="C215" s="9">
        <f t="shared" si="52"/>
        <v>1.1760000000000008</v>
      </c>
      <c r="D215" s="9">
        <f t="shared" si="53"/>
        <v>65.130976164362238</v>
      </c>
      <c r="E215" s="9">
        <f t="shared" si="53"/>
        <v>-14.524262128897476</v>
      </c>
      <c r="F215" s="9">
        <f t="shared" si="54"/>
        <v>-11.032375759751655</v>
      </c>
      <c r="G215" s="10">
        <f t="shared" si="55"/>
        <v>2.1666666599999997</v>
      </c>
      <c r="H215" s="5">
        <f t="shared" si="55"/>
        <v>1</v>
      </c>
      <c r="I215">
        <f t="shared" si="56"/>
        <v>56.061191505776925</v>
      </c>
      <c r="J215">
        <f t="shared" si="57"/>
        <v>47.621560497058404</v>
      </c>
      <c r="K215">
        <f t="shared" si="57"/>
        <v>-29.581145496285313</v>
      </c>
      <c r="L215">
        <f t="shared" si="58"/>
        <v>-10.487545198024161</v>
      </c>
      <c r="M215">
        <f t="shared" si="59"/>
        <v>-25.659438167848691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48.421272562615883</v>
      </c>
      <c r="C216" s="9">
        <f t="shared" si="52"/>
        <v>1.1820000000000008</v>
      </c>
      <c r="D216" s="9">
        <f t="shared" si="53"/>
        <v>65.421272562615883</v>
      </c>
      <c r="E216" s="9">
        <f t="shared" si="53"/>
        <v>-14.705184510271929</v>
      </c>
      <c r="F216" s="9">
        <f t="shared" si="54"/>
        <v>-11.163691824912416</v>
      </c>
      <c r="G216" s="10">
        <f t="shared" si="55"/>
        <v>2.1666666599999997</v>
      </c>
      <c r="H216" s="5">
        <f t="shared" si="55"/>
        <v>1</v>
      </c>
      <c r="I216">
        <f t="shared" si="56"/>
        <v>56.089686513373309</v>
      </c>
      <c r="J216">
        <f t="shared" si="57"/>
        <v>47.557586471350454</v>
      </c>
      <c r="K216">
        <f t="shared" si="57"/>
        <v>-29.737668069109191</v>
      </c>
      <c r="L216">
        <f t="shared" si="58"/>
        <v>-10.478779891775583</v>
      </c>
      <c r="M216">
        <f t="shared" si="59"/>
        <v>-25.621638929729951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48.711178882391238</v>
      </c>
      <c r="C217" s="9">
        <f t="shared" si="52"/>
        <v>1.1880000000000008</v>
      </c>
      <c r="D217" s="9">
        <f t="shared" si="53"/>
        <v>65.711178882391238</v>
      </c>
      <c r="E217" s="9">
        <f t="shared" si="53"/>
        <v>-14.887060976085783</v>
      </c>
      <c r="F217" s="9">
        <f t="shared" si="54"/>
        <v>-11.295529712196906</v>
      </c>
      <c r="G217" s="10">
        <f t="shared" si="55"/>
        <v>2.1666666599999997</v>
      </c>
      <c r="H217" s="5">
        <f t="shared" si="55"/>
        <v>1</v>
      </c>
      <c r="I217">
        <f t="shared" si="56"/>
        <v>56.118598970519272</v>
      </c>
      <c r="J217">
        <f t="shared" si="57"/>
        <v>47.49366591401062</v>
      </c>
      <c r="K217">
        <f t="shared" si="57"/>
        <v>-29.893960066580544</v>
      </c>
      <c r="L217">
        <f t="shared" si="58"/>
        <v>-10.470089934327733</v>
      </c>
      <c r="M217">
        <f t="shared" si="59"/>
        <v>-25.583806458044599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49.00069544844348</v>
      </c>
      <c r="C218" s="9">
        <f t="shared" si="52"/>
        <v>1.1940000000000008</v>
      </c>
      <c r="D218" s="9">
        <f t="shared" si="53"/>
        <v>66.00069544844348</v>
      </c>
      <c r="E218" s="9">
        <f t="shared" si="53"/>
        <v>-15.069890119211076</v>
      </c>
      <c r="F218" s="9">
        <f t="shared" si="54"/>
        <v>-11.427886753702406</v>
      </c>
      <c r="G218" s="10">
        <f t="shared" si="55"/>
        <v>2.1666666599999997</v>
      </c>
      <c r="H218" s="5">
        <f t="shared" si="55"/>
        <v>1</v>
      </c>
      <c r="I218">
        <f t="shared" si="56"/>
        <v>56.14792562749841</v>
      </c>
      <c r="J218">
        <f t="shared" si="57"/>
        <v>47.429798365411223</v>
      </c>
      <c r="K218">
        <f t="shared" si="57"/>
        <v>-30.050021285974616</v>
      </c>
      <c r="L218">
        <f t="shared" si="58"/>
        <v>-10.461474322567343</v>
      </c>
      <c r="M218">
        <f t="shared" si="59"/>
        <v>-25.545940490788972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49.289822582742715</v>
      </c>
      <c r="C219" s="9">
        <f t="shared" si="52"/>
        <v>1.2000000000000008</v>
      </c>
      <c r="D219" s="9">
        <f t="shared" si="53"/>
        <v>66.289822582742715</v>
      </c>
      <c r="E219" s="9">
        <f t="shared" si="53"/>
        <v>-15.253670531278352</v>
      </c>
      <c r="F219" s="9">
        <f t="shared" si="54"/>
        <v>-11.560760287151304</v>
      </c>
      <c r="G219" s="10">
        <f t="shared" si="55"/>
        <v>2.1666666599999997</v>
      </c>
      <c r="H219" s="5">
        <f t="shared" si="55"/>
        <v>1</v>
      </c>
      <c r="I219">
        <f t="shared" si="56"/>
        <v>56.177663239301097</v>
      </c>
      <c r="J219">
        <f t="shared" si="57"/>
        <v>47.365983372043566</v>
      </c>
      <c r="K219">
        <f t="shared" si="57"/>
        <v>-30.205851522968427</v>
      </c>
      <c r="L219">
        <f t="shared" si="58"/>
        <v>-10.452932059177176</v>
      </c>
      <c r="M219">
        <f t="shared" si="59"/>
        <v>-25.508040776074356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49.578560604511225</v>
      </c>
      <c r="C220" s="9">
        <f t="shared" si="52"/>
        <v>1.2060000000000008</v>
      </c>
      <c r="D220" s="9">
        <f t="shared" si="53"/>
        <v>66.578560604511225</v>
      </c>
      <c r="E220" s="9">
        <f t="shared" si="53"/>
        <v>-15.438400802667099</v>
      </c>
      <c r="F220" s="9">
        <f t="shared" si="54"/>
        <v>-11.694147655864469</v>
      </c>
      <c r="G220" s="10">
        <f t="shared" si="55"/>
        <v>2.1666666599999997</v>
      </c>
      <c r="H220" s="5">
        <f t="shared" si="55"/>
        <v>1</v>
      </c>
      <c r="I220">
        <f t="shared" si="56"/>
        <v>56.207808565801116</v>
      </c>
      <c r="J220">
        <f t="shared" si="57"/>
        <v>47.302220486482582</v>
      </c>
      <c r="K220">
        <f t="shared" si="57"/>
        <v>-30.361450571702481</v>
      </c>
      <c r="L220">
        <f t="shared" si="58"/>
        <v>-10.44446215264459</v>
      </c>
      <c r="M220">
        <f t="shared" si="59"/>
        <v>-25.470107072052667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49.866909830260425</v>
      </c>
      <c r="C221" s="9">
        <f t="shared" si="52"/>
        <v>1.2120000000000009</v>
      </c>
      <c r="D221" s="9">
        <f t="shared" si="53"/>
        <v>66.866909830260425</v>
      </c>
      <c r="E221" s="9">
        <f t="shared" si="53"/>
        <v>-15.62407952249656</v>
      </c>
      <c r="F221" s="9">
        <f t="shared" si="54"/>
        <v>-11.828046208735142</v>
      </c>
      <c r="G221" s="10">
        <f t="shared" si="55"/>
        <v>2.1666666599999997</v>
      </c>
      <c r="H221" s="5">
        <f t="shared" si="55"/>
        <v>1</v>
      </c>
      <c r="I221">
        <f t="shared" si="56"/>
        <v>56.238358371930616</v>
      </c>
      <c r="J221">
        <f t="shared" si="57"/>
        <v>47.238509267351454</v>
      </c>
      <c r="K221">
        <f t="shared" si="57"/>
        <v>-30.516818224842002</v>
      </c>
      <c r="L221">
        <f t="shared" si="58"/>
        <v>-10.436063617269754</v>
      </c>
      <c r="M221">
        <f t="shared" si="59"/>
        <v>-25.432139146841788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50.154870573827665</v>
      </c>
      <c r="C222" s="9">
        <f t="shared" si="52"/>
        <v>1.2180000000000009</v>
      </c>
      <c r="D222" s="9">
        <f t="shared" si="53"/>
        <v>67.154870573827665</v>
      </c>
      <c r="E222" s="9">
        <f t="shared" si="53"/>
        <v>-15.810705278616924</v>
      </c>
      <c r="F222" s="9">
        <f t="shared" si="54"/>
        <v>-11.96245330020346</v>
      </c>
      <c r="G222" s="10">
        <f t="shared" si="55"/>
        <v>2.1666666599999997</v>
      </c>
      <c r="H222" s="5">
        <f t="shared" si="55"/>
        <v>1</v>
      </c>
      <c r="I222">
        <f t="shared" si="56"/>
        <v>56.269309427853166</v>
      </c>
      <c r="J222">
        <f t="shared" si="57"/>
        <v>47.174849279286107</v>
      </c>
      <c r="K222">
        <f t="shared" si="57"/>
        <v>-30.671954273637738</v>
      </c>
      <c r="L222">
        <f t="shared" si="58"/>
        <v>-10.427735473173497</v>
      </c>
      <c r="M222">
        <f t="shared" si="59"/>
        <v>-25.394136778450608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50.442443146412828</v>
      </c>
      <c r="C223" s="9">
        <f t="shared" si="52"/>
        <v>1.2240000000000009</v>
      </c>
      <c r="D223" s="9">
        <f t="shared" si="53"/>
        <v>67.442443146412828</v>
      </c>
      <c r="E223" s="9">
        <f t="shared" si="53"/>
        <v>-15.998276657600877</v>
      </c>
      <c r="F223" s="9">
        <f t="shared" si="54"/>
        <v>-12.097366290231507</v>
      </c>
      <c r="G223" s="10">
        <f t="shared" si="55"/>
        <v>2.1666666599999997</v>
      </c>
      <c r="H223" s="5">
        <f t="shared" si="55"/>
        <v>1</v>
      </c>
      <c r="I223">
        <f t="shared" si="56"/>
        <v>56.30065850913514</v>
      </c>
      <c r="J223">
        <f t="shared" si="57"/>
        <v>47.111240092899749</v>
      </c>
      <c r="K223">
        <f t="shared" si="57"/>
        <v>-30.826858507986287</v>
      </c>
      <c r="L223">
        <f t="shared" si="58"/>
        <v>-10.419476746304804</v>
      </c>
      <c r="M223">
        <f t="shared" si="59"/>
        <v>-25.356099754703752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50.729627856614655</v>
      </c>
      <c r="C224" s="9">
        <f t="shared" si="52"/>
        <v>1.2300000000000009</v>
      </c>
      <c r="D224" s="9">
        <f t="shared" si="53"/>
        <v>67.729627856614655</v>
      </c>
      <c r="E224" s="9">
        <f t="shared" si="53"/>
        <v>-16.186792244735528</v>
      </c>
      <c r="F224" s="9">
        <f t="shared" si="54"/>
        <v>-12.232782544278956</v>
      </c>
      <c r="G224" s="10">
        <f t="shared" si="55"/>
        <v>2.1666666599999997</v>
      </c>
      <c r="H224" s="5">
        <f t="shared" si="55"/>
        <v>1</v>
      </c>
      <c r="I224">
        <f t="shared" si="56"/>
        <v>56.332402396915157</v>
      </c>
      <c r="J224">
        <f t="shared" si="57"/>
        <v>47.047681284747291</v>
      </c>
      <c r="K224">
        <f t="shared" si="57"/>
        <v>-30.981530716489981</v>
      </c>
      <c r="L224">
        <f t="shared" si="58"/>
        <v>-10.411286468447956</v>
      </c>
      <c r="M224">
        <f t="shared" si="59"/>
        <v>-25.318027873166002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51.016425010466875</v>
      </c>
      <c r="C225" s="9">
        <f t="shared" si="52"/>
        <v>1.2360000000000009</v>
      </c>
      <c r="D225" s="9">
        <f t="shared" si="53"/>
        <v>68.016425010466875</v>
      </c>
      <c r="E225" s="9">
        <f t="shared" si="53"/>
        <v>-16.376250624014698</v>
      </c>
      <c r="F225" s="9">
        <f t="shared" si="54"/>
        <v>-12.368699433279209</v>
      </c>
      <c r="G225" s="10">
        <f t="shared" si="55"/>
        <v>2.1666666599999997</v>
      </c>
      <c r="H225" s="5">
        <f t="shared" si="55"/>
        <v>1</v>
      </c>
      <c r="I225">
        <f t="shared" si="56"/>
        <v>56.364537878071708</v>
      </c>
      <c r="J225">
        <f t="shared" si="57"/>
        <v>46.984172437289757</v>
      </c>
      <c r="K225">
        <f t="shared" si="57"/>
        <v>-31.135970686516295</v>
      </c>
      <c r="L225">
        <f t="shared" si="58"/>
        <v>-10.403163677229276</v>
      </c>
      <c r="M225">
        <f t="shared" si="59"/>
        <v>-25.279920941066457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51.302834911474122</v>
      </c>
      <c r="C226" s="9">
        <f t="shared" si="52"/>
        <v>1.2420000000000009</v>
      </c>
      <c r="D226" s="9">
        <f t="shared" si="53"/>
        <v>68.302834911474122</v>
      </c>
      <c r="E226" s="9">
        <f t="shared" si="53"/>
        <v>-16.566650378131555</v>
      </c>
      <c r="F226" s="9">
        <f t="shared" si="54"/>
        <v>-12.505114333616131</v>
      </c>
      <c r="G226" s="10">
        <f t="shared" si="55"/>
        <v>2.1666666599999997</v>
      </c>
      <c r="H226" s="5">
        <f t="shared" si="55"/>
        <v>1</v>
      </c>
      <c r="I226">
        <f t="shared" si="56"/>
        <v>56.397061745388925</v>
      </c>
      <c r="J226">
        <f t="shared" si="57"/>
        <v>46.920713138858659</v>
      </c>
      <c r="K226">
        <f t="shared" si="57"/>
        <v>-31.290178204256801</v>
      </c>
      <c r="L226">
        <f t="shared" si="58"/>
        <v>-10.395107416123535</v>
      </c>
      <c r="M226">
        <f t="shared" si="59"/>
        <v>-25.241778775222407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51.588857860647678</v>
      </c>
      <c r="C227" s="9">
        <f t="shared" si="52"/>
        <v>1.2480000000000009</v>
      </c>
      <c r="D227" s="9">
        <f t="shared" si="53"/>
        <v>68.588857860647678</v>
      </c>
      <c r="E227" s="9">
        <f t="shared" si="53"/>
        <v>-16.757990088471637</v>
      </c>
      <c r="F227" s="9">
        <f t="shared" si="54"/>
        <v>-12.642024627101332</v>
      </c>
      <c r="G227" s="10">
        <f t="shared" si="55"/>
        <v>2.1666666599999997</v>
      </c>
      <c r="H227" s="5">
        <f t="shared" si="55"/>
        <v>1</v>
      </c>
      <c r="I227">
        <f t="shared" si="56"/>
        <v>56.429970797720415</v>
      </c>
      <c r="J227">
        <f t="shared" si="57"/>
        <v>46.857302983620308</v>
      </c>
      <c r="K227">
        <f t="shared" si="57"/>
        <v>-31.444153054785659</v>
      </c>
      <c r="L227">
        <f t="shared" si="58"/>
        <v>-10.38711673445996</v>
      </c>
      <c r="M227">
        <f t="shared" si="59"/>
        <v>-25.203601201962961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51.874494156540919</v>
      </c>
      <c r="C228" s="9">
        <f t="shared" si="52"/>
        <v>1.2540000000000009</v>
      </c>
      <c r="D228" s="9">
        <f t="shared" si="53"/>
        <v>68.874494156540919</v>
      </c>
      <c r="E228" s="9">
        <f t="shared" si="53"/>
        <v>-16.950268335106191</v>
      </c>
      <c r="F228" s="9">
        <f t="shared" si="54"/>
        <v>-12.779427700951931</v>
      </c>
      <c r="G228" s="10">
        <f t="shared" si="55"/>
        <v>2.1666666599999997</v>
      </c>
      <c r="H228" s="5">
        <f t="shared" si="55"/>
        <v>1</v>
      </c>
      <c r="I228">
        <f t="shared" si="56"/>
        <v>56.463261840151205</v>
      </c>
      <c r="J228">
        <f t="shared" si="57"/>
        <v>46.793941571540103</v>
      </c>
      <c r="K228">
        <f t="shared" si="57"/>
        <v>-31.597895022117633</v>
      </c>
      <c r="L228">
        <f t="shared" si="58"/>
        <v>-10.379190687427862</v>
      </c>
      <c r="M228">
        <f t="shared" si="59"/>
        <v>-25.165388057052432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52.15974409528458</v>
      </c>
      <c r="C229" s="9">
        <f t="shared" si="52"/>
        <v>1.2600000000000009</v>
      </c>
      <c r="D229" s="9">
        <f t="shared" si="53"/>
        <v>69.15974409528458</v>
      </c>
      <c r="E229" s="9">
        <f t="shared" si="53"/>
        <v>-17.143483696785911</v>
      </c>
      <c r="F229" s="9">
        <f t="shared" si="54"/>
        <v>-12.917320947768875</v>
      </c>
      <c r="G229" s="10">
        <f t="shared" ref="G229:H244" si="61">G228</f>
        <v>2.1666666599999997</v>
      </c>
      <c r="H229" s="5">
        <f t="shared" si="61"/>
        <v>1</v>
      </c>
      <c r="I229">
        <f t="shared" si="56"/>
        <v>56.496931684157751</v>
      </c>
      <c r="J229">
        <f t="shared" si="57"/>
        <v>46.73062850834679</v>
      </c>
      <c r="K229">
        <f t="shared" si="57"/>
        <v>-31.751403889265653</v>
      </c>
      <c r="L229">
        <f t="shared" si="58"/>
        <v>-10.371328336081913</v>
      </c>
      <c r="M229">
        <f t="shared" si="59"/>
        <v>-25.127139185613487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52.444607970621803</v>
      </c>
      <c r="C230" s="9">
        <f t="shared" si="52"/>
        <v>1.2660000000000009</v>
      </c>
      <c r="D230" s="9">
        <f t="shared" si="53"/>
        <v>69.444607970621803</v>
      </c>
      <c r="E230" s="9">
        <f t="shared" si="53"/>
        <v>-17.337634750934978</v>
      </c>
      <c r="F230" s="9">
        <f t="shared" si="54"/>
        <v>-13.055701765515774</v>
      </c>
      <c r="G230" s="10">
        <f t="shared" si="61"/>
        <v>2.1666666599999997</v>
      </c>
      <c r="H230" s="5">
        <f t="shared" si="61"/>
        <v>1</v>
      </c>
      <c r="I230">
        <f t="shared" si="56"/>
        <v>56.530977147765981</v>
      </c>
      <c r="J230">
        <f t="shared" si="57"/>
        <v>46.667363405496687</v>
      </c>
      <c r="K230">
        <f t="shared" si="57"/>
        <v>-31.904679438297894</v>
      </c>
      <c r="L230">
        <f t="shared" si="58"/>
        <v>-10.363528747346992</v>
      </c>
      <c r="M230">
        <f t="shared" si="59"/>
        <v>-25.088854442050053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52.729086073942995</v>
      </c>
      <c r="C231" s="9">
        <f t="shared" si="52"/>
        <v>1.2720000000000009</v>
      </c>
      <c r="D231" s="9">
        <f t="shared" si="53"/>
        <v>69.729086073942995</v>
      </c>
      <c r="E231" s="9">
        <f t="shared" si="53"/>
        <v>-17.532720073645489</v>
      </c>
      <c r="F231" s="9">
        <f t="shared" si="54"/>
        <v>-13.194567557498276</v>
      </c>
      <c r="G231" s="10">
        <f t="shared" si="61"/>
        <v>2.1666666599999997</v>
      </c>
      <c r="H231" s="5">
        <f t="shared" si="61"/>
        <v>1</v>
      </c>
      <c r="I231">
        <f t="shared" si="56"/>
        <v>56.565395055707413</v>
      </c>
      <c r="J231">
        <f t="shared" si="57"/>
        <v>46.604145880137871</v>
      </c>
      <c r="K231">
        <f t="shared" si="57"/>
        <v>-32.057721450394396</v>
      </c>
      <c r="L231">
        <f t="shared" si="58"/>
        <v>-10.355790994022698</v>
      </c>
      <c r="M231">
        <f t="shared" si="59"/>
        <v>-25.050533689970063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53.013178694320388</v>
      </c>
      <c r="C232" s="9">
        <f t="shared" si="52"/>
        <v>1.2780000000000009</v>
      </c>
      <c r="D232" s="9">
        <f t="shared" si="53"/>
        <v>70.013178694320388</v>
      </c>
      <c r="E232" s="9">
        <f t="shared" si="53"/>
        <v>-17.728738239672197</v>
      </c>
      <c r="F232" s="9">
        <f t="shared" si="54"/>
        <v>-13.333915732343879</v>
      </c>
      <c r="G232" s="10">
        <f t="shared" si="61"/>
        <v>2.1666666599999997</v>
      </c>
      <c r="H232" s="5">
        <f t="shared" si="61"/>
        <v>1</v>
      </c>
      <c r="I232">
        <f t="shared" si="56"/>
        <v>56.600182239573222</v>
      </c>
      <c r="J232">
        <f t="shared" si="57"/>
        <v>46.540975555074333</v>
      </c>
      <c r="K232">
        <f t="shared" si="57"/>
        <v>-32.210529705903213</v>
      </c>
      <c r="L232">
        <f t="shared" si="58"/>
        <v>-10.348114154787419</v>
      </c>
      <c r="M232">
        <f t="shared" si="59"/>
        <v>-25.012176802107959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53.296886118542488</v>
      </c>
      <c r="C233" s="9">
        <f t="shared" si="52"/>
        <v>1.2840000000000009</v>
      </c>
      <c r="D233" s="9">
        <f t="shared" si="53"/>
        <v>70.296886118542488</v>
      </c>
      <c r="E233" s="9">
        <f t="shared" si="53"/>
        <v>-17.925687822427609</v>
      </c>
      <c r="F233" s="9">
        <f t="shared" si="54"/>
        <v>-13.47374370398234</v>
      </c>
      <c r="G233" s="10">
        <f t="shared" si="61"/>
        <v>2.1666666599999997</v>
      </c>
      <c r="H233" s="5">
        <f t="shared" si="61"/>
        <v>1</v>
      </c>
      <c r="I233">
        <f t="shared" si="56"/>
        <v>56.635335537966377</v>
      </c>
      <c r="J233">
        <f t="shared" si="57"/>
        <v>46.477852058730129</v>
      </c>
      <c r="K233">
        <f t="shared" si="57"/>
        <v>-32.363103984396069</v>
      </c>
      <c r="L233">
        <f t="shared" si="58"/>
        <v>-10.340497314202057</v>
      </c>
      <c r="M233">
        <f t="shared" si="59"/>
        <v>-24.973783660247037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53.58020863114821</v>
      </c>
      <c r="C234" s="9">
        <f t="shared" si="52"/>
        <v>1.2900000000000009</v>
      </c>
      <c r="D234" s="9">
        <f t="shared" si="53"/>
        <v>70.58020863114821</v>
      </c>
      <c r="E234" s="9">
        <f t="shared" si="53"/>
        <v>-18.123567393977424</v>
      </c>
      <c r="F234" s="9">
        <f t="shared" si="54"/>
        <v>-13.614048891626499</v>
      </c>
      <c r="G234" s="10">
        <f t="shared" si="61"/>
        <v>2.1666666599999997</v>
      </c>
      <c r="H234" s="5">
        <f t="shared" si="61"/>
        <v>1</v>
      </c>
      <c r="I234">
        <f t="shared" si="56"/>
        <v>56.670851796651753</v>
      </c>
      <c r="J234">
        <f t="shared" si="57"/>
        <v>46.414775025113499</v>
      </c>
      <c r="K234">
        <f t="shared" si="57"/>
        <v>-32.515444064723575</v>
      </c>
      <c r="L234">
        <f t="shared" si="58"/>
        <v>-10.332939562713339</v>
      </c>
      <c r="M234">
        <f t="shared" si="59"/>
        <v>-24.93535415514161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53.863146514460837</v>
      </c>
      <c r="C235" s="9">
        <f t="shared" si="52"/>
        <v>1.2960000000000009</v>
      </c>
      <c r="D235" s="9">
        <f t="shared" si="53"/>
        <v>70.863146514460837</v>
      </c>
      <c r="E235" s="9">
        <f t="shared" si="53"/>
        <v>-18.322375525036296</v>
      </c>
      <c r="F235" s="9">
        <f t="shared" si="54"/>
        <v>-13.754828719753629</v>
      </c>
      <c r="G235" s="10">
        <f t="shared" si="61"/>
        <v>2.1666666599999997</v>
      </c>
      <c r="H235" s="5">
        <f t="shared" si="61"/>
        <v>1</v>
      </c>
      <c r="I235">
        <f t="shared" si="56"/>
        <v>56.706727868704206</v>
      </c>
      <c r="J235">
        <f t="shared" si="57"/>
        <v>46.351744093780951</v>
      </c>
      <c r="K235">
        <f t="shared" si="57"/>
        <v>-32.667549725069939</v>
      </c>
      <c r="L235">
        <f t="shared" si="58"/>
        <v>-10.325439996656732</v>
      </c>
      <c r="M235">
        <f t="shared" si="59"/>
        <v>-24.896888186439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54.145700048621762</v>
      </c>
      <c r="C236" s="9">
        <f t="shared" si="52"/>
        <v>1.3020000000000009</v>
      </c>
      <c r="D236" s="9">
        <f t="shared" si="53"/>
        <v>71.145700048621762</v>
      </c>
      <c r="E236" s="9">
        <f t="shared" si="53"/>
        <v>-18.522110784963932</v>
      </c>
      <c r="F236" s="9">
        <f t="shared" si="54"/>
        <v>-13.896080618087257</v>
      </c>
      <c r="G236" s="10">
        <f t="shared" si="61"/>
        <v>2.1666666599999997</v>
      </c>
      <c r="H236" s="5">
        <f t="shared" si="61"/>
        <v>1</v>
      </c>
      <c r="I236">
        <f t="shared" si="56"/>
        <v>56.742960614654621</v>
      </c>
      <c r="J236">
        <f t="shared" si="57"/>
        <v>46.288758909801345</v>
      </c>
      <c r="K236">
        <f t="shared" si="57"/>
        <v>-32.819420743007214</v>
      </c>
      <c r="L236">
        <f t="shared" si="58"/>
        <v>-10.317997718258971</v>
      </c>
      <c r="M236">
        <f t="shared" si="59"/>
        <v>-24.858385662601407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54.427869511623996</v>
      </c>
      <c r="C237" s="9">
        <f t="shared" si="52"/>
        <v>1.3080000000000009</v>
      </c>
      <c r="D237" s="9">
        <f t="shared" si="53"/>
        <v>71.427869511623996</v>
      </c>
      <c r="E237" s="9">
        <f t="shared" si="53"/>
        <v>-18.722771741761527</v>
      </c>
      <c r="F237" s="9">
        <f t="shared" si="54"/>
        <v>-14.037802021579466</v>
      </c>
      <c r="G237" s="10">
        <f t="shared" si="61"/>
        <v>2.1666666599999997</v>
      </c>
      <c r="H237" s="5">
        <f t="shared" si="61"/>
        <v>1</v>
      </c>
      <c r="I237">
        <f t="shared" si="56"/>
        <v>56.779546902633953</v>
      </c>
      <c r="J237">
        <f t="shared" si="57"/>
        <v>46.225819123719965</v>
      </c>
      <c r="K237">
        <f t="shared" si="57"/>
        <v>-32.971056895549083</v>
      </c>
      <c r="L237">
        <f t="shared" si="58"/>
        <v>-10.3106118356402</v>
      </c>
      <c r="M237">
        <f t="shared" si="59"/>
        <v>-24.819846500827616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54.709655179345489</v>
      </c>
      <c r="C238" s="9">
        <f t="shared" si="52"/>
        <v>1.3140000000000009</v>
      </c>
      <c r="D238" s="9">
        <f t="shared" si="53"/>
        <v>71.709655179345489</v>
      </c>
      <c r="E238" s="9">
        <f t="shared" si="53"/>
        <v>-18.924356962068526</v>
      </c>
      <c r="F238" s="9">
        <f t="shared" si="54"/>
        <v>-14.179990370393689</v>
      </c>
      <c r="G238" s="10">
        <f t="shared" si="61"/>
        <v>2.1666666599999997</v>
      </c>
      <c r="H238" s="5">
        <f t="shared" si="61"/>
        <v>1</v>
      </c>
      <c r="I238">
        <f t="shared" si="56"/>
        <v>56.816483608515178</v>
      </c>
      <c r="J238">
        <f t="shared" si="57"/>
        <v>46.162924391522559</v>
      </c>
      <c r="K238">
        <f t="shared" si="57"/>
        <v>-33.122457959204134</v>
      </c>
      <c r="L238">
        <f t="shared" si="58"/>
        <v>-10.303281462815695</v>
      </c>
      <c r="M238">
        <f t="shared" si="59"/>
        <v>-24.781270626974585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54.991057325582162</v>
      </c>
      <c r="C239" s="9">
        <f t="shared" si="52"/>
        <v>1.320000000000001</v>
      </c>
      <c r="D239" s="9">
        <f t="shared" si="53"/>
        <v>71.991057325582162</v>
      </c>
      <c r="E239" s="9">
        <f t="shared" si="53"/>
        <v>-19.126865011159687</v>
      </c>
      <c r="F239" s="9">
        <f t="shared" si="54"/>
        <v>-14.322643109887903</v>
      </c>
      <c r="G239" s="10">
        <f t="shared" si="61"/>
        <v>2.1666666599999997</v>
      </c>
      <c r="H239" s="5">
        <f t="shared" si="61"/>
        <v>1</v>
      </c>
      <c r="I239">
        <f t="shared" si="56"/>
        <v>56.853767616053176</v>
      </c>
      <c r="J239">
        <f t="shared" si="57"/>
        <v>46.10007437459938</v>
      </c>
      <c r="K239">
        <f t="shared" si="57"/>
        <v>-33.27362371002868</v>
      </c>
      <c r="L239">
        <f t="shared" si="58"/>
        <v>-10.296005719697199</v>
      </c>
      <c r="M239">
        <f t="shared" si="59"/>
        <v>-24.74265797547892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55.272076222080798</v>
      </c>
      <c r="C240" s="9">
        <f t="shared" si="52"/>
        <v>1.326000000000001</v>
      </c>
      <c r="D240" s="9">
        <f t="shared" si="53"/>
        <v>72.272076222080798</v>
      </c>
      <c r="E240" s="9">
        <f t="shared" si="53"/>
        <v>-19.330294452942496</v>
      </c>
      <c r="F240" s="9">
        <f t="shared" si="54"/>
        <v>-14.465757690598368</v>
      </c>
      <c r="G240" s="10">
        <f t="shared" si="61"/>
        <v>2.1666666599999997</v>
      </c>
      <c r="H240" s="5">
        <f t="shared" si="61"/>
        <v>1</v>
      </c>
      <c r="I240">
        <f t="shared" si="56"/>
        <v>56.891395817022634</v>
      </c>
      <c r="J240">
        <f t="shared" si="57"/>
        <v>46.037268739709226</v>
      </c>
      <c r="K240">
        <f t="shared" si="57"/>
        <v>-33.424553923679099</v>
      </c>
      <c r="L240">
        <f t="shared" si="58"/>
        <v>-10.288783732093874</v>
      </c>
      <c r="M240">
        <f t="shared" si="59"/>
        <v>-24.704008489278245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55.552712138571692</v>
      </c>
      <c r="C241" s="9">
        <f t="shared" si="52"/>
        <v>1.332000000000001</v>
      </c>
      <c r="D241" s="9">
        <f t="shared" si="53"/>
        <v>72.552712138571692</v>
      </c>
      <c r="E241" s="9">
        <f t="shared" si="53"/>
        <v>-19.534643849954882</v>
      </c>
      <c r="F241" s="9">
        <f t="shared" si="54"/>
        <v>-14.609331568223757</v>
      </c>
      <c r="G241" s="10">
        <f t="shared" si="61"/>
        <v>2.1666666599999997</v>
      </c>
      <c r="H241" s="5">
        <f t="shared" si="61"/>
        <v>1</v>
      </c>
      <c r="I241">
        <f t="shared" si="56"/>
        <v>56.929365111353739</v>
      </c>
      <c r="J241">
        <f t="shared" si="57"/>
        <v>45.974507158943453</v>
      </c>
      <c r="K241">
        <f t="shared" si="57"/>
        <v>-33.575248375463694</v>
      </c>
      <c r="L241">
        <f t="shared" si="58"/>
        <v>-10.28161463171282</v>
      </c>
      <c r="M241">
        <f t="shared" si="59"/>
        <v>-24.665322119732476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55.832965342801018</v>
      </c>
      <c r="C242" s="9">
        <f t="shared" si="52"/>
        <v>1.338000000000001</v>
      </c>
      <c r="D242" s="9">
        <f t="shared" si="53"/>
        <v>72.832965342801018</v>
      </c>
      <c r="E242" s="9">
        <f t="shared" si="53"/>
        <v>-19.739911763363249</v>
      </c>
      <c r="F242" s="9">
        <f t="shared" si="54"/>
        <v>-14.753362203609722</v>
      </c>
      <c r="G242" s="10">
        <f t="shared" si="61"/>
        <v>2.1666666599999997</v>
      </c>
      <c r="H242" s="5">
        <f t="shared" si="61"/>
        <v>1</v>
      </c>
      <c r="I242">
        <f t="shared" si="56"/>
        <v>56.96767240726593</v>
      </c>
      <c r="J242">
        <f t="shared" si="57"/>
        <v>45.911789309690008</v>
      </c>
      <c r="K242">
        <f t="shared" si="57"/>
        <v>-33.725706840394061</v>
      </c>
      <c r="L242">
        <f t="shared" si="58"/>
        <v>-10.274497556159238</v>
      </c>
      <c r="M242">
        <f t="shared" si="59"/>
        <v>-24.626598826545031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56.112836100563101</v>
      </c>
      <c r="C243" s="9">
        <f t="shared" si="52"/>
        <v>1.344000000000001</v>
      </c>
      <c r="D243" s="9">
        <f t="shared" si="53"/>
        <v>73.112836100563101</v>
      </c>
      <c r="E243" s="9">
        <f t="shared" si="53"/>
        <v>-19.94609675296082</v>
      </c>
      <c r="F243" s="9">
        <f t="shared" si="54"/>
        <v>-14.897847062733991</v>
      </c>
      <c r="G243" s="10">
        <f t="shared" si="61"/>
        <v>2.1666666599999997</v>
      </c>
      <c r="H243" s="5">
        <f t="shared" si="61"/>
        <v>1</v>
      </c>
      <c r="I243">
        <f t="shared" si="56"/>
        <v>57.006314621399483</v>
      </c>
      <c r="J243">
        <f t="shared" si="57"/>
        <v>45.849114874597433</v>
      </c>
      <c r="K243">
        <f t="shared" si="57"/>
        <v>-33.875929093235989</v>
      </c>
      <c r="L243">
        <f t="shared" si="58"/>
        <v>-10.267431648936164</v>
      </c>
      <c r="M243">
        <f t="shared" si="59"/>
        <v>-24.587838577683939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56.392324675732311</v>
      </c>
      <c r="C244" s="9">
        <f t="shared" si="52"/>
        <v>1.350000000000001</v>
      </c>
      <c r="D244" s="9">
        <f t="shared" si="53"/>
        <v>73.392324675732311</v>
      </c>
      <c r="E244" s="9">
        <f t="shared" si="53"/>
        <v>-20.153197377166297</v>
      </c>
      <c r="F244" s="9">
        <f t="shared" si="54"/>
        <v>-15.042783616691779</v>
      </c>
      <c r="G244" s="10">
        <f t="shared" si="61"/>
        <v>2.1666666599999997</v>
      </c>
      <c r="H244" s="5">
        <f t="shared" si="61"/>
        <v>1</v>
      </c>
      <c r="I244">
        <f t="shared" si="56"/>
        <v>57.045288678944999</v>
      </c>
      <c r="J244">
        <f t="shared" si="57"/>
        <v>45.786483541538921</v>
      </c>
      <c r="K244">
        <f t="shared" si="57"/>
        <v>-34.025914908559862</v>
      </c>
      <c r="L244">
        <f t="shared" si="58"/>
        <v>-10.260416059443813</v>
      </c>
      <c r="M244">
        <f t="shared" si="59"/>
        <v>-24.549041349302929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56.671431330294908</v>
      </c>
      <c r="C245" s="9">
        <f t="shared" si="52"/>
        <v>1.356000000000001</v>
      </c>
      <c r="D245" s="9">
        <f t="shared" si="53"/>
        <v>73.671431330294908</v>
      </c>
      <c r="E245" s="9">
        <f t="shared" si="53"/>
        <v>-20.361212193022816</v>
      </c>
      <c r="F245" s="9">
        <f t="shared" si="54"/>
        <v>-15.188169341681714</v>
      </c>
      <c r="G245" s="10">
        <f t="shared" ref="G245:H260" si="62">G244</f>
        <v>2.1666666599999997</v>
      </c>
      <c r="H245" s="5">
        <f t="shared" si="62"/>
        <v>1</v>
      </c>
      <c r="I245">
        <f t="shared" si="56"/>
        <v>57.08459151377091</v>
      </c>
      <c r="J245">
        <f t="shared" si="57"/>
        <v>45.723895003576317</v>
      </c>
      <c r="K245">
        <f t="shared" si="57"/>
        <v>-34.175664060790609</v>
      </c>
      <c r="L245">
        <f t="shared" si="58"/>
        <v>-10.253449942978536</v>
      </c>
      <c r="M245">
        <f t="shared" si="59"/>
        <v>-24.510207125662436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56.950156324380529</v>
      </c>
      <c r="C246" s="9">
        <f t="shared" si="52"/>
        <v>1.362000000000001</v>
      </c>
      <c r="D246" s="9">
        <f t="shared" si="53"/>
        <v>73.950156324380529</v>
      </c>
      <c r="E246" s="9">
        <f t="shared" si="53"/>
        <v>-20.570139756197211</v>
      </c>
      <c r="F246" s="9">
        <f t="shared" si="54"/>
        <v>-15.334001718992166</v>
      </c>
      <c r="G246" s="10">
        <f t="shared" si="62"/>
        <v>2.1666666599999997</v>
      </c>
      <c r="H246" s="5">
        <f t="shared" si="62"/>
        <v>1</v>
      </c>
      <c r="I246">
        <f t="shared" si="56"/>
        <v>57.124220068548745</v>
      </c>
      <c r="J246">
        <f t="shared" si="57"/>
        <v>45.661348958924151</v>
      </c>
      <c r="K246">
        <f t="shared" si="57"/>
        <v>-34.32517632425715</v>
      </c>
      <c r="L246">
        <f t="shared" si="58"/>
        <v>-10.246532460731364</v>
      </c>
      <c r="M246">
        <f t="shared" si="59"/>
        <v>-24.471335899050594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57.228499916293529</v>
      </c>
      <c r="C247" s="9">
        <f t="shared" si="52"/>
        <v>1.368000000000001</v>
      </c>
      <c r="D247" s="9">
        <f t="shared" si="53"/>
        <v>74.228499916293529</v>
      </c>
      <c r="E247" s="9">
        <f t="shared" si="53"/>
        <v>-20.77997862097958</v>
      </c>
      <c r="F247" s="9">
        <f t="shared" si="54"/>
        <v>-15.48027823498796</v>
      </c>
      <c r="G247" s="10">
        <f t="shared" si="62"/>
        <v>2.1666666599999997</v>
      </c>
      <c r="H247" s="5">
        <f t="shared" si="62"/>
        <v>1</v>
      </c>
      <c r="I247">
        <f t="shared" si="56"/>
        <v>57.164171294876397</v>
      </c>
      <c r="J247">
        <f t="shared" si="57"/>
        <v>45.598845110913693</v>
      </c>
      <c r="K247">
        <f t="shared" si="57"/>
        <v>-34.474451473241359</v>
      </c>
      <c r="L247">
        <f t="shared" si="58"/>
        <v>-10.239662779786162</v>
      </c>
      <c r="M247">
        <f t="shared" si="59"/>
        <v>-24.43242766970419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57.506462362544084</v>
      </c>
      <c r="C248" s="9">
        <f t="shared" si="52"/>
        <v>1.374000000000001</v>
      </c>
      <c r="D248" s="9">
        <f t="shared" si="53"/>
        <v>74.506462362544084</v>
      </c>
      <c r="E248" s="9">
        <f t="shared" si="53"/>
        <v>-20.990727340283147</v>
      </c>
      <c r="F248" s="9">
        <f t="shared" si="54"/>
        <v>-15.626996381097559</v>
      </c>
      <c r="G248" s="10">
        <f t="shared" si="62"/>
        <v>2.1666666599999997</v>
      </c>
      <c r="H248" s="5">
        <f t="shared" si="62"/>
        <v>1</v>
      </c>
      <c r="I248">
        <f t="shared" si="56"/>
        <v>57.204442153399285</v>
      </c>
      <c r="J248">
        <f t="shared" si="57"/>
        <v>45.536383167956998</v>
      </c>
      <c r="K248">
        <f t="shared" si="57"/>
        <v>-34.623489282026554</v>
      </c>
      <c r="L248">
        <f t="shared" si="58"/>
        <v>-10.232840073117401</v>
      </c>
      <c r="M248">
        <f t="shared" si="59"/>
        <v>-24.39348244572961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57.78404391787906</v>
      </c>
      <c r="C249" s="9">
        <f t="shared" si="52"/>
        <v>1.380000000000001</v>
      </c>
      <c r="D249" s="9">
        <f t="shared" si="53"/>
        <v>74.78404391787906</v>
      </c>
      <c r="E249" s="9">
        <f t="shared" si="53"/>
        <v>-21.20238446564441</v>
      </c>
      <c r="F249" s="9">
        <f t="shared" si="54"/>
        <v>-15.774153653800571</v>
      </c>
      <c r="G249" s="10">
        <f t="shared" si="62"/>
        <v>2.1666666599999997</v>
      </c>
      <c r="H249" s="5">
        <f t="shared" si="62"/>
        <v>1</v>
      </c>
      <c r="I249">
        <f t="shared" si="56"/>
        <v>57.245029613929383</v>
      </c>
      <c r="J249">
        <f t="shared" si="57"/>
        <v>45.473962843510982</v>
      </c>
      <c r="K249">
        <f t="shared" si="57"/>
        <v>-34.772289524945506</v>
      </c>
      <c r="L249">
        <f t="shared" si="58"/>
        <v>-10.226063519587512</v>
      </c>
      <c r="M249">
        <f t="shared" si="59"/>
        <v>-24.354500243023772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58.061244835312692</v>
      </c>
      <c r="C250" s="9">
        <f t="shared" si="52"/>
        <v>1.386000000000001</v>
      </c>
      <c r="D250" s="9">
        <f t="shared" si="53"/>
        <v>75.061244835312692</v>
      </c>
      <c r="E250" s="9">
        <f t="shared" si="53"/>
        <v>-21.414948547223599</v>
      </c>
      <c r="F250" s="9">
        <f t="shared" si="54"/>
        <v>-15.921747554615767</v>
      </c>
      <c r="G250" s="10">
        <f t="shared" si="62"/>
        <v>2.1666666599999997</v>
      </c>
      <c r="H250" s="5">
        <f t="shared" si="62"/>
        <v>1</v>
      </c>
      <c r="I250">
        <f t="shared" si="56"/>
        <v>57.285930655562197</v>
      </c>
      <c r="J250">
        <f t="shared" si="57"/>
        <v>45.411583856041496</v>
      </c>
      <c r="K250">
        <f t="shared" si="57"/>
        <v>-34.920851976427954</v>
      </c>
      <c r="L250">
        <f t="shared" si="58"/>
        <v>-10.219332303943867</v>
      </c>
      <c r="M250">
        <f t="shared" si="59"/>
        <v>-24.315481085195071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58.338065366157025</v>
      </c>
      <c r="C251" s="9">
        <f t="shared" si="52"/>
        <v>1.392000000000001</v>
      </c>
      <c r="D251" s="9">
        <f t="shared" si="53"/>
        <v>75.338065366157025</v>
      </c>
      <c r="E251" s="9">
        <f t="shared" si="53"/>
        <v>-21.6284181338054</v>
      </c>
      <c r="F251" s="9">
        <f t="shared" si="54"/>
        <v>-16.069775590089382</v>
      </c>
      <c r="G251" s="10">
        <f t="shared" si="62"/>
        <v>2.1666666599999997</v>
      </c>
      <c r="H251" s="5">
        <f t="shared" si="62"/>
        <v>1</v>
      </c>
      <c r="I251">
        <f t="shared" si="56"/>
        <v>57.327142266791604</v>
      </c>
      <c r="J251">
        <f t="shared" si="57"/>
        <v>45.349245928987436</v>
      </c>
      <c r="K251">
        <f t="shared" si="57"/>
        <v>-35.069176411047643</v>
      </c>
      <c r="L251">
        <f t="shared" si="58"/>
        <v>-10.212645616815356</v>
      </c>
      <c r="M251">
        <f t="shared" si="59"/>
        <v>-24.276425003484352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58.614505760052154</v>
      </c>
      <c r="C252" s="9">
        <f t="shared" si="52"/>
        <v>1.398000000000001</v>
      </c>
      <c r="D252" s="9">
        <f t="shared" si="53"/>
        <v>75.614505760052154</v>
      </c>
      <c r="E252" s="9">
        <f t="shared" si="53"/>
        <v>-21.842791772799981</v>
      </c>
      <c r="F252" s="9">
        <f t="shared" si="54"/>
        <v>-16.218235271783886</v>
      </c>
      <c r="G252" s="10">
        <f t="shared" si="62"/>
        <v>2.1666666599999997</v>
      </c>
      <c r="H252" s="5">
        <f t="shared" si="62"/>
        <v>1</v>
      </c>
      <c r="I252">
        <f t="shared" si="56"/>
        <v>57.368661445622635</v>
      </c>
      <c r="J252">
        <f t="shared" si="57"/>
        <v>45.286948790724864</v>
      </c>
      <c r="K252">
        <f t="shared" si="57"/>
        <v>-35.217262603568898</v>
      </c>
      <c r="L252">
        <f t="shared" si="58"/>
        <v>-10.206002654708586</v>
      </c>
      <c r="M252">
        <f t="shared" si="59"/>
        <v>-24.237332036685871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58.890566264996181</v>
      </c>
      <c r="C253" s="9">
        <f t="shared" si="52"/>
        <v>1.404000000000001</v>
      </c>
      <c r="D253" s="9">
        <f t="shared" si="53"/>
        <v>75.890566264996181</v>
      </c>
      <c r="E253" s="9">
        <f t="shared" si="53"/>
        <v>-22.058068010244295</v>
      </c>
      <c r="F253" s="9">
        <f t="shared" si="54"/>
        <v>-16.367124116267071</v>
      </c>
      <c r="G253" s="10">
        <f t="shared" si="62"/>
        <v>2.1666666599999997</v>
      </c>
      <c r="H253" s="5">
        <f t="shared" si="62"/>
        <v>1</v>
      </c>
      <c r="I253">
        <f t="shared" si="56"/>
        <v>57.410485199682149</v>
      </c>
      <c r="J253">
        <f t="shared" si="57"/>
        <v>45.224692174531143</v>
      </c>
      <c r="K253">
        <f t="shared" si="57"/>
        <v>-35.365110328992685</v>
      </c>
      <c r="L253">
        <f t="shared" si="58"/>
        <v>-10.199402620003672</v>
      </c>
      <c r="M253">
        <f t="shared" si="59"/>
        <v>-24.198202231068333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59.166247127375073</v>
      </c>
      <c r="C254" s="9">
        <f t="shared" si="52"/>
        <v>1.410000000000001</v>
      </c>
      <c r="D254" s="9">
        <f t="shared" si="53"/>
        <v>76.166247127375073</v>
      </c>
      <c r="E254" s="9">
        <f t="shared" si="53"/>
        <v>-22.27424539080366</v>
      </c>
      <c r="F254" s="9">
        <f t="shared" si="54"/>
        <v>-16.51643964510161</v>
      </c>
      <c r="G254" s="10">
        <f t="shared" si="62"/>
        <v>2.1666666599999997</v>
      </c>
      <c r="H254" s="5">
        <f t="shared" si="62"/>
        <v>1</v>
      </c>
      <c r="I254">
        <f t="shared" si="56"/>
        <v>57.452610546327449</v>
      </c>
      <c r="J254">
        <f t="shared" si="57"/>
        <v>45.162475818549119</v>
      </c>
      <c r="K254">
        <f t="shared" si="57"/>
        <v>-35.512719362602205</v>
      </c>
      <c r="L254">
        <f t="shared" si="58"/>
        <v>-10.192844720949665</v>
      </c>
      <c r="M254">
        <f t="shared" si="59"/>
        <v>-24.159035640295958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59.441548591992188</v>
      </c>
      <c r="C255" s="9">
        <f t="shared" si="52"/>
        <v>1.416000000000001</v>
      </c>
      <c r="D255" s="9">
        <f t="shared" si="53"/>
        <v>76.441548591992188</v>
      </c>
      <c r="E255" s="9">
        <f t="shared" si="53"/>
        <v>-22.49132245777362</v>
      </c>
      <c r="F255" s="9">
        <f t="shared" si="54"/>
        <v>-16.666179384834859</v>
      </c>
      <c r="G255" s="10">
        <f t="shared" si="62"/>
        <v>2.1666666599999997</v>
      </c>
      <c r="H255" s="5">
        <f t="shared" si="62"/>
        <v>1</v>
      </c>
      <c r="I255">
        <f t="shared" si="56"/>
        <v>57.495034512752731</v>
      </c>
      <c r="J255">
        <f t="shared" si="57"/>
        <v>45.100299465751327</v>
      </c>
      <c r="K255">
        <f t="shared" si="57"/>
        <v>-35.660089480008011</v>
      </c>
      <c r="L255">
        <f t="shared" si="58"/>
        <v>-10.18632817165958</v>
      </c>
      <c r="M255">
        <f t="shared" si="59"/>
        <v>-24.119832325349599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59.71647090209764</v>
      </c>
      <c r="C256" s="9">
        <f t="shared" si="52"/>
        <v>1.422000000000001</v>
      </c>
      <c r="D256" s="9">
        <f t="shared" si="53"/>
        <v>76.71647090209764</v>
      </c>
      <c r="E256" s="9">
        <f t="shared" si="53"/>
        <v>-22.709297753082083</v>
      </c>
      <c r="F256" s="9">
        <f t="shared" si="54"/>
        <v>-16.816340866989162</v>
      </c>
      <c r="G256" s="10">
        <f t="shared" si="62"/>
        <v>2.1666666599999997</v>
      </c>
      <c r="H256" s="5">
        <f t="shared" si="62"/>
        <v>1</v>
      </c>
      <c r="I256">
        <f t="shared" si="56"/>
        <v>57.537754136093589</v>
      </c>
      <c r="J256">
        <f t="shared" si="57"/>
        <v>45.038162863904205</v>
      </c>
      <c r="K256">
        <f t="shared" si="57"/>
        <v>-35.807220457192642</v>
      </c>
      <c r="L256">
        <f t="shared" si="58"/>
        <v>-10.179852192105047</v>
      </c>
      <c r="M256">
        <f t="shared" si="59"/>
        <v>-24.080592354447937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59.991014299417415</v>
      </c>
      <c r="C257" s="9">
        <f t="shared" si="52"/>
        <v>1.428000000000001</v>
      </c>
      <c r="D257" s="9">
        <f t="shared" si="53"/>
        <v>76.991014299417415</v>
      </c>
      <c r="E257" s="9">
        <f t="shared" si="53"/>
        <v>-22.928169817291714</v>
      </c>
      <c r="F257" s="9">
        <f t="shared" si="54"/>
        <v>-16.966921628052397</v>
      </c>
      <c r="G257" s="10">
        <f t="shared" si="62"/>
        <v>2.1666666599999997</v>
      </c>
      <c r="H257" s="5">
        <f t="shared" si="62"/>
        <v>1</v>
      </c>
      <c r="I257">
        <f t="shared" si="56"/>
        <v>57.580766463529336</v>
      </c>
      <c r="J257">
        <f t="shared" si="57"/>
        <v>44.976065765532361</v>
      </c>
      <c r="K257">
        <f t="shared" si="57"/>
        <v>-35.954112070554771</v>
      </c>
      <c r="L257">
        <f t="shared" si="58"/>
        <v>-10.173416008110577</v>
      </c>
      <c r="M257">
        <f t="shared" si="59"/>
        <v>-24.041315802968739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60.265179024182331</v>
      </c>
      <c r="C258" s="9">
        <f t="shared" si="52"/>
        <v>1.4340000000000011</v>
      </c>
      <c r="D258" s="9">
        <f t="shared" si="53"/>
        <v>77.265179024182331</v>
      </c>
      <c r="E258" s="9">
        <f t="shared" si="53"/>
        <v>-23.147937189602612</v>
      </c>
      <c r="F258" s="9">
        <f t="shared" si="54"/>
        <v>-17.117919209468983</v>
      </c>
      <c r="G258" s="10">
        <f t="shared" si="62"/>
        <v>2.1666666599999997</v>
      </c>
      <c r="H258" s="5">
        <f t="shared" si="62"/>
        <v>1</v>
      </c>
      <c r="I258">
        <f t="shared" si="56"/>
        <v>57.624068552383292</v>
      </c>
      <c r="J258">
        <f t="shared" si="57"/>
        <v>44.914007927882885</v>
      </c>
      <c r="K258">
        <f t="shared" si="57"/>
        <v>-36.100764096952879</v>
      </c>
      <c r="L258">
        <f t="shared" si="58"/>
        <v>-10.167018851347454</v>
      </c>
      <c r="M258">
        <f t="shared" si="59"/>
        <v>-24.002002753370213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60.538965315156688</v>
      </c>
      <c r="C259" s="9">
        <f t="shared" si="52"/>
        <v>1.4400000000000011</v>
      </c>
      <c r="D259" s="9">
        <f t="shared" si="53"/>
        <v>77.538965315156688</v>
      </c>
      <c r="E259" s="9">
        <f t="shared" si="53"/>
        <v>-23.368598407855252</v>
      </c>
      <c r="F259" s="9">
        <f t="shared" si="54"/>
        <v>-17.269331157631136</v>
      </c>
      <c r="G259" s="10">
        <f t="shared" si="62"/>
        <v>2.1666666599999997</v>
      </c>
      <c r="H259" s="5">
        <f t="shared" si="62"/>
        <v>1</v>
      </c>
      <c r="I259">
        <f t="shared" si="56"/>
        <v>57.66765747022103</v>
      </c>
      <c r="J259">
        <f t="shared" si="57"/>
        <v>44.851989112889669</v>
      </c>
      <c r="K259">
        <f t="shared" si="57"/>
        <v>-36.24717631374844</v>
      </c>
      <c r="L259">
        <f t="shared" si="58"/>
        <v>-10.160659959327257</v>
      </c>
      <c r="M259">
        <f t="shared" si="59"/>
        <v>-23.962653295112446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60.812373409666776</v>
      </c>
      <c r="C260" s="9">
        <f t="shared" si="52"/>
        <v>1.4460000000000011</v>
      </c>
      <c r="D260" s="9">
        <f t="shared" si="53"/>
        <v>77.812373409666776</v>
      </c>
      <c r="E260" s="9">
        <f t="shared" si="53"/>
        <v>-23.590152008533675</v>
      </c>
      <c r="F260" s="9">
        <f t="shared" si="54"/>
        <v>-17.421155023870575</v>
      </c>
      <c r="G260" s="10">
        <f t="shared" si="62"/>
        <v>2.1666666599999997</v>
      </c>
      <c r="H260" s="5">
        <f t="shared" si="62"/>
        <v>1</v>
      </c>
      <c r="I260">
        <f t="shared" si="56"/>
        <v>57.711530294946535</v>
      </c>
      <c r="J260">
        <f t="shared" si="57"/>
        <v>44.790009087137776</v>
      </c>
      <c r="K260">
        <f t="shared" si="57"/>
        <v>-36.393348498848624</v>
      </c>
      <c r="L260">
        <f t="shared" si="58"/>
        <v>-10.154338575394984</v>
      </c>
      <c r="M260">
        <f t="shared" si="59"/>
        <v>-23.923267524578947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61.085403543629127</v>
      </c>
      <c r="C261" s="9">
        <f t="shared" si="52"/>
        <v>1.4520000000000011</v>
      </c>
      <c r="D261" s="9">
        <f t="shared" si="53"/>
        <v>78.085403543629127</v>
      </c>
      <c r="E261" s="9">
        <f t="shared" si="53"/>
        <v>-23.812596526768946</v>
      </c>
      <c r="F261" s="9">
        <f t="shared" si="54"/>
        <v>-17.573388364450455</v>
      </c>
      <c r="G261" s="10">
        <f t="shared" ref="G261:H276" si="63">G260</f>
        <v>2.1666666599999997</v>
      </c>
      <c r="H261" s="5">
        <f t="shared" si="63"/>
        <v>1</v>
      </c>
      <c r="I261">
        <f t="shared" si="56"/>
        <v>57.755684114896347</v>
      </c>
      <c r="J261">
        <f t="shared" si="57"/>
        <v>44.728067621827869</v>
      </c>
      <c r="K261">
        <f t="shared" si="57"/>
        <v>-36.539280430748555</v>
      </c>
      <c r="L261">
        <f t="shared" si="58"/>
        <v>-10.148053948721847</v>
      </c>
      <c r="M261">
        <f t="shared" si="59"/>
        <v>-23.883845544998316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61.358055951578564</v>
      </c>
      <c r="C262" s="9">
        <f t="shared" si="52"/>
        <v>1.4580000000000011</v>
      </c>
      <c r="D262" s="9">
        <f t="shared" si="53"/>
        <v>78.358055951578564</v>
      </c>
      <c r="E262" s="9">
        <f t="shared" si="53"/>
        <v>-24.035930496342878</v>
      </c>
      <c r="F262" s="9">
        <f t="shared" si="54"/>
        <v>-17.726028740557751</v>
      </c>
      <c r="G262" s="10">
        <f t="shared" si="63"/>
        <v>2.1666666599999997</v>
      </c>
      <c r="H262" s="5">
        <f t="shared" si="63"/>
        <v>1</v>
      </c>
      <c r="I262">
        <f t="shared" si="56"/>
        <v>57.800116028931647</v>
      </c>
      <c r="J262">
        <f t="shared" si="57"/>
        <v>44.666164492740663</v>
      </c>
      <c r="K262">
        <f t="shared" si="57"/>
        <v>-36.684971888573045</v>
      </c>
      <c r="L262">
        <f t="shared" si="58"/>
        <v>-10.141805334297652</v>
      </c>
      <c r="M262">
        <f t="shared" si="59"/>
        <v>-23.844387466366022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61.630330866696042</v>
      </c>
      <c r="C263" s="9">
        <f t="shared" si="52"/>
        <v>1.4640000000000011</v>
      </c>
      <c r="D263" s="9">
        <f t="shared" si="53"/>
        <v>78.630330866696042</v>
      </c>
      <c r="E263" s="9">
        <f t="shared" si="53"/>
        <v>-24.260152449691986</v>
      </c>
      <c r="F263" s="9">
        <f t="shared" si="54"/>
        <v>-17.879073718295878</v>
      </c>
      <c r="G263" s="10">
        <f t="shared" si="63"/>
        <v>2.1666666599999997</v>
      </c>
      <c r="H263" s="5">
        <f t="shared" si="63"/>
        <v>1</v>
      </c>
      <c r="I263">
        <f t="shared" si="56"/>
        <v>57.844823146528306</v>
      </c>
      <c r="J263">
        <f t="shared" si="57"/>
        <v>44.604299480201448</v>
      </c>
      <c r="K263">
        <f t="shared" si="57"/>
        <v>-36.830422652117875</v>
      </c>
      <c r="L263">
        <f t="shared" si="58"/>
        <v>-10.135591992922855</v>
      </c>
      <c r="M263">
        <f t="shared" si="59"/>
        <v>-23.8048934053663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61.902228520836246</v>
      </c>
      <c r="C264" s="9">
        <f t="shared" si="52"/>
        <v>1.4700000000000011</v>
      </c>
      <c r="D264" s="9">
        <f t="shared" si="53"/>
        <v>78.902228520836246</v>
      </c>
      <c r="E264" s="9">
        <f t="shared" si="53"/>
        <v>-24.485260917911713</v>
      </c>
      <c r="F264" s="9">
        <f t="shared" si="54"/>
        <v>-18.032520868677679</v>
      </c>
      <c r="G264" s="10">
        <f t="shared" si="63"/>
        <v>2.1666666599999997</v>
      </c>
      <c r="H264" s="5">
        <f t="shared" si="63"/>
        <v>1</v>
      </c>
      <c r="I264">
        <f t="shared" si="56"/>
        <v>57.889802587864921</v>
      </c>
      <c r="J264">
        <f t="shared" si="57"/>
        <v>44.542472369044617</v>
      </c>
      <c r="K264">
        <f t="shared" si="57"/>
        <v>-36.975632501890608</v>
      </c>
      <c r="L264">
        <f t="shared" si="58"/>
        <v>-10.129413191200227</v>
      </c>
      <c r="M264">
        <f t="shared" si="59"/>
        <v>-23.765363485294202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62.173749144554989</v>
      </c>
      <c r="C265" s="9">
        <f t="shared" si="52"/>
        <v>1.4760000000000011</v>
      </c>
      <c r="D265" s="9">
        <f t="shared" si="53"/>
        <v>79.173749144554989</v>
      </c>
      <c r="E265" s="9">
        <f t="shared" si="53"/>
        <v>-24.711254430760889</v>
      </c>
      <c r="F265" s="9">
        <f t="shared" si="54"/>
        <v>-18.186367767618737</v>
      </c>
      <c r="G265" s="10">
        <f t="shared" si="63"/>
        <v>2.1666666599999997</v>
      </c>
      <c r="H265" s="5">
        <f t="shared" si="63"/>
        <v>1</v>
      </c>
      <c r="I265">
        <f t="shared" si="56"/>
        <v>57.935051483908879</v>
      </c>
      <c r="J265">
        <f t="shared" si="57"/>
        <v>44.480682948578298</v>
      </c>
      <c r="K265">
        <f t="shared" si="57"/>
        <v>-37.120601219150906</v>
      </c>
      <c r="L265">
        <f t="shared" si="58"/>
        <v>-10.123268201526173</v>
      </c>
      <c r="M265">
        <f t="shared" si="59"/>
        <v>-23.725797835977808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62.444892967136425</v>
      </c>
      <c r="C266" s="9">
        <f t="shared" si="52"/>
        <v>1.4820000000000011</v>
      </c>
      <c r="D266" s="9">
        <f t="shared" si="53"/>
        <v>79.444892967136425</v>
      </c>
      <c r="E266" s="9">
        <f t="shared" si="53"/>
        <v>-24.938131516666449</v>
      </c>
      <c r="F266" s="9">
        <f t="shared" si="54"/>
        <v>-18.340611995930971</v>
      </c>
      <c r="G266" s="10">
        <f t="shared" si="63"/>
        <v>2.1666666599999997</v>
      </c>
      <c r="H266" s="5">
        <f t="shared" si="63"/>
        <v>1</v>
      </c>
      <c r="I266">
        <f t="shared" si="56"/>
        <v>57.980566976500292</v>
      </c>
      <c r="J266">
        <f t="shared" si="57"/>
        <v>44.418931012548988</v>
      </c>
      <c r="K266">
        <f t="shared" si="57"/>
        <v>-37.265328585950371</v>
      </c>
      <c r="L266">
        <f t="shared" si="58"/>
        <v>-10.117156302081689</v>
      </c>
      <c r="M266">
        <f t="shared" si="59"/>
        <v>-23.686196593700569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62.71566021661998</v>
      </c>
      <c r="C267" s="9">
        <f t="shared" si="52"/>
        <v>1.4880000000000011</v>
      </c>
      <c r="D267" s="9">
        <f t="shared" si="53"/>
        <v>79.71566021661998</v>
      </c>
      <c r="E267" s="9">
        <f t="shared" si="53"/>
        <v>-25.165890702728372</v>
      </c>
      <c r="F267" s="9">
        <f t="shared" si="54"/>
        <v>-18.495251139316572</v>
      </c>
      <c r="G267" s="10">
        <f t="shared" si="63"/>
        <v>2.1666666599999997</v>
      </c>
      <c r="H267" s="5">
        <f t="shared" si="63"/>
        <v>1</v>
      </c>
      <c r="I267">
        <f t="shared" si="56"/>
        <v>58.026346218434121</v>
      </c>
      <c r="J267">
        <f t="shared" si="57"/>
        <v>44.357216359106289</v>
      </c>
      <c r="K267">
        <f t="shared" si="57"/>
        <v>-37.409814385171941</v>
      </c>
      <c r="L267">
        <f t="shared" si="58"/>
        <v>-10.111076776822978</v>
      </c>
      <c r="M267">
        <f t="shared" si="59"/>
        <v>-23.646559901123801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62.986051119827096</v>
      </c>
      <c r="C268" s="9">
        <f t="shared" si="52"/>
        <v>1.4940000000000011</v>
      </c>
      <c r="D268" s="9">
        <f t="shared" si="53"/>
        <v>79.986051119827096</v>
      </c>
      <c r="E268" s="9">
        <f t="shared" si="53"/>
        <v>-25.394530514724881</v>
      </c>
      <c r="F268" s="9">
        <f t="shared" si="54"/>
        <v>-18.650282788362208</v>
      </c>
      <c r="G268" s="10">
        <f t="shared" si="63"/>
        <v>2.1666666599999997</v>
      </c>
      <c r="H268" s="5">
        <f t="shared" si="63"/>
        <v>1</v>
      </c>
      <c r="I268">
        <f t="shared" si="56"/>
        <v>58.072386373540176</v>
      </c>
      <c r="J268">
        <f t="shared" si="57"/>
        <v>44.295538790767665</v>
      </c>
      <c r="K268">
        <f t="shared" si="57"/>
        <v>-37.554058400568799</v>
      </c>
      <c r="L268">
        <f t="shared" si="58"/>
        <v>-10.105028915471701</v>
      </c>
      <c r="M268">
        <f t="shared" si="59"/>
        <v>-23.606887907209405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63.256065902387803</v>
      </c>
      <c r="C269" s="9">
        <f t="shared" si="52"/>
        <v>1.5000000000000011</v>
      </c>
      <c r="D269" s="9">
        <f t="shared" si="53"/>
        <v>80.256065902387803</v>
      </c>
      <c r="E269" s="9">
        <f t="shared" si="53"/>
        <v>-25.624049477117865</v>
      </c>
      <c r="F269" s="9">
        <f t="shared" si="54"/>
        <v>-18.805704538533579</v>
      </c>
      <c r="G269" s="10">
        <f t="shared" si="63"/>
        <v>2.1666666599999997</v>
      </c>
      <c r="H269" s="5">
        <f t="shared" si="63"/>
        <v>1</v>
      </c>
      <c r="I269">
        <f t="shared" si="56"/>
        <v>58.118684616761186</v>
      </c>
      <c r="J269">
        <f t="shared" si="57"/>
        <v>44.233898114383287</v>
      </c>
      <c r="K269">
        <f t="shared" si="57"/>
        <v>-37.698060416802775</v>
      </c>
      <c r="L269">
        <f t="shared" si="58"/>
        <v>-10.099012013504881</v>
      </c>
      <c r="M269">
        <f t="shared" si="59"/>
        <v>-23.567180767142705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63.52570478876703</v>
      </c>
      <c r="C270" s="9">
        <f t="shared" si="52"/>
        <v>1.5060000000000011</v>
      </c>
      <c r="D270" s="9">
        <f t="shared" si="53"/>
        <v>80.52570478876703</v>
      </c>
      <c r="E270" s="9">
        <f t="shared" si="53"/>
        <v>-25.854446113058533</v>
      </c>
      <c r="F270" s="9">
        <f t="shared" si="54"/>
        <v>-18.961513990170214</v>
      </c>
      <c r="G270" s="10">
        <f t="shared" si="63"/>
        <v>2.1666666599999997</v>
      </c>
      <c r="H270" s="5">
        <f t="shared" si="63"/>
        <v>1</v>
      </c>
      <c r="I270">
        <f t="shared" si="56"/>
        <v>58.165238134228936</v>
      </c>
      <c r="J270">
        <f t="shared" si="57"/>
        <v>44.172294141100906</v>
      </c>
      <c r="K270">
        <f t="shared" si="57"/>
        <v>-37.841820219482344</v>
      </c>
      <c r="L270">
        <f t="shared" si="58"/>
        <v>-10.093025372144487</v>
      </c>
      <c r="M270">
        <f t="shared" si="59"/>
        <v>-23.527438642255529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63.794968002290702</v>
      </c>
      <c r="C271" s="9">
        <f t="shared" si="52"/>
        <v>1.5120000000000011</v>
      </c>
      <c r="D271" s="9">
        <f t="shared" si="53"/>
        <v>80.794968002290702</v>
      </c>
      <c r="E271" s="9">
        <f t="shared" si="53"/>
        <v>-26.085718944393314</v>
      </c>
      <c r="F271" s="9">
        <f t="shared" si="54"/>
        <v>-19.11770874848057</v>
      </c>
      <c r="G271" s="10">
        <f t="shared" si="63"/>
        <v>2.1666666599999997</v>
      </c>
      <c r="H271" s="5">
        <f t="shared" si="63"/>
        <v>1</v>
      </c>
      <c r="I271">
        <f t="shared" si="56"/>
        <v>58.21204412333843</v>
      </c>
      <c r="J271">
        <f t="shared" si="57"/>
        <v>44.110726686330821</v>
      </c>
      <c r="K271">
        <f t="shared" si="57"/>
        <v>-37.9853375952001</v>
      </c>
      <c r="L271">
        <f t="shared" si="58"/>
        <v>-10.087068298346646</v>
      </c>
      <c r="M271">
        <f t="shared" si="59"/>
        <v>-23.487661699949435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64.063855765171624</v>
      </c>
      <c r="C272" s="9">
        <f t="shared" si="52"/>
        <v>1.5180000000000011</v>
      </c>
      <c r="D272" s="9">
        <f t="shared" si="53"/>
        <v>81.063855765171624</v>
      </c>
      <c r="E272" s="9">
        <f t="shared" si="53"/>
        <v>-26.31786649166996</v>
      </c>
      <c r="F272" s="9">
        <f t="shared" si="54"/>
        <v>-19.274286423537447</v>
      </c>
      <c r="G272" s="10">
        <f t="shared" si="63"/>
        <v>2.1666666599999997</v>
      </c>
      <c r="H272" s="5">
        <f t="shared" si="63"/>
        <v>1</v>
      </c>
      <c r="I272">
        <f t="shared" si="56"/>
        <v>58.25909979282013</v>
      </c>
      <c r="J272">
        <f t="shared" si="57"/>
        <v>44.049195569710903</v>
      </c>
      <c r="K272">
        <f t="shared" si="57"/>
        <v>-38.128612331569791</v>
      </c>
      <c r="L272">
        <f t="shared" si="58"/>
        <v>-10.081140104790544</v>
      </c>
      <c r="M272">
        <f t="shared" si="59"/>
        <v>-23.447850113619175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64.332368298535215</v>
      </c>
      <c r="C273" s="9">
        <f t="shared" si="52"/>
        <v>1.5240000000000011</v>
      </c>
      <c r="D273" s="9">
        <f t="shared" si="53"/>
        <v>81.332368298535215</v>
      </c>
      <c r="E273" s="9">
        <f t="shared" si="53"/>
        <v>-26.5508872741439</v>
      </c>
      <c r="F273" s="9">
        <f t="shared" si="54"/>
        <v>-19.43124463027365</v>
      </c>
      <c r="G273" s="10">
        <f t="shared" si="63"/>
        <v>2.1666666599999997</v>
      </c>
      <c r="H273" s="5">
        <f t="shared" si="63"/>
        <v>1</v>
      </c>
      <c r="I273">
        <f t="shared" si="56"/>
        <v>58.306402362810275</v>
      </c>
      <c r="J273">
        <f t="shared" si="57"/>
        <v>43.987700615071681</v>
      </c>
      <c r="K273">
        <f t="shared" si="57"/>
        <v>-38.271644217262867</v>
      </c>
      <c r="L273">
        <f t="shared" si="58"/>
        <v>-10.075240109866982</v>
      </c>
      <c r="M273">
        <f t="shared" si="59"/>
        <v>-23.408004062576364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64.600505822444902</v>
      </c>
      <c r="C274" s="9">
        <f t="shared" si="52"/>
        <v>1.5300000000000011</v>
      </c>
      <c r="D274" s="9">
        <f t="shared" si="53"/>
        <v>81.600505822444902</v>
      </c>
      <c r="E274" s="9">
        <f t="shared" si="53"/>
        <v>-26.784779809784787</v>
      </c>
      <c r="F274" s="9">
        <f t="shared" si="54"/>
        <v>-19.588580988477894</v>
      </c>
      <c r="G274" s="10">
        <f t="shared" si="63"/>
        <v>2.1666666599999997</v>
      </c>
      <c r="H274" s="5">
        <f t="shared" si="63"/>
        <v>1</v>
      </c>
      <c r="I274">
        <f t="shared" si="56"/>
        <v>58.353949064919284</v>
      </c>
      <c r="J274">
        <f t="shared" si="57"/>
        <v>43.926241650401494</v>
      </c>
      <c r="K274">
        <f t="shared" si="57"/>
        <v>-38.414433042044585</v>
      </c>
      <c r="L274">
        <f t="shared" si="58"/>
        <v>-10.069367637666609</v>
      </c>
      <c r="M274">
        <f t="shared" si="59"/>
        <v>-23.368123731973341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64.868268555927457</v>
      </c>
      <c r="C275" s="9">
        <f t="shared" si="52"/>
        <v>1.5360000000000011</v>
      </c>
      <c r="D275" s="9">
        <f t="shared" si="53"/>
        <v>81.868268555927457</v>
      </c>
      <c r="E275" s="9">
        <f t="shared" si="53"/>
        <v>-27.019542615283292</v>
      </c>
      <c r="F275" s="9">
        <f t="shared" si="54"/>
        <v>-19.746293122791101</v>
      </c>
      <c r="G275" s="10">
        <f t="shared" si="63"/>
        <v>2.1666666599999997</v>
      </c>
      <c r="H275" s="5">
        <f t="shared" si="63"/>
        <v>1</v>
      </c>
      <c r="I275">
        <f t="shared" si="56"/>
        <v>58.401737142298238</v>
      </c>
      <c r="J275">
        <f t="shared" si="57"/>
        <v>43.864818507811727</v>
      </c>
      <c r="K275">
        <f t="shared" si="57"/>
        <v>-38.556978596809621</v>
      </c>
      <c r="L275">
        <f t="shared" si="58"/>
        <v>-10.063522017967822</v>
      </c>
      <c r="M275">
        <f t="shared" si="59"/>
        <v>-23.32820931272731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65.135656716997971</v>
      </c>
      <c r="C276" s="9">
        <f t="shared" si="52"/>
        <v>1.5420000000000011</v>
      </c>
      <c r="D276" s="9">
        <f t="shared" si="53"/>
        <v>82.135656716997971</v>
      </c>
      <c r="E276" s="9">
        <f t="shared" si="53"/>
        <v>-27.255174206058093</v>
      </c>
      <c r="F276" s="9">
        <f t="shared" si="54"/>
        <v>-19.90437866270279</v>
      </c>
      <c r="G276" s="10">
        <f t="shared" si="63"/>
        <v>2.1666666599999997</v>
      </c>
      <c r="H276" s="5">
        <f t="shared" si="63"/>
        <v>1</v>
      </c>
      <c r="I276">
        <f t="shared" si="56"/>
        <v>58.449763849703572</v>
      </c>
      <c r="J276">
        <f t="shared" si="57"/>
        <v>43.803431023502121</v>
      </c>
      <c r="K276">
        <f t="shared" si="57"/>
        <v>-38.69928067361726</v>
      </c>
      <c r="L276">
        <f t="shared" si="58"/>
        <v>-10.057702586224353</v>
      </c>
      <c r="M276">
        <f t="shared" si="59"/>
        <v>-23.288261001444639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65.402670522684716</v>
      </c>
      <c r="C277" s="9">
        <f t="shared" ref="C277:C289" si="68">C276+_dt</f>
        <v>1.5480000000000012</v>
      </c>
      <c r="D277" s="9">
        <f t="shared" ref="D277:E289" si="69">D276+$C$7*(J276+J277)/2</f>
        <v>82.402670522684716</v>
      </c>
      <c r="E277" s="9">
        <f t="shared" si="69"/>
        <v>-27.491673096263092</v>
      </c>
      <c r="F277" s="9">
        <f t="shared" ref="F277:F289" si="70">$O$1*D277^2+$O$2*D277+$O$3</f>
        <v>-20.062835242547859</v>
      </c>
      <c r="G277" s="10">
        <f t="shared" ref="G277:H289" si="71">G276</f>
        <v>2.1666666599999997</v>
      </c>
      <c r="H277" s="5">
        <f t="shared" si="71"/>
        <v>1</v>
      </c>
      <c r="I277">
        <f t="shared" ref="I277:I289" si="72">SQRT(J277^2+K277^2)</f>
        <v>58.498026453559781</v>
      </c>
      <c r="J277">
        <f t="shared" ref="J277:K289" si="73">J276+L276*$C$7</f>
        <v>43.74207903772615</v>
      </c>
      <c r="K277">
        <f t="shared" si="73"/>
        <v>-38.841339065726075</v>
      </c>
      <c r="L277">
        <f t="shared" ref="L277:L289" si="74">-$C$15*I277*J277</f>
        <v>-10.051908683552542</v>
      </c>
      <c r="M277">
        <f t="shared" ref="M277:M289" si="75">-$C$6-$C$15*I277*K277</f>
        <v>-23.24827900034547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65.669310189053789</v>
      </c>
      <c r="C278" s="9">
        <f t="shared" si="68"/>
        <v>1.5540000000000012</v>
      </c>
      <c r="D278" s="9">
        <f t="shared" si="69"/>
        <v>82.669310189053789</v>
      </c>
      <c r="E278" s="9">
        <f t="shared" si="69"/>
        <v>-27.729037798794824</v>
      </c>
      <c r="F278" s="9">
        <f t="shared" si="70"/>
        <v>-20.221660501503571</v>
      </c>
      <c r="G278" s="10">
        <f t="shared" si="71"/>
        <v>2.1666666599999997</v>
      </c>
      <c r="H278" s="5">
        <f t="shared" si="71"/>
        <v>1</v>
      </c>
      <c r="I278">
        <f t="shared" si="72"/>
        <v>58.546522232020351</v>
      </c>
      <c r="J278">
        <f t="shared" si="73"/>
        <v>43.680762394756478</v>
      </c>
      <c r="K278">
        <f t="shared" si="73"/>
        <v>-38.983153567628179</v>
      </c>
      <c r="L278">
        <f t="shared" si="74"/>
        <v>-10.046139656718276</v>
      </c>
      <c r="M278">
        <f t="shared" si="75"/>
        <v>-23.208263517188517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65.935575931233487</v>
      </c>
      <c r="C279" s="9">
        <f t="shared" si="68"/>
        <v>1.5600000000000012</v>
      </c>
      <c r="D279" s="9">
        <f t="shared" si="69"/>
        <v>82.935575931233487</v>
      </c>
      <c r="E279" s="9">
        <f t="shared" si="69"/>
        <v>-27.967266825300094</v>
      </c>
      <c r="F279" s="9">
        <f t="shared" si="70"/>
        <v>-20.380852083586792</v>
      </c>
      <c r="G279" s="10">
        <f t="shared" si="71"/>
        <v>2.1666666599999997</v>
      </c>
      <c r="H279" s="5">
        <f t="shared" si="71"/>
        <v>1</v>
      </c>
      <c r="I279">
        <f t="shared" si="72"/>
        <v>58.595248475026828</v>
      </c>
      <c r="J279">
        <f t="shared" si="73"/>
        <v>43.619480942850494</v>
      </c>
      <c r="K279">
        <f t="shared" si="73"/>
        <v>-39.124723975083029</v>
      </c>
      <c r="L279">
        <f t="shared" si="74"/>
        <v>-10.040394858123644</v>
      </c>
      <c r="M279">
        <f t="shared" si="75"/>
        <v>-23.168214765196158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66.201467963438546</v>
      </c>
      <c r="C280" s="9">
        <f t="shared" si="68"/>
        <v>1.5660000000000012</v>
      </c>
      <c r="D280" s="9">
        <f t="shared" si="69"/>
        <v>83.201467963438546</v>
      </c>
      <c r="E280" s="9">
        <f t="shared" si="69"/>
        <v>-28.206358686183808</v>
      </c>
      <c r="F280" s="9">
        <f t="shared" si="70"/>
        <v>-20.540407637651501</v>
      </c>
      <c r="G280" s="10">
        <f t="shared" si="71"/>
        <v>2.1666666599999997</v>
      </c>
      <c r="H280" s="5">
        <f t="shared" si="71"/>
        <v>1</v>
      </c>
      <c r="I280">
        <f t="shared" si="72"/>
        <v>58.644202484366069</v>
      </c>
      <c r="J280">
        <f t="shared" si="73"/>
        <v>43.558234534215941</v>
      </c>
      <c r="K280">
        <f t="shared" si="73"/>
        <v>-39.266050085150724</v>
      </c>
      <c r="L280">
        <f t="shared" si="74"/>
        <v>-10.034673645793267</v>
      </c>
      <c r="M280">
        <f t="shared" si="75"/>
        <v>-23.128132962979763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66.466986498994089</v>
      </c>
      <c r="C281" s="9">
        <f t="shared" si="68"/>
        <v>1.5720000000000012</v>
      </c>
      <c r="D281" s="9">
        <f t="shared" si="69"/>
        <v>83.466986498994089</v>
      </c>
      <c r="E281" s="9">
        <f t="shared" si="69"/>
        <v>-28.446311890617004</v>
      </c>
      <c r="F281" s="9">
        <f t="shared" si="70"/>
        <v>-20.700324817386477</v>
      </c>
      <c r="G281" s="10">
        <f t="shared" si="71"/>
        <v>2.1666666599999997</v>
      </c>
      <c r="H281" s="5">
        <f t="shared" si="71"/>
        <v>1</v>
      </c>
      <c r="I281">
        <f t="shared" si="72"/>
        <v>58.693381573725652</v>
      </c>
      <c r="J281">
        <f t="shared" si="73"/>
        <v>43.497023024976599</v>
      </c>
      <c r="K281">
        <f t="shared" si="73"/>
        <v>-39.407131696224901</v>
      </c>
      <c r="L281">
        <f t="shared" si="74"/>
        <v>-10.028975383360333</v>
      </c>
      <c r="M281">
        <f t="shared" si="75"/>
        <v>-23.088018334465296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66.732131750359443</v>
      </c>
      <c r="C282" s="9">
        <f t="shared" si="68"/>
        <v>1.5780000000000012</v>
      </c>
      <c r="D282" s="9">
        <f t="shared" si="69"/>
        <v>83.732131750359443</v>
      </c>
      <c r="E282" s="9">
        <f t="shared" si="69"/>
        <v>-28.68712494654509</v>
      </c>
      <c r="F282" s="9">
        <f t="shared" si="70"/>
        <v>-20.86060128131329</v>
      </c>
      <c r="G282" s="10">
        <f t="shared" si="71"/>
        <v>2.1666666599999997</v>
      </c>
      <c r="H282" s="5">
        <f t="shared" si="71"/>
        <v>1</v>
      </c>
      <c r="I282">
        <f t="shared" si="72"/>
        <v>58.742783068747556</v>
      </c>
      <c r="J282">
        <f t="shared" si="73"/>
        <v>43.435846275138104</v>
      </c>
      <c r="K282">
        <f t="shared" si="73"/>
        <v>-39.54796860806514</v>
      </c>
      <c r="L282">
        <f t="shared" si="74"/>
        <v>-10.023299440052339</v>
      </c>
      <c r="M282">
        <f t="shared" si="75"/>
        <v>-23.047871108819177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66.996903929151699</v>
      </c>
      <c r="C283" s="9">
        <f t="shared" si="68"/>
        <v>1.5840000000000012</v>
      </c>
      <c r="D283" s="9">
        <f t="shared" si="69"/>
        <v>83.996903929151699</v>
      </c>
      <c r="E283" s="9">
        <f t="shared" si="69"/>
        <v>-28.928796360696268</v>
      </c>
      <c r="F283" s="9">
        <f t="shared" si="70"/>
        <v>-21.021234692784514</v>
      </c>
      <c r="G283" s="10">
        <f t="shared" si="71"/>
        <v>2.1666666599999997</v>
      </c>
      <c r="H283" s="5">
        <f t="shared" si="71"/>
        <v>1</v>
      </c>
      <c r="I283">
        <f t="shared" si="72"/>
        <v>58.792404307079998</v>
      </c>
      <c r="J283">
        <f t="shared" si="73"/>
        <v>43.374704148553782</v>
      </c>
      <c r="K283">
        <f t="shared" si="73"/>
        <v>-39.688560621828934</v>
      </c>
      <c r="L283">
        <f t="shared" si="74"/>
        <v>-10.017645190676529</v>
      </c>
      <c r="M283">
        <f t="shared" si="75"/>
        <v>-23.00769152037444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67.261303246169106</v>
      </c>
      <c r="C284" s="9">
        <f t="shared" si="68"/>
        <v>1.5900000000000012</v>
      </c>
      <c r="D284" s="9">
        <f t="shared" si="69"/>
        <v>84.261303246169106</v>
      </c>
      <c r="E284" s="9">
        <f t="shared" si="69"/>
        <v>-29.171324638590161</v>
      </c>
      <c r="F284" s="9">
        <f t="shared" si="70"/>
        <v>-21.182222719982136</v>
      </c>
      <c r="G284" s="10">
        <f t="shared" si="71"/>
        <v>2.1666666599999997</v>
      </c>
      <c r="H284" s="5">
        <f t="shared" si="71"/>
        <v>1</v>
      </c>
      <c r="I284">
        <f t="shared" si="72"/>
        <v>58.842242638427578</v>
      </c>
      <c r="J284">
        <f t="shared" si="73"/>
        <v>43.313596512890655</v>
      </c>
      <c r="K284">
        <f t="shared" si="73"/>
        <v>-39.828907540103216</v>
      </c>
      <c r="L284">
        <f t="shared" si="74"/>
        <v>-10.012012015605054</v>
      </c>
      <c r="M284">
        <f t="shared" si="75"/>
        <v>-22.967479808557158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67.52532991141419</v>
      </c>
      <c r="C285" s="9">
        <f t="shared" si="68"/>
        <v>1.5960000000000012</v>
      </c>
      <c r="D285" s="9">
        <f t="shared" si="69"/>
        <v>84.52532991141419</v>
      </c>
      <c r="E285" s="9">
        <f t="shared" si="69"/>
        <v>-29.414708284546627</v>
      </c>
      <c r="F285" s="9">
        <f t="shared" si="70"/>
        <v>-21.343563035916208</v>
      </c>
      <c r="G285" s="10">
        <f t="shared" si="71"/>
        <v>2.1666666599999997</v>
      </c>
      <c r="H285" s="5">
        <f t="shared" si="71"/>
        <v>1</v>
      </c>
      <c r="I285">
        <f t="shared" si="72"/>
        <v>58.892295424599581</v>
      </c>
      <c r="J285">
        <f t="shared" si="73"/>
        <v>43.252523239595462</v>
      </c>
      <c r="K285">
        <f t="shared" si="73"/>
        <v>-39.969009166935415</v>
      </c>
      <c r="L285">
        <f t="shared" si="74"/>
        <v>-10.006399300759828</v>
      </c>
      <c r="M285">
        <f t="shared" si="75"/>
        <v>-22.927236217813167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67.788984134116731</v>
      </c>
      <c r="C286" s="9">
        <f t="shared" si="68"/>
        <v>1.6020000000000012</v>
      </c>
      <c r="D286" s="9">
        <f t="shared" si="69"/>
        <v>84.788984134116731</v>
      </c>
      <c r="E286" s="9">
        <f t="shared" si="69"/>
        <v>-29.658945801694767</v>
      </c>
      <c r="F286" s="9">
        <f t="shared" si="70"/>
        <v>-21.505253318423698</v>
      </c>
      <c r="G286" s="10">
        <f t="shared" si="71"/>
        <v>2.1666666599999997</v>
      </c>
      <c r="H286" s="5">
        <f t="shared" si="71"/>
        <v>1</v>
      </c>
      <c r="I286">
        <f t="shared" si="72"/>
        <v>58.94256003955666</v>
      </c>
      <c r="J286">
        <f t="shared" si="73"/>
        <v>43.191484203860824</v>
      </c>
      <c r="K286">
        <f t="shared" si="73"/>
        <v>-40.108865307864072</v>
      </c>
      <c r="L286">
        <f t="shared" si="74"/>
        <v>-10.000806437597131</v>
      </c>
      <c r="M286">
        <f t="shared" si="75"/>
        <v>-22.886960997535073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68.052266122756507</v>
      </c>
      <c r="C287" s="9">
        <f t="shared" si="68"/>
        <v>1.6080000000000012</v>
      </c>
      <c r="D287" s="9">
        <f t="shared" si="69"/>
        <v>85.052266122756507</v>
      </c>
      <c r="E287" s="9">
        <f t="shared" si="69"/>
        <v>-29.904035691982095</v>
      </c>
      <c r="F287" s="9">
        <f t="shared" si="70"/>
        <v>-21.667291250167619</v>
      </c>
      <c r="G287" s="10">
        <f t="shared" si="71"/>
        <v>2.1666666599999997</v>
      </c>
      <c r="H287" s="5">
        <f t="shared" si="71"/>
        <v>1</v>
      </c>
      <c r="I287">
        <f t="shared" si="72"/>
        <v>58.993033869455722</v>
      </c>
      <c r="J287">
        <f t="shared" si="73"/>
        <v>43.13047928459148</v>
      </c>
      <c r="K287">
        <f t="shared" si="73"/>
        <v>-40.248475769949039</v>
      </c>
      <c r="L287">
        <f t="shared" si="74"/>
        <v>-9.995232823091909</v>
      </c>
      <c r="M287">
        <f t="shared" si="75"/>
        <v>-22.846654401989579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68.315176085085838</v>
      </c>
      <c r="C288" s="9">
        <f t="shared" si="68"/>
        <v>1.6140000000000012</v>
      </c>
      <c r="D288" s="9">
        <f t="shared" si="69"/>
        <v>85.315176085085838</v>
      </c>
      <c r="E288" s="9">
        <f t="shared" si="69"/>
        <v>-30.149976456183932</v>
      </c>
      <c r="F288" s="9">
        <f t="shared" si="70"/>
        <v>-21.829674518636271</v>
      </c>
      <c r="G288" s="10">
        <f t="shared" si="71"/>
        <v>2.1666666599999997</v>
      </c>
      <c r="H288" s="5">
        <f t="shared" si="71"/>
        <v>1</v>
      </c>
      <c r="I288">
        <f t="shared" si="72"/>
        <v>59.043714312693162</v>
      </c>
      <c r="J288">
        <f t="shared" si="73"/>
        <v>43.06950836437062</v>
      </c>
      <c r="K288">
        <f t="shared" si="73"/>
        <v>-40.387840361801175</v>
      </c>
      <c r="L288">
        <f t="shared" si="74"/>
        <v>-9.989677859721807</v>
      </c>
      <c r="M288">
        <f t="shared" si="75"/>
        <v>-22.806316690245094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68.577714228151919</v>
      </c>
      <c r="C289" s="9">
        <f t="shared" si="68"/>
        <v>1.6200000000000012</v>
      </c>
      <c r="D289" s="9">
        <f t="shared" si="69"/>
        <v>85.577714228151919</v>
      </c>
      <c r="E289" s="9">
        <f t="shared" si="69"/>
        <v>-30.39676659391294</v>
      </c>
      <c r="F289" s="9">
        <f t="shared" si="70"/>
        <v>-21.992400816142776</v>
      </c>
      <c r="G289" s="10">
        <f t="shared" si="71"/>
        <v>2.1666666599999997</v>
      </c>
      <c r="H289" s="5">
        <f t="shared" si="71"/>
        <v>1</v>
      </c>
      <c r="I289">
        <f t="shared" si="72"/>
        <v>59.094598779946388</v>
      </c>
      <c r="J289">
        <f t="shared" si="73"/>
        <v>43.008571329426317</v>
      </c>
      <c r="K289">
        <f t="shared" si="73"/>
        <v>-40.52695889361167</v>
      </c>
      <c r="L289">
        <f t="shared" si="74"/>
        <v>-9.9841409554509397</v>
      </c>
      <c r="M289">
        <f t="shared" si="75"/>
        <v>-22.765948126099676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95" priority="16" stopIfTrue="1" operator="greaterThan">
      <formula>$G$19</formula>
    </cfRule>
    <cfRule type="cellIs" dxfId="94" priority="17" stopIfTrue="1" operator="lessThan">
      <formula>$H$19</formula>
    </cfRule>
    <cfRule type="cellIs" dxfId="93" priority="18" stopIfTrue="1" operator="between">
      <formula>$H$19</formula>
      <formula>$G$19</formula>
    </cfRule>
  </conditionalFormatting>
  <conditionalFormatting sqref="E19:E20">
    <cfRule type="cellIs" dxfId="92" priority="13" stopIfTrue="1" operator="lessThan">
      <formula>$H$19</formula>
    </cfRule>
    <cfRule type="cellIs" dxfId="91" priority="14" stopIfTrue="1" operator="greaterThan">
      <formula>$G$19</formula>
    </cfRule>
    <cfRule type="cellIs" dxfId="90" priority="15" stopIfTrue="1" operator="between">
      <formula>$H$19</formula>
      <formula>$G$19</formula>
    </cfRule>
  </conditionalFormatting>
  <conditionalFormatting sqref="F19">
    <cfRule type="cellIs" dxfId="89" priority="10" stopIfTrue="1" operator="lessThan">
      <formula>$H$19</formula>
    </cfRule>
    <cfRule type="cellIs" dxfId="88" priority="11" stopIfTrue="1" operator="greaterThan">
      <formula>$G$19</formula>
    </cfRule>
    <cfRule type="cellIs" dxfId="87" priority="12" stopIfTrue="1" operator="between">
      <formula>$H$19</formula>
      <formula>$G$19</formula>
    </cfRule>
  </conditionalFormatting>
  <conditionalFormatting sqref="F20">
    <cfRule type="cellIs" dxfId="86" priority="7" stopIfTrue="1" operator="lessThan">
      <formula>$H$19</formula>
    </cfRule>
    <cfRule type="cellIs" dxfId="85" priority="8" stopIfTrue="1" operator="greaterThan">
      <formula>$G$19</formula>
    </cfRule>
    <cfRule type="cellIs" dxfId="84" priority="9" stopIfTrue="1" operator="between">
      <formula>$H$19</formula>
      <formula>$G$19</formula>
    </cfRule>
  </conditionalFormatting>
  <conditionalFormatting sqref="E21:E289">
    <cfRule type="cellIs" dxfId="83" priority="4" stopIfTrue="1" operator="lessThan">
      <formula>$H$19</formula>
    </cfRule>
    <cfRule type="cellIs" dxfId="82" priority="5" stopIfTrue="1" operator="greaterThan">
      <formula>$G$19</formula>
    </cfRule>
    <cfRule type="cellIs" dxfId="81" priority="6" stopIfTrue="1" operator="between">
      <formula>$H$19</formula>
      <formula>$G$19</formula>
    </cfRule>
  </conditionalFormatting>
  <conditionalFormatting sqref="F21:F289">
    <cfRule type="cellIs" dxfId="80" priority="1" stopIfTrue="1" operator="lessThan">
      <formula>$H$19</formula>
    </cfRule>
    <cfRule type="cellIs" dxfId="79" priority="2" stopIfTrue="1" operator="greaterThan">
      <formula>$G$19</formula>
    </cfRule>
    <cfRule type="cellIs" dxfId="78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546"/>
  <sheetViews>
    <sheetView topLeftCell="A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SummaryChart!G27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-4.1546288421324493E-3</v>
      </c>
      <c r="P1" s="5" t="s">
        <v>10</v>
      </c>
    </row>
    <row r="2" spans="2:22" ht="22.5" x14ac:dyDescent="0.3">
      <c r="C2" s="24">
        <f>SummaryChart!H27</f>
        <v>5.367660620825462</v>
      </c>
      <c r="D2" s="1" t="s">
        <v>18</v>
      </c>
      <c r="G2" s="9" t="s">
        <v>23</v>
      </c>
      <c r="O2" s="28">
        <f>TAN(C2/180*PI())</f>
        <v>9.3958389397996042E-2</v>
      </c>
      <c r="P2" s="5" t="s">
        <v>12</v>
      </c>
    </row>
    <row r="3" spans="2:22" ht="22.5" x14ac:dyDescent="0.3">
      <c r="C3" s="24">
        <f>SummaryChart!J27/12</f>
        <v>0.74462197888959125</v>
      </c>
      <c r="D3" s="1" t="s">
        <v>19</v>
      </c>
      <c r="G3" s="9" t="s">
        <v>28</v>
      </c>
      <c r="O3" s="28">
        <f>C3</f>
        <v>0.74462197888959125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SummaryChart!B27</f>
        <v>18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1.3106670339503523E-2</v>
      </c>
      <c r="C12" s="14"/>
      <c r="D12" s="15">
        <f ca="1">CELL("contents",INDIRECT("D"&amp;C13-1))</f>
        <v>17.665083492965863</v>
      </c>
      <c r="E12" s="15">
        <f ca="1">CELL("contents",INDIRECT("E"&amp;C13-1))</f>
        <v>1.0446162119070501</v>
      </c>
      <c r="F12">
        <f ca="1">D13-D12</f>
        <v>0.34802317737364064</v>
      </c>
      <c r="G12">
        <f ca="1">D13-D11</f>
        <v>1.3106670339503523E-2</v>
      </c>
      <c r="H12" s="27">
        <f ca="1">G12/F12</f>
        <v>3.7660337562610349E-2</v>
      </c>
      <c r="I12">
        <f ca="1">D13-D12</f>
        <v>0.34802317737364064</v>
      </c>
      <c r="J12">
        <f ca="1">E13-E12</f>
        <v>-2.2729283733136763E-2</v>
      </c>
      <c r="K12">
        <f ca="1">ATAN(J12/I12)*180/PI()</f>
        <v>-3.7366625524152424</v>
      </c>
      <c r="N12" s="26">
        <f ca="1">E13-E12</f>
        <v>-2.2729283733136763E-2</v>
      </c>
      <c r="O12" s="26">
        <f ca="1">N12+E13-H12*N12</f>
        <v>1.0000136369387229</v>
      </c>
      <c r="P12">
        <f ca="1">IF(AND(G12&gt;0,G12&lt;F12),1,0)</f>
        <v>1</v>
      </c>
      <c r="Q12" s="26">
        <f ca="1">IF(P12=1,O12,O13)</f>
        <v>1.0000136369387229</v>
      </c>
    </row>
    <row r="13" spans="2:22" x14ac:dyDescent="0.2">
      <c r="B13" t="str">
        <f ca="1">CELL("address",INDEX(B20:B290,MATCH(MIN(B20:B290),B20:B290,0)))</f>
        <v>$B$69</v>
      </c>
      <c r="C13">
        <f ca="1">CELL("row",INDEX(A20:A289,MATCH(MIN(A20:A289),A20:A289,0)))</f>
        <v>69</v>
      </c>
      <c r="D13" s="15">
        <f ca="1">CELL("contents",INDIRECT("D"&amp;C13))</f>
        <v>18.013106670339504</v>
      </c>
      <c r="E13" s="15">
        <f ca="1">CELL("contents",INDIRECT("E"&amp;C13))</f>
        <v>1.0218869281739134</v>
      </c>
      <c r="F13">
        <f ca="1">D14-D13</f>
        <v>0.34754636310419329</v>
      </c>
      <c r="G13">
        <f ca="1">D14-D11</f>
        <v>0.36065303344369681</v>
      </c>
      <c r="H13" s="27">
        <f ca="1">G13/F13</f>
        <v>1.0377120054499727</v>
      </c>
      <c r="N13" s="26">
        <f ca="1">E14-E13</f>
        <v>-2.3856407602493968E-2</v>
      </c>
      <c r="O13" s="26">
        <f ca="1">E13+H13*N13</f>
        <v>0.99713084759789739</v>
      </c>
      <c r="P13">
        <f ca="1">IF(G13&lt;F13,1,0)</f>
        <v>0</v>
      </c>
    </row>
    <row r="14" spans="2:22" x14ac:dyDescent="0.2">
      <c r="D14" s="15">
        <f ca="1">CELL("contents",INDIRECT("D"&amp;C13+1))</f>
        <v>18.360653033443697</v>
      </c>
      <c r="E14" s="15">
        <f ca="1">CELL("contents",INDIRECT("E"&amp;C13+1))</f>
        <v>0.99803052057141939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18.013106670339504</v>
      </c>
      <c r="P15" s="10">
        <f>Q19</f>
        <v>3.3381042425059477</v>
      </c>
      <c r="Q15" s="10">
        <f>Q19</f>
        <v>3.3381042425059477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0.74462197888959125</v>
      </c>
      <c r="F19" s="9">
        <f>$O$1*D19^2+$O$2*D19+$O$3</f>
        <v>0.74462197888959125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62.225932715317917</v>
      </c>
      <c r="K19">
        <f>C1*SIN(C2/180*PI())</f>
        <v>5.8466484167193427</v>
      </c>
      <c r="L19">
        <f>-C15*I19*J19</f>
        <v>-15.277747620514017</v>
      </c>
      <c r="M19">
        <f>-C6-C15*I19*K19</f>
        <v>-33.609472560052566</v>
      </c>
      <c r="N19" s="16">
        <f>MAX(E19:E289)</f>
        <v>1.2602749734421357</v>
      </c>
      <c r="O19" s="19">
        <f>INDEX(C19:C289,MATCH(N19,E19:E289,0),1)</f>
        <v>0.18000000000000008</v>
      </c>
      <c r="P19" s="19">
        <f>COUNTIF(E19:E289,"&gt;"&amp;H19)*_dt</f>
        <v>0.252</v>
      </c>
      <c r="Q19" s="21">
        <f>INDEX(D19:D289,MATCH(T17,T19:T289,0),1)</f>
        <v>3.3381042425059477</v>
      </c>
      <c r="R19" s="21">
        <f>INDEX(D19:D289,MATCH(T17,U19:U289,0),1)</f>
        <v>18.013106670339504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14.675002427833556</v>
      </c>
    </row>
    <row r="20" spans="1:22" x14ac:dyDescent="0.2">
      <c r="A20">
        <f>B20</f>
        <v>17.62691940316526</v>
      </c>
      <c r="B20">
        <f>ABS(D20-$D$11)</f>
        <v>17.62691940316526</v>
      </c>
      <c r="C20" s="9">
        <f>C19+_dt</f>
        <v>6.0000000000000001E-3</v>
      </c>
      <c r="D20" s="9">
        <f>D19+$C$7*(J19+J20)/2</f>
        <v>0.37308059683473827</v>
      </c>
      <c r="E20" s="9">
        <f>E19+$C$7*(K19+K20)/2</f>
        <v>0.77909689888382638</v>
      </c>
      <c r="F20" s="9">
        <f>$O$1*D20^2+$O$2*D20+$O$3</f>
        <v>0.77909775170261053</v>
      </c>
      <c r="G20" s="10">
        <f>G19</f>
        <v>2.1666666599999997</v>
      </c>
      <c r="H20" s="5">
        <f>H19</f>
        <v>1</v>
      </c>
      <c r="I20">
        <f>SQRT(J20^2+K20^2)</f>
        <v>62.390167252891573</v>
      </c>
      <c r="J20">
        <f>J19+L19*$C$7</f>
        <v>62.134266229594836</v>
      </c>
      <c r="K20">
        <f>K19+M19*$C$7</f>
        <v>5.6449915813590277</v>
      </c>
      <c r="L20">
        <f>-$C$15*I20*J20</f>
        <v>-15.228433209490124</v>
      </c>
      <c r="M20">
        <f>-$C$6-$C$15*I20*K20</f>
        <v>-33.55752607154335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17.254387917585465</v>
      </c>
      <c r="B21">
        <f t="shared" ref="B21:B84" si="3">ABS(D21-$D$11)</f>
        <v>17.254387917585465</v>
      </c>
      <c r="C21" s="9">
        <f t="shared" ref="C21:C84" si="4">C20+_dt</f>
        <v>1.2E-2</v>
      </c>
      <c r="D21" s="9">
        <f t="shared" ref="D21:E84" si="5">D20+$C$7*(J20+J21)/2</f>
        <v>0.74561208241453647</v>
      </c>
      <c r="E21" s="9">
        <f t="shared" si="5"/>
        <v>0.81236281290269274</v>
      </c>
      <c r="F21" s="9">
        <f t="shared" ref="F21:F84" si="6">$O$1*D21^2+$O$2*D21+$O$3</f>
        <v>0.8123687758062047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62.281250666606333</v>
      </c>
      <c r="J21">
        <f t="shared" ref="J21:K84" si="9">J20+L20*$C$7</f>
        <v>62.042895630337895</v>
      </c>
      <c r="K21">
        <f t="shared" si="9"/>
        <v>5.4436464249297671</v>
      </c>
      <c r="L21">
        <f t="shared" ref="L21:L84" si="10">-$C$15*I21*J21</f>
        <v>-15.179493581293213</v>
      </c>
      <c r="M21">
        <f t="shared" ref="M21:M84" si="11">-$C$6-$C$15*I21*K21</f>
        <v>-33.505849442656341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16.882403774687898</v>
      </c>
      <c r="B22">
        <f t="shared" si="3"/>
        <v>16.882403774687898</v>
      </c>
      <c r="C22" s="9">
        <f t="shared" si="4"/>
        <v>1.8000000000000002E-2</v>
      </c>
      <c r="D22" s="9">
        <f t="shared" si="5"/>
        <v>1.1175962253121006</v>
      </c>
      <c r="E22" s="9">
        <f t="shared" si="5"/>
        <v>0.84442158616230356</v>
      </c>
      <c r="F22" s="9">
        <f t="shared" si="6"/>
        <v>0.84444030020492045</v>
      </c>
      <c r="G22" s="10">
        <f t="shared" si="7"/>
        <v>2.1666666599999997</v>
      </c>
      <c r="H22" s="5">
        <f t="shared" si="7"/>
        <v>1</v>
      </c>
      <c r="I22">
        <f t="shared" si="8"/>
        <v>62.173248346193347</v>
      </c>
      <c r="J22">
        <f t="shared" si="9"/>
        <v>61.951818668850137</v>
      </c>
      <c r="K22">
        <f t="shared" si="9"/>
        <v>5.2426113282738287</v>
      </c>
      <c r="L22">
        <f t="shared" si="10"/>
        <v>-15.130926359222011</v>
      </c>
      <c r="M22">
        <f t="shared" si="11"/>
        <v>-33.454439664929801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16.510965219349266</v>
      </c>
      <c r="B23">
        <f t="shared" si="3"/>
        <v>16.510965219349266</v>
      </c>
      <c r="C23" s="9">
        <f t="shared" si="4"/>
        <v>2.4E-2</v>
      </c>
      <c r="D23" s="9">
        <f t="shared" si="5"/>
        <v>1.4890347806507354</v>
      </c>
      <c r="E23" s="9">
        <f t="shared" si="5"/>
        <v>0.87527507421797779</v>
      </c>
      <c r="F23" s="9">
        <f t="shared" si="6"/>
        <v>0.87531754345594048</v>
      </c>
      <c r="G23" s="10">
        <f t="shared" si="7"/>
        <v>2.1666666599999997</v>
      </c>
      <c r="H23" s="5">
        <f t="shared" si="7"/>
        <v>1</v>
      </c>
      <c r="I23">
        <f t="shared" si="8"/>
        <v>62.066158401761918</v>
      </c>
      <c r="J23">
        <f t="shared" si="9"/>
        <v>61.861033110694805</v>
      </c>
      <c r="K23">
        <f t="shared" si="9"/>
        <v>5.0418846902842498</v>
      </c>
      <c r="L23">
        <f t="shared" si="10"/>
        <v>-15.082729184158136</v>
      </c>
      <c r="M23">
        <f t="shared" si="11"/>
        <v>-33.403293749834958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16.14007050981041</v>
      </c>
      <c r="B24">
        <f t="shared" si="3"/>
        <v>16.14007050981041</v>
      </c>
      <c r="C24" s="9">
        <f t="shared" si="4"/>
        <v>0.03</v>
      </c>
      <c r="D24" s="9">
        <f t="shared" si="5"/>
        <v>1.8599294901895893</v>
      </c>
      <c r="E24" s="9">
        <f t="shared" si="5"/>
        <v>0.90492512307218631</v>
      </c>
      <c r="F24" s="9">
        <f t="shared" si="6"/>
        <v>0.90500569396332642</v>
      </c>
      <c r="G24" s="10">
        <f t="shared" si="7"/>
        <v>2.1666666599999997</v>
      </c>
      <c r="H24" s="5">
        <f t="shared" si="7"/>
        <v>1</v>
      </c>
      <c r="I24">
        <f t="shared" si="8"/>
        <v>61.959978948106738</v>
      </c>
      <c r="J24">
        <f t="shared" si="9"/>
        <v>61.770536735589857</v>
      </c>
      <c r="K24">
        <f t="shared" si="9"/>
        <v>4.84146492778524</v>
      </c>
      <c r="L24">
        <f t="shared" si="10"/>
        <v>-15.034899714308285</v>
      </c>
      <c r="M24">
        <f t="shared" si="11"/>
        <v>-33.352408728601063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15.769717917591729</v>
      </c>
      <c r="B25">
        <f t="shared" si="3"/>
        <v>15.769717917591729</v>
      </c>
      <c r="C25" s="9">
        <f t="shared" si="4"/>
        <v>3.5999999999999997E-2</v>
      </c>
      <c r="D25" s="9">
        <f t="shared" si="5"/>
        <v>2.2302820824082707</v>
      </c>
      <c r="E25" s="9">
        <f t="shared" si="5"/>
        <v>0.93337356928178294</v>
      </c>
      <c r="F25" s="9">
        <f t="shared" si="6"/>
        <v>0.9335099102694715</v>
      </c>
      <c r="G25" s="10">
        <f t="shared" si="7"/>
        <v>2.1666666599999997</v>
      </c>
      <c r="H25" s="5">
        <f t="shared" si="7"/>
        <v>1</v>
      </c>
      <c r="I25">
        <f t="shared" si="8"/>
        <v>61.854708104335877</v>
      </c>
      <c r="J25">
        <f t="shared" si="9"/>
        <v>61.680327337304007</v>
      </c>
      <c r="K25">
        <f t="shared" si="9"/>
        <v>4.6413504754136339</v>
      </c>
      <c r="L25">
        <f t="shared" si="10"/>
        <v>-14.987435624949704</v>
      </c>
      <c r="M25">
        <f t="shared" si="11"/>
        <v>-33.301781652044198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15.399905727409154</v>
      </c>
      <c r="B26">
        <f t="shared" si="3"/>
        <v>15.399905727409154</v>
      </c>
      <c r="C26" s="9">
        <f t="shared" si="4"/>
        <v>4.1999999999999996E-2</v>
      </c>
      <c r="D26" s="9">
        <f t="shared" si="5"/>
        <v>2.6000942725908458</v>
      </c>
      <c r="E26" s="9">
        <f t="shared" si="5"/>
        <v>0.9606222400645279</v>
      </c>
      <c r="F26" s="9">
        <f t="shared" si="6"/>
        <v>0.96083532134379257</v>
      </c>
      <c r="G26" s="10">
        <f t="shared" si="7"/>
        <v>2.1666666599999997</v>
      </c>
      <c r="H26" s="5">
        <f t="shared" si="7"/>
        <v>1</v>
      </c>
      <c r="I26">
        <f t="shared" si="8"/>
        <v>61.750343993501744</v>
      </c>
      <c r="J26">
        <f t="shared" si="9"/>
        <v>61.590402723554305</v>
      </c>
      <c r="K26">
        <f t="shared" si="9"/>
        <v>4.4415397855013685</v>
      </c>
      <c r="L26">
        <f t="shared" si="10"/>
        <v>-14.940334608178977</v>
      </c>
      <c r="M26">
        <f t="shared" si="11"/>
        <v>-33.251409590399582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15.030632237090776</v>
      </c>
      <c r="B27">
        <f t="shared" si="3"/>
        <v>15.030632237090776</v>
      </c>
      <c r="C27" s="9">
        <f t="shared" si="4"/>
        <v>4.7999999999999994E-2</v>
      </c>
      <c r="D27" s="9">
        <f t="shared" si="5"/>
        <v>2.9693677629092243</v>
      </c>
      <c r="E27" s="9">
        <f t="shared" si="5"/>
        <v>0.9866729534049089</v>
      </c>
      <c r="F27" s="9">
        <f t="shared" si="6"/>
        <v>0.98698702686868989</v>
      </c>
      <c r="G27" s="10">
        <f t="shared" si="7"/>
        <v>2.1666666599999997</v>
      </c>
      <c r="H27" s="5">
        <f t="shared" si="7"/>
        <v>1</v>
      </c>
      <c r="I27">
        <f t="shared" si="8"/>
        <v>61.646884742235088</v>
      </c>
      <c r="J27">
        <f t="shared" si="9"/>
        <v>61.50076071590523</v>
      </c>
      <c r="K27">
        <f t="shared" si="9"/>
        <v>4.242031327958971</v>
      </c>
      <c r="L27">
        <f t="shared" si="10"/>
        <v>-14.893594372664078</v>
      </c>
      <c r="M27">
        <f t="shared" si="11"/>
        <v>-33.201289633157579</v>
      </c>
      <c r="S27">
        <f t="shared" si="0"/>
        <v>0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2"/>
        <v>14.661895757494053</v>
      </c>
      <c r="B28">
        <f t="shared" si="3"/>
        <v>14.661895757494053</v>
      </c>
      <c r="C28" s="9">
        <f t="shared" si="4"/>
        <v>5.3999999999999992E-2</v>
      </c>
      <c r="D28" s="9">
        <f t="shared" si="5"/>
        <v>3.3381042425059477</v>
      </c>
      <c r="E28" s="9">
        <f t="shared" si="5"/>
        <v>1.0115275181592658</v>
      </c>
      <c r="F28" s="9">
        <f t="shared" si="6"/>
        <v>1.0119700975228023</v>
      </c>
      <c r="G28" s="10">
        <f t="shared" si="7"/>
        <v>2.1666666599999997</v>
      </c>
      <c r="H28" s="5">
        <f t="shared" si="7"/>
        <v>1</v>
      </c>
      <c r="I28">
        <f t="shared" si="8"/>
        <v>61.544328480381935</v>
      </c>
      <c r="J28">
        <f t="shared" si="9"/>
        <v>61.411399149669244</v>
      </c>
      <c r="K28">
        <f t="shared" si="9"/>
        <v>4.0428235901600251</v>
      </c>
      <c r="L28">
        <f t="shared" si="10"/>
        <v>-14.847212643399649</v>
      </c>
      <c r="M28">
        <f t="shared" si="11"/>
        <v>-33.151418888903159</v>
      </c>
      <c r="S28">
        <f t="shared" si="0"/>
        <v>1</v>
      </c>
      <c r="T28" t="b">
        <f t="shared" si="1"/>
        <v>1</v>
      </c>
      <c r="U28" t="b">
        <f t="shared" si="2"/>
        <v>0</v>
      </c>
    </row>
    <row r="29" spans="1:22" x14ac:dyDescent="0.2">
      <c r="A29">
        <f t="shared" si="12"/>
        <v>14.293694612423618</v>
      </c>
      <c r="B29">
        <f t="shared" si="3"/>
        <v>14.293694612423618</v>
      </c>
      <c r="C29" s="9">
        <f t="shared" si="4"/>
        <v>5.9999999999999991E-2</v>
      </c>
      <c r="D29" s="9">
        <f t="shared" si="5"/>
        <v>3.7063053875763821</v>
      </c>
      <c r="E29" s="9">
        <f t="shared" si="5"/>
        <v>1.0351877341602256</v>
      </c>
      <c r="F29" s="9">
        <f t="shared" si="6"/>
        <v>1.0357895752615867</v>
      </c>
      <c r="G29" s="10">
        <f t="shared" si="7"/>
        <v>2.1666666599999997</v>
      </c>
      <c r="H29" s="5">
        <f t="shared" si="7"/>
        <v>1</v>
      </c>
      <c r="I29">
        <f t="shared" si="8"/>
        <v>61.442673340643665</v>
      </c>
      <c r="J29">
        <f t="shared" si="9"/>
        <v>61.322315873808847</v>
      </c>
      <c r="K29">
        <f t="shared" si="9"/>
        <v>3.8439150768266064</v>
      </c>
      <c r="L29">
        <f t="shared" si="10"/>
        <v>-14.801187161465512</v>
      </c>
      <c r="M29">
        <f t="shared" si="11"/>
        <v>-33.101794485158862</v>
      </c>
      <c r="S29">
        <f t="shared" si="0"/>
        <v>1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13.926027138549671</v>
      </c>
      <c r="B30">
        <f t="shared" si="3"/>
        <v>13.926027138549671</v>
      </c>
      <c r="C30" s="9">
        <f t="shared" si="4"/>
        <v>6.5999999999999989E-2</v>
      </c>
      <c r="D30" s="9">
        <f t="shared" si="5"/>
        <v>4.0739728614503283</v>
      </c>
      <c r="E30" s="9">
        <f t="shared" si="5"/>
        <v>1.0576553923204524</v>
      </c>
      <c r="F30" s="9">
        <f t="shared" si="6"/>
        <v>1.0584504735952469</v>
      </c>
      <c r="G30" s="10">
        <f t="shared" si="7"/>
        <v>2.1666666599999997</v>
      </c>
      <c r="H30" s="5">
        <f t="shared" si="7"/>
        <v>1</v>
      </c>
      <c r="I30">
        <f t="shared" si="8"/>
        <v>61.341917458220159</v>
      </c>
      <c r="J30">
        <f t="shared" si="9"/>
        <v>61.233508750840052</v>
      </c>
      <c r="K30">
        <f t="shared" si="9"/>
        <v>3.645304309915653</v>
      </c>
      <c r="L30">
        <f t="shared" si="10"/>
        <v>-14.755515683788337</v>
      </c>
      <c r="M30">
        <f t="shared" si="11"/>
        <v>-33.052413568231195</v>
      </c>
      <c r="S30">
        <f t="shared" si="0"/>
        <v>1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13.558891685326939</v>
      </c>
      <c r="B31">
        <f t="shared" si="3"/>
        <v>13.558891685326939</v>
      </c>
      <c r="C31" s="9">
        <f t="shared" si="4"/>
        <v>7.1999999999999995E-2</v>
      </c>
      <c r="D31" s="9">
        <f t="shared" si="5"/>
        <v>4.4411083146730608</v>
      </c>
      <c r="E31" s="9">
        <f t="shared" si="5"/>
        <v>1.0789322747357182</v>
      </c>
      <c r="F31" s="9">
        <f t="shared" si="6"/>
        <v>1.0799577778640437</v>
      </c>
      <c r="G31" s="10">
        <f t="shared" si="7"/>
        <v>2.1666666599999997</v>
      </c>
      <c r="H31" s="5">
        <f t="shared" si="7"/>
        <v>1</v>
      </c>
      <c r="I31">
        <f t="shared" si="8"/>
        <v>61.242058970456121</v>
      </c>
      <c r="J31">
        <f t="shared" si="9"/>
        <v>61.144975656737323</v>
      </c>
      <c r="K31">
        <f t="shared" si="9"/>
        <v>3.4469898285062657</v>
      </c>
      <c r="L31">
        <f t="shared" si="10"/>
        <v>-14.710195982906496</v>
      </c>
      <c r="M31">
        <f t="shared" si="11"/>
        <v>-33.003273303060432</v>
      </c>
      <c r="S31">
        <f t="shared" si="0"/>
        <v>1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13.192286614914208</v>
      </c>
      <c r="B32">
        <f t="shared" si="3"/>
        <v>13.192286614914208</v>
      </c>
      <c r="C32" s="9">
        <f t="shared" si="4"/>
        <v>7.8E-2</v>
      </c>
      <c r="D32" s="9">
        <f t="shared" si="5"/>
        <v>4.8077133850857923</v>
      </c>
      <c r="E32" s="9">
        <f t="shared" si="5"/>
        <v>1.0990201547873006</v>
      </c>
      <c r="F32" s="9">
        <f t="shared" si="6"/>
        <v>1.1003164455110048</v>
      </c>
      <c r="G32" s="10">
        <f t="shared" si="7"/>
        <v>2.1666666599999997</v>
      </c>
      <c r="H32" s="5">
        <f t="shared" si="7"/>
        <v>1</v>
      </c>
      <c r="I32">
        <f t="shared" si="8"/>
        <v>61.143096016490574</v>
      </c>
      <c r="J32">
        <f t="shared" si="9"/>
        <v>61.056714480839887</v>
      </c>
      <c r="K32">
        <f t="shared" si="9"/>
        <v>3.248970188687903</v>
      </c>
      <c r="L32">
        <f t="shared" si="10"/>
        <v>-14.665225846738025</v>
      </c>
      <c r="M32">
        <f t="shared" si="11"/>
        <v>-32.954370873073742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12.82621030209441</v>
      </c>
      <c r="B33">
        <f t="shared" si="3"/>
        <v>12.82621030209441</v>
      </c>
      <c r="C33" s="9">
        <f t="shared" si="4"/>
        <v>8.4000000000000005E-2</v>
      </c>
      <c r="D33" s="9">
        <f t="shared" si="5"/>
        <v>5.1737896979055904</v>
      </c>
      <c r="E33" s="9">
        <f t="shared" si="5"/>
        <v>1.1179207972437126</v>
      </c>
      <c r="F33" s="9">
        <f t="shared" si="6"/>
        <v>1.1195314063520694</v>
      </c>
      <c r="G33" s="10">
        <f t="shared" si="7"/>
        <v>2.1666666599999997</v>
      </c>
      <c r="H33" s="5">
        <f t="shared" si="7"/>
        <v>1</v>
      </c>
      <c r="I33">
        <f t="shared" si="8"/>
        <v>61.045026736909563</v>
      </c>
      <c r="J33">
        <f t="shared" si="9"/>
        <v>60.96872312575946</v>
      </c>
      <c r="K33">
        <f t="shared" si="9"/>
        <v>3.0512439634494606</v>
      </c>
      <c r="L33">
        <f t="shared" si="10"/>
        <v>-14.620603078351708</v>
      </c>
      <c r="M33">
        <f t="shared" si="11"/>
        <v>-32.905703480041602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12.460661134195263</v>
      </c>
      <c r="B34">
        <f t="shared" si="3"/>
        <v>12.460661134195263</v>
      </c>
      <c r="C34" s="9">
        <f t="shared" si="4"/>
        <v>9.0000000000000011E-2</v>
      </c>
      <c r="D34" s="9">
        <f t="shared" si="5"/>
        <v>5.5393388658047371</v>
      </c>
      <c r="E34" s="9">
        <f t="shared" si="5"/>
        <v>1.1356359583617686</v>
      </c>
      <c r="F34" s="9">
        <f t="shared" si="6"/>
        <v>1.1376075628436859</v>
      </c>
      <c r="G34" s="10">
        <f t="shared" si="7"/>
        <v>2.1666666599999997</v>
      </c>
      <c r="H34" s="5">
        <f t="shared" si="7"/>
        <v>1</v>
      </c>
      <c r="I34">
        <f t="shared" si="8"/>
        <v>60.94784927340217</v>
      </c>
      <c r="J34">
        <f t="shared" si="9"/>
        <v>60.880999507289353</v>
      </c>
      <c r="K34">
        <f t="shared" si="9"/>
        <v>2.853809742569211</v>
      </c>
      <c r="L34">
        <f t="shared" si="10"/>
        <v>-14.576325495741239</v>
      </c>
      <c r="M34">
        <f t="shared" si="11"/>
        <v>-32.857268343937513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12.09563751101045</v>
      </c>
      <c r="B35">
        <f t="shared" si="3"/>
        <v>12.09563751101045</v>
      </c>
      <c r="C35" s="9">
        <f t="shared" si="4"/>
        <v>9.6000000000000016E-2</v>
      </c>
      <c r="D35" s="9">
        <f t="shared" si="5"/>
        <v>5.9043624889895501</v>
      </c>
      <c r="E35" s="9">
        <f t="shared" si="5"/>
        <v>1.152167385986993</v>
      </c>
      <c r="F35" s="9">
        <f t="shared" si="6"/>
        <v>1.1545497903478941</v>
      </c>
      <c r="G35" s="10">
        <f t="shared" si="7"/>
        <v>2.1666666599999997</v>
      </c>
      <c r="H35" s="5">
        <f t="shared" si="7"/>
        <v>1</v>
      </c>
      <c r="I35">
        <f t="shared" si="8"/>
        <v>60.851561768419842</v>
      </c>
      <c r="J35">
        <f t="shared" si="9"/>
        <v>60.793541554314906</v>
      </c>
      <c r="K35">
        <f t="shared" si="9"/>
        <v>2.656666132505586</v>
      </c>
      <c r="L35">
        <f t="shared" si="10"/>
        <v>-14.532390931602441</v>
      </c>
      <c r="M35">
        <f t="shared" si="11"/>
        <v>-32.809062702800858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11.73113784472133</v>
      </c>
      <c r="B36">
        <f t="shared" si="3"/>
        <v>11.73113784472133</v>
      </c>
      <c r="C36" s="9">
        <f t="shared" si="4"/>
        <v>0.10200000000000002</v>
      </c>
      <c r="D36" s="9">
        <f t="shared" si="5"/>
        <v>6.2688621552786703</v>
      </c>
      <c r="E36" s="9">
        <f t="shared" si="5"/>
        <v>1.1675168196533761</v>
      </c>
      <c r="F36" s="9">
        <f t="shared" si="6"/>
        <v>1.1703629373949114</v>
      </c>
      <c r="G36" s="10">
        <f t="shared" si="7"/>
        <v>2.1666666599999997</v>
      </c>
      <c r="H36" s="5">
        <f t="shared" si="7"/>
        <v>1</v>
      </c>
      <c r="I36">
        <f t="shared" si="8"/>
        <v>60.756162364839057</v>
      </c>
      <c r="J36">
        <f t="shared" si="9"/>
        <v>60.70634720872529</v>
      </c>
      <c r="K36">
        <f t="shared" si="9"/>
        <v>2.4598117562887807</v>
      </c>
      <c r="L36">
        <f t="shared" si="10"/>
        <v>-14.488797233113525</v>
      </c>
      <c r="M36">
        <f t="shared" si="11"/>
        <v>-32.761083812602948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11.367160559819174</v>
      </c>
      <c r="B37">
        <f t="shared" si="3"/>
        <v>11.367160559819174</v>
      </c>
      <c r="C37" s="9">
        <f t="shared" si="4"/>
        <v>0.10800000000000003</v>
      </c>
      <c r="D37" s="9">
        <f t="shared" si="5"/>
        <v>6.6328394401808257</v>
      </c>
      <c r="E37" s="9">
        <f t="shared" si="5"/>
        <v>1.1816859906824819</v>
      </c>
      <c r="F37" s="9">
        <f t="shared" si="6"/>
        <v>1.1850518259432521</v>
      </c>
      <c r="G37" s="10">
        <f t="shared" ref="G37:H52" si="13">G36</f>
        <v>2.1666666599999997</v>
      </c>
      <c r="H37" s="5">
        <f t="shared" si="13"/>
        <v>1</v>
      </c>
      <c r="I37">
        <f t="shared" si="8"/>
        <v>60.661649205627384</v>
      </c>
      <c r="J37">
        <f t="shared" si="9"/>
        <v>60.61941442532661</v>
      </c>
      <c r="K37">
        <f t="shared" si="9"/>
        <v>2.2632452534131628</v>
      </c>
      <c r="L37">
        <f t="shared" si="10"/>
        <v>-14.445542261718359</v>
      </c>
      <c r="M37">
        <f t="shared" si="11"/>
        <v>-32.713328947116224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11.003704093027926</v>
      </c>
      <c r="B38">
        <f t="shared" si="3"/>
        <v>11.003704093027926</v>
      </c>
      <c r="C38" s="9">
        <f t="shared" si="4"/>
        <v>0.11400000000000003</v>
      </c>
      <c r="D38" s="9">
        <f t="shared" si="5"/>
        <v>6.9962959069720743</v>
      </c>
      <c r="E38" s="9">
        <f t="shared" si="5"/>
        <v>1.1946766222819127</v>
      </c>
      <c r="F38" s="9">
        <f t="shared" si="6"/>
        <v>1.1986212516374024</v>
      </c>
      <c r="G38" s="10">
        <f t="shared" si="13"/>
        <v>2.1666666599999997</v>
      </c>
      <c r="H38" s="5">
        <f t="shared" si="13"/>
        <v>1</v>
      </c>
      <c r="I38">
        <f t="shared" si="8"/>
        <v>60.568020433513027</v>
      </c>
      <c r="J38">
        <f t="shared" si="9"/>
        <v>60.5327411717563</v>
      </c>
      <c r="K38">
        <f t="shared" si="9"/>
        <v>2.0669652797304656</v>
      </c>
      <c r="L38">
        <f t="shared" si="10"/>
        <v>-14.402623892912711</v>
      </c>
      <c r="M38">
        <f t="shared" si="11"/>
        <v>-32.665795397786432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10.640766893227461</v>
      </c>
      <c r="B39">
        <f t="shared" si="3"/>
        <v>10.640766893227461</v>
      </c>
      <c r="C39" s="9">
        <f t="shared" si="4"/>
        <v>0.12000000000000004</v>
      </c>
      <c r="D39" s="9">
        <f t="shared" si="5"/>
        <v>7.3592331067725398</v>
      </c>
      <c r="E39" s="9">
        <f t="shared" si="5"/>
        <v>1.2064904296431354</v>
      </c>
      <c r="F39" s="9">
        <f t="shared" si="6"/>
        <v>1.2110759840630725</v>
      </c>
      <c r="G39" s="10">
        <f t="shared" si="13"/>
        <v>2.1666666599999997</v>
      </c>
      <c r="H39" s="5">
        <f t="shared" si="13"/>
        <v>1</v>
      </c>
      <c r="I39">
        <f t="shared" si="8"/>
        <v>60.475274190657821</v>
      </c>
      <c r="J39">
        <f t="shared" si="9"/>
        <v>60.446325428398822</v>
      </c>
      <c r="K39">
        <f t="shared" si="9"/>
        <v>1.870970507343747</v>
      </c>
      <c r="L39">
        <f t="shared" si="10"/>
        <v>-14.360040016033487</v>
      </c>
      <c r="M39">
        <f t="shared" si="11"/>
        <v>-32.618480473607946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10.278347421377356</v>
      </c>
      <c r="B40">
        <f t="shared" si="3"/>
        <v>10.278347421377356</v>
      </c>
      <c r="C40" s="9">
        <f t="shared" si="4"/>
        <v>0.12600000000000003</v>
      </c>
      <c r="D40" s="9">
        <f t="shared" si="5"/>
        <v>7.7216525786226438</v>
      </c>
      <c r="E40" s="9">
        <f t="shared" si="5"/>
        <v>1.2171291200386729</v>
      </c>
      <c r="F40" s="9">
        <f t="shared" si="6"/>
        <v>1.2224207670000538</v>
      </c>
      <c r="G40" s="10">
        <f t="shared" si="13"/>
        <v>2.1666666599999997</v>
      </c>
      <c r="H40" s="5">
        <f t="shared" si="13"/>
        <v>1</v>
      </c>
      <c r="I40">
        <f t="shared" si="8"/>
        <v>60.383408618333782</v>
      </c>
      <c r="J40">
        <f t="shared" si="9"/>
        <v>60.360165188302624</v>
      </c>
      <c r="K40">
        <f t="shared" si="9"/>
        <v>1.6752596245020994</v>
      </c>
      <c r="L40">
        <f t="shared" si="10"/>
        <v>-14.317788534050887</v>
      </c>
      <c r="M40">
        <f t="shared" si="11"/>
        <v>-32.571381501001973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9.9164441504411531</v>
      </c>
      <c r="B41">
        <f t="shared" si="3"/>
        <v>9.9164441504411531</v>
      </c>
      <c r="C41" s="9">
        <f t="shared" si="4"/>
        <v>0.13200000000000003</v>
      </c>
      <c r="D41" s="9">
        <f t="shared" si="5"/>
        <v>8.0835558495588469</v>
      </c>
      <c r="E41" s="9">
        <f t="shared" si="5"/>
        <v>1.2265943929186676</v>
      </c>
      <c r="F41" s="9">
        <f t="shared" si="6"/>
        <v>1.2326603186727034</v>
      </c>
      <c r="G41" s="10">
        <f t="shared" si="13"/>
        <v>2.1666666599999997</v>
      </c>
      <c r="H41" s="5">
        <f t="shared" si="13"/>
        <v>1</v>
      </c>
      <c r="I41">
        <f t="shared" si="8"/>
        <v>60.292421856603212</v>
      </c>
      <c r="J41">
        <f t="shared" si="9"/>
        <v>60.27425845709832</v>
      </c>
      <c r="K41">
        <f t="shared" si="9"/>
        <v>1.4798313354960877</v>
      </c>
      <c r="L41">
        <f t="shared" si="10"/>
        <v>-14.275867363363503</v>
      </c>
      <c r="M41">
        <f t="shared" si="11"/>
        <v>-32.524495823697741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9.555055565311104</v>
      </c>
      <c r="B42">
        <f t="shared" si="3"/>
        <v>9.555055565311104</v>
      </c>
      <c r="C42" s="9">
        <f t="shared" si="4"/>
        <v>0.13800000000000004</v>
      </c>
      <c r="D42" s="9">
        <f t="shared" si="5"/>
        <v>8.444944434688896</v>
      </c>
      <c r="E42" s="9">
        <f t="shared" si="5"/>
        <v>1.2348879400068176</v>
      </c>
      <c r="F42" s="9">
        <f t="shared" si="6"/>
        <v>1.2417993319980731</v>
      </c>
      <c r="G42" s="10">
        <f t="shared" si="13"/>
        <v>2.1666666599999997</v>
      </c>
      <c r="H42" s="5">
        <f t="shared" si="13"/>
        <v>1</v>
      </c>
      <c r="I42">
        <f t="shared" si="8"/>
        <v>60.202312044002426</v>
      </c>
      <c r="J42">
        <f t="shared" si="9"/>
        <v>60.188603252918142</v>
      </c>
      <c r="K42">
        <f t="shared" si="9"/>
        <v>1.2846843605539013</v>
      </c>
      <c r="L42">
        <f t="shared" si="10"/>
        <v>-14.234274433596305</v>
      </c>
      <c r="M42">
        <f t="shared" si="11"/>
        <v>-32.477820802616591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9.1941801627333994</v>
      </c>
      <c r="B43">
        <f t="shared" si="3"/>
        <v>9.1941801627333994</v>
      </c>
      <c r="C43" s="9">
        <f t="shared" si="4"/>
        <v>0.14400000000000004</v>
      </c>
      <c r="D43" s="9">
        <f t="shared" si="5"/>
        <v>8.8058198372666006</v>
      </c>
      <c r="E43" s="9">
        <f t="shared" si="5"/>
        <v>1.2420114453956939</v>
      </c>
      <c r="F43" s="9">
        <f t="shared" si="6"/>
        <v>1.249842474831715</v>
      </c>
      <c r="G43" s="10">
        <f t="shared" si="13"/>
        <v>2.1666666599999997</v>
      </c>
      <c r="H43" s="5">
        <f t="shared" si="13"/>
        <v>1</v>
      </c>
      <c r="I43">
        <f t="shared" si="8"/>
        <v>60.113077317229198</v>
      </c>
      <c r="J43">
        <f t="shared" si="9"/>
        <v>60.103197606316563</v>
      </c>
      <c r="K43">
        <f t="shared" si="9"/>
        <v>1.0898174357382018</v>
      </c>
      <c r="L43">
        <f t="shared" si="10"/>
        <v>-14.19300768740152</v>
      </c>
      <c r="M43">
        <f t="shared" si="11"/>
        <v>-32.431353815758897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8.8338164512338739</v>
      </c>
      <c r="B44">
        <f t="shared" si="3"/>
        <v>8.8338164512338739</v>
      </c>
      <c r="C44" s="9">
        <f t="shared" si="4"/>
        <v>0.15000000000000005</v>
      </c>
      <c r="D44" s="9">
        <f t="shared" si="5"/>
        <v>9.1661835487661261</v>
      </c>
      <c r="E44" s="9">
        <f t="shared" si="5"/>
        <v>1.2479665856414395</v>
      </c>
      <c r="F44" s="9">
        <f t="shared" si="6"/>
        <v>1.2567943902111787</v>
      </c>
      <c r="G44" s="10">
        <f t="shared" si="13"/>
        <v>2.1666666599999997</v>
      </c>
      <c r="H44" s="5">
        <f t="shared" si="13"/>
        <v>1</v>
      </c>
      <c r="I44">
        <f t="shared" si="8"/>
        <v>60.024715810833833</v>
      </c>
      <c r="J44">
        <f t="shared" si="9"/>
        <v>60.01803956019215</v>
      </c>
      <c r="K44">
        <f t="shared" si="9"/>
        <v>0.89522931284364837</v>
      </c>
      <c r="L44">
        <f t="shared" si="10"/>
        <v>-14.152065080262373</v>
      </c>
      <c r="M44">
        <f t="shared" si="11"/>
        <v>-32.385092258093763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8.4739629510441663</v>
      </c>
      <c r="B45">
        <f t="shared" si="3"/>
        <v>8.4739629510441663</v>
      </c>
      <c r="C45" s="9">
        <f t="shared" si="4"/>
        <v>0.15600000000000006</v>
      </c>
      <c r="D45" s="9">
        <f t="shared" si="5"/>
        <v>9.5260370489558337</v>
      </c>
      <c r="E45" s="9">
        <f t="shared" si="5"/>
        <v>1.2527550298578556</v>
      </c>
      <c r="F45" s="9">
        <f t="shared" si="6"/>
        <v>1.2626596965972223</v>
      </c>
      <c r="G45" s="10">
        <f t="shared" si="13"/>
        <v>2.1666666599999997</v>
      </c>
      <c r="H45" s="5">
        <f t="shared" si="13"/>
        <v>1</v>
      </c>
      <c r="I45">
        <f t="shared" si="8"/>
        <v>59.937225656914016</v>
      </c>
      <c r="J45">
        <f t="shared" si="9"/>
        <v>59.933127169710573</v>
      </c>
      <c r="K45">
        <f t="shared" si="9"/>
        <v>0.70091875929508585</v>
      </c>
      <c r="L45">
        <f t="shared" si="10"/>
        <v>-14.111444580299645</v>
      </c>
      <c r="M45">
        <f t="shared" si="11"/>
        <v>-32.339033541451577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8.1146181940283491</v>
      </c>
      <c r="B46">
        <f t="shared" si="3"/>
        <v>8.1146181940283491</v>
      </c>
      <c r="C46" s="9">
        <f t="shared" si="4"/>
        <v>0.16200000000000006</v>
      </c>
      <c r="D46" s="9">
        <f t="shared" si="5"/>
        <v>9.8853818059716509</v>
      </c>
      <c r="E46" s="9">
        <f t="shared" si="5"/>
        <v>1.2563784398098801</v>
      </c>
      <c r="F46" s="9">
        <f t="shared" si="6"/>
        <v>1.267442988112764</v>
      </c>
      <c r="G46" s="10">
        <f t="shared" si="13"/>
        <v>2.1666666599999997</v>
      </c>
      <c r="H46" s="5">
        <f t="shared" si="13"/>
        <v>1</v>
      </c>
      <c r="I46">
        <f t="shared" si="8"/>
        <v>59.850604984813522</v>
      </c>
      <c r="J46">
        <f t="shared" si="9"/>
        <v>59.848458502228773</v>
      </c>
      <c r="K46">
        <f t="shared" si="9"/>
        <v>0.50688455804637633</v>
      </c>
      <c r="L46">
        <f t="shared" si="10"/>
        <v>-14.071144168081098</v>
      </c>
      <c r="M46">
        <f t="shared" si="11"/>
        <v>-32.293175094419162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7.7557807236100018</v>
      </c>
      <c r="B47">
        <f t="shared" si="3"/>
        <v>7.7557807236100018</v>
      </c>
      <c r="C47" s="9">
        <f t="shared" si="4"/>
        <v>0.16800000000000007</v>
      </c>
      <c r="D47" s="9">
        <f t="shared" si="5"/>
        <v>10.244219276389998</v>
      </c>
      <c r="E47" s="9">
        <f t="shared" si="5"/>
        <v>1.2588384700064588</v>
      </c>
      <c r="F47" s="9">
        <f t="shared" si="6"/>
        <v>1.2711488347795914</v>
      </c>
      <c r="G47" s="10">
        <f t="shared" si="13"/>
        <v>2.1666666599999997</v>
      </c>
      <c r="H47" s="5">
        <f t="shared" si="13"/>
        <v>1</v>
      </c>
      <c r="I47">
        <f t="shared" si="8"/>
        <v>59.764851920824682</v>
      </c>
      <c r="J47">
        <f t="shared" si="9"/>
        <v>59.764031637220285</v>
      </c>
      <c r="K47">
        <f t="shared" si="9"/>
        <v>0.31312550747986134</v>
      </c>
      <c r="L47">
        <f t="shared" si="10"/>
        <v>-14.031161836433652</v>
      </c>
      <c r="M47">
        <f t="shared" si="11"/>
        <v>-32.247514362237723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7.397449094699736</v>
      </c>
      <c r="B48">
        <f t="shared" si="3"/>
        <v>7.397449094699736</v>
      </c>
      <c r="C48" s="9">
        <f t="shared" si="4"/>
        <v>0.17400000000000007</v>
      </c>
      <c r="D48" s="9">
        <f t="shared" si="5"/>
        <v>10.602550905300264</v>
      </c>
      <c r="E48" s="9">
        <f t="shared" si="5"/>
        <v>1.2601367677928177</v>
      </c>
      <c r="F48" s="9">
        <f t="shared" si="6"/>
        <v>1.2737817827528461</v>
      </c>
      <c r="G48" s="10">
        <f t="shared" si="13"/>
        <v>2.1666666599999997</v>
      </c>
      <c r="H48" s="5">
        <f t="shared" si="13"/>
        <v>1</v>
      </c>
      <c r="I48">
        <f t="shared" si="8"/>
        <v>59.679964587894752</v>
      </c>
      <c r="J48">
        <f t="shared" si="9"/>
        <v>59.679844666201681</v>
      </c>
      <c r="K48">
        <f t="shared" si="9"/>
        <v>0.11964042130643501</v>
      </c>
      <c r="L48">
        <f t="shared" si="10"/>
        <v>-13.99149559025838</v>
      </c>
      <c r="M48">
        <f t="shared" si="11"/>
        <v>-32.202048806703303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7.0396218736231511</v>
      </c>
      <c r="B49">
        <f t="shared" si="3"/>
        <v>7.0396218736231511</v>
      </c>
      <c r="C49" s="9">
        <f t="shared" si="4"/>
        <v>0.18000000000000008</v>
      </c>
      <c r="D49" s="9">
        <f t="shared" si="5"/>
        <v>10.960378126376849</v>
      </c>
      <c r="E49" s="9">
        <f t="shared" si="5"/>
        <v>1.2602749734421357</v>
      </c>
      <c r="F49" s="9">
        <f t="shared" si="6"/>
        <v>1.2753463545533144</v>
      </c>
      <c r="G49" s="10">
        <f t="shared" si="13"/>
        <v>2.1666666599999997</v>
      </c>
      <c r="H49" s="5">
        <f t="shared" si="13"/>
        <v>1</v>
      </c>
      <c r="I49">
        <f t="shared" si="8"/>
        <v>59.595941105336252</v>
      </c>
      <c r="J49">
        <f t="shared" si="9"/>
        <v>59.595895692660129</v>
      </c>
      <c r="K49">
        <f t="shared" si="9"/>
        <v>-7.3571871533784805E-2</v>
      </c>
      <c r="L49">
        <f t="shared" si="10"/>
        <v>-13.952143446348249</v>
      </c>
      <c r="M49">
        <f t="shared" si="11"/>
        <v>-32.156775906069953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6.6822976380492243</v>
      </c>
      <c r="B50">
        <f t="shared" si="3"/>
        <v>6.6822976380492243</v>
      </c>
      <c r="C50" s="9">
        <f t="shared" si="4"/>
        <v>0.18600000000000008</v>
      </c>
      <c r="D50" s="9">
        <f t="shared" si="5"/>
        <v>11.317702361950776</v>
      </c>
      <c r="E50" s="9">
        <f t="shared" si="5"/>
        <v>1.2592547202466238</v>
      </c>
      <c r="F50" s="9">
        <f t="shared" si="6"/>
        <v>1.275847049297534</v>
      </c>
      <c r="G50" s="10">
        <f t="shared" si="13"/>
        <v>2.1666666599999997</v>
      </c>
      <c r="H50" s="5">
        <f t="shared" si="13"/>
        <v>1</v>
      </c>
      <c r="I50">
        <f t="shared" si="8"/>
        <v>59.512779588541228</v>
      </c>
      <c r="J50">
        <f t="shared" si="9"/>
        <v>59.512182831982038</v>
      </c>
      <c r="K50">
        <f t="shared" si="9"/>
        <v>-0.26651252697020456</v>
      </c>
      <c r="L50">
        <f t="shared" si="10"/>
        <v>-13.913103433208617</v>
      </c>
      <c r="M50">
        <f t="shared" si="11"/>
        <v>-32.111693154955333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6.3254749769191303</v>
      </c>
      <c r="B51">
        <f t="shared" si="3"/>
        <v>6.3254749769191303</v>
      </c>
      <c r="C51" s="9">
        <f t="shared" si="4"/>
        <v>0.19200000000000009</v>
      </c>
      <c r="D51" s="9">
        <f t="shared" si="5"/>
        <v>11.67452502308087</v>
      </c>
      <c r="E51" s="9">
        <f t="shared" si="5"/>
        <v>1.2570776346080133</v>
      </c>
      <c r="F51" s="9">
        <f t="shared" si="6"/>
        <v>1.2752883429257422</v>
      </c>
      <c r="G51" s="10">
        <f t="shared" si="13"/>
        <v>2.1666666599999997</v>
      </c>
      <c r="H51" s="5">
        <f t="shared" si="13"/>
        <v>1</v>
      </c>
      <c r="I51">
        <f t="shared" si="8"/>
        <v>59.430478148699564</v>
      </c>
      <c r="J51">
        <f t="shared" si="9"/>
        <v>59.428704211382787</v>
      </c>
      <c r="K51">
        <f t="shared" si="9"/>
        <v>-0.45918268589993655</v>
      </c>
      <c r="L51">
        <f t="shared" si="10"/>
        <v>-13.874373590880454</v>
      </c>
      <c r="M51">
        <f t="shared" si="11"/>
        <v>-32.0667980642489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5.9691524903754694</v>
      </c>
      <c r="B52">
        <f t="shared" si="3"/>
        <v>5.9691524903754694</v>
      </c>
      <c r="C52" s="9">
        <f t="shared" si="4"/>
        <v>0.19800000000000009</v>
      </c>
      <c r="D52" s="9">
        <f t="shared" si="5"/>
        <v>12.030847509624531</v>
      </c>
      <c r="E52" s="9">
        <f t="shared" si="5"/>
        <v>1.2537453361274571</v>
      </c>
      <c r="F52" s="9">
        <f t="shared" si="6"/>
        <v>1.2736746884276846</v>
      </c>
      <c r="G52" s="10">
        <f t="shared" si="13"/>
        <v>2.1666666599999997</v>
      </c>
      <c r="H52" s="5">
        <f t="shared" si="13"/>
        <v>1</v>
      </c>
      <c r="I52">
        <f t="shared" si="8"/>
        <v>59.34903489252131</v>
      </c>
      <c r="J52">
        <f t="shared" si="9"/>
        <v>59.345457969837504</v>
      </c>
      <c r="K52">
        <f t="shared" si="9"/>
        <v>-0.65158347428542995</v>
      </c>
      <c r="L52">
        <f t="shared" si="10"/>
        <v>-13.835951970766265</v>
      </c>
      <c r="M52">
        <f t="shared" si="11"/>
        <v>-32.022088161022531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5.6133287896919182</v>
      </c>
      <c r="B53">
        <f t="shared" si="3"/>
        <v>5.6133287896919182</v>
      </c>
      <c r="C53" s="9">
        <f t="shared" si="4"/>
        <v>0.2040000000000001</v>
      </c>
      <c r="D53" s="9">
        <f t="shared" si="5"/>
        <v>12.386671210308082</v>
      </c>
      <c r="E53" s="9">
        <f t="shared" si="5"/>
        <v>1.249259437694846</v>
      </c>
      <c r="F53" s="9">
        <f t="shared" si="6"/>
        <v>1.2710105160663032</v>
      </c>
      <c r="G53" s="10">
        <f t="shared" ref="G53:H68" si="14">G52</f>
        <v>2.1666666599999997</v>
      </c>
      <c r="H53" s="5">
        <f t="shared" si="14"/>
        <v>1</v>
      </c>
      <c r="I53">
        <f t="shared" si="8"/>
        <v>59.268447921963137</v>
      </c>
      <c r="J53">
        <f t="shared" si="9"/>
        <v>59.262442258012904</v>
      </c>
      <c r="K53">
        <f t="shared" si="9"/>
        <v>-0.84371600325156515</v>
      </c>
      <c r="L53">
        <f t="shared" si="10"/>
        <v>-13.797836635458708</v>
      </c>
      <c r="M53">
        <f t="shared" si="11"/>
        <v>-31.977560988443514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5.2580024972032788</v>
      </c>
      <c r="B54">
        <f t="shared" si="3"/>
        <v>5.2580024972032788</v>
      </c>
      <c r="C54" s="9">
        <f t="shared" si="4"/>
        <v>0.2100000000000001</v>
      </c>
      <c r="D54" s="9">
        <f t="shared" si="5"/>
        <v>12.741997502796721</v>
      </c>
      <c r="E54" s="9">
        <f t="shared" si="5"/>
        <v>1.2436215455775446</v>
      </c>
      <c r="F54" s="9">
        <f t="shared" si="6"/>
        <v>1.267300233599322</v>
      </c>
      <c r="G54" s="10">
        <f t="shared" si="14"/>
        <v>2.1666666599999997</v>
      </c>
      <c r="H54" s="5">
        <f t="shared" si="14"/>
        <v>1</v>
      </c>
      <c r="I54">
        <f t="shared" si="8"/>
        <v>59.188715333958953</v>
      </c>
      <c r="J54">
        <f t="shared" si="9"/>
        <v>59.179655238200148</v>
      </c>
      <c r="K54">
        <f t="shared" si="9"/>
        <v>-1.0355813691822262</v>
      </c>
      <c r="L54">
        <f t="shared" si="10"/>
        <v>-13.760025658571895</v>
      </c>
      <c r="M54">
        <f t="shared" si="11"/>
        <v>-31.933214105690016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4.9031722462359326</v>
      </c>
      <c r="B55">
        <f t="shared" si="3"/>
        <v>4.9031722462359326</v>
      </c>
      <c r="C55" s="9">
        <f t="shared" si="4"/>
        <v>0.21600000000000011</v>
      </c>
      <c r="D55" s="9">
        <f t="shared" si="5"/>
        <v>13.096827753764067</v>
      </c>
      <c r="E55" s="9">
        <f t="shared" si="5"/>
        <v>1.2368332595085487</v>
      </c>
      <c r="F55" s="9">
        <f t="shared" si="6"/>
        <v>1.2625482264987515</v>
      </c>
      <c r="G55" s="10">
        <f t="shared" si="14"/>
        <v>2.1666666599999997</v>
      </c>
      <c r="H55" s="5">
        <f t="shared" si="14"/>
        <v>1</v>
      </c>
      <c r="I55">
        <f t="shared" si="8"/>
        <v>59.10983522015465</v>
      </c>
      <c r="J55">
        <f t="shared" si="9"/>
        <v>59.097095084248714</v>
      </c>
      <c r="K55">
        <f t="shared" si="9"/>
        <v>-1.2271806538163663</v>
      </c>
      <c r="L55">
        <f t="shared" si="10"/>
        <v>-13.722517124575337</v>
      </c>
      <c r="M55">
        <f t="shared" si="11"/>
        <v>-31.889045087868777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4.5488366810386829</v>
      </c>
      <c r="B56">
        <f t="shared" si="3"/>
        <v>4.5488366810386829</v>
      </c>
      <c r="C56" s="9">
        <f t="shared" si="4"/>
        <v>0.22200000000000011</v>
      </c>
      <c r="D56" s="9">
        <f t="shared" si="5"/>
        <v>13.451163318961317</v>
      </c>
      <c r="E56" s="9">
        <f t="shared" si="5"/>
        <v>1.2288961727740688</v>
      </c>
      <c r="F56" s="9">
        <f t="shared" si="6"/>
        <v>1.2567588581683293</v>
      </c>
      <c r="G56" s="10">
        <f t="shared" si="14"/>
        <v>2.1666666599999997</v>
      </c>
      <c r="H56" s="5">
        <f t="shared" si="14"/>
        <v>1</v>
      </c>
      <c r="I56">
        <f t="shared" si="8"/>
        <v>59.031805666647102</v>
      </c>
      <c r="J56">
        <f t="shared" si="9"/>
        <v>59.014759981501264</v>
      </c>
      <c r="K56">
        <f t="shared" si="9"/>
        <v>-1.4185149243435791</v>
      </c>
      <c r="L56">
        <f t="shared" si="10"/>
        <v>-13.685309128630523</v>
      </c>
      <c r="M56">
        <f t="shared" si="11"/>
        <v>-31.845051525935155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4.1949944567139905</v>
      </c>
      <c r="B57">
        <f t="shared" si="3"/>
        <v>4.1949944567139905</v>
      </c>
      <c r="C57" s="9">
        <f t="shared" si="4"/>
        <v>0.22800000000000012</v>
      </c>
      <c r="D57" s="9">
        <f t="shared" si="5"/>
        <v>13.805005543286009</v>
      </c>
      <c r="E57" s="9">
        <f t="shared" si="5"/>
        <v>1.2198118723005404</v>
      </c>
      <c r="F57" s="9">
        <f t="shared" si="6"/>
        <v>1.2499364701589144</v>
      </c>
      <c r="G57" s="10">
        <f t="shared" si="14"/>
        <v>2.1666666599999997</v>
      </c>
      <c r="H57" s="5">
        <f t="shared" si="14"/>
        <v>1</v>
      </c>
      <c r="I57">
        <f t="shared" si="8"/>
        <v>58.95462475372743</v>
      </c>
      <c r="J57">
        <f t="shared" si="9"/>
        <v>58.932648126729482</v>
      </c>
      <c r="K57">
        <f t="shared" si="9"/>
        <v>-1.60958523349919</v>
      </c>
      <c r="L57">
        <f t="shared" si="10"/>
        <v>-13.648399776430141</v>
      </c>
      <c r="M57">
        <f t="shared" si="11"/>
        <v>-31.801231026615419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3.8416442391495895</v>
      </c>
      <c r="B58">
        <f t="shared" si="3"/>
        <v>3.8416442391495895</v>
      </c>
      <c r="C58" s="9">
        <f t="shared" si="4"/>
        <v>0.23400000000000012</v>
      </c>
      <c r="D58" s="9">
        <f t="shared" si="5"/>
        <v>14.15835576085041</v>
      </c>
      <c r="E58" s="9">
        <f t="shared" si="5"/>
        <v>1.2095819387410662</v>
      </c>
      <c r="F58" s="9">
        <f t="shared" si="6"/>
        <v>1.2420853823818556</v>
      </c>
      <c r="G58" s="10">
        <f t="shared" si="14"/>
        <v>2.1666666599999997</v>
      </c>
      <c r="H58" s="5">
        <f t="shared" si="14"/>
        <v>1</v>
      </c>
      <c r="I58">
        <f t="shared" si="8"/>
        <v>58.87829055562856</v>
      </c>
      <c r="J58">
        <f t="shared" si="9"/>
        <v>58.850757728070903</v>
      </c>
      <c r="K58">
        <f t="shared" si="9"/>
        <v>-1.8003926196588824</v>
      </c>
      <c r="L58">
        <f t="shared" si="10"/>
        <v>-13.611787184039876</v>
      </c>
      <c r="M58">
        <f t="shared" si="11"/>
        <v>-31.757581212331214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3.4887847049504774</v>
      </c>
      <c r="B59">
        <f t="shared" si="3"/>
        <v>3.4887847049504774</v>
      </c>
      <c r="C59" s="9">
        <f t="shared" si="4"/>
        <v>0.24000000000000013</v>
      </c>
      <c r="D59" s="9">
        <f t="shared" si="5"/>
        <v>14.511215295049523</v>
      </c>
      <c r="E59" s="9">
        <f t="shared" si="5"/>
        <v>1.1982079465612909</v>
      </c>
      <c r="F59" s="9">
        <f t="shared" si="6"/>
        <v>1.2332098933203479</v>
      </c>
      <c r="G59" s="10">
        <f t="shared" si="14"/>
        <v>2.1666666599999997</v>
      </c>
      <c r="H59" s="5">
        <f t="shared" si="14"/>
        <v>1</v>
      </c>
      <c r="I59">
        <f t="shared" si="8"/>
        <v>58.802801140277147</v>
      </c>
      <c r="J59">
        <f t="shared" si="9"/>
        <v>58.769087004966664</v>
      </c>
      <c r="K59">
        <f t="shared" si="9"/>
        <v>-1.9909381069328698</v>
      </c>
      <c r="L59">
        <f t="shared" si="10"/>
        <v>-13.575469477742816</v>
      </c>
      <c r="M59">
        <f t="shared" si="11"/>
        <v>-31.71409972112621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3.136414541371277</v>
      </c>
      <c r="B60">
        <f t="shared" si="3"/>
        <v>3.136414541371277</v>
      </c>
      <c r="C60" s="9">
        <f t="shared" si="4"/>
        <v>0.24600000000000014</v>
      </c>
      <c r="D60" s="9">
        <f t="shared" si="5"/>
        <v>14.863585458628723</v>
      </c>
      <c r="E60" s="9">
        <f t="shared" si="5"/>
        <v>1.1856914641247134</v>
      </c>
      <c r="F60" s="9">
        <f t="shared" si="6"/>
        <v>1.2233142802388</v>
      </c>
      <c r="G60" s="10">
        <f t="shared" si="14"/>
        <v>2.1666666599999997</v>
      </c>
      <c r="H60" s="5">
        <f t="shared" si="14"/>
        <v>1</v>
      </c>
      <c r="I60">
        <f t="shared" si="8"/>
        <v>58.728154569049828</v>
      </c>
      <c r="J60">
        <f t="shared" si="9"/>
        <v>58.687634188100205</v>
      </c>
      <c r="K60">
        <f t="shared" si="9"/>
        <v>-2.1812227052596271</v>
      </c>
      <c r="L60">
        <f t="shared" si="10"/>
        <v>-13.539444793886419</v>
      </c>
      <c r="M60">
        <f t="shared" si="11"/>
        <v>-31.670784206594877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2.7845324462489653</v>
      </c>
      <c r="B61">
        <f t="shared" si="3"/>
        <v>2.7845324462489653</v>
      </c>
      <c r="C61" s="9">
        <f t="shared" si="4"/>
        <v>0.25200000000000011</v>
      </c>
      <c r="D61" s="9">
        <f t="shared" si="5"/>
        <v>15.215467553751035</v>
      </c>
      <c r="E61" s="9">
        <f t="shared" si="5"/>
        <v>1.172034053777437</v>
      </c>
      <c r="F61" s="9">
        <f t="shared" si="6"/>
        <v>1.2124027993902255</v>
      </c>
      <c r="G61" s="10">
        <f t="shared" si="14"/>
        <v>2.1666666599999997</v>
      </c>
      <c r="H61" s="5">
        <f t="shared" si="14"/>
        <v>1</v>
      </c>
      <c r="I61">
        <f t="shared" si="8"/>
        <v>58.654348896533975</v>
      </c>
      <c r="J61">
        <f t="shared" si="9"/>
        <v>58.606397519336888</v>
      </c>
      <c r="K61">
        <f t="shared" si="9"/>
        <v>-2.3712474104991963</v>
      </c>
      <c r="L61">
        <f t="shared" si="10"/>
        <v>-13.503711278732034</v>
      </c>
      <c r="M61">
        <f t="shared" si="11"/>
        <v>-31.627632337813338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2.4331371279359608</v>
      </c>
      <c r="B62">
        <f t="shared" si="3"/>
        <v>2.4331371279359608</v>
      </c>
      <c r="C62" s="9">
        <f t="shared" si="4"/>
        <v>0.25800000000000012</v>
      </c>
      <c r="D62" s="9">
        <f t="shared" si="5"/>
        <v>15.566862872064039</v>
      </c>
      <c r="E62" s="9">
        <f t="shared" si="5"/>
        <v>1.1572372719323611</v>
      </c>
      <c r="F62" s="9">
        <f t="shared" si="6"/>
        <v>1.2004796862216778</v>
      </c>
      <c r="G62" s="10">
        <f t="shared" si="14"/>
        <v>2.1666666599999997</v>
      </c>
      <c r="H62" s="5">
        <f t="shared" si="14"/>
        <v>1</v>
      </c>
      <c r="I62">
        <f t="shared" si="8"/>
        <v>58.581382170292805</v>
      </c>
      <c r="J62">
        <f t="shared" si="9"/>
        <v>58.525375251664492</v>
      </c>
      <c r="K62">
        <f t="shared" si="9"/>
        <v>-2.5610132045260765</v>
      </c>
      <c r="L62">
        <f t="shared" si="10"/>
        <v>-13.468267088306954</v>
      </c>
      <c r="M62">
        <f t="shared" si="11"/>
        <v>-31.584641799272237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2.0822273052335625</v>
      </c>
      <c r="B63">
        <f t="shared" si="3"/>
        <v>2.0822273052335625</v>
      </c>
      <c r="C63" s="9">
        <f t="shared" si="4"/>
        <v>0.26400000000000012</v>
      </c>
      <c r="D63" s="9">
        <f t="shared" si="5"/>
        <v>15.917772694766438</v>
      </c>
      <c r="E63" s="9">
        <f t="shared" si="5"/>
        <v>1.1413026691528179</v>
      </c>
      <c r="F63" s="9">
        <f t="shared" si="6"/>
        <v>1.1875491555777411</v>
      </c>
      <c r="G63" s="10">
        <f t="shared" si="14"/>
        <v>2.1666666599999997</v>
      </c>
      <c r="H63" s="5">
        <f t="shared" si="14"/>
        <v>1</v>
      </c>
      <c r="I63">
        <f t="shared" si="8"/>
        <v>58.509252430635094</v>
      </c>
      <c r="J63">
        <f t="shared" si="9"/>
        <v>58.444565649134653</v>
      </c>
      <c r="K63">
        <f t="shared" si="9"/>
        <v>-2.7505210553217099</v>
      </c>
      <c r="L63">
        <f t="shared" si="10"/>
        <v>-13.43311038825901</v>
      </c>
      <c r="M63">
        <f t="shared" si="11"/>
        <v>-31.541810290811625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1.7318017073257437</v>
      </c>
      <c r="B64">
        <f t="shared" si="3"/>
        <v>1.7318017073257437</v>
      </c>
      <c r="C64" s="9">
        <f t="shared" si="4"/>
        <v>0.27000000000000013</v>
      </c>
      <c r="D64" s="9">
        <f t="shared" si="5"/>
        <v>16.268198292674256</v>
      </c>
      <c r="E64" s="9">
        <f t="shared" si="5"/>
        <v>1.1242317902356529</v>
      </c>
      <c r="F64" s="9">
        <f t="shared" si="6"/>
        <v>1.1736154019021039</v>
      </c>
      <c r="G64" s="10">
        <f t="shared" si="14"/>
        <v>2.1666666599999997</v>
      </c>
      <c r="H64" s="5">
        <f t="shared" si="14"/>
        <v>1</v>
      </c>
      <c r="I64">
        <f t="shared" si="8"/>
        <v>58.437957710389306</v>
      </c>
      <c r="J64">
        <f t="shared" si="9"/>
        <v>58.363966986805096</v>
      </c>
      <c r="K64">
        <f t="shared" si="9"/>
        <v>-2.9397719170665795</v>
      </c>
      <c r="L64">
        <f t="shared" si="10"/>
        <v>-13.398239353713628</v>
      </c>
      <c r="M64">
        <f t="shared" si="11"/>
        <v>-31.499135527557812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1.3818590737132794</v>
      </c>
      <c r="B65">
        <f t="shared" si="3"/>
        <v>1.3818590737132794</v>
      </c>
      <c r="C65" s="9">
        <f t="shared" si="4"/>
        <v>0.27600000000000013</v>
      </c>
      <c r="D65" s="9">
        <f t="shared" si="5"/>
        <v>16.618140926286721</v>
      </c>
      <c r="E65" s="9">
        <f t="shared" si="5"/>
        <v>1.1060261742937574</v>
      </c>
      <c r="F65" s="9">
        <f t="shared" si="6"/>
        <v>1.1586825994372179</v>
      </c>
      <c r="G65" s="10">
        <f t="shared" si="14"/>
        <v>2.1666666599999997</v>
      </c>
      <c r="H65" s="5">
        <f t="shared" si="14"/>
        <v>1</v>
      </c>
      <c r="I65">
        <f t="shared" si="8"/>
        <v>58.367496034682382</v>
      </c>
      <c r="J65">
        <f t="shared" si="9"/>
        <v>58.283577550682814</v>
      </c>
      <c r="K65">
        <f t="shared" si="9"/>
        <v>-3.1287667302319262</v>
      </c>
      <c r="L65">
        <f t="shared" si="10"/>
        <v>-13.363652169133417</v>
      </c>
      <c r="M65">
        <f t="shared" si="11"/>
        <v>-31.456615239862082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1.0323981541482254</v>
      </c>
      <c r="B66">
        <f t="shared" si="3"/>
        <v>1.0323981541482254</v>
      </c>
      <c r="C66" s="9">
        <f t="shared" si="4"/>
        <v>0.28200000000000014</v>
      </c>
      <c r="D66" s="9">
        <f t="shared" si="5"/>
        <v>16.967601845851775</v>
      </c>
      <c r="E66" s="9">
        <f t="shared" si="5"/>
        <v>1.0866873548380482</v>
      </c>
      <c r="F66" s="9">
        <f t="shared" si="6"/>
        <v>1.14275490242207</v>
      </c>
      <c r="G66" s="10">
        <f t="shared" si="14"/>
        <v>2.1666666599999997</v>
      </c>
      <c r="H66" s="5">
        <f t="shared" si="14"/>
        <v>1</v>
      </c>
      <c r="I66">
        <f t="shared" si="8"/>
        <v>58.297865420723092</v>
      </c>
      <c r="J66">
        <f t="shared" si="9"/>
        <v>58.203395637668017</v>
      </c>
      <c r="K66">
        <f t="shared" si="9"/>
        <v>-3.3175064216710988</v>
      </c>
      <c r="L66">
        <f t="shared" si="10"/>
        <v>-13.329347028180203</v>
      </c>
      <c r="M66">
        <f t="shared" si="11"/>
        <v>-31.41424717324135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0.68341770856872586</v>
      </c>
      <c r="B67">
        <f t="shared" si="3"/>
        <v>0.68341770856872586</v>
      </c>
      <c r="C67" s="9">
        <f t="shared" si="4"/>
        <v>0.28800000000000014</v>
      </c>
      <c r="D67" s="9">
        <f t="shared" si="5"/>
        <v>17.316582291431274</v>
      </c>
      <c r="E67" s="9">
        <f t="shared" si="5"/>
        <v>1.0662168598589032</v>
      </c>
      <c r="F67" s="9">
        <f t="shared" si="6"/>
        <v>1.125836445288078</v>
      </c>
      <c r="G67" s="10">
        <f t="shared" si="14"/>
        <v>2.1666666599999997</v>
      </c>
      <c r="H67" s="5">
        <f t="shared" si="14"/>
        <v>1</v>
      </c>
      <c r="I67">
        <f t="shared" si="8"/>
        <v>58.229063877589958</v>
      </c>
      <c r="J67">
        <f t="shared" si="9"/>
        <v>58.123419555498934</v>
      </c>
      <c r="K67">
        <f t="shared" si="9"/>
        <v>-3.5059919047105468</v>
      </c>
      <c r="L67">
        <f t="shared" si="10"/>
        <v>-13.295322133579512</v>
      </c>
      <c r="M67">
        <f t="shared" si="11"/>
        <v>-31.372029088320584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0.33491650703413711</v>
      </c>
      <c r="B68">
        <f t="shared" si="3"/>
        <v>0.33491650703413711</v>
      </c>
      <c r="C68" s="9">
        <f t="shared" si="4"/>
        <v>0.29400000000000015</v>
      </c>
      <c r="D68" s="9">
        <f t="shared" si="5"/>
        <v>17.665083492965863</v>
      </c>
      <c r="E68" s="9">
        <f t="shared" si="5"/>
        <v>1.0446162119070501</v>
      </c>
      <c r="F68" s="9">
        <f t="shared" si="6"/>
        <v>1.1079313428531261</v>
      </c>
      <c r="G68" s="10">
        <f t="shared" si="14"/>
        <v>2.1666666599999997</v>
      </c>
      <c r="H68" s="5">
        <f t="shared" si="14"/>
        <v>1</v>
      </c>
      <c r="I68">
        <f t="shared" si="8"/>
        <v>58.161089406023954</v>
      </c>
      <c r="J68">
        <f t="shared" si="9"/>
        <v>58.043647622697456</v>
      </c>
      <c r="K68">
        <f t="shared" si="9"/>
        <v>-3.6942240792404704</v>
      </c>
      <c r="L68">
        <f t="shared" si="10"/>
        <v>-13.261575696987514</v>
      </c>
      <c r="M68">
        <f t="shared" si="11"/>
        <v>-31.329958760777053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1.3106670339503523E-2</v>
      </c>
      <c r="B69">
        <f t="shared" si="3"/>
        <v>1.3106670339503523E-2</v>
      </c>
      <c r="C69" s="9">
        <f t="shared" si="4"/>
        <v>0.30000000000000016</v>
      </c>
      <c r="D69" s="9">
        <f t="shared" si="5"/>
        <v>18.013106670339504</v>
      </c>
      <c r="E69" s="9">
        <f t="shared" si="5"/>
        <v>1.0218869281739134</v>
      </c>
      <c r="F69" s="9">
        <f t="shared" si="6"/>
        <v>1.0890436905137553</v>
      </c>
      <c r="G69" s="10">
        <f t="shared" ref="G69:H84" si="15">G68</f>
        <v>2.1666666599999997</v>
      </c>
      <c r="H69" s="5">
        <f t="shared" si="15"/>
        <v>1</v>
      </c>
      <c r="I69">
        <f t="shared" si="8"/>
        <v>58.093939998225821</v>
      </c>
      <c r="J69">
        <f t="shared" si="9"/>
        <v>57.964078168515535</v>
      </c>
      <c r="K69">
        <f t="shared" si="9"/>
        <v>-3.8822038318051328</v>
      </c>
      <c r="L69">
        <f t="shared" si="10"/>
        <v>-13.228105938860368</v>
      </c>
      <c r="M69">
        <f t="shared" si="11"/>
        <v>-31.288033981286326</v>
      </c>
      <c r="S69">
        <f t="shared" si="0"/>
        <v>1</v>
      </c>
      <c r="T69" t="b">
        <f t="shared" si="1"/>
        <v>0</v>
      </c>
      <c r="U69" t="b">
        <f t="shared" si="2"/>
        <v>1</v>
      </c>
    </row>
    <row r="70" spans="1:21" x14ac:dyDescent="0.2">
      <c r="A70">
        <f t="shared" si="12"/>
        <v>100</v>
      </c>
      <c r="B70">
        <f t="shared" si="3"/>
        <v>0.36065303344369681</v>
      </c>
      <c r="C70" s="9">
        <f t="shared" si="4"/>
        <v>0.30600000000000016</v>
      </c>
      <c r="D70" s="9">
        <f t="shared" si="5"/>
        <v>18.360653033443697</v>
      </c>
      <c r="E70" s="9">
        <f t="shared" si="5"/>
        <v>0.99803052057141939</v>
      </c>
      <c r="F70" s="9">
        <f t="shared" si="6"/>
        <v>1.0691775644355288</v>
      </c>
      <c r="G70" s="10">
        <f t="shared" si="15"/>
        <v>2.1666666599999997</v>
      </c>
      <c r="H70" s="5">
        <f t="shared" si="15"/>
        <v>1</v>
      </c>
      <c r="I70">
        <f t="shared" si="8"/>
        <v>58.027613637658085</v>
      </c>
      <c r="J70">
        <f t="shared" si="9"/>
        <v>57.884709532882376</v>
      </c>
      <c r="K70">
        <f t="shared" si="9"/>
        <v>-4.069932035692851</v>
      </c>
      <c r="L70">
        <f t="shared" si="10"/>
        <v>-13.19491108832597</v>
      </c>
      <c r="M70">
        <f t="shared" si="11"/>
        <v>-31.246252555469937</v>
      </c>
      <c r="S70">
        <f t="shared" si="0"/>
        <v>0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100</v>
      </c>
      <c r="B71">
        <f t="shared" si="3"/>
        <v>0.70772378224140198</v>
      </c>
      <c r="C71" s="9">
        <f t="shared" si="4"/>
        <v>0.31200000000000017</v>
      </c>
      <c r="D71" s="9">
        <f t="shared" si="5"/>
        <v>18.707723782241402</v>
      </c>
      <c r="E71" s="9">
        <f t="shared" si="5"/>
        <v>0.97304849581126385</v>
      </c>
      <c r="F71" s="9">
        <f t="shared" si="6"/>
        <v>1.0483370217415757</v>
      </c>
      <c r="G71" s="10">
        <f t="shared" si="15"/>
        <v>2.1666666599999997</v>
      </c>
      <c r="H71" s="5">
        <f t="shared" si="15"/>
        <v>1</v>
      </c>
      <c r="I71">
        <f t="shared" si="8"/>
        <v>57.96210829885193</v>
      </c>
      <c r="J71">
        <f t="shared" si="9"/>
        <v>57.805540066352421</v>
      </c>
      <c r="K71">
        <f t="shared" si="9"/>
        <v>-4.2574095510256704</v>
      </c>
      <c r="L71">
        <f t="shared" si="10"/>
        <v>-13.161989383058113</v>
      </c>
      <c r="M71">
        <f t="shared" si="11"/>
        <v>-31.204612303844772</v>
      </c>
      <c r="S71">
        <f t="shared" si="0"/>
        <v>0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100</v>
      </c>
      <c r="B72">
        <f t="shared" si="3"/>
        <v>1.0543201068306232</v>
      </c>
      <c r="C72" s="9">
        <f t="shared" si="4"/>
        <v>0.31800000000000017</v>
      </c>
      <c r="D72" s="9">
        <f t="shared" si="5"/>
        <v>19.054320106830623</v>
      </c>
      <c r="E72" s="9">
        <f t="shared" si="5"/>
        <v>0.94694235548364059</v>
      </c>
      <c r="F72" s="9">
        <f t="shared" si="6"/>
        <v>1.0265261006993485</v>
      </c>
      <c r="G72" s="10">
        <f t="shared" si="15"/>
        <v>2.1666666599999997</v>
      </c>
      <c r="H72" s="5">
        <f t="shared" si="15"/>
        <v>1</v>
      </c>
      <c r="I72">
        <f t="shared" si="8"/>
        <v>57.897421947218731</v>
      </c>
      <c r="J72">
        <f t="shared" si="9"/>
        <v>57.726568130054069</v>
      </c>
      <c r="K72">
        <f t="shared" si="9"/>
        <v>-4.4446372248487389</v>
      </c>
      <c r="L72">
        <f t="shared" si="10"/>
        <v>-13.129339069152991</v>
      </c>
      <c r="M72">
        <f t="shared" si="11"/>
        <v>-31.16311106177405</v>
      </c>
      <c r="S72">
        <f t="shared" si="0"/>
        <v>0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100</v>
      </c>
      <c r="B73">
        <f t="shared" si="3"/>
        <v>1.4004431875077046</v>
      </c>
      <c r="C73" s="9">
        <f t="shared" si="4"/>
        <v>0.32400000000000018</v>
      </c>
      <c r="D73" s="9">
        <f t="shared" si="5"/>
        <v>19.400443187507705</v>
      </c>
      <c r="E73" s="9">
        <f t="shared" si="5"/>
        <v>0.91971359613543624</v>
      </c>
      <c r="F73" s="9">
        <f t="shared" si="6"/>
        <v>1.003748820905582</v>
      </c>
      <c r="G73" s="10">
        <f t="shared" si="15"/>
        <v>2.1666666599999997</v>
      </c>
      <c r="H73" s="5">
        <f t="shared" si="15"/>
        <v>1</v>
      </c>
      <c r="I73">
        <f t="shared" si="8"/>
        <v>57.833552538866499</v>
      </c>
      <c r="J73">
        <f t="shared" si="9"/>
        <v>57.647792095639154</v>
      </c>
      <c r="K73">
        <f t="shared" si="9"/>
        <v>-4.6316158912193828</v>
      </c>
      <c r="L73">
        <f t="shared" si="10"/>
        <v>-13.096958401008081</v>
      </c>
      <c r="M73">
        <f t="shared" si="11"/>
        <v>-31.121746679419889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1.7460941948303201</v>
      </c>
      <c r="C74" s="9">
        <f t="shared" si="4"/>
        <v>0.33000000000000018</v>
      </c>
      <c r="D74" s="9">
        <f t="shared" si="5"/>
        <v>19.74609419483032</v>
      </c>
      <c r="E74" s="9">
        <f t="shared" si="5"/>
        <v>0.89136370934789033</v>
      </c>
      <c r="F74" s="9">
        <f t="shared" si="6"/>
        <v>0.9800091834694945</v>
      </c>
      <c r="G74" s="10">
        <f t="shared" si="15"/>
        <v>2.1666666599999997</v>
      </c>
      <c r="H74" s="5">
        <f t="shared" si="15"/>
        <v>1</v>
      </c>
      <c r="I74">
        <f t="shared" si="8"/>
        <v>57.770498020421066</v>
      </c>
      <c r="J74">
        <f t="shared" si="9"/>
        <v>57.569210345233103</v>
      </c>
      <c r="K74">
        <f t="shared" si="9"/>
        <v>-4.8183463712959025</v>
      </c>
      <c r="L74">
        <f t="shared" si="10"/>
        <v>-13.064845641203338</v>
      </c>
      <c r="M74">
        <f t="shared" si="11"/>
        <v>-31.080517021697421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2.0912742896801788</v>
      </c>
      <c r="C75" s="9">
        <f t="shared" si="4"/>
        <v>0.33600000000000019</v>
      </c>
      <c r="D75" s="9">
        <f t="shared" si="5"/>
        <v>20.091274289680179</v>
      </c>
      <c r="E75" s="9">
        <f t="shared" si="5"/>
        <v>0.86189418181372435</v>
      </c>
      <c r="F75" s="9">
        <f t="shared" si="6"/>
        <v>0.95531117119422626</v>
      </c>
      <c r="G75" s="10">
        <f t="shared" si="15"/>
        <v>2.1666666599999997</v>
      </c>
      <c r="H75" s="5">
        <f t="shared" si="15"/>
        <v>1</v>
      </c>
      <c r="I75">
        <f t="shared" si="8"/>
        <v>57.708256328852201</v>
      </c>
      <c r="J75">
        <f t="shared" si="9"/>
        <v>57.490821271385883</v>
      </c>
      <c r="K75">
        <f t="shared" si="9"/>
        <v>-5.0048294734260868</v>
      </c>
      <c r="L75">
        <f t="shared" si="10"/>
        <v>-13.032999060384745</v>
      </c>
      <c r="M75">
        <f t="shared" si="11"/>
        <v>-31.039419968230423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2.4359846233254068</v>
      </c>
      <c r="C76" s="9">
        <f t="shared" si="4"/>
        <v>0.34200000000000019</v>
      </c>
      <c r="D76" s="9">
        <f t="shared" si="5"/>
        <v>20.435984623325407</v>
      </c>
      <c r="E76" s="9">
        <f t="shared" si="5"/>
        <v>0.83130649541373969</v>
      </c>
      <c r="F76" s="9">
        <f t="shared" si="6"/>
        <v>0.92965874875653942</v>
      </c>
      <c r="G76" s="10">
        <f t="shared" si="15"/>
        <v>2.1666666599999997</v>
      </c>
      <c r="H76" s="5">
        <f t="shared" si="15"/>
        <v>1</v>
      </c>
      <c r="I76">
        <f t="shared" si="8"/>
        <v>57.646825391304553</v>
      </c>
      <c r="J76">
        <f t="shared" si="9"/>
        <v>57.412623277023577</v>
      </c>
      <c r="K76">
        <f t="shared" si="9"/>
        <v>-5.191065993235469</v>
      </c>
      <c r="L76">
        <f t="shared" si="10"/>
        <v>-13.001416937150136</v>
      </c>
      <c r="M76">
        <f t="shared" si="11"/>
        <v>-30.9984534133084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2.7802263374826808</v>
      </c>
      <c r="C77" s="9">
        <f t="shared" si="4"/>
        <v>0.3480000000000002</v>
      </c>
      <c r="D77" s="9">
        <f t="shared" si="5"/>
        <v>20.780226337482681</v>
      </c>
      <c r="E77" s="9">
        <f t="shared" si="5"/>
        <v>0.79960212729288727</v>
      </c>
      <c r="F77" s="9">
        <f t="shared" si="6"/>
        <v>0.90305586288479212</v>
      </c>
      <c r="G77" s="10">
        <f t="shared" si="15"/>
        <v>2.1666666599999997</v>
      </c>
      <c r="H77" s="5">
        <f t="shared" si="15"/>
        <v>1</v>
      </c>
      <c r="I77">
        <f t="shared" si="8"/>
        <v>57.586203124933533</v>
      </c>
      <c r="J77">
        <f t="shared" si="9"/>
        <v>57.334614775400674</v>
      </c>
      <c r="K77">
        <f t="shared" si="9"/>
        <v>-5.3770567137153193</v>
      </c>
      <c r="L77">
        <f t="shared" si="10"/>
        <v>-12.970097557937335</v>
      </c>
      <c r="M77">
        <f t="shared" si="11"/>
        <v>-30.957615265845096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3.1240005643790418</v>
      </c>
      <c r="C78" s="9">
        <f t="shared" si="4"/>
        <v>0.3540000000000002</v>
      </c>
      <c r="D78" s="9">
        <f t="shared" si="5"/>
        <v>21.124000564379042</v>
      </c>
      <c r="E78" s="9">
        <f t="shared" si="5"/>
        <v>0.76678254993581019</v>
      </c>
      <c r="F78" s="9">
        <f t="shared" si="6"/>
        <v>0.87550644253519605</v>
      </c>
      <c r="G78" s="10">
        <f t="shared" si="15"/>
        <v>2.1666666599999997</v>
      </c>
      <c r="H78" s="5">
        <f t="shared" si="15"/>
        <v>1</v>
      </c>
      <c r="I78">
        <f t="shared" si="8"/>
        <v>57.526387436746106</v>
      </c>
      <c r="J78">
        <f t="shared" si="9"/>
        <v>57.25679419005305</v>
      </c>
      <c r="K78">
        <f t="shared" si="9"/>
        <v>-5.5628024053103902</v>
      </c>
      <c r="L78">
        <f t="shared" si="10"/>
        <v>-12.93903921691455</v>
      </c>
      <c r="M78">
        <f t="shared" si="11"/>
        <v>-30.916903449338385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3.4673084268134566</v>
      </c>
      <c r="C79" s="9">
        <f t="shared" si="4"/>
        <v>0.36000000000000021</v>
      </c>
      <c r="D79" s="9">
        <f t="shared" si="5"/>
        <v>21.467308426813457</v>
      </c>
      <c r="E79" s="9">
        <f t="shared" si="5"/>
        <v>0.73284923124185974</v>
      </c>
      <c r="F79" s="9">
        <f t="shared" si="6"/>
        <v>0.84701439906637621</v>
      </c>
      <c r="G79" s="10">
        <f t="shared" si="15"/>
        <v>2.1666666599999997</v>
      </c>
      <c r="H79" s="5">
        <f t="shared" si="15"/>
        <v>1</v>
      </c>
      <c r="I79">
        <f t="shared" si="8"/>
        <v>57.467376223446507</v>
      </c>
      <c r="J79">
        <f t="shared" si="9"/>
        <v>57.179159954751562</v>
      </c>
      <c r="K79">
        <f t="shared" si="9"/>
        <v>-5.7483038260064205</v>
      </c>
      <c r="L79">
        <f t="shared" si="10"/>
        <v>-12.908240215873022</v>
      </c>
      <c r="M79">
        <f t="shared" si="11"/>
        <v>-30.876315901831525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3.8101510382180805</v>
      </c>
      <c r="C80" s="9">
        <f t="shared" si="4"/>
        <v>0.36600000000000021</v>
      </c>
      <c r="D80" s="9">
        <f t="shared" si="5"/>
        <v>21.810151038218081</v>
      </c>
      <c r="E80" s="9">
        <f t="shared" si="5"/>
        <v>0.69780363459958827</v>
      </c>
      <c r="F80" s="9">
        <f t="shared" si="6"/>
        <v>0.81758362641224391</v>
      </c>
      <c r="G80" s="10">
        <f t="shared" si="15"/>
        <v>2.1666666599999997</v>
      </c>
      <c r="H80" s="5">
        <f t="shared" si="15"/>
        <v>1</v>
      </c>
      <c r="I80">
        <f t="shared" si="8"/>
        <v>57.409167371286955</v>
      </c>
      <c r="J80">
        <f t="shared" si="9"/>
        <v>57.101710513456325</v>
      </c>
      <c r="K80">
        <f t="shared" si="9"/>
        <v>-5.9335617214174095</v>
      </c>
      <c r="L80">
        <f t="shared" si="10"/>
        <v>-12.877698864121932</v>
      </c>
      <c r="M80">
        <f t="shared" si="11"/>
        <v>-30.835850575875696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4.1525295027192648</v>
      </c>
      <c r="C81" s="9">
        <f t="shared" si="4"/>
        <v>0.37200000000000022</v>
      </c>
      <c r="D81" s="9">
        <f t="shared" si="5"/>
        <v>22.152529502719265</v>
      </c>
      <c r="E81" s="9">
        <f t="shared" si="5"/>
        <v>0.6616472189607181</v>
      </c>
      <c r="F81" s="9">
        <f t="shared" si="6"/>
        <v>0.78721800125319608</v>
      </c>
      <c r="G81" s="10">
        <f t="shared" si="15"/>
        <v>2.1666666599999997</v>
      </c>
      <c r="H81" s="5">
        <f t="shared" si="15"/>
        <v>1</v>
      </c>
      <c r="I81">
        <f t="shared" si="8"/>
        <v>57.351758755923292</v>
      </c>
      <c r="J81">
        <f t="shared" si="9"/>
        <v>57.024444320271591</v>
      </c>
      <c r="K81">
        <f t="shared" si="9"/>
        <v>-6.1185768248726635</v>
      </c>
      <c r="L81">
        <f t="shared" si="10"/>
        <v>-12.8474134783855</v>
      </c>
      <c r="M81">
        <f t="shared" si="11"/>
        <v>-30.795505438493823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4.494444915198283</v>
      </c>
      <c r="C82" s="9">
        <f t="shared" si="4"/>
        <v>0.37800000000000022</v>
      </c>
      <c r="D82" s="9">
        <f t="shared" si="5"/>
        <v>22.494444915198283</v>
      </c>
      <c r="E82" s="9">
        <f t="shared" si="5"/>
        <v>0.62438143891358922</v>
      </c>
      <c r="F82" s="9">
        <f t="shared" si="6"/>
        <v>0.75592138318565294</v>
      </c>
      <c r="G82" s="10">
        <f t="shared" si="15"/>
        <v>2.1666666599999997</v>
      </c>
      <c r="H82" s="5">
        <f t="shared" si="15"/>
        <v>1</v>
      </c>
      <c r="I82">
        <f t="shared" si="8"/>
        <v>57.295148242275673</v>
      </c>
      <c r="J82">
        <f t="shared" si="9"/>
        <v>56.94735983940128</v>
      </c>
      <c r="K82">
        <f t="shared" si="9"/>
        <v>-6.3033498575036262</v>
      </c>
      <c r="L82">
        <f t="shared" si="10"/>
        <v>-12.817382382702315</v>
      </c>
      <c r="M82">
        <f t="shared" si="11"/>
        <v>-30.755278471145616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4.8358983613518021</v>
      </c>
      <c r="C83" s="9">
        <f t="shared" si="4"/>
        <v>0.38400000000000023</v>
      </c>
      <c r="D83" s="9">
        <f t="shared" si="5"/>
        <v>22.835898361351802</v>
      </c>
      <c r="E83" s="9">
        <f t="shared" si="5"/>
        <v>0.58600774475608686</v>
      </c>
      <c r="F83" s="9">
        <f t="shared" si="6"/>
        <v>0.72369761488995288</v>
      </c>
      <c r="G83" s="10">
        <f t="shared" si="15"/>
        <v>2.1666666599999997</v>
      </c>
      <c r="H83" s="5">
        <f t="shared" si="15"/>
        <v>1</v>
      </c>
      <c r="I83">
        <f t="shared" si="8"/>
        <v>57.23933368439419</v>
      </c>
      <c r="J83">
        <f t="shared" si="9"/>
        <v>56.870455545105067</v>
      </c>
      <c r="K83">
        <f t="shared" si="9"/>
        <v>-6.4878815283305</v>
      </c>
      <c r="L83">
        <f t="shared" si="10"/>
        <v>-12.787603908326824</v>
      </c>
      <c r="M83">
        <f t="shared" si="11"/>
        <v>-30.715167669693805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5.1768909177520825</v>
      </c>
      <c r="C84" s="9">
        <f t="shared" si="4"/>
        <v>0.39000000000000024</v>
      </c>
      <c r="D84" s="9">
        <f t="shared" si="5"/>
        <v>23.176890917752083</v>
      </c>
      <c r="E84" s="9">
        <f t="shared" si="5"/>
        <v>0.54652758256804934</v>
      </c>
      <c r="F84" s="9">
        <f t="shared" si="6"/>
        <v>0.69055052229660918</v>
      </c>
      <c r="G84" s="10">
        <f t="shared" si="15"/>
        <v>2.1666666599999997</v>
      </c>
      <c r="H84" s="5">
        <f t="shared" si="15"/>
        <v>1</v>
      </c>
      <c r="I84">
        <f t="shared" si="8"/>
        <v>57.184312925329614</v>
      </c>
      <c r="J84">
        <f t="shared" si="9"/>
        <v>56.793729921655107</v>
      </c>
      <c r="K84">
        <f t="shared" si="9"/>
        <v>-6.6721725343486629</v>
      </c>
      <c r="L84">
        <f t="shared" si="10"/>
        <v>-12.758076393633036</v>
      </c>
      <c r="M84">
        <f t="shared" si="11"/>
        <v>-30.675171044371517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5.5174236519069275</v>
      </c>
      <c r="C85" s="9">
        <f t="shared" ref="C85:C148" si="20">C84+_dt</f>
        <v>0.39600000000000024</v>
      </c>
      <c r="D85" s="9">
        <f t="shared" ref="D85:E148" si="21">D84+$C$7*(J84+J85)/2</f>
        <v>23.517423651906928</v>
      </c>
      <c r="E85" s="9">
        <f t="shared" si="21"/>
        <v>0.50594239428315868</v>
      </c>
      <c r="F85" s="9">
        <f t="shared" ref="F85:F148" si="22">$O$1*D85^2+$O$2*D85+$O$3</f>
        <v>0.65648391475094192</v>
      </c>
      <c r="G85" s="10">
        <f t="shared" ref="G85:H100" si="23">G84</f>
        <v>2.1666666599999997</v>
      </c>
      <c r="H85" s="5">
        <f t="shared" si="23"/>
        <v>1</v>
      </c>
      <c r="I85">
        <f t="shared" ref="I85:I148" si="24">SQRT(J85^2+K85^2)</f>
        <v>57.130083797009021</v>
      </c>
      <c r="J85">
        <f t="shared" ref="J85:K148" si="25">J84+L84*$C$7</f>
        <v>56.717181463293308</v>
      </c>
      <c r="K85">
        <f t="shared" si="25"/>
        <v>-6.8562235606148922</v>
      </c>
      <c r="L85">
        <f t="shared" ref="L85:L148" si="26">-$C$15*I85*J85</f>
        <v>-12.728798184020308</v>
      </c>
      <c r="M85">
        <f t="shared" ref="M85:M148" si="27">-$C$6-$C$15*I85*K85</f>
        <v>-30.635286619750786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5.8574976223193751</v>
      </c>
      <c r="C86" s="9">
        <f t="shared" si="20"/>
        <v>0.40200000000000025</v>
      </c>
      <c r="D86" s="9">
        <f t="shared" si="21"/>
        <v>23.857497622319375</v>
      </c>
      <c r="E86" s="9">
        <f t="shared" si="21"/>
        <v>0.46425361776031382</v>
      </c>
      <c r="F86" s="9">
        <f t="shared" si="22"/>
        <v>0.62150158517611154</v>
      </c>
      <c r="G86" s="10">
        <f t="shared" si="23"/>
        <v>2.1666666599999997</v>
      </c>
      <c r="H86" s="5">
        <f t="shared" si="23"/>
        <v>1</v>
      </c>
      <c r="I86">
        <f t="shared" si="24"/>
        <v>57.076644120116626</v>
      </c>
      <c r="J86">
        <f t="shared" si="25"/>
        <v>56.640808674189188</v>
      </c>
      <c r="K86">
        <f t="shared" si="25"/>
        <v>-7.040035280333397</v>
      </c>
      <c r="L86">
        <f t="shared" si="26"/>
        <v>-12.699767631821341</v>
      </c>
      <c r="M86">
        <f t="shared" si="27"/>
        <v>-30.595512434712106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6.1971138785471389</v>
      </c>
      <c r="C87" s="9">
        <f t="shared" si="20"/>
        <v>0.40800000000000025</v>
      </c>
      <c r="D87" s="9">
        <f t="shared" si="21"/>
        <v>24.197113878547139</v>
      </c>
      <c r="E87" s="9">
        <f t="shared" si="21"/>
        <v>0.42146268685448862</v>
      </c>
      <c r="F87" s="9">
        <f t="shared" si="22"/>
        <v>0.58560731023454038</v>
      </c>
      <c r="G87" s="10">
        <f t="shared" si="23"/>
        <v>2.1666666599999997</v>
      </c>
      <c r="H87" s="5">
        <f t="shared" si="23"/>
        <v>1</v>
      </c>
      <c r="I87">
        <f t="shared" si="24"/>
        <v>57.023991703979519</v>
      </c>
      <c r="J87">
        <f t="shared" si="25"/>
        <v>56.56461006839826</v>
      </c>
      <c r="K87">
        <f t="shared" si="25"/>
        <v>-7.2236083549416694</v>
      </c>
      <c r="L87">
        <f t="shared" si="26"/>
        <v>-12.670983096212241</v>
      </c>
      <c r="M87">
        <f t="shared" si="27"/>
        <v>-30.555846542415043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6.5362734612617963</v>
      </c>
      <c r="C88" s="9">
        <f t="shared" si="20"/>
        <v>0.41400000000000026</v>
      </c>
      <c r="D88" s="9">
        <f t="shared" si="21"/>
        <v>24.536273461261796</v>
      </c>
      <c r="E88" s="9">
        <f t="shared" si="21"/>
        <v>0.37757103148707516</v>
      </c>
      <c r="F88" s="9">
        <f t="shared" si="22"/>
        <v>0.5488048504877604</v>
      </c>
      <c r="G88" s="10">
        <f t="shared" si="23"/>
        <v>2.1666666599999997</v>
      </c>
      <c r="H88" s="5">
        <f t="shared" si="23"/>
        <v>1</v>
      </c>
      <c r="I88">
        <f t="shared" si="24"/>
        <v>56.972124346458521</v>
      </c>
      <c r="J88">
        <f t="shared" si="25"/>
        <v>56.488584169820989</v>
      </c>
      <c r="K88">
        <f t="shared" si="25"/>
        <v>-7.40694343419616</v>
      </c>
      <c r="L88">
        <f t="shared" si="26"/>
        <v>-12.642442943124692</v>
      </c>
      <c r="M88">
        <f t="shared" si="27"/>
        <v>-30.516287010269853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6.8749774023077457</v>
      </c>
      <c r="C89" s="9">
        <f t="shared" si="20"/>
        <v>0.42000000000000026</v>
      </c>
      <c r="D89" s="9">
        <f t="shared" si="21"/>
        <v>24.874977402307746</v>
      </c>
      <c r="E89" s="9">
        <f t="shared" si="21"/>
        <v>0.33258007771571335</v>
      </c>
      <c r="F89" s="9">
        <f t="shared" si="22"/>
        <v>0.51109795055468565</v>
      </c>
      <c r="G89" s="10">
        <f t="shared" si="23"/>
        <v>2.1666666599999997</v>
      </c>
      <c r="H89" s="5">
        <f t="shared" si="23"/>
        <v>1</v>
      </c>
      <c r="I89">
        <f t="shared" si="24"/>
        <v>56.921039833844112</v>
      </c>
      <c r="J89">
        <f t="shared" si="25"/>
        <v>56.412729512162244</v>
      </c>
      <c r="K89">
        <f t="shared" si="25"/>
        <v>-7.5900411562577794</v>
      </c>
      <c r="L89">
        <f t="shared" si="26"/>
        <v>-12.614145545160225</v>
      </c>
      <c r="M89">
        <f t="shared" si="27"/>
        <v>-30.476831919910019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7.2132267247609079</v>
      </c>
      <c r="C90" s="9">
        <f t="shared" si="20"/>
        <v>0.42600000000000027</v>
      </c>
      <c r="D90" s="9">
        <f t="shared" si="21"/>
        <v>25.213226724760908</v>
      </c>
      <c r="E90" s="9">
        <f t="shared" si="21"/>
        <v>0.2864912478036083</v>
      </c>
      <c r="F90" s="9">
        <f t="shared" si="22"/>
        <v>0.47249033926831674</v>
      </c>
      <c r="G90" s="10">
        <f t="shared" si="23"/>
        <v>2.1666666599999997</v>
      </c>
      <c r="H90" s="5">
        <f t="shared" si="23"/>
        <v>1</v>
      </c>
      <c r="I90">
        <f t="shared" si="24"/>
        <v>56.870735940757349</v>
      </c>
      <c r="J90">
        <f t="shared" si="25"/>
        <v>56.337044638891285</v>
      </c>
      <c r="K90">
        <f t="shared" si="25"/>
        <v>-7.7729021477772395</v>
      </c>
      <c r="L90">
        <f t="shared" si="26"/>
        <v>-12.586089281506526</v>
      </c>
      <c r="M90">
        <f t="shared" si="27"/>
        <v>-30.437479367165761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7.5510224429871897</v>
      </c>
      <c r="C91" s="9">
        <f t="shared" si="20"/>
        <v>0.43200000000000027</v>
      </c>
      <c r="D91" s="9">
        <f t="shared" si="21"/>
        <v>25.55102244298719</v>
      </c>
      <c r="E91" s="9">
        <f t="shared" si="21"/>
        <v>0.23930596028833587</v>
      </c>
      <c r="F91" s="9">
        <f t="shared" si="22"/>
        <v>0.432985729830906</v>
      </c>
      <c r="G91" s="10">
        <f t="shared" si="23"/>
        <v>2.1666666599999997</v>
      </c>
      <c r="H91" s="5">
        <f t="shared" si="23"/>
        <v>1</v>
      </c>
      <c r="I91">
        <f t="shared" si="24"/>
        <v>56.82121043005592</v>
      </c>
      <c r="J91">
        <f t="shared" si="25"/>
        <v>56.261528103202245</v>
      </c>
      <c r="K91">
        <f t="shared" si="25"/>
        <v>-7.9555270239802338</v>
      </c>
      <c r="L91">
        <f t="shared" si="26"/>
        <v>-12.558272537855798</v>
      </c>
      <c r="M91">
        <f t="shared" si="27"/>
        <v>-30.398227462038413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7.8883655627007201</v>
      </c>
      <c r="C92" s="9">
        <f t="shared" si="20"/>
        <v>0.43800000000000028</v>
      </c>
      <c r="D92" s="9">
        <f t="shared" si="21"/>
        <v>25.88836556270072</v>
      </c>
      <c r="E92" s="9">
        <f t="shared" si="21"/>
        <v>0.19102563005013778</v>
      </c>
      <c r="F92" s="9">
        <f t="shared" si="22"/>
        <v>0.39258781996757908</v>
      </c>
      <c r="G92" s="10">
        <f t="shared" si="23"/>
        <v>2.1666666599999997</v>
      </c>
      <c r="H92" s="5">
        <f t="shared" si="23"/>
        <v>1</v>
      </c>
      <c r="I92">
        <f t="shared" si="24"/>
        <v>56.772461052745243</v>
      </c>
      <c r="J92">
        <f t="shared" si="25"/>
        <v>56.186178467975111</v>
      </c>
      <c r="K92">
        <f t="shared" si="25"/>
        <v>-8.1379163887524637</v>
      </c>
      <c r="L92">
        <f t="shared" si="26"/>
        <v>-12.530693706325168</v>
      </c>
      <c r="M92">
        <f t="shared" si="27"/>
        <v>-30.359074328675625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8.2252570810218586</v>
      </c>
      <c r="C93" s="9">
        <f t="shared" si="20"/>
        <v>0.44400000000000028</v>
      </c>
      <c r="D93" s="9">
        <f t="shared" si="21"/>
        <v>26.225257081021859</v>
      </c>
      <c r="E93" s="9">
        <f t="shared" si="21"/>
        <v>0.14165166837970683</v>
      </c>
      <c r="F93" s="9">
        <f t="shared" si="22"/>
        <v>0.3513002920784275</v>
      </c>
      <c r="G93" s="10">
        <f t="shared" si="23"/>
        <v>2.1666666599999997</v>
      </c>
      <c r="H93" s="5">
        <f t="shared" si="23"/>
        <v>1</v>
      </c>
      <c r="I93">
        <f t="shared" si="24"/>
        <v>56.724485547894581</v>
      </c>
      <c r="J93">
        <f t="shared" si="25"/>
        <v>56.110994305737158</v>
      </c>
      <c r="K93">
        <f t="shared" si="25"/>
        <v>-8.3200708347245182</v>
      </c>
      <c r="L93">
        <f t="shared" si="26"/>
        <v>-12.503351185379065</v>
      </c>
      <c r="M93">
        <f t="shared" si="27"/>
        <v>-30.320018105347422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8.561697986534945</v>
      </c>
      <c r="C94" s="9">
        <f t="shared" si="20"/>
        <v>0.45000000000000029</v>
      </c>
      <c r="D94" s="9">
        <f t="shared" si="21"/>
        <v>26.561697986534945</v>
      </c>
      <c r="E94" s="9">
        <f t="shared" si="21"/>
        <v>9.1185483045463464E-2</v>
      </c>
      <c r="F94" s="9">
        <f t="shared" si="22"/>
        <v>0.30912681338909487</v>
      </c>
      <c r="G94" s="10">
        <f t="shared" si="23"/>
        <v>2.1666666599999997</v>
      </c>
      <c r="H94" s="5">
        <f t="shared" si="23"/>
        <v>1</v>
      </c>
      <c r="I94">
        <f t="shared" si="24"/>
        <v>56.677281642558256</v>
      </c>
      <c r="J94">
        <f t="shared" si="25"/>
        <v>56.035974198624885</v>
      </c>
      <c r="K94">
        <f t="shared" si="25"/>
        <v>-8.5019909433566028</v>
      </c>
      <c r="L94">
        <f t="shared" si="26"/>
        <v>-12.476243379753607</v>
      </c>
      <c r="M94">
        <f t="shared" si="27"/>
        <v>-30.281056944423018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8.8976892593458601</v>
      </c>
      <c r="C95" s="9">
        <f t="shared" si="20"/>
        <v>0.45600000000000029</v>
      </c>
      <c r="D95" s="9">
        <f t="shared" si="21"/>
        <v>26.89768925934586</v>
      </c>
      <c r="E95" s="9">
        <f t="shared" si="21"/>
        <v>3.962847836032423E-2</v>
      </c>
      <c r="F95" s="9">
        <f t="shared" si="22"/>
        <v>0.26607103609984917</v>
      </c>
      <c r="G95" s="10">
        <f t="shared" si="23"/>
        <v>2.1666666599999997</v>
      </c>
      <c r="H95" s="5">
        <f t="shared" si="23"/>
        <v>1</v>
      </c>
      <c r="I95">
        <f t="shared" si="24"/>
        <v>56.63084705170192</v>
      </c>
      <c r="J95">
        <f t="shared" si="25"/>
        <v>55.961116738346362</v>
      </c>
      <c r="K95">
        <f t="shared" si="25"/>
        <v>-8.6836772850231405</v>
      </c>
      <c r="L95">
        <f t="shared" si="26"/>
        <v>-12.44936870038296</v>
      </c>
      <c r="M95">
        <f t="shared" si="27"/>
        <v>-30.242189012348359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9.2332318711393313</v>
      </c>
      <c r="C96" s="9">
        <f t="shared" si="20"/>
        <v>0.4620000000000003</v>
      </c>
      <c r="D96" s="9">
        <f t="shared" si="21"/>
        <v>27.233231871139331</v>
      </c>
      <c r="E96" s="9">
        <f t="shared" si="21"/>
        <v>-1.3017944752036881E-2</v>
      </c>
      <c r="F96" s="9">
        <f t="shared" si="22"/>
        <v>0.22213659753316961</v>
      </c>
      <c r="G96" s="10">
        <f t="shared" si="23"/>
        <v>2.1666666599999997</v>
      </c>
      <c r="H96" s="5">
        <f t="shared" si="23"/>
        <v>1</v>
      </c>
      <c r="I96">
        <f t="shared" si="24"/>
        <v>56.585179478133846</v>
      </c>
      <c r="J96">
        <f t="shared" si="25"/>
        <v>55.886420526144065</v>
      </c>
      <c r="K96">
        <f t="shared" si="25"/>
        <v>-8.8651304190972304</v>
      </c>
      <c r="L96">
        <f t="shared" si="26"/>
        <v>-12.422725564327642</v>
      </c>
      <c r="M96">
        <f t="shared" si="27"/>
        <v>-30.203412489624405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9.5683267852360387</v>
      </c>
      <c r="C97" s="9">
        <f t="shared" si="20"/>
        <v>0.4680000000000003</v>
      </c>
      <c r="D97" s="9">
        <f t="shared" si="21"/>
        <v>27.568326785236039</v>
      </c>
      <c r="E97" s="9">
        <f t="shared" si="21"/>
        <v>-6.6752388691433504E-2</v>
      </c>
      <c r="F97" s="9">
        <f t="shared" si="22"/>
        <v>0.17732712027984887</v>
      </c>
      <c r="G97" s="10">
        <f t="shared" si="23"/>
        <v>2.1666666599999997</v>
      </c>
      <c r="H97" s="5">
        <f t="shared" si="23"/>
        <v>1</v>
      </c>
      <c r="I97">
        <f t="shared" si="24"/>
        <v>56.540276612441268</v>
      </c>
      <c r="J97">
        <f t="shared" si="25"/>
        <v>55.811884172758099</v>
      </c>
      <c r="K97">
        <f t="shared" si="25"/>
        <v>-9.0463508940349762</v>
      </c>
      <c r="L97">
        <f t="shared" si="26"/>
        <v>-12.396312394704749</v>
      </c>
      <c r="M97">
        <f t="shared" si="27"/>
        <v>-30.16472557078604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9.9029749566494836</v>
      </c>
      <c r="C98" s="9">
        <f t="shared" si="20"/>
        <v>0.47400000000000031</v>
      </c>
      <c r="D98" s="9">
        <f t="shared" si="21"/>
        <v>27.902974956649484</v>
      </c>
      <c r="E98" s="9">
        <f t="shared" si="21"/>
        <v>-0.12157345911591752</v>
      </c>
      <c r="F98" s="9">
        <f t="shared" si="22"/>
        <v>0.13164621234362317</v>
      </c>
      <c r="G98" s="10">
        <f t="shared" si="23"/>
        <v>2.1666666599999997</v>
      </c>
      <c r="H98" s="5">
        <f t="shared" si="23"/>
        <v>1</v>
      </c>
      <c r="I98">
        <f t="shared" si="24"/>
        <v>56.496136132931781</v>
      </c>
      <c r="J98">
        <f t="shared" si="25"/>
        <v>55.737506298389867</v>
      </c>
      <c r="K98">
        <f t="shared" si="25"/>
        <v>-9.2273392474596925</v>
      </c>
      <c r="L98">
        <f t="shared" si="26"/>
        <v>-12.370127620620115</v>
      </c>
      <c r="M98">
        <f t="shared" si="27"/>
        <v>-30.12612646438166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10.23717733214265</v>
      </c>
      <c r="C99" s="9">
        <f t="shared" si="20"/>
        <v>0.48000000000000032</v>
      </c>
      <c r="D99" s="9">
        <f t="shared" si="21"/>
        <v>28.23717733214265</v>
      </c>
      <c r="E99" s="9">
        <f t="shared" si="21"/>
        <v>-0.17747976487703454</v>
      </c>
      <c r="F99" s="9">
        <f t="shared" si="22"/>
        <v>8.5097467284343531E-2</v>
      </c>
      <c r="G99" s="10">
        <f t="shared" si="23"/>
        <v>2.1666666599999997</v>
      </c>
      <c r="H99" s="5">
        <f t="shared" si="23"/>
        <v>1</v>
      </c>
      <c r="I99">
        <f t="shared" si="24"/>
        <v>56.452755705579705</v>
      </c>
      <c r="J99">
        <f t="shared" si="25"/>
        <v>55.663285532666144</v>
      </c>
      <c r="K99">
        <f t="shared" si="25"/>
        <v>-9.408096006245982</v>
      </c>
      <c r="L99">
        <f t="shared" si="26"/>
        <v>-12.34416967710235</v>
      </c>
      <c r="M99">
        <f t="shared" si="27"/>
        <v>-30.08761339295333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10.570934850284459</v>
      </c>
      <c r="C100" s="9">
        <f t="shared" si="20"/>
        <v>0.48600000000000032</v>
      </c>
      <c r="D100" s="9">
        <f t="shared" si="21"/>
        <v>28.570934850284459</v>
      </c>
      <c r="E100" s="9">
        <f t="shared" si="21"/>
        <v>-0.23446991795558358</v>
      </c>
      <c r="F100" s="9">
        <f t="shared" si="22"/>
        <v>3.7684464359697523E-2</v>
      </c>
      <c r="G100" s="10">
        <f t="shared" si="23"/>
        <v>2.1666666599999997</v>
      </c>
      <c r="H100" s="5">
        <f t="shared" si="23"/>
        <v>1</v>
      </c>
      <c r="I100">
        <f t="shared" si="24"/>
        <v>56.410132983977483</v>
      </c>
      <c r="J100">
        <f t="shared" si="25"/>
        <v>55.589220514603532</v>
      </c>
      <c r="K100">
        <f t="shared" si="25"/>
        <v>-9.5886216866037017</v>
      </c>
      <c r="L100">
        <f t="shared" si="26"/>
        <v>-12.318437005038733</v>
      </c>
      <c r="M100">
        <f t="shared" si="27"/>
        <v>-30.049184593017522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10.904248441505988</v>
      </c>
      <c r="C101" s="9">
        <f t="shared" si="20"/>
        <v>0.49200000000000033</v>
      </c>
      <c r="D101" s="9">
        <f t="shared" si="21"/>
        <v>28.904248441505988</v>
      </c>
      <c r="E101" s="9">
        <f t="shared" si="21"/>
        <v>-0.29254253339788011</v>
      </c>
      <c r="F101" s="9">
        <f t="shared" si="22"/>
        <v>-1.0589231334509175E-2</v>
      </c>
      <c r="G101" s="10">
        <f t="shared" ref="G101:H116" si="29">G100</f>
        <v>2.1666666599999997</v>
      </c>
      <c r="H101" s="5">
        <f t="shared" si="29"/>
        <v>1</v>
      </c>
      <c r="I101">
        <f t="shared" si="24"/>
        <v>56.368265609292109</v>
      </c>
      <c r="J101">
        <f t="shared" si="25"/>
        <v>55.515309892573299</v>
      </c>
      <c r="K101">
        <f t="shared" si="25"/>
        <v>-9.7689167941618074</v>
      </c>
      <c r="L101">
        <f t="shared" si="26"/>
        <v>-12.292928051113</v>
      </c>
      <c r="M101">
        <f t="shared" si="27"/>
        <v>-30.010838315046392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11.237119028156506</v>
      </c>
      <c r="C102" s="9">
        <f t="shared" si="20"/>
        <v>0.49800000000000033</v>
      </c>
      <c r="D102" s="9">
        <f t="shared" si="21"/>
        <v>29.237119028156506</v>
      </c>
      <c r="E102" s="9">
        <f t="shared" si="21"/>
        <v>-0.35169622925252181</v>
      </c>
      <c r="F102" s="9">
        <f t="shared" si="22"/>
        <v>-5.9720068725499398E-2</v>
      </c>
      <c r="G102" s="10">
        <f t="shared" si="29"/>
        <v>2.1666666599999997</v>
      </c>
      <c r="H102" s="5">
        <f t="shared" si="29"/>
        <v>1</v>
      </c>
      <c r="I102">
        <f t="shared" si="24"/>
        <v>56.327151210226425</v>
      </c>
      <c r="J102">
        <f t="shared" si="25"/>
        <v>55.441552324266624</v>
      </c>
      <c r="K102">
        <f t="shared" si="25"/>
        <v>-9.9489818240520851</v>
      </c>
      <c r="L102">
        <f t="shared" si="26"/>
        <v>-12.267641267744922</v>
      </c>
      <c r="M102">
        <f t="shared" si="27"/>
        <v>-29.972572823449529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11.569547524559287</v>
      </c>
      <c r="C103" s="9">
        <f t="shared" si="20"/>
        <v>0.50400000000000034</v>
      </c>
      <c r="D103" s="9">
        <f t="shared" si="21"/>
        <v>29.569547524559287</v>
      </c>
      <c r="E103" s="9">
        <f t="shared" si="21"/>
        <v>-0.41192962650765641</v>
      </c>
      <c r="F103" s="9">
        <f t="shared" si="22"/>
        <v>-0.10970451062609221</v>
      </c>
      <c r="G103" s="10">
        <f t="shared" si="29"/>
        <v>2.1666666599999997</v>
      </c>
      <c r="H103" s="5">
        <f t="shared" si="29"/>
        <v>1</v>
      </c>
      <c r="I103">
        <f t="shared" si="24"/>
        <v>56.28678740298551</v>
      </c>
      <c r="J103">
        <f t="shared" si="25"/>
        <v>55.367946476660151</v>
      </c>
      <c r="K103">
        <f t="shared" si="25"/>
        <v>-10.128817260992783</v>
      </c>
      <c r="L103">
        <f t="shared" si="26"/>
        <v>-12.242575113031727</v>
      </c>
      <c r="M103">
        <f t="shared" si="27"/>
        <v>-29.934386396556196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11.901534837067214</v>
      </c>
      <c r="C104" s="9">
        <f t="shared" si="20"/>
        <v>0.51000000000000034</v>
      </c>
      <c r="D104" s="9">
        <f t="shared" si="21"/>
        <v>29.901534837067214</v>
      </c>
      <c r="E104" s="9">
        <f t="shared" si="21"/>
        <v>-0.47324134902875109</v>
      </c>
      <c r="F104" s="9">
        <f t="shared" si="22"/>
        <v>-0.16053903359867261</v>
      </c>
      <c r="G104" s="10">
        <f t="shared" si="29"/>
        <v>2.1666666599999997</v>
      </c>
      <c r="H104" s="5">
        <f t="shared" si="29"/>
        <v>1</v>
      </c>
      <c r="I104">
        <f t="shared" si="24"/>
        <v>56.247171791247908</v>
      </c>
      <c r="J104">
        <f t="shared" si="25"/>
        <v>55.294491025981962</v>
      </c>
      <c r="K104">
        <f t="shared" si="25"/>
        <v>-10.30842357937212</v>
      </c>
      <c r="L104">
        <f t="shared" si="26"/>
        <v>-12.217728050691287</v>
      </c>
      <c r="M104">
        <f t="shared" si="27"/>
        <v>-29.896277326598003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12.233081864118194</v>
      </c>
      <c r="C105" s="9">
        <f t="shared" si="20"/>
        <v>0.51600000000000035</v>
      </c>
      <c r="D105" s="9">
        <f t="shared" si="21"/>
        <v>30.233081864118194</v>
      </c>
      <c r="E105" s="9">
        <f t="shared" si="21"/>
        <v>-0.53563002349686262</v>
      </c>
      <c r="F105" s="9">
        <f t="shared" si="22"/>
        <v>-0.21222012782056632</v>
      </c>
      <c r="G105" s="10">
        <f t="shared" si="29"/>
        <v>2.1666666599999997</v>
      </c>
      <c r="H105" s="5">
        <f t="shared" si="29"/>
        <v>1</v>
      </c>
      <c r="I105">
        <f t="shared" si="24"/>
        <v>56.208301966141818</v>
      </c>
      <c r="J105">
        <f t="shared" si="25"/>
        <v>55.221184657677817</v>
      </c>
      <c r="K105">
        <f t="shared" si="25"/>
        <v>-10.487801243331708</v>
      </c>
      <c r="L105">
        <f t="shared" si="26"/>
        <v>-12.193098550007104</v>
      </c>
      <c r="M105">
        <f t="shared" si="27"/>
        <v>-29.858243919691958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12.564189496290361</v>
      </c>
      <c r="C106" s="9">
        <f t="shared" si="20"/>
        <v>0.52200000000000035</v>
      </c>
      <c r="D106" s="9">
        <f t="shared" si="21"/>
        <v>30.564189496290361</v>
      </c>
      <c r="E106" s="9">
        <f t="shared" si="21"/>
        <v>-0.59909427934740733</v>
      </c>
      <c r="F106" s="9">
        <f t="shared" si="22"/>
        <v>-0.26474429695080193</v>
      </c>
      <c r="G106" s="10">
        <f t="shared" si="29"/>
        <v>2.1666666599999997</v>
      </c>
      <c r="H106" s="5">
        <f t="shared" si="29"/>
        <v>1</v>
      </c>
      <c r="I106">
        <f t="shared" si="24"/>
        <v>56.170175506226144</v>
      </c>
      <c r="J106">
        <f t="shared" si="25"/>
        <v>55.148026066377774</v>
      </c>
      <c r="K106">
        <f t="shared" si="25"/>
        <v>-10.66695070684986</v>
      </c>
      <c r="L106">
        <f t="shared" si="26"/>
        <v>-12.168685085775014</v>
      </c>
      <c r="M106">
        <f t="shared" si="27"/>
        <v>-29.820284495823898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12.894858616357084</v>
      </c>
      <c r="C107" s="9">
        <f t="shared" si="20"/>
        <v>0.52800000000000036</v>
      </c>
      <c r="D107" s="9">
        <f t="shared" si="21"/>
        <v>30.894858616357084</v>
      </c>
      <c r="E107" s="9">
        <f t="shared" si="21"/>
        <v>-0.66363274870943134</v>
      </c>
      <c r="F107" s="9">
        <f t="shared" si="22"/>
        <v>-0.31810805799824748</v>
      </c>
      <c r="G107" s="10">
        <f t="shared" si="29"/>
        <v>2.1666666599999997</v>
      </c>
      <c r="H107" s="5">
        <f t="shared" si="29"/>
        <v>1</v>
      </c>
      <c r="I107">
        <f t="shared" si="24"/>
        <v>56.132789977476477</v>
      </c>
      <c r="J107">
        <f t="shared" si="25"/>
        <v>55.075013955863128</v>
      </c>
      <c r="K107">
        <f t="shared" si="25"/>
        <v>-10.845872413824804</v>
      </c>
      <c r="L107">
        <f t="shared" si="26"/>
        <v>-12.144486138251663</v>
      </c>
      <c r="M107">
        <f t="shared" si="27"/>
        <v>-29.782397388832269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13.225090099341774</v>
      </c>
      <c r="C108" s="9">
        <f t="shared" si="20"/>
        <v>0.53400000000000036</v>
      </c>
      <c r="D108" s="9">
        <f t="shared" si="21"/>
        <v>31.225090099341774</v>
      </c>
      <c r="E108" s="9">
        <f t="shared" si="21"/>
        <v>-0.72924406634537919</v>
      </c>
      <c r="F108" s="9">
        <f t="shared" si="22"/>
        <v>-0.37230794119111843</v>
      </c>
      <c r="G108" s="10">
        <f t="shared" si="29"/>
        <v>2.1666666599999997</v>
      </c>
      <c r="H108" s="5">
        <f t="shared" si="29"/>
        <v>1</v>
      </c>
      <c r="I108">
        <f t="shared" si="24"/>
        <v>56.096142933275878</v>
      </c>
      <c r="J108">
        <f t="shared" si="25"/>
        <v>55.002147039033616</v>
      </c>
      <c r="K108">
        <f t="shared" si="25"/>
        <v>-11.024566798157798</v>
      </c>
      <c r="L108">
        <f t="shared" si="26"/>
        <v>-12.120500193104643</v>
      </c>
      <c r="M108">
        <f t="shared" si="27"/>
        <v>-29.74458094639219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13.554884812572499</v>
      </c>
      <c r="C109" s="9">
        <f t="shared" si="20"/>
        <v>0.54000000000000037</v>
      </c>
      <c r="D109" s="9">
        <f t="shared" si="21"/>
        <v>31.554884812572499</v>
      </c>
      <c r="E109" s="9">
        <f t="shared" si="21"/>
        <v>-0.79592686959136105</v>
      </c>
      <c r="F109" s="9">
        <f t="shared" si="22"/>
        <v>-0.4273404898478449</v>
      </c>
      <c r="G109" s="10">
        <f t="shared" si="29"/>
        <v>2.1666666599999997</v>
      </c>
      <c r="H109" s="5">
        <f t="shared" si="29"/>
        <v>1</v>
      </c>
      <c r="I109">
        <f t="shared" si="24"/>
        <v>56.06023191441048</v>
      </c>
      <c r="J109">
        <f t="shared" si="25"/>
        <v>54.929424037874988</v>
      </c>
      <c r="K109">
        <f t="shared" si="25"/>
        <v>-11.203034283836152</v>
      </c>
      <c r="L109">
        <f t="shared" si="26"/>
        <v>-12.096725741364363</v>
      </c>
      <c r="M109">
        <f t="shared" si="27"/>
        <v>-29.706833529999798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13.884243615736406</v>
      </c>
      <c r="C110" s="9">
        <f t="shared" si="20"/>
        <v>0.54600000000000037</v>
      </c>
      <c r="D110" s="9">
        <f t="shared" si="21"/>
        <v>31.884243615736406</v>
      </c>
      <c r="E110" s="9">
        <f t="shared" si="21"/>
        <v>-0.86367979829791797</v>
      </c>
      <c r="F110" s="9">
        <f t="shared" si="22"/>
        <v>-0.48320226024929036</v>
      </c>
      <c r="G110" s="10">
        <f t="shared" si="29"/>
        <v>2.1666666599999997</v>
      </c>
      <c r="H110" s="5">
        <f t="shared" si="29"/>
        <v>1</v>
      </c>
      <c r="I110">
        <f t="shared" si="24"/>
        <v>56.025054449069856</v>
      </c>
      <c r="J110">
        <f t="shared" si="25"/>
        <v>54.856843683426803</v>
      </c>
      <c r="K110">
        <f t="shared" si="25"/>
        <v>-11.38127528501615</v>
      </c>
      <c r="L110">
        <f t="shared" si="26"/>
        <v>-12.073161279377537</v>
      </c>
      <c r="M110">
        <f t="shared" si="27"/>
        <v>-29.669153514956843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14.213167360933937</v>
      </c>
      <c r="C111" s="9">
        <f t="shared" si="20"/>
        <v>0.55200000000000038</v>
      </c>
      <c r="D111" s="9">
        <f t="shared" si="21"/>
        <v>32.213167360933937</v>
      </c>
      <c r="E111" s="9">
        <f t="shared" si="21"/>
        <v>-0.93250149477128408</v>
      </c>
      <c r="F111" s="9">
        <f t="shared" si="22"/>
        <v>-0.53988982151230303</v>
      </c>
      <c r="G111" s="10">
        <f t="shared" si="29"/>
        <v>2.1666666599999997</v>
      </c>
      <c r="H111" s="5">
        <f t="shared" si="29"/>
        <v>1</v>
      </c>
      <c r="I111">
        <f t="shared" si="24"/>
        <v>55.990608052852274</v>
      </c>
      <c r="J111">
        <f t="shared" si="25"/>
        <v>54.78440471575054</v>
      </c>
      <c r="K111">
        <f t="shared" si="25"/>
        <v>-11.55929020610589</v>
      </c>
      <c r="L111">
        <f t="shared" si="26"/>
        <v>-12.049805308762378</v>
      </c>
      <c r="M111">
        <f t="shared" si="27"/>
        <v>-29.63153929035548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14.541656892732881</v>
      </c>
      <c r="C112" s="9">
        <f t="shared" si="20"/>
        <v>0.55800000000000038</v>
      </c>
      <c r="D112" s="9">
        <f t="shared" si="21"/>
        <v>32.541656892732881</v>
      </c>
      <c r="E112" s="9">
        <f t="shared" si="21"/>
        <v>-1.0023906037151458</v>
      </c>
      <c r="F112" s="9">
        <f t="shared" si="22"/>
        <v>-0.59739975546460744</v>
      </c>
      <c r="G112" s="10">
        <f t="shared" si="29"/>
        <v>2.1666666599999997</v>
      </c>
      <c r="H112" s="5">
        <f t="shared" si="29"/>
        <v>1</v>
      </c>
      <c r="I112">
        <f t="shared" si="24"/>
        <v>55.956890228774455</v>
      </c>
      <c r="J112">
        <f t="shared" si="25"/>
        <v>54.712105883897969</v>
      </c>
      <c r="K112">
        <f t="shared" si="25"/>
        <v>-11.737079441848023</v>
      </c>
      <c r="L112">
        <f t="shared" si="26"/>
        <v>-12.026656336365352</v>
      </c>
      <c r="M112">
        <f t="shared" si="27"/>
        <v>-29.593989259063257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14.869713048222216</v>
      </c>
      <c r="C113" s="9">
        <f t="shared" si="20"/>
        <v>0.56400000000000039</v>
      </c>
      <c r="D113" s="9">
        <f t="shared" si="21"/>
        <v>32.869713048222216</v>
      </c>
      <c r="E113" s="9">
        <f t="shared" si="21"/>
        <v>-1.073345772172897</v>
      </c>
      <c r="F113" s="9">
        <f t="shared" si="22"/>
        <v>-0.65572865652100842</v>
      </c>
      <c r="G113" s="10">
        <f t="shared" si="29"/>
        <v>2.1666666599999997</v>
      </c>
      <c r="H113" s="5">
        <f t="shared" si="29"/>
        <v>1</v>
      </c>
      <c r="I113">
        <f t="shared" si="24"/>
        <v>55.923898467286257</v>
      </c>
      <c r="J113">
        <f t="shared" si="25"/>
        <v>54.639945945879774</v>
      </c>
      <c r="K113">
        <f t="shared" si="25"/>
        <v>-11.914643377402403</v>
      </c>
      <c r="L113">
        <f t="shared" si="26"/>
        <v>-12.003712874219572</v>
      </c>
      <c r="M113">
        <f t="shared" si="27"/>
        <v>-29.556501837708261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15.197336657065762</v>
      </c>
      <c r="C114" s="9">
        <f t="shared" si="20"/>
        <v>0.5700000000000004</v>
      </c>
      <c r="D114" s="9">
        <f t="shared" si="21"/>
        <v>33.197336657065762</v>
      </c>
      <c r="E114" s="9">
        <f t="shared" si="21"/>
        <v>-1.1453656494703901</v>
      </c>
      <c r="F114" s="9">
        <f t="shared" si="22"/>
        <v>-0.71487313156091259</v>
      </c>
      <c r="G114" s="10">
        <f t="shared" si="29"/>
        <v>2.1666666599999997</v>
      </c>
      <c r="H114" s="5">
        <f t="shared" si="29"/>
        <v>1</v>
      </c>
      <c r="I114">
        <f t="shared" si="24"/>
        <v>55.891630246289871</v>
      </c>
      <c r="J114">
        <f t="shared" si="25"/>
        <v>54.567923668634457</v>
      </c>
      <c r="K114">
        <f t="shared" si="25"/>
        <v>-12.091982388428653</v>
      </c>
      <c r="L114">
        <f t="shared" si="26"/>
        <v>-11.980973439504767</v>
      </c>
      <c r="M114">
        <f t="shared" si="27"/>
        <v>-29.519075456664364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15.524528541555661</v>
      </c>
      <c r="C115" s="9">
        <f t="shared" si="20"/>
        <v>0.5760000000000004</v>
      </c>
      <c r="D115" s="9">
        <f t="shared" si="21"/>
        <v>33.524528541555661</v>
      </c>
      <c r="E115" s="9">
        <f t="shared" si="21"/>
        <v>-1.2184488871591821</v>
      </c>
      <c r="F115" s="9">
        <f t="shared" si="22"/>
        <v>-0.77482979980715017</v>
      </c>
      <c r="G115" s="10">
        <f t="shared" si="29"/>
        <v>2.1666666599999997</v>
      </c>
      <c r="H115" s="5">
        <f t="shared" si="29"/>
        <v>1</v>
      </c>
      <c r="I115">
        <f t="shared" si="24"/>
        <v>55.860083031163683</v>
      </c>
      <c r="J115">
        <f t="shared" si="25"/>
        <v>54.496037827997426</v>
      </c>
      <c r="K115">
        <f t="shared" si="25"/>
        <v>-12.269096841168638</v>
      </c>
      <c r="L115">
        <f t="shared" si="26"/>
        <v>-11.958436554508806</v>
      </c>
      <c r="M115">
        <f t="shared" si="27"/>
        <v>-29.481708560036591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15.851289516665666</v>
      </c>
      <c r="C116" s="9">
        <f t="shared" si="20"/>
        <v>0.58200000000000041</v>
      </c>
      <c r="D116" s="9">
        <f t="shared" si="21"/>
        <v>33.851289516665666</v>
      </c>
      <c r="E116" s="9">
        <f t="shared" si="21"/>
        <v>-1.2925941389602746</v>
      </c>
      <c r="F116" s="9">
        <f t="shared" si="22"/>
        <v>-0.83559529270608912</v>
      </c>
      <c r="G116" s="10">
        <f t="shared" si="29"/>
        <v>2.1666666599999997</v>
      </c>
      <c r="H116" s="5">
        <f t="shared" si="29"/>
        <v>1</v>
      </c>
      <c r="I116">
        <f t="shared" si="24"/>
        <v>55.829254274790706</v>
      </c>
      <c r="J116">
        <f t="shared" si="25"/>
        <v>54.424287208670371</v>
      </c>
      <c r="K116">
        <f t="shared" si="25"/>
        <v>-12.445987092528858</v>
      </c>
      <c r="L116">
        <f t="shared" si="26"/>
        <v>-11.936100746590743</v>
      </c>
      <c r="M116">
        <f t="shared" si="27"/>
        <v>-29.444399605646542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16.177620390104252</v>
      </c>
      <c r="C117" s="9">
        <f t="shared" si="20"/>
        <v>0.58800000000000041</v>
      </c>
      <c r="D117" s="9">
        <f t="shared" si="21"/>
        <v>34.177620390104252</v>
      </c>
      <c r="E117" s="9">
        <f t="shared" si="21"/>
        <v>-1.3678000607083494</v>
      </c>
      <c r="F117" s="9">
        <f t="shared" si="22"/>
        <v>-0.8971662538090398</v>
      </c>
      <c r="G117" s="10">
        <f t="shared" ref="G117:H132" si="30">G116</f>
        <v>2.1666666599999997</v>
      </c>
      <c r="H117" s="5">
        <f t="shared" si="30"/>
        <v>1</v>
      </c>
      <c r="I117">
        <f t="shared" si="24"/>
        <v>55.799141417591606</v>
      </c>
      <c r="J117">
        <f t="shared" si="25"/>
        <v>54.352670604190827</v>
      </c>
      <c r="K117">
        <f t="shared" si="25"/>
        <v>-12.622653490162737</v>
      </c>
      <c r="L117">
        <f t="shared" si="26"/>
        <v>-11.913964548145399</v>
      </c>
      <c r="M117">
        <f t="shared" si="27"/>
        <v>-29.407147065017863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16.503521962367529</v>
      </c>
      <c r="C118" s="9">
        <f t="shared" si="20"/>
        <v>0.59400000000000042</v>
      </c>
      <c r="D118" s="9">
        <f t="shared" si="21"/>
        <v>34.503521962367529</v>
      </c>
      <c r="E118" s="9">
        <f t="shared" si="21"/>
        <v>-1.4440653102964962</v>
      </c>
      <c r="F118" s="9">
        <f t="shared" si="22"/>
        <v>-0.95953933865492436</v>
      </c>
      <c r="G118" s="10">
        <f t="shared" si="30"/>
        <v>2.1666666599999997</v>
      </c>
      <c r="H118" s="5">
        <f t="shared" si="30"/>
        <v>1</v>
      </c>
      <c r="I118">
        <f t="shared" si="24"/>
        <v>55.769741887562169</v>
      </c>
      <c r="J118">
        <f t="shared" si="25"/>
        <v>54.281186816901958</v>
      </c>
      <c r="K118">
        <f t="shared" si="25"/>
        <v>-12.799096372552844</v>
      </c>
      <c r="L118">
        <f t="shared" si="26"/>
        <v>-11.892026496569427</v>
      </c>
      <c r="M118">
        <f t="shared" si="27"/>
        <v>-29.369949423361721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16.828995026792001</v>
      </c>
      <c r="C119" s="9">
        <f t="shared" si="20"/>
        <v>0.60000000000000042</v>
      </c>
      <c r="D119" s="9">
        <f t="shared" si="21"/>
        <v>34.828995026792001</v>
      </c>
      <c r="E119" s="9">
        <f t="shared" si="21"/>
        <v>-1.5213885476214337</v>
      </c>
      <c r="F119" s="9">
        <f t="shared" si="22"/>
        <v>-1.0227112146542292</v>
      </c>
      <c r="G119" s="10">
        <f t="shared" si="30"/>
        <v>2.1666666599999997</v>
      </c>
      <c r="H119" s="5">
        <f t="shared" si="30"/>
        <v>1</v>
      </c>
      <c r="I119">
        <f t="shared" si="24"/>
        <v>55.741053100315241</v>
      </c>
      <c r="J119">
        <f t="shared" si="25"/>
        <v>54.209834657922542</v>
      </c>
      <c r="K119">
        <f t="shared" si="25"/>
        <v>-12.975316069093015</v>
      </c>
      <c r="L119">
        <f t="shared" si="26"/>
        <v>-11.87028513422883</v>
      </c>
      <c r="M119">
        <f t="shared" si="27"/>
        <v>-29.332805179562271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17.154040369607117</v>
      </c>
      <c r="C120" s="9">
        <f t="shared" si="20"/>
        <v>0.60600000000000043</v>
      </c>
      <c r="D120" s="9">
        <f t="shared" si="21"/>
        <v>35.154040369607117</v>
      </c>
      <c r="E120" s="9">
        <f t="shared" si="21"/>
        <v>-1.599768434529224</v>
      </c>
      <c r="F120" s="9">
        <f t="shared" si="22"/>
        <v>-1.0866785609741916</v>
      </c>
      <c r="G120" s="10">
        <f t="shared" si="30"/>
        <v>2.1666666599999997</v>
      </c>
      <c r="H120" s="5">
        <f t="shared" si="30"/>
        <v>1</v>
      </c>
      <c r="I120">
        <f t="shared" si="24"/>
        <v>55.713072459127133</v>
      </c>
      <c r="J120">
        <f t="shared" si="25"/>
        <v>54.138612947117167</v>
      </c>
      <c r="K120">
        <f t="shared" si="25"/>
        <v>-13.151312900170389</v>
      </c>
      <c r="L120">
        <f t="shared" si="26"/>
        <v>-11.84873900842795</v>
      </c>
      <c r="M120">
        <f t="shared" si="27"/>
        <v>-29.295712846162079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17.478658769987668</v>
      </c>
      <c r="C121" s="9">
        <f t="shared" si="20"/>
        <v>0.61200000000000043</v>
      </c>
      <c r="D121" s="9">
        <f t="shared" si="21"/>
        <v>35.478658769987668</v>
      </c>
      <c r="E121" s="9">
        <f t="shared" si="21"/>
        <v>-1.6792036347614774</v>
      </c>
      <c r="F121" s="9">
        <f t="shared" si="22"/>
        <v>-1.1514380684252616</v>
      </c>
      <c r="G121" s="10">
        <f t="shared" si="30"/>
        <v>2.1666666599999997</v>
      </c>
      <c r="H121" s="5">
        <f t="shared" si="30"/>
        <v>1</v>
      </c>
      <c r="I121">
        <f t="shared" si="24"/>
        <v>55.68579735498836</v>
      </c>
      <c r="J121">
        <f t="shared" si="25"/>
        <v>54.067520513066597</v>
      </c>
      <c r="K121">
        <f t="shared" si="25"/>
        <v>-13.32708717724736</v>
      </c>
      <c r="L121">
        <f t="shared" si="26"/>
        <v>-11.827386671379866</v>
      </c>
      <c r="M121">
        <f t="shared" si="27"/>
        <v>-29.258670949347501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17.802851000105981</v>
      </c>
      <c r="C122" s="9">
        <f t="shared" si="20"/>
        <v>0.61800000000000044</v>
      </c>
      <c r="D122" s="9">
        <f t="shared" si="21"/>
        <v>35.802851000105981</v>
      </c>
      <c r="E122" s="9">
        <f t="shared" si="21"/>
        <v>-1.7596928139020498</v>
      </c>
      <c r="F122" s="9">
        <f t="shared" si="22"/>
        <v>-1.2169864393487888</v>
      </c>
      <c r="G122" s="10">
        <f t="shared" si="30"/>
        <v>2.1666666599999997</v>
      </c>
      <c r="H122" s="5">
        <f t="shared" si="30"/>
        <v>1</v>
      </c>
      <c r="I122">
        <f t="shared" si="24"/>
        <v>55.659225166658672</v>
      </c>
      <c r="J122">
        <f t="shared" si="25"/>
        <v>53.996556193038316</v>
      </c>
      <c r="K122">
        <f t="shared" si="25"/>
        <v>-13.502639202943445</v>
      </c>
      <c r="L122">
        <f t="shared" si="26"/>
        <v>-11.806226680178193</v>
      </c>
      <c r="M122">
        <f t="shared" si="27"/>
        <v>-29.221678028933926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18.12661782518397</v>
      </c>
      <c r="C123" s="9">
        <f t="shared" si="20"/>
        <v>0.62400000000000044</v>
      </c>
      <c r="D123" s="9">
        <f t="shared" si="21"/>
        <v>36.12661782518397</v>
      </c>
      <c r="E123" s="9">
        <f t="shared" si="21"/>
        <v>-1.8412346393242314</v>
      </c>
      <c r="F123" s="9">
        <f t="shared" si="22"/>
        <v>-1.2833203875059396</v>
      </c>
      <c r="G123" s="10">
        <f t="shared" si="30"/>
        <v>2.1666666599999997</v>
      </c>
      <c r="H123" s="5">
        <f t="shared" si="30"/>
        <v>1</v>
      </c>
      <c r="I123">
        <f t="shared" si="24"/>
        <v>55.633353260726444</v>
      </c>
      <c r="J123">
        <f t="shared" si="25"/>
        <v>53.925718832957244</v>
      </c>
      <c r="K123">
        <f t="shared" si="25"/>
        <v>-13.67796927111705</v>
      </c>
      <c r="L123">
        <f t="shared" si="26"/>
        <v>-11.785257596770263</v>
      </c>
      <c r="M123">
        <f t="shared" si="27"/>
        <v>-29.184732638350951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18.449960003544973</v>
      </c>
      <c r="C124" s="9">
        <f t="shared" si="20"/>
        <v>0.63000000000000045</v>
      </c>
      <c r="D124" s="9">
        <f t="shared" si="21"/>
        <v>36.449960003544973</v>
      </c>
      <c r="E124" s="9">
        <f t="shared" si="21"/>
        <v>-1.923827780138424</v>
      </c>
      <c r="F124" s="9">
        <f t="shared" si="22"/>
        <v>-1.3504366379678436</v>
      </c>
      <c r="G124" s="10">
        <f t="shared" si="30"/>
        <v>2.1666666599999997</v>
      </c>
      <c r="H124" s="5">
        <f t="shared" si="30"/>
        <v>1</v>
      </c>
      <c r="I124">
        <f t="shared" si="24"/>
        <v>55.608178991672247</v>
      </c>
      <c r="J124">
        <f t="shared" si="25"/>
        <v>53.855007287376623</v>
      </c>
      <c r="K124">
        <f t="shared" si="25"/>
        <v>-13.853077666947156</v>
      </c>
      <c r="L124">
        <f t="shared" si="26"/>
        <v>-11.764477987931656</v>
      </c>
      <c r="M124">
        <f t="shared" si="27"/>
        <v>-29.147833344627401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18.772878286665453</v>
      </c>
      <c r="C125" s="9">
        <f t="shared" si="20"/>
        <v>0.63600000000000045</v>
      </c>
      <c r="D125" s="9">
        <f t="shared" si="21"/>
        <v>36.772878286665453</v>
      </c>
      <c r="E125" s="9">
        <f t="shared" si="21"/>
        <v>-2.0074709071403101</v>
      </c>
      <c r="F125" s="9">
        <f t="shared" si="22"/>
        <v>-1.4183319270069585</v>
      </c>
      <c r="G125" s="10">
        <f t="shared" si="30"/>
        <v>2.1666666599999997</v>
      </c>
      <c r="H125" s="5">
        <f t="shared" si="30"/>
        <v>1</v>
      </c>
      <c r="I125">
        <f t="shared" si="24"/>
        <v>55.583699701936588</v>
      </c>
      <c r="J125">
        <f t="shared" si="25"/>
        <v>53.784420419449035</v>
      </c>
      <c r="K125">
        <f t="shared" si="25"/>
        <v>-14.027964667014921</v>
      </c>
      <c r="L125">
        <f t="shared" si="26"/>
        <v>-11.743886425242071</v>
      </c>
      <c r="M125">
        <f t="shared" si="27"/>
        <v>-29.110978728376161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19.09537341922649</v>
      </c>
      <c r="C126" s="9">
        <f t="shared" si="20"/>
        <v>0.64200000000000046</v>
      </c>
      <c r="D126" s="9">
        <f t="shared" si="21"/>
        <v>37.09537341922649</v>
      </c>
      <c r="E126" s="9">
        <f t="shared" si="21"/>
        <v>-2.0921626927595103</v>
      </c>
      <c r="F126" s="9">
        <f t="shared" si="22"/>
        <v>-1.4870030019896285</v>
      </c>
      <c r="G126" s="10">
        <f t="shared" si="30"/>
        <v>2.1666666599999997</v>
      </c>
      <c r="H126" s="5">
        <f t="shared" si="30"/>
        <v>1</v>
      </c>
      <c r="I126">
        <f t="shared" si="24"/>
        <v>55.559912721991765</v>
      </c>
      <c r="J126">
        <f t="shared" si="25"/>
        <v>53.713957100897581</v>
      </c>
      <c r="K126">
        <f t="shared" si="25"/>
        <v>-14.202630539385177</v>
      </c>
      <c r="L126">
        <f t="shared" si="26"/>
        <v>-11.723481485062488</v>
      </c>
      <c r="M126">
        <f t="shared" si="27"/>
        <v>-29.074167383778864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19.417446139165143</v>
      </c>
      <c r="C127" s="9">
        <f t="shared" si="20"/>
        <v>0.64800000000000046</v>
      </c>
      <c r="D127" s="9">
        <f t="shared" si="21"/>
        <v>37.417446139165143</v>
      </c>
      <c r="E127" s="9">
        <f t="shared" si="21"/>
        <v>-2.1779018110087294</v>
      </c>
      <c r="F127" s="9">
        <f t="shared" si="22"/>
        <v>-1.5564466212698544</v>
      </c>
      <c r="G127" s="10">
        <f t="shared" si="30"/>
        <v>2.1666666599999997</v>
      </c>
      <c r="H127" s="5">
        <f t="shared" si="30"/>
        <v>1</v>
      </c>
      <c r="I127">
        <f t="shared" si="24"/>
        <v>55.536815370417884</v>
      </c>
      <c r="J127">
        <f t="shared" si="25"/>
        <v>53.643616211987208</v>
      </c>
      <c r="K127">
        <f t="shared" si="25"/>
        <v>-14.37707554368785</v>
      </c>
      <c r="L127">
        <f t="shared" si="26"/>
        <v>-11.703261748513642</v>
      </c>
      <c r="M127">
        <f t="shared" si="27"/>
        <v>-29.037397918570338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19.73909717772559</v>
      </c>
      <c r="C128" s="9">
        <f t="shared" si="20"/>
        <v>0.65400000000000047</v>
      </c>
      <c r="D128" s="9">
        <f t="shared" si="21"/>
        <v>37.73909717772559</v>
      </c>
      <c r="E128" s="9">
        <f t="shared" si="21"/>
        <v>-2.2646869374333907</v>
      </c>
      <c r="F128" s="9">
        <f t="shared" si="22"/>
        <v>-1.6266595540842457</v>
      </c>
      <c r="G128" s="10">
        <f t="shared" si="30"/>
        <v>2.1666666599999997</v>
      </c>
      <c r="H128" s="5">
        <f t="shared" si="30"/>
        <v>1</v>
      </c>
      <c r="I128">
        <f t="shared" si="24"/>
        <v>55.514404953982783</v>
      </c>
      <c r="J128">
        <f t="shared" si="25"/>
        <v>53.573396641496124</v>
      </c>
      <c r="K128">
        <f t="shared" si="25"/>
        <v>-14.551299931199273</v>
      </c>
      <c r="L128">
        <f t="shared" si="26"/>
        <v>-11.683225801455741</v>
      </c>
      <c r="M128">
        <f t="shared" si="27"/>
        <v>-29.000668954022835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20.060327259510139</v>
      </c>
      <c r="C129" s="9">
        <f t="shared" si="20"/>
        <v>0.66000000000000048</v>
      </c>
      <c r="D129" s="9">
        <f t="shared" si="21"/>
        <v>38.060327259510139</v>
      </c>
      <c r="E129" s="9">
        <f t="shared" si="21"/>
        <v>-2.3525167490617589</v>
      </c>
      <c r="F129" s="9">
        <f t="shared" si="22"/>
        <v>-1.6976385804481509</v>
      </c>
      <c r="G129" s="10">
        <f t="shared" si="30"/>
        <v>2.1666666599999997</v>
      </c>
      <c r="H129" s="5">
        <f t="shared" si="30"/>
        <v>1</v>
      </c>
      <c r="I129">
        <f t="shared" si="24"/>
        <v>55.492678767725998</v>
      </c>
      <c r="J129">
        <f t="shared" si="25"/>
        <v>53.503297286687392</v>
      </c>
      <c r="K129">
        <f t="shared" si="25"/>
        <v>-14.725303944923409</v>
      </c>
      <c r="L129">
        <f t="shared" si="26"/>
        <v>-11.663372234469421</v>
      </c>
      <c r="M129">
        <f t="shared" si="27"/>
        <v>-28.963979124929999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20.38113710253004</v>
      </c>
      <c r="C130" s="9">
        <f t="shared" si="20"/>
        <v>0.66600000000000048</v>
      </c>
      <c r="D130" s="9">
        <f t="shared" si="21"/>
        <v>38.38113710253004</v>
      </c>
      <c r="E130" s="9">
        <f t="shared" si="21"/>
        <v>-2.4413899243555481</v>
      </c>
      <c r="F130" s="9">
        <f t="shared" si="22"/>
        <v>-1.7693804910529733</v>
      </c>
      <c r="G130" s="10">
        <f t="shared" si="30"/>
        <v>2.1666666599999997</v>
      </c>
      <c r="H130" s="5">
        <f t="shared" si="30"/>
        <v>1</v>
      </c>
      <c r="I130">
        <f t="shared" si="24"/>
        <v>55.471634095046568</v>
      </c>
      <c r="J130">
        <f t="shared" si="25"/>
        <v>53.433317053280575</v>
      </c>
      <c r="K130">
        <f t="shared" si="25"/>
        <v>-14.899087819672989</v>
      </c>
      <c r="L130">
        <f t="shared" si="26"/>
        <v>-11.643699642837925</v>
      </c>
      <c r="M130">
        <f t="shared" si="27"/>
        <v>-28.927327079590572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20.701527418256155</v>
      </c>
      <c r="C131" s="9">
        <f t="shared" si="20"/>
        <v>0.67200000000000049</v>
      </c>
      <c r="D131" s="9">
        <f t="shared" si="21"/>
        <v>38.701527418256155</v>
      </c>
      <c r="E131" s="9">
        <f t="shared" si="21"/>
        <v>-2.5313051431610187</v>
      </c>
      <c r="F131" s="9">
        <f t="shared" si="22"/>
        <v>-1.8418820871646355</v>
      </c>
      <c r="G131" s="10">
        <f t="shared" si="30"/>
        <v>2.1666666599999997</v>
      </c>
      <c r="H131" s="5">
        <f t="shared" si="30"/>
        <v>1</v>
      </c>
      <c r="I131">
        <f t="shared" si="24"/>
        <v>55.45126820779479</v>
      </c>
      <c r="J131">
        <f t="shared" si="25"/>
        <v>53.363454855423548</v>
      </c>
      <c r="K131">
        <f t="shared" si="25"/>
        <v>-15.072651782150531</v>
      </c>
      <c r="L131">
        <f t="shared" si="26"/>
        <v>-11.624206626530482</v>
      </c>
      <c r="M131">
        <f t="shared" si="27"/>
        <v>-28.890711479791801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21.021498911669418</v>
      </c>
      <c r="C132" s="9">
        <f t="shared" si="20"/>
        <v>0.67800000000000049</v>
      </c>
      <c r="D132" s="9">
        <f t="shared" si="21"/>
        <v>39.021498911669418</v>
      </c>
      <c r="E132" s="9">
        <f t="shared" si="21"/>
        <v>-2.6222610866605582</v>
      </c>
      <c r="F132" s="9">
        <f t="shared" si="22"/>
        <v>-1.9151401805232133</v>
      </c>
      <c r="G132" s="10">
        <f t="shared" si="30"/>
        <v>2.1666666599999997</v>
      </c>
      <c r="H132" s="5">
        <f t="shared" si="30"/>
        <v>1</v>
      </c>
      <c r="I132">
        <f t="shared" si="24"/>
        <v>55.431578366367638</v>
      </c>
      <c r="J132">
        <f t="shared" si="25"/>
        <v>53.293709615664362</v>
      </c>
      <c r="K132">
        <f t="shared" si="25"/>
        <v>-15.245996051029282</v>
      </c>
      <c r="L132">
        <f t="shared" si="26"/>
        <v>-11.604891790186823</v>
      </c>
      <c r="M132">
        <f t="shared" si="27"/>
        <v>-28.854131000792506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21.341052281311178</v>
      </c>
      <c r="C133" s="9">
        <f t="shared" si="20"/>
        <v>0.6840000000000005</v>
      </c>
      <c r="D133" s="9">
        <f t="shared" si="21"/>
        <v>39.341052281311178</v>
      </c>
      <c r="E133" s="9">
        <f t="shared" si="21"/>
        <v>-2.7142564373247482</v>
      </c>
      <c r="F133" s="9">
        <f t="shared" si="22"/>
        <v>-1.9891515932437152</v>
      </c>
      <c r="G133" s="10">
        <f t="shared" ref="G133:H148" si="31">G132</f>
        <v>2.1666666599999997</v>
      </c>
      <c r="H133" s="5">
        <f t="shared" si="31"/>
        <v>1</v>
      </c>
      <c r="I133">
        <f t="shared" si="24"/>
        <v>55.412561819808047</v>
      </c>
      <c r="J133">
        <f t="shared" si="25"/>
        <v>53.224080264923238</v>
      </c>
      <c r="K133">
        <f t="shared" si="25"/>
        <v>-15.419120837034036</v>
      </c>
      <c r="L133">
        <f t="shared" si="26"/>
        <v>-11.585753743102892</v>
      </c>
      <c r="M133">
        <f t="shared" si="27"/>
        <v>-28.817584331305859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21.660188219333342</v>
      </c>
      <c r="C134" s="9">
        <f t="shared" si="20"/>
        <v>0.6900000000000005</v>
      </c>
      <c r="D134" s="9">
        <f t="shared" si="21"/>
        <v>39.660188219333342</v>
      </c>
      <c r="E134" s="9">
        <f t="shared" si="21"/>
        <v>-2.8072898788649159</v>
      </c>
      <c r="F134" s="9">
        <f t="shared" si="22"/>
        <v>-2.0639131577179985</v>
      </c>
      <c r="G134" s="10">
        <f t="shared" si="31"/>
        <v>2.1666666599999997</v>
      </c>
      <c r="H134" s="5">
        <f t="shared" si="31"/>
        <v>1</v>
      </c>
      <c r="I134">
        <f t="shared" si="24"/>
        <v>55.394215805907763</v>
      </c>
      <c r="J134">
        <f t="shared" si="25"/>
        <v>53.154565742464619</v>
      </c>
      <c r="K134">
        <f t="shared" si="25"/>
        <v>-15.592026343021871</v>
      </c>
      <c r="L134">
        <f t="shared" si="26"/>
        <v>-11.566791099217632</v>
      </c>
      <c r="M134">
        <f t="shared" si="27"/>
        <v>-28.781070173481773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21.978907411548342</v>
      </c>
      <c r="C135" s="9">
        <f t="shared" si="20"/>
        <v>0.69600000000000051</v>
      </c>
      <c r="D135" s="9">
        <f t="shared" si="21"/>
        <v>39.978907411548342</v>
      </c>
      <c r="E135" s="9">
        <f t="shared" si="21"/>
        <v>-2.9013600961861696</v>
      </c>
      <c r="F135" s="9">
        <f t="shared" si="22"/>
        <v>-2.1394217165178224</v>
      </c>
      <c r="G135" s="10">
        <f t="shared" si="31"/>
        <v>2.1666666599999997</v>
      </c>
      <c r="H135" s="5">
        <f t="shared" si="31"/>
        <v>1</v>
      </c>
      <c r="I135">
        <f t="shared" si="24"/>
        <v>55.376537551313838</v>
      </c>
      <c r="J135">
        <f t="shared" si="25"/>
        <v>53.085164995869313</v>
      </c>
      <c r="K135">
        <f t="shared" si="25"/>
        <v>-15.764712764062761</v>
      </c>
      <c r="L135">
        <f t="shared" si="26"/>
        <v>-11.548002477100887</v>
      </c>
      <c r="M135">
        <f t="shared" si="27"/>
        <v>-28.744587242888919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22.297210537478968</v>
      </c>
      <c r="C136" s="9">
        <f t="shared" si="20"/>
        <v>0.70200000000000051</v>
      </c>
      <c r="D136" s="9">
        <f t="shared" si="21"/>
        <v>40.297210537478968</v>
      </c>
      <c r="E136" s="9">
        <f t="shared" si="21"/>
        <v>-2.9964657753409183</v>
      </c>
      <c r="F136" s="9">
        <f t="shared" si="22"/>
        <v>-2.2156741222990273</v>
      </c>
      <c r="G136" s="10">
        <f t="shared" si="31"/>
        <v>2.1666666599999997</v>
      </c>
      <c r="H136" s="5">
        <f t="shared" si="31"/>
        <v>1</v>
      </c>
      <c r="I136">
        <f t="shared" si="24"/>
        <v>55.359524271638712</v>
      </c>
      <c r="J136">
        <f t="shared" si="25"/>
        <v>53.015876981006706</v>
      </c>
      <c r="K136">
        <f t="shared" si="25"/>
        <v>-15.937180287520095</v>
      </c>
      <c r="L136">
        <f t="shared" si="26"/>
        <v>-11.529386499942399</v>
      </c>
      <c r="M136">
        <f t="shared" si="27"/>
        <v>-28.708134268496387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22.615098270408012</v>
      </c>
      <c r="C137" s="9">
        <f t="shared" si="20"/>
        <v>0.70800000000000052</v>
      </c>
      <c r="D137" s="9">
        <f t="shared" si="21"/>
        <v>40.615098270408012</v>
      </c>
      <c r="E137" s="9">
        <f t="shared" si="21"/>
        <v>-3.0926056034828719</v>
      </c>
      <c r="F137" s="9">
        <f t="shared" si="22"/>
        <v>-2.2926672377068238</v>
      </c>
      <c r="G137" s="10">
        <f t="shared" si="31"/>
        <v>2.1666666599999997</v>
      </c>
      <c r="H137" s="5">
        <f t="shared" si="31"/>
        <v>1</v>
      </c>
      <c r="I137">
        <f t="shared" si="24"/>
        <v>55.34317317157371</v>
      </c>
      <c r="J137">
        <f t="shared" si="25"/>
        <v>52.946700662007053</v>
      </c>
      <c r="K137">
        <f t="shared" si="25"/>
        <v>-16.109429093131073</v>
      </c>
      <c r="L137">
        <f t="shared" si="26"/>
        <v>-11.510941795541823</v>
      </c>
      <c r="M137">
        <f t="shared" si="27"/>
        <v>-28.671709992654893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22.932571277427733</v>
      </c>
      <c r="C138" s="9">
        <f t="shared" si="20"/>
        <v>0.71400000000000052</v>
      </c>
      <c r="D138" s="9">
        <f t="shared" si="21"/>
        <v>40.932571277427733</v>
      </c>
      <c r="E138" s="9">
        <f t="shared" si="21"/>
        <v>-3.1897782688215264</v>
      </c>
      <c r="F138" s="9">
        <f t="shared" si="22"/>
        <v>-2.370397935282198</v>
      </c>
      <c r="G138" s="10">
        <f t="shared" si="31"/>
        <v>2.1666666599999997</v>
      </c>
      <c r="H138" s="5">
        <f t="shared" si="31"/>
        <v>1</v>
      </c>
      <c r="I138">
        <f t="shared" si="24"/>
        <v>55.327481445005994</v>
      </c>
      <c r="J138">
        <f t="shared" si="25"/>
        <v>52.877635011233799</v>
      </c>
      <c r="K138">
        <f t="shared" si="25"/>
        <v>-16.281459353087001</v>
      </c>
      <c r="L138">
        <f t="shared" si="26"/>
        <v>-11.492666996299787</v>
      </c>
      <c r="M138">
        <f t="shared" si="27"/>
        <v>-28.635313171077591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23.249630219489205</v>
      </c>
      <c r="C139" s="9">
        <f t="shared" si="20"/>
        <v>0.72000000000000053</v>
      </c>
      <c r="D139" s="9">
        <f t="shared" si="21"/>
        <v>41.249630219489205</v>
      </c>
      <c r="E139" s="9">
        <f t="shared" si="21"/>
        <v>-3.287982460577128</v>
      </c>
      <c r="F139" s="9">
        <f t="shared" si="22"/>
        <v>-2.4488630973694159</v>
      </c>
      <c r="G139" s="10">
        <f t="shared" si="31"/>
        <v>2.1666666599999997</v>
      </c>
      <c r="H139" s="5">
        <f t="shared" si="31"/>
        <v>1</v>
      </c>
      <c r="I139">
        <f t="shared" si="24"/>
        <v>55.31244627513891</v>
      </c>
      <c r="J139">
        <f t="shared" si="25"/>
        <v>52.808679009256004</v>
      </c>
      <c r="K139">
        <f t="shared" si="25"/>
        <v>-16.453271232113465</v>
      </c>
      <c r="L139">
        <f t="shared" si="26"/>
        <v>-11.47456073920997</v>
      </c>
      <c r="M139">
        <f t="shared" si="27"/>
        <v>-28.598942572820441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23.566275751451435</v>
      </c>
      <c r="C140" s="9">
        <f t="shared" si="20"/>
        <v>0.72600000000000053</v>
      </c>
      <c r="D140" s="9">
        <f t="shared" si="21"/>
        <v>41.566275751451435</v>
      </c>
      <c r="E140" s="9">
        <f t="shared" si="21"/>
        <v>-3.3872168689361195</v>
      </c>
      <c r="F140" s="9">
        <f t="shared" si="22"/>
        <v>-2.5280596160246187</v>
      </c>
      <c r="G140" s="10">
        <f t="shared" si="31"/>
        <v>2.1666666599999997</v>
      </c>
      <c r="H140" s="5">
        <f t="shared" si="31"/>
        <v>1</v>
      </c>
      <c r="I140">
        <f t="shared" si="24"/>
        <v>55.298064834615523</v>
      </c>
      <c r="J140">
        <f t="shared" si="25"/>
        <v>52.739831644820747</v>
      </c>
      <c r="K140">
        <f t="shared" si="25"/>
        <v>-16.624864887550387</v>
      </c>
      <c r="L140">
        <f t="shared" si="26"/>
        <v>-11.456621665852124</v>
      </c>
      <c r="M140">
        <f t="shared" si="27"/>
        <v>-28.5625969802621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23.882508522130372</v>
      </c>
      <c r="C141" s="9">
        <f t="shared" si="20"/>
        <v>0.73200000000000054</v>
      </c>
      <c r="D141" s="9">
        <f t="shared" si="21"/>
        <v>41.882508522130372</v>
      </c>
      <c r="E141" s="9">
        <f t="shared" si="21"/>
        <v>-3.4874801850070667</v>
      </c>
      <c r="F141" s="9">
        <f t="shared" si="22"/>
        <v>-2.60798439292551</v>
      </c>
      <c r="G141" s="10">
        <f t="shared" si="31"/>
        <v>2.1666666599999997</v>
      </c>
      <c r="H141" s="5">
        <f t="shared" si="31"/>
        <v>1</v>
      </c>
      <c r="I141">
        <f t="shared" si="24"/>
        <v>55.284334285645457</v>
      </c>
      <c r="J141">
        <f t="shared" si="25"/>
        <v>52.671091914825631</v>
      </c>
      <c r="K141">
        <f t="shared" si="25"/>
        <v>-16.796240469431961</v>
      </c>
      <c r="L141">
        <f t="shared" si="26"/>
        <v>-11.438848422386092</v>
      </c>
      <c r="M141">
        <f t="shared" si="27"/>
        <v>-28.526275189083378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24.198329174347727</v>
      </c>
      <c r="C142" s="9">
        <f t="shared" si="20"/>
        <v>0.73800000000000054</v>
      </c>
      <c r="D142" s="9">
        <f t="shared" si="21"/>
        <v>42.198329174347727</v>
      </c>
      <c r="E142" s="9">
        <f t="shared" si="21"/>
        <v>-3.5887711007770617</v>
      </c>
      <c r="F142" s="9">
        <f t="shared" si="22"/>
        <v>-2.6886343392821166</v>
      </c>
      <c r="G142" s="10">
        <f t="shared" si="31"/>
        <v>2.1666666599999997</v>
      </c>
      <c r="H142" s="5">
        <f t="shared" si="31"/>
        <v>1</v>
      </c>
      <c r="I142">
        <f t="shared" si="24"/>
        <v>55.271251780134897</v>
      </c>
      <c r="J142">
        <f t="shared" si="25"/>
        <v>52.602458824291311</v>
      </c>
      <c r="K142">
        <f t="shared" si="25"/>
        <v>-16.967398120566461</v>
      </c>
      <c r="L142">
        <f t="shared" si="26"/>
        <v>-11.421239659546751</v>
      </c>
      <c r="M142">
        <f t="shared" si="27"/>
        <v>-28.48997600824616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24.5137383449796</v>
      </c>
      <c r="C143" s="9">
        <f t="shared" si="20"/>
        <v>0.74400000000000055</v>
      </c>
      <c r="D143" s="9">
        <f t="shared" si="21"/>
        <v>42.5137383449796</v>
      </c>
      <c r="E143" s="9">
        <f t="shared" si="21"/>
        <v>-3.6910883090686091</v>
      </c>
      <c r="F143" s="9">
        <f t="shared" si="22"/>
        <v>-2.770006375748614</v>
      </c>
      <c r="G143" s="10">
        <f t="shared" si="31"/>
        <v>2.1666666599999997</v>
      </c>
      <c r="H143" s="5">
        <f t="shared" si="31"/>
        <v>1</v>
      </c>
      <c r="I143">
        <f t="shared" si="24"/>
        <v>55.258814459819604</v>
      </c>
      <c r="J143">
        <f t="shared" si="25"/>
        <v>52.533931386334032</v>
      </c>
      <c r="K143">
        <f t="shared" si="25"/>
        <v>-17.138337976615936</v>
      </c>
      <c r="L143">
        <f t="shared" si="26"/>
        <v>-11.403794032639849</v>
      </c>
      <c r="M143">
        <f t="shared" si="27"/>
        <v>-28.453698259971855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24.828736665005017</v>
      </c>
      <c r="C144" s="9">
        <f t="shared" si="20"/>
        <v>0.75000000000000056</v>
      </c>
      <c r="D144" s="9">
        <f t="shared" si="21"/>
        <v>42.828736665005017</v>
      </c>
      <c r="E144" s="9">
        <f t="shared" si="21"/>
        <v>-3.7944305034969843</v>
      </c>
      <c r="F144" s="9">
        <f t="shared" si="22"/>
        <v>-2.8520974323362314</v>
      </c>
      <c r="G144" s="10">
        <f t="shared" si="31"/>
        <v>2.1666666599999997</v>
      </c>
      <c r="H144" s="5">
        <f t="shared" si="31"/>
        <v>1</v>
      </c>
      <c r="I144">
        <f t="shared" si="24"/>
        <v>55.247019456400992</v>
      </c>
      <c r="J144">
        <f t="shared" si="25"/>
        <v>52.465508622138195</v>
      </c>
      <c r="K144">
        <f t="shared" si="25"/>
        <v>-17.309060166175769</v>
      </c>
      <c r="L144">
        <f t="shared" si="26"/>
        <v>-11.386510201538739</v>
      </c>
      <c r="M144">
        <f t="shared" si="27"/>
        <v>-28.417440779719328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25.143324759554218</v>
      </c>
      <c r="C145" s="9">
        <f t="shared" si="20"/>
        <v>0.75600000000000056</v>
      </c>
      <c r="D145" s="9">
        <f t="shared" si="21"/>
        <v>43.143324759554218</v>
      </c>
      <c r="E145" s="9">
        <f t="shared" si="21"/>
        <v>-3.8987963784280737</v>
      </c>
      <c r="F145" s="9">
        <f t="shared" si="22"/>
        <v>-2.9349044483271989</v>
      </c>
      <c r="G145" s="10">
        <f t="shared" si="31"/>
        <v>2.1666666599999997</v>
      </c>
      <c r="H145" s="5">
        <f t="shared" si="31"/>
        <v>1</v>
      </c>
      <c r="I145">
        <f t="shared" si="24"/>
        <v>55.235863891685185</v>
      </c>
      <c r="J145">
        <f t="shared" si="25"/>
        <v>52.397189560928965</v>
      </c>
      <c r="K145">
        <f t="shared" si="25"/>
        <v>-17.479564810854086</v>
      </c>
      <c r="L145">
        <f t="shared" si="26"/>
        <v>-11.369386830681997</v>
      </c>
      <c r="M145">
        <f t="shared" si="27"/>
        <v>-28.38120241616231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25.457503247956836</v>
      </c>
      <c r="C146" s="9">
        <f t="shared" si="20"/>
        <v>0.76200000000000057</v>
      </c>
      <c r="D146" s="9">
        <f t="shared" si="21"/>
        <v>43.457503247956836</v>
      </c>
      <c r="E146" s="9">
        <f t="shared" si="21"/>
        <v>-4.0041846289366889</v>
      </c>
      <c r="F146" s="9">
        <f t="shared" si="22"/>
        <v>-3.018424372189739</v>
      </c>
      <c r="G146" s="10">
        <f t="shared" si="31"/>
        <v>2.1666666599999997</v>
      </c>
      <c r="H146" s="5">
        <f t="shared" si="31"/>
        <v>1</v>
      </c>
      <c r="I146">
        <f t="shared" si="24"/>
        <v>55.225344877724893</v>
      </c>
      <c r="J146">
        <f t="shared" si="25"/>
        <v>52.328973239944872</v>
      </c>
      <c r="K146">
        <f t="shared" si="25"/>
        <v>-17.649852025351059</v>
      </c>
      <c r="L146">
        <f t="shared" si="26"/>
        <v>-11.352422589071848</v>
      </c>
      <c r="M146">
        <f t="shared" si="27"/>
        <v>-28.344982031166222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25.771272743789901</v>
      </c>
      <c r="C147" s="9">
        <f t="shared" si="20"/>
        <v>0.76800000000000057</v>
      </c>
      <c r="D147" s="9">
        <f t="shared" si="21"/>
        <v>43.771272743789901</v>
      </c>
      <c r="E147" s="9">
        <f t="shared" si="21"/>
        <v>-4.1105939507653559</v>
      </c>
      <c r="F147" s="9">
        <f t="shared" si="22"/>
        <v>-3.1026541614941152</v>
      </c>
      <c r="G147" s="10">
        <f t="shared" si="31"/>
        <v>2.1666666599999997</v>
      </c>
      <c r="H147" s="5">
        <f t="shared" si="31"/>
        <v>1</v>
      </c>
      <c r="I147">
        <f t="shared" si="24"/>
        <v>55.215459516964138</v>
      </c>
      <c r="J147">
        <f t="shared" si="25"/>
        <v>52.260858704410438</v>
      </c>
      <c r="K147">
        <f t="shared" si="25"/>
        <v>-17.819921917538057</v>
      </c>
      <c r="L147">
        <f t="shared" si="26"/>
        <v>-11.335616150273445</v>
      </c>
      <c r="M147">
        <f t="shared" si="27"/>
        <v>-28.308778499764511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26.084633854925656</v>
      </c>
      <c r="C148" s="9">
        <f t="shared" si="20"/>
        <v>0.77400000000000058</v>
      </c>
      <c r="D148" s="9">
        <f t="shared" si="21"/>
        <v>44.084633854925656</v>
      </c>
      <c r="E148" s="9">
        <f t="shared" si="21"/>
        <v>-4.2180230402835797</v>
      </c>
      <c r="F148" s="9">
        <f t="shared" si="22"/>
        <v>-3.1875907828296981</v>
      </c>
      <c r="G148" s="10">
        <f t="shared" si="31"/>
        <v>2.1666666599999997</v>
      </c>
      <c r="H148" s="5">
        <f t="shared" si="31"/>
        <v>1</v>
      </c>
      <c r="I148">
        <f t="shared" si="24"/>
        <v>55.2062049023857</v>
      </c>
      <c r="J148">
        <f t="shared" si="25"/>
        <v>52.192845007508801</v>
      </c>
      <c r="K148">
        <f t="shared" si="25"/>
        <v>-17.989774588536644</v>
      </c>
      <c r="L148">
        <f t="shared" si="26"/>
        <v>-11.318966192414916</v>
      </c>
      <c r="M148">
        <f t="shared" si="27"/>
        <v>-28.272590710134381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26.397587183579247</v>
      </c>
      <c r="C149" s="9">
        <f t="shared" ref="C149:C212" si="36">C148+_dt</f>
        <v>0.78000000000000058</v>
      </c>
      <c r="D149" s="9">
        <f t="shared" ref="D149:E212" si="37">D148+$C$7*(J148+J149)/2</f>
        <v>44.397587183579247</v>
      </c>
      <c r="E149" s="9">
        <f t="shared" si="37"/>
        <v>-4.3264705944475823</v>
      </c>
      <c r="F149" s="9">
        <f t="shared" ref="F149:F212" si="38">$O$1*D149^2+$O$2*D149+$O$3</f>
        <v>-3.2732312117230622</v>
      </c>
      <c r="G149" s="10">
        <f t="shared" ref="G149:H164" si="39">G148</f>
        <v>2.1666666599999997</v>
      </c>
      <c r="H149" s="5">
        <f t="shared" si="39"/>
        <v>1</v>
      </c>
      <c r="I149">
        <f t="shared" ref="I149:I212" si="40">SQRT(J149^2+K149^2)</f>
        <v>55.197578117661251</v>
      </c>
      <c r="J149">
        <f t="shared" ref="J149:K212" si="41">J148+L148*$C$7</f>
        <v>52.124931210354312</v>
      </c>
      <c r="K149">
        <f t="shared" si="41"/>
        <v>-18.159410132797451</v>
      </c>
      <c r="L149">
        <f t="shared" ref="L149:L212" si="42">-$C$15*I149*J149</f>
        <v>-11.302471398188199</v>
      </c>
      <c r="M149">
        <f t="shared" ref="M149:M212" si="43">-$C$6-$C$15*I149*K149</f>
        <v>-28.236417563571937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26.710133326356207</v>
      </c>
      <c r="C150" s="9">
        <f t="shared" si="36"/>
        <v>0.78600000000000059</v>
      </c>
      <c r="D150" s="9">
        <f t="shared" si="37"/>
        <v>44.710133326356207</v>
      </c>
      <c r="E150" s="9">
        <f t="shared" si="37"/>
        <v>-4.4359353107605113</v>
      </c>
      <c r="F150" s="9">
        <f t="shared" si="38"/>
        <v>-3.3595724325570977</v>
      </c>
      <c r="G150" s="10">
        <f t="shared" si="39"/>
        <v>2.1666666599999997</v>
      </c>
      <c r="H150" s="5">
        <f t="shared" si="39"/>
        <v>1</v>
      </c>
      <c r="I150">
        <f t="shared" si="40"/>
        <v>55.189576237304031</v>
      </c>
      <c r="J150">
        <f t="shared" si="41"/>
        <v>52.05711638196518</v>
      </c>
      <c r="K150">
        <f t="shared" si="41"/>
        <v>-18.328828638178884</v>
      </c>
      <c r="L150">
        <f t="shared" si="42"/>
        <v>-11.286130454850619</v>
      </c>
      <c r="M150">
        <f t="shared" si="43"/>
        <v>-28.20025797446678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27.022272874299809</v>
      </c>
      <c r="C151" s="9">
        <f t="shared" si="36"/>
        <v>0.79200000000000059</v>
      </c>
      <c r="D151" s="9">
        <f t="shared" si="37"/>
        <v>45.022272874299809</v>
      </c>
      <c r="E151" s="9">
        <f t="shared" si="37"/>
        <v>-4.5464158872331248</v>
      </c>
      <c r="F151" s="9">
        <f t="shared" si="38"/>
        <v>-3.4466114384911464</v>
      </c>
      <c r="G151" s="10">
        <f t="shared" si="39"/>
        <v>2.1666666599999997</v>
      </c>
      <c r="H151" s="5">
        <f t="shared" si="39"/>
        <v>1</v>
      </c>
      <c r="I151">
        <f t="shared" si="40"/>
        <v>55.182196326824155</v>
      </c>
      <c r="J151">
        <f t="shared" si="41"/>
        <v>51.989399599236073</v>
      </c>
      <c r="K151">
        <f t="shared" si="41"/>
        <v>-18.498030186025684</v>
      </c>
      <c r="L151">
        <f t="shared" si="42"/>
        <v>-11.269942054227215</v>
      </c>
      <c r="M151">
        <f t="shared" si="43"/>
        <v>-28.164110870275973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27.334006412938251</v>
      </c>
      <c r="C152" s="9">
        <f t="shared" si="36"/>
        <v>0.7980000000000006</v>
      </c>
      <c r="D152" s="9">
        <f t="shared" si="37"/>
        <v>45.334006412938251</v>
      </c>
      <c r="E152" s="9">
        <f t="shared" si="37"/>
        <v>-4.657911022344944</v>
      </c>
      <c r="F152" s="9">
        <f t="shared" si="38"/>
        <v>-3.5343452313821189</v>
      </c>
      <c r="G152" s="10">
        <f t="shared" si="39"/>
        <v>2.1666666599999997</v>
      </c>
      <c r="H152" s="5">
        <f t="shared" si="39"/>
        <v>1</v>
      </c>
      <c r="I152">
        <f t="shared" si="40"/>
        <v>55.175435442886247</v>
      </c>
      <c r="J152">
        <f t="shared" si="41"/>
        <v>51.921779946910711</v>
      </c>
      <c r="K152">
        <f t="shared" si="41"/>
        <v>-18.667014851247341</v>
      </c>
      <c r="L152">
        <f t="shared" si="42"/>
        <v>-11.253904892713729</v>
      </c>
      <c r="M152">
        <f t="shared" si="43"/>
        <v>-28.127975191497423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27.645334522331645</v>
      </c>
      <c r="C153" s="9">
        <f t="shared" si="36"/>
        <v>0.8040000000000006</v>
      </c>
      <c r="D153" s="9">
        <f t="shared" si="37"/>
        <v>45.645334522331645</v>
      </c>
      <c r="E153" s="9">
        <f t="shared" si="37"/>
        <v>-4.7704194150058754</v>
      </c>
      <c r="F153" s="9">
        <f t="shared" si="38"/>
        <v>-3.622770821706621</v>
      </c>
      <c r="G153" s="10">
        <f t="shared" si="39"/>
        <v>2.1666666599999997</v>
      </c>
      <c r="H153" s="5">
        <f t="shared" si="39"/>
        <v>1</v>
      </c>
      <c r="I153">
        <f t="shared" si="40"/>
        <v>55.169290633469522</v>
      </c>
      <c r="J153">
        <f t="shared" si="41"/>
        <v>51.854256517554425</v>
      </c>
      <c r="K153">
        <f t="shared" si="41"/>
        <v>-18.835782702396326</v>
      </c>
      <c r="L153">
        <f t="shared" si="42"/>
        <v>-11.238017671280319</v>
      </c>
      <c r="M153">
        <f t="shared" si="43"/>
        <v>-28.091849891642621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27.956257777118886</v>
      </c>
      <c r="C154" s="9">
        <f t="shared" si="36"/>
        <v>0.81000000000000061</v>
      </c>
      <c r="D154" s="9">
        <f t="shared" si="37"/>
        <v>45.956257777118886</v>
      </c>
      <c r="E154" s="9">
        <f t="shared" si="37"/>
        <v>-4.8839397645183027</v>
      </c>
      <c r="F154" s="9">
        <f t="shared" si="38"/>
        <v>-3.711885228484074</v>
      </c>
      <c r="G154" s="10">
        <f t="shared" si="39"/>
        <v>2.1666666599999997</v>
      </c>
      <c r="H154" s="5">
        <f t="shared" si="39"/>
        <v>1</v>
      </c>
      <c r="I154">
        <f t="shared" si="40"/>
        <v>55.163758938030192</v>
      </c>
      <c r="J154">
        <f t="shared" si="41"/>
        <v>51.786828411526741</v>
      </c>
      <c r="K154">
        <f t="shared" si="41"/>
        <v>-19.004333801746181</v>
      </c>
      <c r="L154">
        <f t="shared" si="42"/>
        <v>-11.222279095475916</v>
      </c>
      <c r="M154">
        <f t="shared" si="43"/>
        <v>-28.055733937208785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28.266776746564325</v>
      </c>
      <c r="C155" s="9">
        <f t="shared" si="36"/>
        <v>0.81600000000000061</v>
      </c>
      <c r="D155" s="9">
        <f t="shared" si="37"/>
        <v>46.266776746564325</v>
      </c>
      <c r="E155" s="9">
        <f t="shared" si="37"/>
        <v>-4.9984707705396492</v>
      </c>
      <c r="F155" s="9">
        <f t="shared" si="38"/>
        <v>-3.8016854792008052</v>
      </c>
      <c r="G155" s="10">
        <f t="shared" si="39"/>
        <v>2.1666666599999997</v>
      </c>
      <c r="H155" s="5">
        <f t="shared" si="39"/>
        <v>1</v>
      </c>
      <c r="I155">
        <f t="shared" si="40"/>
        <v>55.15883738766604</v>
      </c>
      <c r="J155">
        <f t="shared" si="41"/>
        <v>51.719494736953884</v>
      </c>
      <c r="K155">
        <f t="shared" si="41"/>
        <v>-19.172668205369433</v>
      </c>
      <c r="L155">
        <f t="shared" si="42"/>
        <v>-11.206687875433213</v>
      </c>
      <c r="M155">
        <f t="shared" si="43"/>
        <v>-28.019626307650348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28.576891994604289</v>
      </c>
      <c r="C156" s="9">
        <f t="shared" si="36"/>
        <v>0.82200000000000062</v>
      </c>
      <c r="D156" s="9">
        <f t="shared" si="37"/>
        <v>46.576891994604289</v>
      </c>
      <c r="E156" s="9">
        <f t="shared" si="37"/>
        <v>-5.1140111330454037</v>
      </c>
      <c r="F156" s="9">
        <f t="shared" si="38"/>
        <v>-3.8921686097351156</v>
      </c>
      <c r="G156" s="10">
        <f t="shared" si="39"/>
        <v>2.1666666599999997</v>
      </c>
      <c r="H156" s="5">
        <f t="shared" si="39"/>
        <v>1</v>
      </c>
      <c r="I156">
        <f t="shared" si="40"/>
        <v>55.154523005283217</v>
      </c>
      <c r="J156">
        <f t="shared" si="41"/>
        <v>51.652254609701288</v>
      </c>
      <c r="K156">
        <f t="shared" si="41"/>
        <v>-19.340785963215335</v>
      </c>
      <c r="L156">
        <f t="shared" si="42"/>
        <v>-11.191242725874281</v>
      </c>
      <c r="M156">
        <f t="shared" si="43"/>
        <v>-27.983525995349833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28.886604079893431</v>
      </c>
      <c r="C157" s="9">
        <f t="shared" si="36"/>
        <v>0.82800000000000062</v>
      </c>
      <c r="D157" s="9">
        <f t="shared" si="37"/>
        <v>46.886604079893431</v>
      </c>
      <c r="E157" s="9">
        <f t="shared" si="37"/>
        <v>-5.230559552292612</v>
      </c>
      <c r="F157" s="9">
        <f t="shared" si="38"/>
        <v>-3.9833316642833143</v>
      </c>
      <c r="G157" s="10">
        <f t="shared" si="39"/>
        <v>2.1666666599999997</v>
      </c>
      <c r="H157" s="5">
        <f t="shared" si="39"/>
        <v>1</v>
      </c>
      <c r="I157">
        <f t="shared" si="40"/>
        <v>55.150812805765092</v>
      </c>
      <c r="J157">
        <f t="shared" si="41"/>
        <v>51.585107153346044</v>
      </c>
      <c r="K157">
        <f t="shared" si="41"/>
        <v>-19.508687119187435</v>
      </c>
      <c r="L157">
        <f t="shared" si="42"/>
        <v>-11.175942366116777</v>
      </c>
      <c r="M157">
        <f t="shared" si="43"/>
        <v>-27.947432005588045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29.195913555850915</v>
      </c>
      <c r="C158" s="9">
        <f t="shared" si="36"/>
        <v>0.83400000000000063</v>
      </c>
      <c r="D158" s="9">
        <f t="shared" si="37"/>
        <v>47.195913555850915</v>
      </c>
      <c r="E158" s="9">
        <f t="shared" si="37"/>
        <v>-5.3481147287838375</v>
      </c>
      <c r="F158" s="9">
        <f t="shared" si="38"/>
        <v>-4.0751716952867145</v>
      </c>
      <c r="G158" s="10">
        <f t="shared" si="39"/>
        <v>2.1666666599999997</v>
      </c>
      <c r="H158" s="5">
        <f t="shared" si="39"/>
        <v>1</v>
      </c>
      <c r="I158">
        <f t="shared" si="40"/>
        <v>55.147703796143141</v>
      </c>
      <c r="J158">
        <f t="shared" si="41"/>
        <v>51.518051499149344</v>
      </c>
      <c r="K158">
        <f t="shared" si="41"/>
        <v>-19.676371711220963</v>
      </c>
      <c r="L158">
        <f t="shared" si="42"/>
        <v>-11.160785520080719</v>
      </c>
      <c r="M158">
        <f t="shared" si="43"/>
        <v>-27.911343356513651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29.504820970706447</v>
      </c>
      <c r="C159" s="9">
        <f t="shared" si="36"/>
        <v>0.84000000000000064</v>
      </c>
      <c r="D159" s="9">
        <f t="shared" si="37"/>
        <v>47.504820970706447</v>
      </c>
      <c r="E159" s="9">
        <f t="shared" si="37"/>
        <v>-5.4666753632315803</v>
      </c>
      <c r="F159" s="9">
        <f t="shared" si="38"/>
        <v>-4.1676857633595921</v>
      </c>
      <c r="G159" s="10">
        <f t="shared" si="39"/>
        <v>2.1666666599999997</v>
      </c>
      <c r="H159" s="5">
        <f t="shared" si="39"/>
        <v>1</v>
      </c>
      <c r="I159">
        <f t="shared" si="40"/>
        <v>55.145192975769739</v>
      </c>
      <c r="J159">
        <f t="shared" si="41"/>
        <v>51.45108678602886</v>
      </c>
      <c r="K159">
        <f t="shared" si="41"/>
        <v>-19.843839771360045</v>
      </c>
      <c r="L159">
        <f t="shared" si="42"/>
        <v>-11.145770916295817</v>
      </c>
      <c r="M159">
        <f t="shared" si="43"/>
        <v>-27.875259079112059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29.813326867546124</v>
      </c>
      <c r="C160" s="9">
        <f t="shared" si="36"/>
        <v>0.84600000000000064</v>
      </c>
      <c r="D160" s="9">
        <f t="shared" si="37"/>
        <v>47.813326867546124</v>
      </c>
      <c r="E160" s="9">
        <f t="shared" si="37"/>
        <v>-5.5862401565231643</v>
      </c>
      <c r="F160" s="9">
        <f t="shared" si="38"/>
        <v>-4.2608709372180584</v>
      </c>
      <c r="G160" s="10">
        <f t="shared" si="39"/>
        <v>2.1666666599999997</v>
      </c>
      <c r="H160" s="5">
        <f t="shared" si="39"/>
        <v>1</v>
      </c>
      <c r="I160">
        <f t="shared" si="40"/>
        <v>55.143277336492872</v>
      </c>
      <c r="J160">
        <f t="shared" si="41"/>
        <v>51.384212160531085</v>
      </c>
      <c r="K160">
        <f t="shared" si="41"/>
        <v>-20.011091325834716</v>
      </c>
      <c r="L160">
        <f t="shared" si="42"/>
        <v>-11.130897287909335</v>
      </c>
      <c r="M160">
        <f t="shared" si="43"/>
        <v>-27.839178217173671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30.12143178435813</v>
      </c>
      <c r="C161" s="9">
        <f t="shared" si="36"/>
        <v>0.85200000000000065</v>
      </c>
      <c r="D161" s="9">
        <f t="shared" si="37"/>
        <v>48.12143178435813</v>
      </c>
      <c r="E161" s="9">
        <f t="shared" si="37"/>
        <v>-5.7068078096860821</v>
      </c>
      <c r="F161" s="9">
        <f t="shared" si="38"/>
        <v>-4.3547242936099178</v>
      </c>
      <c r="G161" s="10">
        <f t="shared" si="39"/>
        <v>2.1666666599999997</v>
      </c>
      <c r="H161" s="5">
        <f t="shared" si="39"/>
        <v>1</v>
      </c>
      <c r="I161">
        <f t="shared" si="40"/>
        <v>55.141953862832587</v>
      </c>
      <c r="J161">
        <f t="shared" si="41"/>
        <v>51.317426776803629</v>
      </c>
      <c r="K161">
        <f t="shared" si="41"/>
        <v>-20.17812639513776</v>
      </c>
      <c r="L161">
        <f t="shared" si="42"/>
        <v>-11.116163372694459</v>
      </c>
      <c r="M161">
        <f t="shared" si="43"/>
        <v>-27.803099827261434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30.429136254078244</v>
      </c>
      <c r="C162" s="9">
        <f t="shared" si="36"/>
        <v>0.85800000000000065</v>
      </c>
      <c r="D162" s="9">
        <f t="shared" si="37"/>
        <v>48.429136254078244</v>
      </c>
      <c r="E162" s="9">
        <f t="shared" si="37"/>
        <v>-5.8283770238537995</v>
      </c>
      <c r="F162" s="9">
        <f t="shared" si="38"/>
        <v>-4.4492429172454058</v>
      </c>
      <c r="G162" s="10">
        <f t="shared" si="39"/>
        <v>2.1666666599999997</v>
      </c>
      <c r="H162" s="5">
        <f t="shared" si="39"/>
        <v>1</v>
      </c>
      <c r="I162">
        <f t="shared" si="40"/>
        <v>55.141219532159212</v>
      </c>
      <c r="J162">
        <f t="shared" si="41"/>
        <v>51.250729796567462</v>
      </c>
      <c r="K162">
        <f t="shared" si="41"/>
        <v>-20.344944994101329</v>
      </c>
      <c r="L162">
        <f t="shared" si="42"/>
        <v>-11.101567913059148</v>
      </c>
      <c r="M162">
        <f t="shared" si="43"/>
        <v>-27.767022978677744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30.736440804635215</v>
      </c>
      <c r="C163" s="9">
        <f t="shared" si="36"/>
        <v>0.86400000000000066</v>
      </c>
      <c r="D163" s="9">
        <f t="shared" si="37"/>
        <v>48.736440804635215</v>
      </c>
      <c r="E163" s="9">
        <f t="shared" si="37"/>
        <v>-5.9509465002320239</v>
      </c>
      <c r="F163" s="9">
        <f t="shared" si="38"/>
        <v>-4.5444239007288934</v>
      </c>
      <c r="G163" s="10">
        <f t="shared" si="39"/>
        <v>2.1666666599999997</v>
      </c>
      <c r="H163" s="5">
        <f t="shared" si="39"/>
        <v>1</v>
      </c>
      <c r="I163">
        <f t="shared" si="40"/>
        <v>55.141071314873216</v>
      </c>
      <c r="J163">
        <f t="shared" si="41"/>
        <v>51.184120389089109</v>
      </c>
      <c r="K163">
        <f t="shared" si="41"/>
        <v>-20.511547131973394</v>
      </c>
      <c r="L163">
        <f t="shared" si="42"/>
        <v>-11.087109656055469</v>
      </c>
      <c r="M163">
        <f t="shared" si="43"/>
        <v>-27.730946753430644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31.043345958995943</v>
      </c>
      <c r="C164" s="9">
        <f t="shared" si="36"/>
        <v>0.87000000000000066</v>
      </c>
      <c r="D164" s="9">
        <f t="shared" si="37"/>
        <v>49.043345958995943</v>
      </c>
      <c r="E164" s="9">
        <f t="shared" si="37"/>
        <v>-6.0745149400654261</v>
      </c>
      <c r="F164" s="9">
        <f t="shared" si="38"/>
        <v>-4.6402643444914879</v>
      </c>
      <c r="G164" s="10">
        <f t="shared" si="39"/>
        <v>2.1666666599999997</v>
      </c>
      <c r="H164" s="5">
        <f t="shared" si="39"/>
        <v>1</v>
      </c>
      <c r="I164">
        <f t="shared" si="40"/>
        <v>55.141506174586588</v>
      </c>
      <c r="J164">
        <f t="shared" si="41"/>
        <v>51.117597731152777</v>
      </c>
      <c r="K164">
        <f t="shared" si="41"/>
        <v>-20.677932812493978</v>
      </c>
      <c r="L164">
        <f t="shared" si="42"/>
        <v>-11.07278735338935</v>
      </c>
      <c r="M164">
        <f t="shared" si="43"/>
        <v>-27.694870246199368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31.349852235210498</v>
      </c>
      <c r="C165" s="9">
        <f t="shared" si="36"/>
        <v>0.87600000000000067</v>
      </c>
      <c r="D165" s="9">
        <f t="shared" si="37"/>
        <v>49.349852235210498</v>
      </c>
      <c r="E165" s="9">
        <f t="shared" si="37"/>
        <v>-6.1990810446048217</v>
      </c>
      <c r="F165" s="9">
        <f t="shared" si="38"/>
        <v>-4.7367613567245463</v>
      </c>
      <c r="G165" s="10">
        <f t="shared" ref="G165:H180" si="45">G164</f>
        <v>2.1666666599999997</v>
      </c>
      <c r="H165" s="5">
        <f t="shared" si="45"/>
        <v>1</v>
      </c>
      <c r="I165">
        <f t="shared" si="40"/>
        <v>55.142521068305811</v>
      </c>
      <c r="J165">
        <f t="shared" si="41"/>
        <v>51.051161007032441</v>
      </c>
      <c r="K165">
        <f t="shared" si="41"/>
        <v>-20.844102033971176</v>
      </c>
      <c r="L165">
        <f t="shared" si="42"/>
        <v>-11.058599761430781</v>
      </c>
      <c r="M165">
        <f t="shared" si="43"/>
        <v>-27.658792564299183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31.655960146456991</v>
      </c>
      <c r="C166" s="9">
        <f t="shared" si="36"/>
        <v>0.88200000000000067</v>
      </c>
      <c r="D166" s="9">
        <f t="shared" si="37"/>
        <v>49.655960146456991</v>
      </c>
      <c r="E166" s="9">
        <f t="shared" si="37"/>
        <v>-6.3246435150748059</v>
      </c>
      <c r="F166" s="9">
        <f t="shared" si="38"/>
        <v>-4.8339120533140898</v>
      </c>
      <c r="G166" s="10">
        <f t="shared" si="45"/>
        <v>2.1666666599999997</v>
      </c>
      <c r="H166" s="5">
        <f t="shared" si="45"/>
        <v>1</v>
      </c>
      <c r="I166">
        <f t="shared" si="40"/>
        <v>55.144112946616218</v>
      </c>
      <c r="J166">
        <f t="shared" si="41"/>
        <v>50.984809408463853</v>
      </c>
      <c r="K166">
        <f t="shared" si="41"/>
        <v>-21.010054789356971</v>
      </c>
      <c r="L166">
        <f t="shared" si="42"/>
        <v>-11.044545641224419</v>
      </c>
      <c r="M166">
        <f t="shared" si="43"/>
        <v>-27.622712827645536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31.961670201086235</v>
      </c>
      <c r="C167" s="9">
        <f t="shared" si="36"/>
        <v>0.88800000000000068</v>
      </c>
      <c r="D167" s="9">
        <f t="shared" si="37"/>
        <v>49.961670201086235</v>
      </c>
      <c r="E167" s="9">
        <f t="shared" si="37"/>
        <v>-6.4512010526418457</v>
      </c>
      <c r="F167" s="9">
        <f t="shared" si="38"/>
        <v>-4.9317135577761242</v>
      </c>
      <c r="G167" s="10">
        <f t="shared" si="45"/>
        <v>2.1666666599999997</v>
      </c>
      <c r="H167" s="5">
        <f t="shared" si="45"/>
        <v>1</v>
      </c>
      <c r="I167">
        <f t="shared" si="40"/>
        <v>55.146278753867655</v>
      </c>
      <c r="J167">
        <f t="shared" si="41"/>
        <v>50.918542134616509</v>
      </c>
      <c r="K167">
        <f t="shared" si="41"/>
        <v>-21.175791066322844</v>
      </c>
      <c r="L167">
        <f t="shared" si="42"/>
        <v>-11.030623758500569</v>
      </c>
      <c r="M167">
        <f t="shared" si="43"/>
        <v>-27.586630168717534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32.266982902666278</v>
      </c>
      <c r="C168" s="9">
        <f t="shared" si="36"/>
        <v>0.89400000000000068</v>
      </c>
      <c r="D168" s="9">
        <f t="shared" si="37"/>
        <v>50.266982902666278</v>
      </c>
      <c r="E168" s="9">
        <f t="shared" si="37"/>
        <v>-6.57875235838282</v>
      </c>
      <c r="F168" s="9">
        <f t="shared" si="38"/>
        <v>-5.0301630011928395</v>
      </c>
      <c r="G168" s="10">
        <f t="shared" si="45"/>
        <v>2.1666666599999997</v>
      </c>
      <c r="H168" s="5">
        <f t="shared" si="45"/>
        <v>1</v>
      </c>
      <c r="I168">
        <f t="shared" si="40"/>
        <v>55.149015428361544</v>
      </c>
      <c r="J168">
        <f t="shared" si="41"/>
        <v>50.852358392065504</v>
      </c>
      <c r="K168">
        <f t="shared" si="41"/>
        <v>-21.341310847335148</v>
      </c>
      <c r="L168">
        <f t="shared" si="42"/>
        <v>-11.016832883686529</v>
      </c>
      <c r="M168">
        <f t="shared" si="43"/>
        <v>-27.550543732520719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32.571898750026762</v>
      </c>
      <c r="C169" s="9">
        <f t="shared" si="36"/>
        <v>0.90000000000000069</v>
      </c>
      <c r="D169" s="9">
        <f t="shared" si="37"/>
        <v>50.571898750026762</v>
      </c>
      <c r="E169" s="9">
        <f t="shared" si="37"/>
        <v>-6.7072961332540162</v>
      </c>
      <c r="F169" s="9">
        <f t="shared" si="38"/>
        <v>-5.1292575221497003</v>
      </c>
      <c r="G169" s="10">
        <f t="shared" si="45"/>
        <v>2.1666666599999997</v>
      </c>
      <c r="H169" s="5">
        <f t="shared" si="45"/>
        <v>1</v>
      </c>
      <c r="I169">
        <f t="shared" si="40"/>
        <v>55.15231990253907</v>
      </c>
      <c r="J169">
        <f t="shared" si="41"/>
        <v>50.786257394763382</v>
      </c>
      <c r="K169">
        <f t="shared" si="41"/>
        <v>-21.506614109730272</v>
      </c>
      <c r="L169">
        <f t="shared" si="42"/>
        <v>-11.003171791918295</v>
      </c>
      <c r="M169">
        <f t="shared" si="43"/>
        <v>-27.514452676549141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32.876418237303085</v>
      </c>
      <c r="C170" s="9">
        <f t="shared" si="36"/>
        <v>0.90600000000000069</v>
      </c>
      <c r="D170" s="9">
        <f t="shared" si="37"/>
        <v>50.876418237303085</v>
      </c>
      <c r="E170" s="9">
        <f t="shared" si="37"/>
        <v>-6.8368310780605759</v>
      </c>
      <c r="F170" s="9">
        <f t="shared" si="38"/>
        <v>-5.2289942666734017</v>
      </c>
      <c r="G170" s="10">
        <f t="shared" si="45"/>
        <v>2.1666666599999997</v>
      </c>
      <c r="H170" s="5">
        <f t="shared" si="45"/>
        <v>1</v>
      </c>
      <c r="I170">
        <f t="shared" si="40"/>
        <v>55.156189103170547</v>
      </c>
      <c r="J170">
        <f t="shared" si="41"/>
        <v>50.72023836401187</v>
      </c>
      <c r="K170">
        <f t="shared" si="41"/>
        <v>-21.671700825789568</v>
      </c>
      <c r="L170">
        <f t="shared" si="42"/>
        <v>-10.989639263052581</v>
      </c>
      <c r="M170">
        <f t="shared" si="43"/>
        <v>-27.478356170746753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33.180541853980422</v>
      </c>
      <c r="C171" s="9">
        <f t="shared" si="36"/>
        <v>0.9120000000000007</v>
      </c>
      <c r="D171" s="9">
        <f t="shared" si="37"/>
        <v>51.180541853980422</v>
      </c>
      <c r="E171" s="9">
        <f t="shared" si="37"/>
        <v>-6.9673558934263866</v>
      </c>
      <c r="F171" s="9">
        <f t="shared" si="38"/>
        <v>-5.3293703881707053</v>
      </c>
      <c r="G171" s="10">
        <f t="shared" si="45"/>
        <v>2.1666666599999997</v>
      </c>
      <c r="H171" s="5">
        <f t="shared" si="45"/>
        <v>1</v>
      </c>
      <c r="I171">
        <f t="shared" si="40"/>
        <v>55.160619951545847</v>
      </c>
      <c r="J171">
        <f t="shared" si="41"/>
        <v>50.654300528433552</v>
      </c>
      <c r="K171">
        <f t="shared" si="41"/>
        <v>-21.836570962814047</v>
      </c>
      <c r="L171">
        <f t="shared" si="42"/>
        <v>-10.97623408167915</v>
      </c>
      <c r="M171">
        <f t="shared" si="43"/>
        <v>-27.442253397468107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33.484270084937556</v>
      </c>
      <c r="C172" s="9">
        <f t="shared" si="36"/>
        <v>0.9180000000000007</v>
      </c>
      <c r="D172" s="9">
        <f t="shared" si="37"/>
        <v>51.484270084937556</v>
      </c>
      <c r="E172" s="9">
        <f t="shared" si="37"/>
        <v>-7.0988692797644255</v>
      </c>
      <c r="F172" s="9">
        <f t="shared" si="38"/>
        <v>-5.4303830473681174</v>
      </c>
      <c r="G172" s="10">
        <f t="shared" si="45"/>
        <v>2.1666666599999997</v>
      </c>
      <c r="H172" s="5">
        <f t="shared" si="45"/>
        <v>1</v>
      </c>
      <c r="I172">
        <f t="shared" si="40"/>
        <v>55.165609363665808</v>
      </c>
      <c r="J172">
        <f t="shared" si="41"/>
        <v>50.588443123943478</v>
      </c>
      <c r="K172">
        <f t="shared" si="41"/>
        <v>-22.001224483198857</v>
      </c>
      <c r="L172">
        <f t="shared" si="42"/>
        <v>-10.962955037133426</v>
      </c>
      <c r="M172">
        <f t="shared" si="43"/>
        <v>-27.406143551438348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33.787603410490547</v>
      </c>
      <c r="C173" s="9">
        <f t="shared" si="36"/>
        <v>0.92400000000000071</v>
      </c>
      <c r="D173" s="9">
        <f t="shared" si="37"/>
        <v>51.787603410490547</v>
      </c>
      <c r="E173" s="9">
        <f t="shared" si="37"/>
        <v>-7.2313699372475444</v>
      </c>
      <c r="F173" s="9">
        <f t="shared" si="38"/>
        <v>-5.5320294122524452</v>
      </c>
      <c r="G173" s="10">
        <f t="shared" si="45"/>
        <v>2.1666666599999997</v>
      </c>
      <c r="H173" s="5">
        <f t="shared" si="45"/>
        <v>1</v>
      </c>
      <c r="I173">
        <f t="shared" si="40"/>
        <v>55.171154250434661</v>
      </c>
      <c r="J173">
        <f t="shared" si="41"/>
        <v>50.522665393720679</v>
      </c>
      <c r="K173">
        <f t="shared" si="41"/>
        <v>-22.165661344507487</v>
      </c>
      <c r="L173">
        <f t="shared" si="42"/>
        <v>-10.949800923509402</v>
      </c>
      <c r="M173">
        <f t="shared" si="43"/>
        <v>-27.370025839712518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34.090542306436248</v>
      </c>
      <c r="C174" s="9">
        <f t="shared" si="36"/>
        <v>0.93000000000000071</v>
      </c>
      <c r="D174" s="9">
        <f t="shared" si="37"/>
        <v>52.090542306436248</v>
      </c>
      <c r="E174" s="9">
        <f t="shared" si="37"/>
        <v>-7.3648565657797045</v>
      </c>
      <c r="F174" s="9">
        <f t="shared" si="38"/>
        <v>-5.634306658012199</v>
      </c>
      <c r="G174" s="10">
        <f t="shared" si="45"/>
        <v>2.1666666599999997</v>
      </c>
      <c r="H174" s="5">
        <f t="shared" si="45"/>
        <v>1</v>
      </c>
      <c r="I174">
        <f t="shared" si="40"/>
        <v>55.177251517853179</v>
      </c>
      <c r="J174">
        <f t="shared" si="41"/>
        <v>50.456966588179625</v>
      </c>
      <c r="K174">
        <f t="shared" si="41"/>
        <v>-22.329881499545763</v>
      </c>
      <c r="L174">
        <f t="shared" si="42"/>
        <v>-10.936770539672754</v>
      </c>
      <c r="M174">
        <f t="shared" si="43"/>
        <v>-27.333899481634166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34.393087244095611</v>
      </c>
      <c r="C175" s="9">
        <f t="shared" si="36"/>
        <v>0.93600000000000072</v>
      </c>
      <c r="D175" s="9">
        <f t="shared" si="37"/>
        <v>52.393087244095611</v>
      </c>
      <c r="E175" s="9">
        <f t="shared" si="37"/>
        <v>-7.4993278649676487</v>
      </c>
      <c r="F175" s="9">
        <f t="shared" si="38"/>
        <v>-5.737211966979805</v>
      </c>
      <c r="G175" s="10">
        <f t="shared" si="45"/>
        <v>2.1666666599999997</v>
      </c>
      <c r="H175" s="5">
        <f t="shared" si="45"/>
        <v>1</v>
      </c>
      <c r="I175">
        <f t="shared" si="40"/>
        <v>55.183898067212745</v>
      </c>
      <c r="J175">
        <f t="shared" si="41"/>
        <v>50.391345964941586</v>
      </c>
      <c r="K175">
        <f t="shared" si="41"/>
        <v>-22.493884896435567</v>
      </c>
      <c r="L175">
        <f t="shared" si="42"/>
        <v>-10.92386268927423</v>
      </c>
      <c r="M175">
        <f t="shared" si="43"/>
        <v>-27.297763708793276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34.695238690356852</v>
      </c>
      <c r="C176" s="9">
        <f t="shared" si="36"/>
        <v>0.94200000000000073</v>
      </c>
      <c r="D176" s="9">
        <f t="shared" si="37"/>
        <v>52.695238690356852</v>
      </c>
      <c r="E176" s="9">
        <f t="shared" si="37"/>
        <v>-7.63478253409302</v>
      </c>
      <c r="F176" s="9">
        <f t="shared" si="38"/>
        <v>-5.8407425285746974</v>
      </c>
      <c r="G176" s="10">
        <f t="shared" si="45"/>
        <v>2.1666666599999997</v>
      </c>
      <c r="H176" s="5">
        <f t="shared" si="45"/>
        <v>1</v>
      </c>
      <c r="I176">
        <f t="shared" si="40"/>
        <v>55.191090795290087</v>
      </c>
      <c r="J176">
        <f t="shared" si="41"/>
        <v>50.325802788805937</v>
      </c>
      <c r="K176">
        <f t="shared" si="41"/>
        <v>-22.657671478688325</v>
      </c>
      <c r="L176">
        <f t="shared" si="42"/>
        <v>-10.911076180763249</v>
      </c>
      <c r="M176">
        <f t="shared" si="43"/>
        <v>-27.261617764983484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34.996997107718435</v>
      </c>
      <c r="C177" s="9">
        <f t="shared" si="36"/>
        <v>0.94800000000000073</v>
      </c>
      <c r="D177" s="9">
        <f t="shared" si="37"/>
        <v>52.996997107718435</v>
      </c>
      <c r="E177" s="9">
        <f t="shared" si="37"/>
        <v>-7.7712192720849194</v>
      </c>
      <c r="F177" s="9">
        <f t="shared" si="38"/>
        <v>-5.944895539247196</v>
      </c>
      <c r="G177" s="10">
        <f t="shared" si="45"/>
        <v>2.1666666599999997</v>
      </c>
      <c r="H177" s="5">
        <f t="shared" si="45"/>
        <v>1</v>
      </c>
      <c r="I177">
        <f t="shared" si="40"/>
        <v>55.198826594542652</v>
      </c>
      <c r="J177">
        <f t="shared" si="41"/>
        <v>50.260336331721355</v>
      </c>
      <c r="K177">
        <f t="shared" si="41"/>
        <v>-22.821241185278225</v>
      </c>
      <c r="L177">
        <f t="shared" si="42"/>
        <v>-10.898409827401659</v>
      </c>
      <c r="M177">
        <f t="shared" si="43"/>
        <v>-27.225460906158613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35.298362954331871</v>
      </c>
      <c r="C178" s="9">
        <f t="shared" si="36"/>
        <v>0.95400000000000074</v>
      </c>
      <c r="D178" s="9">
        <f t="shared" si="37"/>
        <v>53.298362954331871</v>
      </c>
      <c r="E178" s="9">
        <f t="shared" si="37"/>
        <v>-7.9086367774928998</v>
      </c>
      <c r="F178" s="9">
        <f t="shared" si="38"/>
        <v>-6.0496682024232378</v>
      </c>
      <c r="G178" s="10">
        <f t="shared" si="45"/>
        <v>2.1666666599999997</v>
      </c>
      <c r="H178" s="5">
        <f t="shared" si="45"/>
        <v>1</v>
      </c>
      <c r="I178">
        <f t="shared" si="40"/>
        <v>55.20710235330462</v>
      </c>
      <c r="J178">
        <f t="shared" si="41"/>
        <v>50.194945872756946</v>
      </c>
      <c r="K178">
        <f t="shared" si="41"/>
        <v>-22.984593950715176</v>
      </c>
      <c r="L178">
        <f t="shared" si="42"/>
        <v>-10.885862447277736</v>
      </c>
      <c r="M178">
        <f t="shared" si="43"/>
        <v>-27.189292400388542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35.59933668404436</v>
      </c>
      <c r="C179" s="9">
        <f t="shared" si="36"/>
        <v>0.96000000000000074</v>
      </c>
      <c r="D179" s="9">
        <f t="shared" si="37"/>
        <v>53.59933668404436</v>
      </c>
      <c r="E179" s="9">
        <f t="shared" si="37"/>
        <v>-8.0470337484603984</v>
      </c>
      <c r="F179" s="9">
        <f t="shared" si="38"/>
        <v>-6.1550577284499042</v>
      </c>
      <c r="G179" s="10">
        <f t="shared" si="45"/>
        <v>2.1666666599999997</v>
      </c>
      <c r="H179" s="5">
        <f t="shared" si="45"/>
        <v>1</v>
      </c>
      <c r="I179">
        <f t="shared" si="40"/>
        <v>55.215914955983386</v>
      </c>
      <c r="J179">
        <f t="shared" si="41"/>
        <v>50.129630698073278</v>
      </c>
      <c r="K179">
        <f t="shared" si="41"/>
        <v>-23.147729705117506</v>
      </c>
      <c r="L179">
        <f t="shared" si="42"/>
        <v>-10.87343286332028</v>
      </c>
      <c r="M179">
        <f t="shared" si="43"/>
        <v>-27.153111527814353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35.899918746441259</v>
      </c>
      <c r="C180" s="9">
        <f t="shared" si="36"/>
        <v>0.96600000000000075</v>
      </c>
      <c r="D180" s="9">
        <f t="shared" si="37"/>
        <v>53.899918746441259</v>
      </c>
      <c r="E180" s="9">
        <f t="shared" si="37"/>
        <v>-8.1864088826986041</v>
      </c>
      <c r="F180" s="9">
        <f t="shared" si="38"/>
        <v>-6.2610613345417558</v>
      </c>
      <c r="G180" s="10">
        <f t="shared" si="45"/>
        <v>2.1666666599999997</v>
      </c>
      <c r="H180" s="5">
        <f t="shared" si="45"/>
        <v>1</v>
      </c>
      <c r="I180">
        <f t="shared" si="40"/>
        <v>55.225261283256557</v>
      </c>
      <c r="J180">
        <f t="shared" si="41"/>
        <v>50.064390100893355</v>
      </c>
      <c r="K180">
        <f t="shared" si="41"/>
        <v>-23.310648374284391</v>
      </c>
      <c r="L180">
        <f t="shared" si="42"/>
        <v>-10.861119903312929</v>
      </c>
      <c r="M180">
        <f t="shared" si="43"/>
        <v>-27.116917580602831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36.20010958688836</v>
      </c>
      <c r="C181" s="9">
        <f t="shared" si="36"/>
        <v>0.97200000000000075</v>
      </c>
      <c r="D181" s="9">
        <f t="shared" si="37"/>
        <v>54.20010958688836</v>
      </c>
      <c r="E181" s="9">
        <f t="shared" si="37"/>
        <v>-8.326760877460762</v>
      </c>
      <c r="F181" s="9">
        <f t="shared" si="38"/>
        <v>-6.3676762447279813</v>
      </c>
      <c r="G181" s="10">
        <f t="shared" ref="G181:H196" si="46">G180</f>
        <v>2.1666666599999997</v>
      </c>
      <c r="H181" s="5">
        <f t="shared" si="46"/>
        <v>1</v>
      </c>
      <c r="I181">
        <f t="shared" si="40"/>
        <v>55.23513821226927</v>
      </c>
      <c r="J181">
        <f t="shared" si="41"/>
        <v>49.999223381473477</v>
      </c>
      <c r="K181">
        <f t="shared" si="41"/>
        <v>-23.473349879768008</v>
      </c>
      <c r="L181">
        <f t="shared" si="42"/>
        <v>-10.848922399908531</v>
      </c>
      <c r="M181">
        <f t="shared" si="43"/>
        <v>-27.080709862900264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36.499909646574004</v>
      </c>
      <c r="C182" s="9">
        <f t="shared" si="36"/>
        <v>0.97800000000000076</v>
      </c>
      <c r="D182" s="9">
        <f t="shared" si="37"/>
        <v>54.499909646574004</v>
      </c>
      <c r="E182" s="9">
        <f t="shared" si="37"/>
        <v>-8.4680884295169019</v>
      </c>
      <c r="F182" s="9">
        <f t="shared" si="38"/>
        <v>-6.4748996898003224</v>
      </c>
      <c r="G182" s="10">
        <f t="shared" si="46"/>
        <v>2.1666666599999997</v>
      </c>
      <c r="H182" s="5">
        <f t="shared" si="46"/>
        <v>1</v>
      </c>
      <c r="I182">
        <f t="shared" si="40"/>
        <v>55.24554261683187</v>
      </c>
      <c r="J182">
        <f t="shared" si="41"/>
        <v>49.934129847074026</v>
      </c>
      <c r="K182">
        <f t="shared" si="41"/>
        <v>-23.635834138945409</v>
      </c>
      <c r="L182">
        <f t="shared" si="42"/>
        <v>-10.836839190643678</v>
      </c>
      <c r="M182">
        <f t="shared" si="43"/>
        <v>-27.04448769078558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36.799319362551017</v>
      </c>
      <c r="C183" s="9">
        <f t="shared" si="36"/>
        <v>0.98400000000000076</v>
      </c>
      <c r="D183" s="9">
        <f t="shared" si="37"/>
        <v>54.799319362551017</v>
      </c>
      <c r="E183" s="9">
        <f t="shared" si="37"/>
        <v>-8.6103902351290085</v>
      </c>
      <c r="F183" s="9">
        <f t="shared" si="38"/>
        <v>-6.5827289072617976</v>
      </c>
      <c r="G183" s="10">
        <f t="shared" si="46"/>
        <v>2.1666666599999997</v>
      </c>
      <c r="H183" s="5">
        <f t="shared" si="46"/>
        <v>1</v>
      </c>
      <c r="I183">
        <f t="shared" si="40"/>
        <v>55.256471367617877</v>
      </c>
      <c r="J183">
        <f t="shared" si="41"/>
        <v>49.869108811930161</v>
      </c>
      <c r="K183">
        <f t="shared" si="41"/>
        <v>-23.798101065090123</v>
      </c>
      <c r="L183">
        <f t="shared" si="42"/>
        <v>-10.824869117953323</v>
      </c>
      <c r="M183">
        <f t="shared" si="43"/>
        <v>-27.008250392222813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37.098339167778477</v>
      </c>
      <c r="C184" s="9">
        <f t="shared" si="36"/>
        <v>0.99000000000000077</v>
      </c>
      <c r="D184" s="9">
        <f t="shared" si="37"/>
        <v>55.098339167778477</v>
      </c>
      <c r="E184" s="9">
        <f t="shared" si="37"/>
        <v>-8.7536649900266088</v>
      </c>
      <c r="F184" s="9">
        <f t="shared" si="38"/>
        <v>-6.6911611412762042</v>
      </c>
      <c r="G184" s="10">
        <f t="shared" si="46"/>
        <v>2.1666666599999997</v>
      </c>
      <c r="H184" s="5">
        <f t="shared" si="46"/>
        <v>1</v>
      </c>
      <c r="I184">
        <f t="shared" si="40"/>
        <v>55.2679213323621</v>
      </c>
      <c r="J184">
        <f t="shared" si="41"/>
        <v>49.804159597222444</v>
      </c>
      <c r="K184">
        <f t="shared" si="41"/>
        <v>-23.96015056744346</v>
      </c>
      <c r="L184">
        <f t="shared" si="42"/>
        <v>-10.813011029185473</v>
      </c>
      <c r="M184">
        <f t="shared" si="43"/>
        <v>-26.971997307012895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37.396969491163283</v>
      </c>
      <c r="C185" s="9">
        <f t="shared" si="36"/>
        <v>0.99600000000000077</v>
      </c>
      <c r="D185" s="9">
        <f t="shared" si="37"/>
        <v>55.396969491163283</v>
      </c>
      <c r="E185" s="9">
        <f t="shared" si="37"/>
        <v>-8.897911389382795</v>
      </c>
      <c r="F185" s="9">
        <f t="shared" si="38"/>
        <v>-6.8001936426183889</v>
      </c>
      <c r="G185" s="10">
        <f t="shared" si="46"/>
        <v>2.1666666599999997</v>
      </c>
      <c r="H185" s="5">
        <f t="shared" si="46"/>
        <v>1</v>
      </c>
      <c r="I185">
        <f t="shared" si="40"/>
        <v>55.279889376058904</v>
      </c>
      <c r="J185">
        <f t="shared" si="41"/>
        <v>49.739281531047332</v>
      </c>
      <c r="K185">
        <f t="shared" si="41"/>
        <v>-24.121982551285537</v>
      </c>
      <c r="L185">
        <f t="shared" si="42"/>
        <v>-10.801263776615949</v>
      </c>
      <c r="M185">
        <f t="shared" si="43"/>
        <v>-26.935727786744806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37.695210757601586</v>
      </c>
      <c r="C186" s="9">
        <f t="shared" si="36"/>
        <v>1.0020000000000007</v>
      </c>
      <c r="D186" s="9">
        <f t="shared" si="37"/>
        <v>55.695210757601586</v>
      </c>
      <c r="E186" s="9">
        <f t="shared" si="37"/>
        <v>-9.0431281277906699</v>
      </c>
      <c r="F186" s="9">
        <f t="shared" si="38"/>
        <v>-6.9098236686253074</v>
      </c>
      <c r="G186" s="10">
        <f t="shared" si="46"/>
        <v>2.1666666599999997</v>
      </c>
      <c r="H186" s="5">
        <f t="shared" si="46"/>
        <v>1</v>
      </c>
      <c r="I186">
        <f t="shared" si="40"/>
        <v>55.292372361160567</v>
      </c>
      <c r="J186">
        <f t="shared" si="41"/>
        <v>49.674473948387636</v>
      </c>
      <c r="K186">
        <f t="shared" si="41"/>
        <v>-24.283596918006005</v>
      </c>
      <c r="L186">
        <f t="shared" si="42"/>
        <v>-10.789626217463208</v>
      </c>
      <c r="M186">
        <f t="shared" si="43"/>
        <v>-26.899441194746039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37.993063388019998</v>
      </c>
      <c r="C187" s="9">
        <f t="shared" si="36"/>
        <v>1.0080000000000007</v>
      </c>
      <c r="D187" s="9">
        <f t="shared" si="37"/>
        <v>55.993063388019998</v>
      </c>
      <c r="E187" s="9">
        <f t="shared" si="37"/>
        <v>-9.1893138992402115</v>
      </c>
      <c r="F187" s="9">
        <f t="shared" si="38"/>
        <v>-7.0200484831478009</v>
      </c>
      <c r="G187" s="10">
        <f t="shared" si="46"/>
        <v>2.1666666599999997</v>
      </c>
      <c r="H187" s="5">
        <f t="shared" si="46"/>
        <v>1</v>
      </c>
      <c r="I187">
        <f t="shared" si="40"/>
        <v>55.30536714777562</v>
      </c>
      <c r="J187">
        <f t="shared" si="41"/>
        <v>49.60973619108286</v>
      </c>
      <c r="K187">
        <f t="shared" si="41"/>
        <v>-24.444993565174482</v>
      </c>
      <c r="L187">
        <f t="shared" si="42"/>
        <v>-10.778097213903191</v>
      </c>
      <c r="M187">
        <f t="shared" si="43"/>
        <v>-26.863136906032445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38.290527799416644</v>
      </c>
      <c r="C188" s="9">
        <f t="shared" si="36"/>
        <v>1.0140000000000007</v>
      </c>
      <c r="D188" s="9">
        <f t="shared" si="37"/>
        <v>56.290527799416644</v>
      </c>
      <c r="E188" s="9">
        <f t="shared" si="37"/>
        <v>-9.3364673970955678</v>
      </c>
      <c r="F188" s="9">
        <f t="shared" si="38"/>
        <v>-7.130865356503179</v>
      </c>
      <c r="G188" s="10">
        <f t="shared" si="46"/>
        <v>2.1666666599999997</v>
      </c>
      <c r="H188" s="5">
        <f t="shared" si="46"/>
        <v>1</v>
      </c>
      <c r="I188">
        <f t="shared" si="40"/>
        <v>55.318870593867146</v>
      </c>
      <c r="J188">
        <f t="shared" si="41"/>
        <v>49.545067607799439</v>
      </c>
      <c r="K188">
        <f t="shared" si="41"/>
        <v>-24.606172386610677</v>
      </c>
      <c r="L188">
        <f t="shared" si="42"/>
        <v>-10.766675633084176</v>
      </c>
      <c r="M188">
        <f t="shared" si="43"/>
        <v>-26.826814307257401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38.587604404902045</v>
      </c>
      <c r="C189" s="9">
        <f t="shared" si="36"/>
        <v>1.0200000000000007</v>
      </c>
      <c r="D189" s="9">
        <f t="shared" si="37"/>
        <v>56.587604404902045</v>
      </c>
      <c r="E189" s="9">
        <f t="shared" si="37"/>
        <v>-9.4845873140727619</v>
      </c>
      <c r="F189" s="9">
        <f t="shared" si="38"/>
        <v>-7.242271565428509</v>
      </c>
      <c r="G189" s="10">
        <f t="shared" si="46"/>
        <v>2.1666666599999997</v>
      </c>
      <c r="H189" s="5">
        <f t="shared" si="46"/>
        <v>1</v>
      </c>
      <c r="I189">
        <f t="shared" si="40"/>
        <v>55.332879555451001</v>
      </c>
      <c r="J189">
        <f t="shared" si="41"/>
        <v>49.480467554000931</v>
      </c>
      <c r="K189">
        <f t="shared" si="41"/>
        <v>-24.76713327245422</v>
      </c>
      <c r="L189">
        <f t="shared" si="42"/>
        <v>-10.755360347141682</v>
      </c>
      <c r="M189">
        <f t="shared" si="43"/>
        <v>-26.790472796660378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38.8842936137398</v>
      </c>
      <c r="C190" s="9">
        <f t="shared" si="36"/>
        <v>1.0260000000000007</v>
      </c>
      <c r="D190" s="9">
        <f t="shared" si="37"/>
        <v>56.8842936137398</v>
      </c>
      <c r="E190" s="9">
        <f t="shared" si="37"/>
        <v>-9.6336723422178263</v>
      </c>
      <c r="F190" s="9">
        <f t="shared" si="38"/>
        <v>-7.3542643930346694</v>
      </c>
      <c r="G190" s="10">
        <f t="shared" si="46"/>
        <v>2.1666666599999997</v>
      </c>
      <c r="H190" s="5">
        <f t="shared" si="46"/>
        <v>1</v>
      </c>
      <c r="I190">
        <f t="shared" si="40"/>
        <v>55.347390886793853</v>
      </c>
      <c r="J190">
        <f t="shared" si="41"/>
        <v>49.415935391918083</v>
      </c>
      <c r="K190">
        <f t="shared" si="41"/>
        <v>-24.927876109234184</v>
      </c>
      <c r="L190">
        <f t="shared" si="42"/>
        <v>-10.744150233213324</v>
      </c>
      <c r="M190">
        <f t="shared" si="43"/>
        <v>-26.754111784014832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39.180595831387109</v>
      </c>
      <c r="C191" s="9">
        <f t="shared" si="36"/>
        <v>1.0320000000000007</v>
      </c>
      <c r="D191" s="9">
        <f t="shared" si="37"/>
        <v>57.180595831387109</v>
      </c>
      <c r="E191" s="9">
        <f t="shared" si="37"/>
        <v>-9.7837211728853433</v>
      </c>
      <c r="F191" s="9">
        <f t="shared" si="38"/>
        <v>-7.4668411287611276</v>
      </c>
      <c r="G191" s="10">
        <f t="shared" si="46"/>
        <v>2.1666666599999997</v>
      </c>
      <c r="H191" s="5">
        <f t="shared" si="46"/>
        <v>1</v>
      </c>
      <c r="I191">
        <f t="shared" si="40"/>
        <v>55.362401440610896</v>
      </c>
      <c r="J191">
        <f t="shared" si="41"/>
        <v>49.3514704905188</v>
      </c>
      <c r="K191">
        <f t="shared" si="41"/>
        <v>-25.088400779938272</v>
      </c>
      <c r="L191">
        <f t="shared" si="42"/>
        <v>-10.73304417345364</v>
      </c>
      <c r="M191">
        <f t="shared" si="43"/>
        <v>-26.717730690575507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39.476511459535097</v>
      </c>
      <c r="C192" s="9">
        <f t="shared" si="36"/>
        <v>1.0380000000000007</v>
      </c>
      <c r="D192" s="9">
        <f t="shared" si="37"/>
        <v>57.476511459535097</v>
      </c>
      <c r="E192" s="9">
        <f t="shared" si="37"/>
        <v>-9.9347324967174035</v>
      </c>
      <c r="F192" s="9">
        <f t="shared" si="38"/>
        <v>-7.5799990683314542</v>
      </c>
      <c r="G192" s="10">
        <f t="shared" si="46"/>
        <v>2.1666666599999997</v>
      </c>
      <c r="H192" s="5">
        <f t="shared" si="46"/>
        <v>1</v>
      </c>
      <c r="I192">
        <f t="shared" si="40"/>
        <v>55.377908068263508</v>
      </c>
      <c r="J192">
        <f t="shared" si="41"/>
        <v>49.287072225478077</v>
      </c>
      <c r="K192">
        <f t="shared" si="41"/>
        <v>-25.248707164081726</v>
      </c>
      <c r="L192">
        <f t="shared" si="42"/>
        <v>-10.722041055048949</v>
      </c>
      <c r="M192">
        <f t="shared" si="43"/>
        <v>-26.681328949025094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39.772040896148972</v>
      </c>
      <c r="C193" s="9">
        <f t="shared" si="36"/>
        <v>1.0440000000000007</v>
      </c>
      <c r="D193" s="9">
        <f t="shared" si="37"/>
        <v>57.772040896148972</v>
      </c>
      <c r="E193" s="9">
        <f t="shared" si="37"/>
        <v>-10.086705003622976</v>
      </c>
      <c r="F193" s="9">
        <f t="shared" si="38"/>
        <v>-7.6937355137095418</v>
      </c>
      <c r="G193" s="10">
        <f t="shared" si="46"/>
        <v>2.1666666599999997</v>
      </c>
      <c r="H193" s="5">
        <f t="shared" si="46"/>
        <v>1</v>
      </c>
      <c r="I193">
        <f t="shared" si="40"/>
        <v>55.39390761995633</v>
      </c>
      <c r="J193">
        <f t="shared" si="41"/>
        <v>49.222739979147782</v>
      </c>
      <c r="K193">
        <f t="shared" si="41"/>
        <v>-25.408795137775876</v>
      </c>
      <c r="L193">
        <f t="shared" si="42"/>
        <v>-10.711139770232075</v>
      </c>
      <c r="M193">
        <f t="shared" si="43"/>
        <v>-26.644906003420282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40.067184535507998</v>
      </c>
      <c r="C194" s="9">
        <f t="shared" si="36"/>
        <v>1.0500000000000007</v>
      </c>
      <c r="D194" s="9">
        <f t="shared" si="37"/>
        <v>58.067184535507998</v>
      </c>
      <c r="E194" s="9">
        <f t="shared" si="37"/>
        <v>-10.239637382757692</v>
      </c>
      <c r="F194" s="9">
        <f t="shared" si="38"/>
        <v>-7.8080477730565709</v>
      </c>
      <c r="G194" s="10">
        <f t="shared" si="46"/>
        <v>2.1666666599999997</v>
      </c>
      <c r="H194" s="5">
        <f t="shared" si="46"/>
        <v>1</v>
      </c>
      <c r="I194">
        <f t="shared" si="40"/>
        <v>55.410396944934128</v>
      </c>
      <c r="J194">
        <f t="shared" si="41"/>
        <v>49.158473140526389</v>
      </c>
      <c r="K194">
        <f t="shared" si="41"/>
        <v>-25.568664573796397</v>
      </c>
      <c r="L194">
        <f t="shared" si="42"/>
        <v>-10.700339216297071</v>
      </c>
      <c r="M194">
        <f t="shared" si="43"/>
        <v>-26.608461309137201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40.361942768245264</v>
      </c>
      <c r="C195" s="9">
        <f t="shared" si="36"/>
        <v>1.0560000000000007</v>
      </c>
      <c r="D195" s="9">
        <f t="shared" si="37"/>
        <v>58.361942768245264</v>
      </c>
      <c r="E195" s="9">
        <f t="shared" si="37"/>
        <v>-10.393528322504036</v>
      </c>
      <c r="F195" s="9">
        <f t="shared" si="38"/>
        <v>-7.9229331606886388</v>
      </c>
      <c r="G195" s="10">
        <f t="shared" si="46"/>
        <v>2.1666666599999997</v>
      </c>
      <c r="H195" s="5">
        <f t="shared" si="46"/>
        <v>1</v>
      </c>
      <c r="I195">
        <f t="shared" si="40"/>
        <v>55.427372891678083</v>
      </c>
      <c r="J195">
        <f t="shared" si="41"/>
        <v>49.094271105228607</v>
      </c>
      <c r="K195">
        <f t="shared" si="41"/>
        <v>-25.728315341651221</v>
      </c>
      <c r="L195">
        <f t="shared" si="42"/>
        <v>-10.689638295613838</v>
      </c>
      <c r="M195">
        <f t="shared" si="43"/>
        <v>-26.571994332816292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40.656315981387316</v>
      </c>
      <c r="C196" s="9">
        <f t="shared" si="36"/>
        <v>1.0620000000000007</v>
      </c>
      <c r="D196" s="9">
        <f t="shared" si="37"/>
        <v>58.656315981387316</v>
      </c>
      <c r="E196" s="9">
        <f t="shared" si="37"/>
        <v>-10.548376510451934</v>
      </c>
      <c r="F196" s="9">
        <f t="shared" si="38"/>
        <v>-8.0383889970351365</v>
      </c>
      <c r="G196" s="10">
        <f t="shared" si="46"/>
        <v>2.1666666599999997</v>
      </c>
      <c r="H196" s="5">
        <f t="shared" si="46"/>
        <v>1</v>
      </c>
      <c r="I196">
        <f t="shared" si="40"/>
        <v>55.444832308101667</v>
      </c>
      <c r="J196">
        <f t="shared" si="41"/>
        <v>49.030133275454922</v>
      </c>
      <c r="K196">
        <f t="shared" si="41"/>
        <v>-25.887747307648119</v>
      </c>
      <c r="L196">
        <f t="shared" si="42"/>
        <v>-10.679035915642675</v>
      </c>
      <c r="M196">
        <f t="shared" si="43"/>
        <v>-26.535504552306541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40.950304558393562</v>
      </c>
      <c r="C197" s="9">
        <f t="shared" si="36"/>
        <v>1.0680000000000007</v>
      </c>
      <c r="D197" s="9">
        <f t="shared" si="37"/>
        <v>58.950304558393562</v>
      </c>
      <c r="E197" s="9">
        <f t="shared" si="37"/>
        <v>-10.704180633379764</v>
      </c>
      <c r="F197" s="9">
        <f t="shared" si="38"/>
        <v>-8.1544126085977897</v>
      </c>
      <c r="G197" s="10">
        <f t="shared" ref="G197:H212" si="47">G196</f>
        <v>2.1666666599999997</v>
      </c>
      <c r="H197" s="5">
        <f t="shared" si="47"/>
        <v>1</v>
      </c>
      <c r="I197">
        <f t="shared" si="40"/>
        <v>55.462772041745957</v>
      </c>
      <c r="J197">
        <f t="shared" si="41"/>
        <v>48.966059059961069</v>
      </c>
      <c r="K197">
        <f t="shared" si="41"/>
        <v>-26.046960334961959</v>
      </c>
      <c r="L197">
        <f t="shared" si="42"/>
        <v>-10.668530988948724</v>
      </c>
      <c r="M197">
        <f t="shared" si="43"/>
        <v>-26.498991456609151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41.24390887919553</v>
      </c>
      <c r="C198" s="9">
        <f t="shared" si="36"/>
        <v>1.0740000000000007</v>
      </c>
      <c r="D198" s="9">
        <f t="shared" si="37"/>
        <v>59.24390887919553</v>
      </c>
      <c r="E198" s="9">
        <f t="shared" si="37"/>
        <v>-10.860939377235754</v>
      </c>
      <c r="F198" s="9">
        <f t="shared" si="38"/>
        <v>-8.27100132791041</v>
      </c>
      <c r="G198" s="10">
        <f t="shared" si="47"/>
        <v>2.1666666599999997</v>
      </c>
      <c r="H198" s="5">
        <f t="shared" si="47"/>
        <v>1</v>
      </c>
      <c r="I198">
        <f t="shared" si="40"/>
        <v>55.481188939974281</v>
      </c>
      <c r="J198">
        <f t="shared" si="41"/>
        <v>48.902047874027375</v>
      </c>
      <c r="K198">
        <f t="shared" si="41"/>
        <v>-26.205954283701615</v>
      </c>
      <c r="L198">
        <f t="shared" si="42"/>
        <v>-10.658122433216299</v>
      </c>
      <c r="M198">
        <f t="shared" si="43"/>
        <v>-26.46245454582067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41.537129320235898</v>
      </c>
      <c r="C199" s="9">
        <f t="shared" si="36"/>
        <v>1.0800000000000007</v>
      </c>
      <c r="D199" s="9">
        <f t="shared" si="37"/>
        <v>59.537129320235898</v>
      </c>
      <c r="E199" s="9">
        <f t="shared" si="37"/>
        <v>-11.018651427119789</v>
      </c>
      <c r="F199" s="9">
        <f t="shared" si="38"/>
        <v>-8.388152493499307</v>
      </c>
      <c r="G199" s="10">
        <f t="shared" si="47"/>
        <v>2.1666666599999997</v>
      </c>
      <c r="H199" s="5">
        <f t="shared" si="47"/>
        <v>1</v>
      </c>
      <c r="I199">
        <f t="shared" si="40"/>
        <v>55.50007985016628</v>
      </c>
      <c r="J199">
        <f t="shared" si="41"/>
        <v>48.838099139428074</v>
      </c>
      <c r="K199">
        <f t="shared" si="41"/>
        <v>-26.364729010976539</v>
      </c>
      <c r="L199">
        <f t="shared" si="42"/>
        <v>-10.647809171263098</v>
      </c>
      <c r="M199">
        <f t="shared" si="43"/>
        <v>-26.425893331075503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41.829966254507383</v>
      </c>
      <c r="C200" s="9">
        <f t="shared" si="36"/>
        <v>1.0860000000000007</v>
      </c>
      <c r="D200" s="9">
        <f t="shared" si="37"/>
        <v>59.829966254507383</v>
      </c>
      <c r="E200" s="9">
        <f t="shared" si="37"/>
        <v>-11.177315467265608</v>
      </c>
      <c r="F200" s="9">
        <f t="shared" si="38"/>
        <v>-8.5058634498443926</v>
      </c>
      <c r="G200" s="10">
        <f t="shared" si="47"/>
        <v>2.1666666599999997</v>
      </c>
      <c r="H200" s="5">
        <f t="shared" si="47"/>
        <v>1</v>
      </c>
      <c r="I200">
        <f t="shared" si="40"/>
        <v>55.519441619911255</v>
      </c>
      <c r="J200">
        <f t="shared" si="41"/>
        <v>48.774212284400498</v>
      </c>
      <c r="K200">
        <f t="shared" si="41"/>
        <v>-26.523284370962994</v>
      </c>
      <c r="L200">
        <f t="shared" si="42"/>
        <v>-10.637590131054303</v>
      </c>
      <c r="M200">
        <f t="shared" si="43"/>
        <v>-26.389307334487878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42.122420051591426</v>
      </c>
      <c r="C201" s="9">
        <f t="shared" si="36"/>
        <v>1.0920000000000007</v>
      </c>
      <c r="D201" s="9">
        <f t="shared" si="37"/>
        <v>60.122420051591426</v>
      </c>
      <c r="E201" s="9">
        <f t="shared" si="37"/>
        <v>-11.336930181023407</v>
      </c>
      <c r="F201" s="9">
        <f t="shared" si="38"/>
        <v>-8.6241315473409674</v>
      </c>
      <c r="G201" s="10">
        <f t="shared" si="47"/>
        <v>2.1666666599999997</v>
      </c>
      <c r="H201" s="5">
        <f t="shared" si="47"/>
        <v>1</v>
      </c>
      <c r="I201">
        <f t="shared" si="40"/>
        <v>55.539271097200718</v>
      </c>
      <c r="J201">
        <f t="shared" si="41"/>
        <v>48.710386743614173</v>
      </c>
      <c r="K201">
        <f t="shared" si="41"/>
        <v>-26.681620214969922</v>
      </c>
      <c r="L201">
        <f t="shared" si="42"/>
        <v>-10.627464245716491</v>
      </c>
      <c r="M201">
        <f t="shared" si="43"/>
        <v>-26.352696089093296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42.414491077696688</v>
      </c>
      <c r="C202" s="9">
        <f t="shared" si="36"/>
        <v>1.0980000000000008</v>
      </c>
      <c r="D202" s="9">
        <f t="shared" si="37"/>
        <v>60.414491077696688</v>
      </c>
      <c r="E202" s="9">
        <f t="shared" si="37"/>
        <v>-11.497494250842831</v>
      </c>
      <c r="F202" s="9">
        <f t="shared" si="38"/>
        <v>-8.7429541422621391</v>
      </c>
      <c r="G202" s="10">
        <f t="shared" si="47"/>
        <v>2.1666666599999997</v>
      </c>
      <c r="H202" s="5">
        <f t="shared" si="47"/>
        <v>1</v>
      </c>
      <c r="I202">
        <f t="shared" si="40"/>
        <v>55.559565130620186</v>
      </c>
      <c r="J202">
        <f t="shared" si="41"/>
        <v>48.646621958139875</v>
      </c>
      <c r="K202">
        <f t="shared" si="41"/>
        <v>-26.839736391504481</v>
      </c>
      <c r="L202">
        <f t="shared" si="42"/>
        <v>-10.61743045355143</v>
      </c>
      <c r="M202">
        <f t="shared" si="43"/>
        <v>-26.316059138789402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42.706179695697365</v>
      </c>
      <c r="C203" s="9">
        <f t="shared" si="36"/>
        <v>1.1040000000000008</v>
      </c>
      <c r="D203" s="9">
        <f t="shared" si="37"/>
        <v>60.706179695697365</v>
      </c>
      <c r="E203" s="9">
        <f t="shared" si="37"/>
        <v>-11.659006358256356</v>
      </c>
      <c r="F203" s="9">
        <f t="shared" si="38"/>
        <v>-8.8623285967219179</v>
      </c>
      <c r="G203" s="10">
        <f t="shared" si="47"/>
        <v>2.1666666599999997</v>
      </c>
      <c r="H203" s="5">
        <f t="shared" si="47"/>
        <v>1</v>
      </c>
      <c r="I203">
        <f t="shared" si="40"/>
        <v>55.580320569540142</v>
      </c>
      <c r="J203">
        <f t="shared" si="41"/>
        <v>48.582917375418567</v>
      </c>
      <c r="K203">
        <f t="shared" si="41"/>
        <v>-26.997632746337217</v>
      </c>
      <c r="L203">
        <f t="shared" si="42"/>
        <v>-10.607487698049701</v>
      </c>
      <c r="M203">
        <f t="shared" si="43"/>
        <v>-26.279396038276335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42.997486265171311</v>
      </c>
      <c r="C204" s="9">
        <f t="shared" si="36"/>
        <v>1.1100000000000008</v>
      </c>
      <c r="D204" s="9">
        <f t="shared" si="37"/>
        <v>60.997486265171311</v>
      </c>
      <c r="E204" s="9">
        <f t="shared" si="37"/>
        <v>-11.821465183863069</v>
      </c>
      <c r="F204" s="9">
        <f t="shared" si="38"/>
        <v>-8.9822522786389687</v>
      </c>
      <c r="G204" s="10">
        <f t="shared" si="47"/>
        <v>2.1666666599999997</v>
      </c>
      <c r="H204" s="5">
        <f t="shared" si="47"/>
        <v>1</v>
      </c>
      <c r="I204">
        <f t="shared" si="40"/>
        <v>55.601534264306046</v>
      </c>
      <c r="J204">
        <f t="shared" si="41"/>
        <v>48.519272449230272</v>
      </c>
      <c r="K204">
        <f t="shared" si="41"/>
        <v>-27.155309122566877</v>
      </c>
      <c r="L204">
        <f t="shared" si="42"/>
        <v>-10.59763492790413</v>
      </c>
      <c r="M204">
        <f t="shared" si="43"/>
        <v>-26.242706352996564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43.288411142437994</v>
      </c>
      <c r="C205" s="9">
        <f t="shared" si="36"/>
        <v>1.1160000000000008</v>
      </c>
      <c r="D205" s="9">
        <f t="shared" si="37"/>
        <v>61.288411142437994</v>
      </c>
      <c r="E205" s="9">
        <f t="shared" si="37"/>
        <v>-11.984869407312823</v>
      </c>
      <c r="F205" s="9">
        <f t="shared" si="38"/>
        <v>-9.102722561700995</v>
      </c>
      <c r="G205" s="10">
        <f t="shared" si="47"/>
        <v>2.1666666599999997</v>
      </c>
      <c r="H205" s="5">
        <f t="shared" si="47"/>
        <v>1</v>
      </c>
      <c r="I205">
        <f t="shared" si="40"/>
        <v>55.623203066427472</v>
      </c>
      <c r="J205">
        <f t="shared" si="41"/>
        <v>48.455686639662844</v>
      </c>
      <c r="K205">
        <f t="shared" si="41"/>
        <v>-27.312765360684857</v>
      </c>
      <c r="L205">
        <f t="shared" si="42"/>
        <v>-10.587871097023058</v>
      </c>
      <c r="M205">
        <f t="shared" si="43"/>
        <v>-26.205989659074206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43.578954680596226</v>
      </c>
      <c r="C206" s="9">
        <f t="shared" si="36"/>
        <v>1.1220000000000008</v>
      </c>
      <c r="D206" s="9">
        <f t="shared" si="37"/>
        <v>61.578954680596226</v>
      </c>
      <c r="E206" s="9">
        <f t="shared" si="37"/>
        <v>-12.149217707290795</v>
      </c>
      <c r="F206" s="9">
        <f t="shared" si="38"/>
        <v>-9.2237368253297642</v>
      </c>
      <c r="G206" s="10">
        <f t="shared" si="47"/>
        <v>2.1666666599999997</v>
      </c>
      <c r="H206" s="5">
        <f t="shared" si="47"/>
        <v>1</v>
      </c>
      <c r="I206">
        <f t="shared" si="40"/>
        <v>55.645323828766244</v>
      </c>
      <c r="J206">
        <f t="shared" si="41"/>
        <v>48.392159413080705</v>
      </c>
      <c r="K206">
        <f t="shared" si="41"/>
        <v>-27.470001298639303</v>
      </c>
      <c r="L206">
        <f t="shared" si="42"/>
        <v>-10.578195164543404</v>
      </c>
      <c r="M206">
        <f t="shared" si="43"/>
        <v>-26.169245543253833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43.869117229561752</v>
      </c>
      <c r="C207" s="9">
        <f t="shared" si="36"/>
        <v>1.1280000000000008</v>
      </c>
      <c r="D207" s="9">
        <f t="shared" si="37"/>
        <v>61.869117229561752</v>
      </c>
      <c r="E207" s="9">
        <f t="shared" si="37"/>
        <v>-12.31450876150241</v>
      </c>
      <c r="F207" s="9">
        <f t="shared" si="38"/>
        <v>-9.3452924546467795</v>
      </c>
      <c r="G207" s="10">
        <f t="shared" si="47"/>
        <v>2.1666666599999997</v>
      </c>
      <c r="H207" s="5">
        <f t="shared" si="47"/>
        <v>1</v>
      </c>
      <c r="I207">
        <f t="shared" si="40"/>
        <v>55.667893405723532</v>
      </c>
      <c r="J207">
        <f t="shared" si="41"/>
        <v>48.328690242093444</v>
      </c>
      <c r="K207">
        <f t="shared" si="41"/>
        <v>-27.627016771898827</v>
      </c>
      <c r="L207">
        <f t="shared" si="42"/>
        <v>-10.568606094843522</v>
      </c>
      <c r="M207">
        <f t="shared" si="43"/>
        <v>-26.132473602838807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44.158899136104608</v>
      </c>
      <c r="C208" s="9">
        <f t="shared" si="36"/>
        <v>1.1340000000000008</v>
      </c>
      <c r="D208" s="9">
        <f t="shared" si="37"/>
        <v>62.158899136104608</v>
      </c>
      <c r="E208" s="9">
        <f t="shared" si="37"/>
        <v>-12.480741246658654</v>
      </c>
      <c r="F208" s="9">
        <f t="shared" si="38"/>
        <v>-9.4673868404395574</v>
      </c>
      <c r="G208" s="10">
        <f t="shared" si="47"/>
        <v>2.1666666599999997</v>
      </c>
      <c r="H208" s="5">
        <f t="shared" si="47"/>
        <v>1</v>
      </c>
      <c r="I208">
        <f t="shared" si="40"/>
        <v>55.690908653425907</v>
      </c>
      <c r="J208">
        <f t="shared" si="41"/>
        <v>48.265278605524379</v>
      </c>
      <c r="K208">
        <f t="shared" si="41"/>
        <v>-27.783811613515859</v>
      </c>
      <c r="L208">
        <f t="shared" si="42"/>
        <v>-10.559102857555855</v>
      </c>
      <c r="M208">
        <f t="shared" si="43"/>
        <v>-26.095673445629092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44.448300743886321</v>
      </c>
      <c r="C209" s="9">
        <f t="shared" si="36"/>
        <v>1.1400000000000008</v>
      </c>
      <c r="D209" s="9">
        <f t="shared" si="37"/>
        <v>62.448300743886321</v>
      </c>
      <c r="E209" s="9">
        <f t="shared" si="37"/>
        <v>-12.64791383846177</v>
      </c>
      <c r="F209" s="9">
        <f t="shared" si="38"/>
        <v>-9.5900173791285415</v>
      </c>
      <c r="G209" s="10">
        <f t="shared" si="47"/>
        <v>2.1666666599999997</v>
      </c>
      <c r="H209" s="5">
        <f t="shared" si="47"/>
        <v>1</v>
      </c>
      <c r="I209">
        <f t="shared" si="40"/>
        <v>55.714366429910307</v>
      </c>
      <c r="J209">
        <f t="shared" si="41"/>
        <v>48.201923988379043</v>
      </c>
      <c r="K209">
        <f t="shared" si="41"/>
        <v>-27.940385654189633</v>
      </c>
      <c r="L209">
        <f t="shared" si="42"/>
        <v>-10.54968442757937</v>
      </c>
      <c r="M209">
        <f t="shared" si="43"/>
        <v>-26.058844689858638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44.737322393496896</v>
      </c>
      <c r="C210" s="9">
        <f t="shared" si="36"/>
        <v>1.1460000000000008</v>
      </c>
      <c r="D210" s="9">
        <f t="shared" si="37"/>
        <v>62.737322393496896</v>
      </c>
      <c r="E210" s="9">
        <f t="shared" si="37"/>
        <v>-12.816025211591326</v>
      </c>
      <c r="F210" s="9">
        <f t="shared" si="38"/>
        <v>-9.7131814727346129</v>
      </c>
      <c r="G210" s="10">
        <f t="shared" si="47"/>
        <v>2.1666666599999997</v>
      </c>
      <c r="H210" s="5">
        <f t="shared" si="47"/>
        <v>1</v>
      </c>
      <c r="I210">
        <f t="shared" si="40"/>
        <v>55.738263595307856</v>
      </c>
      <c r="J210">
        <f t="shared" si="41"/>
        <v>48.138625881813567</v>
      </c>
      <c r="K210">
        <f t="shared" si="41"/>
        <v>-28.096738722328784</v>
      </c>
      <c r="L210">
        <f t="shared" si="42"/>
        <v>-10.540349785091754</v>
      </c>
      <c r="M210">
        <f t="shared" si="43"/>
        <v>-26.021986964132257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45.025964422491647</v>
      </c>
      <c r="C211" s="9">
        <f t="shared" si="36"/>
        <v>1.1520000000000008</v>
      </c>
      <c r="D211" s="9">
        <f t="shared" si="37"/>
        <v>63.025964422491647</v>
      </c>
      <c r="E211" s="9">
        <f t="shared" si="37"/>
        <v>-12.985074039690653</v>
      </c>
      <c r="F211" s="9">
        <f t="shared" si="38"/>
        <v>-9.8368765288472417</v>
      </c>
      <c r="G211" s="10">
        <f t="shared" si="47"/>
        <v>2.1666666599999997</v>
      </c>
      <c r="H211" s="5">
        <f t="shared" si="47"/>
        <v>1</v>
      </c>
      <c r="I211">
        <f t="shared" si="40"/>
        <v>55.762597012026433</v>
      </c>
      <c r="J211">
        <f t="shared" si="41"/>
        <v>48.075383783103014</v>
      </c>
      <c r="K211">
        <f t="shared" si="41"/>
        <v>-28.252870644113578</v>
      </c>
      <c r="L211">
        <f t="shared" si="42"/>
        <v>-10.531097915561375</v>
      </c>
      <c r="M211">
        <f t="shared" si="43"/>
        <v>-25.985099907362084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45.314227165427788</v>
      </c>
      <c r="C212" s="9">
        <f t="shared" si="36"/>
        <v>1.1580000000000008</v>
      </c>
      <c r="D212" s="9">
        <f t="shared" si="37"/>
        <v>63.314227165427788</v>
      </c>
      <c r="E212" s="9">
        <f t="shared" si="37"/>
        <v>-13.155058995353667</v>
      </c>
      <c r="F212" s="9">
        <f t="shared" si="38"/>
        <v>-9.9610999605932005</v>
      </c>
      <c r="G212" s="10">
        <f t="shared" si="47"/>
        <v>2.1666666599999997</v>
      </c>
      <c r="H212" s="5">
        <f t="shared" si="47"/>
        <v>1</v>
      </c>
      <c r="I212">
        <f t="shared" si="40"/>
        <v>55.787363544932155</v>
      </c>
      <c r="J212">
        <f t="shared" si="41"/>
        <v>48.012197195609644</v>
      </c>
      <c r="K212">
        <f t="shared" si="41"/>
        <v>-28.408781243557751</v>
      </c>
      <c r="L212">
        <f t="shared" si="42"/>
        <v>-10.521927809759008</v>
      </c>
      <c r="M212">
        <f t="shared" si="43"/>
        <v>-25.948183168703558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45.602110953900869</v>
      </c>
      <c r="C213" s="9">
        <f t="shared" ref="C213:C276" si="52">C212+_dt</f>
        <v>1.1640000000000008</v>
      </c>
      <c r="D213" s="9">
        <f t="shared" ref="D213:E276" si="53">D212+$C$7*(J212+J213)/2</f>
        <v>63.602110953900869</v>
      </c>
      <c r="E213" s="9">
        <f t="shared" si="53"/>
        <v>-13.32597875011205</v>
      </c>
      <c r="F213" s="9">
        <f t="shared" ref="F213:F276" si="54">$O$1*D213^2+$O$2*D213+$O$3</f>
        <v>-10.085849186605898</v>
      </c>
      <c r="G213" s="10">
        <f t="shared" ref="G213:H228" si="55">G212</f>
        <v>2.1666666599999997</v>
      </c>
      <c r="H213" s="5">
        <f t="shared" si="55"/>
        <v>1</v>
      </c>
      <c r="I213">
        <f t="shared" ref="I213:I276" si="56">SQRT(J213^2+K213^2)</f>
        <v>55.81256006152951</v>
      </c>
      <c r="J213">
        <f t="shared" ref="J213:K276" si="57">J212+L212*$C$7</f>
        <v>47.949065628751093</v>
      </c>
      <c r="K213">
        <f t="shared" si="57"/>
        <v>-28.564470342569972</v>
      </c>
      <c r="L213">
        <f t="shared" ref="L213:L276" si="58">-$C$15*I213*J213</f>
        <v>-10.512838463769301</v>
      </c>
      <c r="M213">
        <f t="shared" ref="M213:M276" si="59">-$C$6-$C$15*I213*K213</f>
        <v>-25.911236407490996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45.889616116581031</v>
      </c>
      <c r="C214" s="9">
        <f t="shared" si="52"/>
        <v>1.1700000000000008</v>
      </c>
      <c r="D214" s="9">
        <f t="shared" si="53"/>
        <v>63.889616116581031</v>
      </c>
      <c r="E214" s="9">
        <f t="shared" si="53"/>
        <v>-13.497831974422805</v>
      </c>
      <c r="F214" s="9">
        <f t="shared" si="54"/>
        <v>-10.211121630995292</v>
      </c>
      <c r="G214" s="10">
        <f t="shared" si="55"/>
        <v>2.1666666599999997</v>
      </c>
      <c r="H214" s="5">
        <f t="shared" si="55"/>
        <v>1</v>
      </c>
      <c r="I214">
        <f t="shared" si="56"/>
        <v>55.838183432140212</v>
      </c>
      <c r="J214">
        <f t="shared" si="57"/>
        <v>47.885988597968478</v>
      </c>
      <c r="K214">
        <f t="shared" si="57"/>
        <v>-28.719937761014918</v>
      </c>
      <c r="L214">
        <f t="shared" si="58"/>
        <v>-10.503828879001979</v>
      </c>
      <c r="M214">
        <f t="shared" si="59"/>
        <v>-25.874259293172742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46.176742979249013</v>
      </c>
      <c r="C215" s="9">
        <f t="shared" si="52"/>
        <v>1.1760000000000008</v>
      </c>
      <c r="D215" s="9">
        <f t="shared" si="53"/>
        <v>64.176742979249013</v>
      </c>
      <c r="E215" s="9">
        <f t="shared" si="53"/>
        <v>-13.670617337656171</v>
      </c>
      <c r="F215" s="9">
        <f t="shared" si="54"/>
        <v>-10.336914723318381</v>
      </c>
      <c r="G215" s="10">
        <f t="shared" si="55"/>
        <v>2.1666666599999997</v>
      </c>
      <c r="H215" s="5">
        <f t="shared" si="55"/>
        <v>1</v>
      </c>
      <c r="I215">
        <f t="shared" si="56"/>
        <v>55.864230530080782</v>
      </c>
      <c r="J215">
        <f t="shared" si="57"/>
        <v>47.822965624694469</v>
      </c>
      <c r="K215">
        <f t="shared" si="57"/>
        <v>-28.875183316773956</v>
      </c>
      <c r="L215">
        <f t="shared" si="58"/>
        <v>-10.494898062202791</v>
      </c>
      <c r="M215">
        <f t="shared" si="59"/>
        <v>-25.837251505245867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46.463491864832065</v>
      </c>
      <c r="C216" s="9">
        <f t="shared" si="52"/>
        <v>1.1820000000000008</v>
      </c>
      <c r="D216" s="9">
        <f t="shared" si="53"/>
        <v>64.463491864832065</v>
      </c>
      <c r="E216" s="9">
        <f t="shared" si="53"/>
        <v>-13.84433350808391</v>
      </c>
      <c r="F216" s="9">
        <f t="shared" si="54"/>
        <v>-10.463225898550325</v>
      </c>
      <c r="G216" s="10">
        <f t="shared" si="55"/>
        <v>2.1666666599999997</v>
      </c>
      <c r="H216" s="5">
        <f t="shared" si="55"/>
        <v>1</v>
      </c>
      <c r="I216">
        <f t="shared" si="56"/>
        <v>55.890698231838726</v>
      </c>
      <c r="J216">
        <f t="shared" si="57"/>
        <v>47.75999623632125</v>
      </c>
      <c r="K216">
        <f t="shared" si="57"/>
        <v>-29.030206825805433</v>
      </c>
      <c r="L216">
        <f t="shared" si="58"/>
        <v>-10.486045025464174</v>
      </c>
      <c r="M216">
        <f t="shared" si="59"/>
        <v>-25.800212733190516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46.749863093439529</v>
      </c>
      <c r="C217" s="9">
        <f t="shared" si="52"/>
        <v>1.1880000000000008</v>
      </c>
      <c r="D217" s="9">
        <f t="shared" si="53"/>
        <v>64.749863093439529</v>
      </c>
      <c r="E217" s="9">
        <f t="shared" si="53"/>
        <v>-14.01897915286794</v>
      </c>
      <c r="F217" s="9">
        <f t="shared" si="54"/>
        <v>-10.590052597056031</v>
      </c>
      <c r="G217" s="10">
        <f t="shared" si="55"/>
        <v>2.1666666599999997</v>
      </c>
      <c r="H217" s="5">
        <f t="shared" si="55"/>
        <v>1</v>
      </c>
      <c r="I217">
        <f t="shared" si="56"/>
        <v>55.917583417247357</v>
      </c>
      <c r="J217">
        <f t="shared" si="57"/>
        <v>47.697079966168467</v>
      </c>
      <c r="K217">
        <f t="shared" si="57"/>
        <v>-29.185008102204577</v>
      </c>
      <c r="L217">
        <f t="shared" si="58"/>
        <v>-10.477268786235646</v>
      </c>
      <c r="M217">
        <f t="shared" si="59"/>
        <v>-25.763142676403845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47.035856982398386</v>
      </c>
      <c r="C218" s="9">
        <f t="shared" si="52"/>
        <v>1.1940000000000008</v>
      </c>
      <c r="D218" s="9">
        <f t="shared" si="53"/>
        <v>65.035856982398386</v>
      </c>
      <c r="E218" s="9">
        <f t="shared" si="53"/>
        <v>-14.194552938049343</v>
      </c>
      <c r="F218" s="9">
        <f t="shared" si="54"/>
        <v>-10.717392264562417</v>
      </c>
      <c r="G218" s="10">
        <f t="shared" si="55"/>
        <v>2.1666666599999997</v>
      </c>
      <c r="H218" s="5">
        <f t="shared" si="55"/>
        <v>1</v>
      </c>
      <c r="I218">
        <f t="shared" si="56"/>
        <v>55.944882969659169</v>
      </c>
      <c r="J218">
        <f t="shared" si="57"/>
        <v>47.634216353451052</v>
      </c>
      <c r="K218">
        <f t="shared" si="57"/>
        <v>-29.339586958262998</v>
      </c>
      <c r="L218">
        <f t="shared" si="58"/>
        <v>-10.468568367333901</v>
      </c>
      <c r="M218">
        <f t="shared" si="59"/>
        <v>-25.726041044133559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47.321473846288484</v>
      </c>
      <c r="C219" s="9">
        <f t="shared" si="52"/>
        <v>1.2000000000000008</v>
      </c>
      <c r="D219" s="9">
        <f t="shared" si="53"/>
        <v>65.321473846288484</v>
      </c>
      <c r="E219" s="9">
        <f t="shared" si="53"/>
        <v>-14.371053528537715</v>
      </c>
      <c r="F219" s="9">
        <f t="shared" si="54"/>
        <v>-10.845242352131164</v>
      </c>
      <c r="G219" s="10">
        <f t="shared" si="55"/>
        <v>2.1666666599999997</v>
      </c>
      <c r="H219" s="5">
        <f t="shared" si="55"/>
        <v>1</v>
      </c>
      <c r="I219">
        <f t="shared" si="56"/>
        <v>55.972593776117797</v>
      </c>
      <c r="J219">
        <f t="shared" si="57"/>
        <v>47.571404943247046</v>
      </c>
      <c r="K219">
        <f t="shared" si="57"/>
        <v>-29.493943204527799</v>
      </c>
      <c r="L219">
        <f t="shared" si="58"/>
        <v>-10.459942796952632</v>
      </c>
      <c r="M219">
        <f t="shared" si="59"/>
        <v>-25.688907555411099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47.606713996977618</v>
      </c>
      <c r="C220" s="9">
        <f t="shared" si="52"/>
        <v>1.2060000000000008</v>
      </c>
      <c r="D220" s="9">
        <f t="shared" si="53"/>
        <v>65.606713996977618</v>
      </c>
      <c r="E220" s="9">
        <f t="shared" si="53"/>
        <v>-14.548479588100879</v>
      </c>
      <c r="F220" s="9">
        <f t="shared" si="54"/>
        <v>-10.973600316132051</v>
      </c>
      <c r="G220" s="10">
        <f t="shared" si="55"/>
        <v>2.1666666599999997</v>
      </c>
      <c r="H220" s="5">
        <f t="shared" si="55"/>
        <v>1</v>
      </c>
      <c r="I220">
        <f t="shared" si="56"/>
        <v>56.000712727528516</v>
      </c>
      <c r="J220">
        <f t="shared" si="57"/>
        <v>47.508645286465331</v>
      </c>
      <c r="K220">
        <f t="shared" si="57"/>
        <v>-29.648076649860265</v>
      </c>
      <c r="L220">
        <f t="shared" si="58"/>
        <v>-10.451391108672041</v>
      </c>
      <c r="M220">
        <f t="shared" si="59"/>
        <v>-25.651741938984454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47.891577743656455</v>
      </c>
      <c r="C221" s="9">
        <f t="shared" si="52"/>
        <v>1.2120000000000009</v>
      </c>
      <c r="D221" s="9">
        <f t="shared" si="53"/>
        <v>65.891577743656455</v>
      </c>
      <c r="E221" s="9">
        <f t="shared" si="53"/>
        <v>-14.726829779354942</v>
      </c>
      <c r="F221" s="9">
        <f t="shared" si="54"/>
        <v>-11.102463618216829</v>
      </c>
      <c r="G221" s="10">
        <f t="shared" si="55"/>
        <v>2.1666666599999997</v>
      </c>
      <c r="H221" s="5">
        <f t="shared" si="55"/>
        <v>1</v>
      </c>
      <c r="I221">
        <f t="shared" si="56"/>
        <v>56.029236718827114</v>
      </c>
      <c r="J221">
        <f t="shared" si="57"/>
        <v>47.445936939813301</v>
      </c>
      <c r="K221">
        <f t="shared" si="57"/>
        <v>-29.80198710149417</v>
      </c>
      <c r="L221">
        <f t="shared" si="58"/>
        <v>-10.442912341468041</v>
      </c>
      <c r="M221">
        <f t="shared" si="59"/>
        <v>-25.614543933250662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48.176065392873184</v>
      </c>
      <c r="C222" s="9">
        <f t="shared" si="52"/>
        <v>1.2180000000000009</v>
      </c>
      <c r="D222" s="9">
        <f t="shared" si="53"/>
        <v>66.176065392873184</v>
      </c>
      <c r="E222" s="9">
        <f t="shared" si="53"/>
        <v>-14.906102763754705</v>
      </c>
      <c r="F222" s="9">
        <f t="shared" si="54"/>
        <v>-11.231829725293631</v>
      </c>
      <c r="G222" s="10">
        <f t="shared" si="55"/>
        <v>2.1666666599999997</v>
      </c>
      <c r="H222" s="5">
        <f t="shared" si="55"/>
        <v>1</v>
      </c>
      <c r="I222">
        <f t="shared" si="56"/>
        <v>56.058162649147441</v>
      </c>
      <c r="J222">
        <f t="shared" si="57"/>
        <v>47.383279465764495</v>
      </c>
      <c r="K222">
        <f t="shared" si="57"/>
        <v>-29.955674365093675</v>
      </c>
      <c r="L222">
        <f t="shared" si="58"/>
        <v>-10.434505539721178</v>
      </c>
      <c r="M222">
        <f t="shared" si="59"/>
        <v>-25.577313286187916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48.460177248568058</v>
      </c>
      <c r="C223" s="9">
        <f t="shared" si="52"/>
        <v>1.2240000000000009</v>
      </c>
      <c r="D223" s="9">
        <f t="shared" si="53"/>
        <v>66.460177248568058</v>
      </c>
      <c r="E223" s="9">
        <f t="shared" si="53"/>
        <v>-15.086297201584419</v>
      </c>
      <c r="F223" s="9">
        <f t="shared" si="54"/>
        <v>-11.361696109501947</v>
      </c>
      <c r="G223" s="10">
        <f t="shared" si="55"/>
        <v>2.1666666599999997</v>
      </c>
      <c r="H223" s="5">
        <f t="shared" si="55"/>
        <v>1</v>
      </c>
      <c r="I223">
        <f t="shared" si="56"/>
        <v>56.087487421987177</v>
      </c>
      <c r="J223">
        <f t="shared" si="57"/>
        <v>47.320672432526166</v>
      </c>
      <c r="K223">
        <f t="shared" si="57"/>
        <v>-30.109138244810801</v>
      </c>
      <c r="L223">
        <f t="shared" si="58"/>
        <v>-10.426169753225201</v>
      </c>
      <c r="M223">
        <f t="shared" si="59"/>
        <v>-25.540049755287384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48.743913612107661</v>
      </c>
      <c r="C224" s="9">
        <f t="shared" si="52"/>
        <v>1.2300000000000009</v>
      </c>
      <c r="D224" s="9">
        <f t="shared" si="53"/>
        <v>66.743913612107661</v>
      </c>
      <c r="E224" s="9">
        <f t="shared" si="53"/>
        <v>-15.267411751948879</v>
      </c>
      <c r="F224" s="9">
        <f t="shared" si="54"/>
        <v>-11.492060248188075</v>
      </c>
      <c r="G224" s="10">
        <f t="shared" si="55"/>
        <v>2.1666666599999997</v>
      </c>
      <c r="H224" s="5">
        <f t="shared" si="55"/>
        <v>1</v>
      </c>
      <c r="I224">
        <f t="shared" si="56"/>
        <v>56.117207945372215</v>
      </c>
      <c r="J224">
        <f t="shared" si="57"/>
        <v>47.258115414006816</v>
      </c>
      <c r="K224">
        <f t="shared" si="57"/>
        <v>-30.262378543342525</v>
      </c>
      <c r="L224">
        <f t="shared" si="58"/>
        <v>-10.417904037195354</v>
      </c>
      <c r="M224">
        <f t="shared" si="59"/>
        <v>-25.502753107484704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49.02727478231904</v>
      </c>
      <c r="C225" s="9">
        <f t="shared" si="52"/>
        <v>1.2360000000000009</v>
      </c>
      <c r="D225" s="9">
        <f t="shared" si="53"/>
        <v>67.02727478231904</v>
      </c>
      <c r="E225" s="9">
        <f t="shared" si="53"/>
        <v>-15.449445072764869</v>
      </c>
      <c r="F225" s="9">
        <f t="shared" si="54"/>
        <v>-11.622919623881153</v>
      </c>
      <c r="G225" s="10">
        <f t="shared" si="55"/>
        <v>2.1666666599999997</v>
      </c>
      <c r="H225" s="5">
        <f t="shared" si="55"/>
        <v>1</v>
      </c>
      <c r="I225">
        <f t="shared" si="56"/>
        <v>56.147321132019286</v>
      </c>
      <c r="J225">
        <f t="shared" si="57"/>
        <v>47.195607989783646</v>
      </c>
      <c r="K225">
        <f t="shared" si="57"/>
        <v>-30.415395061987432</v>
      </c>
      <c r="L225">
        <f t="shared" si="58"/>
        <v>-10.40970745227632</v>
      </c>
      <c r="M225">
        <f t="shared" si="59"/>
        <v>-25.465423119091163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49.310261055523597</v>
      </c>
      <c r="C226" s="9">
        <f t="shared" si="52"/>
        <v>1.2420000000000009</v>
      </c>
      <c r="D226" s="9">
        <f t="shared" si="53"/>
        <v>67.310261055523597</v>
      </c>
      <c r="E226" s="9">
        <f t="shared" si="53"/>
        <v>-15.632395820752937</v>
      </c>
      <c r="F226" s="9">
        <f t="shared" si="54"/>
        <v>-11.754271724269662</v>
      </c>
      <c r="G226" s="10">
        <f t="shared" si="55"/>
        <v>2.1666666599999997</v>
      </c>
      <c r="H226" s="5">
        <f t="shared" si="55"/>
        <v>1</v>
      </c>
      <c r="I226">
        <f t="shared" si="56"/>
        <v>56.177823899497042</v>
      </c>
      <c r="J226">
        <f t="shared" si="57"/>
        <v>47.133149745069986</v>
      </c>
      <c r="K226">
        <f t="shared" si="57"/>
        <v>-30.568187600701979</v>
      </c>
      <c r="L226">
        <f t="shared" si="58"/>
        <v>-10.401579064549843</v>
      </c>
      <c r="M226">
        <f t="shared" si="59"/>
        <v>-25.428059575724589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49.592872725570857</v>
      </c>
      <c r="C227" s="9">
        <f t="shared" si="52"/>
        <v>1.2480000000000009</v>
      </c>
      <c r="D227" s="9">
        <f t="shared" si="53"/>
        <v>67.592872725570857</v>
      </c>
      <c r="E227" s="9">
        <f t="shared" si="53"/>
        <v>-15.816262651429511</v>
      </c>
      <c r="F227" s="9">
        <f t="shared" si="54"/>
        <v>-11.886114042178509</v>
      </c>
      <c r="G227" s="10">
        <f t="shared" si="55"/>
        <v>2.1666666599999997</v>
      </c>
      <c r="H227" s="5">
        <f t="shared" si="55"/>
        <v>1</v>
      </c>
      <c r="I227">
        <f t="shared" si="56"/>
        <v>56.208713170385479</v>
      </c>
      <c r="J227">
        <f t="shared" si="57"/>
        <v>47.070740270682684</v>
      </c>
      <c r="K227">
        <f t="shared" si="57"/>
        <v>-30.720755958156328</v>
      </c>
      <c r="L227">
        <f t="shared" si="58"/>
        <v>-10.39351794554203</v>
      </c>
      <c r="M227">
        <f t="shared" si="59"/>
        <v>-25.390662272239972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49.875110083871931</v>
      </c>
      <c r="C228" s="9">
        <f t="shared" si="52"/>
        <v>1.2540000000000009</v>
      </c>
      <c r="D228" s="9">
        <f t="shared" si="53"/>
        <v>67.875110083871931</v>
      </c>
      <c r="E228" s="9">
        <f t="shared" si="53"/>
        <v>-16.001044219099349</v>
      </c>
      <c r="F228" s="9">
        <f t="shared" si="54"/>
        <v>-12.01844407554651</v>
      </c>
      <c r="G228" s="10">
        <f t="shared" si="55"/>
        <v>2.1666666599999997</v>
      </c>
      <c r="H228" s="5">
        <f t="shared" si="55"/>
        <v>1</v>
      </c>
      <c r="I228">
        <f t="shared" si="56"/>
        <v>56.23998587243365</v>
      </c>
      <c r="J228">
        <f t="shared" si="57"/>
        <v>47.00837916300943</v>
      </c>
      <c r="K228">
        <f t="shared" si="57"/>
        <v>-30.873099931789767</v>
      </c>
      <c r="L228">
        <f t="shared" si="58"/>
        <v>-10.385523172230315</v>
      </c>
      <c r="M228">
        <f t="shared" si="59"/>
        <v>-25.353231012659784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50.156973419432887</v>
      </c>
      <c r="C229" s="9">
        <f t="shared" si="52"/>
        <v>1.2600000000000009</v>
      </c>
      <c r="D229" s="9">
        <f t="shared" si="53"/>
        <v>68.156973419432887</v>
      </c>
      <c r="E229" s="9">
        <f t="shared" si="53"/>
        <v>-16.186739176848317</v>
      </c>
      <c r="F229" s="9">
        <f t="shared" si="54"/>
        <v>-12.151259327404476</v>
      </c>
      <c r="G229" s="10">
        <f t="shared" ref="G229:H244" si="61">G228</f>
        <v>2.1666666599999997</v>
      </c>
      <c r="H229" s="5">
        <f t="shared" si="61"/>
        <v>1</v>
      </c>
      <c r="I229">
        <f t="shared" si="56"/>
        <v>56.271638938715711</v>
      </c>
      <c r="J229">
        <f t="shared" si="57"/>
        <v>46.946066023976044</v>
      </c>
      <c r="K229">
        <f t="shared" si="57"/>
        <v>-31.025219317865727</v>
      </c>
      <c r="L229">
        <f t="shared" si="58"/>
        <v>-10.377593827050074</v>
      </c>
      <c r="M229">
        <f t="shared" si="59"/>
        <v>-25.315765610104055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50.438463018887859</v>
      </c>
      <c r="C230" s="9">
        <f t="shared" si="52"/>
        <v>1.2660000000000009</v>
      </c>
      <c r="D230" s="9">
        <f t="shared" si="53"/>
        <v>68.438463018887859</v>
      </c>
      <c r="E230" s="9">
        <f t="shared" si="53"/>
        <v>-16.373346176536494</v>
      </c>
      <c r="F230" s="9">
        <f t="shared" si="54"/>
        <v>-12.284557305853744</v>
      </c>
      <c r="G230" s="10">
        <f t="shared" si="61"/>
        <v>2.1666666599999997</v>
      </c>
      <c r="H230" s="5">
        <f t="shared" si="61"/>
        <v>1</v>
      </c>
      <c r="I230">
        <f t="shared" si="56"/>
        <v>56.303669307785285</v>
      </c>
      <c r="J230">
        <f t="shared" si="57"/>
        <v>46.883800461013742</v>
      </c>
      <c r="K230">
        <f t="shared" si="57"/>
        <v>-31.177113911526352</v>
      </c>
      <c r="L230">
        <f t="shared" si="58"/>
        <v>-10.369728997900925</v>
      </c>
      <c r="M230">
        <f t="shared" si="59"/>
        <v>-25.278265886720213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50.719579166531986</v>
      </c>
      <c r="C231" s="9">
        <f t="shared" si="52"/>
        <v>1.2720000000000009</v>
      </c>
      <c r="D231" s="9">
        <f t="shared" si="53"/>
        <v>68.719579166531986</v>
      </c>
      <c r="E231" s="9">
        <f t="shared" si="53"/>
        <v>-16.560863868791614</v>
      </c>
      <c r="F231" s="9">
        <f t="shared" si="54"/>
        <v>-12.418335524045203</v>
      </c>
      <c r="G231" s="10">
        <f t="shared" si="61"/>
        <v>2.1666666599999997</v>
      </c>
      <c r="H231" s="5">
        <f t="shared" si="61"/>
        <v>1</v>
      </c>
      <c r="I231">
        <f t="shared" si="56"/>
        <v>56.336073923828003</v>
      </c>
      <c r="J231">
        <f t="shared" si="57"/>
        <v>46.821582087026336</v>
      </c>
      <c r="K231">
        <f t="shared" si="57"/>
        <v>-31.328783506846673</v>
      </c>
      <c r="L231">
        <f t="shared" si="58"/>
        <v>-10.36192777815265</v>
      </c>
      <c r="M231">
        <f t="shared" si="59"/>
        <v>-25.240731673612647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51.000322144354143</v>
      </c>
      <c r="C232" s="9">
        <f t="shared" si="52"/>
        <v>1.2780000000000009</v>
      </c>
      <c r="D232" s="9">
        <f t="shared" si="53"/>
        <v>69.000322144354143</v>
      </c>
      <c r="E232" s="9">
        <f t="shared" si="53"/>
        <v>-16.749290903002819</v>
      </c>
      <c r="F232" s="9">
        <f t="shared" si="54"/>
        <v>-12.552591500158815</v>
      </c>
      <c r="G232" s="10">
        <f t="shared" si="61"/>
        <v>2.1666666599999997</v>
      </c>
      <c r="H232" s="5">
        <f t="shared" si="61"/>
        <v>1</v>
      </c>
      <c r="I232">
        <f t="shared" si="56"/>
        <v>56.368849736812436</v>
      </c>
      <c r="J232">
        <f t="shared" si="57"/>
        <v>46.75941052035742</v>
      </c>
      <c r="K232">
        <f t="shared" si="57"/>
        <v>-31.480227896888348</v>
      </c>
      <c r="L232">
        <f t="shared" si="58"/>
        <v>-10.354189266650813</v>
      </c>
      <c r="M232">
        <f t="shared" si="59"/>
        <v>-25.203162810772078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51.280692232069484</v>
      </c>
      <c r="C233" s="9">
        <f t="shared" si="52"/>
        <v>1.2840000000000009</v>
      </c>
      <c r="D233" s="9">
        <f t="shared" si="53"/>
        <v>69.280692232069484</v>
      </c>
      <c r="E233" s="9">
        <f t="shared" si="53"/>
        <v>-16.938625927314742</v>
      </c>
      <c r="F233" s="9">
        <f t="shared" si="54"/>
        <v>-12.687322757383598</v>
      </c>
      <c r="G233" s="10">
        <f t="shared" si="61"/>
        <v>2.1666666599999997</v>
      </c>
      <c r="H233" s="5">
        <f t="shared" si="61"/>
        <v>1</v>
      </c>
      <c r="I233">
        <f t="shared" si="56"/>
        <v>56.401993702639139</v>
      </c>
      <c r="J233">
        <f t="shared" si="57"/>
        <v>46.697285384757514</v>
      </c>
      <c r="K233">
        <f t="shared" si="57"/>
        <v>-31.631446873752981</v>
      </c>
      <c r="L233">
        <f t="shared" si="58"/>
        <v>-10.346512567721987</v>
      </c>
      <c r="M233">
        <f t="shared" si="59"/>
        <v>-25.165559147004686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51.560689707151809</v>
      </c>
      <c r="C234" s="9">
        <f t="shared" si="52"/>
        <v>1.2900000000000009</v>
      </c>
      <c r="D234" s="9">
        <f t="shared" si="53"/>
        <v>69.560689707151809</v>
      </c>
      <c r="E234" s="9">
        <f t="shared" si="53"/>
        <v>-17.128867588621905</v>
      </c>
      <c r="F234" s="9">
        <f t="shared" si="54"/>
        <v>-12.822526823898096</v>
      </c>
      <c r="G234" s="10">
        <f t="shared" si="61"/>
        <v>2.1666666599999997</v>
      </c>
      <c r="H234" s="5">
        <f t="shared" si="61"/>
        <v>1</v>
      </c>
      <c r="I234">
        <f t="shared" si="56"/>
        <v>56.43550278328798</v>
      </c>
      <c r="J234">
        <f t="shared" si="57"/>
        <v>46.635206309351183</v>
      </c>
      <c r="K234">
        <f t="shared" si="57"/>
        <v>-31.782440228635011</v>
      </c>
      <c r="L234">
        <f t="shared" si="58"/>
        <v>-10.33889679117866</v>
      </c>
      <c r="M234">
        <f t="shared" si="59"/>
        <v>-25.127920539861044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51.840314844865674</v>
      </c>
      <c r="C235" s="9">
        <f t="shared" si="52"/>
        <v>1.2960000000000009</v>
      </c>
      <c r="D235" s="9">
        <f t="shared" si="53"/>
        <v>69.840314844865674</v>
      </c>
      <c r="E235" s="9">
        <f t="shared" si="53"/>
        <v>-17.320014532563434</v>
      </c>
      <c r="F235" s="9">
        <f t="shared" si="54"/>
        <v>-12.958201232851328</v>
      </c>
      <c r="G235" s="10">
        <f t="shared" si="61"/>
        <v>2.1666666599999997</v>
      </c>
      <c r="H235" s="5">
        <f t="shared" si="61"/>
        <v>1</v>
      </c>
      <c r="I235">
        <f t="shared" si="56"/>
        <v>56.469373946963671</v>
      </c>
      <c r="J235">
        <f t="shared" si="57"/>
        <v>46.573172928604109</v>
      </c>
      <c r="K235">
        <f t="shared" si="57"/>
        <v>-31.933207751874178</v>
      </c>
      <c r="L235">
        <f t="shared" si="58"/>
        <v>-10.33134105232377</v>
      </c>
      <c r="M235">
        <f t="shared" si="59"/>
        <v>-25.09024685556485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52.119567918298358</v>
      </c>
      <c r="C236" s="9">
        <f t="shared" si="52"/>
        <v>1.3020000000000009</v>
      </c>
      <c r="D236" s="9">
        <f t="shared" si="53"/>
        <v>70.119567918298358</v>
      </c>
      <c r="E236" s="9">
        <f t="shared" si="53"/>
        <v>-17.512065403518079</v>
      </c>
      <c r="F236" s="9">
        <f t="shared" si="54"/>
        <v>-13.094343522344143</v>
      </c>
      <c r="G236" s="10">
        <f t="shared" si="61"/>
        <v>2.1666666599999997</v>
      </c>
      <c r="H236" s="5">
        <f t="shared" si="61"/>
        <v>1</v>
      </c>
      <c r="I236">
        <f t="shared" si="56"/>
        <v>56.503604168239491</v>
      </c>
      <c r="J236">
        <f t="shared" si="57"/>
        <v>46.511184882290166</v>
      </c>
      <c r="K236">
        <f t="shared" si="57"/>
        <v>-32.083749233007566</v>
      </c>
      <c r="L236">
        <f t="shared" si="58"/>
        <v>-10.323844471954905</v>
      </c>
      <c r="M236">
        <f t="shared" si="59"/>
        <v>-25.052537968941479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52.398449198391603</v>
      </c>
      <c r="C237" s="9">
        <f t="shared" si="52"/>
        <v>1.3080000000000009</v>
      </c>
      <c r="D237" s="9">
        <f t="shared" si="53"/>
        <v>70.398449198391603</v>
      </c>
      <c r="E237" s="9">
        <f t="shared" si="53"/>
        <v>-17.705018844599564</v>
      </c>
      <c r="F237" s="9">
        <f t="shared" si="54"/>
        <v>-13.230951235411103</v>
      </c>
      <c r="G237" s="10">
        <f t="shared" si="61"/>
        <v>2.1666666599999997</v>
      </c>
      <c r="H237" s="5">
        <f t="shared" si="61"/>
        <v>1</v>
      </c>
      <c r="I237">
        <f t="shared" si="56"/>
        <v>56.538190428199151</v>
      </c>
      <c r="J237">
        <f t="shared" si="57"/>
        <v>46.449241815458436</v>
      </c>
      <c r="K237">
        <f t="shared" si="57"/>
        <v>-32.234064460821216</v>
      </c>
      <c r="L237">
        <f t="shared" si="58"/>
        <v>-10.316406176368107</v>
      </c>
      <c r="M237">
        <f t="shared" si="59"/>
        <v>-25.014793763346347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52.676958953973184</v>
      </c>
      <c r="C238" s="9">
        <f t="shared" si="52"/>
        <v>1.3140000000000009</v>
      </c>
      <c r="D238" s="9">
        <f t="shared" si="53"/>
        <v>70.676958953973184</v>
      </c>
      <c r="E238" s="9">
        <f t="shared" si="53"/>
        <v>-17.898873497652232</v>
      </c>
      <c r="F238" s="9">
        <f t="shared" si="54"/>
        <v>-13.368021920002768</v>
      </c>
      <c r="G238" s="10">
        <f t="shared" si="61"/>
        <v>2.1666666599999997</v>
      </c>
      <c r="H238" s="5">
        <f t="shared" si="61"/>
        <v>1</v>
      </c>
      <c r="I238">
        <f t="shared" si="56"/>
        <v>56.573129714576893</v>
      </c>
      <c r="J238">
        <f t="shared" si="57"/>
        <v>46.387343378400224</v>
      </c>
      <c r="K238">
        <f t="shared" si="57"/>
        <v>-32.384153223401292</v>
      </c>
      <c r="L238">
        <f t="shared" si="58"/>
        <v>-10.309025297361371</v>
      </c>
      <c r="M238">
        <f t="shared" si="59"/>
        <v>-24.97701413059313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52.955097451788234</v>
      </c>
      <c r="C239" s="9">
        <f t="shared" si="52"/>
        <v>1.320000000000001</v>
      </c>
      <c r="D239" s="9">
        <f t="shared" si="53"/>
        <v>70.955097451788234</v>
      </c>
      <c r="E239" s="9">
        <f t="shared" si="53"/>
        <v>-18.093628003246991</v>
      </c>
      <c r="F239" s="9">
        <f t="shared" si="54"/>
        <v>-13.50555312896844</v>
      </c>
      <c r="G239" s="10">
        <f t="shared" si="61"/>
        <v>2.1666666599999997</v>
      </c>
      <c r="H239" s="5">
        <f t="shared" si="61"/>
        <v>1</v>
      </c>
      <c r="I239">
        <f t="shared" si="56"/>
        <v>56.608419021895727</v>
      </c>
      <c r="J239">
        <f t="shared" si="57"/>
        <v>46.325489226616057</v>
      </c>
      <c r="K239">
        <f t="shared" si="57"/>
        <v>-32.534015308184848</v>
      </c>
      <c r="L239">
        <f t="shared" si="58"/>
        <v>-10.301700972237741</v>
      </c>
      <c r="M239">
        <f t="shared" si="59"/>
        <v>-24.939198970881812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53.232864956530435</v>
      </c>
      <c r="C240" s="9">
        <f t="shared" si="52"/>
        <v>1.326000000000001</v>
      </c>
      <c r="D240" s="9">
        <f t="shared" si="53"/>
        <v>71.232864956530435</v>
      </c>
      <c r="E240" s="9">
        <f t="shared" si="53"/>
        <v>-18.289281000677576</v>
      </c>
      <c r="F240" s="9">
        <f t="shared" si="54"/>
        <v>-13.643542420039351</v>
      </c>
      <c r="G240" s="10">
        <f t="shared" si="61"/>
        <v>2.1666666599999997</v>
      </c>
      <c r="H240" s="5">
        <f t="shared" si="61"/>
        <v>1</v>
      </c>
      <c r="I240">
        <f t="shared" si="56"/>
        <v>56.644055351603761</v>
      </c>
      <c r="J240">
        <f t="shared" si="57"/>
        <v>46.263679020782632</v>
      </c>
      <c r="K240">
        <f t="shared" si="57"/>
        <v>-32.683650502010138</v>
      </c>
      <c r="L240">
        <f t="shared" si="58"/>
        <v>-10.29443234380806</v>
      </c>
      <c r="M240">
        <f t="shared" si="59"/>
        <v>-24.901348192726591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53.510261730872941</v>
      </c>
      <c r="C241" s="9">
        <f t="shared" si="52"/>
        <v>1.332000000000001</v>
      </c>
      <c r="D241" s="9">
        <f t="shared" si="53"/>
        <v>71.510261730872941</v>
      </c>
      <c r="E241" s="9">
        <f t="shared" si="53"/>
        <v>-18.485831127957105</v>
      </c>
      <c r="F241" s="9">
        <f t="shared" si="54"/>
        <v>-13.781987355812282</v>
      </c>
      <c r="G241" s="10">
        <f t="shared" si="61"/>
        <v>2.1666666599999997</v>
      </c>
      <c r="H241" s="5">
        <f t="shared" si="61"/>
        <v>1</v>
      </c>
      <c r="I241">
        <f t="shared" si="56"/>
        <v>56.680035712208721</v>
      </c>
      <c r="J241">
        <f t="shared" si="57"/>
        <v>46.201912426719787</v>
      </c>
      <c r="K241">
        <f t="shared" si="57"/>
        <v>-32.833058591166498</v>
      </c>
      <c r="L241">
        <f t="shared" si="58"/>
        <v>-10.287218560393351</v>
      </c>
      <c r="M241">
        <f t="shared" si="59"/>
        <v>-24.863461712883677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53.787288035499174</v>
      </c>
      <c r="C242" s="9">
        <f t="shared" si="52"/>
        <v>1.338000000000001</v>
      </c>
      <c r="D242" s="9">
        <f t="shared" si="53"/>
        <v>71.787288035499174</v>
      </c>
      <c r="E242" s="9">
        <f t="shared" si="53"/>
        <v>-18.683277021814938</v>
      </c>
      <c r="F242" s="9">
        <f t="shared" si="54"/>
        <v>-13.920885503733608</v>
      </c>
      <c r="G242" s="10">
        <f t="shared" si="61"/>
        <v>2.1666666599999997</v>
      </c>
      <c r="H242" s="5">
        <f t="shared" si="61"/>
        <v>1</v>
      </c>
      <c r="I242">
        <f t="shared" si="56"/>
        <v>56.716357119410631</v>
      </c>
      <c r="J242">
        <f t="shared" si="57"/>
        <v>46.14018911535743</v>
      </c>
      <c r="K242">
        <f t="shared" si="57"/>
        <v>-32.982239361443803</v>
      </c>
      <c r="L242">
        <f t="shared" si="58"/>
        <v>-10.280058775826856</v>
      </c>
      <c r="M242">
        <f t="shared" si="59"/>
        <v>-24.825539456278932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54.063944129133347</v>
      </c>
      <c r="C243" s="9">
        <f t="shared" si="52"/>
        <v>1.344000000000001</v>
      </c>
      <c r="D243" s="9">
        <f t="shared" si="53"/>
        <v>72.063944129133347</v>
      </c>
      <c r="E243" s="9">
        <f t="shared" si="53"/>
        <v>-18.881617317693813</v>
      </c>
      <c r="F243" s="9">
        <f t="shared" si="54"/>
        <v>-14.060234436083755</v>
      </c>
      <c r="G243" s="10">
        <f t="shared" si="61"/>
        <v>2.1666666599999997</v>
      </c>
      <c r="H243" s="5">
        <f t="shared" si="61"/>
        <v>1</v>
      </c>
      <c r="I243">
        <f t="shared" si="56"/>
        <v>56.753016596232513</v>
      </c>
      <c r="J243">
        <f t="shared" si="57"/>
        <v>46.078508762702469</v>
      </c>
      <c r="K243">
        <f t="shared" si="57"/>
        <v>-33.131192598181478</v>
      </c>
      <c r="L243">
        <f t="shared" si="58"/>
        <v>-10.272952149455682</v>
      </c>
      <c r="M243">
        <f t="shared" si="59"/>
        <v>-24.787581355935419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54.340230268570878</v>
      </c>
      <c r="C244" s="9">
        <f t="shared" si="52"/>
        <v>1.350000000000001</v>
      </c>
      <c r="D244" s="9">
        <f t="shared" si="53"/>
        <v>72.340230268570878</v>
      </c>
      <c r="E244" s="9">
        <f t="shared" si="53"/>
        <v>-19.080850649747308</v>
      </c>
      <c r="F244" s="9">
        <f t="shared" si="54"/>
        <v>-14.200031729962118</v>
      </c>
      <c r="G244" s="10">
        <f t="shared" si="61"/>
        <v>2.1666666599999997</v>
      </c>
      <c r="H244" s="5">
        <f t="shared" si="61"/>
        <v>1</v>
      </c>
      <c r="I244">
        <f t="shared" si="56"/>
        <v>56.790011173149317</v>
      </c>
      <c r="J244">
        <f t="shared" si="57"/>
        <v>46.016871049805737</v>
      </c>
      <c r="K244">
        <f t="shared" si="57"/>
        <v>-33.279918086317089</v>
      </c>
      <c r="L244">
        <f t="shared" si="58"/>
        <v>-10.265897846142103</v>
      </c>
      <c r="M244">
        <f t="shared" si="59"/>
        <v>-24.749587352900853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54.616146708708484</v>
      </c>
      <c r="C245" s="9">
        <f t="shared" si="52"/>
        <v>1.356000000000001</v>
      </c>
      <c r="D245" s="9">
        <f t="shared" si="53"/>
        <v>72.616146708708484</v>
      </c>
      <c r="E245" s="9">
        <f t="shared" si="53"/>
        <v>-19.280975650837561</v>
      </c>
      <c r="F245" s="9">
        <f t="shared" si="54"/>
        <v>-14.340274967272331</v>
      </c>
      <c r="G245" s="10">
        <f t="shared" ref="G245:H260" si="62">G244</f>
        <v>2.1666666599999997</v>
      </c>
      <c r="H245" s="5">
        <f t="shared" si="62"/>
        <v>1</v>
      </c>
      <c r="I245">
        <f t="shared" si="56"/>
        <v>56.827337888214878</v>
      </c>
      <c r="J245">
        <f t="shared" si="57"/>
        <v>45.955275662728887</v>
      </c>
      <c r="K245">
        <f t="shared" si="57"/>
        <v>-33.428415610434492</v>
      </c>
      <c r="L245">
        <f t="shared" si="58"/>
        <v>-10.258895036264491</v>
      </c>
      <c r="M245">
        <f t="shared" si="59"/>
        <v>-24.711557396174943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54.891693702574202</v>
      </c>
      <c r="C246" s="9">
        <f t="shared" si="52"/>
        <v>1.362000000000001</v>
      </c>
      <c r="D246" s="9">
        <f t="shared" si="53"/>
        <v>72.891693702574202</v>
      </c>
      <c r="E246" s="9">
        <f t="shared" si="53"/>
        <v>-19.481990952533298</v>
      </c>
      <c r="F246" s="9">
        <f t="shared" si="54"/>
        <v>-14.48096173470797</v>
      </c>
      <c r="G246" s="10">
        <f t="shared" si="62"/>
        <v>2.1666666599999997</v>
      </c>
      <c r="H246" s="5">
        <f t="shared" si="62"/>
        <v>1</v>
      </c>
      <c r="I246">
        <f t="shared" si="56"/>
        <v>56.864993787187004</v>
      </c>
      <c r="J246">
        <f t="shared" si="57"/>
        <v>45.893722292511299</v>
      </c>
      <c r="K246">
        <f t="shared" si="57"/>
        <v>-33.57668495481154</v>
      </c>
      <c r="L246">
        <f t="shared" si="58"/>
        <v>-10.251942895717873</v>
      </c>
      <c r="M246">
        <f t="shared" si="59"/>
        <v>-24.673491442636667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55.16687150135715</v>
      </c>
      <c r="C247" s="9">
        <f t="shared" si="52"/>
        <v>1.368000000000001</v>
      </c>
      <c r="D247" s="9">
        <f t="shared" si="53"/>
        <v>73.16687150135715</v>
      </c>
      <c r="E247" s="9">
        <f t="shared" si="53"/>
        <v>-19.683895185108135</v>
      </c>
      <c r="F247" s="9">
        <f t="shared" si="54"/>
        <v>-14.622089623738704</v>
      </c>
      <c r="G247" s="10">
        <f t="shared" si="62"/>
        <v>2.1666666599999997</v>
      </c>
      <c r="H247" s="5">
        <f t="shared" si="62"/>
        <v>1</v>
      </c>
      <c r="I247">
        <f t="shared" si="56"/>
        <v>56.902975923650665</v>
      </c>
      <c r="J247">
        <f t="shared" si="57"/>
        <v>45.832210635136995</v>
      </c>
      <c r="K247">
        <f t="shared" si="57"/>
        <v>-33.724725903467359</v>
      </c>
      <c r="L247">
        <f t="shared" si="58"/>
        <v>-10.24504060591415</v>
      </c>
      <c r="M247">
        <f t="shared" si="59"/>
        <v>-24.635389456971474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55.441680354437068</v>
      </c>
      <c r="C248" s="9">
        <f t="shared" si="52"/>
        <v>1.374000000000001</v>
      </c>
      <c r="D248" s="9">
        <f t="shared" si="53"/>
        <v>73.441680354437068</v>
      </c>
      <c r="E248" s="9">
        <f t="shared" si="53"/>
        <v>-19.886686977539163</v>
      </c>
      <c r="F248" s="9">
        <f t="shared" si="54"/>
        <v>-14.763656230596753</v>
      </c>
      <c r="G248" s="10">
        <f t="shared" si="62"/>
        <v>2.1666666599999997</v>
      </c>
      <c r="H248" s="5">
        <f t="shared" si="62"/>
        <v>1</v>
      </c>
      <c r="I248">
        <f t="shared" si="56"/>
        <v>56.941281359139275</v>
      </c>
      <c r="J248">
        <f t="shared" si="57"/>
        <v>45.770740391501512</v>
      </c>
      <c r="K248">
        <f t="shared" si="57"/>
        <v>-33.872538240209188</v>
      </c>
      <c r="L248">
        <f t="shared" si="58"/>
        <v>-10.238187353781914</v>
      </c>
      <c r="M248">
        <f t="shared" si="59"/>
        <v>-24.597251411598425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55.716120509413713</v>
      </c>
      <c r="C249" s="9">
        <f t="shared" si="52"/>
        <v>1.380000000000001</v>
      </c>
      <c r="D249" s="9">
        <f t="shared" si="53"/>
        <v>73.716120509413713</v>
      </c>
      <c r="E249" s="9">
        <f t="shared" si="53"/>
        <v>-20.090364957505827</v>
      </c>
      <c r="F249" s="9">
        <f t="shared" si="54"/>
        <v>-14.905659156263811</v>
      </c>
      <c r="G249" s="10">
        <f t="shared" si="62"/>
        <v>2.1666666599999997</v>
      </c>
      <c r="H249" s="5">
        <f t="shared" si="62"/>
        <v>1</v>
      </c>
      <c r="I249">
        <f t="shared" si="56"/>
        <v>56.979907163254055</v>
      </c>
      <c r="J249">
        <f t="shared" si="57"/>
        <v>45.709311267378823</v>
      </c>
      <c r="K249">
        <f t="shared" si="57"/>
        <v>-34.020121748678775</v>
      </c>
      <c r="L249">
        <f t="shared" si="58"/>
        <v>-10.231382331765928</v>
      </c>
      <c r="M249">
        <f t="shared" si="59"/>
        <v>-24.55907728659728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55.990192212136009</v>
      </c>
      <c r="C250" s="9">
        <f t="shared" si="52"/>
        <v>1.386000000000001</v>
      </c>
      <c r="D250" s="9">
        <f t="shared" si="53"/>
        <v>73.990192212136009</v>
      </c>
      <c r="E250" s="9">
        <f t="shared" si="53"/>
        <v>-20.294927751389057</v>
      </c>
      <c r="F250" s="9">
        <f t="shared" si="54"/>
        <v>-15.048096006458314</v>
      </c>
      <c r="G250" s="10">
        <f t="shared" si="62"/>
        <v>2.1666666599999997</v>
      </c>
      <c r="H250" s="5">
        <f t="shared" si="62"/>
        <v>1</v>
      </c>
      <c r="I250">
        <f t="shared" si="56"/>
        <v>57.018850413781514</v>
      </c>
      <c r="J250">
        <f t="shared" si="57"/>
        <v>45.647922973388226</v>
      </c>
      <c r="K250">
        <f t="shared" si="57"/>
        <v>-34.167476212398363</v>
      </c>
      <c r="L250">
        <f t="shared" si="58"/>
        <v>-10.224624737826245</v>
      </c>
      <c r="M250">
        <f t="shared" si="59"/>
        <v>-24.520867069635536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56.263895706731063</v>
      </c>
      <c r="C251" s="9">
        <f t="shared" si="52"/>
        <v>1.392000000000001</v>
      </c>
      <c r="D251" s="9">
        <f t="shared" si="53"/>
        <v>74.263895706731063</v>
      </c>
      <c r="E251" s="9">
        <f t="shared" si="53"/>
        <v>-20.500373984270702</v>
      </c>
      <c r="F251" s="9">
        <f t="shared" si="54"/>
        <v>-15.190964391623135</v>
      </c>
      <c r="G251" s="10">
        <f t="shared" si="62"/>
        <v>2.1666666599999997</v>
      </c>
      <c r="H251" s="5">
        <f t="shared" si="62"/>
        <v>1</v>
      </c>
      <c r="I251">
        <f t="shared" si="56"/>
        <v>57.058108196808945</v>
      </c>
      <c r="J251">
        <f t="shared" si="57"/>
        <v>45.586575224961265</v>
      </c>
      <c r="K251">
        <f t="shared" si="57"/>
        <v>-34.314601414816174</v>
      </c>
      <c r="L251">
        <f t="shared" si="58"/>
        <v>-10.217913775436926</v>
      </c>
      <c r="M251">
        <f t="shared" si="59"/>
        <v>-24.482620755895454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56.537231235632873</v>
      </c>
      <c r="C252" s="9">
        <f t="shared" si="52"/>
        <v>1.398000000000001</v>
      </c>
      <c r="D252" s="9">
        <f t="shared" si="53"/>
        <v>74.537231235632873</v>
      </c>
      <c r="E252" s="9">
        <f t="shared" si="53"/>
        <v>-20.706702279933204</v>
      </c>
      <c r="F252" s="9">
        <f t="shared" si="54"/>
        <v>-15.334261926913564</v>
      </c>
      <c r="G252" s="10">
        <f t="shared" si="62"/>
        <v>2.1666666599999997</v>
      </c>
      <c r="H252" s="5">
        <f t="shared" si="62"/>
        <v>1</v>
      </c>
      <c r="I252">
        <f t="shared" si="56"/>
        <v>57.097677606838111</v>
      </c>
      <c r="J252">
        <f t="shared" si="57"/>
        <v>45.525267742308642</v>
      </c>
      <c r="K252">
        <f t="shared" si="57"/>
        <v>-34.461497139351543</v>
      </c>
      <c r="L252">
        <f t="shared" si="58"/>
        <v>-10.211248653584455</v>
      </c>
      <c r="M252">
        <f t="shared" si="59"/>
        <v>-24.444338348001047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56.810199039610964</v>
      </c>
      <c r="C253" s="9">
        <f t="shared" si="52"/>
        <v>1.404000000000001</v>
      </c>
      <c r="D253" s="9">
        <f t="shared" si="53"/>
        <v>74.810199039610964</v>
      </c>
      <c r="E253" s="9">
        <f t="shared" si="53"/>
        <v>-20.913911260859578</v>
      </c>
      <c r="F253" s="9">
        <f t="shared" si="54"/>
        <v>-15.477986232185797</v>
      </c>
      <c r="G253" s="10">
        <f t="shared" si="62"/>
        <v>2.1666666599999997</v>
      </c>
      <c r="H253" s="5">
        <f t="shared" si="62"/>
        <v>1</v>
      </c>
      <c r="I253">
        <f t="shared" si="56"/>
        <v>57.137555746896929</v>
      </c>
      <c r="J253">
        <f t="shared" si="57"/>
        <v>45.464000250387137</v>
      </c>
      <c r="K253">
        <f t="shared" si="57"/>
        <v>-34.60816316943955</v>
      </c>
      <c r="L253">
        <f t="shared" si="58"/>
        <v>-10.204628586765741</v>
      </c>
      <c r="M253">
        <f t="shared" si="59"/>
        <v>-24.406019855945061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57.08279935779872</v>
      </c>
      <c r="C254" s="9">
        <f t="shared" si="52"/>
        <v>1.410000000000001</v>
      </c>
      <c r="D254" s="9">
        <f t="shared" si="53"/>
        <v>75.08279935779872</v>
      </c>
      <c r="E254" s="9">
        <f t="shared" si="53"/>
        <v>-21.121999548233621</v>
      </c>
      <c r="F254" s="9">
        <f t="shared" si="54"/>
        <v>-15.622134931985633</v>
      </c>
      <c r="G254" s="10">
        <f t="shared" si="62"/>
        <v>2.1666666599999997</v>
      </c>
      <c r="H254" s="5">
        <f t="shared" si="62"/>
        <v>1</v>
      </c>
      <c r="I254">
        <f t="shared" si="56"/>
        <v>57.17773972864925</v>
      </c>
      <c r="J254">
        <f t="shared" si="57"/>
        <v>45.402772478866545</v>
      </c>
      <c r="K254">
        <f t="shared" si="57"/>
        <v>-34.754599288575221</v>
      </c>
      <c r="L254">
        <f t="shared" si="58"/>
        <v>-10.198052794985774</v>
      </c>
      <c r="M254">
        <f t="shared" si="59"/>
        <v>-24.367665297015947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57.355032427721611</v>
      </c>
      <c r="C255" s="9">
        <f t="shared" si="52"/>
        <v>1.416000000000001</v>
      </c>
      <c r="D255" s="9">
        <f t="shared" si="53"/>
        <v>75.355032427721611</v>
      </c>
      <c r="E255" s="9">
        <f t="shared" si="53"/>
        <v>-21.330965761940419</v>
      </c>
      <c r="F255" s="9">
        <f t="shared" si="54"/>
        <v>-15.766705655537679</v>
      </c>
      <c r="G255" s="10">
        <f t="shared" si="62"/>
        <v>2.1666666599999997</v>
      </c>
      <c r="H255" s="5">
        <f t="shared" si="62"/>
        <v>1</v>
      </c>
      <c r="I255">
        <f t="shared" si="56"/>
        <v>57.218226672502787</v>
      </c>
      <c r="J255">
        <f t="shared" si="57"/>
        <v>45.34158416209663</v>
      </c>
      <c r="K255">
        <f t="shared" si="57"/>
        <v>-34.900805280357318</v>
      </c>
      <c r="L255">
        <f t="shared" si="58"/>
        <v>-10.191520503754937</v>
      </c>
      <c r="M255">
        <f t="shared" si="59"/>
        <v>-24.329274695724862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57.626898485325128</v>
      </c>
      <c r="C256" s="9">
        <f t="shared" si="52"/>
        <v>1.422000000000001</v>
      </c>
      <c r="D256" s="9">
        <f t="shared" si="53"/>
        <v>75.626898485325128</v>
      </c>
      <c r="E256" s="9">
        <f t="shared" si="53"/>
        <v>-21.540808520567087</v>
      </c>
      <c r="F256" s="9">
        <f t="shared" si="54"/>
        <v>-15.911696036734805</v>
      </c>
      <c r="G256" s="10">
        <f t="shared" si="62"/>
        <v>2.1666666599999997</v>
      </c>
      <c r="H256" s="5">
        <f t="shared" si="62"/>
        <v>1</v>
      </c>
      <c r="I256">
        <f t="shared" si="56"/>
        <v>57.259013707715049</v>
      </c>
      <c r="J256">
        <f t="shared" si="57"/>
        <v>45.280435039074099</v>
      </c>
      <c r="K256">
        <f t="shared" si="57"/>
        <v>-35.046780928531668</v>
      </c>
      <c r="L256">
        <f t="shared" si="58"/>
        <v>-10.185030944085948</v>
      </c>
      <c r="M256">
        <f t="shared" si="59"/>
        <v>-24.290848083732648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57.898397765002585</v>
      </c>
      <c r="C257" s="9">
        <f t="shared" si="52"/>
        <v>1.428000000000001</v>
      </c>
      <c r="D257" s="9">
        <f t="shared" si="53"/>
        <v>75.898397765002585</v>
      </c>
      <c r="E257" s="9">
        <f t="shared" si="53"/>
        <v>-21.751526441403783</v>
      </c>
      <c r="F257" s="9">
        <f t="shared" si="54"/>
        <v>-16.057103714127987</v>
      </c>
      <c r="G257" s="10">
        <f t="shared" si="62"/>
        <v>2.1666666599999997</v>
      </c>
      <c r="H257" s="5">
        <f t="shared" si="62"/>
        <v>1</v>
      </c>
      <c r="I257">
        <f t="shared" si="56"/>
        <v>57.300097972497433</v>
      </c>
      <c r="J257">
        <f t="shared" si="57"/>
        <v>45.219324853409582</v>
      </c>
      <c r="K257">
        <f t="shared" si="57"/>
        <v>-35.192526017034062</v>
      </c>
      <c r="L257">
        <f t="shared" si="58"/>
        <v>-10.17858335249044</v>
      </c>
      <c r="M257">
        <f t="shared" si="59"/>
        <v>-24.252385499776867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58.169530499622695</v>
      </c>
      <c r="C258" s="9">
        <f t="shared" si="52"/>
        <v>1.4340000000000011</v>
      </c>
      <c r="D258" s="9">
        <f t="shared" si="53"/>
        <v>76.169530499622695</v>
      </c>
      <c r="E258" s="9">
        <f t="shared" si="53"/>
        <v>-21.963118140444983</v>
      </c>
      <c r="F258" s="9">
        <f t="shared" si="54"/>
        <v>-16.202926330916505</v>
      </c>
      <c r="G258" s="10">
        <f t="shared" si="62"/>
        <v>2.1666666599999997</v>
      </c>
      <c r="H258" s="5">
        <f t="shared" si="62"/>
        <v>1</v>
      </c>
      <c r="I258">
        <f t="shared" si="56"/>
        <v>57.34147661411734</v>
      </c>
      <c r="J258">
        <f t="shared" si="57"/>
        <v>45.15825335329464</v>
      </c>
      <c r="K258">
        <f t="shared" si="57"/>
        <v>-35.338040330032726</v>
      </c>
      <c r="L258">
        <f t="shared" si="58"/>
        <v>-10.172176970975203</v>
      </c>
      <c r="M258">
        <f t="shared" si="59"/>
        <v>-24.213886989598855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58.440296920556989</v>
      </c>
      <c r="C259" s="9">
        <f t="shared" si="52"/>
        <v>1.4400000000000011</v>
      </c>
      <c r="D259" s="9">
        <f t="shared" si="53"/>
        <v>76.440296920556989</v>
      </c>
      <c r="E259" s="9">
        <f t="shared" si="53"/>
        <v>-22.175582232390994</v>
      </c>
      <c r="F259" s="9">
        <f t="shared" si="54"/>
        <v>-16.349161534938489</v>
      </c>
      <c r="G259" s="10">
        <f t="shared" si="62"/>
        <v>2.1666666599999997</v>
      </c>
      <c r="H259" s="5">
        <f t="shared" si="62"/>
        <v>1</v>
      </c>
      <c r="I259">
        <f t="shared" si="56"/>
        <v>57.383146788998424</v>
      </c>
      <c r="J259">
        <f t="shared" si="57"/>
        <v>45.097220291468787</v>
      </c>
      <c r="K259">
        <f t="shared" si="57"/>
        <v>-35.483323651970316</v>
      </c>
      <c r="L259">
        <f t="shared" si="58"/>
        <v>-10.165811047038039</v>
      </c>
      <c r="M259">
        <f t="shared" si="59"/>
        <v>-24.175352605870827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58.710697257706954</v>
      </c>
      <c r="C260" s="9">
        <f t="shared" si="52"/>
        <v>1.4460000000000011</v>
      </c>
      <c r="D260" s="9">
        <f t="shared" si="53"/>
        <v>76.710697257706954</v>
      </c>
      <c r="E260" s="9">
        <f t="shared" si="53"/>
        <v>-22.388917330649722</v>
      </c>
      <c r="F260" s="9">
        <f t="shared" si="54"/>
        <v>-16.495806978661747</v>
      </c>
      <c r="G260" s="10">
        <f t="shared" si="62"/>
        <v>2.1666666599999997</v>
      </c>
      <c r="H260" s="5">
        <f t="shared" si="62"/>
        <v>1</v>
      </c>
      <c r="I260">
        <f t="shared" si="56"/>
        <v>57.425105662818957</v>
      </c>
      <c r="J260">
        <f t="shared" si="57"/>
        <v>45.036225425186558</v>
      </c>
      <c r="K260">
        <f t="shared" si="57"/>
        <v>-35.62837576760554</v>
      </c>
      <c r="L260">
        <f t="shared" si="58"/>
        <v>-10.159484833663317</v>
      </c>
      <c r="M260">
        <f t="shared" si="59"/>
        <v>-24.136782408123032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58.980731739531066</v>
      </c>
      <c r="C261" s="9">
        <f t="shared" si="52"/>
        <v>1.4520000000000011</v>
      </c>
      <c r="D261" s="9">
        <f t="shared" si="53"/>
        <v>76.980731739531066</v>
      </c>
      <c r="E261" s="9">
        <f t="shared" si="53"/>
        <v>-22.603122047338701</v>
      </c>
      <c r="F261" s="9">
        <f t="shared" si="54"/>
        <v>-16.642860319175007</v>
      </c>
      <c r="G261" s="10">
        <f t="shared" ref="G261:H276" si="63">G260</f>
        <v>2.1666666599999997</v>
      </c>
      <c r="H261" s="5">
        <f t="shared" si="63"/>
        <v>1</v>
      </c>
      <c r="I261">
        <f t="shared" si="56"/>
        <v>57.467350410608255</v>
      </c>
      <c r="J261">
        <f t="shared" si="57"/>
        <v>44.975268516184578</v>
      </c>
      <c r="K261">
        <f t="shared" si="57"/>
        <v>-35.77319646205428</v>
      </c>
      <c r="L261">
        <f t="shared" si="58"/>
        <v>-10.153197589317127</v>
      </c>
      <c r="M261">
        <f t="shared" si="59"/>
        <v>-24.098176462670949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59.250400593071561</v>
      </c>
      <c r="C262" s="9">
        <f t="shared" si="52"/>
        <v>1.4580000000000011</v>
      </c>
      <c r="D262" s="9">
        <f t="shared" si="53"/>
        <v>77.250400593071561</v>
      </c>
      <c r="E262" s="9">
        <f t="shared" si="53"/>
        <v>-22.818194993287353</v>
      </c>
      <c r="F262" s="9">
        <f t="shared" si="54"/>
        <v>-16.790319218179388</v>
      </c>
      <c r="G262" s="10">
        <f t="shared" si="63"/>
        <v>2.1666666599999997</v>
      </c>
      <c r="H262" s="5">
        <f t="shared" si="63"/>
        <v>1</v>
      </c>
      <c r="I262">
        <f t="shared" si="56"/>
        <v>57.509878216841223</v>
      </c>
      <c r="J262">
        <f t="shared" si="57"/>
        <v>44.914349330648676</v>
      </c>
      <c r="K262">
        <f t="shared" si="57"/>
        <v>-35.917785520830307</v>
      </c>
      <c r="L262">
        <f t="shared" si="58"/>
        <v>-10.146948577942117</v>
      </c>
      <c r="M262">
        <f t="shared" si="59"/>
        <v>-24.059534842542593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59.519704043981051</v>
      </c>
      <c r="C263" s="9">
        <f t="shared" si="52"/>
        <v>1.4640000000000011</v>
      </c>
      <c r="D263" s="9">
        <f t="shared" si="53"/>
        <v>77.519704043981051</v>
      </c>
      <c r="E263" s="9">
        <f t="shared" si="53"/>
        <v>-23.034134778039501</v>
      </c>
      <c r="F263" s="9">
        <f t="shared" si="54"/>
        <v>-16.938181341980297</v>
      </c>
      <c r="G263" s="10">
        <f t="shared" si="63"/>
        <v>2.1666666599999997</v>
      </c>
      <c r="H263" s="5">
        <f t="shared" si="63"/>
        <v>1</v>
      </c>
      <c r="I263">
        <f t="shared" si="56"/>
        <v>57.55268627553103</v>
      </c>
      <c r="J263">
        <f t="shared" si="57"/>
        <v>44.853467639181027</v>
      </c>
      <c r="K263">
        <f t="shared" si="57"/>
        <v>-36.062142729885565</v>
      </c>
      <c r="L263">
        <f t="shared" si="58"/>
        <v>-10.140737068951976</v>
      </c>
      <c r="M263">
        <f t="shared" si="59"/>
        <v>-24.020857627405846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59.788642316548902</v>
      </c>
      <c r="C264" s="9">
        <f t="shared" si="52"/>
        <v>1.4700000000000011</v>
      </c>
      <c r="D264" s="9">
        <f t="shared" si="53"/>
        <v>77.788642316548902</v>
      </c>
      <c r="E264" s="9">
        <f t="shared" si="53"/>
        <v>-23.250940009856109</v>
      </c>
      <c r="F264" s="9">
        <f t="shared" si="54"/>
        <v>-17.086444361479558</v>
      </c>
      <c r="G264" s="10">
        <f t="shared" si="63"/>
        <v>2.1666666599999997</v>
      </c>
      <c r="H264" s="5">
        <f t="shared" si="63"/>
        <v>1</v>
      </c>
      <c r="I264">
        <f t="shared" si="56"/>
        <v>57.59577179031988</v>
      </c>
      <c r="J264">
        <f t="shared" si="57"/>
        <v>44.792623216767318</v>
      </c>
      <c r="K264">
        <f t="shared" si="57"/>
        <v>-36.206267875649999</v>
      </c>
      <c r="L264">
        <f t="shared" si="58"/>
        <v>-10.134562337225562</v>
      </c>
      <c r="M264">
        <f t="shared" si="59"/>
        <v>-23.982144903495922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60.057215633727438</v>
      </c>
      <c r="C265" s="9">
        <f t="shared" si="52"/>
        <v>1.4760000000000011</v>
      </c>
      <c r="D265" s="9">
        <f t="shared" si="53"/>
        <v>78.057215633727438</v>
      </c>
      <c r="E265" s="9">
        <f t="shared" si="53"/>
        <v>-23.46860929571827</v>
      </c>
      <c r="F265" s="9">
        <f t="shared" si="54"/>
        <v>-17.235105952167885</v>
      </c>
      <c r="G265" s="10">
        <f t="shared" si="63"/>
        <v>2.1666666599999997</v>
      </c>
      <c r="H265" s="5">
        <f t="shared" si="63"/>
        <v>1</v>
      </c>
      <c r="I265">
        <f t="shared" si="56"/>
        <v>57.639131974567924</v>
      </c>
      <c r="J265">
        <f t="shared" si="57"/>
        <v>44.731815842743963</v>
      </c>
      <c r="K265">
        <f t="shared" si="57"/>
        <v>-36.350160745070973</v>
      </c>
      <c r="L265">
        <f t="shared" si="58"/>
        <v>-10.128423663100715</v>
      </c>
      <c r="M265">
        <f t="shared" si="59"/>
        <v>-23.943396763542896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60.325424217157959</v>
      </c>
      <c r="C266" s="9">
        <f t="shared" si="52"/>
        <v>1.4820000000000011</v>
      </c>
      <c r="D266" s="9">
        <f t="shared" si="53"/>
        <v>78.325424217157959</v>
      </c>
      <c r="E266" s="9">
        <f t="shared" si="53"/>
        <v>-23.687141241330441</v>
      </c>
      <c r="F266" s="9">
        <f t="shared" si="54"/>
        <v>-17.384163794117661</v>
      </c>
      <c r="G266" s="10">
        <f t="shared" si="63"/>
        <v>2.1666666599999997</v>
      </c>
      <c r="H266" s="5">
        <f t="shared" si="63"/>
        <v>1</v>
      </c>
      <c r="I266">
        <f t="shared" si="56"/>
        <v>57.682764051440287</v>
      </c>
      <c r="J266">
        <f t="shared" si="57"/>
        <v>44.671045300765357</v>
      </c>
      <c r="K266">
        <f t="shared" si="57"/>
        <v>-36.493821125652232</v>
      </c>
      <c r="L266">
        <f t="shared" si="58"/>
        <v>-10.122320332367707</v>
      </c>
      <c r="M266">
        <f t="shared" si="59"/>
        <v>-23.904613306699346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60.593268287196565</v>
      </c>
      <c r="C267" s="9">
        <f t="shared" si="52"/>
        <v>1.4880000000000011</v>
      </c>
      <c r="D267" s="9">
        <f t="shared" si="53"/>
        <v>78.593268287196565</v>
      </c>
      <c r="E267" s="9">
        <f t="shared" si="53"/>
        <v>-23.906534451123875</v>
      </c>
      <c r="F267" s="9">
        <f t="shared" si="54"/>
        <v>-17.53361557197605</v>
      </c>
      <c r="G267" s="10">
        <f t="shared" si="63"/>
        <v>2.1666666599999997</v>
      </c>
      <c r="H267" s="5">
        <f t="shared" si="63"/>
        <v>1</v>
      </c>
      <c r="I267">
        <f t="shared" si="56"/>
        <v>57.726665253992238</v>
      </c>
      <c r="J267">
        <f t="shared" si="57"/>
        <v>44.610311378771151</v>
      </c>
      <c r="K267">
        <f t="shared" si="57"/>
        <v>-36.637248805492426</v>
      </c>
      <c r="L267">
        <f t="shared" si="58"/>
        <v>-10.11625163626236</v>
      </c>
      <c r="M267">
        <f t="shared" si="59"/>
        <v>-23.865794638468103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60.860748062939734</v>
      </c>
      <c r="C268" s="9">
        <f t="shared" si="52"/>
        <v>1.4940000000000011</v>
      </c>
      <c r="D268" s="9">
        <f t="shared" si="53"/>
        <v>78.860748062939734</v>
      </c>
      <c r="E268" s="9">
        <f t="shared" si="53"/>
        <v>-24.126787528260323</v>
      </c>
      <c r="F268" s="9">
        <f t="shared" si="54"/>
        <v>-17.683458974958342</v>
      </c>
      <c r="G268" s="10">
        <f t="shared" si="63"/>
        <v>2.1666666599999997</v>
      </c>
      <c r="H268" s="5">
        <f t="shared" si="63"/>
        <v>1</v>
      </c>
      <c r="I268">
        <f t="shared" si="56"/>
        <v>57.770832825252526</v>
      </c>
      <c r="J268">
        <f t="shared" si="57"/>
        <v>44.549613868953578</v>
      </c>
      <c r="K268">
        <f t="shared" si="57"/>
        <v>-36.780443573323232</v>
      </c>
      <c r="L268">
        <f t="shared" si="58"/>
        <v>-10.110216871458844</v>
      </c>
      <c r="M268">
        <f t="shared" si="59"/>
        <v>-23.826940870630107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61.127863762249774</v>
      </c>
      <c r="C269" s="9">
        <f t="shared" si="52"/>
        <v>1.5000000000000011</v>
      </c>
      <c r="D269" s="9">
        <f t="shared" si="53"/>
        <v>79.127863762249774</v>
      </c>
      <c r="E269" s="9">
        <f t="shared" si="53"/>
        <v>-24.347899074635933</v>
      </c>
      <c r="F269" s="9">
        <f t="shared" si="54"/>
        <v>-17.83369169684164</v>
      </c>
      <c r="G269" s="10">
        <f t="shared" si="63"/>
        <v>2.1666666599999997</v>
      </c>
      <c r="H269" s="5">
        <f t="shared" si="63"/>
        <v>1</v>
      </c>
      <c r="I269">
        <f t="shared" si="56"/>
        <v>57.815264018304831</v>
      </c>
      <c r="J269">
        <f t="shared" si="57"/>
        <v>44.488952567724823</v>
      </c>
      <c r="K269">
        <f t="shared" si="57"/>
        <v>-36.923405218547011</v>
      </c>
      <c r="L269">
        <f t="shared" si="58"/>
        <v>-10.104215340062122</v>
      </c>
      <c r="M269">
        <f t="shared" si="59"/>
        <v>-23.788052121172427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61.394615601780004</v>
      </c>
      <c r="C270" s="9">
        <f t="shared" si="52"/>
        <v>1.5060000000000011</v>
      </c>
      <c r="D270" s="9">
        <f t="shared" si="53"/>
        <v>79.394615601780004</v>
      </c>
      <c r="E270" s="9">
        <f t="shared" si="53"/>
        <v>-24.569867690885395</v>
      </c>
      <c r="F270" s="9">
        <f t="shared" si="54"/>
        <v>-17.984311435958816</v>
      </c>
      <c r="G270" s="10">
        <f t="shared" si="63"/>
        <v>2.1666666599999997</v>
      </c>
      <c r="H270" s="5">
        <f t="shared" si="63"/>
        <v>1</v>
      </c>
      <c r="I270">
        <f t="shared" si="56"/>
        <v>57.859956096367419</v>
      </c>
      <c r="J270">
        <f t="shared" si="57"/>
        <v>44.428327275684453</v>
      </c>
      <c r="K270">
        <f t="shared" si="57"/>
        <v>-37.066133531274048</v>
      </c>
      <c r="L270">
        <f t="shared" si="58"/>
        <v>-10.098246349600089</v>
      </c>
      <c r="M270">
        <f t="shared" si="59"/>
        <v>-23.749128514216359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61.661003796999822</v>
      </c>
      <c r="C271" s="9">
        <f t="shared" si="52"/>
        <v>1.5120000000000011</v>
      </c>
      <c r="D271" s="9">
        <f t="shared" si="53"/>
        <v>79.661003796999822</v>
      </c>
      <c r="E271" s="9">
        <f t="shared" si="53"/>
        <v>-24.792691976386294</v>
      </c>
      <c r="F271" s="9">
        <f t="shared" si="54"/>
        <v>-18.135315895192761</v>
      </c>
      <c r="G271" s="10">
        <f t="shared" si="63"/>
        <v>2.1666666599999997</v>
      </c>
      <c r="H271" s="5">
        <f t="shared" si="63"/>
        <v>1</v>
      </c>
      <c r="I271">
        <f t="shared" si="56"/>
        <v>57.904906332870915</v>
      </c>
      <c r="J271">
        <f t="shared" si="57"/>
        <v>44.367737797586855</v>
      </c>
      <c r="K271">
        <f t="shared" si="57"/>
        <v>-37.208628302359344</v>
      </c>
      <c r="L271">
        <f t="shared" si="58"/>
        <v>-10.092309213015364</v>
      </c>
      <c r="M271">
        <f t="shared" si="59"/>
        <v>-23.71017017994571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61.927028562219505</v>
      </c>
      <c r="C272" s="9">
        <f t="shared" si="52"/>
        <v>1.5180000000000011</v>
      </c>
      <c r="D272" s="9">
        <f t="shared" si="53"/>
        <v>79.927028562219505</v>
      </c>
      <c r="E272" s="9">
        <f t="shared" si="53"/>
        <v>-25.016370529263689</v>
      </c>
      <c r="F272" s="9">
        <f t="shared" si="54"/>
        <v>-18.286702781970899</v>
      </c>
      <c r="G272" s="10">
        <f t="shared" si="63"/>
        <v>2.1666666599999997</v>
      </c>
      <c r="H272" s="5">
        <f t="shared" si="63"/>
        <v>1</v>
      </c>
      <c r="I272">
        <f t="shared" si="56"/>
        <v>57.950112011534316</v>
      </c>
      <c r="J272">
        <f t="shared" si="57"/>
        <v>44.307183942308761</v>
      </c>
      <c r="K272">
        <f t="shared" si="57"/>
        <v>-37.35088932343902</v>
      </c>
      <c r="L272">
        <f t="shared" si="58"/>
        <v>-10.086403248656771</v>
      </c>
      <c r="M272">
        <f t="shared" si="59"/>
        <v>-23.671177254535216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62.192690110614876</v>
      </c>
      <c r="C273" s="9">
        <f t="shared" si="52"/>
        <v>1.5240000000000011</v>
      </c>
      <c r="D273" s="9">
        <f t="shared" si="53"/>
        <v>80.192690110614876</v>
      </c>
      <c r="E273" s="9">
        <f t="shared" si="53"/>
        <v>-25.240901946394906</v>
      </c>
      <c r="F273" s="9">
        <f t="shared" si="54"/>
        <v>-18.43846980826001</v>
      </c>
      <c r="G273" s="10">
        <f t="shared" si="63"/>
        <v>2.1666666599999997</v>
      </c>
      <c r="H273" s="5">
        <f t="shared" si="63"/>
        <v>1</v>
      </c>
      <c r="I273">
        <f t="shared" si="56"/>
        <v>57.995570426439187</v>
      </c>
      <c r="J273">
        <f t="shared" si="57"/>
        <v>44.246665522816819</v>
      </c>
      <c r="K273">
        <f t="shared" si="57"/>
        <v>-37.492916386966229</v>
      </c>
      <c r="L273">
        <f t="shared" si="58"/>
        <v>-10.080527780270513</v>
      </c>
      <c r="M273">
        <f t="shared" si="59"/>
        <v>-23.632149880079105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62.457988654251736</v>
      </c>
      <c r="C274" s="9">
        <f t="shared" si="52"/>
        <v>1.5300000000000011</v>
      </c>
      <c r="D274" s="9">
        <f t="shared" si="53"/>
        <v>80.457988654251736</v>
      </c>
      <c r="E274" s="9">
        <f t="shared" si="53"/>
        <v>-25.466284823414544</v>
      </c>
      <c r="F274" s="9">
        <f t="shared" si="54"/>
        <v>-18.590614690561285</v>
      </c>
      <c r="G274" s="10">
        <f t="shared" si="63"/>
        <v>2.1666666599999997</v>
      </c>
      <c r="H274" s="5">
        <f t="shared" si="63"/>
        <v>1</v>
      </c>
      <c r="I274">
        <f t="shared" si="56"/>
        <v>58.041278882101977</v>
      </c>
      <c r="J274">
        <f t="shared" si="57"/>
        <v>44.186182356135198</v>
      </c>
      <c r="K274">
        <f t="shared" si="57"/>
        <v>-37.634709286246704</v>
      </c>
      <c r="L274">
        <f t="shared" si="58"/>
        <v>-10.074682136990988</v>
      </c>
      <c r="M274">
        <f t="shared" si="59"/>
        <v>-23.593088204519823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62.722924404110074</v>
      </c>
      <c r="C275" s="9">
        <f t="shared" si="52"/>
        <v>1.5360000000000011</v>
      </c>
      <c r="D275" s="9">
        <f t="shared" si="53"/>
        <v>80.722924404110074</v>
      </c>
      <c r="E275" s="9">
        <f t="shared" si="53"/>
        <v>-25.692517754719706</v>
      </c>
      <c r="F275" s="9">
        <f t="shared" si="54"/>
        <v>-18.743135149905655</v>
      </c>
      <c r="G275" s="10">
        <f t="shared" si="63"/>
        <v>2.1666666599999997</v>
      </c>
      <c r="H275" s="5">
        <f t="shared" si="63"/>
        <v>1</v>
      </c>
      <c r="I275">
        <f t="shared" si="56"/>
        <v>58.08723469354468</v>
      </c>
      <c r="J275">
        <f t="shared" si="57"/>
        <v>44.125734263313255</v>
      </c>
      <c r="K275">
        <f t="shared" si="57"/>
        <v>-37.776267815473823</v>
      </c>
      <c r="L275">
        <f t="shared" si="58"/>
        <v>-10.06886565333134</v>
      </c>
      <c r="M275">
        <f t="shared" si="59"/>
        <v>-23.553992381576968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62.987497570108189</v>
      </c>
      <c r="C276" s="9">
        <f t="shared" si="52"/>
        <v>1.5420000000000011</v>
      </c>
      <c r="D276" s="9">
        <f t="shared" si="53"/>
        <v>80.987497570108189</v>
      </c>
      <c r="E276" s="9">
        <f t="shared" si="53"/>
        <v>-25.919599333475418</v>
      </c>
      <c r="F276" s="9">
        <f t="shared" si="54"/>
        <v>-18.896028911849399</v>
      </c>
      <c r="G276" s="10">
        <f t="shared" si="63"/>
        <v>2.1666666599999997</v>
      </c>
      <c r="H276" s="5">
        <f t="shared" si="63"/>
        <v>1</v>
      </c>
      <c r="I276">
        <f t="shared" si="56"/>
        <v>58.133435186363577</v>
      </c>
      <c r="J276">
        <f t="shared" si="57"/>
        <v>44.065321069393271</v>
      </c>
      <c r="K276">
        <f t="shared" si="57"/>
        <v>-37.917591769763284</v>
      </c>
      <c r="L276">
        <f t="shared" si="58"/>
        <v>-10.06307766917366</v>
      </c>
      <c r="M276">
        <f t="shared" si="59"/>
        <v>-23.514862570676335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63.251708361126504</v>
      </c>
      <c r="C277" s="9">
        <f t="shared" ref="C277:C289" si="68">C276+_dt</f>
        <v>1.5480000000000012</v>
      </c>
      <c r="D277" s="9">
        <f t="shared" ref="D277:E289" si="69">D276+$C$7*(J276+J277)/2</f>
        <v>81.251708361126504</v>
      </c>
      <c r="E277" s="9">
        <f t="shared" si="69"/>
        <v>-26.147528151620271</v>
      </c>
      <c r="F277" s="9">
        <f t="shared" ref="F277:F289" si="70">$O$1*D277^2+$O$2*D277+$O$3</f>
        <v>-19.049293706470003</v>
      </c>
      <c r="G277" s="10">
        <f t="shared" ref="G277:H289" si="71">G276</f>
        <v>2.1666666599999997</v>
      </c>
      <c r="H277" s="5">
        <f t="shared" si="71"/>
        <v>1</v>
      </c>
      <c r="I277">
        <f t="shared" ref="I277:I289" si="72">SQRT(J277^2+K277^2)</f>
        <v>58.179877696796318</v>
      </c>
      <c r="J277">
        <f t="shared" ref="J277:K289" si="73">J276+L276*$C$7</f>
        <v>44.004942603378225</v>
      </c>
      <c r="K277">
        <f t="shared" si="73"/>
        <v>-38.058680945187341</v>
      </c>
      <c r="L277">
        <f t="shared" ref="L277:L289" si="74">-$C$15*I277*J277</f>
        <v>-10.05731752975891</v>
      </c>
      <c r="M277">
        <f t="shared" ref="M277:M289" si="75">-$C$6-$C$15*I277*K277</f>
        <v>-23.475698936879212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63.515556985031239</v>
      </c>
      <c r="C278" s="9">
        <f t="shared" si="68"/>
        <v>1.5540000000000012</v>
      </c>
      <c r="D278" s="9">
        <f t="shared" si="69"/>
        <v>81.515556985031239</v>
      </c>
      <c r="E278" s="9">
        <f t="shared" si="69"/>
        <v>-26.37630279987226</v>
      </c>
      <c r="F278" s="9">
        <f t="shared" si="70"/>
        <v>-19.202927268362249</v>
      </c>
      <c r="G278" s="10">
        <f t="shared" si="71"/>
        <v>2.1666666599999997</v>
      </c>
      <c r="H278" s="5">
        <f t="shared" si="71"/>
        <v>1</v>
      </c>
      <c r="I278">
        <f t="shared" si="72"/>
        <v>58.22655957178722</v>
      </c>
      <c r="J278">
        <f t="shared" si="73"/>
        <v>43.94459869819967</v>
      </c>
      <c r="K278">
        <f t="shared" si="73"/>
        <v>-38.199535138808614</v>
      </c>
      <c r="L278">
        <f t="shared" si="74"/>
        <v>-10.051584585676515</v>
      </c>
      <c r="M278">
        <f t="shared" si="75"/>
        <v>-23.436501650811813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63.779043648697893</v>
      </c>
      <c r="C279" s="9">
        <f t="shared" si="68"/>
        <v>1.5600000000000012</v>
      </c>
      <c r="D279" s="9">
        <f t="shared" si="69"/>
        <v>81.779043648697893</v>
      </c>
      <c r="E279" s="9">
        <f t="shared" si="69"/>
        <v>-26.605921867734825</v>
      </c>
      <c r="F279" s="9">
        <f t="shared" si="70"/>
        <v>-19.356927336634591</v>
      </c>
      <c r="G279" s="10">
        <f t="shared" si="71"/>
        <v>2.1666666599999997</v>
      </c>
      <c r="H279" s="5">
        <f t="shared" si="71"/>
        <v>1</v>
      </c>
      <c r="I279">
        <f t="shared" si="72"/>
        <v>58.273478169050783</v>
      </c>
      <c r="J279">
        <f t="shared" si="73"/>
        <v>43.884289190685614</v>
      </c>
      <c r="K279">
        <f t="shared" si="73"/>
        <v>-38.340154148713488</v>
      </c>
      <c r="L279">
        <f t="shared" si="74"/>
        <v>-10.045878192853676</v>
      </c>
      <c r="M279">
        <f t="shared" si="75"/>
        <v>-23.397270888594932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64.042168558034533</v>
      </c>
      <c r="C280" s="9">
        <f t="shared" si="68"/>
        <v>1.5660000000000012</v>
      </c>
      <c r="D280" s="9">
        <f t="shared" si="69"/>
        <v>82.042168558034533</v>
      </c>
      <c r="E280" s="9">
        <f t="shared" si="69"/>
        <v>-26.836383943503101</v>
      </c>
      <c r="F280" s="9">
        <f t="shared" si="70"/>
        <v>-19.511291654905744</v>
      </c>
      <c r="G280" s="10">
        <f t="shared" si="71"/>
        <v>2.1666666599999997</v>
      </c>
      <c r="H280" s="5">
        <f t="shared" si="71"/>
        <v>1</v>
      </c>
      <c r="I280">
        <f t="shared" si="72"/>
        <v>58.320630857133494</v>
      </c>
      <c r="J280">
        <f t="shared" si="73"/>
        <v>43.82401392152849</v>
      </c>
      <c r="K280">
        <f t="shared" si="73"/>
        <v>-38.480537774045061</v>
      </c>
      <c r="L280">
        <f t="shared" si="74"/>
        <v>-10.040197712544373</v>
      </c>
      <c r="M280">
        <f t="shared" si="75"/>
        <v>-23.35800683177381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64.304931918004883</v>
      </c>
      <c r="C281" s="9">
        <f t="shared" si="68"/>
        <v>1.5720000000000012</v>
      </c>
      <c r="D281" s="9">
        <f t="shared" si="69"/>
        <v>82.304931918004883</v>
      </c>
      <c r="E281" s="9">
        <f t="shared" si="69"/>
        <v>-27.067687614270344</v>
      </c>
      <c r="F281" s="9">
        <f t="shared" si="70"/>
        <v>-19.666017971301528</v>
      </c>
      <c r="G281" s="10">
        <f t="shared" si="71"/>
        <v>2.1666666599999997</v>
      </c>
      <c r="H281" s="5">
        <f t="shared" si="71"/>
        <v>1</v>
      </c>
      <c r="I281">
        <f t="shared" si="72"/>
        <v>58.368015015473965</v>
      </c>
      <c r="J281">
        <f t="shared" si="73"/>
        <v>43.763772735253227</v>
      </c>
      <c r="K281">
        <f t="shared" si="73"/>
        <v>-38.620685815035706</v>
      </c>
      <c r="L281">
        <f t="shared" si="74"/>
        <v>-10.034542511318074</v>
      </c>
      <c r="M281">
        <f t="shared" si="75"/>
        <v>-23.3187096672482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64.567333932651195</v>
      </c>
      <c r="C282" s="9">
        <f t="shared" si="68"/>
        <v>1.5780000000000012</v>
      </c>
      <c r="D282" s="9">
        <f t="shared" si="69"/>
        <v>82.567333932651195</v>
      </c>
      <c r="E282" s="9">
        <f t="shared" si="69"/>
        <v>-27.29983146593457</v>
      </c>
      <c r="F282" s="9">
        <f t="shared" si="70"/>
        <v>-19.821104038451946</v>
      </c>
      <c r="G282" s="10">
        <f t="shared" si="71"/>
        <v>2.1666666599999997</v>
      </c>
      <c r="H282" s="5">
        <f t="shared" si="71"/>
        <v>1</v>
      </c>
      <c r="I282">
        <f t="shared" si="72"/>
        <v>58.415628034461257</v>
      </c>
      <c r="J282">
        <f t="shared" si="73"/>
        <v>43.703565480185318</v>
      </c>
      <c r="K282">
        <f t="shared" si="73"/>
        <v>-38.760598073039198</v>
      </c>
      <c r="L282">
        <f t="shared" si="74"/>
        <v>-10.028911961048159</v>
      </c>
      <c r="M282">
        <f t="shared" si="75"/>
        <v>-23.279379587202627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64.829374805117013</v>
      </c>
      <c r="C283" s="9">
        <f t="shared" si="68"/>
        <v>1.5840000000000012</v>
      </c>
      <c r="D283" s="9">
        <f t="shared" si="69"/>
        <v>82.829374805117013</v>
      </c>
      <c r="E283" s="9">
        <f t="shared" si="69"/>
        <v>-27.532814083205373</v>
      </c>
      <c r="F283" s="9">
        <f t="shared" si="70"/>
        <v>-19.976547613488485</v>
      </c>
      <c r="G283" s="10">
        <f t="shared" si="71"/>
        <v>2.1666666599999997</v>
      </c>
      <c r="H283" s="5">
        <f t="shared" si="71"/>
        <v>1</v>
      </c>
      <c r="I283">
        <f t="shared" si="72"/>
        <v>58.463467315491627</v>
      </c>
      <c r="J283">
        <f t="shared" si="73"/>
        <v>43.643392008419028</v>
      </c>
      <c r="K283">
        <f t="shared" si="73"/>
        <v>-38.900274350562412</v>
      </c>
      <c r="L283">
        <f t="shared" si="74"/>
        <v>-10.023305438900051</v>
      </c>
      <c r="M283">
        <f t="shared" si="75"/>
        <v>-23.240016789036908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65.091054737669623</v>
      </c>
      <c r="C284" s="9">
        <f t="shared" si="68"/>
        <v>1.5900000000000012</v>
      </c>
      <c r="D284" s="9">
        <f t="shared" si="69"/>
        <v>83.091054737669623</v>
      </c>
      <c r="E284" s="9">
        <f t="shared" si="69"/>
        <v>-27.76663404961095</v>
      </c>
      <c r="F284" s="9">
        <f t="shared" si="70"/>
        <v>-20.132346458041663</v>
      </c>
      <c r="G284" s="10">
        <f t="shared" si="71"/>
        <v>2.1666666599999997</v>
      </c>
      <c r="H284" s="5">
        <f t="shared" si="71"/>
        <v>1</v>
      </c>
      <c r="I284">
        <f t="shared" si="72"/>
        <v>58.511530271023517</v>
      </c>
      <c r="J284">
        <f t="shared" si="73"/>
        <v>43.583252175785624</v>
      </c>
      <c r="K284">
        <f t="shared" si="73"/>
        <v>-39.039714451296632</v>
      </c>
      <c r="L284">
        <f t="shared" si="74"/>
        <v>-10.017722327319072</v>
      </c>
      <c r="M284">
        <f t="shared" si="75"/>
        <v>-23.200621475296877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65.35237393172244</v>
      </c>
      <c r="C285" s="9">
        <f t="shared" si="68"/>
        <v>1.5960000000000012</v>
      </c>
      <c r="D285" s="9">
        <f t="shared" si="69"/>
        <v>83.35237393172244</v>
      </c>
      <c r="E285" s="9">
        <f t="shared" si="69"/>
        <v>-28.001289947505285</v>
      </c>
      <c r="F285" s="9">
        <f t="shared" si="70"/>
        <v>-20.288498338238774</v>
      </c>
      <c r="G285" s="10">
        <f t="shared" si="71"/>
        <v>2.1666666599999997</v>
      </c>
      <c r="H285" s="5">
        <f t="shared" si="71"/>
        <v>1</v>
      </c>
      <c r="I285">
        <f t="shared" si="72"/>
        <v>58.559814324630899</v>
      </c>
      <c r="J285">
        <f t="shared" si="73"/>
        <v>43.523145841821709</v>
      </c>
      <c r="K285">
        <f t="shared" si="73"/>
        <v>-39.178918180148415</v>
      </c>
      <c r="L285">
        <f t="shared" si="74"/>
        <v>-10.012162014018008</v>
      </c>
      <c r="M285">
        <f t="shared" si="75"/>
        <v>-23.161193853605347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65.613332587857116</v>
      </c>
      <c r="C286" s="9">
        <f t="shared" si="68"/>
        <v>1.6020000000000012</v>
      </c>
      <c r="D286" s="9">
        <f t="shared" si="69"/>
        <v>83.613332587857116</v>
      </c>
      <c r="E286" s="9">
        <f t="shared" si="69"/>
        <v>-28.236780358075539</v>
      </c>
      <c r="F286" s="9">
        <f t="shared" si="70"/>
        <v>-20.445001024701874</v>
      </c>
      <c r="G286" s="10">
        <f t="shared" si="71"/>
        <v>2.1666666599999997</v>
      </c>
      <c r="H286" s="5">
        <f t="shared" si="71"/>
        <v>1</v>
      </c>
      <c r="I286">
        <f t="shared" si="72"/>
        <v>58.608316911054956</v>
      </c>
      <c r="J286">
        <f t="shared" si="73"/>
        <v>43.463072869737601</v>
      </c>
      <c r="K286">
        <f t="shared" si="73"/>
        <v>-39.317885343270049</v>
      </c>
      <c r="L286">
        <f t="shared" si="74"/>
        <v>-10.00662389196439</v>
      </c>
      <c r="M286">
        <f t="shared" si="75"/>
        <v>-23.121734136593322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65.873930905845484</v>
      </c>
      <c r="C287" s="9">
        <f t="shared" si="68"/>
        <v>1.6080000000000012</v>
      </c>
      <c r="D287" s="9">
        <f t="shared" si="69"/>
        <v>83.873930905845484</v>
      </c>
      <c r="E287" s="9">
        <f t="shared" si="69"/>
        <v>-28.473103861349617</v>
      </c>
      <c r="F287" s="9">
        <f t="shared" si="70"/>
        <v>-20.601852292545978</v>
      </c>
      <c r="G287" s="10">
        <f t="shared" si="71"/>
        <v>2.1666666599999997</v>
      </c>
      <c r="H287" s="5">
        <f t="shared" si="71"/>
        <v>1</v>
      </c>
      <c r="I287">
        <f t="shared" si="72"/>
        <v>58.657035476254144</v>
      </c>
      <c r="J287">
        <f t="shared" si="73"/>
        <v>43.403033126385814</v>
      </c>
      <c r="K287">
        <f t="shared" si="73"/>
        <v>-39.456615748089611</v>
      </c>
      <c r="L287">
        <f t="shared" si="74"/>
        <v>-10.001107359367532</v>
      </c>
      <c r="M287">
        <f t="shared" si="75"/>
        <v>-23.082242541831427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66.134169084671328</v>
      </c>
      <c r="C288" s="9">
        <f t="shared" si="68"/>
        <v>1.6140000000000012</v>
      </c>
      <c r="D288" s="9">
        <f t="shared" si="69"/>
        <v>84.134169084671328</v>
      </c>
      <c r="E288" s="9">
        <f t="shared" si="69"/>
        <v>-28.710259036203908</v>
      </c>
      <c r="F288" s="9">
        <f t="shared" si="70"/>
        <v>-20.759049921377443</v>
      </c>
      <c r="G288" s="10">
        <f t="shared" si="71"/>
        <v>2.1666666599999997</v>
      </c>
      <c r="H288" s="5">
        <f t="shared" si="71"/>
        <v>1</v>
      </c>
      <c r="I288">
        <f t="shared" si="72"/>
        <v>58.705967477452624</v>
      </c>
      <c r="J288">
        <f t="shared" si="73"/>
        <v>43.343026482229611</v>
      </c>
      <c r="K288">
        <f t="shared" si="73"/>
        <v>-39.595109203340598</v>
      </c>
      <c r="L288">
        <f t="shared" si="74"/>
        <v>-9.9956118196652657</v>
      </c>
      <c r="M288">
        <f t="shared" si="75"/>
        <v>-23.042719291761625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66.394047322551955</v>
      </c>
      <c r="C289" s="9">
        <f t="shared" si="68"/>
        <v>1.6200000000000012</v>
      </c>
      <c r="D289" s="9">
        <f t="shared" si="69"/>
        <v>84.394047322551955</v>
      </c>
      <c r="E289" s="9">
        <f t="shared" si="69"/>
        <v>-28.948244460371203</v>
      </c>
      <c r="F289" s="9">
        <f t="shared" si="70"/>
        <v>-20.91659169529261</v>
      </c>
      <c r="G289" s="10">
        <f t="shared" si="71"/>
        <v>2.1666666599999997</v>
      </c>
      <c r="H289" s="5">
        <f t="shared" si="71"/>
        <v>1</v>
      </c>
      <c r="I289">
        <f t="shared" si="72"/>
        <v>58.755110383187038</v>
      </c>
      <c r="J289">
        <f t="shared" si="73"/>
        <v>43.28305281131162</v>
      </c>
      <c r="K289">
        <f t="shared" si="73"/>
        <v>-39.733365519091166</v>
      </c>
      <c r="L289">
        <f t="shared" si="74"/>
        <v>-9.99013668151043</v>
      </c>
      <c r="M289">
        <f t="shared" si="75"/>
        <v>-23.00316461362916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77" priority="16" stopIfTrue="1" operator="greaterThan">
      <formula>$G$19</formula>
    </cfRule>
    <cfRule type="cellIs" dxfId="76" priority="17" stopIfTrue="1" operator="lessThan">
      <formula>$H$19</formula>
    </cfRule>
    <cfRule type="cellIs" dxfId="75" priority="18" stopIfTrue="1" operator="between">
      <formula>$H$19</formula>
      <formula>$G$19</formula>
    </cfRule>
  </conditionalFormatting>
  <conditionalFormatting sqref="E19:E20">
    <cfRule type="cellIs" dxfId="74" priority="13" stopIfTrue="1" operator="lessThan">
      <formula>$H$19</formula>
    </cfRule>
    <cfRule type="cellIs" dxfId="73" priority="14" stopIfTrue="1" operator="greaterThan">
      <formula>$G$19</formula>
    </cfRule>
    <cfRule type="cellIs" dxfId="72" priority="15" stopIfTrue="1" operator="between">
      <formula>$H$19</formula>
      <formula>$G$19</formula>
    </cfRule>
  </conditionalFormatting>
  <conditionalFormatting sqref="F19">
    <cfRule type="cellIs" dxfId="71" priority="10" stopIfTrue="1" operator="lessThan">
      <formula>$H$19</formula>
    </cfRule>
    <cfRule type="cellIs" dxfId="70" priority="11" stopIfTrue="1" operator="greaterThan">
      <formula>$G$19</formula>
    </cfRule>
    <cfRule type="cellIs" dxfId="69" priority="12" stopIfTrue="1" operator="between">
      <formula>$H$19</formula>
      <formula>$G$19</formula>
    </cfRule>
  </conditionalFormatting>
  <conditionalFormatting sqref="F20">
    <cfRule type="cellIs" dxfId="68" priority="7" stopIfTrue="1" operator="lessThan">
      <formula>$H$19</formula>
    </cfRule>
    <cfRule type="cellIs" dxfId="67" priority="8" stopIfTrue="1" operator="greaterThan">
      <formula>$G$19</formula>
    </cfRule>
    <cfRule type="cellIs" dxfId="66" priority="9" stopIfTrue="1" operator="between">
      <formula>$H$19</formula>
      <formula>$G$19</formula>
    </cfRule>
  </conditionalFormatting>
  <conditionalFormatting sqref="E21:E289">
    <cfRule type="cellIs" dxfId="65" priority="4" stopIfTrue="1" operator="lessThan">
      <formula>$H$19</formula>
    </cfRule>
    <cfRule type="cellIs" dxfId="64" priority="5" stopIfTrue="1" operator="greaterThan">
      <formula>$G$19</formula>
    </cfRule>
    <cfRule type="cellIs" dxfId="63" priority="6" stopIfTrue="1" operator="between">
      <formula>$H$19</formula>
      <formula>$G$19</formula>
    </cfRule>
  </conditionalFormatting>
  <conditionalFormatting sqref="F21:F289">
    <cfRule type="cellIs" dxfId="62" priority="1" stopIfTrue="1" operator="lessThan">
      <formula>$H$19</formula>
    </cfRule>
    <cfRule type="cellIs" dxfId="61" priority="2" stopIfTrue="1" operator="greaterThan">
      <formula>$G$19</formula>
    </cfRule>
    <cfRule type="cellIs" dxfId="60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546"/>
  <sheetViews>
    <sheetView topLeftCell="A3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SummaryChart!G28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-4.1576127475669187E-3</v>
      </c>
      <c r="P1" s="5" t="s">
        <v>10</v>
      </c>
    </row>
    <row r="2" spans="2:22" ht="22.5" x14ac:dyDescent="0.3">
      <c r="C2" s="24">
        <f>SummaryChart!H28</f>
        <v>5.5822491296341914</v>
      </c>
      <c r="D2" s="1" t="s">
        <v>18</v>
      </c>
      <c r="G2" s="9" t="s">
        <v>23</v>
      </c>
      <c r="O2" s="28">
        <f>TAN(C2/180*PI())</f>
        <v>9.7738077125683512E-2</v>
      </c>
      <c r="P2" s="5" t="s">
        <v>12</v>
      </c>
    </row>
    <row r="3" spans="2:22" ht="22.5" x14ac:dyDescent="0.3">
      <c r="C3" s="24">
        <f>SummaryChart!J28/12</f>
        <v>0.74772880212714676</v>
      </c>
      <c r="D3" s="1" t="s">
        <v>19</v>
      </c>
      <c r="G3" s="9" t="s">
        <v>28</v>
      </c>
      <c r="O3" s="28">
        <f>C3</f>
        <v>0.74772880212714676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SummaryChart!B28</f>
        <v>19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4.7621210896011235E-2</v>
      </c>
      <c r="C12" s="14"/>
      <c r="D12" s="15">
        <f ca="1">CELL("contents",INDIRECT("D"&amp;C13-1))</f>
        <v>18.701141664784398</v>
      </c>
      <c r="E12" s="15">
        <f ca="1">CELL("contents",INDIRECT("E"&amp;C13-1))</f>
        <v>1.0462106392074022</v>
      </c>
      <c r="F12">
        <f ca="1">D13-D12</f>
        <v>0.34647954611161325</v>
      </c>
      <c r="G12">
        <f ca="1">D13-D11</f>
        <v>4.7621210896011235E-2</v>
      </c>
      <c r="H12" s="27">
        <f ca="1">G12/F12</f>
        <v>0.13744306534236445</v>
      </c>
      <c r="I12">
        <f ca="1">D13-D12</f>
        <v>0.34647954611161325</v>
      </c>
      <c r="J12">
        <f ca="1">E13-E12</f>
        <v>-2.4808367016931232E-2</v>
      </c>
      <c r="K12">
        <f ca="1">ATAN(J12/I12)*180/PI()</f>
        <v>-4.0954599297225842</v>
      </c>
      <c r="N12" s="26">
        <f ca="1">E13-E12</f>
        <v>-2.4808367016931232E-2</v>
      </c>
      <c r="O12" s="26">
        <f ca="1">N12+E13-H12*N12</f>
        <v>1.0000036431824852</v>
      </c>
      <c r="P12">
        <f ca="1">IF(AND(G12&gt;0,G12&lt;F12),1,0)</f>
        <v>1</v>
      </c>
      <c r="Q12" s="26">
        <f ca="1">IF(P12=1,O12,O13)</f>
        <v>1.0000036431824852</v>
      </c>
    </row>
    <row r="13" spans="2:22" x14ac:dyDescent="0.2">
      <c r="B13" t="str">
        <f ca="1">CELL("address",INDEX(B20:B290,MATCH(MIN(B20:B290),B20:B290,0)))</f>
        <v>$B$72</v>
      </c>
      <c r="C13">
        <f ca="1">CELL("row",INDEX(A20:A289,MATCH(MIN(A20:A289),A20:A289,0)))</f>
        <v>72</v>
      </c>
      <c r="D13" s="15">
        <f ca="1">CELL("contents",INDIRECT("D"&amp;C13))</f>
        <v>19.047621210896011</v>
      </c>
      <c r="E13" s="15">
        <f ca="1">CELL("contents",INDIRECT("E"&amp;C13))</f>
        <v>1.021402272190471</v>
      </c>
      <c r="F13">
        <f ca="1">D14-D13</f>
        <v>0.34600674957730604</v>
      </c>
      <c r="G13">
        <f ca="1">D14-D11</f>
        <v>0.39362796047331727</v>
      </c>
      <c r="H13" s="27">
        <f ca="1">G13/F13</f>
        <v>1.1376308726757123</v>
      </c>
      <c r="N13" s="26">
        <f ca="1">E14-E13</f>
        <v>-2.5932778642244081E-2</v>
      </c>
      <c r="O13" s="26">
        <f ca="1">E13+H13*N13</f>
        <v>0.99190034259278881</v>
      </c>
      <c r="P13">
        <f ca="1">IF(G13&lt;F13,1,0)</f>
        <v>0</v>
      </c>
    </row>
    <row r="14" spans="2:22" x14ac:dyDescent="0.2">
      <c r="D14" s="15">
        <f ca="1">CELL("contents",INDIRECT("D"&amp;C13+1))</f>
        <v>19.393627960473317</v>
      </c>
      <c r="E14" s="15">
        <f ca="1">CELL("contents",INDIRECT("E"&amp;C13+1))</f>
        <v>0.99546949354822689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19.047621210896011</v>
      </c>
      <c r="P15" s="10">
        <f>Q19</f>
        <v>2.9683024572265966</v>
      </c>
      <c r="Q15" s="10">
        <f>Q19</f>
        <v>2.9683024572265966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0.74772880212714676</v>
      </c>
      <c r="F19" s="9">
        <f>$O$1*D19^2+$O$2*D19+$O$3</f>
        <v>0.74772880212714676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62.203599030478543</v>
      </c>
      <c r="K19">
        <f>C1*SIN(C2/180*PI())</f>
        <v>6.0796601595360036</v>
      </c>
      <c r="L19">
        <f>-C15*I19*J19</f>
        <v>-15.272264241068775</v>
      </c>
      <c r="M19">
        <f>-C6-C15*I19*K19</f>
        <v>-33.666681740277397</v>
      </c>
      <c r="N19" s="16">
        <f>MAX(E19:E289)</f>
        <v>1.3047433293726445</v>
      </c>
      <c r="O19" s="19">
        <f>INDEX(C19:C289,MATCH(N19,E19:E289,0),1)</f>
        <v>0.18600000000000008</v>
      </c>
      <c r="P19" s="19">
        <f>COUNTIF(E19:E289,"&gt;"&amp;H19)*_dt</f>
        <v>0.27600000000000002</v>
      </c>
      <c r="Q19" s="21">
        <f>INDEX(D19:D289,MATCH(T17,T19:T289,0),1)</f>
        <v>2.9683024572265966</v>
      </c>
      <c r="R19" s="21">
        <f>INDEX(D19:D289,MATCH(T17,U19:U289,0),1)</f>
        <v>19.047621210896011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16.079318753669416</v>
      </c>
    </row>
    <row r="20" spans="1:22" x14ac:dyDescent="0.2">
      <c r="A20">
        <f>B20</f>
        <v>18.627053306573469</v>
      </c>
      <c r="B20">
        <f>ABS(D20-$D$11)</f>
        <v>18.627053306573469</v>
      </c>
      <c r="C20" s="9">
        <f>C19+_dt</f>
        <v>6.0000000000000001E-3</v>
      </c>
      <c r="D20" s="9">
        <f>D19+$C$7*(J19+J20)/2</f>
        <v>0.37294669342653208</v>
      </c>
      <c r="E20" s="9">
        <f>E19+$C$7*(K19+K20)/2</f>
        <v>0.78360076281303781</v>
      </c>
      <c r="F20" s="9">
        <f>$O$1*D20^2+$O$2*D20+$O$3</f>
        <v>0.78360161563182196</v>
      </c>
      <c r="G20" s="10">
        <f>G19</f>
        <v>2.1666666599999997</v>
      </c>
      <c r="H20" s="5">
        <f>H19</f>
        <v>1</v>
      </c>
      <c r="I20">
        <f>SQRT(J20^2+K20^2)</f>
        <v>62.38944733953565</v>
      </c>
      <c r="J20">
        <f>J19+L19*$C$7</f>
        <v>62.111965445032133</v>
      </c>
      <c r="K20">
        <f>K19+M19*$C$7</f>
        <v>5.8776600690943388</v>
      </c>
      <c r="L20">
        <f>-$C$15*I20*J20</f>
        <v>-15.222791873452042</v>
      </c>
      <c r="M20">
        <f>-$C$6-$C$15*I20*K20</f>
        <v>-33.614533966259785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18.254655524156998</v>
      </c>
      <c r="B21">
        <f t="shared" ref="B21:B84" si="3">ABS(D21-$D$11)</f>
        <v>18.254655524156998</v>
      </c>
      <c r="C21" s="9">
        <f t="shared" ref="C21:C84" si="4">C20+_dt</f>
        <v>1.2E-2</v>
      </c>
      <c r="D21" s="9">
        <f t="shared" ref="D21:E84" si="5">D20+$C$7*(J20+J21)/2</f>
        <v>0.74534447584300278</v>
      </c>
      <c r="E21" s="9">
        <f t="shared" si="5"/>
        <v>0.81826166161621117</v>
      </c>
      <c r="F21" s="9">
        <f t="shared" ref="F21:F84" si="6">$O$1*D21^2+$O$2*D21+$O$3</f>
        <v>0.81826762450995405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62.279812552228584</v>
      </c>
      <c r="J21">
        <f t="shared" ref="J21:K84" si="9">J20+L20*$C$7</f>
        <v>62.020628693791423</v>
      </c>
      <c r="K21">
        <f t="shared" si="9"/>
        <v>5.6759728652967798</v>
      </c>
      <c r="L21">
        <f t="shared" ref="L21:L84" si="10">-$C$15*I21*J21</f>
        <v>-15.173695345805267</v>
      </c>
      <c r="M21">
        <f t="shared" ref="M21:M84" si="11">-$C$6-$C$15*I21*K21</f>
        <v>-33.562658658626148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17.882804878510473</v>
      </c>
      <c r="B22">
        <f t="shared" si="3"/>
        <v>17.882804878510473</v>
      </c>
      <c r="C22" s="9">
        <f t="shared" si="4"/>
        <v>1.8000000000000002E-2</v>
      </c>
      <c r="D22" s="9">
        <f t="shared" si="5"/>
        <v>1.1171951214895268</v>
      </c>
      <c r="E22" s="9">
        <f t="shared" si="5"/>
        <v>0.85171337095213662</v>
      </c>
      <c r="F22" s="9">
        <f t="shared" si="6"/>
        <v>0.85173208491678931</v>
      </c>
      <c r="G22" s="10">
        <f t="shared" si="7"/>
        <v>2.1666666599999997</v>
      </c>
      <c r="H22" s="5">
        <f t="shared" si="7"/>
        <v>1</v>
      </c>
      <c r="I22">
        <f t="shared" si="8"/>
        <v>62.171093750346621</v>
      </c>
      <c r="J22">
        <f t="shared" si="9"/>
        <v>61.929586521716594</v>
      </c>
      <c r="K22">
        <f t="shared" si="9"/>
        <v>5.4745969133450227</v>
      </c>
      <c r="L22">
        <f t="shared" si="10"/>
        <v>-15.124972276612167</v>
      </c>
      <c r="M22">
        <f t="shared" si="11"/>
        <v>-33.511052791575374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17.511499608881152</v>
      </c>
      <c r="B23">
        <f t="shared" si="3"/>
        <v>17.511499608881152</v>
      </c>
      <c r="C23" s="9">
        <f t="shared" si="4"/>
        <v>2.4E-2</v>
      </c>
      <c r="D23" s="9">
        <f t="shared" si="5"/>
        <v>1.4885003911188472</v>
      </c>
      <c r="E23" s="9">
        <f t="shared" si="5"/>
        <v>0.88395775348195837</v>
      </c>
      <c r="F23" s="9">
        <f t="shared" si="6"/>
        <v>0.88400022242844845</v>
      </c>
      <c r="G23" s="10">
        <f t="shared" si="7"/>
        <v>2.1666666599999997</v>
      </c>
      <c r="H23" s="5">
        <f t="shared" si="7"/>
        <v>1</v>
      </c>
      <c r="I23">
        <f t="shared" si="8"/>
        <v>62.063289051462654</v>
      </c>
      <c r="J23">
        <f t="shared" si="9"/>
        <v>61.838836688056922</v>
      </c>
      <c r="K23">
        <f t="shared" si="9"/>
        <v>5.2735305965955703</v>
      </c>
      <c r="L23">
        <f t="shared" si="10"/>
        <v>-15.076620302062363</v>
      </c>
      <c r="M23">
        <f t="shared" si="11"/>
        <v>-33.45971335934486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17.140737967918248</v>
      </c>
      <c r="B24">
        <f t="shared" si="3"/>
        <v>17.140737967918248</v>
      </c>
      <c r="C24" s="9">
        <f t="shared" si="4"/>
        <v>0.03</v>
      </c>
      <c r="D24" s="9">
        <f t="shared" si="5"/>
        <v>1.8592620320817517</v>
      </c>
      <c r="E24" s="9">
        <f t="shared" si="5"/>
        <v>0.91499666222106357</v>
      </c>
      <c r="F24" s="9">
        <f t="shared" si="6"/>
        <v>0.91507723233744964</v>
      </c>
      <c r="G24" s="10">
        <f t="shared" si="7"/>
        <v>2.1666666599999997</v>
      </c>
      <c r="H24" s="5">
        <f t="shared" si="7"/>
        <v>1</v>
      </c>
      <c r="I24">
        <f t="shared" si="8"/>
        <v>61.956396578076387</v>
      </c>
      <c r="J24">
        <f t="shared" si="9"/>
        <v>61.74837696624455</v>
      </c>
      <c r="K24">
        <f t="shared" si="9"/>
        <v>5.0727723164395009</v>
      </c>
      <c r="L24">
        <f t="shared" si="10"/>
        <v>-15.028637075791519</v>
      </c>
      <c r="M24">
        <f t="shared" si="11"/>
        <v>-33.40863737603285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16.770518221588144</v>
      </c>
      <c r="B25">
        <f t="shared" si="3"/>
        <v>16.770518221588144</v>
      </c>
      <c r="C25" s="9">
        <f t="shared" si="4"/>
        <v>3.5999999999999997E-2</v>
      </c>
      <c r="D25" s="9">
        <f t="shared" si="5"/>
        <v>2.2294817784118548</v>
      </c>
      <c r="E25" s="9">
        <f t="shared" si="5"/>
        <v>0.94483194064693199</v>
      </c>
      <c r="F25" s="9">
        <f t="shared" si="6"/>
        <v>0.9449682799454302</v>
      </c>
      <c r="G25" s="10">
        <f t="shared" si="7"/>
        <v>2.1666666599999997</v>
      </c>
      <c r="H25" s="5">
        <f t="shared" si="7"/>
        <v>1</v>
      </c>
      <c r="I25">
        <f t="shared" si="8"/>
        <v>61.850414457238813</v>
      </c>
      <c r="J25">
        <f t="shared" si="9"/>
        <v>61.6582051437898</v>
      </c>
      <c r="K25">
        <f t="shared" si="9"/>
        <v>4.8723204921833041</v>
      </c>
      <c r="L25">
        <f t="shared" si="10"/>
        <v>-14.981020268624794</v>
      </c>
      <c r="M25">
        <f t="shared" si="11"/>
        <v>-33.35782187542457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16.400838649090243</v>
      </c>
      <c r="B26">
        <f t="shared" si="3"/>
        <v>16.400838649090243</v>
      </c>
      <c r="C26" s="9">
        <f t="shared" si="4"/>
        <v>4.1999999999999996E-2</v>
      </c>
      <c r="D26" s="9">
        <f t="shared" si="5"/>
        <v>2.5991613509097582</v>
      </c>
      <c r="E26" s="9">
        <f t="shared" si="5"/>
        <v>0.97346542280627413</v>
      </c>
      <c r="F26" s="9">
        <f t="shared" si="6"/>
        <v>0.97367850085309604</v>
      </c>
      <c r="G26" s="10">
        <f t="shared" si="7"/>
        <v>2.1666666599999997</v>
      </c>
      <c r="H26" s="5">
        <f t="shared" si="7"/>
        <v>1</v>
      </c>
      <c r="I26">
        <f t="shared" si="8"/>
        <v>61.74534082017972</v>
      </c>
      <c r="J26">
        <f t="shared" si="9"/>
        <v>61.568319022178052</v>
      </c>
      <c r="K26">
        <f t="shared" si="9"/>
        <v>4.6721735609307569</v>
      </c>
      <c r="L26">
        <f t="shared" si="10"/>
        <v>-14.933767568323619</v>
      </c>
      <c r="M26">
        <f t="shared" si="11"/>
        <v>-33.307263910821945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16.031697542773404</v>
      </c>
      <c r="B27">
        <f t="shared" si="3"/>
        <v>16.031697542773404</v>
      </c>
      <c r="C27" s="9">
        <f t="shared" si="4"/>
        <v>4.7999999999999994E-2</v>
      </c>
      <c r="D27" s="9">
        <f t="shared" si="5"/>
        <v>2.9683024572265966</v>
      </c>
      <c r="E27" s="9">
        <f t="shared" si="5"/>
        <v>1.000898933421464</v>
      </c>
      <c r="F27" s="9">
        <f t="shared" si="6"/>
        <v>1.0012130012474287</v>
      </c>
      <c r="G27" s="10">
        <f t="shared" si="7"/>
        <v>2.1666666599999997</v>
      </c>
      <c r="H27" s="5">
        <f t="shared" si="7"/>
        <v>1</v>
      </c>
      <c r="I27">
        <f t="shared" si="8"/>
        <v>61.641173801938038</v>
      </c>
      <c r="J27">
        <f t="shared" si="9"/>
        <v>61.478716416768108</v>
      </c>
      <c r="K27">
        <f t="shared" si="9"/>
        <v>4.4723299774658249</v>
      </c>
      <c r="L27">
        <f t="shared" si="10"/>
        <v>-14.886876679335717</v>
      </c>
      <c r="M27">
        <f t="shared" si="11"/>
        <v>-33.256960554877018</v>
      </c>
      <c r="S27">
        <f t="shared" si="0"/>
        <v>1</v>
      </c>
      <c r="T27" t="b">
        <f t="shared" si="1"/>
        <v>1</v>
      </c>
      <c r="U27" t="b">
        <f t="shared" si="2"/>
        <v>0</v>
      </c>
    </row>
    <row r="28" spans="1:22" x14ac:dyDescent="0.2">
      <c r="A28">
        <f t="shared" si="12"/>
        <v>15.663093208053024</v>
      </c>
      <c r="B28">
        <f t="shared" si="3"/>
        <v>15.663093208053024</v>
      </c>
      <c r="C28" s="9">
        <f t="shared" si="4"/>
        <v>5.3999999999999992E-2</v>
      </c>
      <c r="D28" s="9">
        <f t="shared" si="5"/>
        <v>3.3369067919469773</v>
      </c>
      <c r="E28" s="9">
        <f t="shared" si="5"/>
        <v>1.027134287996271</v>
      </c>
      <c r="F28" s="9">
        <f t="shared" si="6"/>
        <v>1.0275768581861777</v>
      </c>
      <c r="G28" s="10">
        <f t="shared" si="7"/>
        <v>2.1666666599999997</v>
      </c>
      <c r="H28" s="5">
        <f t="shared" si="7"/>
        <v>1</v>
      </c>
      <c r="I28">
        <f t="shared" si="8"/>
        <v>61.537911540995246</v>
      </c>
      <c r="J28">
        <f t="shared" si="9"/>
        <v>61.389395156692096</v>
      </c>
      <c r="K28">
        <f t="shared" si="9"/>
        <v>4.272788214136563</v>
      </c>
      <c r="L28">
        <f t="shared" si="10"/>
        <v>-14.840345322548421</v>
      </c>
      <c r="M28">
        <f t="shared" si="11"/>
        <v>-33.206908899428846</v>
      </c>
      <c r="S28">
        <f t="shared" si="0"/>
        <v>1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15.295023963328676</v>
      </c>
      <c r="B29">
        <f t="shared" si="3"/>
        <v>15.295023963328676</v>
      </c>
      <c r="C29" s="9">
        <f t="shared" si="4"/>
        <v>5.9999999999999991E-2</v>
      </c>
      <c r="D29" s="9">
        <f t="shared" si="5"/>
        <v>3.704976036671324</v>
      </c>
      <c r="E29" s="9">
        <f t="shared" si="5"/>
        <v>1.0521732929209007</v>
      </c>
      <c r="F29" s="9">
        <f t="shared" si="6"/>
        <v>1.0527751198796649</v>
      </c>
      <c r="G29" s="10">
        <f t="shared" si="7"/>
        <v>2.1666666599999997</v>
      </c>
      <c r="H29" s="5">
        <f t="shared" si="7"/>
        <v>1</v>
      </c>
      <c r="I29">
        <f t="shared" si="8"/>
        <v>61.435552178911749</v>
      </c>
      <c r="J29">
        <f t="shared" si="9"/>
        <v>61.300353084756807</v>
      </c>
      <c r="K29">
        <f t="shared" si="9"/>
        <v>4.0735467607399896</v>
      </c>
      <c r="L29">
        <f t="shared" si="10"/>
        <v>-14.79417123504515</v>
      </c>
      <c r="M29">
        <f t="shared" si="11"/>
        <v>-33.157106055344016</v>
      </c>
      <c r="S29">
        <f t="shared" si="0"/>
        <v>1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14.927488139902366</v>
      </c>
      <c r="B30">
        <f t="shared" si="3"/>
        <v>14.927488139902366</v>
      </c>
      <c r="C30" s="9">
        <f t="shared" si="4"/>
        <v>6.5999999999999989E-2</v>
      </c>
      <c r="D30" s="9">
        <f t="shared" si="5"/>
        <v>4.0725118600976344</v>
      </c>
      <c r="E30" s="9">
        <f t="shared" si="5"/>
        <v>1.0760177455763444</v>
      </c>
      <c r="F30" s="9">
        <f t="shared" si="6"/>
        <v>1.0768128059699311</v>
      </c>
      <c r="G30" s="10">
        <f t="shared" si="7"/>
        <v>2.1666666599999997</v>
      </c>
      <c r="H30" s="5">
        <f t="shared" si="7"/>
        <v>1</v>
      </c>
      <c r="I30">
        <f t="shared" si="8"/>
        <v>61.334093859966401</v>
      </c>
      <c r="J30">
        <f t="shared" si="9"/>
        <v>61.211588057346539</v>
      </c>
      <c r="K30">
        <f t="shared" si="9"/>
        <v>3.8746041244079255</v>
      </c>
      <c r="L30">
        <f t="shared" si="10"/>
        <v>-14.748352169865145</v>
      </c>
      <c r="M30">
        <f t="shared" si="11"/>
        <v>-33.107549152360569</v>
      </c>
      <c r="S30">
        <f t="shared" si="0"/>
        <v>1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14.560484081897343</v>
      </c>
      <c r="B31">
        <f t="shared" si="3"/>
        <v>14.560484081897343</v>
      </c>
      <c r="C31" s="9">
        <f t="shared" si="4"/>
        <v>7.1999999999999995E-2</v>
      </c>
      <c r="D31" s="9">
        <f t="shared" si="5"/>
        <v>4.4395159181026562</v>
      </c>
      <c r="E31" s="9">
        <f t="shared" si="5"/>
        <v>1.0986694344380494</v>
      </c>
      <c r="F31" s="9">
        <f t="shared" si="6"/>
        <v>1.0996949078072507</v>
      </c>
      <c r="G31" s="10">
        <f t="shared" si="7"/>
        <v>2.1666666599999997</v>
      </c>
      <c r="H31" s="5">
        <f t="shared" si="7"/>
        <v>1</v>
      </c>
      <c r="I31">
        <f t="shared" si="8"/>
        <v>61.233534730799001</v>
      </c>
      <c r="J31">
        <f t="shared" si="9"/>
        <v>61.123097944327348</v>
      </c>
      <c r="K31">
        <f t="shared" si="9"/>
        <v>3.6759588294937622</v>
      </c>
      <c r="L31">
        <f t="shared" si="10"/>
        <v>-14.702885895766308</v>
      </c>
      <c r="M31">
        <f t="shared" si="11"/>
        <v>-33.058235338935361</v>
      </c>
      <c r="S31">
        <f t="shared" si="0"/>
        <v>1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14.194010146177504</v>
      </c>
      <c r="B32">
        <f t="shared" si="3"/>
        <v>14.194010146177504</v>
      </c>
      <c r="C32" s="9">
        <f t="shared" si="4"/>
        <v>7.8E-2</v>
      </c>
      <c r="D32" s="9">
        <f t="shared" si="5"/>
        <v>4.8059898538224965</v>
      </c>
      <c r="E32" s="9">
        <f t="shared" si="5"/>
        <v>1.1201301391789111</v>
      </c>
      <c r="F32" s="9">
        <f t="shared" si="6"/>
        <v>1.1214263887240388</v>
      </c>
      <c r="G32" s="10">
        <f t="shared" si="7"/>
        <v>2.1666666599999997</v>
      </c>
      <c r="H32" s="5">
        <f t="shared" si="7"/>
        <v>1</v>
      </c>
      <c r="I32">
        <f t="shared" si="8"/>
        <v>61.133872940056065</v>
      </c>
      <c r="J32">
        <f t="shared" si="9"/>
        <v>61.034880628952749</v>
      </c>
      <c r="K32">
        <f t="shared" si="9"/>
        <v>3.4776094174601502</v>
      </c>
      <c r="L32">
        <f t="shared" si="10"/>
        <v>-14.657770196991232</v>
      </c>
      <c r="M32">
        <f t="shared" si="11"/>
        <v>-33.009161782094864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13.828064702267334</v>
      </c>
      <c r="B33">
        <f t="shared" si="3"/>
        <v>13.828064702267334</v>
      </c>
      <c r="C33" s="9">
        <f t="shared" si="4"/>
        <v>8.4000000000000005E-2</v>
      </c>
      <c r="D33" s="9">
        <f t="shared" si="5"/>
        <v>5.1719352977326674</v>
      </c>
      <c r="E33" s="9">
        <f t="shared" si="5"/>
        <v>1.1404016307715943</v>
      </c>
      <c r="F33" s="9">
        <f t="shared" si="6"/>
        <v>1.1420121843061823</v>
      </c>
      <c r="G33" s="10">
        <f t="shared" si="7"/>
        <v>2.1666666599999997</v>
      </c>
      <c r="H33" s="5">
        <f t="shared" si="7"/>
        <v>1</v>
      </c>
      <c r="I33">
        <f t="shared" si="8"/>
        <v>61.035106638039736</v>
      </c>
      <c r="J33">
        <f t="shared" si="9"/>
        <v>60.9469340077708</v>
      </c>
      <c r="K33">
        <f t="shared" si="9"/>
        <v>3.2795544467675808</v>
      </c>
      <c r="L33">
        <f t="shared" si="10"/>
        <v>-14.613002873036313</v>
      </c>
      <c r="M33">
        <f t="shared" si="11"/>
        <v>-32.96032566728924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13.462646132272422</v>
      </c>
      <c r="B34">
        <f t="shared" si="3"/>
        <v>13.462646132272422</v>
      </c>
      <c r="C34" s="9">
        <f t="shared" si="4"/>
        <v>9.0000000000000011E-2</v>
      </c>
      <c r="D34" s="9">
        <f t="shared" si="5"/>
        <v>5.5373538677275773</v>
      </c>
      <c r="E34" s="9">
        <f t="shared" si="5"/>
        <v>1.1594856715901887</v>
      </c>
      <c r="F34" s="9">
        <f t="shared" si="6"/>
        <v>1.1614572026618155</v>
      </c>
      <c r="G34" s="10">
        <f t="shared" si="7"/>
        <v>2.1666666599999997</v>
      </c>
      <c r="H34" s="5">
        <f t="shared" si="7"/>
        <v>1</v>
      </c>
      <c r="I34">
        <f t="shared" si="8"/>
        <v>60.937233976359899</v>
      </c>
      <c r="J34">
        <f t="shared" si="9"/>
        <v>60.859255990532581</v>
      </c>
      <c r="K34">
        <f t="shared" si="9"/>
        <v>3.0817924927638454</v>
      </c>
      <c r="L34">
        <f t="shared" si="10"/>
        <v>-14.568581738423983</v>
      </c>
      <c r="M34">
        <f t="shared" si="11"/>
        <v>-32.911724198249743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13.09775283080052</v>
      </c>
      <c r="B35">
        <f t="shared" si="3"/>
        <v>13.09775283080052</v>
      </c>
      <c r="C35" s="9">
        <f t="shared" si="4"/>
        <v>9.6000000000000016E-2</v>
      </c>
      <c r="D35" s="9">
        <f t="shared" si="5"/>
        <v>5.9022471691994811</v>
      </c>
      <c r="E35" s="9">
        <f t="shared" si="5"/>
        <v>1.1773840155112032</v>
      </c>
      <c r="F35" s="9">
        <f t="shared" si="6"/>
        <v>1.1797663246875683</v>
      </c>
      <c r="G35" s="10">
        <f t="shared" si="7"/>
        <v>2.1666666599999997</v>
      </c>
      <c r="H35" s="5">
        <f t="shared" si="7"/>
        <v>1</v>
      </c>
      <c r="I35">
        <f t="shared" si="8"/>
        <v>60.840253107589632</v>
      </c>
      <c r="J35">
        <f t="shared" si="9"/>
        <v>60.771844500102034</v>
      </c>
      <c r="K35">
        <f t="shared" si="9"/>
        <v>2.884322147574347</v>
      </c>
      <c r="L35">
        <f t="shared" si="10"/>
        <v>-14.524504622477972</v>
      </c>
      <c r="M35">
        <f t="shared" si="11"/>
        <v>-32.863354596849348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12.733383204883111</v>
      </c>
      <c r="B36">
        <f t="shared" si="3"/>
        <v>12.733383204883111</v>
      </c>
      <c r="C36" s="9">
        <f t="shared" si="4"/>
        <v>0.10200000000000002</v>
      </c>
      <c r="D36" s="9">
        <f t="shared" si="5"/>
        <v>6.2666167951168887</v>
      </c>
      <c r="E36" s="9">
        <f t="shared" si="5"/>
        <v>1.1940984080139061</v>
      </c>
      <c r="F36" s="9">
        <f t="shared" si="6"/>
        <v>1.1969444043323136</v>
      </c>
      <c r="G36" s="10">
        <f t="shared" si="7"/>
        <v>2.1666666599999997</v>
      </c>
      <c r="H36" s="5">
        <f t="shared" si="7"/>
        <v>1</v>
      </c>
      <c r="I36">
        <f t="shared" si="8"/>
        <v>60.744162184923908</v>
      </c>
      <c r="J36">
        <f t="shared" si="9"/>
        <v>60.684697472367169</v>
      </c>
      <c r="K36">
        <f t="shared" si="9"/>
        <v>2.6871420199932508</v>
      </c>
      <c r="L36">
        <f t="shared" si="10"/>
        <v>-14.480769369101653</v>
      </c>
      <c r="M36">
        <f t="shared" si="11"/>
        <v>-32.815214102966614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12.369535673897552</v>
      </c>
      <c r="B37">
        <f t="shared" si="3"/>
        <v>12.369535673897552</v>
      </c>
      <c r="C37" s="9">
        <f t="shared" si="4"/>
        <v>0.10800000000000003</v>
      </c>
      <c r="D37" s="9">
        <f t="shared" si="5"/>
        <v>6.6304643261024481</v>
      </c>
      <c r="E37" s="9">
        <f t="shared" si="5"/>
        <v>1.2096305862800123</v>
      </c>
      <c r="F37" s="9">
        <f t="shared" si="6"/>
        <v>1.2129962688584355</v>
      </c>
      <c r="G37" s="10">
        <f t="shared" ref="G37:H52" si="13">G36</f>
        <v>2.1666666599999997</v>
      </c>
      <c r="H37" s="5">
        <f t="shared" si="13"/>
        <v>1</v>
      </c>
      <c r="I37">
        <f t="shared" si="8"/>
        <v>60.648959361841698</v>
      </c>
      <c r="J37">
        <f t="shared" si="9"/>
        <v>60.597812856152558</v>
      </c>
      <c r="K37">
        <f t="shared" si="9"/>
        <v>2.4902507353754508</v>
      </c>
      <c r="L37">
        <f t="shared" si="10"/>
        <v>-14.437373836559376</v>
      </c>
      <c r="M37">
        <f t="shared" si="11"/>
        <v>-32.767299974352653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12.006208669489695</v>
      </c>
      <c r="B38">
        <f t="shared" si="3"/>
        <v>12.006208669489695</v>
      </c>
      <c r="C38" s="9">
        <f t="shared" si="4"/>
        <v>0.11400000000000003</v>
      </c>
      <c r="D38" s="9">
        <f t="shared" si="5"/>
        <v>6.9937913305103052</v>
      </c>
      <c r="E38" s="9">
        <f t="shared" si="5"/>
        <v>1.2239822792927266</v>
      </c>
      <c r="F38" s="9">
        <f t="shared" si="6"/>
        <v>1.2279267191006449</v>
      </c>
      <c r="G38" s="10">
        <f t="shared" si="13"/>
        <v>2.1666666599999997</v>
      </c>
      <c r="H38" s="5">
        <f t="shared" si="13"/>
        <v>1</v>
      </c>
      <c r="I38">
        <f t="shared" si="8"/>
        <v>60.554642791771499</v>
      </c>
      <c r="J38">
        <f t="shared" si="9"/>
        <v>60.5111886131332</v>
      </c>
      <c r="K38">
        <f t="shared" si="9"/>
        <v>2.2936469355293347</v>
      </c>
      <c r="L38">
        <f t="shared" si="10"/>
        <v>-14.394315897260814</v>
      </c>
      <c r="M38">
        <f t="shared" si="11"/>
        <v>-32.719609486501277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11.643400635497047</v>
      </c>
      <c r="B39">
        <f t="shared" si="3"/>
        <v>11.643400635497047</v>
      </c>
      <c r="C39" s="9">
        <f t="shared" si="4"/>
        <v>0.12000000000000004</v>
      </c>
      <c r="D39" s="9">
        <f t="shared" si="5"/>
        <v>7.3565993645029533</v>
      </c>
      <c r="E39" s="9">
        <f t="shared" si="5"/>
        <v>1.2371552079351456</v>
      </c>
      <c r="F39" s="9">
        <f t="shared" si="6"/>
        <v>1.2417405297223656</v>
      </c>
      <c r="G39" s="10">
        <f t="shared" si="13"/>
        <v>2.1666666599999997</v>
      </c>
      <c r="H39" s="5">
        <f t="shared" si="13"/>
        <v>1</v>
      </c>
      <c r="I39">
        <f t="shared" si="8"/>
        <v>60.461210627760252</v>
      </c>
      <c r="J39">
        <f t="shared" si="9"/>
        <v>60.424822717749635</v>
      </c>
      <c r="K39">
        <f t="shared" si="9"/>
        <v>2.097329278610327</v>
      </c>
      <c r="L39">
        <f t="shared" si="10"/>
        <v>-14.351593437548292</v>
      </c>
      <c r="M39">
        <f t="shared" si="11"/>
        <v>-32.672139932522136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11.281110027872424</v>
      </c>
      <c r="B40">
        <f t="shared" si="3"/>
        <v>11.281110027872424</v>
      </c>
      <c r="C40" s="9">
        <f t="shared" si="4"/>
        <v>0.12600000000000003</v>
      </c>
      <c r="D40" s="9">
        <f t="shared" si="5"/>
        <v>7.7188899721275757</v>
      </c>
      <c r="E40" s="9">
        <f t="shared" si="5"/>
        <v>1.2491510850880221</v>
      </c>
      <c r="F40" s="9">
        <f t="shared" si="6"/>
        <v>1.2544424494697153</v>
      </c>
      <c r="G40" s="10">
        <f t="shared" si="13"/>
        <v>2.1666666599999997</v>
      </c>
      <c r="H40" s="5">
        <f t="shared" si="13"/>
        <v>1</v>
      </c>
      <c r="I40">
        <f t="shared" si="8"/>
        <v>60.36866102214578</v>
      </c>
      <c r="J40">
        <f t="shared" si="9"/>
        <v>60.338713157124346</v>
      </c>
      <c r="K40">
        <f t="shared" si="9"/>
        <v>1.9012964390151943</v>
      </c>
      <c r="L40">
        <f t="shared" si="10"/>
        <v>-14.309204357487035</v>
      </c>
      <c r="M40">
        <f t="shared" si="11"/>
        <v>-32.624888623016957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10.919335314608112</v>
      </c>
      <c r="B41">
        <f t="shared" si="3"/>
        <v>10.919335314608112</v>
      </c>
      <c r="C41" s="9">
        <f t="shared" si="4"/>
        <v>0.13200000000000003</v>
      </c>
      <c r="D41" s="9">
        <f t="shared" si="5"/>
        <v>8.0806646853918878</v>
      </c>
      <c r="E41" s="9">
        <f t="shared" si="5"/>
        <v>1.259971615726899</v>
      </c>
      <c r="F41" s="9">
        <f t="shared" si="6"/>
        <v>1.2660372014231038</v>
      </c>
      <c r="G41" s="10">
        <f t="shared" si="13"/>
        <v>2.1666666599999997</v>
      </c>
      <c r="H41" s="5">
        <f t="shared" si="13"/>
        <v>1</v>
      </c>
      <c r="I41">
        <f t="shared" si="8"/>
        <v>60.276992126232805</v>
      </c>
      <c r="J41">
        <f t="shared" si="9"/>
        <v>60.252857930979424</v>
      </c>
      <c r="K41">
        <f t="shared" si="9"/>
        <v>1.7055471072770925</v>
      </c>
      <c r="L41">
        <f t="shared" si="10"/>
        <v>-14.267146570658392</v>
      </c>
      <c r="M41">
        <f t="shared" si="11"/>
        <v>-32.577852885958684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10.558074975660508</v>
      </c>
      <c r="B42">
        <f t="shared" si="3"/>
        <v>10.558074975660508</v>
      </c>
      <c r="C42" s="9">
        <f t="shared" si="4"/>
        <v>0.13800000000000004</v>
      </c>
      <c r="D42" s="9">
        <f t="shared" si="5"/>
        <v>8.4419250243394917</v>
      </c>
      <c r="E42" s="9">
        <f t="shared" si="5"/>
        <v>1.2696184970186142</v>
      </c>
      <c r="F42" s="9">
        <f t="shared" si="6"/>
        <v>1.2765294832464744</v>
      </c>
      <c r="G42" s="10">
        <f t="shared" si="13"/>
        <v>2.1666666599999997</v>
      </c>
      <c r="H42" s="5">
        <f t="shared" si="13"/>
        <v>1</v>
      </c>
      <c r="I42">
        <f t="shared" si="8"/>
        <v>60.18620208997249</v>
      </c>
      <c r="J42">
        <f t="shared" si="9"/>
        <v>60.167255051555472</v>
      </c>
      <c r="K42">
        <f t="shared" si="9"/>
        <v>1.5100799899613404</v>
      </c>
      <c r="L42">
        <f t="shared" si="10"/>
        <v>-14.225418003955934</v>
      </c>
      <c r="M42">
        <f t="shared" si="11"/>
        <v>-32.531030066573635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10.197327502875247</v>
      </c>
      <c r="B43">
        <f t="shared" si="3"/>
        <v>10.197327502875247</v>
      </c>
      <c r="C43" s="9">
        <f t="shared" si="4"/>
        <v>0.14400000000000004</v>
      </c>
      <c r="D43" s="9">
        <f t="shared" si="5"/>
        <v>8.8026724971247532</v>
      </c>
      <c r="E43" s="9">
        <f t="shared" si="5"/>
        <v>1.2780934184171839</v>
      </c>
      <c r="F43" s="9">
        <f t="shared" si="6"/>
        <v>1.2859239674342038</v>
      </c>
      <c r="G43" s="10">
        <f t="shared" si="13"/>
        <v>2.1666666599999997</v>
      </c>
      <c r="H43" s="5">
        <f t="shared" si="13"/>
        <v>1</v>
      </c>
      <c r="I43">
        <f t="shared" si="8"/>
        <v>60.096289061645635</v>
      </c>
      <c r="J43">
        <f t="shared" si="9"/>
        <v>60.081902543531733</v>
      </c>
      <c r="K43">
        <f t="shared" si="9"/>
        <v>1.3148938095618985</v>
      </c>
      <c r="L43">
        <f t="shared" si="10"/>
        <v>-14.184016597384467</v>
      </c>
      <c r="M43">
        <f t="shared" si="11"/>
        <v>-32.484417527226455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9.8370913999128096</v>
      </c>
      <c r="B44">
        <f t="shared" si="3"/>
        <v>9.8370913999128096</v>
      </c>
      <c r="C44" s="9">
        <f t="shared" si="4"/>
        <v>0.15000000000000005</v>
      </c>
      <c r="D44" s="9">
        <f t="shared" si="5"/>
        <v>9.1629086000871904</v>
      </c>
      <c r="E44" s="9">
        <f t="shared" si="5"/>
        <v>1.2853980617590652</v>
      </c>
      <c r="F44" s="9">
        <f t="shared" si="6"/>
        <v>1.2942253015556946</v>
      </c>
      <c r="G44" s="10">
        <f t="shared" si="13"/>
        <v>2.1666666599999997</v>
      </c>
      <c r="H44" s="5">
        <f t="shared" si="13"/>
        <v>1</v>
      </c>
      <c r="I44">
        <f t="shared" si="8"/>
        <v>60.007251187549542</v>
      </c>
      <c r="J44">
        <f t="shared" si="9"/>
        <v>59.996798443947426</v>
      </c>
      <c r="K44">
        <f t="shared" si="9"/>
        <v>1.1199873043985398</v>
      </c>
      <c r="L44">
        <f t="shared" si="10"/>
        <v>-14.142940303861899</v>
      </c>
      <c r="M44">
        <f t="shared" si="11"/>
        <v>-32.438012647308014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9.4773651821745943</v>
      </c>
      <c r="B45">
        <f t="shared" si="3"/>
        <v>9.4773651821745943</v>
      </c>
      <c r="C45" s="9">
        <f t="shared" si="4"/>
        <v>0.15600000000000006</v>
      </c>
      <c r="D45" s="9">
        <f t="shared" si="5"/>
        <v>9.5226348178254057</v>
      </c>
      <c r="E45" s="9">
        <f t="shared" si="5"/>
        <v>1.291534101357805</v>
      </c>
      <c r="F45" s="9">
        <f t="shared" si="6"/>
        <v>1.3014381084976701</v>
      </c>
      <c r="G45" s="10">
        <f t="shared" si="13"/>
        <v>2.1666666599999997</v>
      </c>
      <c r="H45" s="5">
        <f t="shared" si="13"/>
        <v>1</v>
      </c>
      <c r="I45">
        <f t="shared" si="8"/>
        <v>59.919086611688584</v>
      </c>
      <c r="J45">
        <f t="shared" si="9"/>
        <v>59.911940802124256</v>
      </c>
      <c r="K45">
        <f t="shared" si="9"/>
        <v>0.92535922851469166</v>
      </c>
      <c r="L45">
        <f t="shared" si="10"/>
        <v>-14.102187089023952</v>
      </c>
      <c r="M45">
        <f t="shared" si="11"/>
        <v>-32.39181282312601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9.1181473767294516</v>
      </c>
      <c r="B46">
        <f t="shared" si="3"/>
        <v>9.1181473767294516</v>
      </c>
      <c r="C46" s="9">
        <f t="shared" si="4"/>
        <v>0.16200000000000006</v>
      </c>
      <c r="D46" s="9">
        <f t="shared" si="5"/>
        <v>9.8818526232705484</v>
      </c>
      <c r="E46" s="9">
        <f t="shared" si="5"/>
        <v>1.2965032040980768</v>
      </c>
      <c r="F46" s="9">
        <f t="shared" si="6"/>
        <v>1.3075669867042019</v>
      </c>
      <c r="G46" s="10">
        <f t="shared" si="13"/>
        <v>2.1666666599999997</v>
      </c>
      <c r="H46" s="5">
        <f t="shared" si="13"/>
        <v>1</v>
      </c>
      <c r="I46">
        <f t="shared" si="8"/>
        <v>59.831793475468565</v>
      </c>
      <c r="J46">
        <f t="shared" si="9"/>
        <v>59.827327679590113</v>
      </c>
      <c r="K46">
        <f t="shared" si="9"/>
        <v>0.73100835157593558</v>
      </c>
      <c r="L46">
        <f t="shared" si="10"/>
        <v>-14.06175493103172</v>
      </c>
      <c r="M46">
        <f t="shared" si="11"/>
        <v>-32.345815467798424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8.7594365222406694</v>
      </c>
      <c r="B47">
        <f t="shared" si="3"/>
        <v>8.7594365222406694</v>
      </c>
      <c r="C47" s="9">
        <f t="shared" si="4"/>
        <v>0.16800000000000007</v>
      </c>
      <c r="D47" s="9">
        <f t="shared" si="5"/>
        <v>10.240563477759331</v>
      </c>
      <c r="E47" s="9">
        <f t="shared" si="5"/>
        <v>1.3003070295291121</v>
      </c>
      <c r="F47" s="9">
        <f t="shared" si="6"/>
        <v>1.3126165104144867</v>
      </c>
      <c r="G47" s="10">
        <f t="shared" si="13"/>
        <v>2.1666666599999997</v>
      </c>
      <c r="H47" s="5">
        <f t="shared" si="13"/>
        <v>1</v>
      </c>
      <c r="I47">
        <f t="shared" si="8"/>
        <v>59.745369917394861</v>
      </c>
      <c r="J47">
        <f t="shared" si="9"/>
        <v>59.742957150003924</v>
      </c>
      <c r="K47">
        <f t="shared" si="9"/>
        <v>0.536933458769145</v>
      </c>
      <c r="L47">
        <f t="shared" si="10"/>
        <v>-14.021641820382031</v>
      </c>
      <c r="M47">
        <f t="shared" si="11"/>
        <v>-32.300018011149611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8.4012311688934123</v>
      </c>
      <c r="B48">
        <f t="shared" si="3"/>
        <v>8.4012311688934123</v>
      </c>
      <c r="C48" s="9">
        <f t="shared" si="4"/>
        <v>0.17400000000000007</v>
      </c>
      <c r="D48" s="9">
        <f t="shared" si="5"/>
        <v>10.598768831106588</v>
      </c>
      <c r="E48" s="9">
        <f t="shared" si="5"/>
        <v>1.3029472299575264</v>
      </c>
      <c r="F48" s="9">
        <f t="shared" si="6"/>
        <v>1.3165912298983966</v>
      </c>
      <c r="G48" s="10">
        <f t="shared" si="13"/>
        <v>2.1666666599999997</v>
      </c>
      <c r="H48" s="5">
        <f t="shared" si="13"/>
        <v>1</v>
      </c>
      <c r="I48">
        <f t="shared" si="8"/>
        <v>59.65981407277441</v>
      </c>
      <c r="J48">
        <f t="shared" si="9"/>
        <v>59.658827299081629</v>
      </c>
      <c r="K48">
        <f t="shared" si="9"/>
        <v>0.34313335070224732</v>
      </c>
      <c r="L48">
        <f t="shared" si="10"/>
        <v>-13.981845759720589</v>
      </c>
      <c r="M48">
        <f t="shared" si="11"/>
        <v>-32.254417899609109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8.0435298783225981</v>
      </c>
      <c r="B49">
        <f t="shared" si="3"/>
        <v>8.0435298783225981</v>
      </c>
      <c r="C49" s="9">
        <f t="shared" si="4"/>
        <v>0.18000000000000008</v>
      </c>
      <c r="D49" s="9">
        <f t="shared" si="5"/>
        <v>10.956470121677402</v>
      </c>
      <c r="E49" s="9">
        <f t="shared" si="5"/>
        <v>1.3044254505395469</v>
      </c>
      <c r="F49" s="9">
        <f t="shared" si="6"/>
        <v>1.3194956716898218</v>
      </c>
      <c r="G49" s="10">
        <f t="shared" si="13"/>
        <v>2.1666666599999997</v>
      </c>
      <c r="H49" s="5">
        <f t="shared" si="13"/>
        <v>1</v>
      </c>
      <c r="I49">
        <f t="shared" si="8"/>
        <v>59.575124073421641</v>
      </c>
      <c r="J49">
        <f t="shared" si="9"/>
        <v>59.574936224523306</v>
      </c>
      <c r="K49">
        <f t="shared" si="9"/>
        <v>0.14960684330459267</v>
      </c>
      <c r="L49">
        <f t="shared" si="10"/>
        <v>-13.942364763657908</v>
      </c>
      <c r="M49">
        <f t="shared" si="11"/>
        <v>-32.209012596113084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7.6863312235412042</v>
      </c>
      <c r="B50">
        <f t="shared" si="3"/>
        <v>7.6863312235412042</v>
      </c>
      <c r="C50" s="9">
        <f t="shared" si="4"/>
        <v>0.18600000000000008</v>
      </c>
      <c r="D50" s="9">
        <f t="shared" si="5"/>
        <v>11.313668776458796</v>
      </c>
      <c r="E50" s="9">
        <f t="shared" si="5"/>
        <v>1.3047433293726445</v>
      </c>
      <c r="F50" s="9">
        <f t="shared" si="6"/>
        <v>1.3213343388178247</v>
      </c>
      <c r="G50" s="10">
        <f t="shared" si="13"/>
        <v>2.1666666599999997</v>
      </c>
      <c r="H50" s="5">
        <f t="shared" si="13"/>
        <v>1</v>
      </c>
      <c r="I50">
        <f t="shared" si="8"/>
        <v>59.491298047368275</v>
      </c>
      <c r="J50">
        <f t="shared" si="9"/>
        <v>59.49128203594136</v>
      </c>
      <c r="K50">
        <f t="shared" si="9"/>
        <v>-4.3647232272085834E-2</v>
      </c>
      <c r="L50">
        <f t="shared" si="10"/>
        <v>-13.903196858587981</v>
      </c>
      <c r="M50">
        <f t="shared" si="11"/>
        <v>-32.163799580008302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7.3296337888690104</v>
      </c>
      <c r="B51">
        <f t="shared" si="3"/>
        <v>7.3296337888690104</v>
      </c>
      <c r="C51" s="9">
        <f t="shared" si="4"/>
        <v>0.19200000000000009</v>
      </c>
      <c r="D51" s="9">
        <f t="shared" si="5"/>
        <v>11.67036621113099</v>
      </c>
      <c r="E51" s="9">
        <f t="shared" si="5"/>
        <v>1.3039024975865718</v>
      </c>
      <c r="F51" s="9">
        <f t="shared" si="6"/>
        <v>1.32211171103563</v>
      </c>
      <c r="G51" s="10">
        <f t="shared" si="13"/>
        <v>2.1666666599999997</v>
      </c>
      <c r="H51" s="5">
        <f t="shared" si="13"/>
        <v>1</v>
      </c>
      <c r="I51">
        <f t="shared" si="8"/>
        <v>59.408334118577152</v>
      </c>
      <c r="J51">
        <f t="shared" si="9"/>
        <v>59.407862854789833</v>
      </c>
      <c r="K51">
        <f t="shared" si="9"/>
        <v>-0.23663002975213565</v>
      </c>
      <c r="L51">
        <f t="shared" si="10"/>
        <v>-13.864340082509687</v>
      </c>
      <c r="M51">
        <f t="shared" si="11"/>
        <v>-32.118776346958697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6.9734361698617562</v>
      </c>
      <c r="B52">
        <f t="shared" si="3"/>
        <v>6.9734361698617562</v>
      </c>
      <c r="C52" s="9">
        <f t="shared" si="4"/>
        <v>0.19800000000000009</v>
      </c>
      <c r="D52" s="9">
        <f t="shared" si="5"/>
        <v>12.026563830138244</v>
      </c>
      <c r="E52" s="9">
        <f t="shared" si="5"/>
        <v>1.3019045794338138</v>
      </c>
      <c r="F52" s="9">
        <f t="shared" si="6"/>
        <v>1.3218322450474667</v>
      </c>
      <c r="G52" s="10">
        <f t="shared" si="13"/>
        <v>2.1666666599999997</v>
      </c>
      <c r="H52" s="5">
        <f t="shared" si="13"/>
        <v>1</v>
      </c>
      <c r="I52">
        <f t="shared" si="8"/>
        <v>59.326230406660095</v>
      </c>
      <c r="J52">
        <f t="shared" si="9"/>
        <v>59.324676814294776</v>
      </c>
      <c r="K52">
        <f t="shared" si="9"/>
        <v>-0.42934268783388785</v>
      </c>
      <c r="L52">
        <f t="shared" si="10"/>
        <v>-13.825792484850941</v>
      </c>
      <c r="M52">
        <f t="shared" si="11"/>
        <v>-32.073940408854462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6.6177369732407154</v>
      </c>
      <c r="B53">
        <f t="shared" si="3"/>
        <v>6.6177369732407154</v>
      </c>
      <c r="C53" s="9">
        <f t="shared" si="4"/>
        <v>0.2040000000000001</v>
      </c>
      <c r="D53" s="9">
        <f t="shared" si="5"/>
        <v>12.382263026759285</v>
      </c>
      <c r="E53" s="9">
        <f t="shared" si="5"/>
        <v>1.298751192379451</v>
      </c>
      <c r="F53" s="9">
        <f t="shared" si="6"/>
        <v>1.3205003747332831</v>
      </c>
      <c r="G53" s="10">
        <f t="shared" ref="G53:H68" si="14">G52</f>
        <v>2.1666666599999997</v>
      </c>
      <c r="H53" s="5">
        <f t="shared" si="14"/>
        <v>1</v>
      </c>
      <c r="I53">
        <f t="shared" si="8"/>
        <v>59.244985026599799</v>
      </c>
      <c r="J53">
        <f t="shared" si="9"/>
        <v>59.241722059385673</v>
      </c>
      <c r="K53">
        <f t="shared" si="9"/>
        <v>-0.62178633028701458</v>
      </c>
      <c r="L53">
        <f t="shared" si="10"/>
        <v>-13.787552126295493</v>
      </c>
      <c r="M53">
        <f t="shared" si="11"/>
        <v>-32.029289293723494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6.262534816822674</v>
      </c>
      <c r="B54">
        <f t="shared" si="3"/>
        <v>6.262534816822674</v>
      </c>
      <c r="C54" s="9">
        <f t="shared" si="4"/>
        <v>0.2100000000000001</v>
      </c>
      <c r="D54" s="9">
        <f t="shared" si="5"/>
        <v>12.737465183177326</v>
      </c>
      <c r="E54" s="9">
        <f t="shared" si="5"/>
        <v>1.2944439471904419</v>
      </c>
      <c r="F54" s="9">
        <f t="shared" si="6"/>
        <v>1.3181205113713546</v>
      </c>
      <c r="G54" s="10">
        <f t="shared" si="14"/>
        <v>2.1666666599999997</v>
      </c>
      <c r="H54" s="5">
        <f t="shared" si="14"/>
        <v>1</v>
      </c>
      <c r="I54">
        <f t="shared" si="8"/>
        <v>59.164596088475903</v>
      </c>
      <c r="J54">
        <f t="shared" si="9"/>
        <v>59.158996746627899</v>
      </c>
      <c r="K54">
        <f t="shared" si="9"/>
        <v>-0.8139620660493555</v>
      </c>
      <c r="L54">
        <f t="shared" si="10"/>
        <v>-13.74961707861247</v>
      </c>
      <c r="M54">
        <f t="shared" si="11"/>
        <v>-31.984820545645359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5.9078283294503215</v>
      </c>
      <c r="B55">
        <f t="shared" si="3"/>
        <v>5.9078283294503215</v>
      </c>
      <c r="C55" s="9">
        <f t="shared" si="4"/>
        <v>0.21600000000000011</v>
      </c>
      <c r="D55" s="9">
        <f t="shared" si="5"/>
        <v>13.092171670549678</v>
      </c>
      <c r="E55" s="9">
        <f t="shared" si="5"/>
        <v>1.2889844480243242</v>
      </c>
      <c r="F55" s="9">
        <f t="shared" si="6"/>
        <v>1.3146970438587999</v>
      </c>
      <c r="G55" s="10">
        <f t="shared" si="14"/>
        <v>2.1666666599999997</v>
      </c>
      <c r="H55" s="5">
        <f t="shared" si="14"/>
        <v>1</v>
      </c>
      <c r="I55">
        <f t="shared" si="8"/>
        <v>59.085061697195115</v>
      </c>
      <c r="J55">
        <f t="shared" si="9"/>
        <v>59.076499044156222</v>
      </c>
      <c r="K55">
        <f t="shared" si="9"/>
        <v>-1.0058709893232276</v>
      </c>
      <c r="L55">
        <f t="shared" si="10"/>
        <v>-13.711985424488521</v>
      </c>
      <c r="M55">
        <f t="shared" si="11"/>
        <v>-31.94053172466759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5.5536161509230251</v>
      </c>
      <c r="B56">
        <f t="shared" si="3"/>
        <v>5.5536161509230251</v>
      </c>
      <c r="C56" s="9">
        <f t="shared" si="4"/>
        <v>0.22200000000000011</v>
      </c>
      <c r="D56" s="9">
        <f t="shared" si="5"/>
        <v>13.446383849076975</v>
      </c>
      <c r="E56" s="9">
        <f t="shared" si="5"/>
        <v>1.2823742925173409</v>
      </c>
      <c r="F56" s="9">
        <f t="shared" si="6"/>
        <v>1.3102343389300315</v>
      </c>
      <c r="G56" s="10">
        <f t="shared" si="14"/>
        <v>2.1666666599999997</v>
      </c>
      <c r="H56" s="5">
        <f t="shared" si="14"/>
        <v>1</v>
      </c>
      <c r="I56">
        <f t="shared" si="8"/>
        <v>59.006379952225672</v>
      </c>
      <c r="J56">
        <f t="shared" si="9"/>
        <v>58.994227131609293</v>
      </c>
      <c r="K56">
        <f t="shared" si="9"/>
        <v>-1.1975141796712332</v>
      </c>
      <c r="L56">
        <f t="shared" si="10"/>
        <v>-13.674655257362664</v>
      </c>
      <c r="M56">
        <f t="shared" si="11"/>
        <v>-31.896420406724278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5.1998969319280022</v>
      </c>
      <c r="B57">
        <f t="shared" si="3"/>
        <v>5.1998969319280022</v>
      </c>
      <c r="C57" s="9">
        <f t="shared" si="4"/>
        <v>0.22800000000000012</v>
      </c>
      <c r="D57" s="9">
        <f t="shared" si="5"/>
        <v>13.800103068071998</v>
      </c>
      <c r="E57" s="9">
        <f t="shared" si="5"/>
        <v>1.2746150718719924</v>
      </c>
      <c r="F57" s="9">
        <f t="shared" si="6"/>
        <v>1.3047367413731508</v>
      </c>
      <c r="G57" s="10">
        <f t="shared" si="14"/>
        <v>2.1666666599999997</v>
      </c>
      <c r="H57" s="5">
        <f t="shared" si="14"/>
        <v>1</v>
      </c>
      <c r="I57">
        <f t="shared" si="8"/>
        <v>58.928548947335912</v>
      </c>
      <c r="J57">
        <f t="shared" si="9"/>
        <v>58.912179200065118</v>
      </c>
      <c r="K57">
        <f t="shared" si="9"/>
        <v>-1.3888927021115789</v>
      </c>
      <c r="L57">
        <f t="shared" si="10"/>
        <v>-13.637624681263725</v>
      </c>
      <c r="M57">
        <f t="shared" si="11"/>
        <v>-31.852484183557021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4.8466693339718745</v>
      </c>
      <c r="B58">
        <f t="shared" si="3"/>
        <v>4.8466693339718745</v>
      </c>
      <c r="C58" s="9">
        <f t="shared" si="4"/>
        <v>0.23400000000000012</v>
      </c>
      <c r="D58" s="9">
        <f t="shared" si="5"/>
        <v>14.153330666028126</v>
      </c>
      <c r="E58" s="9">
        <f t="shared" si="5"/>
        <v>1.2657083709440189</v>
      </c>
      <c r="F58" s="9">
        <f t="shared" si="6"/>
        <v>1.298208574244311</v>
      </c>
      <c r="G58" s="10">
        <f t="shared" si="14"/>
        <v>2.1666666599999997</v>
      </c>
      <c r="H58" s="5">
        <f t="shared" si="14"/>
        <v>1</v>
      </c>
      <c r="I58">
        <f t="shared" si="8"/>
        <v>58.851566770337186</v>
      </c>
      <c r="J58">
        <f t="shared" si="9"/>
        <v>58.830353451977537</v>
      </c>
      <c r="K58">
        <f t="shared" si="9"/>
        <v>-1.580007607212921</v>
      </c>
      <c r="L58">
        <f t="shared" si="10"/>
        <v>-13.600891810650403</v>
      </c>
      <c r="M58">
        <f t="shared" si="11"/>
        <v>-31.808720662638052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4.4939320293126013</v>
      </c>
      <c r="B59">
        <f t="shared" si="3"/>
        <v>4.4939320293126013</v>
      </c>
      <c r="C59" s="9">
        <f t="shared" si="4"/>
        <v>0.24000000000000013</v>
      </c>
      <c r="D59" s="9">
        <f t="shared" si="5"/>
        <v>14.506067970687399</v>
      </c>
      <c r="E59" s="9">
        <f t="shared" si="5"/>
        <v>1.2556557683288139</v>
      </c>
      <c r="F59" s="9">
        <f t="shared" si="6"/>
        <v>1.2906541390800657</v>
      </c>
      <c r="G59" s="10">
        <f t="shared" si="14"/>
        <v>2.1666666599999997</v>
      </c>
      <c r="H59" s="5">
        <f t="shared" si="14"/>
        <v>1</v>
      </c>
      <c r="I59">
        <f t="shared" si="8"/>
        <v>58.775431502831118</v>
      </c>
      <c r="J59">
        <f t="shared" si="9"/>
        <v>58.748748101113634</v>
      </c>
      <c r="K59">
        <f t="shared" si="9"/>
        <v>-1.7708599311887494</v>
      </c>
      <c r="L59">
        <f t="shared" si="10"/>
        <v>-13.564454770253933</v>
      </c>
      <c r="M59">
        <f t="shared" si="11"/>
        <v>-31.765127467095603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4.1416837008917842</v>
      </c>
      <c r="B60">
        <f t="shared" si="3"/>
        <v>4.1416837008917842</v>
      </c>
      <c r="C60" s="9">
        <f t="shared" si="4"/>
        <v>0.24600000000000014</v>
      </c>
      <c r="D60" s="9">
        <f t="shared" si="5"/>
        <v>14.858316299108216</v>
      </c>
      <c r="E60" s="9">
        <f t="shared" si="5"/>
        <v>1.2444588364472737</v>
      </c>
      <c r="F60" s="9">
        <f t="shared" si="6"/>
        <v>1.2820777161077168</v>
      </c>
      <c r="G60" s="10">
        <f t="shared" si="14"/>
        <v>2.1666666599999997</v>
      </c>
      <c r="H60" s="5">
        <f t="shared" si="14"/>
        <v>1</v>
      </c>
      <c r="I60">
        <f t="shared" si="8"/>
        <v>58.700141219961168</v>
      </c>
      <c r="J60">
        <f t="shared" si="9"/>
        <v>58.66736137249211</v>
      </c>
      <c r="K60">
        <f t="shared" si="9"/>
        <v>-1.9614506959913229</v>
      </c>
      <c r="L60">
        <f t="shared" si="10"/>
        <v>-13.528311694923332</v>
      </c>
      <c r="M60">
        <f t="shared" si="11"/>
        <v>-31.721702235641423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3.7899230422673398</v>
      </c>
      <c r="B61">
        <f t="shared" si="3"/>
        <v>3.7899230422673398</v>
      </c>
      <c r="C61" s="9">
        <f t="shared" si="4"/>
        <v>0.25200000000000011</v>
      </c>
      <c r="D61" s="9">
        <f t="shared" si="5"/>
        <v>15.21007695773266</v>
      </c>
      <c r="E61" s="9">
        <f t="shared" si="5"/>
        <v>1.2321191416310842</v>
      </c>
      <c r="F61" s="9">
        <f t="shared" si="6"/>
        <v>1.2724835644536847</v>
      </c>
      <c r="G61" s="10">
        <f t="shared" si="14"/>
        <v>2.1666666599999997</v>
      </c>
      <c r="H61" s="5">
        <f t="shared" si="14"/>
        <v>1</v>
      </c>
      <c r="I61">
        <f t="shared" si="8"/>
        <v>58.625693990168628</v>
      </c>
      <c r="J61">
        <f t="shared" si="9"/>
        <v>58.586191502322571</v>
      </c>
      <c r="K61">
        <f t="shared" si="9"/>
        <v>-2.1517809094051716</v>
      </c>
      <c r="L61">
        <f t="shared" si="10"/>
        <v>-13.492460729473194</v>
      </c>
      <c r="M61">
        <f t="shared" si="11"/>
        <v>-31.678442622500416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3.4386487575465345</v>
      </c>
      <c r="B62">
        <f t="shared" si="3"/>
        <v>3.4386487575465345</v>
      </c>
      <c r="C62" s="9">
        <f t="shared" si="4"/>
        <v>0.25800000000000012</v>
      </c>
      <c r="D62" s="9">
        <f t="shared" si="5"/>
        <v>15.561351242453465</v>
      </c>
      <c r="E62" s="9">
        <f t="shared" si="5"/>
        <v>1.2186382442074482</v>
      </c>
      <c r="F62" s="9">
        <f t="shared" si="6"/>
        <v>1.261875922349915</v>
      </c>
      <c r="G62" s="10">
        <f t="shared" si="14"/>
        <v>2.1666666599999997</v>
      </c>
      <c r="H62" s="5">
        <f t="shared" si="14"/>
        <v>1</v>
      </c>
      <c r="I62">
        <f t="shared" si="8"/>
        <v>58.552087874953052</v>
      </c>
      <c r="J62">
        <f t="shared" si="9"/>
        <v>58.505236737945729</v>
      </c>
      <c r="K62">
        <f t="shared" si="9"/>
        <v>-2.3418515651401743</v>
      </c>
      <c r="L62">
        <f t="shared" si="10"/>
        <v>-13.456900028534044</v>
      </c>
      <c r="M62">
        <f t="shared" si="11"/>
        <v>-31.635346297342341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3.0878595613193731</v>
      </c>
      <c r="B63">
        <f t="shared" si="3"/>
        <v>3.0878595613193731</v>
      </c>
      <c r="C63" s="9">
        <f t="shared" si="4"/>
        <v>0.26400000000000012</v>
      </c>
      <c r="D63" s="9">
        <f t="shared" si="5"/>
        <v>15.912140438680627</v>
      </c>
      <c r="E63" s="9">
        <f t="shared" si="5"/>
        <v>1.2040176985832549</v>
      </c>
      <c r="F63" s="9">
        <f t="shared" si="6"/>
        <v>1.2502590073383364</v>
      </c>
      <c r="G63" s="10">
        <f t="shared" si="14"/>
        <v>2.1666666599999997</v>
      </c>
      <c r="H63" s="5">
        <f t="shared" si="14"/>
        <v>1</v>
      </c>
      <c r="I63">
        <f t="shared" si="8"/>
        <v>58.479320928637172</v>
      </c>
      <c r="J63">
        <f t="shared" si="9"/>
        <v>58.424495337774523</v>
      </c>
      <c r="K63">
        <f t="shared" si="9"/>
        <v>-2.5316636429242285</v>
      </c>
      <c r="L63">
        <f t="shared" si="10"/>
        <v>-13.421627756405213</v>
      </c>
      <c r="M63">
        <f t="shared" si="11"/>
        <v>-31.592410945215565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2.7375541785923403</v>
      </c>
      <c r="B64">
        <f t="shared" si="3"/>
        <v>2.7375541785923403</v>
      </c>
      <c r="C64" s="9">
        <f t="shared" si="4"/>
        <v>0.27000000000000013</v>
      </c>
      <c r="D64" s="9">
        <f t="shared" si="5"/>
        <v>16.26244582140766</v>
      </c>
      <c r="E64" s="9">
        <f t="shared" si="5"/>
        <v>1.1882590533286956</v>
      </c>
      <c r="F64" s="9">
        <f t="shared" si="6"/>
        <v>1.2376370164733941</v>
      </c>
      <c r="G64" s="10">
        <f t="shared" si="14"/>
        <v>2.1666666599999997</v>
      </c>
      <c r="H64" s="5">
        <f t="shared" si="14"/>
        <v>1</v>
      </c>
      <c r="I64">
        <f t="shared" si="8"/>
        <v>58.407391198136303</v>
      </c>
      <c r="J64">
        <f t="shared" si="9"/>
        <v>58.34396557123609</v>
      </c>
      <c r="K64">
        <f t="shared" si="9"/>
        <v>-2.7212181085955218</v>
      </c>
      <c r="L64">
        <f t="shared" si="10"/>
        <v>-13.386642086910239</v>
      </c>
      <c r="M64">
        <f t="shared" si="11"/>
        <v>-31.549634266482798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2.3877313447224893</v>
      </c>
      <c r="B65">
        <f t="shared" si="3"/>
        <v>2.3877313447224893</v>
      </c>
      <c r="C65" s="9">
        <f t="shared" si="4"/>
        <v>0.27600000000000013</v>
      </c>
      <c r="D65" s="9">
        <f t="shared" si="5"/>
        <v>16.612268655277511</v>
      </c>
      <c r="E65" s="9">
        <f t="shared" si="5"/>
        <v>1.1713638512603257</v>
      </c>
      <c r="F65" s="9">
        <f t="shared" si="6"/>
        <v>1.2240141265226643</v>
      </c>
      <c r="G65" s="10">
        <f t="shared" si="14"/>
        <v>2.1666666599999997</v>
      </c>
      <c r="H65" s="5">
        <f t="shared" si="14"/>
        <v>1</v>
      </c>
      <c r="I65">
        <f t="shared" si="8"/>
        <v>58.336296722732342</v>
      </c>
      <c r="J65">
        <f t="shared" si="9"/>
        <v>58.263645718714628</v>
      </c>
      <c r="K65">
        <f t="shared" si="9"/>
        <v>-2.9105159141944186</v>
      </c>
      <c r="L65">
        <f t="shared" si="10"/>
        <v>-13.351941203254754</v>
      </c>
      <c r="M65">
        <f t="shared" si="11"/>
        <v>-31.507013976758774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2.0383898053518585</v>
      </c>
      <c r="B66">
        <f t="shared" si="3"/>
        <v>2.0383898053518585</v>
      </c>
      <c r="C66" s="9">
        <f t="shared" si="4"/>
        <v>0.28200000000000014</v>
      </c>
      <c r="D66" s="9">
        <f t="shared" si="5"/>
        <v>16.961610194648141</v>
      </c>
      <c r="E66" s="9">
        <f t="shared" si="5"/>
        <v>1.1533336295235777</v>
      </c>
      <c r="F66" s="9">
        <f t="shared" si="6"/>
        <v>1.2093944941655757</v>
      </c>
      <c r="G66" s="10">
        <f t="shared" si="14"/>
        <v>2.1666666599999997</v>
      </c>
      <c r="H66" s="5">
        <f t="shared" si="14"/>
        <v>1</v>
      </c>
      <c r="I66">
        <f t="shared" si="8"/>
        <v>58.266035533852289</v>
      </c>
      <c r="J66">
        <f t="shared" si="9"/>
        <v>58.183534071495096</v>
      </c>
      <c r="K66">
        <f t="shared" si="9"/>
        <v>-3.099557998054971</v>
      </c>
      <c r="L66">
        <f t="shared" si="10"/>
        <v>-13.317523297886847</v>
      </c>
      <c r="M66">
        <f t="shared" si="11"/>
        <v>-31.464547806849851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1.6895283163422512</v>
      </c>
      <c r="B67">
        <f t="shared" si="3"/>
        <v>1.6895283163422512</v>
      </c>
      <c r="C67" s="9">
        <f t="shared" si="4"/>
        <v>0.28800000000000014</v>
      </c>
      <c r="D67" s="9">
        <f t="shared" si="5"/>
        <v>17.310471683657749</v>
      </c>
      <c r="E67" s="9">
        <f t="shared" si="5"/>
        <v>1.1341699196747246</v>
      </c>
      <c r="F67" s="9">
        <f t="shared" si="6"/>
        <v>1.1937822561902496</v>
      </c>
      <c r="G67" s="10">
        <f t="shared" si="14"/>
        <v>2.1666666599999997</v>
      </c>
      <c r="H67" s="5">
        <f t="shared" si="14"/>
        <v>1</v>
      </c>
      <c r="I67">
        <f t="shared" si="8"/>
        <v>58.196605654851439</v>
      </c>
      <c r="J67">
        <f t="shared" si="9"/>
        <v>58.103628931707775</v>
      </c>
      <c r="K67">
        <f t="shared" si="9"/>
        <v>-3.2883452848960699</v>
      </c>
      <c r="L67">
        <f t="shared" si="10"/>
        <v>-13.283386572359909</v>
      </c>
      <c r="M67">
        <f t="shared" si="11"/>
        <v>-31.42223350269548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1.3411456437103055</v>
      </c>
      <c r="B68">
        <f t="shared" si="3"/>
        <v>1.3411456437103055</v>
      </c>
      <c r="C68" s="9">
        <f t="shared" si="4"/>
        <v>0.29400000000000015</v>
      </c>
      <c r="D68" s="9">
        <f t="shared" si="5"/>
        <v>17.658854356289694</v>
      </c>
      <c r="E68" s="9">
        <f t="shared" si="5"/>
        <v>1.1138742477622996</v>
      </c>
      <c r="F68" s="9">
        <f t="shared" si="6"/>
        <v>1.1771815296884758</v>
      </c>
      <c r="G68" s="10">
        <f t="shared" si="14"/>
        <v>2.1666666599999997</v>
      </c>
      <c r="H68" s="5">
        <f t="shared" si="14"/>
        <v>1</v>
      </c>
      <c r="I68">
        <f t="shared" si="8"/>
        <v>58.128005100801246</v>
      </c>
      <c r="J68">
        <f t="shared" si="9"/>
        <v>58.023928612273615</v>
      </c>
      <c r="K68">
        <f t="shared" si="9"/>
        <v>-3.4768786859122427</v>
      </c>
      <c r="L68">
        <f t="shared" si="10"/>
        <v>-13.249529237197915</v>
      </c>
      <c r="M68">
        <f t="shared" si="11"/>
        <v>-31.38006882531149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0.99324056356293511</v>
      </c>
      <c r="B69">
        <f t="shared" si="3"/>
        <v>0.99324056356293511</v>
      </c>
      <c r="C69" s="9">
        <f t="shared" si="4"/>
        <v>0.30000000000000016</v>
      </c>
      <c r="D69" s="9">
        <f t="shared" si="5"/>
        <v>18.006759436437065</v>
      </c>
      <c r="E69" s="9">
        <f t="shared" si="5"/>
        <v>1.0924481344079706</v>
      </c>
      <c r="F69" s="9">
        <f t="shared" si="6"/>
        <v>1.1595964122488374</v>
      </c>
      <c r="G69" s="10">
        <f t="shared" ref="G69:H84" si="15">G68</f>
        <v>2.1666666599999997</v>
      </c>
      <c r="H69" s="5">
        <f t="shared" si="15"/>
        <v>1</v>
      </c>
      <c r="I69">
        <f t="shared" si="8"/>
        <v>58.060231878281769</v>
      </c>
      <c r="J69">
        <f t="shared" si="9"/>
        <v>57.944431436850429</v>
      </c>
      <c r="K69">
        <f t="shared" si="9"/>
        <v>-3.6651590988641116</v>
      </c>
      <c r="L69">
        <f t="shared" si="10"/>
        <v>-13.215949511763139</v>
      </c>
      <c r="M69">
        <f t="shared" si="11"/>
        <v>-31.33805155073517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0.64581186203304597</v>
      </c>
      <c r="B70">
        <f t="shared" si="3"/>
        <v>0.64581186203304597</v>
      </c>
      <c r="C70" s="9">
        <f t="shared" si="4"/>
        <v>0.30600000000000016</v>
      </c>
      <c r="D70" s="9">
        <f t="shared" si="5"/>
        <v>18.354188137966954</v>
      </c>
      <c r="E70" s="9">
        <f t="shared" si="5"/>
        <v>1.0698930948868728</v>
      </c>
      <c r="F70" s="9">
        <f t="shared" si="6"/>
        <v>1.1410309821480005</v>
      </c>
      <c r="G70" s="10">
        <f t="shared" si="15"/>
        <v>2.1666666599999997</v>
      </c>
      <c r="H70" s="5">
        <f t="shared" si="15"/>
        <v>1</v>
      </c>
      <c r="I70">
        <f t="shared" si="8"/>
        <v>57.993283985178969</v>
      </c>
      <c r="J70">
        <f t="shared" si="9"/>
        <v>57.865135739779852</v>
      </c>
      <c r="K70">
        <f t="shared" si="9"/>
        <v>-3.8531874081685227</v>
      </c>
      <c r="L70">
        <f t="shared" si="10"/>
        <v>-13.182645624126284</v>
      </c>
      <c r="M70">
        <f t="shared" si="11"/>
        <v>-31.296179469972078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0.29885833521560201</v>
      </c>
      <c r="B71">
        <f t="shared" si="3"/>
        <v>0.29885833521560201</v>
      </c>
      <c r="C71" s="9">
        <f t="shared" si="4"/>
        <v>0.31200000000000017</v>
      </c>
      <c r="D71" s="9">
        <f t="shared" si="5"/>
        <v>18.701141664784398</v>
      </c>
      <c r="E71" s="9">
        <f t="shared" si="5"/>
        <v>1.0462106392074022</v>
      </c>
      <c r="F71" s="9">
        <f t="shared" si="6"/>
        <v>1.1214892985401916</v>
      </c>
      <c r="G71" s="10">
        <f t="shared" si="15"/>
        <v>2.1666666599999997</v>
      </c>
      <c r="H71" s="5">
        <f t="shared" si="15"/>
        <v>1</v>
      </c>
      <c r="I71">
        <f t="shared" si="8"/>
        <v>57.927159410486674</v>
      </c>
      <c r="J71">
        <f t="shared" si="9"/>
        <v>57.786039866035097</v>
      </c>
      <c r="K71">
        <f t="shared" si="9"/>
        <v>-4.040964484988355</v>
      </c>
      <c r="L71">
        <f t="shared" si="10"/>
        <v>-13.149615810939016</v>
      </c>
      <c r="M71">
        <f t="shared" si="11"/>
        <v>-31.254450388944573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4.7621210896011235E-2</v>
      </c>
      <c r="B72">
        <f t="shared" si="3"/>
        <v>4.7621210896011235E-2</v>
      </c>
      <c r="C72" s="9">
        <f t="shared" si="4"/>
        <v>0.31800000000000017</v>
      </c>
      <c r="D72" s="9">
        <f t="shared" si="5"/>
        <v>19.047621210896011</v>
      </c>
      <c r="E72" s="9">
        <f t="shared" si="5"/>
        <v>1.021402272190471</v>
      </c>
      <c r="F72" s="9">
        <f t="shared" si="6"/>
        <v>1.1009754016448645</v>
      </c>
      <c r="G72" s="10">
        <f t="shared" si="15"/>
        <v>2.1666666599999997</v>
      </c>
      <c r="H72" s="5">
        <f t="shared" si="15"/>
        <v>1</v>
      </c>
      <c r="I72">
        <f t="shared" si="8"/>
        <v>57.861856134113303</v>
      </c>
      <c r="J72">
        <f t="shared" si="9"/>
        <v>57.707142171169465</v>
      </c>
      <c r="K72">
        <f t="shared" si="9"/>
        <v>-4.2284911873220228</v>
      </c>
      <c r="L72">
        <f t="shared" si="10"/>
        <v>-13.116858317308884</v>
      </c>
      <c r="M72">
        <f t="shared" si="11"/>
        <v>-31.212862128442008</v>
      </c>
      <c r="S72">
        <f t="shared" si="0"/>
        <v>1</v>
      </c>
      <c r="T72" t="b">
        <f t="shared" si="1"/>
        <v>0</v>
      </c>
      <c r="U72" t="b">
        <f t="shared" si="2"/>
        <v>1</v>
      </c>
    </row>
    <row r="73" spans="1:21" x14ac:dyDescent="0.2">
      <c r="A73">
        <f t="shared" si="12"/>
        <v>100</v>
      </c>
      <c r="B73">
        <f t="shared" si="3"/>
        <v>0.39362796047331727</v>
      </c>
      <c r="C73" s="9">
        <f t="shared" si="4"/>
        <v>0.32400000000000018</v>
      </c>
      <c r="D73" s="9">
        <f t="shared" si="5"/>
        <v>19.393627960473317</v>
      </c>
      <c r="E73" s="9">
        <f t="shared" si="5"/>
        <v>0.99546949354822689</v>
      </c>
      <c r="F73" s="9">
        <f t="shared" si="6"/>
        <v>1.0794933129325792</v>
      </c>
      <c r="G73" s="10">
        <f t="shared" si="15"/>
        <v>2.1666666599999997</v>
      </c>
      <c r="H73" s="5">
        <f t="shared" si="15"/>
        <v>1</v>
      </c>
      <c r="I73">
        <f t="shared" si="8"/>
        <v>57.797372126693482</v>
      </c>
      <c r="J73">
        <f t="shared" si="9"/>
        <v>57.628441021265616</v>
      </c>
      <c r="K73">
        <f t="shared" si="9"/>
        <v>-4.4157683600926747</v>
      </c>
      <c r="L73">
        <f t="shared" si="10"/>
        <v>-13.084371396676596</v>
      </c>
      <c r="M73">
        <f t="shared" si="11"/>
        <v>-31.171412524072522</v>
      </c>
      <c r="S73">
        <f t="shared" si="0"/>
        <v>0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100</v>
      </c>
      <c r="B74">
        <f t="shared" si="3"/>
        <v>0.73916308791577023</v>
      </c>
      <c r="C74" s="9">
        <f t="shared" si="4"/>
        <v>0.33000000000000018</v>
      </c>
      <c r="D74" s="9">
        <f t="shared" si="5"/>
        <v>19.73916308791577</v>
      </c>
      <c r="E74" s="9">
        <f t="shared" si="5"/>
        <v>0.96841379796223759</v>
      </c>
      <c r="F74" s="9">
        <f t="shared" si="6"/>
        <v>1.057047035309111</v>
      </c>
      <c r="G74" s="10">
        <f t="shared" si="15"/>
        <v>2.1666666599999997</v>
      </c>
      <c r="H74" s="5">
        <f t="shared" si="15"/>
        <v>1</v>
      </c>
      <c r="I74">
        <f t="shared" si="8"/>
        <v>57.733705349404417</v>
      </c>
      <c r="J74">
        <f t="shared" si="9"/>
        <v>57.549934792885558</v>
      </c>
      <c r="K74">
        <f t="shared" si="9"/>
        <v>-4.6027968352371103</v>
      </c>
      <c r="L74">
        <f t="shared" si="10"/>
        <v>-13.052153310695655</v>
      </c>
      <c r="M74">
        <f t="shared" si="11"/>
        <v>-31.130099426216443</v>
      </c>
      <c r="S74">
        <f t="shared" si="0"/>
        <v>0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100</v>
      </c>
      <c r="B75">
        <f t="shared" si="3"/>
        <v>1.0842277579134922</v>
      </c>
      <c r="C75" s="9">
        <f t="shared" si="4"/>
        <v>0.33600000000000019</v>
      </c>
      <c r="D75" s="9">
        <f t="shared" si="5"/>
        <v>20.084227757913492</v>
      </c>
      <c r="E75" s="9">
        <f t="shared" si="5"/>
        <v>0.94023667516114307</v>
      </c>
      <c r="F75" s="9">
        <f t="shared" si="6"/>
        <v>1.0336405532977935</v>
      </c>
      <c r="G75" s="10">
        <f t="shared" si="15"/>
        <v>2.1666666599999997</v>
      </c>
      <c r="H75" s="5">
        <f t="shared" si="15"/>
        <v>1</v>
      </c>
      <c r="I75">
        <f t="shared" si="8"/>
        <v>57.670853753787142</v>
      </c>
      <c r="J75">
        <f t="shared" si="9"/>
        <v>57.471621873021384</v>
      </c>
      <c r="K75">
        <f t="shared" si="9"/>
        <v>-4.7895774317944086</v>
      </c>
      <c r="L75">
        <f t="shared" si="10"/>
        <v>-13.020202329114328</v>
      </c>
      <c r="M75">
        <f t="shared" si="11"/>
        <v>-31.088920699981202</v>
      </c>
      <c r="S75">
        <f t="shared" si="0"/>
        <v>0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2"/>
        <v>100</v>
      </c>
      <c r="B76">
        <f t="shared" si="3"/>
        <v>1.4288231255096981</v>
      </c>
      <c r="C76" s="9">
        <f t="shared" si="4"/>
        <v>0.34200000000000019</v>
      </c>
      <c r="D76" s="9">
        <f t="shared" si="5"/>
        <v>20.428823125509698</v>
      </c>
      <c r="E76" s="9">
        <f t="shared" si="5"/>
        <v>0.9109396099977769</v>
      </c>
      <c r="F76" s="9">
        <f t="shared" si="6"/>
        <v>1.0092778332201195</v>
      </c>
      <c r="G76" s="10">
        <f t="shared" si="15"/>
        <v>2.1666666599999997</v>
      </c>
      <c r="H76" s="5">
        <f t="shared" si="15"/>
        <v>1</v>
      </c>
      <c r="I76">
        <f t="shared" si="8"/>
        <v>57.608815281572667</v>
      </c>
      <c r="J76">
        <f t="shared" si="9"/>
        <v>57.393500659046701</v>
      </c>
      <c r="K76">
        <f t="shared" si="9"/>
        <v>-4.9761109559942955</v>
      </c>
      <c r="L76">
        <f t="shared" si="10"/>
        <v>-12.988516729659937</v>
      </c>
      <c r="M76">
        <f t="shared" si="11"/>
        <v>-31.047874225157788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1.7729503361628431</v>
      </c>
      <c r="C77" s="9">
        <f t="shared" si="4"/>
        <v>0.3480000000000002</v>
      </c>
      <c r="D77" s="9">
        <f t="shared" si="5"/>
        <v>20.772950336162843</v>
      </c>
      <c r="E77" s="9">
        <f t="shared" si="5"/>
        <v>0.88052408252575831</v>
      </c>
      <c r="F77" s="9">
        <f t="shared" si="6"/>
        <v>0.98396282337461194</v>
      </c>
      <c r="G77" s="10">
        <f t="shared" si="15"/>
        <v>2.1666666599999997</v>
      </c>
      <c r="H77" s="5">
        <f t="shared" si="15"/>
        <v>1</v>
      </c>
      <c r="I77">
        <f t="shared" si="8"/>
        <v>57.547587864513034</v>
      </c>
      <c r="J77">
        <f t="shared" si="9"/>
        <v>57.315569558668741</v>
      </c>
      <c r="K77">
        <f t="shared" si="9"/>
        <v>-5.1623982013452423</v>
      </c>
      <c r="L77">
        <f t="shared" si="10"/>
        <v>-12.957094797925439</v>
      </c>
      <c r="M77">
        <f t="shared" si="11"/>
        <v>-31.006957896178609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2.1166105258084933</v>
      </c>
      <c r="C78" s="9">
        <f t="shared" si="4"/>
        <v>0.3540000000000002</v>
      </c>
      <c r="D78" s="9">
        <f t="shared" si="5"/>
        <v>21.116610525808493</v>
      </c>
      <c r="E78" s="9">
        <f t="shared" si="5"/>
        <v>0.84899156807555565</v>
      </c>
      <c r="F78" s="9">
        <f t="shared" si="6"/>
        <v>0.95769945421396752</v>
      </c>
      <c r="G78" s="10">
        <f t="shared" si="15"/>
        <v>2.1666666599999997</v>
      </c>
      <c r="H78" s="5">
        <f t="shared" si="15"/>
        <v>1</v>
      </c>
      <c r="I78">
        <f t="shared" si="8"/>
        <v>57.487169424217264</v>
      </c>
      <c r="J78">
        <f t="shared" si="9"/>
        <v>57.237826989881192</v>
      </c>
      <c r="K78">
        <f t="shared" si="9"/>
        <v>-5.348439948722314</v>
      </c>
      <c r="L78">
        <f t="shared" si="10"/>
        <v>-12.925934827258308</v>
      </c>
      <c r="M78">
        <f t="shared" si="11"/>
        <v>-30.966169622076826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2.4598048209208905</v>
      </c>
      <c r="C79" s="9">
        <f t="shared" si="4"/>
        <v>0.36000000000000021</v>
      </c>
      <c r="D79" s="9">
        <f t="shared" si="5"/>
        <v>21.45980482092089</v>
      </c>
      <c r="E79" s="9">
        <f t="shared" si="5"/>
        <v>0.8163435373300244</v>
      </c>
      <c r="F79" s="9">
        <f t="shared" si="6"/>
        <v>0.9304916385205092</v>
      </c>
      <c r="G79" s="10">
        <f t="shared" si="15"/>
        <v>2.1666666599999997</v>
      </c>
      <c r="H79" s="5">
        <f t="shared" si="15"/>
        <v>1</v>
      </c>
      <c r="I79">
        <f t="shared" si="8"/>
        <v>57.42755787199232</v>
      </c>
      <c r="J79">
        <f t="shared" si="9"/>
        <v>57.160271380917642</v>
      </c>
      <c r="K79">
        <f t="shared" si="9"/>
        <v>-5.5342369664547748</v>
      </c>
      <c r="L79">
        <f t="shared" si="10"/>
        <v>-12.895035118651668</v>
      </c>
      <c r="M79">
        <f t="shared" si="11"/>
        <v>-30.92550732644704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2.8025343385742616</v>
      </c>
      <c r="C80" s="9">
        <f t="shared" si="4"/>
        <v>0.36600000000000021</v>
      </c>
      <c r="D80" s="9">
        <f t="shared" si="5"/>
        <v>21.802534338574262</v>
      </c>
      <c r="E80" s="9">
        <f t="shared" si="5"/>
        <v>0.78258145639941967</v>
      </c>
      <c r="F80" s="9">
        <f t="shared" si="6"/>
        <v>0.90234327157993721</v>
      </c>
      <c r="G80" s="10">
        <f t="shared" si="15"/>
        <v>2.1666666599999997</v>
      </c>
      <c r="H80" s="5">
        <f t="shared" si="15"/>
        <v>1</v>
      </c>
      <c r="I80">
        <f t="shared" si="8"/>
        <v>57.368751108688954</v>
      </c>
      <c r="J80">
        <f t="shared" si="9"/>
        <v>57.08290117020573</v>
      </c>
      <c r="K80">
        <f t="shared" si="9"/>
        <v>-5.7197900104134574</v>
      </c>
      <c r="L80">
        <f t="shared" si="10"/>
        <v>-12.864393980637699</v>
      </c>
      <c r="M80">
        <f t="shared" si="11"/>
        <v>-30.884968947407316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3.1448001865038435</v>
      </c>
      <c r="C81" s="9">
        <f t="shared" si="4"/>
        <v>0.37200000000000022</v>
      </c>
      <c r="D81" s="9">
        <f t="shared" si="5"/>
        <v>22.144800186503844</v>
      </c>
      <c r="E81" s="9">
        <f t="shared" si="5"/>
        <v>0.74770678689588554</v>
      </c>
      <c r="F81" s="9">
        <f t="shared" si="6"/>
        <v>0.87325823135340819</v>
      </c>
      <c r="G81" s="10">
        <f t="shared" si="15"/>
        <v>2.1666666599999997</v>
      </c>
      <c r="H81" s="5">
        <f t="shared" si="15"/>
        <v>1</v>
      </c>
      <c r="I81">
        <f t="shared" si="8"/>
        <v>57.310747024552647</v>
      </c>
      <c r="J81">
        <f t="shared" si="9"/>
        <v>57.005714806321905</v>
      </c>
      <c r="K81">
        <f t="shared" si="9"/>
        <v>-5.9050998240979009</v>
      </c>
      <c r="L81">
        <f t="shared" si="10"/>
        <v>-12.834009729183263</v>
      </c>
      <c r="M81">
        <f t="shared" si="11"/>
        <v>-30.84455243756252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3.4866034631666487</v>
      </c>
      <c r="C82" s="9">
        <f t="shared" si="4"/>
        <v>0.37800000000000022</v>
      </c>
      <c r="D82" s="9">
        <f t="shared" si="5"/>
        <v>22.486603463166649</v>
      </c>
      <c r="E82" s="9">
        <f t="shared" si="5"/>
        <v>0.71172098600742206</v>
      </c>
      <c r="F82" s="9">
        <f t="shared" si="6"/>
        <v>0.8432403786479451</v>
      </c>
      <c r="G82" s="10">
        <f t="shared" si="15"/>
        <v>2.1666666599999997</v>
      </c>
      <c r="H82" s="5">
        <f t="shared" si="15"/>
        <v>1</v>
      </c>
      <c r="I82">
        <f t="shared" si="8"/>
        <v>57.253543499079413</v>
      </c>
      <c r="J82">
        <f t="shared" si="9"/>
        <v>56.928710747946802</v>
      </c>
      <c r="K82">
        <f t="shared" si="9"/>
        <v>-6.0901671387232756</v>
      </c>
      <c r="L82">
        <f t="shared" si="10"/>
        <v>-12.803880687587734</v>
      </c>
      <c r="M82">
        <f t="shared" si="11"/>
        <v>-30.804255763968925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3.8279452578019537</v>
      </c>
      <c r="C83" s="9">
        <f t="shared" si="4"/>
        <v>0.38400000000000023</v>
      </c>
      <c r="D83" s="9">
        <f t="shared" si="5"/>
        <v>22.827945257801954</v>
      </c>
      <c r="E83" s="9">
        <f t="shared" si="5"/>
        <v>0.67462550657133091</v>
      </c>
      <c r="F83" s="9">
        <f t="shared" si="6"/>
        <v>0.81229355728520136</v>
      </c>
      <c r="G83" s="10">
        <f t="shared" si="15"/>
        <v>2.1666666599999997</v>
      </c>
      <c r="H83" s="5">
        <f t="shared" si="15"/>
        <v>1</v>
      </c>
      <c r="I83">
        <f t="shared" si="8"/>
        <v>57.19713840087681</v>
      </c>
      <c r="J83">
        <f t="shared" si="9"/>
        <v>56.851887463821278</v>
      </c>
      <c r="K83">
        <f t="shared" si="9"/>
        <v>-6.2749926733070893</v>
      </c>
      <c r="L83">
        <f t="shared" si="10"/>
        <v>-12.774005186383084</v>
      </c>
      <c r="M83">
        <f t="shared" si="11"/>
        <v>-30.764076908100019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4.1688266504915248</v>
      </c>
      <c r="C84" s="9">
        <f t="shared" si="4"/>
        <v>0.39000000000000024</v>
      </c>
      <c r="D84" s="9">
        <f t="shared" si="5"/>
        <v>23.168826650491525</v>
      </c>
      <c r="E84" s="9">
        <f t="shared" si="5"/>
        <v>0.63642179714714253</v>
      </c>
      <c r="F84" s="9">
        <f t="shared" si="6"/>
        <v>0.78042159426858271</v>
      </c>
      <c r="G84" s="10">
        <f t="shared" si="15"/>
        <v>2.1666666599999997</v>
      </c>
      <c r="H84" s="5">
        <f t="shared" si="15"/>
        <v>1</v>
      </c>
      <c r="I84">
        <f t="shared" si="8"/>
        <v>57.141529587529782</v>
      </c>
      <c r="J84">
        <f t="shared" si="9"/>
        <v>56.775243432702979</v>
      </c>
      <c r="K84">
        <f t="shared" si="9"/>
        <v>-6.4595771347556896</v>
      </c>
      <c r="L84">
        <f t="shared" si="10"/>
        <v>-12.744381563236072</v>
      </c>
      <c r="M84">
        <f t="shared" si="11"/>
        <v>-30.724013865813514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4.5092487122196054</v>
      </c>
      <c r="C85" s="9">
        <f t="shared" ref="C85:C148" si="20">C84+_dt</f>
        <v>0.39600000000000024</v>
      </c>
      <c r="D85" s="9">
        <f t="shared" ref="D85:E148" si="21">D84+$C$7*(J84+J85)/2</f>
        <v>23.509248712219605</v>
      </c>
      <c r="E85" s="9">
        <f t="shared" si="21"/>
        <v>0.59711130208902374</v>
      </c>
      <c r="F85" s="9">
        <f t="shared" ref="F85:F148" si="22">$O$1*D85^2+$O$2*D85+$O$3</f>
        <v>0.7476282999487428</v>
      </c>
      <c r="G85" s="10">
        <f t="shared" ref="G85:H100" si="23">G84</f>
        <v>2.1666666599999997</v>
      </c>
      <c r="H85" s="5">
        <f t="shared" si="23"/>
        <v>1</v>
      </c>
      <c r="I85">
        <f t="shared" ref="I85:I148" si="24">SQRT(J85^2+K85^2)</f>
        <v>57.086714905471695</v>
      </c>
      <c r="J85">
        <f t="shared" ref="J85:K148" si="25">J84+L84*$C$7</f>
        <v>56.698777143323561</v>
      </c>
      <c r="K85">
        <f t="shared" si="25"/>
        <v>-6.6439212179505711</v>
      </c>
      <c r="L85">
        <f t="shared" ref="L85:L148" si="26">-$C$15*I85*J85</f>
        <v>-12.715008162852676</v>
      </c>
      <c r="M85">
        <f t="shared" ref="M85:M148" si="27">-$C$6-$C$15*I85*K85</f>
        <v>-30.684064647319488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4.8492125049326162</v>
      </c>
      <c r="C86" s="9">
        <f t="shared" si="20"/>
        <v>0.40200000000000025</v>
      </c>
      <c r="D86" s="9">
        <f t="shared" si="21"/>
        <v>23.849212504932616</v>
      </c>
      <c r="E86" s="9">
        <f t="shared" si="21"/>
        <v>0.55669546161766859</v>
      </c>
      <c r="F86" s="9">
        <f t="shared" si="22"/>
        <v>0.7139174681874646</v>
      </c>
      <c r="G86" s="10">
        <f t="shared" si="23"/>
        <v>2.1666666599999997</v>
      </c>
      <c r="H86" s="5">
        <f t="shared" si="23"/>
        <v>1</v>
      </c>
      <c r="I86">
        <f t="shared" si="24"/>
        <v>57.032692189860384</v>
      </c>
      <c r="J86">
        <f t="shared" si="25"/>
        <v>56.622487094346447</v>
      </c>
      <c r="K86">
        <f t="shared" si="25"/>
        <v>-6.8280256058344877</v>
      </c>
      <c r="L86">
        <f t="shared" si="26"/>
        <v>-12.685883336884633</v>
      </c>
      <c r="M86">
        <f t="shared" si="27"/>
        <v>-30.644227277149646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5.1887190815986308</v>
      </c>
      <c r="C87" s="9">
        <f t="shared" si="20"/>
        <v>0.40800000000000025</v>
      </c>
      <c r="D87" s="9">
        <f t="shared" si="21"/>
        <v>24.188719081598631</v>
      </c>
      <c r="E87" s="9">
        <f t="shared" si="21"/>
        <v>0.51517571189167299</v>
      </c>
      <c r="F87" s="9">
        <f t="shared" si="22"/>
        <v>0.67929287651994652</v>
      </c>
      <c r="G87" s="10">
        <f t="shared" si="23"/>
        <v>2.1666666599999997</v>
      </c>
      <c r="H87" s="5">
        <f t="shared" si="23"/>
        <v>1</v>
      </c>
      <c r="I87">
        <f t="shared" si="24"/>
        <v>56.97945926445923</v>
      </c>
      <c r="J87">
        <f t="shared" si="25"/>
        <v>56.54637179432514</v>
      </c>
      <c r="K87">
        <f t="shared" si="25"/>
        <v>-7.0118909694973857</v>
      </c>
      <c r="L87">
        <f t="shared" si="26"/>
        <v>-12.657005443838106</v>
      </c>
      <c r="M87">
        <f t="shared" si="27"/>
        <v>-30.604499794127651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5.5277694862665925</v>
      </c>
      <c r="C88" s="9">
        <f t="shared" si="20"/>
        <v>0.41400000000000026</v>
      </c>
      <c r="D88" s="9">
        <f t="shared" si="21"/>
        <v>24.527769486266592</v>
      </c>
      <c r="E88" s="9">
        <f t="shared" si="21"/>
        <v>0.4725534850783944</v>
      </c>
      <c r="F88" s="9">
        <f t="shared" si="22"/>
        <v>0.64375828631548904</v>
      </c>
      <c r="G88" s="10">
        <f t="shared" si="23"/>
        <v>2.1666666599999997</v>
      </c>
      <c r="H88" s="5">
        <f t="shared" si="23"/>
        <v>1</v>
      </c>
      <c r="I88">
        <f t="shared" si="24"/>
        <v>56.927013941523377</v>
      </c>
      <c r="J88">
        <f t="shared" si="25"/>
        <v>56.47042976166211</v>
      </c>
      <c r="K88">
        <f t="shared" si="25"/>
        <v>-7.195517968262152</v>
      </c>
      <c r="L88">
        <f t="shared" si="26"/>
        <v>-12.628372848984501</v>
      </c>
      <c r="M88">
        <f t="shared" si="27"/>
        <v>-30.564880251340462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5.8663647541252821</v>
      </c>
      <c r="C89" s="9">
        <f t="shared" si="20"/>
        <v>0.42000000000000026</v>
      </c>
      <c r="D89" s="9">
        <f t="shared" si="21"/>
        <v>24.866364754125282</v>
      </c>
      <c r="E89" s="9">
        <f t="shared" si="21"/>
        <v>0.42883020942429734</v>
      </c>
      <c r="F89" s="9">
        <f t="shared" si="22"/>
        <v>0.60731744293661405</v>
      </c>
      <c r="G89" s="10">
        <f t="shared" si="23"/>
        <v>2.1666666599999997</v>
      </c>
      <c r="H89" s="5">
        <f t="shared" si="23"/>
        <v>1</v>
      </c>
      <c r="I89">
        <f t="shared" si="24"/>
        <v>56.875354021690995</v>
      </c>
      <c r="J89">
        <f t="shared" si="25"/>
        <v>56.394659524568205</v>
      </c>
      <c r="K89">
        <f t="shared" si="25"/>
        <v>-7.3789072497701946</v>
      </c>
      <c r="L89">
        <f t="shared" si="26"/>
        <v>-12.59998392427334</v>
      </c>
      <c r="M89">
        <f t="shared" si="27"/>
        <v>-30.525366716110689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6.2045059115620553</v>
      </c>
      <c r="C90" s="9">
        <f t="shared" si="20"/>
        <v>0.42600000000000027</v>
      </c>
      <c r="D90" s="9">
        <f t="shared" si="21"/>
        <v>25.204505911562055</v>
      </c>
      <c r="E90" s="9">
        <f t="shared" si="21"/>
        <v>0.38400730932478616</v>
      </c>
      <c r="F90" s="9">
        <f t="shared" si="22"/>
        <v>0.56997407589661309</v>
      </c>
      <c r="G90" s="10">
        <f t="shared" si="23"/>
        <v>2.1666666599999997</v>
      </c>
      <c r="H90" s="5">
        <f t="shared" si="23"/>
        <v>1</v>
      </c>
      <c r="I90">
        <f t="shared" si="24"/>
        <v>56.824477293879617</v>
      </c>
      <c r="J90">
        <f t="shared" si="25"/>
        <v>56.319059621022568</v>
      </c>
      <c r="K90">
        <f t="shared" si="25"/>
        <v>-7.562059450066859</v>
      </c>
      <c r="L90">
        <f t="shared" si="26"/>
        <v>-12.57183704824725</v>
      </c>
      <c r="M90">
        <f t="shared" si="27"/>
        <v>-30.485957269969902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6.5421939762213235</v>
      </c>
      <c r="C91" s="9">
        <f t="shared" si="20"/>
        <v>0.43200000000000027</v>
      </c>
      <c r="D91" s="9">
        <f t="shared" si="21"/>
        <v>25.542193976221323</v>
      </c>
      <c r="E91" s="9">
        <f t="shared" si="21"/>
        <v>0.33808620539352552</v>
      </c>
      <c r="F91" s="9">
        <f t="shared" si="22"/>
        <v>0.53173189901554518</v>
      </c>
      <c r="G91" s="10">
        <f t="shared" si="23"/>
        <v>2.1666666599999997</v>
      </c>
      <c r="H91" s="5">
        <f t="shared" si="23"/>
        <v>1</v>
      </c>
      <c r="I91">
        <f t="shared" si="24"/>
        <v>56.77438153518758</v>
      </c>
      <c r="J91">
        <f t="shared" si="25"/>
        <v>56.243628598733082</v>
      </c>
      <c r="K91">
        <f t="shared" si="25"/>
        <v>-7.7449751936866784</v>
      </c>
      <c r="L91">
        <f t="shared" si="26"/>
        <v>-12.543930605958963</v>
      </c>
      <c r="M91">
        <f t="shared" si="27"/>
        <v>-30.44665000863284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6.8794299570628148</v>
      </c>
      <c r="C92" s="9">
        <f t="shared" si="20"/>
        <v>0.43800000000000028</v>
      </c>
      <c r="D92" s="9">
        <f t="shared" si="21"/>
        <v>25.879429957062815</v>
      </c>
      <c r="E92" s="9">
        <f t="shared" si="21"/>
        <v>0.29106831453125004</v>
      </c>
      <c r="F92" s="9">
        <f t="shared" si="22"/>
        <v>0.492594610574692</v>
      </c>
      <c r="G92" s="10">
        <f t="shared" si="23"/>
        <v>2.1666666599999997</v>
      </c>
      <c r="H92" s="5">
        <f t="shared" si="23"/>
        <v>1</v>
      </c>
      <c r="I92">
        <f t="shared" si="24"/>
        <v>56.725064510800578</v>
      </c>
      <c r="J92">
        <f t="shared" si="25"/>
        <v>56.168365015097329</v>
      </c>
      <c r="K92">
        <f t="shared" si="25"/>
        <v>-7.9276550937384753</v>
      </c>
      <c r="L92">
        <f t="shared" si="26"/>
        <v>-12.516262988890423</v>
      </c>
      <c r="M92">
        <f t="shared" si="27"/>
        <v>-30.40744304197252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7.2162148544195972</v>
      </c>
      <c r="C93" s="9">
        <f t="shared" si="20"/>
        <v>0.44400000000000028</v>
      </c>
      <c r="D93" s="9">
        <f t="shared" si="21"/>
        <v>26.216214854419597</v>
      </c>
      <c r="E93" s="9">
        <f t="shared" si="21"/>
        <v>0.2429550499940637</v>
      </c>
      <c r="F93" s="9">
        <f t="shared" si="22"/>
        <v>0.45256589346948084</v>
      </c>
      <c r="G93" s="10">
        <f t="shared" si="23"/>
        <v>2.1666666599999997</v>
      </c>
      <c r="H93" s="5">
        <f t="shared" si="23"/>
        <v>1</v>
      </c>
      <c r="I93">
        <f t="shared" si="24"/>
        <v>56.676523973903301</v>
      </c>
      <c r="J93">
        <f t="shared" si="25"/>
        <v>56.093267437163988</v>
      </c>
      <c r="K93">
        <f t="shared" si="25"/>
        <v>-8.11009975199031</v>
      </c>
      <c r="L93">
        <f t="shared" si="26"/>
        <v>-12.488832594873857</v>
      </c>
      <c r="M93">
        <f t="shared" si="27"/>
        <v>-30.368334493996169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7.5525496600558739</v>
      </c>
      <c r="C94" s="9">
        <f t="shared" si="20"/>
        <v>0.45000000000000029</v>
      </c>
      <c r="D94" s="9">
        <f t="shared" si="21"/>
        <v>26.552549660055874</v>
      </c>
      <c r="E94" s="9">
        <f t="shared" si="21"/>
        <v>0.1937478214612299</v>
      </c>
      <c r="F94" s="9">
        <f t="shared" si="22"/>
        <v>0.41164941536089061</v>
      </c>
      <c r="G94" s="10">
        <f t="shared" si="23"/>
        <v>2.1666666599999997</v>
      </c>
      <c r="H94" s="5">
        <f t="shared" si="23"/>
        <v>1</v>
      </c>
      <c r="I94">
        <f t="shared" si="24"/>
        <v>56.628757665596098</v>
      </c>
      <c r="J94">
        <f t="shared" si="25"/>
        <v>56.018334441594746</v>
      </c>
      <c r="K94">
        <f t="shared" si="25"/>
        <v>-8.2923097589542873</v>
      </c>
      <c r="L94">
        <f t="shared" si="26"/>
        <v>-12.461637828014892</v>
      </c>
      <c r="M94">
        <f t="shared" si="27"/>
        <v>-30.329322502821988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7.8884353572245374</v>
      </c>
      <c r="C95" s="9">
        <f t="shared" si="20"/>
        <v>0.45600000000000029</v>
      </c>
      <c r="D95" s="9">
        <f t="shared" si="21"/>
        <v>26.888435357224537</v>
      </c>
      <c r="E95" s="9">
        <f t="shared" si="21"/>
        <v>0.14344803510245338</v>
      </c>
      <c r="F95" s="9">
        <f t="shared" si="22"/>
        <v>0.36984882882535419</v>
      </c>
      <c r="G95" s="10">
        <f t="shared" si="23"/>
        <v>2.1666666599999997</v>
      </c>
      <c r="H95" s="5">
        <f t="shared" si="23"/>
        <v>1</v>
      </c>
      <c r="I95">
        <f t="shared" si="24"/>
        <v>56.58176331481684</v>
      </c>
      <c r="J95">
        <f t="shared" si="25"/>
        <v>55.943564614626659</v>
      </c>
      <c r="K95">
        <f t="shared" si="25"/>
        <v>-8.4742856939712201</v>
      </c>
      <c r="L95">
        <f t="shared" si="26"/>
        <v>-12.434677098617634</v>
      </c>
      <c r="M95">
        <f t="shared" si="27"/>
        <v>-30.29040522065667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8.2238729207245207</v>
      </c>
      <c r="C96" s="9">
        <f t="shared" si="20"/>
        <v>0.4620000000000003</v>
      </c>
      <c r="D96" s="9">
        <f t="shared" si="21"/>
        <v>27.223872920724521</v>
      </c>
      <c r="E96" s="9">
        <f t="shared" si="21"/>
        <v>9.2057093644654239E-2</v>
      </c>
      <c r="F96" s="9">
        <f t="shared" si="22"/>
        <v>0.32716777150315124</v>
      </c>
      <c r="G96" s="10">
        <f t="shared" si="23"/>
        <v>2.1666666599999997</v>
      </c>
      <c r="H96" s="5">
        <f t="shared" si="23"/>
        <v>1</v>
      </c>
      <c r="I96">
        <f t="shared" si="24"/>
        <v>56.535538638267788</v>
      </c>
      <c r="J96">
        <f t="shared" si="25"/>
        <v>55.868956552034952</v>
      </c>
      <c r="K96">
        <f t="shared" si="25"/>
        <v>-8.6560281252951601</v>
      </c>
      <c r="L96">
        <f t="shared" si="26"/>
        <v>-12.407948823111724</v>
      </c>
      <c r="M96">
        <f t="shared" si="27"/>
        <v>-30.251580813773653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8.5588633169579147</v>
      </c>
      <c r="C97" s="9">
        <f t="shared" si="20"/>
        <v>0.4680000000000003</v>
      </c>
      <c r="D97" s="9">
        <f t="shared" si="21"/>
        <v>27.558863316957915</v>
      </c>
      <c r="E97" s="9">
        <f t="shared" si="21"/>
        <v>3.9576396438235351E-2</v>
      </c>
      <c r="F97" s="9">
        <f t="shared" si="22"/>
        <v>0.28360986624533158</v>
      </c>
      <c r="G97" s="10">
        <f t="shared" si="23"/>
        <v>2.1666666599999997</v>
      </c>
      <c r="H97" s="5">
        <f t="shared" si="23"/>
        <v>1</v>
      </c>
      <c r="I97">
        <f t="shared" si="24"/>
        <v>56.490081340347537</v>
      </c>
      <c r="J97">
        <f t="shared" si="25"/>
        <v>55.794508859096283</v>
      </c>
      <c r="K97">
        <f t="shared" si="25"/>
        <v>-8.8375376101778027</v>
      </c>
      <c r="L97">
        <f t="shared" si="26"/>
        <v>-12.381451423981348</v>
      </c>
      <c r="M97">
        <f t="shared" si="27"/>
        <v>-30.212847462492082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8.893407503986861</v>
      </c>
      <c r="C98" s="9">
        <f t="shared" si="20"/>
        <v>0.47400000000000031</v>
      </c>
      <c r="D98" s="9">
        <f t="shared" si="21"/>
        <v>27.893407503986861</v>
      </c>
      <c r="E98" s="9">
        <f t="shared" si="21"/>
        <v>-1.3992660477156318E-2</v>
      </c>
      <c r="F98" s="9">
        <f t="shared" si="22"/>
        <v>0.23917872125915351</v>
      </c>
      <c r="G98" s="10">
        <f t="shared" si="23"/>
        <v>2.1666666599999997</v>
      </c>
      <c r="H98" s="5">
        <f t="shared" si="23"/>
        <v>1</v>
      </c>
      <c r="I98">
        <f t="shared" si="24"/>
        <v>56.445389113088062</v>
      </c>
      <c r="J98">
        <f t="shared" si="25"/>
        <v>55.720220150552393</v>
      </c>
      <c r="K98">
        <f t="shared" si="25"/>
        <v>-9.0188146949527557</v>
      </c>
      <c r="L98">
        <f t="shared" si="26"/>
        <v>-12.355183329696166</v>
      </c>
      <c r="M98">
        <f t="shared" si="27"/>
        <v>-30.174203361156419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9.2275064315902391</v>
      </c>
      <c r="C99" s="9">
        <f t="shared" si="20"/>
        <v>0.48000000000000032</v>
      </c>
      <c r="D99" s="9">
        <f t="shared" si="21"/>
        <v>28.227506431590239</v>
      </c>
      <c r="E99" s="9">
        <f t="shared" si="21"/>
        <v>-6.864868430737367E-2</v>
      </c>
      <c r="F99" s="9">
        <f t="shared" si="22"/>
        <v>0.19387793025205979</v>
      </c>
      <c r="G99" s="10">
        <f t="shared" si="23"/>
        <v>2.1666666599999997</v>
      </c>
      <c r="H99" s="5">
        <f t="shared" si="23"/>
        <v>1</v>
      </c>
      <c r="I99">
        <f t="shared" si="24"/>
        <v>56.401459636096853</v>
      </c>
      <c r="J99">
        <f t="shared" si="25"/>
        <v>55.646089050574219</v>
      </c>
      <c r="K99">
        <f t="shared" si="25"/>
        <v>-9.1998599151196938</v>
      </c>
      <c r="L99">
        <f t="shared" si="26"/>
        <v>-12.32914297464416</v>
      </c>
      <c r="M99">
        <f t="shared" si="27"/>
        <v>-30.1356467181167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9.5611610413201404</v>
      </c>
      <c r="C100" s="9">
        <f t="shared" si="20"/>
        <v>0.48600000000000032</v>
      </c>
      <c r="D100" s="9">
        <f t="shared" si="21"/>
        <v>28.56116104132014</v>
      </c>
      <c r="E100" s="9">
        <f t="shared" si="21"/>
        <v>-0.12439028543901794</v>
      </c>
      <c r="F100" s="9">
        <f t="shared" si="22"/>
        <v>0.14771107257420135</v>
      </c>
      <c r="G100" s="10">
        <f t="shared" si="23"/>
        <v>2.1666666599999997</v>
      </c>
      <c r="H100" s="5">
        <f t="shared" si="23"/>
        <v>1</v>
      </c>
      <c r="I100">
        <f t="shared" si="24"/>
        <v>56.358290576503954</v>
      </c>
      <c r="J100">
        <f t="shared" si="25"/>
        <v>55.572114192726353</v>
      </c>
      <c r="K100">
        <f t="shared" si="25"/>
        <v>-9.3806737954283932</v>
      </c>
      <c r="L100">
        <f t="shared" si="26"/>
        <v>-12.303328799066358</v>
      </c>
      <c r="M100">
        <f t="shared" si="27"/>
        <v>-30.097175755709372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9.8943722665581149</v>
      </c>
      <c r="C101" s="9">
        <f t="shared" si="20"/>
        <v>0.49200000000000033</v>
      </c>
      <c r="D101" s="9">
        <f t="shared" si="21"/>
        <v>28.894372266558115</v>
      </c>
      <c r="E101" s="9">
        <f t="shared" si="21"/>
        <v>-0.18121607737519108</v>
      </c>
      <c r="F101" s="9">
        <f t="shared" si="22"/>
        <v>0.10068171335951781</v>
      </c>
      <c r="G101" s="10">
        <f t="shared" ref="G101:H116" si="29">G100</f>
        <v>2.1666666599999997</v>
      </c>
      <c r="H101" s="5">
        <f t="shared" si="29"/>
        <v>1</v>
      </c>
      <c r="I101">
        <f t="shared" si="24"/>
        <v>56.315879588914264</v>
      </c>
      <c r="J101">
        <f t="shared" si="25"/>
        <v>55.498294219931957</v>
      </c>
      <c r="K101">
        <f t="shared" si="25"/>
        <v>-9.5612568499626498</v>
      </c>
      <c r="L101">
        <f t="shared" si="26"/>
        <v>-12.277739248993459</v>
      </c>
      <c r="M101">
        <f t="shared" si="27"/>
        <v>-30.058788710238705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10.227141032571225</v>
      </c>
      <c r="C102" s="9">
        <f t="shared" si="20"/>
        <v>0.49800000000000033</v>
      </c>
      <c r="D102" s="9">
        <f t="shared" si="21"/>
        <v>29.227141032571225</v>
      </c>
      <c r="E102" s="9">
        <f t="shared" si="21"/>
        <v>-0.23912467667175127</v>
      </c>
      <c r="F102" s="9">
        <f t="shared" si="22"/>
        <v>5.2793403665385319E-2</v>
      </c>
      <c r="G102" s="10">
        <f t="shared" si="29"/>
        <v>2.1666666599999997</v>
      </c>
      <c r="H102" s="5">
        <f t="shared" si="29"/>
        <v>1</v>
      </c>
      <c r="I102">
        <f t="shared" si="24"/>
        <v>56.274224315364634</v>
      </c>
      <c r="J102">
        <f t="shared" si="25"/>
        <v>55.424627784437995</v>
      </c>
      <c r="K102">
        <f t="shared" si="25"/>
        <v>-9.7416095822240827</v>
      </c>
      <c r="L102">
        <f t="shared" si="26"/>
        <v>-12.25237277618427</v>
      </c>
      <c r="M102">
        <f t="shared" si="27"/>
        <v>-30.0204838319587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10.559468256567882</v>
      </c>
      <c r="C103" s="9">
        <f t="shared" si="20"/>
        <v>0.50400000000000034</v>
      </c>
      <c r="D103" s="9">
        <f t="shared" si="21"/>
        <v>29.559468256567882</v>
      </c>
      <c r="E103" s="9">
        <f t="shared" si="21"/>
        <v>-0.29811470287407105</v>
      </c>
      <c r="F103" s="9">
        <f t="shared" si="22"/>
        <v>4.0496806108428762E-3</v>
      </c>
      <c r="G103" s="10">
        <f t="shared" si="29"/>
        <v>2.1666666599999997</v>
      </c>
      <c r="H103" s="5">
        <f t="shared" si="29"/>
        <v>1</v>
      </c>
      <c r="I103">
        <f t="shared" si="24"/>
        <v>56.233322385286115</v>
      </c>
      <c r="J103">
        <f t="shared" si="25"/>
        <v>55.351113547780891</v>
      </c>
      <c r="K103">
        <f t="shared" si="25"/>
        <v>-9.9217324852158342</v>
      </c>
      <c r="L103">
        <f t="shared" si="26"/>
        <v>-12.227227838066002</v>
      </c>
      <c r="M103">
        <f t="shared" si="27"/>
        <v>-29.982259385055524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10.891354847753483</v>
      </c>
      <c r="C104" s="9">
        <f t="shared" si="20"/>
        <v>0.51000000000000034</v>
      </c>
      <c r="D104" s="9">
        <f t="shared" si="21"/>
        <v>29.891354847753483</v>
      </c>
      <c r="E104" s="9">
        <f t="shared" si="21"/>
        <v>-0.35818477845429708</v>
      </c>
      <c r="F104" s="9">
        <f t="shared" si="22"/>
        <v>-4.5545932486595775E-2</v>
      </c>
      <c r="G104" s="10">
        <f t="shared" si="29"/>
        <v>2.1666666599999997</v>
      </c>
      <c r="H104" s="5">
        <f t="shared" si="29"/>
        <v>1</v>
      </c>
      <c r="I104">
        <f t="shared" si="24"/>
        <v>56.193171415471127</v>
      </c>
      <c r="J104">
        <f t="shared" si="25"/>
        <v>55.277750180752491</v>
      </c>
      <c r="K104">
        <f t="shared" si="25"/>
        <v>-10.101626041526167</v>
      </c>
      <c r="L104">
        <f t="shared" si="26"/>
        <v>-12.202302897676363</v>
      </c>
      <c r="M104">
        <f t="shared" si="27"/>
        <v>-29.94411364763037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11.222801707385841</v>
      </c>
      <c r="C105" s="9">
        <f t="shared" si="20"/>
        <v>0.51600000000000035</v>
      </c>
      <c r="D105" s="9">
        <f t="shared" si="21"/>
        <v>30.222801707385841</v>
      </c>
      <c r="E105" s="9">
        <f t="shared" si="21"/>
        <v>-0.41933352874911145</v>
      </c>
      <c r="F105" s="9">
        <f t="shared" si="22"/>
        <v>-9.5989925975527801E-2</v>
      </c>
      <c r="G105" s="10">
        <f t="shared" si="29"/>
        <v>2.1666666599999997</v>
      </c>
      <c r="H105" s="5">
        <f t="shared" si="29"/>
        <v>1</v>
      </c>
      <c r="I105">
        <f t="shared" si="24"/>
        <v>56.15376901004565</v>
      </c>
      <c r="J105">
        <f t="shared" si="25"/>
        <v>55.204536363366437</v>
      </c>
      <c r="K105">
        <f t="shared" si="25"/>
        <v>-10.281290723411949</v>
      </c>
      <c r="L105">
        <f t="shared" si="26"/>
        <v>-12.177596423607463</v>
      </c>
      <c r="M105">
        <f t="shared" si="27"/>
        <v>-29.90604491168278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11.553809728830416</v>
      </c>
      <c r="C106" s="9">
        <f t="shared" si="20"/>
        <v>0.52200000000000035</v>
      </c>
      <c r="D106" s="9">
        <f t="shared" si="21"/>
        <v>30.553809728830416</v>
      </c>
      <c r="E106" s="9">
        <f t="shared" si="21"/>
        <v>-0.48155958189799342</v>
      </c>
      <c r="F106" s="9">
        <f t="shared" si="22"/>
        <v>-0.14727880373664404</v>
      </c>
      <c r="G106" s="10">
        <f t="shared" si="29"/>
        <v>2.1666666599999997</v>
      </c>
      <c r="H106" s="5">
        <f t="shared" si="29"/>
        <v>1</v>
      </c>
      <c r="I106">
        <f t="shared" si="24"/>
        <v>56.11511276044628</v>
      </c>
      <c r="J106">
        <f t="shared" si="25"/>
        <v>55.131470784824792</v>
      </c>
      <c r="K106">
        <f t="shared" si="25"/>
        <v>-10.460726992882046</v>
      </c>
      <c r="L106">
        <f t="shared" si="26"/>
        <v>-12.153106889951452</v>
      </c>
      <c r="M106">
        <f t="shared" si="27"/>
        <v>-29.868051483094312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11.884379797615345</v>
      </c>
      <c r="C107" s="9">
        <f t="shared" si="20"/>
        <v>0.52800000000000036</v>
      </c>
      <c r="D107" s="9">
        <f t="shared" si="21"/>
        <v>30.884379797615345</v>
      </c>
      <c r="E107" s="9">
        <f t="shared" si="21"/>
        <v>-0.54486156878198133</v>
      </c>
      <c r="F107" s="9">
        <f t="shared" si="22"/>
        <v>-0.19940908305009242</v>
      </c>
      <c r="G107" s="10">
        <f t="shared" si="29"/>
        <v>2.1666666599999997</v>
      </c>
      <c r="H107" s="5">
        <f t="shared" si="29"/>
        <v>1</v>
      </c>
      <c r="I107">
        <f t="shared" si="24"/>
        <v>56.07720024540226</v>
      </c>
      <c r="J107">
        <f t="shared" si="25"/>
        <v>55.05855214348508</v>
      </c>
      <c r="K107">
        <f t="shared" si="25"/>
        <v>-10.639935301780612</v>
      </c>
      <c r="L107">
        <f t="shared" si="26"/>
        <v>-12.128832776247938</v>
      </c>
      <c r="M107">
        <f t="shared" si="27"/>
        <v>-29.83013168161262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12.214512791486282</v>
      </c>
      <c r="C108" s="9">
        <f t="shared" si="20"/>
        <v>0.53400000000000036</v>
      </c>
      <c r="D108" s="9">
        <f t="shared" si="21"/>
        <v>31.214512791486282</v>
      </c>
      <c r="E108" s="9">
        <f t="shared" si="21"/>
        <v>-0.609238122962934</v>
      </c>
      <c r="F108" s="9">
        <f t="shared" si="22"/>
        <v>-0.25237729446420964</v>
      </c>
      <c r="G108" s="10">
        <f t="shared" si="29"/>
        <v>2.1666666599999997</v>
      </c>
      <c r="H108" s="5">
        <f t="shared" si="29"/>
        <v>1</v>
      </c>
      <c r="I108">
        <f t="shared" si="24"/>
        <v>56.040029030922447</v>
      </c>
      <c r="J108">
        <f t="shared" si="25"/>
        <v>54.985779146827596</v>
      </c>
      <c r="K108">
        <f t="shared" si="25"/>
        <v>-10.818916091870289</v>
      </c>
      <c r="L108">
        <f t="shared" si="26"/>
        <v>-12.104772567433121</v>
      </c>
      <c r="M108">
        <f t="shared" si="27"/>
        <v>-29.792283840835818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12.544209580461033</v>
      </c>
      <c r="C109" s="9">
        <f t="shared" si="20"/>
        <v>0.54000000000000037</v>
      </c>
      <c r="D109" s="9">
        <f t="shared" si="21"/>
        <v>31.544209580461033</v>
      </c>
      <c r="E109" s="9">
        <f t="shared" si="21"/>
        <v>-0.67468788062329077</v>
      </c>
      <c r="F109" s="9">
        <f t="shared" si="22"/>
        <v>-0.30617998166561844</v>
      </c>
      <c r="G109" s="10">
        <f t="shared" si="29"/>
        <v>2.1666666599999997</v>
      </c>
      <c r="H109" s="5">
        <f t="shared" si="29"/>
        <v>1</v>
      </c>
      <c r="I109">
        <f t="shared" si="24"/>
        <v>56.003596670287067</v>
      </c>
      <c r="J109">
        <f t="shared" si="25"/>
        <v>54.913150511422998</v>
      </c>
      <c r="K109">
        <f t="shared" si="25"/>
        <v>-10.997669794915303</v>
      </c>
      <c r="L109">
        <f t="shared" si="26"/>
        <v>-12.080924753790642</v>
      </c>
      <c r="M109">
        <f t="shared" si="27"/>
        <v>-29.754506308197158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12.873471026884001</v>
      </c>
      <c r="C110" s="9">
        <f t="shared" si="20"/>
        <v>0.54600000000000037</v>
      </c>
      <c r="D110" s="9">
        <f t="shared" si="21"/>
        <v>31.873471026884001</v>
      </c>
      <c r="E110" s="9">
        <f t="shared" si="21"/>
        <v>-0.74120948050633018</v>
      </c>
      <c r="F110" s="9">
        <f t="shared" si="22"/>
        <v>-0.36081370135068458</v>
      </c>
      <c r="G110" s="10">
        <f t="shared" si="29"/>
        <v>2.1666666599999997</v>
      </c>
      <c r="H110" s="5">
        <f t="shared" si="29"/>
        <v>1</v>
      </c>
      <c r="I110">
        <f t="shared" si="24"/>
        <v>55.967900704044375</v>
      </c>
      <c r="J110">
        <f t="shared" si="25"/>
        <v>54.840664962900256</v>
      </c>
      <c r="K110">
        <f t="shared" si="25"/>
        <v>-11.176196832764486</v>
      </c>
      <c r="L110">
        <f t="shared" si="26"/>
        <v>-12.057287830904105</v>
      </c>
      <c r="M110">
        <f t="shared" si="27"/>
        <v>-29.716797444949986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13.202297985480449</v>
      </c>
      <c r="C111" s="9">
        <f t="shared" si="20"/>
        <v>0.55200000000000038</v>
      </c>
      <c r="D111" s="9">
        <f t="shared" si="21"/>
        <v>32.202297985480449</v>
      </c>
      <c r="E111" s="9">
        <f t="shared" si="21"/>
        <v>-0.80880156385692614</v>
      </c>
      <c r="F111" s="9">
        <f t="shared" si="22"/>
        <v>-0.41627502309830133</v>
      </c>
      <c r="G111" s="10">
        <f t="shared" si="29"/>
        <v>2.1666666599999997</v>
      </c>
      <c r="H111" s="5">
        <f t="shared" si="29"/>
        <v>1</v>
      </c>
      <c r="I111">
        <f t="shared" si="24"/>
        <v>55.93293866001212</v>
      </c>
      <c r="J111">
        <f t="shared" si="25"/>
        <v>54.768321235914833</v>
      </c>
      <c r="K111">
        <f t="shared" si="25"/>
        <v>-11.354497617434186</v>
      </c>
      <c r="L111">
        <f t="shared" si="26"/>
        <v>-12.033860299611279</v>
      </c>
      <c r="M111">
        <f t="shared" si="27"/>
        <v>-29.679155626152912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13.530691303410542</v>
      </c>
      <c r="C112" s="9">
        <f t="shared" si="20"/>
        <v>0.55800000000000038</v>
      </c>
      <c r="D112" s="9">
        <f t="shared" si="21"/>
        <v>32.530691303410542</v>
      </c>
      <c r="E112" s="9">
        <f t="shared" si="21"/>
        <v>-0.87746277436280207</v>
      </c>
      <c r="F112" s="9">
        <f t="shared" si="22"/>
        <v>-0.47256052924402214</v>
      </c>
      <c r="G112" s="10">
        <f t="shared" si="29"/>
        <v>2.1666666599999997</v>
      </c>
      <c r="H112" s="5">
        <f t="shared" si="29"/>
        <v>1</v>
      </c>
      <c r="I112">
        <f t="shared" si="24"/>
        <v>55.898708053283777</v>
      </c>
      <c r="J112">
        <f t="shared" si="25"/>
        <v>54.696118074117166</v>
      </c>
      <c r="K112">
        <f t="shared" si="25"/>
        <v>-11.532572551191103</v>
      </c>
      <c r="L112">
        <f t="shared" si="26"/>
        <v>-12.010640665959933</v>
      </c>
      <c r="M112">
        <f t="shared" si="27"/>
        <v>-29.64157924065519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13.85865182032326</v>
      </c>
      <c r="C113" s="9">
        <f t="shared" si="20"/>
        <v>0.56400000000000039</v>
      </c>
      <c r="D113" s="9">
        <f t="shared" si="21"/>
        <v>32.85865182032326</v>
      </c>
      <c r="E113" s="9">
        <f t="shared" si="21"/>
        <v>-0.94719175809628053</v>
      </c>
      <c r="F113" s="9">
        <f t="shared" si="22"/>
        <v>-0.52966681475551536</v>
      </c>
      <c r="G113" s="10">
        <f t="shared" si="29"/>
        <v>2.1666666599999997</v>
      </c>
      <c r="H113" s="5">
        <f t="shared" si="29"/>
        <v>1</v>
      </c>
      <c r="I113">
        <f t="shared" si="24"/>
        <v>55.865206386239578</v>
      </c>
      <c r="J113">
        <f t="shared" si="25"/>
        <v>54.624054230121409</v>
      </c>
      <c r="K113">
        <f t="shared" si="25"/>
        <v>-11.710422026635035</v>
      </c>
      <c r="L113">
        <f t="shared" si="26"/>
        <v>-11.987627441165301</v>
      </c>
      <c r="M113">
        <f t="shared" si="27"/>
        <v>-29.604066691082281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14.186180368410049</v>
      </c>
      <c r="C114" s="9">
        <f t="shared" si="20"/>
        <v>0.5700000000000004</v>
      </c>
      <c r="D114" s="9">
        <f t="shared" si="21"/>
        <v>33.186180368410049</v>
      </c>
      <c r="E114" s="9">
        <f t="shared" si="21"/>
        <v>-1.0179871634565303</v>
      </c>
      <c r="F114" s="9">
        <f t="shared" si="22"/>
        <v>-0.58759048710932993</v>
      </c>
      <c r="G114" s="10">
        <f t="shared" si="29"/>
        <v>2.1666666599999997</v>
      </c>
      <c r="H114" s="5">
        <f t="shared" si="29"/>
        <v>1</v>
      </c>
      <c r="I114">
        <f t="shared" si="24"/>
        <v>55.832431148562186</v>
      </c>
      <c r="J114">
        <f t="shared" si="25"/>
        <v>54.552128465474418</v>
      </c>
      <c r="K114">
        <f t="shared" si="25"/>
        <v>-11.888046426781528</v>
      </c>
      <c r="L114">
        <f t="shared" si="26"/>
        <v>-11.964819141569134</v>
      </c>
      <c r="M114">
        <f t="shared" si="27"/>
        <v>-29.566616393821562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14.513277772458345</v>
      </c>
      <c r="C115" s="9">
        <f t="shared" si="20"/>
        <v>0.5760000000000004</v>
      </c>
      <c r="D115" s="9">
        <f t="shared" si="21"/>
        <v>33.513277772458345</v>
      </c>
      <c r="E115" s="9">
        <f t="shared" si="21"/>
        <v>-1.0898476411123084</v>
      </c>
      <c r="F115" s="9">
        <f t="shared" si="22"/>
        <v>-0.64632816616896405</v>
      </c>
      <c r="G115" s="10">
        <f t="shared" si="29"/>
        <v>2.1666666599999997</v>
      </c>
      <c r="H115" s="5">
        <f t="shared" si="29"/>
        <v>1</v>
      </c>
      <c r="I115">
        <f t="shared" si="24"/>
        <v>55.800379817257145</v>
      </c>
      <c r="J115">
        <f t="shared" si="25"/>
        <v>54.480339550625004</v>
      </c>
      <c r="K115">
        <f t="shared" si="25"/>
        <v>-12.065446125144458</v>
      </c>
      <c r="L115">
        <f t="shared" si="26"/>
        <v>-11.942214288600352</v>
      </c>
      <c r="M115">
        <f t="shared" si="27"/>
        <v>-29.529226779008116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14.839944849904903</v>
      </c>
      <c r="C116" s="9">
        <f t="shared" si="20"/>
        <v>0.58200000000000041</v>
      </c>
      <c r="D116" s="9">
        <f t="shared" si="21"/>
        <v>33.839944849904903</v>
      </c>
      <c r="E116" s="9">
        <f t="shared" si="21"/>
        <v>-1.1627718439451973</v>
      </c>
      <c r="F116" s="9">
        <f t="shared" si="22"/>
        <v>-0.70587648406424874</v>
      </c>
      <c r="G116" s="10">
        <f t="shared" si="29"/>
        <v>2.1666666599999997</v>
      </c>
      <c r="H116" s="5">
        <f t="shared" si="29"/>
        <v>1</v>
      </c>
      <c r="I116">
        <f t="shared" si="24"/>
        <v>55.769049856677896</v>
      </c>
      <c r="J116">
        <f t="shared" si="25"/>
        <v>54.408686264893404</v>
      </c>
      <c r="K116">
        <f t="shared" si="25"/>
        <v>-12.242621485818507</v>
      </c>
      <c r="L116">
        <f t="shared" si="26"/>
        <v>-11.919811408737226</v>
      </c>
      <c r="M116">
        <f t="shared" si="27"/>
        <v>-29.491896290510685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15.166182410888908</v>
      </c>
      <c r="C117" s="9">
        <f t="shared" si="20"/>
        <v>0.58800000000000041</v>
      </c>
      <c r="D117" s="9">
        <f t="shared" si="21"/>
        <v>34.166182410888908</v>
      </c>
      <c r="E117" s="9">
        <f t="shared" si="21"/>
        <v>-1.2367584269933376</v>
      </c>
      <c r="F117" s="9">
        <f t="shared" si="22"/>
        <v>-0.76623208507199803</v>
      </c>
      <c r="G117" s="10">
        <f t="shared" ref="G117:H132" si="30">G116</f>
        <v>2.1666666599999997</v>
      </c>
      <c r="H117" s="5">
        <f t="shared" si="30"/>
        <v>1</v>
      </c>
      <c r="I117">
        <f t="shared" si="24"/>
        <v>55.738438718555471</v>
      </c>
      <c r="J117">
        <f t="shared" si="25"/>
        <v>54.337167396440982</v>
      </c>
      <c r="K117">
        <f t="shared" si="25"/>
        <v>-12.419572863561571</v>
      </c>
      <c r="L117">
        <f t="shared" si="26"/>
        <v>-11.897609033471124</v>
      </c>
      <c r="M117">
        <f t="shared" si="27"/>
        <v>-29.454623385917586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15.491991258304949</v>
      </c>
      <c r="C118" s="9">
        <f t="shared" si="20"/>
        <v>0.59400000000000042</v>
      </c>
      <c r="D118" s="9">
        <f t="shared" si="21"/>
        <v>34.491991258304949</v>
      </c>
      <c r="E118" s="9">
        <f t="shared" si="21"/>
        <v>-1.3118060473956537</v>
      </c>
      <c r="F118" s="9">
        <f t="shared" si="22"/>
        <v>-0.82739162549794643</v>
      </c>
      <c r="G118" s="10">
        <f t="shared" si="30"/>
        <v>2.1666666599999997</v>
      </c>
      <c r="H118" s="5">
        <f t="shared" si="30"/>
        <v>1</v>
      </c>
      <c r="I118">
        <f t="shared" si="24"/>
        <v>55.708543842032704</v>
      </c>
      <c r="J118">
        <f t="shared" si="25"/>
        <v>54.265781742240158</v>
      </c>
      <c r="K118">
        <f t="shared" si="25"/>
        <v>-12.596300603877078</v>
      </c>
      <c r="L118">
        <f t="shared" si="26"/>
        <v>-11.875605699271738</v>
      </c>
      <c r="M118">
        <f t="shared" si="27"/>
        <v>-29.417406536522744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15.817372187855803</v>
      </c>
      <c r="C119" s="9">
        <f t="shared" si="20"/>
        <v>0.60000000000000042</v>
      </c>
      <c r="D119" s="9">
        <f t="shared" si="21"/>
        <v>34.817372187855803</v>
      </c>
      <c r="E119" s="9">
        <f t="shared" si="21"/>
        <v>-1.3879133643365735</v>
      </c>
      <c r="F119" s="9">
        <f t="shared" si="22"/>
        <v>-0.88935177355996553</v>
      </c>
      <c r="G119" s="10">
        <f t="shared" si="30"/>
        <v>2.1666666599999997</v>
      </c>
      <c r="H119" s="5">
        <f t="shared" si="30"/>
        <v>1</v>
      </c>
      <c r="I119">
        <f t="shared" si="24"/>
        <v>55.679362653702967</v>
      </c>
      <c r="J119">
        <f t="shared" si="25"/>
        <v>54.19452810804453</v>
      </c>
      <c r="K119">
        <f t="shared" si="25"/>
        <v>-12.772805043096215</v>
      </c>
      <c r="L119">
        <f t="shared" si="26"/>
        <v>-11.853799947553815</v>
      </c>
      <c r="M119">
        <f t="shared" si="27"/>
        <v>-29.380244227311675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16.142325988105014</v>
      </c>
      <c r="C120" s="9">
        <f t="shared" si="20"/>
        <v>0.60600000000000043</v>
      </c>
      <c r="D120" s="9">
        <f t="shared" si="21"/>
        <v>35.142325988105014</v>
      </c>
      <c r="E120" s="9">
        <f t="shared" si="21"/>
        <v>-1.4650790389912425</v>
      </c>
      <c r="F120" s="9">
        <f t="shared" si="22"/>
        <v>-0.95210920927252929</v>
      </c>
      <c r="G120" s="10">
        <f t="shared" si="30"/>
        <v>2.1666666599999997</v>
      </c>
      <c r="H120" s="5">
        <f t="shared" si="30"/>
        <v>1</v>
      </c>
      <c r="I120">
        <f t="shared" si="24"/>
        <v>55.650892567653479</v>
      </c>
      <c r="J120">
        <f t="shared" si="25"/>
        <v>54.12340530835921</v>
      </c>
      <c r="K120">
        <f t="shared" si="25"/>
        <v>-12.949086508460084</v>
      </c>
      <c r="L120">
        <f t="shared" si="26"/>
        <v>-11.832190324645376</v>
      </c>
      <c r="M120">
        <f t="shared" si="27"/>
        <v>-29.343134956947477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16.466853440529327</v>
      </c>
      <c r="C121" s="9">
        <f t="shared" si="20"/>
        <v>0.61200000000000043</v>
      </c>
      <c r="D121" s="9">
        <f t="shared" si="21"/>
        <v>35.466853440529327</v>
      </c>
      <c r="E121" s="9">
        <f t="shared" si="21"/>
        <v>-1.5433017344712281</v>
      </c>
      <c r="F121" s="9">
        <f t="shared" si="22"/>
        <v>-1.0156606243324355</v>
      </c>
      <c r="G121" s="10">
        <f t="shared" si="30"/>
        <v>2.1666666599999997</v>
      </c>
      <c r="H121" s="5">
        <f t="shared" si="30"/>
        <v>1</v>
      </c>
      <c r="I121">
        <f t="shared" si="24"/>
        <v>55.623130985512908</v>
      </c>
      <c r="J121">
        <f t="shared" si="25"/>
        <v>54.052412166411337</v>
      </c>
      <c r="K121">
        <f t="shared" si="25"/>
        <v>-13.125145318201769</v>
      </c>
      <c r="L121">
        <f t="shared" si="26"/>
        <v>-11.810775381757333</v>
      </c>
      <c r="M121">
        <f t="shared" si="27"/>
        <v>-29.30607723775675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16.790955319570926</v>
      </c>
      <c r="C122" s="9">
        <f t="shared" si="20"/>
        <v>0.61800000000000044</v>
      </c>
      <c r="D122" s="9">
        <f t="shared" si="21"/>
        <v>35.790955319570926</v>
      </c>
      <c r="E122" s="9">
        <f t="shared" si="21"/>
        <v>-1.6225801157707183</v>
      </c>
      <c r="F122" s="9">
        <f t="shared" si="22"/>
        <v>-1.0800027220057755</v>
      </c>
      <c r="G122" s="10">
        <f t="shared" si="30"/>
        <v>2.1666666599999997</v>
      </c>
      <c r="H122" s="5">
        <f t="shared" si="30"/>
        <v>1</v>
      </c>
      <c r="I122">
        <f t="shared" si="24"/>
        <v>55.596075296503514</v>
      </c>
      <c r="J122">
        <f t="shared" si="25"/>
        <v>53.981547514120791</v>
      </c>
      <c r="K122">
        <f t="shared" si="25"/>
        <v>-13.300981781628309</v>
      </c>
      <c r="L122">
        <f t="shared" si="26"/>
        <v>-11.78955367495457</v>
      </c>
      <c r="M122">
        <f t="shared" si="27"/>
        <v>-29.269069595715465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17.114632392689501</v>
      </c>
      <c r="C123" s="9">
        <f t="shared" si="20"/>
        <v>0.62400000000000044</v>
      </c>
      <c r="D123" s="9">
        <f t="shared" si="21"/>
        <v>36.114632392689501</v>
      </c>
      <c r="E123" s="9">
        <f t="shared" si="21"/>
        <v>-1.7029128497132109</v>
      </c>
      <c r="F123" s="9">
        <f t="shared" si="22"/>
        <v>-1.145132217016136</v>
      </c>
      <c r="G123" s="10">
        <f t="shared" si="30"/>
        <v>2.1666666599999997</v>
      </c>
      <c r="H123" s="5">
        <f t="shared" si="30"/>
        <v>1</v>
      </c>
      <c r="I123">
        <f t="shared" si="24"/>
        <v>55.569722877497554</v>
      </c>
      <c r="J123">
        <f t="shared" si="25"/>
        <v>53.910810192071061</v>
      </c>
      <c r="K123">
        <f t="shared" si="25"/>
        <v>-13.476596199202602</v>
      </c>
      <c r="L123">
        <f t="shared" si="26"/>
        <v>-11.768523765128405</v>
      </c>
      <c r="M123">
        <f t="shared" si="27"/>
        <v>-29.232110570434703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17.437885420414155</v>
      </c>
      <c r="C124" s="9">
        <f t="shared" si="20"/>
        <v>0.63000000000000045</v>
      </c>
      <c r="D124" s="9">
        <f t="shared" si="21"/>
        <v>36.437885420414155</v>
      </c>
      <c r="E124" s="9">
        <f t="shared" si="21"/>
        <v>-1.7842986048986944</v>
      </c>
      <c r="F124" s="9">
        <f t="shared" si="22"/>
        <v>-1.2110458354340254</v>
      </c>
      <c r="G124" s="10">
        <f t="shared" si="30"/>
        <v>2.1666666599999997</v>
      </c>
      <c r="H124" s="5">
        <f t="shared" si="30"/>
        <v>1</v>
      </c>
      <c r="I124">
        <f t="shared" si="24"/>
        <v>55.544071093077989</v>
      </c>
      <c r="J124">
        <f t="shared" si="25"/>
        <v>53.84019904948029</v>
      </c>
      <c r="K124">
        <f t="shared" si="25"/>
        <v>-13.65198886262521</v>
      </c>
      <c r="L124">
        <f t="shared" si="26"/>
        <v>-11.747684217970424</v>
      </c>
      <c r="M124">
        <f t="shared" si="27"/>
        <v>-29.195198715146311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17.760715156395115</v>
      </c>
      <c r="C125" s="9">
        <f t="shared" si="20"/>
        <v>0.63600000000000045</v>
      </c>
      <c r="D125" s="9">
        <f t="shared" si="21"/>
        <v>36.760715156395115</v>
      </c>
      <c r="E125" s="9">
        <f t="shared" si="21"/>
        <v>-1.8667360516513183</v>
      </c>
      <c r="F125" s="9">
        <f t="shared" si="22"/>
        <v>-1.2777403145675255</v>
      </c>
      <c r="G125" s="10">
        <f t="shared" si="30"/>
        <v>2.1666666599999997</v>
      </c>
      <c r="H125" s="5">
        <f t="shared" si="30"/>
        <v>1</v>
      </c>
      <c r="I125">
        <f t="shared" si="24"/>
        <v>55.519117295603458</v>
      </c>
      <c r="J125">
        <f t="shared" si="25"/>
        <v>53.769712944172468</v>
      </c>
      <c r="K125">
        <f t="shared" si="25"/>
        <v>-13.827160054916087</v>
      </c>
      <c r="L125">
        <f t="shared" si="26"/>
        <v>-11.727033603947667</v>
      </c>
      <c r="M125">
        <f t="shared" si="27"/>
        <v>-29.158332596688378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18.08312234745528</v>
      </c>
      <c r="C126" s="9">
        <f t="shared" si="20"/>
        <v>0.64200000000000046</v>
      </c>
      <c r="D126" s="9">
        <f t="shared" si="21"/>
        <v>37.08312234745528</v>
      </c>
      <c r="E126" s="9">
        <f t="shared" si="21"/>
        <v>-1.9502238619675552</v>
      </c>
      <c r="F126" s="9">
        <f t="shared" si="22"/>
        <v>-1.3452124028541439</v>
      </c>
      <c r="G126" s="10">
        <f t="shared" si="30"/>
        <v>2.1666666599999997</v>
      </c>
      <c r="H126" s="5">
        <f t="shared" si="30"/>
        <v>1</v>
      </c>
      <c r="I126">
        <f t="shared" si="24"/>
        <v>55.494858825277511</v>
      </c>
      <c r="J126">
        <f t="shared" si="25"/>
        <v>53.699350742548781</v>
      </c>
      <c r="K126">
        <f t="shared" si="25"/>
        <v>-14.002110050496217</v>
      </c>
      <c r="L126">
        <f t="shared" si="26"/>
        <v>-11.706570498279175</v>
      </c>
      <c r="M126">
        <f t="shared" si="27"/>
        <v>-29.121510795490536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18.405107733641607</v>
      </c>
      <c r="C127" s="9">
        <f t="shared" si="20"/>
        <v>0.64800000000000046</v>
      </c>
      <c r="D127" s="9">
        <f t="shared" si="21"/>
        <v>37.405107733641607</v>
      </c>
      <c r="E127" s="9">
        <f t="shared" si="21"/>
        <v>-2.0347607094648512</v>
      </c>
      <c r="F127" s="9">
        <f t="shared" si="22"/>
        <v>-1.4134588597538782</v>
      </c>
      <c r="G127" s="10">
        <f t="shared" si="30"/>
        <v>2.1666666599999997</v>
      </c>
      <c r="H127" s="5">
        <f t="shared" si="30"/>
        <v>1</v>
      </c>
      <c r="I127">
        <f t="shared" si="24"/>
        <v>55.471293010221856</v>
      </c>
      <c r="J127">
        <f t="shared" si="25"/>
        <v>53.629111319559108</v>
      </c>
      <c r="K127">
        <f t="shared" si="25"/>
        <v>-14.176839115269161</v>
      </c>
      <c r="L127">
        <f t="shared" si="26"/>
        <v>-11.686293480913795</v>
      </c>
      <c r="M127">
        <f t="shared" si="27"/>
        <v>-29.084731905559092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18.726672048276306</v>
      </c>
      <c r="C128" s="9">
        <f t="shared" si="20"/>
        <v>0.65400000000000047</v>
      </c>
      <c r="D128" s="9">
        <f t="shared" si="21"/>
        <v>37.726672048276306</v>
      </c>
      <c r="E128" s="9">
        <f t="shared" si="21"/>
        <v>-2.1203452693307661</v>
      </c>
      <c r="F128" s="9">
        <f t="shared" si="22"/>
        <v>-1.48247645564346</v>
      </c>
      <c r="G128" s="10">
        <f t="shared" si="30"/>
        <v>2.1666666599999997</v>
      </c>
      <c r="H128" s="5">
        <f t="shared" si="30"/>
        <v>1</v>
      </c>
      <c r="I128">
        <f t="shared" si="24"/>
        <v>55.44841716655381</v>
      </c>
      <c r="J128">
        <f t="shared" si="25"/>
        <v>53.558993558673627</v>
      </c>
      <c r="K128">
        <f t="shared" si="25"/>
        <v>-14.351347506702515</v>
      </c>
      <c r="L128">
        <f t="shared" si="26"/>
        <v>-11.666201136509304</v>
      </c>
      <c r="M128">
        <f t="shared" si="27"/>
        <v>-29.047994534461914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19.047816018007893</v>
      </c>
      <c r="C129" s="9">
        <f t="shared" si="20"/>
        <v>0.66000000000000048</v>
      </c>
      <c r="D129" s="9">
        <f t="shared" si="21"/>
        <v>38.047816018007893</v>
      </c>
      <c r="E129" s="9">
        <f t="shared" si="21"/>
        <v>-2.2069762182726014</v>
      </c>
      <c r="F129" s="9">
        <f t="shared" si="22"/>
        <v>-1.5522619717118005</v>
      </c>
      <c r="G129" s="10">
        <f t="shared" si="30"/>
        <v>2.1666666599999997</v>
      </c>
      <c r="H129" s="5">
        <f t="shared" si="30"/>
        <v>1</v>
      </c>
      <c r="I129">
        <f t="shared" si="24"/>
        <v>55.426228598467745</v>
      </c>
      <c r="J129">
        <f t="shared" si="25"/>
        <v>53.488996351854574</v>
      </c>
      <c r="K129">
        <f t="shared" si="25"/>
        <v>-14.525635473909286</v>
      </c>
      <c r="L129">
        <f t="shared" si="26"/>
        <v>-11.646292054412777</v>
      </c>
      <c r="M129">
        <f t="shared" si="27"/>
        <v>-29.0112973033131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19.368540362862042</v>
      </c>
      <c r="C130" s="9">
        <f t="shared" si="20"/>
        <v>0.66600000000000048</v>
      </c>
      <c r="D130" s="9">
        <f t="shared" si="21"/>
        <v>38.368540362862042</v>
      </c>
      <c r="E130" s="9">
        <f t="shared" si="21"/>
        <v>-2.2946522344675166</v>
      </c>
      <c r="F130" s="9">
        <f t="shared" si="22"/>
        <v>-1.6228121998565981</v>
      </c>
      <c r="G130" s="10">
        <f t="shared" si="30"/>
        <v>2.1666666599999997</v>
      </c>
      <c r="H130" s="5">
        <f t="shared" si="30"/>
        <v>1</v>
      </c>
      <c r="I130">
        <f t="shared" si="24"/>
        <v>55.404724598320513</v>
      </c>
      <c r="J130">
        <f t="shared" si="25"/>
        <v>53.419118599528097</v>
      </c>
      <c r="K130">
        <f t="shared" si="25"/>
        <v>-14.699703257729166</v>
      </c>
      <c r="L130">
        <f t="shared" si="26"/>
        <v>-11.626564828642202</v>
      </c>
      <c r="M130">
        <f t="shared" si="27"/>
        <v>-28.974638846757369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19.688845796292298</v>
      </c>
      <c r="C131" s="9">
        <f t="shared" si="20"/>
        <v>0.67200000000000049</v>
      </c>
      <c r="D131" s="9">
        <f t="shared" si="21"/>
        <v>38.688845796292298</v>
      </c>
      <c r="E131" s="9">
        <f t="shared" si="21"/>
        <v>-2.3833719975131333</v>
      </c>
      <c r="F131" s="9">
        <f t="shared" si="22"/>
        <v>-1.6941239425821242</v>
      </c>
      <c r="G131" s="10">
        <f t="shared" si="30"/>
        <v>2.1666666599999997</v>
      </c>
      <c r="H131" s="5">
        <f t="shared" si="30"/>
        <v>1</v>
      </c>
      <c r="I131">
        <f t="shared" si="24"/>
        <v>55.383902446720825</v>
      </c>
      <c r="J131">
        <f t="shared" si="25"/>
        <v>53.349359210556244</v>
      </c>
      <c r="K131">
        <f t="shared" si="25"/>
        <v>-14.873551090809709</v>
      </c>
      <c r="L131">
        <f t="shared" si="26"/>
        <v>-11.607018057869301</v>
      </c>
      <c r="M131">
        <f t="shared" si="27"/>
        <v>-28.938017812954158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20.008733025230597</v>
      </c>
      <c r="C132" s="9">
        <f t="shared" si="20"/>
        <v>0.67800000000000049</v>
      </c>
      <c r="D132" s="9">
        <f t="shared" si="21"/>
        <v>39.008733025230597</v>
      </c>
      <c r="E132" s="9">
        <f t="shared" si="21"/>
        <v>-2.4731341883786246</v>
      </c>
      <c r="F132" s="9">
        <f t="shared" si="22"/>
        <v>-1.7661940128981581</v>
      </c>
      <c r="G132" s="10">
        <f t="shared" si="30"/>
        <v>2.1666666599999997</v>
      </c>
      <c r="H132" s="5">
        <f t="shared" si="30"/>
        <v>1</v>
      </c>
      <c r="I132">
        <f t="shared" si="24"/>
        <v>55.363759412622464</v>
      </c>
      <c r="J132">
        <f t="shared" si="25"/>
        <v>53.279717102209027</v>
      </c>
      <c r="K132">
        <f t="shared" si="25"/>
        <v>-15.047179197687434</v>
      </c>
      <c r="L132">
        <f t="shared" si="26"/>
        <v>-11.587650345403542</v>
      </c>
      <c r="M132">
        <f t="shared" si="27"/>
        <v>-28.901432863561457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20.328202750137635</v>
      </c>
      <c r="C133" s="9">
        <f t="shared" si="20"/>
        <v>0.6840000000000005</v>
      </c>
      <c r="D133" s="9">
        <f t="shared" si="21"/>
        <v>39.328202750137635</v>
      </c>
      <c r="E133" s="9">
        <f t="shared" si="21"/>
        <v>-2.5639374893562934</v>
      </c>
      <c r="F133" s="9">
        <f t="shared" si="22"/>
        <v>-1.8390192342200935</v>
      </c>
      <c r="G133" s="10">
        <f t="shared" ref="G133:H148" si="31">G132</f>
        <v>2.1666666599999997</v>
      </c>
      <c r="H133" s="5">
        <f t="shared" si="31"/>
        <v>1</v>
      </c>
      <c r="I133">
        <f t="shared" si="24"/>
        <v>55.344292753421321</v>
      </c>
      <c r="J133">
        <f t="shared" si="25"/>
        <v>53.210191200136606</v>
      </c>
      <c r="K133">
        <f t="shared" si="25"/>
        <v>-15.220587794868804</v>
      </c>
      <c r="L133">
        <f t="shared" si="26"/>
        <v>-11.568460299177321</v>
      </c>
      <c r="M133">
        <f t="shared" si="27"/>
        <v>-28.864882673719265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20.647255665053066</v>
      </c>
      <c r="C134" s="9">
        <f t="shared" si="20"/>
        <v>0.6900000000000005</v>
      </c>
      <c r="D134" s="9">
        <f t="shared" si="21"/>
        <v>39.647255665053066</v>
      </c>
      <c r="E134" s="9">
        <f t="shared" si="21"/>
        <v>-2.655780584013633</v>
      </c>
      <c r="F134" s="9">
        <f t="shared" si="22"/>
        <v>-1.912596440270169</v>
      </c>
      <c r="G134" s="10">
        <f t="shared" si="31"/>
        <v>2.1666666599999997</v>
      </c>
      <c r="H134" s="5">
        <f t="shared" si="31"/>
        <v>1</v>
      </c>
      <c r="I134">
        <f t="shared" si="24"/>
        <v>55.325499715056196</v>
      </c>
      <c r="J134">
        <f t="shared" si="25"/>
        <v>53.140780438341544</v>
      </c>
      <c r="K134">
        <f t="shared" si="25"/>
        <v>-15.393777090911119</v>
      </c>
      <c r="L134">
        <f t="shared" si="26"/>
        <v>-11.549446531732293</v>
      </c>
      <c r="M134">
        <f t="shared" si="27"/>
        <v>-28.828365932032742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20.965892457645545</v>
      </c>
      <c r="C135" s="9">
        <f t="shared" si="20"/>
        <v>0.69600000000000051</v>
      </c>
      <c r="D135" s="9">
        <f t="shared" si="21"/>
        <v>39.965892457645545</v>
      </c>
      <c r="E135" s="9">
        <f t="shared" si="21"/>
        <v>-2.7486621571458763</v>
      </c>
      <c r="F135" s="9">
        <f t="shared" si="22"/>
        <v>-1.9869224749798491</v>
      </c>
      <c r="G135" s="10">
        <f t="shared" si="31"/>
        <v>2.1666666599999997</v>
      </c>
      <c r="H135" s="5">
        <f t="shared" si="31"/>
        <v>1</v>
      </c>
      <c r="I135">
        <f t="shared" si="24"/>
        <v>55.307377532113222</v>
      </c>
      <c r="J135">
        <f t="shared" si="25"/>
        <v>53.07148375915115</v>
      </c>
      <c r="K135">
        <f t="shared" si="25"/>
        <v>-15.566747286503315</v>
      </c>
      <c r="L135">
        <f t="shared" si="26"/>
        <v>-11.530607660206796</v>
      </c>
      <c r="M135">
        <f t="shared" si="27"/>
        <v>-28.79188134055498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21.284113809262571</v>
      </c>
      <c r="C136" s="9">
        <f t="shared" si="20"/>
        <v>0.70200000000000051</v>
      </c>
      <c r="D136" s="9">
        <f t="shared" si="21"/>
        <v>40.284113809262571</v>
      </c>
      <c r="E136" s="9">
        <f t="shared" si="21"/>
        <v>-2.8425808947290263</v>
      </c>
      <c r="F136" s="9">
        <f t="shared" si="22"/>
        <v>-2.0619941923933234</v>
      </c>
      <c r="G136" s="10">
        <f t="shared" si="31"/>
        <v>2.1666666599999997</v>
      </c>
      <c r="H136" s="5">
        <f t="shared" si="31"/>
        <v>1</v>
      </c>
      <c r="I136">
        <f t="shared" si="24"/>
        <v>55.289923427934021</v>
      </c>
      <c r="J136">
        <f t="shared" si="25"/>
        <v>53.002300113189911</v>
      </c>
      <c r="K136">
        <f t="shared" si="25"/>
        <v>-15.739498574546644</v>
      </c>
      <c r="L136">
        <f t="shared" si="26"/>
        <v>-11.511942306324407</v>
      </c>
      <c r="M136">
        <f t="shared" si="27"/>
        <v>-28.755427614769392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21.601920394980198</v>
      </c>
      <c r="C137" s="9">
        <f t="shared" si="20"/>
        <v>0.70800000000000052</v>
      </c>
      <c r="D137" s="9">
        <f t="shared" si="21"/>
        <v>40.601920394980198</v>
      </c>
      <c r="E137" s="9">
        <f t="shared" si="21"/>
        <v>-2.937535483873372</v>
      </c>
      <c r="F137" s="9">
        <f t="shared" si="22"/>
        <v>-2.1378084565721354</v>
      </c>
      <c r="G137" s="10">
        <f t="shared" si="31"/>
        <v>2.1666666599999997</v>
      </c>
      <c r="H137" s="5">
        <f t="shared" si="31"/>
        <v>1</v>
      </c>
      <c r="I137">
        <f t="shared" si="24"/>
        <v>55.273134614727304</v>
      </c>
      <c r="J137">
        <f t="shared" si="25"/>
        <v>52.933228459351966</v>
      </c>
      <c r="K137">
        <f t="shared" si="25"/>
        <v>-15.912031140235261</v>
      </c>
      <c r="L137">
        <f t="shared" si="26"/>
        <v>-11.493449096383545</v>
      </c>
      <c r="M137">
        <f t="shared" si="27"/>
        <v>-28.719003483571711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21.919312883652573</v>
      </c>
      <c r="C138" s="9">
        <f t="shared" si="20"/>
        <v>0.71400000000000052</v>
      </c>
      <c r="D138" s="9">
        <f t="shared" si="21"/>
        <v>40.919312883652573</v>
      </c>
      <c r="E138" s="9">
        <f t="shared" si="21"/>
        <v>-3.0335246127774878</v>
      </c>
      <c r="F138" s="9">
        <f t="shared" si="22"/>
        <v>-2.2143621415009167</v>
      </c>
      <c r="G138" s="10">
        <f t="shared" si="31"/>
        <v>2.1666666599999997</v>
      </c>
      <c r="H138" s="5">
        <f t="shared" si="31"/>
        <v>1</v>
      </c>
      <c r="I138">
        <f t="shared" si="24"/>
        <v>55.257008293684066</v>
      </c>
      <c r="J138">
        <f t="shared" si="25"/>
        <v>52.864267764773665</v>
      </c>
      <c r="K138">
        <f t="shared" si="25"/>
        <v>-16.084345161136692</v>
      </c>
      <c r="L138">
        <f t="shared" si="26"/>
        <v>-11.475126661248137</v>
      </c>
      <c r="M138">
        <f t="shared" si="27"/>
        <v>-28.682607689251565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22.236291937961312</v>
      </c>
      <c r="C139" s="9">
        <f t="shared" si="20"/>
        <v>0.72000000000000053</v>
      </c>
      <c r="D139" s="9">
        <f t="shared" si="21"/>
        <v>41.236291937961312</v>
      </c>
      <c r="E139" s="9">
        <f t="shared" si="21"/>
        <v>-3.1305469706827145</v>
      </c>
      <c r="F139" s="9">
        <f t="shared" si="22"/>
        <v>-2.2916521309942373</v>
      </c>
      <c r="G139" s="10">
        <f t="shared" si="31"/>
        <v>2.1666666599999997</v>
      </c>
      <c r="H139" s="5">
        <f t="shared" si="31"/>
        <v>1</v>
      </c>
      <c r="I139">
        <f t="shared" si="24"/>
        <v>55.241541655096142</v>
      </c>
      <c r="J139">
        <f t="shared" si="25"/>
        <v>52.795417004806175</v>
      </c>
      <c r="K139">
        <f t="shared" si="25"/>
        <v>-16.256440807272202</v>
      </c>
      <c r="L139">
        <f t="shared" si="26"/>
        <v>-11.456973636339297</v>
      </c>
      <c r="M139">
        <f t="shared" si="27"/>
        <v>-28.646238987473609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22.552858214464692</v>
      </c>
      <c r="C140" s="9">
        <f t="shared" si="20"/>
        <v>0.72600000000000053</v>
      </c>
      <c r="D140" s="9">
        <f t="shared" si="21"/>
        <v>41.552858214464692</v>
      </c>
      <c r="E140" s="9">
        <f t="shared" si="21"/>
        <v>-3.2286012478281223</v>
      </c>
      <c r="F140" s="9">
        <f t="shared" si="22"/>
        <v>-2.3696753186045334</v>
      </c>
      <c r="G140" s="10">
        <f t="shared" si="31"/>
        <v>2.1666666599999997</v>
      </c>
      <c r="H140" s="5">
        <f t="shared" si="31"/>
        <v>1</v>
      </c>
      <c r="I140">
        <f t="shared" si="24"/>
        <v>55.226731878478176</v>
      </c>
      <c r="J140">
        <f t="shared" si="25"/>
        <v>52.726675162988137</v>
      </c>
      <c r="K140">
        <f t="shared" si="25"/>
        <v>-16.428318241197044</v>
      </c>
      <c r="L140">
        <f t="shared" si="26"/>
        <v>-11.438988661628022</v>
      </c>
      <c r="M140">
        <f t="shared" si="27"/>
        <v>-28.60989614725823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22.869012363646711</v>
      </c>
      <c r="C141" s="9">
        <f t="shared" si="20"/>
        <v>0.73200000000000054</v>
      </c>
      <c r="D141" s="9">
        <f t="shared" si="21"/>
        <v>41.869012363646711</v>
      </c>
      <c r="E141" s="9">
        <f t="shared" si="21"/>
        <v>-3.3276861354059553</v>
      </c>
      <c r="F141" s="9">
        <f t="shared" si="22"/>
        <v>-2.4484286075311501</v>
      </c>
      <c r="G141" s="10">
        <f t="shared" si="31"/>
        <v>2.1666666599999997</v>
      </c>
      <c r="H141" s="5">
        <f t="shared" si="31"/>
        <v>1</v>
      </c>
      <c r="I141">
        <f t="shared" si="24"/>
        <v>55.212576132692874</v>
      </c>
      <c r="J141">
        <f t="shared" si="25"/>
        <v>52.658041231018366</v>
      </c>
      <c r="K141">
        <f t="shared" si="25"/>
        <v>-16.599977618080594</v>
      </c>
      <c r="L141">
        <f t="shared" si="26"/>
        <v>-11.421170381628855</v>
      </c>
      <c r="M141">
        <f t="shared" si="27"/>
        <v>-28.573577950961745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23.184755029965949</v>
      </c>
      <c r="C142" s="9">
        <f t="shared" si="20"/>
        <v>0.73800000000000054</v>
      </c>
      <c r="D142" s="9">
        <f t="shared" si="21"/>
        <v>42.184755029965949</v>
      </c>
      <c r="E142" s="9">
        <f t="shared" si="21"/>
        <v>-3.427800325517556</v>
      </c>
      <c r="F142" s="9">
        <f t="shared" si="22"/>
        <v>-2.5279089105304444</v>
      </c>
      <c r="G142" s="10">
        <f t="shared" si="31"/>
        <v>2.1666666599999997</v>
      </c>
      <c r="H142" s="5">
        <f t="shared" si="31"/>
        <v>1</v>
      </c>
      <c r="I142">
        <f t="shared" si="24"/>
        <v>55.199071576079483</v>
      </c>
      <c r="J142">
        <f t="shared" si="25"/>
        <v>52.589514208728595</v>
      </c>
      <c r="K142">
        <f t="shared" si="25"/>
        <v>-16.771419085786363</v>
      </c>
      <c r="L142">
        <f t="shared" si="26"/>
        <v>-11.403517445394503</v>
      </c>
      <c r="M142">
        <f t="shared" si="27"/>
        <v>-28.537283194256172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23.500086851904307</v>
      </c>
      <c r="C143" s="9">
        <f t="shared" si="20"/>
        <v>0.74400000000000055</v>
      </c>
      <c r="D143" s="9">
        <f t="shared" si="21"/>
        <v>42.500086851904307</v>
      </c>
      <c r="E143" s="9">
        <f t="shared" si="21"/>
        <v>-3.5289425111297708</v>
      </c>
      <c r="F143" s="9">
        <f t="shared" si="22"/>
        <v>-2.608113149826973</v>
      </c>
      <c r="G143" s="10">
        <f t="shared" si="31"/>
        <v>2.1666666599999997</v>
      </c>
      <c r="H143" s="5">
        <f t="shared" si="31"/>
        <v>1</v>
      </c>
      <c r="I143">
        <f t="shared" si="24"/>
        <v>55.186215356585429</v>
      </c>
      <c r="J143">
        <f t="shared" si="25"/>
        <v>52.521093104056227</v>
      </c>
      <c r="K143">
        <f t="shared" si="25"/>
        <v>-16.9426427849519</v>
      </c>
      <c r="L143">
        <f t="shared" si="26"/>
        <v>-11.386028506511391</v>
      </c>
      <c r="M143">
        <f t="shared" si="27"/>
        <v>-28.501010686108447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23.815008462015527</v>
      </c>
      <c r="C144" s="9">
        <f t="shared" si="20"/>
        <v>0.75000000000000056</v>
      </c>
      <c r="D144" s="9">
        <f t="shared" si="21"/>
        <v>42.815008462015527</v>
      </c>
      <c r="E144" s="9">
        <f t="shared" si="21"/>
        <v>-3.631111386031832</v>
      </c>
      <c r="F144" s="9">
        <f t="shared" si="22"/>
        <v>-2.6890382570257452</v>
      </c>
      <c r="G144" s="10">
        <f t="shared" si="31"/>
        <v>2.1666666599999997</v>
      </c>
      <c r="H144" s="5">
        <f t="shared" si="31"/>
        <v>1</v>
      </c>
      <c r="I144">
        <f t="shared" si="24"/>
        <v>55.17400461190109</v>
      </c>
      <c r="J144">
        <f t="shared" si="25"/>
        <v>52.452776933017162</v>
      </c>
      <c r="K144">
        <f t="shared" si="25"/>
        <v>-17.11364884906855</v>
      </c>
      <c r="L144">
        <f t="shared" si="26"/>
        <v>-11.368702223096131</v>
      </c>
      <c r="M144">
        <f t="shared" si="27"/>
        <v>-28.464759248759172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24.129520486973611</v>
      </c>
      <c r="C145" s="9">
        <f t="shared" si="20"/>
        <v>0.75600000000000056</v>
      </c>
      <c r="D145" s="9">
        <f t="shared" si="21"/>
        <v>43.129520486973611</v>
      </c>
      <c r="E145" s="9">
        <f t="shared" si="21"/>
        <v>-3.734305644792721</v>
      </c>
      <c r="F145" s="9">
        <f t="shared" si="22"/>
        <v>-2.7706811730255354</v>
      </c>
      <c r="G145" s="10">
        <f t="shared" si="31"/>
        <v>2.1666666599999997</v>
      </c>
      <c r="H145" s="5">
        <f t="shared" si="31"/>
        <v>1</v>
      </c>
      <c r="I145">
        <f t="shared" si="24"/>
        <v>55.162436469597552</v>
      </c>
      <c r="J145">
        <f t="shared" si="25"/>
        <v>52.384564719678586</v>
      </c>
      <c r="K145">
        <f t="shared" si="25"/>
        <v>-17.284437404561107</v>
      </c>
      <c r="L145">
        <f t="shared" si="26"/>
        <v>-11.351537257792854</v>
      </c>
      <c r="M145">
        <f t="shared" si="27"/>
        <v>-28.428527717700817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24.443623547621044</v>
      </c>
      <c r="C146" s="9">
        <f t="shared" si="20"/>
        <v>0.76200000000000057</v>
      </c>
      <c r="D146" s="9">
        <f t="shared" si="21"/>
        <v>43.443623547621044</v>
      </c>
      <c r="E146" s="9">
        <f t="shared" si="21"/>
        <v>-3.8385239827190061</v>
      </c>
      <c r="F146" s="9">
        <f t="shared" si="22"/>
        <v>-2.8530388479332456</v>
      </c>
      <c r="G146" s="10">
        <f t="shared" si="31"/>
        <v>2.1666666599999997</v>
      </c>
      <c r="H146" s="5">
        <f t="shared" si="31"/>
        <v>1</v>
      </c>
      <c r="I146">
        <f t="shared" si="24"/>
        <v>55.151508047267335</v>
      </c>
      <c r="J146">
        <f t="shared" si="25"/>
        <v>52.31645549613183</v>
      </c>
      <c r="K146">
        <f t="shared" si="25"/>
        <v>-17.45500857086731</v>
      </c>
      <c r="L146">
        <f t="shared" si="26"/>
        <v>-11.334532277771434</v>
      </c>
      <c r="M146">
        <f t="shared" si="27"/>
        <v>-28.392314941655389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24.757318259016834</v>
      </c>
      <c r="C147" s="9">
        <f t="shared" si="20"/>
        <v>0.76800000000000057</v>
      </c>
      <c r="D147" s="9">
        <f t="shared" si="21"/>
        <v>43.757318259016834</v>
      </c>
      <c r="E147" s="9">
        <f t="shared" si="21"/>
        <v>-3.9437650958131596</v>
      </c>
      <c r="F147" s="9">
        <f t="shared" si="22"/>
        <v>-2.9361082409793133</v>
      </c>
      <c r="G147" s="10">
        <f t="shared" si="31"/>
        <v>2.1666666599999997</v>
      </c>
      <c r="H147" s="5">
        <f t="shared" si="31"/>
        <v>1</v>
      </c>
      <c r="I147">
        <f t="shared" si="24"/>
        <v>55.14121645266804</v>
      </c>
      <c r="J147">
        <f t="shared" si="25"/>
        <v>52.248448302465199</v>
      </c>
      <c r="K147">
        <f t="shared" si="25"/>
        <v>-17.625362460517241</v>
      </c>
      <c r="L147">
        <f t="shared" si="26"/>
        <v>-11.317685954726519</v>
      </c>
      <c r="M147">
        <f t="shared" si="27"/>
        <v>-28.356119782551549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25.070605230484439</v>
      </c>
      <c r="C148" s="9">
        <f t="shared" si="20"/>
        <v>0.77400000000000058</v>
      </c>
      <c r="D148" s="9">
        <f t="shared" si="21"/>
        <v>44.070605230484439</v>
      </c>
      <c r="E148" s="9">
        <f t="shared" si="21"/>
        <v>-4.0500276807323488</v>
      </c>
      <c r="F148" s="9">
        <f t="shared" si="22"/>
        <v>-3.0198863204341548</v>
      </c>
      <c r="G148" s="10">
        <f t="shared" si="31"/>
        <v>2.1666666599999997</v>
      </c>
      <c r="H148" s="5">
        <f t="shared" si="31"/>
        <v>1</v>
      </c>
      <c r="I148">
        <f t="shared" si="24"/>
        <v>55.131558783868776</v>
      </c>
      <c r="J148">
        <f t="shared" si="25"/>
        <v>52.180542186736844</v>
      </c>
      <c r="K148">
        <f t="shared" si="25"/>
        <v>-17.795499179212552</v>
      </c>
      <c r="L148">
        <f t="shared" si="26"/>
        <v>-11.300996964877411</v>
      </c>
      <c r="M148">
        <f t="shared" si="27"/>
        <v>-28.319941115501162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25.383485065659492</v>
      </c>
      <c r="C149" s="9">
        <f t="shared" ref="C149:C212" si="36">C148+_dt</f>
        <v>0.78000000000000058</v>
      </c>
      <c r="D149" s="9">
        <f t="shared" ref="D149:E212" si="37">D148+$C$7*(J148+J149)/2</f>
        <v>44.383485065659492</v>
      </c>
      <c r="E149" s="9">
        <f t="shared" si="37"/>
        <v>-4.1573104347477035</v>
      </c>
      <c r="F149" s="9">
        <f t="shared" ref="F149:F212" si="38">$O$1*D149^2+$O$2*D149+$O$3</f>
        <v>-3.1043700635256406</v>
      </c>
      <c r="G149" s="10">
        <f t="shared" ref="G149:H164" si="39">G148</f>
        <v>2.1666666599999997</v>
      </c>
      <c r="H149" s="5">
        <f t="shared" si="39"/>
        <v>1</v>
      </c>
      <c r="I149">
        <f t="shared" ref="I149:I212" si="40">SQRT(J149^2+K149^2)</f>
        <v>55.122532129399282</v>
      </c>
      <c r="J149">
        <f t="shared" ref="J149:K212" si="41">J148+L148*$C$7</f>
        <v>52.112736204947581</v>
      </c>
      <c r="K149">
        <f t="shared" si="41"/>
        <v>-17.965418825905559</v>
      </c>
      <c r="L149">
        <f t="shared" ref="L149:L212" si="42">-$C$15*I149*J149</f>
        <v>-11.284463988968696</v>
      </c>
      <c r="M149">
        <f t="shared" ref="M149:M212" si="43">-$C$6-$C$15*I149*K149</f>
        <v>-28.283777828775293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25.695958362537375</v>
      </c>
      <c r="C150" s="9">
        <f t="shared" si="36"/>
        <v>0.78600000000000059</v>
      </c>
      <c r="D150" s="9">
        <f t="shared" si="37"/>
        <v>44.695958362537375</v>
      </c>
      <c r="E150" s="9">
        <f t="shared" si="37"/>
        <v>-4.2656120557040547</v>
      </c>
      <c r="F150" s="9">
        <f t="shared" si="38"/>
        <v>-3.1895564563575838</v>
      </c>
      <c r="G150" s="10">
        <f t="shared" si="39"/>
        <v>2.1666666599999997</v>
      </c>
      <c r="H150" s="5">
        <f t="shared" si="39"/>
        <v>1</v>
      </c>
      <c r="I150">
        <f t="shared" si="40"/>
        <v>55.114133568401869</v>
      </c>
      <c r="J150">
        <f t="shared" si="41"/>
        <v>52.045029421013766</v>
      </c>
      <c r="K150">
        <f t="shared" si="41"/>
        <v>-18.135121492878209</v>
      </c>
      <c r="L150">
        <f t="shared" si="42"/>
        <v>-11.268085712271686</v>
      </c>
      <c r="M150">
        <f t="shared" si="43"/>
        <v>-28.247628823779582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26.008025713520638</v>
      </c>
      <c r="C151" s="9">
        <f t="shared" si="36"/>
        <v>0.79200000000000059</v>
      </c>
      <c r="D151" s="9">
        <f t="shared" si="37"/>
        <v>45.008025713520638</v>
      </c>
      <c r="E151" s="9">
        <f t="shared" si="37"/>
        <v>-4.3749312419801516</v>
      </c>
      <c r="F151" s="9">
        <f t="shared" si="38"/>
        <v>-3.2754424938292659</v>
      </c>
      <c r="G151" s="10">
        <f t="shared" si="39"/>
        <v>2.1666666599999997</v>
      </c>
      <c r="H151" s="5">
        <f t="shared" si="39"/>
        <v>1</v>
      </c>
      <c r="I151">
        <f t="shared" si="40"/>
        <v>55.106360170785813</v>
      </c>
      <c r="J151">
        <f t="shared" si="41"/>
        <v>51.977420906740136</v>
      </c>
      <c r="K151">
        <f t="shared" si="41"/>
        <v>-18.304607265820888</v>
      </c>
      <c r="L151">
        <f t="shared" si="42"/>
        <v>-11.251860824586588</v>
      </c>
      <c r="M151">
        <f t="shared" si="43"/>
        <v>-28.211493015029045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26.319687705466237</v>
      </c>
      <c r="C152" s="9">
        <f t="shared" si="36"/>
        <v>0.7980000000000006</v>
      </c>
      <c r="D152" s="9">
        <f t="shared" si="37"/>
        <v>45.319687705466237</v>
      </c>
      <c r="E152" s="9">
        <f t="shared" si="37"/>
        <v>-4.4852666924493478</v>
      </c>
      <c r="F152" s="9">
        <f t="shared" si="38"/>
        <v>-3.3620251795559342</v>
      </c>
      <c r="G152" s="10">
        <f t="shared" si="39"/>
        <v>2.1666666599999997</v>
      </c>
      <c r="H152" s="5">
        <f t="shared" si="39"/>
        <v>1</v>
      </c>
      <c r="I152">
        <f t="shared" si="40"/>
        <v>55.099208997384366</v>
      </c>
      <c r="J152">
        <f t="shared" si="41"/>
        <v>51.909909741792617</v>
      </c>
      <c r="K152">
        <f t="shared" si="41"/>
        <v>-18.473876223911063</v>
      </c>
      <c r="L152">
        <f t="shared" si="42"/>
        <v>-11.235788020245391</v>
      </c>
      <c r="M152">
        <f t="shared" si="43"/>
        <v>-28.17536933012228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26.630944919732627</v>
      </c>
      <c r="C153" s="9">
        <f t="shared" si="36"/>
        <v>0.8040000000000006</v>
      </c>
      <c r="D153" s="9">
        <f t="shared" si="37"/>
        <v>45.630944919732627</v>
      </c>
      <c r="E153" s="9">
        <f t="shared" si="37"/>
        <v>-4.5966171064407568</v>
      </c>
      <c r="F153" s="9">
        <f t="shared" si="38"/>
        <v>-3.4493015257903266</v>
      </c>
      <c r="G153" s="10">
        <f t="shared" si="39"/>
        <v>2.1666666599999997</v>
      </c>
      <c r="H153" s="5">
        <f t="shared" si="39"/>
        <v>1</v>
      </c>
      <c r="I153">
        <f t="shared" si="40"/>
        <v>55.092677100114166</v>
      </c>
      <c r="J153">
        <f t="shared" si="41"/>
        <v>51.842495013671147</v>
      </c>
      <c r="K153">
        <f t="shared" si="41"/>
        <v>-18.642928439891797</v>
      </c>
      <c r="L153">
        <f t="shared" si="42"/>
        <v>-11.219865998115463</v>
      </c>
      <c r="M153">
        <f t="shared" si="43"/>
        <v>-28.139256709715028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26.941797932226692</v>
      </c>
      <c r="C154" s="9">
        <f t="shared" si="36"/>
        <v>0.81000000000000061</v>
      </c>
      <c r="D154" s="9">
        <f t="shared" si="37"/>
        <v>45.941797932226692</v>
      </c>
      <c r="E154" s="9">
        <f t="shared" si="37"/>
        <v>-4.7089811837008826</v>
      </c>
      <c r="F154" s="9">
        <f t="shared" si="38"/>
        <v>-3.5372685533451924</v>
      </c>
      <c r="G154" s="10">
        <f t="shared" si="39"/>
        <v>2.1666666599999997</v>
      </c>
      <c r="H154" s="5">
        <f t="shared" si="39"/>
        <v>1</v>
      </c>
      <c r="I154">
        <f t="shared" si="40"/>
        <v>55.086761522137081</v>
      </c>
      <c r="J154">
        <f t="shared" si="41"/>
        <v>51.775175817682452</v>
      </c>
      <c r="K154">
        <f t="shared" si="41"/>
        <v>-18.811763980150086</v>
      </c>
      <c r="L154">
        <f t="shared" si="42"/>
        <v>-11.204093461603822</v>
      </c>
      <c r="M154">
        <f t="shared" si="43"/>
        <v>-28.103154107493125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27.252247313450475</v>
      </c>
      <c r="C155" s="9">
        <f t="shared" si="36"/>
        <v>0.81600000000000061</v>
      </c>
      <c r="D155" s="9">
        <f t="shared" si="37"/>
        <v>46.252247313450475</v>
      </c>
      <c r="E155" s="9">
        <f t="shared" si="37"/>
        <v>-4.8223576243557176</v>
      </c>
      <c r="F155" s="9">
        <f t="shared" si="38"/>
        <v>-3.6259232915167625</v>
      </c>
      <c r="G155" s="10">
        <f t="shared" si="39"/>
        <v>2.1666666599999997</v>
      </c>
      <c r="H155" s="5">
        <f t="shared" si="39"/>
        <v>1</v>
      </c>
      <c r="I155">
        <f t="shared" si="40"/>
        <v>55.081459298024313</v>
      </c>
      <c r="J155">
        <f t="shared" si="41"/>
        <v>51.707951256912828</v>
      </c>
      <c r="K155">
        <f t="shared" si="41"/>
        <v>-18.980382904795047</v>
      </c>
      <c r="L155">
        <f t="shared" si="42"/>
        <v>-11.188469118662081</v>
      </c>
      <c r="M155">
        <f t="shared" si="43"/>
        <v>-28.067060490144819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27.562293628547813</v>
      </c>
      <c r="C156" s="9">
        <f t="shared" si="36"/>
        <v>0.82200000000000062</v>
      </c>
      <c r="D156" s="9">
        <f t="shared" si="37"/>
        <v>46.562293628547813</v>
      </c>
      <c r="E156" s="9">
        <f t="shared" si="37"/>
        <v>-4.9367451288733104</v>
      </c>
      <c r="F156" s="9">
        <f t="shared" si="38"/>
        <v>-3.7152627780092469</v>
      </c>
      <c r="G156" s="10">
        <f t="shared" si="39"/>
        <v>2.1666666599999997</v>
      </c>
      <c r="H156" s="5">
        <f t="shared" si="39"/>
        <v>1</v>
      </c>
      <c r="I156">
        <f t="shared" si="40"/>
        <v>55.076767453922805</v>
      </c>
      <c r="J156">
        <f t="shared" si="41"/>
        <v>51.640820442200855</v>
      </c>
      <c r="K156">
        <f t="shared" si="41"/>
        <v>-19.148785267735917</v>
      </c>
      <c r="L156">
        <f t="shared" si="42"/>
        <v>-11.172991681791993</v>
      </c>
      <c r="M156">
        <f t="shared" si="43"/>
        <v>-28.030974837332458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27.871937437350745</v>
      </c>
      <c r="C157" s="9">
        <f t="shared" si="36"/>
        <v>0.82800000000000062</v>
      </c>
      <c r="D157" s="9">
        <f t="shared" si="37"/>
        <v>46.871937437350745</v>
      </c>
      <c r="E157" s="9">
        <f t="shared" si="37"/>
        <v>-5.0521423980267981</v>
      </c>
      <c r="F157" s="9">
        <f t="shared" si="38"/>
        <v>-3.8052840588602685</v>
      </c>
      <c r="G157" s="10">
        <f t="shared" si="39"/>
        <v>2.1666666599999997</v>
      </c>
      <c r="H157" s="5">
        <f t="shared" si="39"/>
        <v>1</v>
      </c>
      <c r="I157">
        <f t="shared" si="40"/>
        <v>55.072683007723711</v>
      </c>
      <c r="J157">
        <f t="shared" si="41"/>
        <v>51.573782492110105</v>
      </c>
      <c r="K157">
        <f t="shared" si="41"/>
        <v>-19.316971116759913</v>
      </c>
      <c r="L157">
        <f t="shared" si="42"/>
        <v>-11.157659868051647</v>
      </c>
      <c r="M157">
        <f t="shared" si="43"/>
        <v>-27.994896141663496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28.181179294425782</v>
      </c>
      <c r="C158" s="9">
        <f t="shared" si="36"/>
        <v>0.83400000000000063</v>
      </c>
      <c r="D158" s="9">
        <f t="shared" si="37"/>
        <v>47.181179294425782</v>
      </c>
      <c r="E158" s="9">
        <f t="shared" si="37"/>
        <v>-5.1685481328579073</v>
      </c>
      <c r="F158" s="9">
        <f t="shared" si="38"/>
        <v>-3.8959841883672621</v>
      </c>
      <c r="G158" s="10">
        <f t="shared" si="39"/>
        <v>2.1666666599999997</v>
      </c>
      <c r="H158" s="5">
        <f t="shared" si="39"/>
        <v>1</v>
      </c>
      <c r="I158">
        <f t="shared" si="40"/>
        <v>55.069202969233046</v>
      </c>
      <c r="J158">
        <f t="shared" si="41"/>
        <v>51.506836532901794</v>
      </c>
      <c r="K158">
        <f t="shared" si="41"/>
        <v>-19.484940493609894</v>
      </c>
      <c r="L158">
        <f t="shared" si="42"/>
        <v>-11.142472399062212</v>
      </c>
      <c r="M158">
        <f t="shared" si="43"/>
        <v>-27.958823408660887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28.490019749120009</v>
      </c>
      <c r="C159" s="9">
        <f t="shared" si="36"/>
        <v>0.84000000000000064</v>
      </c>
      <c r="D159" s="9">
        <f t="shared" si="37"/>
        <v>47.490019749120009</v>
      </c>
      <c r="E159" s="9">
        <f t="shared" si="37"/>
        <v>-5.2859610346409225</v>
      </c>
      <c r="F159" s="9">
        <f t="shared" si="38"/>
        <v>-3.9873602290148571</v>
      </c>
      <c r="G159" s="10">
        <f t="shared" si="39"/>
        <v>2.1666666599999997</v>
      </c>
      <c r="H159" s="5">
        <f t="shared" si="39"/>
        <v>1</v>
      </c>
      <c r="I159">
        <f t="shared" si="40"/>
        <v>55.066324340344316</v>
      </c>
      <c r="J159">
        <f t="shared" si="41"/>
        <v>51.439981698507424</v>
      </c>
      <c r="K159">
        <f t="shared" si="41"/>
        <v>-19.65269343406186</v>
      </c>
      <c r="L159">
        <f t="shared" si="42"/>
        <v>-11.127428001015302</v>
      </c>
      <c r="M159">
        <f t="shared" si="43"/>
        <v>-27.922755656732768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28.798459345607036</v>
      </c>
      <c r="C160" s="9">
        <f t="shared" si="36"/>
        <v>0.84600000000000064</v>
      </c>
      <c r="D160" s="9">
        <f t="shared" si="37"/>
        <v>47.798459345607036</v>
      </c>
      <c r="E160" s="9">
        <f t="shared" si="37"/>
        <v>-5.4043798048471148</v>
      </c>
      <c r="F160" s="9">
        <f t="shared" si="38"/>
        <v>-4.0794092514031748</v>
      </c>
      <c r="G160" s="10">
        <f t="shared" si="39"/>
        <v>2.1666666599999997</v>
      </c>
      <c r="H160" s="5">
        <f t="shared" si="39"/>
        <v>1</v>
      </c>
      <c r="I160">
        <f t="shared" si="40"/>
        <v>55.064044115213058</v>
      </c>
      <c r="J160">
        <f t="shared" si="41"/>
        <v>51.373217130501331</v>
      </c>
      <c r="K160">
        <f t="shared" si="41"/>
        <v>-19.820229968002256</v>
      </c>
      <c r="L160">
        <f t="shared" si="42"/>
        <v>-11.112525404680826</v>
      </c>
      <c r="M160">
        <f t="shared" si="43"/>
        <v>-27.886691917141533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29.106498622932762</v>
      </c>
      <c r="C161" s="9">
        <f t="shared" si="36"/>
        <v>0.85200000000000065</v>
      </c>
      <c r="D161" s="9">
        <f t="shared" si="37"/>
        <v>48.106498622932762</v>
      </c>
      <c r="E161" s="9">
        <f t="shared" si="37"/>
        <v>-5.5238031451096372</v>
      </c>
      <c r="F161" s="9">
        <f t="shared" si="38"/>
        <v>-4.1721283341770903</v>
      </c>
      <c r="G161" s="10">
        <f t="shared" si="39"/>
        <v>2.1666666599999997</v>
      </c>
      <c r="H161" s="5">
        <f t="shared" si="39"/>
        <v>1</v>
      </c>
      <c r="I161">
        <f t="shared" si="40"/>
        <v>55.06235928043332</v>
      </c>
      <c r="J161">
        <f t="shared" si="41"/>
        <v>51.306541978073248</v>
      </c>
      <c r="K161">
        <f t="shared" si="41"/>
        <v>-19.987550119505105</v>
      </c>
      <c r="L161">
        <f t="shared" si="42"/>
        <v>-11.097763345415428</v>
      </c>
      <c r="M161">
        <f t="shared" si="43"/>
        <v>-27.850631233972173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29.414138115060986</v>
      </c>
      <c r="C162" s="9">
        <f t="shared" si="36"/>
        <v>0.85800000000000065</v>
      </c>
      <c r="D162" s="9">
        <f t="shared" si="37"/>
        <v>48.414138115060986</v>
      </c>
      <c r="E162" s="9">
        <f t="shared" si="37"/>
        <v>-5.6442297571888798</v>
      </c>
      <c r="F162" s="9">
        <f t="shared" si="38"/>
        <v>-4.2655145639564269</v>
      </c>
      <c r="G162" s="10">
        <f t="shared" si="39"/>
        <v>2.1666666599999997</v>
      </c>
      <c r="H162" s="5">
        <f t="shared" si="39"/>
        <v>1</v>
      </c>
      <c r="I162">
        <f t="shared" si="40"/>
        <v>55.061266815215809</v>
      </c>
      <c r="J162">
        <f t="shared" si="41"/>
        <v>51.239955398000752</v>
      </c>
      <c r="K162">
        <f t="shared" si="41"/>
        <v>-20.154653906908937</v>
      </c>
      <c r="L162">
        <f t="shared" si="42"/>
        <v>-11.083140563171368</v>
      </c>
      <c r="M162">
        <f t="shared" si="43"/>
        <v>-27.81457266409997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29.721378350918854</v>
      </c>
      <c r="C163" s="9">
        <f t="shared" si="36"/>
        <v>0.86400000000000066</v>
      </c>
      <c r="D163" s="9">
        <f t="shared" si="37"/>
        <v>48.721378350918854</v>
      </c>
      <c r="E163" s="9">
        <f t="shared" si="37"/>
        <v>-5.7656583429382868</v>
      </c>
      <c r="F163" s="9">
        <f t="shared" si="38"/>
        <v>-4.3595650352670772</v>
      </c>
      <c r="G163" s="10">
        <f t="shared" si="39"/>
        <v>2.1666666599999997</v>
      </c>
      <c r="H163" s="5">
        <f t="shared" si="39"/>
        <v>1</v>
      </c>
      <c r="I163">
        <f t="shared" si="40"/>
        <v>55.060763691567956</v>
      </c>
      <c r="J163">
        <f t="shared" si="41"/>
        <v>51.173456554621723</v>
      </c>
      <c r="K163">
        <f t="shared" si="41"/>
        <v>-20.321541342893536</v>
      </c>
      <c r="L163">
        <f t="shared" si="42"/>
        <v>-11.068655802505946</v>
      </c>
      <c r="M163">
        <f t="shared" si="43"/>
        <v>-27.778515277157524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30.028219854442142</v>
      </c>
      <c r="C164" s="9">
        <f t="shared" si="36"/>
        <v>0.87000000000000066</v>
      </c>
      <c r="D164" s="9">
        <f t="shared" si="37"/>
        <v>49.028219854442142</v>
      </c>
      <c r="E164" s="9">
        <f t="shared" si="37"/>
        <v>-5.8880876042706367</v>
      </c>
      <c r="F164" s="9">
        <f t="shared" si="38"/>
        <v>-4.4542768504730335</v>
      </c>
      <c r="G164" s="10">
        <f t="shared" si="39"/>
        <v>2.1666666599999997</v>
      </c>
      <c r="H164" s="5">
        <f t="shared" si="39"/>
        <v>1</v>
      </c>
      <c r="I164">
        <f t="shared" si="40"/>
        <v>55.060846874475388</v>
      </c>
      <c r="J164">
        <f t="shared" si="41"/>
        <v>51.107044619806686</v>
      </c>
      <c r="K164">
        <f t="shared" si="41"/>
        <v>-20.48821243455648</v>
      </c>
      <c r="L164">
        <f t="shared" si="42"/>
        <v>-11.054307812591338</v>
      </c>
      <c r="M164">
        <f t="shared" si="43"/>
        <v>-27.742458155501041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30.334663144620357</v>
      </c>
      <c r="C165" s="9">
        <f t="shared" si="36"/>
        <v>0.87600000000000067</v>
      </c>
      <c r="D165" s="9">
        <f t="shared" si="37"/>
        <v>49.334663144620357</v>
      </c>
      <c r="E165" s="9">
        <f t="shared" si="37"/>
        <v>-6.0115162431247748</v>
      </c>
      <c r="F165" s="9">
        <f t="shared" si="38"/>
        <v>-4.5496471197093591</v>
      </c>
      <c r="G165" s="10">
        <f t="shared" ref="G165:H180" si="45">G164</f>
        <v>2.1666666599999997</v>
      </c>
      <c r="H165" s="5">
        <f t="shared" si="45"/>
        <v>1</v>
      </c>
      <c r="I165">
        <f t="shared" si="40"/>
        <v>55.061513322085169</v>
      </c>
      <c r="J165">
        <f t="shared" si="41"/>
        <v>51.040718772931136</v>
      </c>
      <c r="K165">
        <f t="shared" si="41"/>
        <v>-20.654667183489487</v>
      </c>
      <c r="L165">
        <f t="shared" si="42"/>
        <v>-11.0400953472249</v>
      </c>
      <c r="M165">
        <f t="shared" si="43"/>
        <v>-27.706400394175994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30.640708735541693</v>
      </c>
      <c r="C166" s="9">
        <f t="shared" si="36"/>
        <v>0.88200000000000067</v>
      </c>
      <c r="D166" s="9">
        <f t="shared" si="37"/>
        <v>49.640708735541693</v>
      </c>
      <c r="E166" s="9">
        <f t="shared" si="37"/>
        <v>-6.1359429614328072</v>
      </c>
      <c r="F166" s="9">
        <f t="shared" si="38"/>
        <v>-4.6456729608160305</v>
      </c>
      <c r="G166" s="10">
        <f t="shared" si="45"/>
        <v>2.1666666599999997</v>
      </c>
      <c r="H166" s="5">
        <f t="shared" si="45"/>
        <v>1</v>
      </c>
      <c r="I166">
        <f t="shared" si="40"/>
        <v>55.062759985890416</v>
      </c>
      <c r="J166">
        <f t="shared" si="41"/>
        <v>50.974478200847784</v>
      </c>
      <c r="K166">
        <f t="shared" si="41"/>
        <v>-20.820905585854543</v>
      </c>
      <c r="L166">
        <f t="shared" si="42"/>
        <v>-11.026017164839891</v>
      </c>
      <c r="M166">
        <f t="shared" si="43"/>
        <v>-27.670341100882034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30.946357136437811</v>
      </c>
      <c r="C167" s="9">
        <f t="shared" si="36"/>
        <v>0.88800000000000068</v>
      </c>
      <c r="D167" s="9">
        <f t="shared" si="37"/>
        <v>49.946357136437811</v>
      </c>
      <c r="E167" s="9">
        <f t="shared" si="37"/>
        <v>-6.26136646108775</v>
      </c>
      <c r="F167" s="9">
        <f t="shared" si="38"/>
        <v>-4.7423514992727229</v>
      </c>
      <c r="G167" s="10">
        <f t="shared" si="45"/>
        <v>2.1666666599999997</v>
      </c>
      <c r="H167" s="5">
        <f t="shared" si="45"/>
        <v>1</v>
      </c>
      <c r="I167">
        <f t="shared" si="40"/>
        <v>55.064583810916425</v>
      </c>
      <c r="J167">
        <f t="shared" si="41"/>
        <v>50.908322097858743</v>
      </c>
      <c r="K167">
        <f t="shared" si="41"/>
        <v>-20.986927632459835</v>
      </c>
      <c r="L167">
        <f t="shared" si="42"/>
        <v>-11.012072028516593</v>
      </c>
      <c r="M167">
        <f t="shared" si="43"/>
        <v>-27.634279395937238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31.251608851728449</v>
      </c>
      <c r="C168" s="9">
        <f t="shared" si="36"/>
        <v>0.89400000000000068</v>
      </c>
      <c r="D168" s="9">
        <f t="shared" si="37"/>
        <v>50.251608851728449</v>
      </c>
      <c r="E168" s="9">
        <f t="shared" si="37"/>
        <v>-6.3877854439116355</v>
      </c>
      <c r="F168" s="9">
        <f t="shared" si="38"/>
        <v>-4.8396798681344544</v>
      </c>
      <c r="G168" s="10">
        <f t="shared" si="45"/>
        <v>2.1666666599999997</v>
      </c>
      <c r="H168" s="5">
        <f t="shared" si="45"/>
        <v>1</v>
      </c>
      <c r="I168">
        <f t="shared" si="40"/>
        <v>55.066981735908065</v>
      </c>
      <c r="J168">
        <f t="shared" si="41"/>
        <v>50.842249665687646</v>
      </c>
      <c r="K168">
        <f t="shared" si="41"/>
        <v>-21.152733308835458</v>
      </c>
      <c r="L168">
        <f t="shared" si="42"/>
        <v>-10.998258705993809</v>
      </c>
      <c r="M168">
        <f t="shared" si="43"/>
        <v>-27.59821441224166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31.556464381065865</v>
      </c>
      <c r="C169" s="9">
        <f t="shared" si="36"/>
        <v>0.90000000000000069</v>
      </c>
      <c r="D169" s="9">
        <f t="shared" si="37"/>
        <v>50.556464381065865</v>
      </c>
      <c r="E169" s="9">
        <f t="shared" si="37"/>
        <v>-6.5151986116240685</v>
      </c>
      <c r="F169" s="9">
        <f t="shared" si="38"/>
        <v>-4.9376552079681257</v>
      </c>
      <c r="G169" s="10">
        <f t="shared" si="45"/>
        <v>2.1666666599999997</v>
      </c>
      <c r="H169" s="5">
        <f t="shared" si="45"/>
        <v>1</v>
      </c>
      <c r="I169">
        <f t="shared" si="40"/>
        <v>55.069950693518535</v>
      </c>
      <c r="J169">
        <f t="shared" si="41"/>
        <v>50.776260113451684</v>
      </c>
      <c r="K169">
        <f t="shared" si="41"/>
        <v>-21.318322595308906</v>
      </c>
      <c r="L169">
        <f t="shared" si="42"/>
        <v>-10.984575969680723</v>
      </c>
      <c r="M169">
        <f t="shared" si="43"/>
        <v>-27.562145295240157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31.860924219379122</v>
      </c>
      <c r="C170" s="9">
        <f t="shared" si="36"/>
        <v>0.90600000000000069</v>
      </c>
      <c r="D170" s="9">
        <f t="shared" si="37"/>
        <v>50.860924219379122</v>
      </c>
      <c r="E170" s="9">
        <f t="shared" si="37"/>
        <v>-6.6436046658112362</v>
      </c>
      <c r="F170" s="9">
        <f t="shared" si="38"/>
        <v>-5.0362746667899465</v>
      </c>
      <c r="G170" s="10">
        <f t="shared" si="45"/>
        <v>2.1666666599999997</v>
      </c>
      <c r="H170" s="5">
        <f t="shared" si="45"/>
        <v>1</v>
      </c>
      <c r="I170">
        <f t="shared" si="40"/>
        <v>55.073487610499264</v>
      </c>
      <c r="J170">
        <f t="shared" si="41"/>
        <v>50.710352657633599</v>
      </c>
      <c r="K170">
        <f t="shared" si="41"/>
        <v>-21.483695467080349</v>
      </c>
      <c r="L170">
        <f t="shared" si="42"/>
        <v>-10.971022596669103</v>
      </c>
      <c r="M170">
        <f t="shared" si="43"/>
        <v>-27.52607120288453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32.164988856918185</v>
      </c>
      <c r="C171" s="9">
        <f t="shared" si="36"/>
        <v>0.9120000000000007</v>
      </c>
      <c r="D171" s="9">
        <f t="shared" si="37"/>
        <v>51.164988856918185</v>
      </c>
      <c r="E171" s="9">
        <f t="shared" si="37"/>
        <v>-6.7730023078953705</v>
      </c>
      <c r="F171" s="9">
        <f t="shared" si="38"/>
        <v>-5.1355354000037403</v>
      </c>
      <c r="G171" s="10">
        <f t="shared" si="45"/>
        <v>2.1666666599999997</v>
      </c>
      <c r="H171" s="5">
        <f t="shared" si="45"/>
        <v>1</v>
      </c>
      <c r="I171">
        <f t="shared" si="40"/>
        <v>55.077589407890976</v>
      </c>
      <c r="J171">
        <f t="shared" si="41"/>
        <v>50.644526522053582</v>
      </c>
      <c r="K171">
        <f t="shared" si="41"/>
        <v>-21.648851894297657</v>
      </c>
      <c r="L171">
        <f t="shared" si="42"/>
        <v>-10.957597368745828</v>
      </c>
      <c r="M171">
        <f t="shared" si="43"/>
        <v>-27.489991305594987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32.468658779297868</v>
      </c>
      <c r="C172" s="9">
        <f t="shared" si="36"/>
        <v>0.9180000000000007</v>
      </c>
      <c r="D172" s="9">
        <f t="shared" si="37"/>
        <v>51.468658779297868</v>
      </c>
      <c r="E172" s="9">
        <f t="shared" si="37"/>
        <v>-6.9033902391046569</v>
      </c>
      <c r="F172" s="9">
        <f t="shared" si="38"/>
        <v>-5.2354345703400833</v>
      </c>
      <c r="G172" s="10">
        <f t="shared" si="45"/>
        <v>2.1666666599999997</v>
      </c>
      <c r="H172" s="5">
        <f t="shared" si="45"/>
        <v>1</v>
      </c>
      <c r="I172">
        <f t="shared" si="40"/>
        <v>55.082253001215825</v>
      </c>
      <c r="J172">
        <f t="shared" si="41"/>
        <v>50.57878093784111</v>
      </c>
      <c r="K172">
        <f t="shared" si="41"/>
        <v>-21.813791842131227</v>
      </c>
      <c r="L172">
        <f t="shared" si="42"/>
        <v>-10.944299072405716</v>
      </c>
      <c r="M172">
        <f t="shared" si="43"/>
        <v>-27.453904786220846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32.771934467541612</v>
      </c>
      <c r="C173" s="9">
        <f t="shared" si="36"/>
        <v>0.92400000000000071</v>
      </c>
      <c r="D173" s="9">
        <f t="shared" si="37"/>
        <v>51.771934467541612</v>
      </c>
      <c r="E173" s="9">
        <f t="shared" si="37"/>
        <v>-7.0347671604435966</v>
      </c>
      <c r="F173" s="9">
        <f t="shared" si="38"/>
        <v>-5.3359693477963441</v>
      </c>
      <c r="G173" s="10">
        <f t="shared" si="45"/>
        <v>2.1666666599999997</v>
      </c>
      <c r="H173" s="5">
        <f t="shared" si="45"/>
        <v>1</v>
      </c>
      <c r="I173">
        <f t="shared" si="40"/>
        <v>55.087475300670512</v>
      </c>
      <c r="J173">
        <f t="shared" si="41"/>
        <v>50.513115143406672</v>
      </c>
      <c r="K173">
        <f t="shared" si="41"/>
        <v>-21.978515270848551</v>
      </c>
      <c r="L173">
        <f t="shared" si="42"/>
        <v>-10.931126498864625</v>
      </c>
      <c r="M173">
        <f t="shared" si="43"/>
        <v>-27.417810840000577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33.074816398125073</v>
      </c>
      <c r="C174" s="9">
        <f t="shared" si="36"/>
        <v>0.93000000000000071</v>
      </c>
      <c r="D174" s="9">
        <f t="shared" si="37"/>
        <v>52.074816398125073</v>
      </c>
      <c r="E174" s="9">
        <f t="shared" si="37"/>
        <v>-7.167131772663808</v>
      </c>
      <c r="F174" s="9">
        <f t="shared" si="38"/>
        <v>-5.4371369095775499</v>
      </c>
      <c r="G174" s="10">
        <f t="shared" si="45"/>
        <v>2.1666666599999997</v>
      </c>
      <c r="H174" s="5">
        <f t="shared" si="45"/>
        <v>1</v>
      </c>
      <c r="I174">
        <f t="shared" si="40"/>
        <v>55.093253211320302</v>
      </c>
      <c r="J174">
        <f t="shared" si="41"/>
        <v>50.447528384413488</v>
      </c>
      <c r="K174">
        <f t="shared" si="41"/>
        <v>-22.143022135888554</v>
      </c>
      <c r="L174">
        <f t="shared" si="42"/>
        <v>-10.918078444072835</v>
      </c>
      <c r="M174">
        <f t="shared" si="43"/>
        <v>-27.381708674521157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33.377305043019561</v>
      </c>
      <c r="C175" s="9">
        <f t="shared" si="36"/>
        <v>0.93600000000000072</v>
      </c>
      <c r="D175" s="9">
        <f t="shared" si="37"/>
        <v>52.377305043019561</v>
      </c>
      <c r="E175" s="9">
        <f t="shared" si="37"/>
        <v>-7.3004827762352811</v>
      </c>
      <c r="F175" s="9">
        <f t="shared" si="38"/>
        <v>-5.5389344400380969</v>
      </c>
      <c r="G175" s="10">
        <f t="shared" si="45"/>
        <v>2.1666666599999997</v>
      </c>
      <c r="H175" s="5">
        <f t="shared" si="45"/>
        <v>1</v>
      </c>
      <c r="I175">
        <f t="shared" si="40"/>
        <v>55.099583633293946</v>
      </c>
      <c r="J175">
        <f t="shared" si="41"/>
        <v>50.382019913749048</v>
      </c>
      <c r="K175">
        <f t="shared" si="41"/>
        <v>-22.307312387935681</v>
      </c>
      <c r="L175">
        <f t="shared" si="42"/>
        <v>-10.905153708728664</v>
      </c>
      <c r="M175">
        <f t="shared" si="43"/>
        <v>-27.345597509676665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33.679400869735296</v>
      </c>
      <c r="C176" s="9">
        <f t="shared" si="36"/>
        <v>0.94200000000000073</v>
      </c>
      <c r="D176" s="9">
        <f t="shared" si="37"/>
        <v>52.679400869735296</v>
      </c>
      <c r="E176" s="9">
        <f t="shared" si="37"/>
        <v>-7.4348188713180692</v>
      </c>
      <c r="F176" s="9">
        <f t="shared" si="38"/>
        <v>-5.6413591306243118</v>
      </c>
      <c r="G176" s="10">
        <f t="shared" si="45"/>
        <v>2.1666666599999997</v>
      </c>
      <c r="H176" s="5">
        <f t="shared" si="45"/>
        <v>1</v>
      </c>
      <c r="I176">
        <f t="shared" si="40"/>
        <v>55.106463461979345</v>
      </c>
      <c r="J176">
        <f t="shared" si="41"/>
        <v>50.316588991496673</v>
      </c>
      <c r="K176">
        <f t="shared" si="41"/>
        <v>-22.47138597299374</v>
      </c>
      <c r="L176">
        <f t="shared" si="42"/>
        <v>-10.892351098292323</v>
      </c>
      <c r="M176">
        <f t="shared" si="43"/>
        <v>-27.309476577626242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33.981104341364507</v>
      </c>
      <c r="C177" s="9">
        <f t="shared" si="36"/>
        <v>0.94800000000000073</v>
      </c>
      <c r="D177" s="9">
        <f t="shared" si="37"/>
        <v>52.981104341364507</v>
      </c>
      <c r="E177" s="9">
        <f t="shared" si="37"/>
        <v>-7.570138757734429</v>
      </c>
      <c r="F177" s="9">
        <f t="shared" si="38"/>
        <v>-5.7444081798178468</v>
      </c>
      <c r="G177" s="10">
        <f t="shared" si="45"/>
        <v>2.1666666599999997</v>
      </c>
      <c r="H177" s="5">
        <f t="shared" si="45"/>
        <v>1</v>
      </c>
      <c r="I177">
        <f t="shared" si="40"/>
        <v>55.113889588219912</v>
      </c>
      <c r="J177">
        <f t="shared" si="41"/>
        <v>50.251234884906921</v>
      </c>
      <c r="K177">
        <f t="shared" si="41"/>
        <v>-22.635242832459497</v>
      </c>
      <c r="L177">
        <f t="shared" si="42"/>
        <v>-10.879669422999969</v>
      </c>
      <c r="M177">
        <f t="shared" si="43"/>
        <v>-27.273345122751305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34.282415916624338</v>
      </c>
      <c r="C178" s="9">
        <f t="shared" si="36"/>
        <v>0.95400000000000074</v>
      </c>
      <c r="D178" s="9">
        <f t="shared" si="37"/>
        <v>53.282415916624338</v>
      </c>
      <c r="E178" s="9">
        <f t="shared" si="37"/>
        <v>-7.7064411349413957</v>
      </c>
      <c r="F178" s="9">
        <f t="shared" si="38"/>
        <v>-5.848078793079881</v>
      </c>
      <c r="G178" s="10">
        <f t="shared" si="45"/>
        <v>2.1666666599999997</v>
      </c>
      <c r="H178" s="5">
        <f t="shared" si="45"/>
        <v>1</v>
      </c>
      <c r="I178">
        <f t="shared" si="40"/>
        <v>55.121858898511654</v>
      </c>
      <c r="J178">
        <f t="shared" si="41"/>
        <v>50.185956868368919</v>
      </c>
      <c r="K178">
        <f t="shared" si="41"/>
        <v>-22.798882903196006</v>
      </c>
      <c r="L178">
        <f t="shared" si="42"/>
        <v>-10.867107497877958</v>
      </c>
      <c r="M178">
        <f t="shared" si="43"/>
        <v>-27.237202401612091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34.583336049899586</v>
      </c>
      <c r="C179" s="9">
        <f t="shared" si="36"/>
        <v>0.96000000000000074</v>
      </c>
      <c r="D179" s="9">
        <f t="shared" si="37"/>
        <v>53.583336049899586</v>
      </c>
      <c r="E179" s="9">
        <f t="shared" si="37"/>
        <v>-7.8437247020038008</v>
      </c>
      <c r="F179" s="9">
        <f t="shared" si="38"/>
        <v>-5.9523681827961461</v>
      </c>
      <c r="G179" s="10">
        <f t="shared" si="45"/>
        <v>2.1666666599999997</v>
      </c>
      <c r="H179" s="5">
        <f t="shared" si="45"/>
        <v>1</v>
      </c>
      <c r="I179">
        <f t="shared" si="40"/>
        <v>55.130368275200745</v>
      </c>
      <c r="J179">
        <f t="shared" si="41"/>
        <v>50.120754223381653</v>
      </c>
      <c r="K179">
        <f t="shared" si="41"/>
        <v>-22.962306117605678</v>
      </c>
      <c r="L179">
        <f t="shared" si="42"/>
        <v>-10.854664142757276</v>
      </c>
      <c r="M179">
        <f t="shared" si="43"/>
        <v>-27.201047682903493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34.883865191285309</v>
      </c>
      <c r="C180" s="9">
        <f t="shared" si="36"/>
        <v>0.96600000000000075</v>
      </c>
      <c r="D180" s="9">
        <f t="shared" si="37"/>
        <v>53.883865191285309</v>
      </c>
      <c r="E180" s="9">
        <f t="shared" si="37"/>
        <v>-7.9819881575677272</v>
      </c>
      <c r="F180" s="9">
        <f t="shared" si="38"/>
        <v>-6.0572735682227927</v>
      </c>
      <c r="G180" s="10">
        <f t="shared" si="45"/>
        <v>2.1666666599999997</v>
      </c>
      <c r="H180" s="5">
        <f t="shared" si="45"/>
        <v>1</v>
      </c>
      <c r="I180">
        <f t="shared" si="40"/>
        <v>55.139414596681647</v>
      </c>
      <c r="J180">
        <f t="shared" si="41"/>
        <v>50.055626238525107</v>
      </c>
      <c r="K180">
        <f t="shared" si="41"/>
        <v>-23.125512403703098</v>
      </c>
      <c r="L180">
        <f t="shared" si="42"/>
        <v>-10.842338182288112</v>
      </c>
      <c r="M180">
        <f t="shared" si="43"/>
        <v>-27.164880247410217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35.184003786629177</v>
      </c>
      <c r="C181" s="9">
        <f t="shared" si="36"/>
        <v>0.97200000000000075</v>
      </c>
      <c r="D181" s="9">
        <f t="shared" si="37"/>
        <v>54.184003786629177</v>
      </c>
      <c r="E181" s="9">
        <f t="shared" si="37"/>
        <v>-8.1212301998343985</v>
      </c>
      <c r="F181" s="9">
        <f t="shared" si="38"/>
        <v>-6.1627921754330135</v>
      </c>
      <c r="G181" s="10">
        <f t="shared" ref="G181:H196" si="46">G180</f>
        <v>2.1666666599999997</v>
      </c>
      <c r="H181" s="5">
        <f t="shared" si="46"/>
        <v>1</v>
      </c>
      <c r="I181">
        <f t="shared" si="40"/>
        <v>55.148994737595686</v>
      </c>
      <c r="J181">
        <f t="shared" si="41"/>
        <v>49.990572209431377</v>
      </c>
      <c r="K181">
        <f t="shared" si="41"/>
        <v>-23.288501685187558</v>
      </c>
      <c r="L181">
        <f t="shared" si="42"/>
        <v>-10.830128445954591</v>
      </c>
      <c r="M181">
        <f t="shared" si="43"/>
        <v>-27.128699387961255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35.483752277573736</v>
      </c>
      <c r="C182" s="9">
        <f t="shared" si="36"/>
        <v>0.97800000000000076</v>
      </c>
      <c r="D182" s="9">
        <f t="shared" si="37"/>
        <v>54.483752277573736</v>
      </c>
      <c r="E182" s="9">
        <f t="shared" si="37"/>
        <v>-8.2614495265345074</v>
      </c>
      <c r="F182" s="9">
        <f t="shared" si="38"/>
        <v>-6.268921237264502</v>
      </c>
      <c r="G182" s="10">
        <f t="shared" si="46"/>
        <v>2.1666666599999997</v>
      </c>
      <c r="H182" s="5">
        <f t="shared" si="46"/>
        <v>1</v>
      </c>
      <c r="I182">
        <f t="shared" si="40"/>
        <v>55.159105569029983</v>
      </c>
      <c r="J182">
        <f t="shared" si="41"/>
        <v>49.925591438755653</v>
      </c>
      <c r="K182">
        <f t="shared" si="41"/>
        <v>-23.451273881515327</v>
      </c>
      <c r="L182">
        <f t="shared" si="42"/>
        <v>-10.818033768089622</v>
      </c>
      <c r="M182">
        <f t="shared" si="43"/>
        <v>-27.092504409383636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35.783111101598443</v>
      </c>
      <c r="C183" s="9">
        <f t="shared" si="36"/>
        <v>0.98400000000000076</v>
      </c>
      <c r="D183" s="9">
        <f t="shared" si="37"/>
        <v>54.783111101598443</v>
      </c>
      <c r="E183" s="9">
        <f t="shared" si="37"/>
        <v>-8.4026448349029685</v>
      </c>
      <c r="F183" s="9">
        <f t="shared" si="38"/>
        <v>-6.3756579932676862</v>
      </c>
      <c r="G183" s="10">
        <f t="shared" si="46"/>
        <v>2.1666666599999997</v>
      </c>
      <c r="H183" s="5">
        <f t="shared" si="46"/>
        <v>1</v>
      </c>
      <c r="I183">
        <f t="shared" si="40"/>
        <v>55.169743958716708</v>
      </c>
      <c r="J183">
        <f t="shared" si="41"/>
        <v>49.860683236147118</v>
      </c>
      <c r="K183">
        <f t="shared" si="41"/>
        <v>-23.61382890797163</v>
      </c>
      <c r="L183">
        <f t="shared" si="42"/>
        <v>-10.806052987889858</v>
      </c>
      <c r="M183">
        <f t="shared" si="43"/>
        <v>-27.056294628455543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36.082080692061545</v>
      </c>
      <c r="C184" s="9">
        <f t="shared" si="36"/>
        <v>0.99000000000000077</v>
      </c>
      <c r="D184" s="9">
        <f t="shared" si="37"/>
        <v>55.082080692061545</v>
      </c>
      <c r="E184" s="9">
        <f t="shared" si="37"/>
        <v>-8.5448148216541107</v>
      </c>
      <c r="F184" s="9">
        <f t="shared" si="38"/>
        <v>-6.4829996896547568</v>
      </c>
      <c r="G184" s="10">
        <f t="shared" si="46"/>
        <v>2.1666666599999997</v>
      </c>
      <c r="H184" s="5">
        <f t="shared" si="46"/>
        <v>1</v>
      </c>
      <c r="I184">
        <f t="shared" si="40"/>
        <v>55.180906771232564</v>
      </c>
      <c r="J184">
        <f t="shared" si="41"/>
        <v>49.79584691821978</v>
      </c>
      <c r="K184">
        <f t="shared" si="41"/>
        <v>-23.776166675742363</v>
      </c>
      <c r="L184">
        <f t="shared" si="42"/>
        <v>-10.794184949430726</v>
      </c>
      <c r="M184">
        <f t="shared" si="43"/>
        <v>-27.020069373858743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36.380661478241777</v>
      </c>
      <c r="C185" s="9">
        <f t="shared" si="36"/>
        <v>0.99600000000000077</v>
      </c>
      <c r="D185" s="9">
        <f t="shared" si="37"/>
        <v>55.380661478241777</v>
      </c>
      <c r="E185" s="9">
        <f t="shared" si="37"/>
        <v>-8.6879581829572938</v>
      </c>
      <c r="F185" s="9">
        <f t="shared" si="38"/>
        <v>-6.5909435792494504</v>
      </c>
      <c r="G185" s="10">
        <f t="shared" si="46"/>
        <v>2.1666666599999997</v>
      </c>
      <c r="H185" s="5">
        <f t="shared" si="46"/>
        <v>1</v>
      </c>
      <c r="I185">
        <f t="shared" si="40"/>
        <v>55.192590868198486</v>
      </c>
      <c r="J185">
        <f t="shared" si="41"/>
        <v>49.731081808523193</v>
      </c>
      <c r="K185">
        <f t="shared" si="41"/>
        <v>-23.938287091985515</v>
      </c>
      <c r="L185">
        <f t="shared" si="42"/>
        <v>-10.782428501681576</v>
      </c>
      <c r="M185">
        <f t="shared" si="43"/>
        <v>-26.983827986130315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36.678853885379887</v>
      </c>
      <c r="C186" s="9">
        <f t="shared" si="36"/>
        <v>1.0020000000000007</v>
      </c>
      <c r="D186" s="9">
        <f t="shared" si="37"/>
        <v>55.678853885379887</v>
      </c>
      <c r="E186" s="9">
        <f t="shared" si="37"/>
        <v>-8.8320736144129572</v>
      </c>
      <c r="F186" s="9">
        <f t="shared" si="38"/>
        <v>-6.6994869214376411</v>
      </c>
      <c r="G186" s="10">
        <f t="shared" si="46"/>
        <v>2.1666666599999997</v>
      </c>
      <c r="H186" s="5">
        <f t="shared" si="46"/>
        <v>1</v>
      </c>
      <c r="I186">
        <f t="shared" si="40"/>
        <v>55.204793108479436</v>
      </c>
      <c r="J186">
        <f t="shared" si="41"/>
        <v>49.666387237513106</v>
      </c>
      <c r="K186">
        <f t="shared" si="41"/>
        <v>-24.100190059902296</v>
      </c>
      <c r="L186">
        <f t="shared" si="42"/>
        <v>-10.770782498520852</v>
      </c>
      <c r="M186">
        <f t="shared" si="43"/>
        <v>-26.947569817613747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36.976658334719993</v>
      </c>
      <c r="C187" s="9">
        <f t="shared" si="36"/>
        <v>1.0080000000000007</v>
      </c>
      <c r="D187" s="9">
        <f t="shared" si="37"/>
        <v>55.976658334719993</v>
      </c>
      <c r="E187" s="9">
        <f t="shared" si="37"/>
        <v>-8.9771598110290878</v>
      </c>
      <c r="F187" s="9">
        <f t="shared" si="38"/>
        <v>-6.8086269821186756</v>
      </c>
      <c r="G187" s="10">
        <f t="shared" si="46"/>
        <v>2.1666666599999997</v>
      </c>
      <c r="H187" s="5">
        <f t="shared" si="46"/>
        <v>1</v>
      </c>
      <c r="I187">
        <f t="shared" si="40"/>
        <v>55.217510348384238</v>
      </c>
      <c r="J187">
        <f t="shared" si="41"/>
        <v>49.601762542521982</v>
      </c>
      <c r="K187">
        <f t="shared" si="41"/>
        <v>-24.26187547880798</v>
      </c>
      <c r="L187">
        <f t="shared" si="42"/>
        <v>-10.759245798751319</v>
      </c>
      <c r="M187">
        <f t="shared" si="43"/>
        <v>-26.911294232409347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37.274075243550747</v>
      </c>
      <c r="C188" s="9">
        <f t="shared" si="36"/>
        <v>1.0140000000000007</v>
      </c>
      <c r="D188" s="9">
        <f t="shared" si="37"/>
        <v>56.274075243550747</v>
      </c>
      <c r="E188" s="9">
        <f t="shared" si="37"/>
        <v>-9.1232154671981185</v>
      </c>
      <c r="F188" s="9">
        <f t="shared" si="38"/>
        <v>-6.9183610336574457</v>
      </c>
      <c r="G188" s="10">
        <f t="shared" si="46"/>
        <v>2.1666666599999997</v>
      </c>
      <c r="H188" s="5">
        <f t="shared" si="46"/>
        <v>1</v>
      </c>
      <c r="I188">
        <f t="shared" si="40"/>
        <v>55.230739441865488</v>
      </c>
      <c r="J188">
        <f t="shared" si="41"/>
        <v>49.537207067729476</v>
      </c>
      <c r="K188">
        <f t="shared" si="41"/>
        <v>-24.423343244202435</v>
      </c>
      <c r="L188">
        <f t="shared" si="42"/>
        <v>-10.747817266115335</v>
      </c>
      <c r="M188">
        <f t="shared" si="43"/>
        <v>-26.875000606324015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37.571105025246332</v>
      </c>
      <c r="C189" s="9">
        <f t="shared" si="36"/>
        <v>1.0200000000000007</v>
      </c>
      <c r="D189" s="9">
        <f t="shared" si="37"/>
        <v>56.571105025246332</v>
      </c>
      <c r="E189" s="9">
        <f t="shared" si="37"/>
        <v>-9.2702392766742463</v>
      </c>
      <c r="F189" s="9">
        <f t="shared" si="38"/>
        <v>-7.0286863548372782</v>
      </c>
      <c r="G189" s="10">
        <f t="shared" si="46"/>
        <v>2.1666666599999997</v>
      </c>
      <c r="H189" s="5">
        <f t="shared" si="46"/>
        <v>1</v>
      </c>
      <c r="I189">
        <f t="shared" si="40"/>
        <v>55.24447724071927</v>
      </c>
      <c r="J189">
        <f t="shared" si="41"/>
        <v>49.472720164132781</v>
      </c>
      <c r="K189">
        <f t="shared" si="41"/>
        <v>-24.584593247840381</v>
      </c>
      <c r="L189">
        <f t="shared" si="42"/>
        <v>-10.736495769310103</v>
      </c>
      <c r="M189">
        <f t="shared" si="43"/>
        <v>-26.838688326820346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37.867748089307284</v>
      </c>
      <c r="C190" s="9">
        <f t="shared" si="36"/>
        <v>1.0260000000000007</v>
      </c>
      <c r="D190" s="9">
        <f t="shared" si="37"/>
        <v>56.867748089307284</v>
      </c>
      <c r="E190" s="9">
        <f t="shared" si="37"/>
        <v>-9.4182299325511707</v>
      </c>
      <c r="F190" s="9">
        <f t="shared" si="38"/>
        <v>-7.1396002308134872</v>
      </c>
      <c r="G190" s="10">
        <f t="shared" si="46"/>
        <v>2.1666666599999997</v>
      </c>
      <c r="H190" s="5">
        <f t="shared" si="46"/>
        <v>1</v>
      </c>
      <c r="I190">
        <f t="shared" si="40"/>
        <v>55.258720594784883</v>
      </c>
      <c r="J190">
        <f t="shared" si="41"/>
        <v>49.408301189516919</v>
      </c>
      <c r="K190">
        <f t="shared" si="41"/>
        <v>-24.745625377801304</v>
      </c>
      <c r="L190">
        <f t="shared" si="42"/>
        <v>-10.725280182002971</v>
      </c>
      <c r="M190">
        <f t="shared" si="43"/>
        <v>-26.802356792965117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38.164004841401109</v>
      </c>
      <c r="C191" s="9">
        <f t="shared" si="36"/>
        <v>1.0320000000000007</v>
      </c>
      <c r="D191" s="9">
        <f t="shared" si="37"/>
        <v>57.164004841401109</v>
      </c>
      <c r="E191" s="9">
        <f t="shared" si="37"/>
        <v>-9.5671861272402516</v>
      </c>
      <c r="F191" s="9">
        <f t="shared" si="38"/>
        <v>-7.2510999530677278</v>
      </c>
      <c r="G191" s="10">
        <f t="shared" si="46"/>
        <v>2.1666666599999997</v>
      </c>
      <c r="H191" s="5">
        <f t="shared" si="46"/>
        <v>1</v>
      </c>
      <c r="I191">
        <f t="shared" si="40"/>
        <v>55.273466352144304</v>
      </c>
      <c r="J191">
        <f t="shared" si="41"/>
        <v>49.343949508424899</v>
      </c>
      <c r="K191">
        <f t="shared" si="41"/>
        <v>-24.906439518559093</v>
      </c>
      <c r="L191">
        <f t="shared" si="42"/>
        <v>-10.714169382846682</v>
      </c>
      <c r="M191">
        <f t="shared" si="43"/>
        <v>-26.766005415377084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38.459875683402764</v>
      </c>
      <c r="C192" s="9">
        <f t="shared" si="36"/>
        <v>1.0380000000000007</v>
      </c>
      <c r="D192" s="9">
        <f t="shared" si="37"/>
        <v>57.459875683402764</v>
      </c>
      <c r="E192" s="9">
        <f t="shared" si="37"/>
        <v>-9.7171065524490832</v>
      </c>
      <c r="F192" s="9">
        <f t="shared" si="38"/>
        <v>-7.3631828193630566</v>
      </c>
      <c r="G192" s="10">
        <f t="shared" si="46"/>
        <v>2.1666666599999997</v>
      </c>
      <c r="H192" s="5">
        <f t="shared" si="46"/>
        <v>1</v>
      </c>
      <c r="I192">
        <f t="shared" si="40"/>
        <v>55.288711359321404</v>
      </c>
      <c r="J192">
        <f t="shared" si="41"/>
        <v>49.279664492127822</v>
      </c>
      <c r="K192">
        <f t="shared" si="41"/>
        <v>-25.067035551051355</v>
      </c>
      <c r="L192">
        <f t="shared" si="42"/>
        <v>-10.703162255494611</v>
      </c>
      <c r="M192">
        <f t="shared" si="43"/>
        <v>-26.729633616174205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38.755361013434936</v>
      </c>
      <c r="C193" s="9">
        <f t="shared" si="36"/>
        <v>1.0440000000000007</v>
      </c>
      <c r="D193" s="9">
        <f t="shared" si="37"/>
        <v>57.755361013434936</v>
      </c>
      <c r="E193" s="9">
        <f t="shared" si="37"/>
        <v>-9.8679898991604826</v>
      </c>
      <c r="F193" s="9">
        <f t="shared" si="38"/>
        <v>-7.4758461336997248</v>
      </c>
      <c r="G193" s="10">
        <f t="shared" si="46"/>
        <v>2.1666666599999997</v>
      </c>
      <c r="H193" s="5">
        <f t="shared" si="46"/>
        <v>1</v>
      </c>
      <c r="I193">
        <f t="shared" si="40"/>
        <v>55.304452461480949</v>
      </c>
      <c r="J193">
        <f t="shared" si="41"/>
        <v>49.215445518594855</v>
      </c>
      <c r="K193">
        <f t="shared" si="41"/>
        <v>-25.2274133527484</v>
      </c>
      <c r="L193">
        <f t="shared" si="42"/>
        <v>-10.69225768861596</v>
      </c>
      <c r="M193">
        <f t="shared" si="43"/>
        <v>-26.693240828920199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39.050461225908109</v>
      </c>
      <c r="C194" s="9">
        <f t="shared" si="36"/>
        <v>1.0500000000000007</v>
      </c>
      <c r="D194" s="9">
        <f t="shared" si="37"/>
        <v>58.050461225908109</v>
      </c>
      <c r="E194" s="9">
        <f t="shared" si="37"/>
        <v>-10.019834857611894</v>
      </c>
      <c r="F194" s="9">
        <f t="shared" si="38"/>
        <v>-7.5890872062716808</v>
      </c>
      <c r="G194" s="10">
        <f t="shared" si="46"/>
        <v>2.1666666599999997</v>
      </c>
      <c r="H194" s="5">
        <f t="shared" si="46"/>
        <v>1</v>
      </c>
      <c r="I194">
        <f t="shared" si="40"/>
        <v>55.320686502627126</v>
      </c>
      <c r="J194">
        <f t="shared" si="41"/>
        <v>49.151291972463156</v>
      </c>
      <c r="K194">
        <f t="shared" si="41"/>
        <v>-25.387572797721919</v>
      </c>
      <c r="L194">
        <f t="shared" si="42"/>
        <v>-10.681454575910898</v>
      </c>
      <c r="M194">
        <f t="shared" si="43"/>
        <v>-26.656826498570506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39.345176711560519</v>
      </c>
      <c r="C195" s="9">
        <f t="shared" si="36"/>
        <v>1.0560000000000007</v>
      </c>
      <c r="D195" s="9">
        <f t="shared" si="37"/>
        <v>58.345176711560519</v>
      </c>
      <c r="E195" s="9">
        <f t="shared" si="37"/>
        <v>-10.172640117275199</v>
      </c>
      <c r="F195" s="9">
        <f t="shared" si="38"/>
        <v>-7.7029033534238058</v>
      </c>
      <c r="G195" s="10">
        <f t="shared" si="46"/>
        <v>2.1666666599999997</v>
      </c>
      <c r="H195" s="5">
        <f t="shared" si="46"/>
        <v>1</v>
      </c>
      <c r="I195">
        <f t="shared" si="40"/>
        <v>55.337410325801763</v>
      </c>
      <c r="J195">
        <f t="shared" si="41"/>
        <v>49.087203245007693</v>
      </c>
      <c r="K195">
        <f t="shared" si="41"/>
        <v>-25.547513756713343</v>
      </c>
      <c r="L195">
        <f t="shared" si="42"/>
        <v>-10.670751816125639</v>
      </c>
      <c r="M195">
        <f t="shared" si="43"/>
        <v>-26.620390081417625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39.639507857497875</v>
      </c>
      <c r="C196" s="9">
        <f t="shared" si="36"/>
        <v>1.0620000000000007</v>
      </c>
      <c r="D196" s="9">
        <f t="shared" si="37"/>
        <v>58.639507857497875</v>
      </c>
      <c r="E196" s="9">
        <f t="shared" si="37"/>
        <v>-10.326404366836945</v>
      </c>
      <c r="F196" s="9">
        <f t="shared" si="38"/>
        <v>-7.8172918976098247</v>
      </c>
      <c r="G196" s="10">
        <f t="shared" si="46"/>
        <v>2.1666666599999997</v>
      </c>
      <c r="H196" s="5">
        <f t="shared" si="46"/>
        <v>1</v>
      </c>
      <c r="I196">
        <f t="shared" si="40"/>
        <v>55.354620773282022</v>
      </c>
      <c r="J196">
        <f t="shared" si="41"/>
        <v>49.023178734110942</v>
      </c>
      <c r="K196">
        <f t="shared" si="41"/>
        <v>-25.70723609720185</v>
      </c>
      <c r="L196">
        <f t="shared" si="42"/>
        <v>-10.660148313067431</v>
      </c>
      <c r="M196">
        <f t="shared" si="43"/>
        <v>-26.583931045035847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39.933455047232904</v>
      </c>
      <c r="C197" s="9">
        <f t="shared" si="36"/>
        <v>1.0680000000000007</v>
      </c>
      <c r="D197" s="9">
        <f t="shared" si="37"/>
        <v>58.933455047232904</v>
      </c>
      <c r="E197" s="9">
        <f t="shared" si="37"/>
        <v>-10.481126294178967</v>
      </c>
      <c r="F197" s="9">
        <f t="shared" si="38"/>
        <v>-7.9322501673509498</v>
      </c>
      <c r="G197" s="10">
        <f t="shared" ref="G197:H212" si="47">G196</f>
        <v>2.1666666599999997</v>
      </c>
      <c r="H197" s="5">
        <f t="shared" si="47"/>
        <v>1</v>
      </c>
      <c r="I197">
        <f t="shared" si="40"/>
        <v>55.372314686777607</v>
      </c>
      <c r="J197">
        <f t="shared" si="41"/>
        <v>48.959217844232541</v>
      </c>
      <c r="K197">
        <f t="shared" si="41"/>
        <v>-25.866739683472066</v>
      </c>
      <c r="L197">
        <f t="shared" si="42"/>
        <v>-10.649642975619461</v>
      </c>
      <c r="M197">
        <f t="shared" si="43"/>
        <v>-26.547448868225406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40.227018660724738</v>
      </c>
      <c r="C198" s="9">
        <f t="shared" si="36"/>
        <v>1.0740000000000007</v>
      </c>
      <c r="D198" s="9">
        <f t="shared" si="37"/>
        <v>59.227018660724738</v>
      </c>
      <c r="E198" s="9">
        <f t="shared" si="37"/>
        <v>-10.636804586359428</v>
      </c>
      <c r="F198" s="9">
        <f t="shared" si="38"/>
        <v>-8.0477754971952074</v>
      </c>
      <c r="G198" s="10">
        <f t="shared" si="47"/>
        <v>2.1666666599999997</v>
      </c>
      <c r="H198" s="5">
        <f t="shared" si="47"/>
        <v>1</v>
      </c>
      <c r="I198">
        <f t="shared" si="40"/>
        <v>55.390488907627379</v>
      </c>
      <c r="J198">
        <f t="shared" si="41"/>
        <v>48.895319986378823</v>
      </c>
      <c r="K198">
        <f t="shared" si="41"/>
        <v>-26.026024376681416</v>
      </c>
      <c r="L198">
        <f t="shared" si="42"/>
        <v>-10.639234717755658</v>
      </c>
      <c r="M198">
        <f t="shared" si="43"/>
        <v>-26.510943040956036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40.520199074418095</v>
      </c>
      <c r="C199" s="9">
        <f t="shared" si="36"/>
        <v>1.0800000000000007</v>
      </c>
      <c r="D199" s="9">
        <f t="shared" si="37"/>
        <v>59.520199074418095</v>
      </c>
      <c r="E199" s="9">
        <f t="shared" si="37"/>
        <v>-10.793437929594255</v>
      </c>
      <c r="F199" s="9">
        <f t="shared" si="38"/>
        <v>-8.1638652276774426</v>
      </c>
      <c r="G199" s="10">
        <f t="shared" si="47"/>
        <v>2.1666666599999997</v>
      </c>
      <c r="H199" s="5">
        <f t="shared" si="47"/>
        <v>1</v>
      </c>
      <c r="I199">
        <f t="shared" si="40"/>
        <v>55.409140276995394</v>
      </c>
      <c r="J199">
        <f t="shared" si="41"/>
        <v>48.831484578072292</v>
      </c>
      <c r="K199">
        <f t="shared" si="41"/>
        <v>-26.185090034927153</v>
      </c>
      <c r="L199">
        <f t="shared" si="42"/>
        <v>-10.628922458555378</v>
      </c>
      <c r="M199">
        <f t="shared" si="43"/>
        <v>-26.474413064309932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40.812996661282277</v>
      </c>
      <c r="C200" s="9">
        <f t="shared" si="36"/>
        <v>1.0860000000000007</v>
      </c>
      <c r="D200" s="9">
        <f t="shared" si="37"/>
        <v>59.812996661282277</v>
      </c>
      <c r="E200" s="9">
        <f t="shared" si="37"/>
        <v>-10.951025009238975</v>
      </c>
      <c r="F200" s="9">
        <f t="shared" si="38"/>
        <v>-8.2805167052800019</v>
      </c>
      <c r="G200" s="10">
        <f t="shared" si="47"/>
        <v>2.1666666599999997</v>
      </c>
      <c r="H200" s="5">
        <f t="shared" si="47"/>
        <v>1</v>
      </c>
      <c r="I200">
        <f t="shared" si="40"/>
        <v>55.428265636066186</v>
      </c>
      <c r="J200">
        <f t="shared" si="41"/>
        <v>48.767711043320958</v>
      </c>
      <c r="K200">
        <f t="shared" si="41"/>
        <v>-26.343936513313015</v>
      </c>
      <c r="L200">
        <f t="shared" si="42"/>
        <v>-10.618705122217948</v>
      </c>
      <c r="M200">
        <f t="shared" si="43"/>
        <v>-26.437858450424169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41.105411790850006</v>
      </c>
      <c r="C201" s="9">
        <f t="shared" si="36"/>
        <v>1.0920000000000007</v>
      </c>
      <c r="D201" s="9">
        <f t="shared" si="37"/>
        <v>60.105411790850006</v>
      </c>
      <c r="E201" s="9">
        <f t="shared" si="37"/>
        <v>-11.10956450977096</v>
      </c>
      <c r="F201" s="9">
        <f t="shared" si="38"/>
        <v>-8.3977272823941185</v>
      </c>
      <c r="G201" s="10">
        <f t="shared" si="47"/>
        <v>2.1666666599999997</v>
      </c>
      <c r="H201" s="5">
        <f t="shared" si="47"/>
        <v>1</v>
      </c>
      <c r="I201">
        <f t="shared" si="40"/>
        <v>55.447861826239404</v>
      </c>
      <c r="J201">
        <f t="shared" si="41"/>
        <v>48.703998812587649</v>
      </c>
      <c r="K201">
        <f t="shared" si="41"/>
        <v>-26.502563664015561</v>
      </c>
      <c r="L201">
        <f t="shared" si="42"/>
        <v>-10.608581638077101</v>
      </c>
      <c r="M201">
        <f t="shared" si="43"/>
        <v>-26.401278722432544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41.397444829256045</v>
      </c>
      <c r="C202" s="9">
        <f t="shared" si="36"/>
        <v>1.0980000000000008</v>
      </c>
      <c r="D202" s="9">
        <f t="shared" si="37"/>
        <v>60.397444829256045</v>
      </c>
      <c r="E202" s="9">
        <f t="shared" si="37"/>
        <v>-11.269055114772058</v>
      </c>
      <c r="F202" s="9">
        <f t="shared" si="38"/>
        <v>-8.5154943172819291</v>
      </c>
      <c r="G202" s="10">
        <f t="shared" si="47"/>
        <v>2.1666666599999997</v>
      </c>
      <c r="H202" s="5">
        <f t="shared" si="47"/>
        <v>1</v>
      </c>
      <c r="I202">
        <f t="shared" si="40"/>
        <v>55.467925689323657</v>
      </c>
      <c r="J202">
        <f t="shared" si="41"/>
        <v>48.640347322759183</v>
      </c>
      <c r="K202">
        <f t="shared" si="41"/>
        <v>-26.660971336350155</v>
      </c>
      <c r="L202">
        <f t="shared" si="42"/>
        <v>-10.598550940615228</v>
      </c>
      <c r="M202">
        <f t="shared" si="43"/>
        <v>-26.364673414406848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41.689096139275669</v>
      </c>
      <c r="C203" s="9">
        <f t="shared" si="36"/>
        <v>1.1040000000000008</v>
      </c>
      <c r="D203" s="9">
        <f t="shared" si="37"/>
        <v>60.689096139275669</v>
      </c>
      <c r="E203" s="9">
        <f t="shared" si="37"/>
        <v>-11.429495506911618</v>
      </c>
      <c r="F203" s="9">
        <f t="shared" si="38"/>
        <v>-8.6338151740391904</v>
      </c>
      <c r="G203" s="10">
        <f t="shared" si="47"/>
        <v>2.1666666599999997</v>
      </c>
      <c r="H203" s="5">
        <f t="shared" si="47"/>
        <v>1</v>
      </c>
      <c r="I203">
        <f t="shared" si="40"/>
        <v>55.488454067729521</v>
      </c>
      <c r="J203">
        <f t="shared" si="41"/>
        <v>48.576756017115493</v>
      </c>
      <c r="K203">
        <f t="shared" si="41"/>
        <v>-26.819159376836595</v>
      </c>
      <c r="L203">
        <f t="shared" si="42"/>
        <v>-10.588611969477506</v>
      </c>
      <c r="M203">
        <f t="shared" si="43"/>
        <v>-26.328042071297631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41.980366080362913</v>
      </c>
      <c r="C204" s="9">
        <f t="shared" si="36"/>
        <v>1.1100000000000008</v>
      </c>
      <c r="D204" s="9">
        <f t="shared" si="37"/>
        <v>60.980366080362913</v>
      </c>
      <c r="E204" s="9">
        <f t="shared" si="37"/>
        <v>-11.59088436792992</v>
      </c>
      <c r="F204" s="9">
        <f t="shared" si="38"/>
        <v>-8.7526872225586185</v>
      </c>
      <c r="G204" s="10">
        <f t="shared" si="47"/>
        <v>2.1666666599999997</v>
      </c>
      <c r="H204" s="5">
        <f t="shared" si="47"/>
        <v>1</v>
      </c>
      <c r="I204">
        <f t="shared" si="40"/>
        <v>55.5094438046617</v>
      </c>
      <c r="J204">
        <f t="shared" si="41"/>
        <v>48.513224345298624</v>
      </c>
      <c r="K204">
        <f t="shared" si="41"/>
        <v>-26.97712762926438</v>
      </c>
      <c r="L204">
        <f t="shared" si="42"/>
        <v>-10.578763669485818</v>
      </c>
      <c r="M204">
        <f t="shared" si="43"/>
        <v>-26.291384248874387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42.271255008688655</v>
      </c>
      <c r="C205" s="9">
        <f t="shared" si="36"/>
        <v>1.1160000000000008</v>
      </c>
      <c r="D205" s="9">
        <f t="shared" si="37"/>
        <v>61.271255008688655</v>
      </c>
      <c r="E205" s="9">
        <f t="shared" si="37"/>
        <v>-11.753220378621986</v>
      </c>
      <c r="F205" s="9">
        <f t="shared" si="38"/>
        <v>-8.872107838493891</v>
      </c>
      <c r="G205" s="10">
        <f t="shared" si="47"/>
        <v>2.1666666599999997</v>
      </c>
      <c r="H205" s="5">
        <f t="shared" si="47"/>
        <v>1</v>
      </c>
      <c r="I205">
        <f t="shared" si="40"/>
        <v>55.530891744310281</v>
      </c>
      <c r="J205">
        <f t="shared" si="41"/>
        <v>48.449751763281711</v>
      </c>
      <c r="K205">
        <f t="shared" si="41"/>
        <v>-27.134875934757627</v>
      </c>
      <c r="L205">
        <f t="shared" si="42"/>
        <v>-10.569004990652527</v>
      </c>
      <c r="M205">
        <f t="shared" si="43"/>
        <v>-26.254699513665265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42.561763277178514</v>
      </c>
      <c r="C206" s="9">
        <f t="shared" si="36"/>
        <v>1.1220000000000008</v>
      </c>
      <c r="D206" s="9">
        <f t="shared" si="37"/>
        <v>61.561763277178514</v>
      </c>
      <c r="E206" s="9">
        <f t="shared" si="37"/>
        <v>-11.916502218821778</v>
      </c>
      <c r="F206" s="9">
        <f t="shared" si="38"/>
        <v>-8.9920744032243025</v>
      </c>
      <c r="G206" s="10">
        <f t="shared" si="47"/>
        <v>2.1666666599999997</v>
      </c>
      <c r="H206" s="5">
        <f t="shared" si="47"/>
        <v>1</v>
      </c>
      <c r="I206">
        <f t="shared" si="40"/>
        <v>55.552794732041029</v>
      </c>
      <c r="J206">
        <f t="shared" si="41"/>
        <v>48.386337733337797</v>
      </c>
      <c r="K206">
        <f t="shared" si="41"/>
        <v>-27.292404131839618</v>
      </c>
      <c r="L206">
        <f t="shared" si="42"/>
        <v>-10.559334888194034</v>
      </c>
      <c r="M206">
        <f t="shared" si="43"/>
        <v>-26.217987442896206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42.851891235550553</v>
      </c>
      <c r="C207" s="9">
        <f t="shared" si="36"/>
        <v>1.1280000000000008</v>
      </c>
      <c r="D207" s="9">
        <f t="shared" si="37"/>
        <v>61.851891235550553</v>
      </c>
      <c r="E207" s="9">
        <f t="shared" si="37"/>
        <v>-12.080728567386787</v>
      </c>
      <c r="F207" s="9">
        <f t="shared" si="38"/>
        <v>-9.1125843038200287</v>
      </c>
      <c r="G207" s="10">
        <f t="shared" si="47"/>
        <v>2.1666666599999997</v>
      </c>
      <c r="H207" s="5">
        <f t="shared" si="47"/>
        <v>1</v>
      </c>
      <c r="I207">
        <f t="shared" si="40"/>
        <v>55.57514961458466</v>
      </c>
      <c r="J207">
        <f t="shared" si="41"/>
        <v>48.322981724008635</v>
      </c>
      <c r="K207">
        <f t="shared" si="41"/>
        <v>-27.449712056496995</v>
      </c>
      <c r="L207">
        <f t="shared" si="42"/>
        <v>-10.549752322544157</v>
      </c>
      <c r="M207">
        <f t="shared" si="43"/>
        <v>-26.181247624429606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43.141639230352801</v>
      </c>
      <c r="C208" s="9">
        <f t="shared" si="36"/>
        <v>1.1340000000000008</v>
      </c>
      <c r="D208" s="9">
        <f t="shared" si="37"/>
        <v>62.141639230352801</v>
      </c>
      <c r="E208" s="9">
        <f t="shared" si="37"/>
        <v>-12.245898102183009</v>
      </c>
      <c r="F208" s="9">
        <f t="shared" si="38"/>
        <v>-9.2336349330080711</v>
      </c>
      <c r="G208" s="10">
        <f t="shared" si="47"/>
        <v>2.1666666599999997</v>
      </c>
      <c r="H208" s="5">
        <f t="shared" si="47"/>
        <v>1</v>
      </c>
      <c r="I208">
        <f t="shared" si="40"/>
        <v>55.597953240225102</v>
      </c>
      <c r="J208">
        <f t="shared" si="41"/>
        <v>48.259683210073369</v>
      </c>
      <c r="K208">
        <f t="shared" si="41"/>
        <v>-27.606799542243571</v>
      </c>
      <c r="L208">
        <f t="shared" si="42"/>
        <v>-10.540256259367279</v>
      </c>
      <c r="M208">
        <f t="shared" si="43"/>
        <v>-26.144479656702494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43.431007605000573</v>
      </c>
      <c r="C209" s="9">
        <f t="shared" si="36"/>
        <v>1.1400000000000008</v>
      </c>
      <c r="D209" s="9">
        <f t="shared" si="37"/>
        <v>62.431007605000573</v>
      </c>
      <c r="E209" s="9">
        <f t="shared" si="37"/>
        <v>-12.41200950007029</v>
      </c>
      <c r="F209" s="9">
        <f t="shared" si="38"/>
        <v>-9.355223689138759</v>
      </c>
      <c r="G209" s="10">
        <f t="shared" si="47"/>
        <v>2.1666666599999997</v>
      </c>
      <c r="H209" s="5">
        <f t="shared" si="47"/>
        <v>1</v>
      </c>
      <c r="I209">
        <f t="shared" si="40"/>
        <v>55.621202458986716</v>
      </c>
      <c r="J209">
        <f t="shared" si="41"/>
        <v>48.196441672517167</v>
      </c>
      <c r="K209">
        <f t="shared" si="41"/>
        <v>-27.763666420183785</v>
      </c>
      <c r="L209">
        <f t="shared" si="42"/>
        <v>-10.530845669571313</v>
      </c>
      <c r="M209">
        <f t="shared" si="43"/>
        <v>-26.107683148664179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43.719996699813628</v>
      </c>
      <c r="C210" s="9">
        <f t="shared" si="36"/>
        <v>1.1460000000000008</v>
      </c>
      <c r="D210" s="9">
        <f t="shared" si="37"/>
        <v>62.719996699813628</v>
      </c>
      <c r="E210" s="9">
        <f t="shared" si="37"/>
        <v>-12.579061436888068</v>
      </c>
      <c r="F210" s="9">
        <f t="shared" si="38"/>
        <v>-9.4773479761529362</v>
      </c>
      <c r="G210" s="10">
        <f t="shared" si="47"/>
        <v>2.1666666599999997</v>
      </c>
      <c r="H210" s="5">
        <f t="shared" si="47"/>
        <v>1</v>
      </c>
      <c r="I210">
        <f t="shared" si="40"/>
        <v>55.644894122820276</v>
      </c>
      <c r="J210">
        <f t="shared" si="41"/>
        <v>48.133256598499742</v>
      </c>
      <c r="K210">
        <f t="shared" si="41"/>
        <v>-27.920312519075772</v>
      </c>
      <c r="L210">
        <f t="shared" si="42"/>
        <v>-10.521519529320402</v>
      </c>
      <c r="M210">
        <f t="shared" si="43"/>
        <v>-26.070857719713462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44.008606852053099</v>
      </c>
      <c r="C211" s="9">
        <f t="shared" si="36"/>
        <v>1.1520000000000008</v>
      </c>
      <c r="D211" s="9">
        <f t="shared" si="37"/>
        <v>63.008606852053099</v>
      </c>
      <c r="E211" s="9">
        <f t="shared" si="37"/>
        <v>-12.747052587441477</v>
      </c>
      <c r="F211" s="9">
        <f t="shared" si="38"/>
        <v>-9.6000052035497081</v>
      </c>
      <c r="G211" s="10">
        <f t="shared" si="47"/>
        <v>2.1666666599999997</v>
      </c>
      <c r="H211" s="5">
        <f t="shared" si="47"/>
        <v>1</v>
      </c>
      <c r="I211">
        <f t="shared" si="40"/>
        <v>55.669025085787887</v>
      </c>
      <c r="J211">
        <f t="shared" si="41"/>
        <v>48.070127481323816</v>
      </c>
      <c r="K211">
        <f t="shared" si="41"/>
        <v>-28.076737665394052</v>
      </c>
      <c r="L211">
        <f t="shared" si="42"/>
        <v>-10.512276820047404</v>
      </c>
      <c r="M211">
        <f t="shared" si="43"/>
        <v>-26.034002999635366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44.296838395958282</v>
      </c>
      <c r="C212" s="9">
        <f t="shared" si="36"/>
        <v>1.1580000000000008</v>
      </c>
      <c r="D212" s="9">
        <f t="shared" si="37"/>
        <v>63.296838395958282</v>
      </c>
      <c r="E212" s="9">
        <f t="shared" si="37"/>
        <v>-12.915981625487834</v>
      </c>
      <c r="F212" s="9">
        <f t="shared" si="38"/>
        <v>-9.7231927863548311</v>
      </c>
      <c r="G212" s="10">
        <f t="shared" si="47"/>
        <v>2.1666666599999997</v>
      </c>
      <c r="H212" s="5">
        <f t="shared" si="47"/>
        <v>1</v>
      </c>
      <c r="I212">
        <f t="shared" si="40"/>
        <v>55.693592204246684</v>
      </c>
      <c r="J212">
        <f t="shared" si="41"/>
        <v>48.007053820403534</v>
      </c>
      <c r="K212">
        <f t="shared" si="41"/>
        <v>-28.232941683391864</v>
      </c>
      <c r="L212">
        <f t="shared" si="42"/>
        <v>-10.503116528466144</v>
      </c>
      <c r="M212">
        <f t="shared" si="43"/>
        <v>-25.997118628537383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44.584691662783193</v>
      </c>
      <c r="C213" s="9">
        <f t="shared" ref="C213:C276" si="52">C212+_dt</f>
        <v>1.1640000000000008</v>
      </c>
      <c r="D213" s="9">
        <f t="shared" ref="D213:E276" si="53">D212+$C$7*(J212+J213)/2</f>
        <v>63.584691662783193</v>
      </c>
      <c r="E213" s="9">
        <f t="shared" si="53"/>
        <v>-13.0858472237235</v>
      </c>
      <c r="F213" s="9">
        <f t="shared" ref="F213:F276" si="54">$O$1*D213^2+$O$2*D213+$O$3</f>
        <v>-9.8469081450896834</v>
      </c>
      <c r="G213" s="10">
        <f t="shared" ref="G213:H228" si="55">G212</f>
        <v>2.1666666599999997</v>
      </c>
      <c r="H213" s="5">
        <f t="shared" si="55"/>
        <v>1</v>
      </c>
      <c r="I213">
        <f t="shared" ref="I213:I276" si="56">SQRT(J213^2+K213^2)</f>
        <v>55.718592337031311</v>
      </c>
      <c r="J213">
        <f t="shared" ref="J213:K276" si="57">J212+L212*$C$7</f>
        <v>47.944035121232737</v>
      </c>
      <c r="K213">
        <f t="shared" si="57"/>
        <v>-28.388924395163087</v>
      </c>
      <c r="L213">
        <f t="shared" ref="L213:L276" si="58">-$C$15*I213*J213</f>
        <v>-10.494037646583395</v>
      </c>
      <c r="M213">
        <f t="shared" ref="M213:M276" si="59">-$C$6-$C$15*I213*K213</f>
        <v>-25.960204256785318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44.872166980832951</v>
      </c>
      <c r="C214" s="9">
        <f t="shared" si="52"/>
        <v>1.1700000000000008</v>
      </c>
      <c r="D214" s="9">
        <f t="shared" si="53"/>
        <v>63.872166980832951</v>
      </c>
      <c r="E214" s="9">
        <f t="shared" si="53"/>
        <v>-13.2566480537711</v>
      </c>
      <c r="F214" s="9">
        <f t="shared" si="54"/>
        <v>-9.9711487057408288</v>
      </c>
      <c r="G214" s="10">
        <f t="shared" si="55"/>
        <v>2.1666666599999997</v>
      </c>
      <c r="H214" s="5">
        <f t="shared" si="55"/>
        <v>1</v>
      </c>
      <c r="I214">
        <f t="shared" si="56"/>
        <v>55.744022345635024</v>
      </c>
      <c r="J214">
        <f t="shared" si="57"/>
        <v>47.88107089535324</v>
      </c>
      <c r="K214">
        <f t="shared" si="57"/>
        <v>-28.544685620703799</v>
      </c>
      <c r="L214">
        <f t="shared" si="58"/>
        <v>-10.485039171710618</v>
      </c>
      <c r="M214">
        <f t="shared" si="59"/>
        <v>-25.92325954493867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45.159264675499983</v>
      </c>
      <c r="C215" s="9">
        <f t="shared" si="52"/>
        <v>1.1760000000000008</v>
      </c>
      <c r="D215" s="9">
        <f t="shared" si="53"/>
        <v>64.159264675499983</v>
      </c>
      <c r="E215" s="9">
        <f t="shared" si="53"/>
        <v>-13.428382786167132</v>
      </c>
      <c r="F215" s="9">
        <f t="shared" si="54"/>
        <v>-10.095911899730181</v>
      </c>
      <c r="G215" s="10">
        <f t="shared" si="55"/>
        <v>2.1666666599999997</v>
      </c>
      <c r="H215" s="5">
        <f t="shared" si="55"/>
        <v>1</v>
      </c>
      <c r="I215">
        <f t="shared" si="56"/>
        <v>55.769879094389651</v>
      </c>
      <c r="J215">
        <f t="shared" si="57"/>
        <v>47.818160660322974</v>
      </c>
      <c r="K215">
        <f t="shared" si="57"/>
        <v>-28.700225177973429</v>
      </c>
      <c r="L215">
        <f t="shared" si="58"/>
        <v>-10.476120106475426</v>
      </c>
      <c r="M215">
        <f t="shared" si="59"/>
        <v>-25.886284163685588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45.445985069300008</v>
      </c>
      <c r="C216" s="9">
        <f t="shared" si="52"/>
        <v>1.1820000000000008</v>
      </c>
      <c r="D216" s="9">
        <f t="shared" si="53"/>
        <v>64.445985069300008</v>
      </c>
      <c r="E216" s="9">
        <f t="shared" si="53"/>
        <v>-13.601050090349919</v>
      </c>
      <c r="F216" s="9">
        <f t="shared" si="54"/>
        <v>-10.221195163885744</v>
      </c>
      <c r="G216" s="10">
        <f t="shared" si="55"/>
        <v>2.1666666599999997</v>
      </c>
      <c r="H216" s="5">
        <f t="shared" si="55"/>
        <v>1</v>
      </c>
      <c r="I216">
        <f t="shared" si="56"/>
        <v>55.796159450644055</v>
      </c>
      <c r="J216">
        <f t="shared" si="57"/>
        <v>47.755303939684119</v>
      </c>
      <c r="K216">
        <f t="shared" si="57"/>
        <v>-28.855542882955543</v>
      </c>
      <c r="L216">
        <f t="shared" si="58"/>
        <v>-10.467279458832783</v>
      </c>
      <c r="M216">
        <f t="shared" si="59"/>
        <v>-25.849277793777414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45.732328481907857</v>
      </c>
      <c r="C217" s="9">
        <f t="shared" si="52"/>
        <v>1.1880000000000008</v>
      </c>
      <c r="D217" s="9">
        <f t="shared" si="53"/>
        <v>64.732328481907857</v>
      </c>
      <c r="E217" s="9">
        <f t="shared" si="53"/>
        <v>-13.77464863464794</v>
      </c>
      <c r="F217" s="9">
        <f t="shared" si="54"/>
        <v>-10.346995940412919</v>
      </c>
      <c r="G217" s="10">
        <f t="shared" si="55"/>
        <v>2.1666666599999997</v>
      </c>
      <c r="H217" s="5">
        <f t="shared" si="55"/>
        <v>1</v>
      </c>
      <c r="I217">
        <f t="shared" si="56"/>
        <v>55.822860284941335</v>
      </c>
      <c r="J217">
        <f t="shared" si="57"/>
        <v>47.692500262931119</v>
      </c>
      <c r="K217">
        <f t="shared" si="57"/>
        <v>-29.010638549718209</v>
      </c>
      <c r="L217">
        <f t="shared" si="58"/>
        <v>-10.458516242075932</v>
      </c>
      <c r="M217">
        <f t="shared" si="59"/>
        <v>-25.812240125962838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46.01829523019309</v>
      </c>
      <c r="C218" s="9">
        <f t="shared" si="52"/>
        <v>1.1940000000000008</v>
      </c>
      <c r="D218" s="9">
        <f t="shared" si="53"/>
        <v>65.01829523019309</v>
      </c>
      <c r="E218" s="9">
        <f t="shared" si="53"/>
        <v>-13.949177086268516</v>
      </c>
      <c r="F218" s="9">
        <f t="shared" si="54"/>
        <v>-10.473311676866382</v>
      </c>
      <c r="G218" s="10">
        <f t="shared" si="55"/>
        <v>2.1666666599999997</v>
      </c>
      <c r="H218" s="5">
        <f t="shared" si="55"/>
        <v>1</v>
      </c>
      <c r="I218">
        <f t="shared" si="56"/>
        <v>55.849978471194575</v>
      </c>
      <c r="J218">
        <f t="shared" si="57"/>
        <v>47.629749165478664</v>
      </c>
      <c r="K218">
        <f t="shared" si="57"/>
        <v>-29.165511990473988</v>
      </c>
      <c r="L218">
        <f t="shared" si="58"/>
        <v>-10.449829474847018</v>
      </c>
      <c r="M218">
        <f t="shared" si="59"/>
        <v>-25.775170860921616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46.303885628255415</v>
      </c>
      <c r="C219" s="9">
        <f t="shared" si="52"/>
        <v>1.2000000000000008</v>
      </c>
      <c r="D219" s="9">
        <f t="shared" si="53"/>
        <v>65.303885628255415</v>
      </c>
      <c r="E219" s="9">
        <f t="shared" si="53"/>
        <v>-14.124634111286857</v>
      </c>
      <c r="F219" s="9">
        <f t="shared" si="54"/>
        <v>-10.600139826122565</v>
      </c>
      <c r="G219" s="10">
        <f t="shared" si="55"/>
        <v>2.1666666599999997</v>
      </c>
      <c r="H219" s="5">
        <f t="shared" si="55"/>
        <v>1</v>
      </c>
      <c r="I219">
        <f t="shared" si="56"/>
        <v>55.877510886861103</v>
      </c>
      <c r="J219">
        <f t="shared" si="57"/>
        <v>47.56705018862958</v>
      </c>
      <c r="K219">
        <f t="shared" si="57"/>
        <v>-29.320163015639519</v>
      </c>
      <c r="L219">
        <f t="shared" si="58"/>
        <v>-10.44121818114743</v>
      </c>
      <c r="M219">
        <f t="shared" si="59"/>
        <v>-25.738069709197966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46.589099987459932</v>
      </c>
      <c r="C220" s="9">
        <f t="shared" si="52"/>
        <v>1.2060000000000008</v>
      </c>
      <c r="D220" s="9">
        <f t="shared" si="53"/>
        <v>65.589099987459932</v>
      </c>
      <c r="E220" s="9">
        <f t="shared" si="53"/>
        <v>-14.30101837463546</v>
      </c>
      <c r="F220" s="9">
        <f t="shared" si="54"/>
        <v>-10.727477846352626</v>
      </c>
      <c r="G220" s="10">
        <f t="shared" si="55"/>
        <v>2.1666666599999997</v>
      </c>
      <c r="H220" s="5">
        <f t="shared" si="55"/>
        <v>1</v>
      </c>
      <c r="I220">
        <f t="shared" si="56"/>
        <v>55.905454413115393</v>
      </c>
      <c r="J220">
        <f t="shared" si="57"/>
        <v>47.504402879542695</v>
      </c>
      <c r="K220">
        <f t="shared" si="57"/>
        <v>-29.474591433894705</v>
      </c>
      <c r="L220">
        <f t="shared" si="58"/>
        <v>-10.432681390347856</v>
      </c>
      <c r="M220">
        <f t="shared" si="59"/>
        <v>-25.700936391133524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46.873938616472159</v>
      </c>
      <c r="C221" s="9">
        <f t="shared" si="52"/>
        <v>1.2120000000000009</v>
      </c>
      <c r="D221" s="9">
        <f t="shared" si="53"/>
        <v>65.873938616472159</v>
      </c>
      <c r="E221" s="9">
        <f t="shared" si="53"/>
        <v>-14.478328540093868</v>
      </c>
      <c r="F221" s="9">
        <f t="shared" si="54"/>
        <v>-10.855323200996024</v>
      </c>
      <c r="G221" s="10">
        <f t="shared" si="55"/>
        <v>2.1666666599999997</v>
      </c>
      <c r="H221" s="5">
        <f t="shared" si="55"/>
        <v>1</v>
      </c>
      <c r="I221">
        <f t="shared" si="56"/>
        <v>55.933805935020395</v>
      </c>
      <c r="J221">
        <f t="shared" si="57"/>
        <v>47.441806791200605</v>
      </c>
      <c r="K221">
        <f t="shared" si="57"/>
        <v>-29.628797052241506</v>
      </c>
      <c r="L221">
        <f t="shared" si="58"/>
        <v>-10.42421813719803</v>
      </c>
      <c r="M221">
        <f t="shared" si="59"/>
        <v>-25.663770636799999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47.158401821292898</v>
      </c>
      <c r="C222" s="9">
        <f t="shared" si="52"/>
        <v>1.2180000000000009</v>
      </c>
      <c r="D222" s="9">
        <f t="shared" si="53"/>
        <v>66.158401821292898</v>
      </c>
      <c r="E222" s="9">
        <f t="shared" si="53"/>
        <v>-14.656563270278779</v>
      </c>
      <c r="F222" s="9">
        <f t="shared" si="54"/>
        <v>-10.983673358734622</v>
      </c>
      <c r="G222" s="10">
        <f t="shared" si="55"/>
        <v>2.1666666599999997</v>
      </c>
      <c r="H222" s="5">
        <f t="shared" si="55"/>
        <v>1</v>
      </c>
      <c r="I222">
        <f t="shared" si="56"/>
        <v>55.96256234169735</v>
      </c>
      <c r="J222">
        <f t="shared" si="57"/>
        <v>47.379261482377416</v>
      </c>
      <c r="K222">
        <f t="shared" si="57"/>
        <v>-29.782779676062304</v>
      </c>
      <c r="L222">
        <f t="shared" si="58"/>
        <v>-10.415827461836157</v>
      </c>
      <c r="M222">
        <f t="shared" si="59"/>
        <v>-25.62657218593143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47.442489905292845</v>
      </c>
      <c r="C223" s="9">
        <f t="shared" si="52"/>
        <v>1.2240000000000009</v>
      </c>
      <c r="D223" s="9">
        <f t="shared" si="53"/>
        <v>66.442489905292845</v>
      </c>
      <c r="E223" s="9">
        <f t="shared" si="53"/>
        <v>-14.835721226634499</v>
      </c>
      <c r="F223" s="9">
        <f t="shared" si="54"/>
        <v>-11.112525793467329</v>
      </c>
      <c r="G223" s="10">
        <f t="shared" si="55"/>
        <v>2.1666666599999997</v>
      </c>
      <c r="H223" s="5">
        <f t="shared" si="55"/>
        <v>1</v>
      </c>
      <c r="I223">
        <f t="shared" si="56"/>
        <v>55.991720526494049</v>
      </c>
      <c r="J223">
        <f t="shared" si="57"/>
        <v>47.316766517606396</v>
      </c>
      <c r="K223">
        <f t="shared" si="57"/>
        <v>-29.936539109177893</v>
      </c>
      <c r="L223">
        <f t="shared" si="58"/>
        <v>-10.407508409798044</v>
      </c>
      <c r="M223">
        <f t="shared" si="59"/>
        <v>-25.589340787856145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47.726203169247114</v>
      </c>
      <c r="C224" s="9">
        <f t="shared" si="52"/>
        <v>1.2300000000000009</v>
      </c>
      <c r="D224" s="9">
        <f t="shared" si="53"/>
        <v>66.726203169247114</v>
      </c>
      <c r="E224" s="9">
        <f t="shared" si="53"/>
        <v>-15.015801069423748</v>
      </c>
      <c r="F224" s="9">
        <f t="shared" si="54"/>
        <v>-11.241877984285285</v>
      </c>
      <c r="G224" s="10">
        <f t="shared" si="55"/>
        <v>2.1666666599999997</v>
      </c>
      <c r="H224" s="5">
        <f t="shared" si="55"/>
        <v>1</v>
      </c>
      <c r="I224">
        <f t="shared" si="56"/>
        <v>56.021277387151571</v>
      </c>
      <c r="J224">
        <f t="shared" si="57"/>
        <v>47.254321467147605</v>
      </c>
      <c r="K224">
        <f t="shared" si="57"/>
        <v>-30.09007515390503</v>
      </c>
      <c r="L224">
        <f t="shared" si="58"/>
        <v>-10.399260032025911</v>
      </c>
      <c r="M224">
        <f t="shared" si="59"/>
        <v>-25.552076201428338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48.009541911369425</v>
      </c>
      <c r="C225" s="9">
        <f t="shared" si="52"/>
        <v>1.2360000000000009</v>
      </c>
      <c r="D225" s="9">
        <f t="shared" si="53"/>
        <v>67.009541911369425</v>
      </c>
      <c r="E225" s="9">
        <f t="shared" si="53"/>
        <v>-15.196801457718804</v>
      </c>
      <c r="F225" s="9">
        <f t="shared" si="54"/>
        <v>-11.371727415447554</v>
      </c>
      <c r="G225" s="10">
        <f t="shared" si="55"/>
        <v>2.1666666599999997</v>
      </c>
      <c r="H225" s="5">
        <f t="shared" si="55"/>
        <v>1</v>
      </c>
      <c r="I225">
        <f t="shared" si="56"/>
        <v>56.051229825969315</v>
      </c>
      <c r="J225">
        <f t="shared" si="57"/>
        <v>47.191925906955447</v>
      </c>
      <c r="K225">
        <f t="shared" si="57"/>
        <v>-30.243387611113601</v>
      </c>
      <c r="L225">
        <f t="shared" si="58"/>
        <v>-10.391081384876863</v>
      </c>
      <c r="M225">
        <f t="shared" si="59"/>
        <v>-25.514778194959401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48.292506427346225</v>
      </c>
      <c r="C226" s="9">
        <f t="shared" si="52"/>
        <v>1.2420000000000009</v>
      </c>
      <c r="D226" s="9">
        <f t="shared" si="53"/>
        <v>67.292506427346225</v>
      </c>
      <c r="E226" s="9">
        <f t="shared" si="53"/>
        <v>-15.378721049392995</v>
      </c>
      <c r="F226" s="9">
        <f t="shared" si="54"/>
        <v>-11.502071576357364</v>
      </c>
      <c r="G226" s="10">
        <f t="shared" si="55"/>
        <v>2.1666666599999997</v>
      </c>
      <c r="H226" s="5">
        <f t="shared" si="55"/>
        <v>1</v>
      </c>
      <c r="I226">
        <f t="shared" si="56"/>
        <v>56.081574749968524</v>
      </c>
      <c r="J226">
        <f t="shared" si="57"/>
        <v>47.129579418646188</v>
      </c>
      <c r="K226">
        <f t="shared" si="57"/>
        <v>-30.396476280283359</v>
      </c>
      <c r="L226">
        <f t="shared" si="58"/>
        <v>-10.382971530131064</v>
      </c>
      <c r="M226">
        <f t="shared" si="59"/>
        <v>-25.477446546148869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48.575097010370555</v>
      </c>
      <c r="C227" s="9">
        <f t="shared" si="52"/>
        <v>1.2480000000000009</v>
      </c>
      <c r="D227" s="9">
        <f t="shared" si="53"/>
        <v>67.575097010370555</v>
      </c>
      <c r="E227" s="9">
        <f t="shared" si="53"/>
        <v>-15.561558501112525</v>
      </c>
      <c r="F227" s="9">
        <f t="shared" si="54"/>
        <v>-11.632907961538855</v>
      </c>
      <c r="G227" s="10">
        <f t="shared" si="55"/>
        <v>2.1666666599999997</v>
      </c>
      <c r="H227" s="5">
        <f t="shared" si="55"/>
        <v>1</v>
      </c>
      <c r="I227">
        <f t="shared" si="56"/>
        <v>56.11230907105405</v>
      </c>
      <c r="J227">
        <f t="shared" si="57"/>
        <v>47.067281589465402</v>
      </c>
      <c r="K227">
        <f t="shared" si="57"/>
        <v>-30.549340959560251</v>
      </c>
      <c r="L227">
        <f t="shared" si="58"/>
        <v>-10.374929534999545</v>
      </c>
      <c r="M227">
        <f t="shared" si="59"/>
        <v>-25.440081042015137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48.857313951175712</v>
      </c>
      <c r="C228" s="9">
        <f t="shared" si="52"/>
        <v>1.2540000000000009</v>
      </c>
      <c r="D228" s="9">
        <f t="shared" si="53"/>
        <v>67.857313951175712</v>
      </c>
      <c r="E228" s="9">
        <f t="shared" si="53"/>
        <v>-15.745312468328644</v>
      </c>
      <c r="F228" s="9">
        <f t="shared" si="54"/>
        <v>-11.764234070614338</v>
      </c>
      <c r="G228" s="10">
        <f t="shared" si="55"/>
        <v>2.1666666599999997</v>
      </c>
      <c r="H228" s="5">
        <f t="shared" si="55"/>
        <v>1</v>
      </c>
      <c r="I228">
        <f t="shared" si="56"/>
        <v>56.14342970617453</v>
      </c>
      <c r="J228">
        <f t="shared" si="57"/>
        <v>47.005032012255406</v>
      </c>
      <c r="K228">
        <f t="shared" si="57"/>
        <v>-30.70198144581234</v>
      </c>
      <c r="L228">
        <f t="shared" si="58"/>
        <v>-10.366954472131708</v>
      </c>
      <c r="M228">
        <f t="shared" si="59"/>
        <v>-25.402681478825848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49.139157538068744</v>
      </c>
      <c r="C229" s="9">
        <f t="shared" si="52"/>
        <v>1.2600000000000009</v>
      </c>
      <c r="D229" s="9">
        <f t="shared" si="53"/>
        <v>68.139157538068744</v>
      </c>
      <c r="E229" s="9">
        <f t="shared" si="53"/>
        <v>-15.929981605270136</v>
      </c>
      <c r="F229" s="9">
        <f t="shared" si="54"/>
        <v>-11.896047408282048</v>
      </c>
      <c r="G229" s="10">
        <f t="shared" ref="G229:H244" si="61">G228</f>
        <v>2.1666666599999997</v>
      </c>
      <c r="H229" s="5">
        <f t="shared" si="61"/>
        <v>1</v>
      </c>
      <c r="I229">
        <f t="shared" si="56"/>
        <v>56.174933577480843</v>
      </c>
      <c r="J229">
        <f t="shared" si="57"/>
        <v>46.942830285422616</v>
      </c>
      <c r="K229">
        <f t="shared" si="57"/>
        <v>-30.854397534685294</v>
      </c>
      <c r="L229">
        <f t="shared" si="58"/>
        <v>-10.359045419622481</v>
      </c>
      <c r="M229">
        <f t="shared" si="59"/>
        <v>-25.365247662028025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49.420628056963722</v>
      </c>
      <c r="C230" s="9">
        <f t="shared" si="52"/>
        <v>1.2660000000000009</v>
      </c>
      <c r="D230" s="9">
        <f t="shared" si="53"/>
        <v>68.420628056963722</v>
      </c>
      <c r="E230" s="9">
        <f t="shared" si="53"/>
        <v>-16.115564564936165</v>
      </c>
      <c r="F230" s="9">
        <f t="shared" si="54"/>
        <v>-12.028345484294407</v>
      </c>
      <c r="G230" s="10">
        <f t="shared" si="61"/>
        <v>2.1666666599999997</v>
      </c>
      <c r="H230" s="5">
        <f t="shared" si="61"/>
        <v>1</v>
      </c>
      <c r="I230">
        <f t="shared" si="56"/>
        <v>56.206817612482837</v>
      </c>
      <c r="J230">
        <f t="shared" si="57"/>
        <v>46.880676012904878</v>
      </c>
      <c r="K230">
        <f t="shared" si="57"/>
        <v>-31.006589020657461</v>
      </c>
      <c r="L230">
        <f t="shared" si="58"/>
        <v>-10.351201461019123</v>
      </c>
      <c r="M230">
        <f t="shared" si="59"/>
        <v>-25.327779406177946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49.701725791414859</v>
      </c>
      <c r="C231" s="9">
        <f t="shared" si="52"/>
        <v>1.2720000000000009</v>
      </c>
      <c r="D231" s="9">
        <f t="shared" si="53"/>
        <v>68.701725791414859</v>
      </c>
      <c r="E231" s="9">
        <f t="shared" si="53"/>
        <v>-16.302059999089419</v>
      </c>
      <c r="F231" s="9">
        <f t="shared" si="54"/>
        <v>-12.161125813436795</v>
      </c>
      <c r="G231" s="10">
        <f t="shared" si="61"/>
        <v>2.1666666599999997</v>
      </c>
      <c r="H231" s="5">
        <f t="shared" si="61"/>
        <v>1</v>
      </c>
      <c r="I231">
        <f t="shared" si="56"/>
        <v>56.239078744204349</v>
      </c>
      <c r="J231">
        <f t="shared" si="57"/>
        <v>46.818568804138764</v>
      </c>
      <c r="K231">
        <f t="shared" si="57"/>
        <v>-31.158555697094528</v>
      </c>
      <c r="L231">
        <f t="shared" si="58"/>
        <v>-10.343421685327694</v>
      </c>
      <c r="M231">
        <f t="shared" si="59"/>
        <v>-25.290276534870749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49.982451022649357</v>
      </c>
      <c r="C232" s="9">
        <f t="shared" si="52"/>
        <v>1.2780000000000009</v>
      </c>
      <c r="D232" s="9">
        <f t="shared" si="53"/>
        <v>68.982451022649357</v>
      </c>
      <c r="E232" s="9">
        <f t="shared" si="53"/>
        <v>-16.489466558249614</v>
      </c>
      <c r="F232" s="9">
        <f t="shared" si="54"/>
        <v>-12.294385915506757</v>
      </c>
      <c r="G232" s="10">
        <f t="shared" si="61"/>
        <v>2.1666666599999997</v>
      </c>
      <c r="H232" s="5">
        <f t="shared" si="61"/>
        <v>1</v>
      </c>
      <c r="I232">
        <f t="shared" si="56"/>
        <v>56.271713911336469</v>
      </c>
      <c r="J232">
        <f t="shared" si="57"/>
        <v>46.7565082740268</v>
      </c>
      <c r="K232">
        <f t="shared" si="57"/>
        <v>-31.310297356303753</v>
      </c>
      <c r="L232">
        <f t="shared" si="58"/>
        <v>-10.33570518701918</v>
      </c>
      <c r="M232">
        <f t="shared" si="59"/>
        <v>-25.252738880669817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50.262804029600147</v>
      </c>
      <c r="C233" s="9">
        <f t="shared" si="52"/>
        <v>1.2840000000000009</v>
      </c>
      <c r="D233" s="9">
        <f t="shared" si="53"/>
        <v>69.262804029600147</v>
      </c>
      <c r="E233" s="9">
        <f t="shared" si="53"/>
        <v>-16.67778289168729</v>
      </c>
      <c r="F233" s="9">
        <f t="shared" si="54"/>
        <v>-12.428123315293785</v>
      </c>
      <c r="G233" s="10">
        <f t="shared" si="61"/>
        <v>2.1666666599999997</v>
      </c>
      <c r="H233" s="5">
        <f t="shared" si="61"/>
        <v>1</v>
      </c>
      <c r="I233">
        <f t="shared" si="56"/>
        <v>56.304720058389037</v>
      </c>
      <c r="J233">
        <f t="shared" si="57"/>
        <v>46.694494042904687</v>
      </c>
      <c r="K233">
        <f t="shared" si="57"/>
        <v>-31.461813789587772</v>
      </c>
      <c r="L233">
        <f t="shared" si="58"/>
        <v>-10.328051066035249</v>
      </c>
      <c r="M233">
        <f t="shared" si="59"/>
        <v>-25.21516628503592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50.542785088938388</v>
      </c>
      <c r="C234" s="9">
        <f t="shared" si="52"/>
        <v>1.2900000000000009</v>
      </c>
      <c r="D234" s="9">
        <f t="shared" si="53"/>
        <v>69.542785088938388</v>
      </c>
      <c r="E234" s="9">
        <f t="shared" si="53"/>
        <v>-16.867007647417946</v>
      </c>
      <c r="F234" s="9">
        <f t="shared" si="54"/>
        <v>-12.562335542559474</v>
      </c>
      <c r="G234" s="10">
        <f t="shared" si="61"/>
        <v>2.1666666599999997</v>
      </c>
      <c r="H234" s="5">
        <f t="shared" si="61"/>
        <v>1</v>
      </c>
      <c r="I234">
        <f t="shared" si="56"/>
        <v>56.33809413584035</v>
      </c>
      <c r="J234">
        <f t="shared" si="57"/>
        <v>46.632525736508477</v>
      </c>
      <c r="K234">
        <f t="shared" si="57"/>
        <v>-31.613104787297988</v>
      </c>
      <c r="L234">
        <f t="shared" si="58"/>
        <v>-10.320458427793676</v>
      </c>
      <c r="M234">
        <f t="shared" si="59"/>
        <v>-25.177558598256134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50.822394475105739</v>
      </c>
      <c r="C235" s="9">
        <f t="shared" si="52"/>
        <v>1.2960000000000009</v>
      </c>
      <c r="D235" s="9">
        <f t="shared" si="53"/>
        <v>69.822394475105739</v>
      </c>
      <c r="E235" s="9">
        <f t="shared" si="53"/>
        <v>-17.057139472196504</v>
      </c>
      <c r="F235" s="9">
        <f t="shared" si="54"/>
        <v>-12.697020132018212</v>
      </c>
      <c r="G235" s="10">
        <f t="shared" si="61"/>
        <v>2.1666666599999997</v>
      </c>
      <c r="H235" s="5">
        <f t="shared" si="61"/>
        <v>1</v>
      </c>
      <c r="I235">
        <f t="shared" si="56"/>
        <v>56.37183310028508</v>
      </c>
      <c r="J235">
        <f t="shared" si="57"/>
        <v>46.570602985941711</v>
      </c>
      <c r="K235">
        <f t="shared" si="57"/>
        <v>-31.764170138887525</v>
      </c>
      <c r="L235">
        <f t="shared" si="58"/>
        <v>-10.312926383193403</v>
      </c>
      <c r="M235">
        <f t="shared" si="59"/>
        <v>-25.139915679372578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51.101632460346494</v>
      </c>
      <c r="C236" s="9">
        <f t="shared" si="52"/>
        <v>1.3020000000000009</v>
      </c>
      <c r="D236" s="9">
        <f t="shared" si="53"/>
        <v>70.101632460346494</v>
      </c>
      <c r="E236" s="9">
        <f t="shared" si="53"/>
        <v>-17.248177011512059</v>
      </c>
      <c r="F236" s="9">
        <f t="shared" si="54"/>
        <v>-12.832174623318332</v>
      </c>
      <c r="G236" s="10">
        <f t="shared" si="61"/>
        <v>2.1666666599999997</v>
      </c>
      <c r="H236" s="5">
        <f t="shared" si="61"/>
        <v>1</v>
      </c>
      <c r="I236">
        <f t="shared" si="56"/>
        <v>56.40593391458043</v>
      </c>
      <c r="J236">
        <f t="shared" si="57"/>
        <v>46.508725427642553</v>
      </c>
      <c r="K236">
        <f t="shared" si="57"/>
        <v>-31.915009632963763</v>
      </c>
      <c r="L236">
        <f t="shared" si="58"/>
        <v>-10.305454048619238</v>
      </c>
      <c r="M236">
        <f t="shared" si="59"/>
        <v>-25.102237396110905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51.380499314739467</v>
      </c>
      <c r="C237" s="9">
        <f t="shared" si="52"/>
        <v>1.3080000000000009</v>
      </c>
      <c r="D237" s="9">
        <f t="shared" si="53"/>
        <v>70.380499314739467</v>
      </c>
      <c r="E237" s="9">
        <f t="shared" si="53"/>
        <v>-17.440118909582971</v>
      </c>
      <c r="F237" s="9">
        <f t="shared" si="54"/>
        <v>-12.967796561023684</v>
      </c>
      <c r="G237" s="10">
        <f t="shared" si="61"/>
        <v>2.1666666599999997</v>
      </c>
      <c r="H237" s="5">
        <f t="shared" si="61"/>
        <v>1</v>
      </c>
      <c r="I237">
        <f t="shared" si="56"/>
        <v>56.440393547990318</v>
      </c>
      <c r="J237">
        <f t="shared" si="57"/>
        <v>46.446892703350834</v>
      </c>
      <c r="K237">
        <f t="shared" si="57"/>
        <v>-32.065623057340432</v>
      </c>
      <c r="L237">
        <f t="shared" si="58"/>
        <v>-10.298040545946192</v>
      </c>
      <c r="M237">
        <f t="shared" si="59"/>
        <v>-25.064523624808679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51.658995306229741</v>
      </c>
      <c r="C238" s="9">
        <f t="shared" si="52"/>
        <v>1.3140000000000009</v>
      </c>
      <c r="D238" s="9">
        <f t="shared" si="53"/>
        <v>70.658995306229741</v>
      </c>
      <c r="E238" s="9">
        <f t="shared" si="53"/>
        <v>-17.632963809352258</v>
      </c>
      <c r="F238" s="9">
        <f t="shared" si="54"/>
        <v>-13.103883494595722</v>
      </c>
      <c r="G238" s="10">
        <f t="shared" si="61"/>
        <v>2.1666666599999997</v>
      </c>
      <c r="H238" s="5">
        <f t="shared" si="61"/>
        <v>1</v>
      </c>
      <c r="I238">
        <f t="shared" si="56"/>
        <v>56.475208976327913</v>
      </c>
      <c r="J238">
        <f t="shared" si="57"/>
        <v>46.385104460075155</v>
      </c>
      <c r="K238">
        <f t="shared" si="57"/>
        <v>-32.216010199089283</v>
      </c>
      <c r="L238">
        <f t="shared" si="58"/>
        <v>-10.290685002543473</v>
      </c>
      <c r="M238">
        <f t="shared" si="59"/>
        <v>-25.0267742503435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51.937120700660145</v>
      </c>
      <c r="C239" s="9">
        <f t="shared" si="52"/>
        <v>1.320000000000001</v>
      </c>
      <c r="D239" s="9">
        <f t="shared" si="53"/>
        <v>70.937120700660145</v>
      </c>
      <c r="E239" s="9">
        <f t="shared" si="53"/>
        <v>-17.8267103524833</v>
      </c>
      <c r="F239" s="9">
        <f t="shared" si="54"/>
        <v>-13.240432978375994</v>
      </c>
      <c r="G239" s="10">
        <f t="shared" si="61"/>
        <v>2.1666666599999997</v>
      </c>
      <c r="H239" s="5">
        <f t="shared" si="61"/>
        <v>1</v>
      </c>
      <c r="I239">
        <f t="shared" si="56"/>
        <v>56.510377182096171</v>
      </c>
      <c r="J239">
        <f t="shared" si="57"/>
        <v>46.323360350059893</v>
      </c>
      <c r="K239">
        <f t="shared" si="57"/>
        <v>-32.366170844591345</v>
      </c>
      <c r="L239">
        <f t="shared" si="58"/>
        <v>-10.283386551278088</v>
      </c>
      <c r="M239">
        <f t="shared" si="59"/>
        <v>-24.988989166061021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52.214875761802588</v>
      </c>
      <c r="C240" s="9">
        <f t="shared" si="52"/>
        <v>1.326000000000001</v>
      </c>
      <c r="D240" s="9">
        <f t="shared" si="53"/>
        <v>71.214875761802588</v>
      </c>
      <c r="E240" s="9">
        <f t="shared" si="53"/>
        <v>-18.021357179355835</v>
      </c>
      <c r="F240" s="9">
        <f t="shared" si="54"/>
        <v>-13.377442571569064</v>
      </c>
      <c r="G240" s="10">
        <f t="shared" si="61"/>
        <v>2.1666666599999997</v>
      </c>
      <c r="H240" s="5">
        <f t="shared" si="61"/>
        <v>1</v>
      </c>
      <c r="I240">
        <f t="shared" si="56"/>
        <v>56.545895154626606</v>
      </c>
      <c r="J240">
        <f t="shared" si="57"/>
        <v>46.261660030752225</v>
      </c>
      <c r="K240">
        <f t="shared" si="57"/>
        <v>-32.516104779587714</v>
      </c>
      <c r="L240">
        <f t="shared" si="58"/>
        <v>-10.276144330518118</v>
      </c>
      <c r="M240">
        <f t="shared" si="59"/>
        <v>-24.951168273702777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52.492260751389153</v>
      </c>
      <c r="C241" s="9">
        <f t="shared" si="52"/>
        <v>1.332000000000001</v>
      </c>
      <c r="D241" s="9">
        <f t="shared" si="53"/>
        <v>71.492260751389153</v>
      </c>
      <c r="E241" s="9">
        <f t="shared" si="53"/>
        <v>-18.216902929062289</v>
      </c>
      <c r="F241" s="9">
        <f t="shared" si="54"/>
        <v>-13.514909838225938</v>
      </c>
      <c r="G241" s="10">
        <f t="shared" si="61"/>
        <v>2.1666666599999997</v>
      </c>
      <c r="H241" s="5">
        <f t="shared" si="61"/>
        <v>1</v>
      </c>
      <c r="I241">
        <f t="shared" si="56"/>
        <v>56.581759890216119</v>
      </c>
      <c r="J241">
        <f t="shared" si="57"/>
        <v>46.200003164769115</v>
      </c>
      <c r="K241">
        <f t="shared" si="57"/>
        <v>-32.665811789229927</v>
      </c>
      <c r="L241">
        <f t="shared" si="58"/>
        <v>-10.268957484135582</v>
      </c>
      <c r="M241">
        <f t="shared" si="59"/>
        <v>-24.913311483333892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52.769275929143049</v>
      </c>
      <c r="C242" s="9">
        <f t="shared" si="52"/>
        <v>1.338000000000001</v>
      </c>
      <c r="D242" s="9">
        <f t="shared" si="53"/>
        <v>71.769275929143049</v>
      </c>
      <c r="E242" s="9">
        <f t="shared" si="53"/>
        <v>-18.413346239404369</v>
      </c>
      <c r="F242" s="9">
        <f t="shared" si="54"/>
        <v>-13.652832347227855</v>
      </c>
      <c r="G242" s="10">
        <f t="shared" si="61"/>
        <v>2.1666666599999997</v>
      </c>
      <c r="H242" s="5">
        <f t="shared" si="61"/>
        <v>1</v>
      </c>
      <c r="I242">
        <f t="shared" si="56"/>
        <v>56.617968392261993</v>
      </c>
      <c r="J242">
        <f t="shared" si="57"/>
        <v>46.138389419864303</v>
      </c>
      <c r="K242">
        <f t="shared" si="57"/>
        <v>-32.815291658129929</v>
      </c>
      <c r="L242">
        <f t="shared" si="58"/>
        <v>-10.261825161508977</v>
      </c>
      <c r="M242">
        <f t="shared" si="59"/>
        <v>-24.875418713270644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53.045921552809332</v>
      </c>
      <c r="C243" s="9">
        <f t="shared" si="52"/>
        <v>1.344000000000001</v>
      </c>
      <c r="D243" s="9">
        <f t="shared" si="53"/>
        <v>72.045921552809332</v>
      </c>
      <c r="E243" s="9">
        <f t="shared" si="53"/>
        <v>-18.610685746889988</v>
      </c>
      <c r="F243" s="9">
        <f t="shared" si="54"/>
        <v>-13.79120767227055</v>
      </c>
      <c r="G243" s="10">
        <f t="shared" si="61"/>
        <v>2.1666666599999997</v>
      </c>
      <c r="H243" s="5">
        <f t="shared" si="61"/>
        <v>1</v>
      </c>
      <c r="I243">
        <f t="shared" si="56"/>
        <v>56.654517671394999</v>
      </c>
      <c r="J243">
        <f t="shared" si="57"/>
        <v>46.076818468895247</v>
      </c>
      <c r="K243">
        <f t="shared" si="57"/>
        <v>-32.964544170409553</v>
      </c>
      <c r="L243">
        <f t="shared" si="58"/>
        <v>-10.254746517525422</v>
      </c>
      <c r="M243">
        <f t="shared" si="59"/>
        <v>-24.837489890007909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53.322197878185392</v>
      </c>
      <c r="C244" s="9">
        <f t="shared" si="52"/>
        <v>1.350000000000001</v>
      </c>
      <c r="D244" s="9">
        <f t="shared" si="53"/>
        <v>72.322197878185392</v>
      </c>
      <c r="E244" s="9">
        <f t="shared" si="53"/>
        <v>-18.808920086730467</v>
      </c>
      <c r="F244" s="9">
        <f t="shared" si="54"/>
        <v>-13.9300333918489</v>
      </c>
      <c r="G244" s="10">
        <f t="shared" si="61"/>
        <v>2.1666666599999997</v>
      </c>
      <c r="H244" s="5">
        <f t="shared" si="61"/>
        <v>1</v>
      </c>
      <c r="I244">
        <f t="shared" si="56"/>
        <v>56.691404745610598</v>
      </c>
      <c r="J244">
        <f t="shared" si="57"/>
        <v>46.015289989790098</v>
      </c>
      <c r="K244">
        <f t="shared" si="57"/>
        <v>-33.113569109749598</v>
      </c>
      <c r="L244">
        <f t="shared" si="58"/>
        <v>-10.247720712582463</v>
      </c>
      <c r="M244">
        <f t="shared" si="59"/>
        <v>-24.799524948146484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53.598105159151302</v>
      </c>
      <c r="C245" s="9">
        <f t="shared" si="52"/>
        <v>1.356000000000001</v>
      </c>
      <c r="D245" s="9">
        <f t="shared" si="53"/>
        <v>72.598105159151302</v>
      </c>
      <c r="E245" s="9">
        <f t="shared" si="53"/>
        <v>-19.008047892838032</v>
      </c>
      <c r="F245" s="9">
        <f t="shared" si="54"/>
        <v>-14.069307089242006</v>
      </c>
      <c r="G245" s="10">
        <f t="shared" ref="G245:H260" si="62">G244</f>
        <v>2.1666666599999997</v>
      </c>
      <c r="H245" s="5">
        <f t="shared" si="62"/>
        <v>1</v>
      </c>
      <c r="I245">
        <f t="shared" si="56"/>
        <v>56.72862664039819</v>
      </c>
      <c r="J245">
        <f t="shared" si="57"/>
        <v>45.953803665514606</v>
      </c>
      <c r="K245">
        <f t="shared" si="57"/>
        <v>-33.26236625943848</v>
      </c>
      <c r="L245">
        <f t="shared" si="58"/>
        <v>-10.240746912589467</v>
      </c>
      <c r="M245">
        <f t="shared" si="59"/>
        <v>-24.761523830320343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53.873643647699964</v>
      </c>
      <c r="C246" s="9">
        <f t="shared" si="52"/>
        <v>1.362000000000001</v>
      </c>
      <c r="D246" s="9">
        <f t="shared" si="53"/>
        <v>72.873643647699964</v>
      </c>
      <c r="E246" s="9">
        <f t="shared" si="53"/>
        <v>-19.20806779782361</v>
      </c>
      <c r="F246" s="9">
        <f t="shared" si="54"/>
        <v>-14.209026352498729</v>
      </c>
      <c r="G246" s="10">
        <f t="shared" si="62"/>
        <v>2.1666666599999997</v>
      </c>
      <c r="H246" s="5">
        <f t="shared" si="62"/>
        <v>1</v>
      </c>
      <c r="I246">
        <f t="shared" si="56"/>
        <v>56.766180388868548</v>
      </c>
      <c r="J246">
        <f t="shared" si="57"/>
        <v>45.892359184039066</v>
      </c>
      <c r="K246">
        <f t="shared" si="57"/>
        <v>-33.410935402420399</v>
      </c>
      <c r="L246">
        <f t="shared" si="58"/>
        <v>-10.233824288968687</v>
      </c>
      <c r="M246">
        <f t="shared" si="59"/>
        <v>-24.723486487123747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54.148813593966992</v>
      </c>
      <c r="C247" s="9">
        <f t="shared" si="52"/>
        <v>1.368000000000001</v>
      </c>
      <c r="D247" s="9">
        <f t="shared" si="53"/>
        <v>73.148813593966992</v>
      </c>
      <c r="E247" s="9">
        <f t="shared" si="53"/>
        <v>-19.4089784329949</v>
      </c>
      <c r="F247" s="9">
        <f t="shared" si="54"/>
        <v>-14.349188774423531</v>
      </c>
      <c r="G247" s="10">
        <f t="shared" si="62"/>
        <v>2.1666666599999997</v>
      </c>
      <c r="H247" s="5">
        <f t="shared" si="62"/>
        <v>1</v>
      </c>
      <c r="I247">
        <f t="shared" si="56"/>
        <v>56.804063031879274</v>
      </c>
      <c r="J247">
        <f t="shared" si="57"/>
        <v>45.830956238305255</v>
      </c>
      <c r="K247">
        <f t="shared" si="57"/>
        <v>-33.559276321343141</v>
      </c>
      <c r="L247">
        <f t="shared" si="58"/>
        <v>-10.226952018655949</v>
      </c>
      <c r="M247">
        <f t="shared" si="59"/>
        <v>-24.685412877038321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54.423615246260482</v>
      </c>
      <c r="C248" s="9">
        <f t="shared" si="52"/>
        <v>1.374000000000001</v>
      </c>
      <c r="D248" s="9">
        <f t="shared" si="53"/>
        <v>73.423615246260482</v>
      </c>
      <c r="E248" s="9">
        <f t="shared" si="53"/>
        <v>-19.610778428354745</v>
      </c>
      <c r="F248" s="9">
        <f t="shared" si="54"/>
        <v>-14.48979195256282</v>
      </c>
      <c r="G248" s="10">
        <f t="shared" si="62"/>
        <v>2.1666666599999997</v>
      </c>
      <c r="H248" s="5">
        <f t="shared" si="62"/>
        <v>1</v>
      </c>
      <c r="I248">
        <f t="shared" si="56"/>
        <v>56.842271618158364</v>
      </c>
      <c r="J248">
        <f t="shared" si="57"/>
        <v>45.769594526193316</v>
      </c>
      <c r="K248">
        <f t="shared" si="57"/>
        <v>-33.707388798605372</v>
      </c>
      <c r="L248">
        <f t="shared" si="58"/>
        <v>-10.220129284100956</v>
      </c>
      <c r="M248">
        <f t="shared" si="59"/>
        <v>-24.647302966360034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54.698048851090533</v>
      </c>
      <c r="C249" s="9">
        <f t="shared" si="52"/>
        <v>1.380000000000001</v>
      </c>
      <c r="D249" s="9">
        <f t="shared" si="53"/>
        <v>73.698048851090533</v>
      </c>
      <c r="E249" s="9">
        <f t="shared" si="53"/>
        <v>-19.813466412599773</v>
      </c>
      <c r="F249" s="9">
        <f t="shared" si="54"/>
        <v>-14.630833489191632</v>
      </c>
      <c r="G249" s="10">
        <f t="shared" si="62"/>
        <v>2.1666666599999997</v>
      </c>
      <c r="H249" s="5">
        <f t="shared" si="62"/>
        <v>1</v>
      </c>
      <c r="I249">
        <f t="shared" si="56"/>
        <v>56.88080320442581</v>
      </c>
      <c r="J249">
        <f t="shared" si="57"/>
        <v>45.708273750488708</v>
      </c>
      <c r="K249">
        <f t="shared" si="57"/>
        <v>-33.855272616403532</v>
      </c>
      <c r="L249">
        <f t="shared" si="58"/>
        <v>-10.213355273267233</v>
      </c>
      <c r="M249">
        <f t="shared" si="59"/>
        <v>-24.609156729126141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54.972114653198545</v>
      </c>
      <c r="C250" s="9">
        <f t="shared" si="52"/>
        <v>1.386000000000001</v>
      </c>
      <c r="D250" s="9">
        <f t="shared" si="53"/>
        <v>73.972114653198545</v>
      </c>
      <c r="E250" s="9">
        <f t="shared" si="53"/>
        <v>-20.017041013119318</v>
      </c>
      <c r="F250" s="9">
        <f t="shared" si="54"/>
        <v>-14.772310991300698</v>
      </c>
      <c r="G250" s="10">
        <f t="shared" si="62"/>
        <v>2.1666666599999997</v>
      </c>
      <c r="H250" s="5">
        <f t="shared" si="62"/>
        <v>1</v>
      </c>
      <c r="I250">
        <f t="shared" si="56"/>
        <v>56.919654855513336</v>
      </c>
      <c r="J250">
        <f t="shared" si="57"/>
        <v>45.646993618849102</v>
      </c>
      <c r="K250">
        <f t="shared" si="57"/>
        <v>-34.002927556778289</v>
      </c>
      <c r="L250">
        <f t="shared" si="58"/>
        <v>-10.206629179631721</v>
      </c>
      <c r="M250">
        <f t="shared" si="59"/>
        <v>-24.570974147042037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55.245812895586411</v>
      </c>
      <c r="C251" s="9">
        <f t="shared" si="52"/>
        <v>1.392000000000001</v>
      </c>
      <c r="D251" s="9">
        <f t="shared" si="53"/>
        <v>74.245812895586411</v>
      </c>
      <c r="E251" s="9">
        <f t="shared" si="53"/>
        <v>-20.221500855994634</v>
      </c>
      <c r="F251" s="9">
        <f t="shared" si="54"/>
        <v>-14.91422207058395</v>
      </c>
      <c r="G251" s="10">
        <f t="shared" si="62"/>
        <v>2.1666666599999997</v>
      </c>
      <c r="H251" s="5">
        <f t="shared" si="62"/>
        <v>1</v>
      </c>
      <c r="I251">
        <f t="shared" si="56"/>
        <v>56.958823644482152</v>
      </c>
      <c r="J251">
        <f t="shared" si="57"/>
        <v>45.585753843771315</v>
      </c>
      <c r="K251">
        <f t="shared" si="57"/>
        <v>-34.150353401660539</v>
      </c>
      <c r="L251">
        <f t="shared" si="58"/>
        <v>-10.19995020218396</v>
      </c>
      <c r="M251">
        <f t="shared" si="59"/>
        <v>-24.532755209408126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55.519143819545405</v>
      </c>
      <c r="C252" s="9">
        <f t="shared" si="52"/>
        <v>1.398000000000001</v>
      </c>
      <c r="D252" s="9">
        <f t="shared" si="53"/>
        <v>74.519143819545405</v>
      </c>
      <c r="E252" s="9">
        <f t="shared" si="53"/>
        <v>-20.426844565998366</v>
      </c>
      <c r="F252" s="9">
        <f t="shared" si="54"/>
        <v>-15.056564343426347</v>
      </c>
      <c r="G252" s="10">
        <f t="shared" si="62"/>
        <v>2.1666666599999997</v>
      </c>
      <c r="H252" s="5">
        <f t="shared" si="62"/>
        <v>1</v>
      </c>
      <c r="I252">
        <f t="shared" si="56"/>
        <v>56.998306652738798</v>
      </c>
      <c r="J252">
        <f t="shared" si="57"/>
        <v>45.524554142558209</v>
      </c>
      <c r="K252">
        <f t="shared" si="57"/>
        <v>-34.297549932916986</v>
      </c>
      <c r="L252">
        <f t="shared" si="58"/>
        <v>-10.193317545424954</v>
      </c>
      <c r="M252">
        <f t="shared" si="59"/>
        <v>-24.494499913046585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55.792107664684934</v>
      </c>
      <c r="C253" s="9">
        <f t="shared" si="52"/>
        <v>1.404000000000001</v>
      </c>
      <c r="D253" s="9">
        <f t="shared" si="53"/>
        <v>74.792107664684934</v>
      </c>
      <c r="E253" s="9">
        <f t="shared" si="53"/>
        <v>-20.633070766594301</v>
      </c>
      <c r="F253" s="9">
        <f t="shared" si="54"/>
        <v>-15.199335430892093</v>
      </c>
      <c r="G253" s="10">
        <f t="shared" si="62"/>
        <v>2.1666666599999997</v>
      </c>
      <c r="H253" s="5">
        <f t="shared" si="62"/>
        <v>1</v>
      </c>
      <c r="I253">
        <f t="shared" si="56"/>
        <v>57.038100970149095</v>
      </c>
      <c r="J253">
        <f t="shared" si="57"/>
        <v>45.463394237285662</v>
      </c>
      <c r="K253">
        <f t="shared" si="57"/>
        <v>-34.444516932395267</v>
      </c>
      <c r="L253">
        <f t="shared" si="58"/>
        <v>-10.186730419365643</v>
      </c>
      <c r="M253">
        <f t="shared" si="59"/>
        <v>-24.456208262228188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56.064704668961099</v>
      </c>
      <c r="C254" s="9">
        <f t="shared" si="52"/>
        <v>1.410000000000001</v>
      </c>
      <c r="D254" s="9">
        <f t="shared" si="53"/>
        <v>75.064704668961099</v>
      </c>
      <c r="E254" s="9">
        <f t="shared" si="53"/>
        <v>-20.840178079937392</v>
      </c>
      <c r="F254" s="9">
        <f t="shared" si="54"/>
        <v>-15.342532958713276</v>
      </c>
      <c r="G254" s="10">
        <f t="shared" si="62"/>
        <v>2.1666666599999997</v>
      </c>
      <c r="H254" s="5">
        <f t="shared" si="62"/>
        <v>1</v>
      </c>
      <c r="I254">
        <f t="shared" si="56"/>
        <v>57.078203695150094</v>
      </c>
      <c r="J254">
        <f t="shared" si="57"/>
        <v>45.402273854769469</v>
      </c>
      <c r="K254">
        <f t="shared" si="57"/>
        <v>-34.591254181968637</v>
      </c>
      <c r="L254">
        <f t="shared" si="58"/>
        <v>-10.180188039525017</v>
      </c>
      <c r="M254">
        <f t="shared" si="59"/>
        <v>-24.417880268599049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56.336935068705003</v>
      </c>
      <c r="C255" s="9">
        <f t="shared" si="52"/>
        <v>1.416000000000001</v>
      </c>
      <c r="D255" s="9">
        <f t="shared" si="53"/>
        <v>75.336935068705003</v>
      </c>
      <c r="E255" s="9">
        <f t="shared" si="53"/>
        <v>-21.048165126874039</v>
      </c>
      <c r="F255" s="9">
        <f t="shared" si="54"/>
        <v>-15.486154557278779</v>
      </c>
      <c r="G255" s="10">
        <f t="shared" si="62"/>
        <v>2.1666666599999997</v>
      </c>
      <c r="H255" s="5">
        <f t="shared" si="62"/>
        <v>1</v>
      </c>
      <c r="I255">
        <f t="shared" si="56"/>
        <v>57.118611934860141</v>
      </c>
      <c r="J255">
        <f t="shared" si="57"/>
        <v>45.34119272653232</v>
      </c>
      <c r="K255">
        <f t="shared" si="57"/>
        <v>-34.737761463580235</v>
      </c>
      <c r="L255">
        <f t="shared" si="58"/>
        <v>-10.173689626927862</v>
      </c>
      <c r="M255">
        <f t="shared" si="59"/>
        <v>-24.379515951107415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56.608799098650906</v>
      </c>
      <c r="C256" s="9">
        <f t="shared" si="52"/>
        <v>1.422000000000001</v>
      </c>
      <c r="D256" s="9">
        <f t="shared" si="53"/>
        <v>75.608799098650906</v>
      </c>
      <c r="E256" s="9">
        <f t="shared" si="53"/>
        <v>-21.257030526942639</v>
      </c>
      <c r="F256" s="9">
        <f t="shared" si="54"/>
        <v>-15.630197861623623</v>
      </c>
      <c r="G256" s="10">
        <f t="shared" si="62"/>
        <v>2.1666666599999997</v>
      </c>
      <c r="H256" s="5">
        <f t="shared" si="62"/>
        <v>1</v>
      </c>
      <c r="I256">
        <f t="shared" si="56"/>
        <v>57.159322805186996</v>
      </c>
      <c r="J256">
        <f t="shared" si="57"/>
        <v>45.280150588770752</v>
      </c>
      <c r="K256">
        <f t="shared" si="57"/>
        <v>-34.884038559286878</v>
      </c>
      <c r="L256">
        <f t="shared" si="58"/>
        <v>-10.167234408102145</v>
      </c>
      <c r="M256">
        <f t="shared" si="59"/>
        <v>-24.341115335930422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56.880296991964187</v>
      </c>
      <c r="C257" s="9">
        <f t="shared" si="52"/>
        <v>1.428000000000001</v>
      </c>
      <c r="D257" s="9">
        <f t="shared" si="53"/>
        <v>75.880296991964187</v>
      </c>
      <c r="E257" s="9">
        <f t="shared" si="53"/>
        <v>-21.466772898374408</v>
      </c>
      <c r="F257" s="9">
        <f t="shared" si="54"/>
        <v>-15.77466051141864</v>
      </c>
      <c r="G257" s="10">
        <f t="shared" si="62"/>
        <v>2.1666666599999997</v>
      </c>
      <c r="H257" s="5">
        <f t="shared" si="62"/>
        <v>1</v>
      </c>
      <c r="I257">
        <f t="shared" si="56"/>
        <v>57.200333430934037</v>
      </c>
      <c r="J257">
        <f t="shared" si="57"/>
        <v>45.219147182322139</v>
      </c>
      <c r="K257">
        <f t="shared" si="57"/>
        <v>-35.030085251302459</v>
      </c>
      <c r="L257">
        <f t="shared" si="58"/>
        <v>-10.16082161507604</v>
      </c>
      <c r="M257">
        <f t="shared" si="59"/>
        <v>-24.302678456400908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57.151428980269046</v>
      </c>
      <c r="C258" s="9">
        <f t="shared" si="52"/>
        <v>1.4340000000000011</v>
      </c>
      <c r="D258" s="9">
        <f t="shared" si="53"/>
        <v>76.151428980269046</v>
      </c>
      <c r="E258" s="9">
        <f t="shared" si="53"/>
        <v>-21.677390858094437</v>
      </c>
      <c r="F258" s="9">
        <f t="shared" si="54"/>
        <v>-15.919540150960485</v>
      </c>
      <c r="G258" s="10">
        <f t="shared" si="62"/>
        <v>2.1666666599999997</v>
      </c>
      <c r="H258" s="5">
        <f t="shared" si="62"/>
        <v>1</v>
      </c>
      <c r="I258">
        <f t="shared" si="56"/>
        <v>57.241640945904543</v>
      </c>
      <c r="J258">
        <f t="shared" si="57"/>
        <v>45.158182252631683</v>
      </c>
      <c r="K258">
        <f t="shared" si="57"/>
        <v>-35.175901322040865</v>
      </c>
      <c r="L258">
        <f t="shared" si="58"/>
        <v>-10.15445048537461</v>
      </c>
      <c r="M258">
        <f t="shared" si="59"/>
        <v>-24.264205352934212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57.422195293676097</v>
      </c>
      <c r="C259" s="9">
        <f t="shared" si="52"/>
        <v>1.4400000000000011</v>
      </c>
      <c r="D259" s="9">
        <f t="shared" si="53"/>
        <v>76.422195293676097</v>
      </c>
      <c r="E259" s="9">
        <f t="shared" si="53"/>
        <v>-21.888883021723036</v>
      </c>
      <c r="F259" s="9">
        <f t="shared" si="54"/>
        <v>-16.064834429162023</v>
      </c>
      <c r="G259" s="10">
        <f t="shared" si="62"/>
        <v>2.1666666599999997</v>
      </c>
      <c r="H259" s="5">
        <f t="shared" si="62"/>
        <v>1</v>
      </c>
      <c r="I259">
        <f t="shared" si="56"/>
        <v>57.283242493003989</v>
      </c>
      <c r="J259">
        <f t="shared" si="57"/>
        <v>45.097255549719435</v>
      </c>
      <c r="K259">
        <f t="shared" si="57"/>
        <v>-35.321486554158469</v>
      </c>
      <c r="L259">
        <f t="shared" si="58"/>
        <v>-10.148120262016086</v>
      </c>
      <c r="M259">
        <f t="shared" si="59"/>
        <v>-24.225696072955056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57.6925961608097</v>
      </c>
      <c r="C260" s="9">
        <f t="shared" si="52"/>
        <v>1.4460000000000011</v>
      </c>
      <c r="D260" s="9">
        <f t="shared" si="53"/>
        <v>76.6925961608097</v>
      </c>
      <c r="E260" s="9">
        <f t="shared" si="53"/>
        <v>-22.1012480035773</v>
      </c>
      <c r="F260" s="9">
        <f t="shared" si="54"/>
        <v>-16.210540999543003</v>
      </c>
      <c r="G260" s="10">
        <f t="shared" si="62"/>
        <v>2.1666666599999997</v>
      </c>
      <c r="H260" s="5">
        <f t="shared" si="62"/>
        <v>1</v>
      </c>
      <c r="I260">
        <f t="shared" si="56"/>
        <v>57.325135224340528</v>
      </c>
      <c r="J260">
        <f t="shared" si="57"/>
        <v>45.036366828147337</v>
      </c>
      <c r="K260">
        <f t="shared" si="57"/>
        <v>-35.466840730596196</v>
      </c>
      <c r="L260">
        <f t="shared" si="58"/>
        <v>-10.141830193507838</v>
      </c>
      <c r="M260">
        <f t="shared" si="59"/>
        <v>-24.187150670824415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57.962631808835098</v>
      </c>
      <c r="C261" s="9">
        <f t="shared" si="52"/>
        <v>1.4520000000000011</v>
      </c>
      <c r="D261" s="9">
        <f t="shared" si="53"/>
        <v>76.962631808835098</v>
      </c>
      <c r="E261" s="9">
        <f t="shared" si="53"/>
        <v>-22.314484416672951</v>
      </c>
      <c r="F261" s="9">
        <f t="shared" si="54"/>
        <v>-16.356657520221141</v>
      </c>
      <c r="G261" s="10">
        <f t="shared" ref="G261:H276" si="63">G260</f>
        <v>2.1666666599999997</v>
      </c>
      <c r="H261" s="5">
        <f t="shared" si="63"/>
        <v>1</v>
      </c>
      <c r="I261">
        <f t="shared" si="56"/>
        <v>57.36731630132347</v>
      </c>
      <c r="J261">
        <f t="shared" si="57"/>
        <v>44.975515846986291</v>
      </c>
      <c r="K261">
        <f t="shared" si="57"/>
        <v>-35.611963634621141</v>
      </c>
      <c r="L261">
        <f t="shared" si="58"/>
        <v>-10.135579533841968</v>
      </c>
      <c r="M261">
        <f t="shared" si="59"/>
        <v>-24.148569207766478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58.232302463485411</v>
      </c>
      <c r="C262" s="9">
        <f t="shared" si="52"/>
        <v>1.4580000000000011</v>
      </c>
      <c r="D262" s="9">
        <f t="shared" si="53"/>
        <v>77.232302463485411</v>
      </c>
      <c r="E262" s="9">
        <f t="shared" si="53"/>
        <v>-22.528590872726419</v>
      </c>
      <c r="F262" s="9">
        <f t="shared" si="54"/>
        <v>-16.503181653903457</v>
      </c>
      <c r="G262" s="10">
        <f t="shared" si="63"/>
        <v>2.1666666599999997</v>
      </c>
      <c r="H262" s="5">
        <f t="shared" si="63"/>
        <v>1</v>
      </c>
      <c r="I262">
        <f t="shared" si="56"/>
        <v>57.409782894759879</v>
      </c>
      <c r="J262">
        <f t="shared" si="57"/>
        <v>44.914702369783235</v>
      </c>
      <c r="K262">
        <f t="shared" si="57"/>
        <v>-35.756855049867738</v>
      </c>
      <c r="L262">
        <f t="shared" si="58"/>
        <v>-10.129367542490543</v>
      </c>
      <c r="M262">
        <f t="shared" si="59"/>
        <v>-24.10995175179567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58.501608349088343</v>
      </c>
      <c r="C263" s="9">
        <f t="shared" si="52"/>
        <v>1.4640000000000011</v>
      </c>
      <c r="D263" s="9">
        <f t="shared" si="53"/>
        <v>77.501608349088343</v>
      </c>
      <c r="E263" s="9">
        <f t="shared" si="53"/>
        <v>-22.743565982157158</v>
      </c>
      <c r="F263" s="9">
        <f t="shared" si="54"/>
        <v>-16.650111067877997</v>
      </c>
      <c r="G263" s="10">
        <f t="shared" si="63"/>
        <v>2.1666666599999997</v>
      </c>
      <c r="H263" s="5">
        <f t="shared" si="63"/>
        <v>1</v>
      </c>
      <c r="I263">
        <f t="shared" si="56"/>
        <v>57.45253218494927</v>
      </c>
      <c r="J263">
        <f t="shared" si="57"/>
        <v>44.853926164528289</v>
      </c>
      <c r="K263">
        <f t="shared" si="57"/>
        <v>-35.901514760378511</v>
      </c>
      <c r="L263">
        <f t="shared" si="58"/>
        <v>-10.12319348440051</v>
      </c>
      <c r="M263">
        <f t="shared" si="59"/>
        <v>-24.071298377643714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58.770549688592794</v>
      </c>
      <c r="C264" s="9">
        <f t="shared" si="52"/>
        <v>1.4700000000000011</v>
      </c>
      <c r="D264" s="9">
        <f t="shared" si="53"/>
        <v>77.770549688592794</v>
      </c>
      <c r="E264" s="9">
        <f t="shared" si="53"/>
        <v>-22.959408354090225</v>
      </c>
      <c r="F264" s="9">
        <f t="shared" si="54"/>
        <v>-16.797443434005839</v>
      </c>
      <c r="G264" s="10">
        <f t="shared" si="63"/>
        <v>2.1666666599999997</v>
      </c>
      <c r="H264" s="5">
        <f t="shared" si="63"/>
        <v>1</v>
      </c>
      <c r="I264">
        <f t="shared" si="56"/>
        <v>57.495561361776403</v>
      </c>
      <c r="J264">
        <f t="shared" si="57"/>
        <v>44.793187003621888</v>
      </c>
      <c r="K264">
        <f t="shared" si="57"/>
        <v>-36.045942550644376</v>
      </c>
      <c r="L264">
        <f t="shared" si="58"/>
        <v>-10.117056629988213</v>
      </c>
      <c r="M264">
        <f t="shared" si="59"/>
        <v>-24.032609166686804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59.039126703595187</v>
      </c>
      <c r="C265" s="9">
        <f t="shared" si="52"/>
        <v>1.4760000000000011</v>
      </c>
      <c r="D265" s="9">
        <f t="shared" si="53"/>
        <v>78.039126703595187</v>
      </c>
      <c r="E265" s="9">
        <f t="shared" si="53"/>
        <v>-23.17611659635909</v>
      </c>
      <c r="F265" s="9">
        <f t="shared" si="54"/>
        <v>-16.945176428713406</v>
      </c>
      <c r="G265" s="10">
        <f t="shared" si="63"/>
        <v>2.1666666599999997</v>
      </c>
      <c r="H265" s="5">
        <f t="shared" si="63"/>
        <v>1</v>
      </c>
      <c r="I265">
        <f t="shared" si="56"/>
        <v>57.538867624802158</v>
      </c>
      <c r="J265">
        <f t="shared" si="57"/>
        <v>44.732484663841959</v>
      </c>
      <c r="K265">
        <f t="shared" si="57"/>
        <v>-36.190138205644494</v>
      </c>
      <c r="L265">
        <f t="shared" si="58"/>
        <v>-10.110956255133614</v>
      </c>
      <c r="M265">
        <f t="shared" si="59"/>
        <v>-23.99388420687286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59.307339614365645</v>
      </c>
      <c r="C266" s="9">
        <f t="shared" si="52"/>
        <v>1.4820000000000011</v>
      </c>
      <c r="D266" s="9">
        <f t="shared" si="53"/>
        <v>78.307339614365645</v>
      </c>
      <c r="E266" s="9">
        <f t="shared" si="53"/>
        <v>-23.393689315508681</v>
      </c>
      <c r="F266" s="9">
        <f t="shared" si="54"/>
        <v>-17.093307732985149</v>
      </c>
      <c r="G266" s="10">
        <f t="shared" si="63"/>
        <v>2.1666666599999997</v>
      </c>
      <c r="H266" s="5">
        <f t="shared" si="63"/>
        <v>1</v>
      </c>
      <c r="I266">
        <f t="shared" si="56"/>
        <v>57.58244818335254</v>
      </c>
      <c r="J266">
        <f t="shared" si="57"/>
        <v>44.671818926311154</v>
      </c>
      <c r="K266">
        <f t="shared" si="57"/>
        <v>-36.334101510885731</v>
      </c>
      <c r="L266">
        <f t="shared" si="58"/>
        <v>-10.104891641174131</v>
      </c>
      <c r="M266">
        <f t="shared" si="59"/>
        <v>-23.955123592648846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59.575188639873971</v>
      </c>
      <c r="C267" s="9">
        <f t="shared" si="52"/>
        <v>1.4880000000000011</v>
      </c>
      <c r="D267" s="9">
        <f t="shared" si="53"/>
        <v>78.575188639873971</v>
      </c>
      <c r="E267" s="9">
        <f t="shared" si="53"/>
        <v>-23.612125116798662</v>
      </c>
      <c r="F267" s="9">
        <f t="shared" si="54"/>
        <v>-17.241835032356473</v>
      </c>
      <c r="G267" s="10">
        <f t="shared" si="63"/>
        <v>2.1666666599999997</v>
      </c>
      <c r="H267" s="5">
        <f t="shared" si="63"/>
        <v>1</v>
      </c>
      <c r="I267">
        <f t="shared" si="56"/>
        <v>57.626300256605838</v>
      </c>
      <c r="J267">
        <f t="shared" si="57"/>
        <v>44.611189576464106</v>
      </c>
      <c r="K267">
        <f t="shared" si="57"/>
        <v>-36.477832252441623</v>
      </c>
      <c r="L267">
        <f t="shared" si="58"/>
        <v>-10.098862074898165</v>
      </c>
      <c r="M267">
        <f t="shared" si="59"/>
        <v>-23.91632742488823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59.84267399781541</v>
      </c>
      <c r="C268" s="9">
        <f t="shared" si="52"/>
        <v>1.4940000000000011</v>
      </c>
      <c r="D268" s="9">
        <f t="shared" si="53"/>
        <v>78.84267399781541</v>
      </c>
      <c r="E268" s="9">
        <f t="shared" si="53"/>
        <v>-23.83142260420696</v>
      </c>
      <c r="F268" s="9">
        <f t="shared" si="54"/>
        <v>-17.390756016906977</v>
      </c>
      <c r="G268" s="10">
        <f t="shared" si="63"/>
        <v>2.1666666599999997</v>
      </c>
      <c r="H268" s="5">
        <f t="shared" si="63"/>
        <v>1</v>
      </c>
      <c r="I268">
        <f t="shared" si="56"/>
        <v>57.670421073677829</v>
      </c>
      <c r="J268">
        <f t="shared" si="57"/>
        <v>44.550596404014719</v>
      </c>
      <c r="K268">
        <f t="shared" si="57"/>
        <v>-36.621330216990955</v>
      </c>
      <c r="L268">
        <f t="shared" si="58"/>
        <v>-10.092866848538266</v>
      </c>
      <c r="M268">
        <f t="shared" si="59"/>
        <v>-23.877495810818537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60.109795904636229</v>
      </c>
      <c r="C269" s="9">
        <f t="shared" si="52"/>
        <v>1.5000000000000011</v>
      </c>
      <c r="D269" s="9">
        <f t="shared" si="53"/>
        <v>79.109795904636229</v>
      </c>
      <c r="E269" s="9">
        <f t="shared" si="53"/>
        <v>-24.051580380433499</v>
      </c>
      <c r="F269" s="9">
        <f t="shared" si="54"/>
        <v>-17.540068381254027</v>
      </c>
      <c r="G269" s="10">
        <f t="shared" si="63"/>
        <v>2.1666666599999997</v>
      </c>
      <c r="H269" s="5">
        <f t="shared" si="63"/>
        <v>1</v>
      </c>
      <c r="I269">
        <f t="shared" si="56"/>
        <v>57.714807873705176</v>
      </c>
      <c r="J269">
        <f t="shared" si="57"/>
        <v>44.490039202923491</v>
      </c>
      <c r="K269">
        <f t="shared" si="57"/>
        <v>-36.764595191855868</v>
      </c>
      <c r="L269">
        <f t="shared" si="58"/>
        <v>-10.086905259763967</v>
      </c>
      <c r="M269">
        <f t="shared" si="59"/>
        <v>-23.838628863949044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60.376554575559098</v>
      </c>
      <c r="C270" s="9">
        <f t="shared" si="52"/>
        <v>1.5060000000000011</v>
      </c>
      <c r="D270" s="9">
        <f t="shared" si="53"/>
        <v>79.376554575559098</v>
      </c>
      <c r="E270" s="9">
        <f t="shared" si="53"/>
        <v>-24.272597046904185</v>
      </c>
      <c r="F270" s="9">
        <f t="shared" si="54"/>
        <v>-17.689769824546563</v>
      </c>
      <c r="G270" s="10">
        <f t="shared" si="63"/>
        <v>2.1666666599999997</v>
      </c>
      <c r="H270" s="5">
        <f t="shared" si="63"/>
        <v>1</v>
      </c>
      <c r="I270">
        <f t="shared" si="56"/>
        <v>57.759457905926936</v>
      </c>
      <c r="J270">
        <f t="shared" si="57"/>
        <v>44.429517771364907</v>
      </c>
      <c r="K270">
        <f t="shared" si="57"/>
        <v>-36.907626965039562</v>
      </c>
      <c r="L270">
        <f t="shared" si="58"/>
        <v>-10.080976611674291</v>
      </c>
      <c r="M270">
        <f t="shared" si="59"/>
        <v>-23.799726703998545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60.642950224608271</v>
      </c>
      <c r="C271" s="9">
        <f t="shared" si="52"/>
        <v>1.5120000000000011</v>
      </c>
      <c r="D271" s="9">
        <f t="shared" si="53"/>
        <v>79.642950224608271</v>
      </c>
      <c r="E271" s="9">
        <f t="shared" si="53"/>
        <v>-24.494471203775095</v>
      </c>
      <c r="F271" s="9">
        <f t="shared" si="54"/>
        <v>-17.839858050459252</v>
      </c>
      <c r="G271" s="10">
        <f t="shared" si="63"/>
        <v>2.1666666599999997</v>
      </c>
      <c r="H271" s="5">
        <f t="shared" si="63"/>
        <v>1</v>
      </c>
      <c r="I271">
        <f t="shared" si="56"/>
        <v>57.804368429764267</v>
      </c>
      <c r="J271">
        <f t="shared" si="57"/>
        <v>44.369031911694861</v>
      </c>
      <c r="K271">
        <f t="shared" si="57"/>
        <v>-37.050425325263554</v>
      </c>
      <c r="L271">
        <f t="shared" si="58"/>
        <v>-10.075080212789929</v>
      </c>
      <c r="M271">
        <f t="shared" si="59"/>
        <v>-23.760789456823318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60.908983064634612</v>
      </c>
      <c r="C272" s="9">
        <f t="shared" si="52"/>
        <v>1.5180000000000011</v>
      </c>
      <c r="D272" s="9">
        <f t="shared" si="53"/>
        <v>79.908983064634612</v>
      </c>
      <c r="E272" s="9">
        <f t="shared" si="53"/>
        <v>-24.717201449936901</v>
      </c>
      <c r="F272" s="9">
        <f t="shared" si="54"/>
        <v>-17.990330767186901</v>
      </c>
      <c r="G272" s="10">
        <f t="shared" si="63"/>
        <v>2.1666666599999997</v>
      </c>
      <c r="H272" s="5">
        <f t="shared" si="63"/>
        <v>1</v>
      </c>
      <c r="I272">
        <f t="shared" si="56"/>
        <v>57.849536714898228</v>
      </c>
      <c r="J272">
        <f t="shared" si="57"/>
        <v>44.308581430418123</v>
      </c>
      <c r="K272">
        <f t="shared" si="57"/>
        <v>-37.19299006200449</v>
      </c>
      <c r="L272">
        <f t="shared" si="58"/>
        <v>-10.069215377045079</v>
      </c>
      <c r="M272">
        <f t="shared" si="59"/>
        <v>-23.721817254345204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61.174653307340336</v>
      </c>
      <c r="C273" s="9">
        <f t="shared" si="52"/>
        <v>1.5240000000000011</v>
      </c>
      <c r="D273" s="9">
        <f t="shared" si="53"/>
        <v>80.174653307340336</v>
      </c>
      <c r="E273" s="9">
        <f t="shared" si="53"/>
        <v>-24.940786383019507</v>
      </c>
      <c r="F273" s="9">
        <f t="shared" si="54"/>
        <v>-18.141185687439116</v>
      </c>
      <c r="G273" s="10">
        <f t="shared" si="63"/>
        <v>2.1666666599999997</v>
      </c>
      <c r="H273" s="5">
        <f t="shared" si="63"/>
        <v>1</v>
      </c>
      <c r="I273">
        <f t="shared" si="56"/>
        <v>57.894960041345811</v>
      </c>
      <c r="J273">
        <f t="shared" si="57"/>
        <v>44.248166138155852</v>
      </c>
      <c r="K273">
        <f t="shared" si="57"/>
        <v>-37.335320965530563</v>
      </c>
      <c r="L273">
        <f t="shared" si="58"/>
        <v>-10.063381423778965</v>
      </c>
      <c r="M273">
        <f t="shared" si="59"/>
        <v>-23.682810234479817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61.439961163303636</v>
      </c>
      <c r="C274" s="9">
        <f t="shared" si="52"/>
        <v>1.5300000000000011</v>
      </c>
      <c r="D274" s="9">
        <f t="shared" si="53"/>
        <v>80.439961163303636</v>
      </c>
      <c r="E274" s="9">
        <f t="shared" si="53"/>
        <v>-25.165224599396911</v>
      </c>
      <c r="F274" s="9">
        <f t="shared" si="54"/>
        <v>-18.292420528435276</v>
      </c>
      <c r="G274" s="10">
        <f t="shared" si="63"/>
        <v>2.1666666599999997</v>
      </c>
      <c r="H274" s="5">
        <f t="shared" si="63"/>
        <v>1</v>
      </c>
      <c r="I274">
        <f t="shared" si="56"/>
        <v>57.940635699534077</v>
      </c>
      <c r="J274">
        <f t="shared" si="57"/>
        <v>44.187785849613178</v>
      </c>
      <c r="K274">
        <f t="shared" si="57"/>
        <v>-37.47741782693744</v>
      </c>
      <c r="L274">
        <f t="shared" si="58"/>
        <v>-10.057577677727034</v>
      </c>
      <c r="M274">
        <f t="shared" si="59"/>
        <v>-23.643768541064954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61.704906842003112</v>
      </c>
      <c r="C275" s="9">
        <f t="shared" si="52"/>
        <v>1.5360000000000011</v>
      </c>
      <c r="D275" s="9">
        <f t="shared" si="53"/>
        <v>80.704906842003112</v>
      </c>
      <c r="E275" s="9">
        <f t="shared" si="53"/>
        <v>-25.390514694192277</v>
      </c>
      <c r="F275" s="9">
        <f t="shared" si="54"/>
        <v>-18.444033011899784</v>
      </c>
      <c r="G275" s="10">
        <f t="shared" si="63"/>
        <v>2.1666666599999997</v>
      </c>
      <c r="H275" s="5">
        <f t="shared" si="63"/>
        <v>1</v>
      </c>
      <c r="I275">
        <f t="shared" si="56"/>
        <v>57.986560990372581</v>
      </c>
      <c r="J275">
        <f t="shared" si="57"/>
        <v>44.127440383546819</v>
      </c>
      <c r="K275">
        <f t="shared" si="57"/>
        <v>-37.619280438183829</v>
      </c>
      <c r="L275">
        <f t="shared" si="58"/>
        <v>-10.051803469011837</v>
      </c>
      <c r="M275">
        <f t="shared" si="59"/>
        <v>-23.604692323789131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61.969490551841957</v>
      </c>
      <c r="C276" s="9">
        <f t="shared" si="52"/>
        <v>1.5420000000000011</v>
      </c>
      <c r="D276" s="9">
        <f t="shared" si="53"/>
        <v>80.969490551841957</v>
      </c>
      <c r="E276" s="9">
        <f t="shared" si="53"/>
        <v>-25.616655261283206</v>
      </c>
      <c r="F276" s="9">
        <f t="shared" si="54"/>
        <v>-18.596020864057532</v>
      </c>
      <c r="G276" s="10">
        <f t="shared" si="63"/>
        <v>2.1666666599999997</v>
      </c>
      <c r="H276" s="5">
        <f t="shared" si="63"/>
        <v>1</v>
      </c>
      <c r="I276">
        <f t="shared" si="56"/>
        <v>58.032733225323895</v>
      </c>
      <c r="J276">
        <f t="shared" si="57"/>
        <v>44.067129562732745</v>
      </c>
      <c r="K276">
        <f t="shared" si="57"/>
        <v>-37.760908592126562</v>
      </c>
      <c r="L276">
        <f t="shared" si="58"/>
        <v>-10.046058133133588</v>
      </c>
      <c r="M276">
        <f t="shared" si="59"/>
        <v>-23.565581738120308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62.233712500171961</v>
      </c>
      <c r="C277" s="9">
        <f t="shared" ref="C277:C289" si="68">C276+_dt</f>
        <v>1.5480000000000012</v>
      </c>
      <c r="D277" s="9">
        <f t="shared" ref="D277:E289" si="69">D276+$C$7*(J276+J277)/2</f>
        <v>81.233712500171961</v>
      </c>
      <c r="E277" s="9">
        <f t="shared" si="69"/>
        <v>-25.843644893307253</v>
      </c>
      <c r="F277" s="9">
        <f t="shared" ref="F277:F289" si="70">$O$1*D277^2+$O$2*D277+$O$3</f>
        <v>-18.748381815629667</v>
      </c>
      <c r="G277" s="10">
        <f t="shared" ref="G277:H289" si="71">G276</f>
        <v>2.1666666599999997</v>
      </c>
      <c r="H277" s="5">
        <f t="shared" si="71"/>
        <v>1</v>
      </c>
      <c r="I277">
        <f t="shared" ref="I277:I289" si="72">SQRT(J277^2+K277^2)</f>
        <v>58.07914972647243</v>
      </c>
      <c r="J277">
        <f t="shared" ref="J277:K289" si="73">J276+L276*$C$7</f>
        <v>44.006853213933944</v>
      </c>
      <c r="K277">
        <f t="shared" si="73"/>
        <v>-37.902302082555281</v>
      </c>
      <c r="L277">
        <f t="shared" ref="L277:L289" si="74">-$C$15*I277*J277</f>
        <v>-10.040341010960418</v>
      </c>
      <c r="M277">
        <f t="shared" ref="M277:M289" si="75">-$C$6-$C$15*I277*K277</f>
        <v>-23.526436945234799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62.497572893317368</v>
      </c>
      <c r="C278" s="9">
        <f t="shared" si="68"/>
        <v>1.5540000000000012</v>
      </c>
      <c r="D278" s="9">
        <f t="shared" si="69"/>
        <v>81.497572893317368</v>
      </c>
      <c r="E278" s="9">
        <f t="shared" si="69"/>
        <v>-26.071482181667598</v>
      </c>
      <c r="F278" s="9">
        <f t="shared" si="70"/>
        <v>-18.901113601829618</v>
      </c>
      <c r="G278" s="10">
        <f t="shared" si="71"/>
        <v>2.1666666599999997</v>
      </c>
      <c r="H278" s="5">
        <f t="shared" si="71"/>
        <v>1</v>
      </c>
      <c r="I278">
        <f t="shared" si="72"/>
        <v>58.125807826591426</v>
      </c>
      <c r="J278">
        <f t="shared" si="73"/>
        <v>43.946611167868184</v>
      </c>
      <c r="K278">
        <f t="shared" si="73"/>
        <v>-38.043460704226689</v>
      </c>
      <c r="L278">
        <f t="shared" si="74"/>
        <v>-10.034651448718312</v>
      </c>
      <c r="M278">
        <f t="shared" si="75"/>
        <v>-23.48725811194636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62.761071936598498</v>
      </c>
      <c r="C279" s="9">
        <f t="shared" si="68"/>
        <v>1.5600000000000012</v>
      </c>
      <c r="D279" s="9">
        <f t="shared" si="69"/>
        <v>81.761071936598498</v>
      </c>
      <c r="E279" s="9">
        <f t="shared" si="69"/>
        <v>-26.300165716538974</v>
      </c>
      <c r="F279" s="9">
        <f t="shared" si="70"/>
        <v>-19.054213962359334</v>
      </c>
      <c r="G279" s="10">
        <f t="shared" si="71"/>
        <v>2.1666666599999997</v>
      </c>
      <c r="H279" s="5">
        <f t="shared" si="71"/>
        <v>1</v>
      </c>
      <c r="I279">
        <f t="shared" si="72"/>
        <v>58.172704869208161</v>
      </c>
      <c r="J279">
        <f t="shared" si="73"/>
        <v>43.886403259175871</v>
      </c>
      <c r="K279">
        <f t="shared" si="73"/>
        <v>-38.184384252898369</v>
      </c>
      <c r="L279">
        <f t="shared" si="74"/>
        <v>-10.028988797980729</v>
      </c>
      <c r="M279">
        <f t="shared" si="75"/>
        <v>-23.448045410635441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63.02420983435519</v>
      </c>
      <c r="C280" s="9">
        <f t="shared" si="68"/>
        <v>1.5660000000000012</v>
      </c>
      <c r="D280" s="9">
        <f t="shared" si="69"/>
        <v>82.02420983435519</v>
      </c>
      <c r="E280" s="9">
        <f t="shared" si="69"/>
        <v>-26.529694086873754</v>
      </c>
      <c r="F280" s="9">
        <f t="shared" si="70"/>
        <v>-19.207680641405833</v>
      </c>
      <c r="G280" s="10">
        <f t="shared" si="71"/>
        <v>2.1666666599999997</v>
      </c>
      <c r="H280" s="5">
        <f t="shared" si="71"/>
        <v>1</v>
      </c>
      <c r="I280">
        <f t="shared" si="72"/>
        <v>58.219838208667511</v>
      </c>
      <c r="J280">
        <f t="shared" si="73"/>
        <v>43.826229326387988</v>
      </c>
      <c r="K280">
        <f t="shared" si="73"/>
        <v>-38.325072525362181</v>
      </c>
      <c r="L280">
        <f t="shared" si="74"/>
        <v>-10.023352415657959</v>
      </c>
      <c r="M280">
        <f t="shared" si="75"/>
        <v>-23.408799019178694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63.28698678997003</v>
      </c>
      <c r="C281" s="9">
        <f t="shared" si="68"/>
        <v>1.5720000000000012</v>
      </c>
      <c r="D281" s="9">
        <f t="shared" si="69"/>
        <v>82.28698678997003</v>
      </c>
      <c r="E281" s="9">
        <f t="shared" si="69"/>
        <v>-26.760065880408273</v>
      </c>
      <c r="F281" s="9">
        <f t="shared" si="70"/>
        <v>-19.361511387637904</v>
      </c>
      <c r="G281" s="10">
        <f t="shared" si="71"/>
        <v>2.1666666599999997</v>
      </c>
      <c r="H281" s="5">
        <f t="shared" si="71"/>
        <v>1</v>
      </c>
      <c r="I281">
        <f t="shared" si="72"/>
        <v>58.267205210193609</v>
      </c>
      <c r="J281">
        <f t="shared" si="73"/>
        <v>43.766089211894041</v>
      </c>
      <c r="K281">
        <f t="shared" si="73"/>
        <v>-38.465525319477251</v>
      </c>
      <c r="L281">
        <f t="shared" si="74"/>
        <v>-10.017741663986131</v>
      </c>
      <c r="M281">
        <f t="shared" si="75"/>
        <v>-23.369519120878643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63.549403005891449</v>
      </c>
      <c r="C282" s="9">
        <f t="shared" si="68"/>
        <v>1.5780000000000012</v>
      </c>
      <c r="D282" s="9">
        <f t="shared" si="69"/>
        <v>82.549403005891449</v>
      </c>
      <c r="E282" s="9">
        <f t="shared" si="69"/>
        <v>-26.991279683669312</v>
      </c>
      <c r="F282" s="9">
        <f t="shared" si="70"/>
        <v>-19.515703954203161</v>
      </c>
      <c r="G282" s="10">
        <f t="shared" si="71"/>
        <v>2.1666666599999997</v>
      </c>
      <c r="H282" s="5">
        <f t="shared" si="71"/>
        <v>1</v>
      </c>
      <c r="I282">
        <f t="shared" si="72"/>
        <v>58.314803249949925</v>
      </c>
      <c r="J282">
        <f t="shared" si="73"/>
        <v>43.705982761910121</v>
      </c>
      <c r="K282">
        <f t="shared" si="73"/>
        <v>-38.605742434202526</v>
      </c>
      <c r="L282">
        <f t="shared" si="74"/>
        <v>-10.012155910515951</v>
      </c>
      <c r="M282">
        <f t="shared" si="75"/>
        <v>-23.330205904393566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63.811458683656525</v>
      </c>
      <c r="C283" s="9">
        <f t="shared" si="68"/>
        <v>1.5840000000000012</v>
      </c>
      <c r="D283" s="9">
        <f t="shared" si="69"/>
        <v>82.811458683656525</v>
      </c>
      <c r="E283" s="9">
        <f t="shared" si="69"/>
        <v>-27.223334081980806</v>
      </c>
      <c r="F283" s="9">
        <f t="shared" si="70"/>
        <v>-19.670256098725229</v>
      </c>
      <c r="G283" s="10">
        <f t="shared" si="71"/>
        <v>2.1666666599999997</v>
      </c>
      <c r="H283" s="5">
        <f t="shared" si="71"/>
        <v>1</v>
      </c>
      <c r="I283">
        <f t="shared" si="72"/>
        <v>58.362629715097526</v>
      </c>
      <c r="J283">
        <f t="shared" si="73"/>
        <v>43.645909826447024</v>
      </c>
      <c r="K283">
        <f t="shared" si="73"/>
        <v>-38.745723669628887</v>
      </c>
      <c r="L283">
        <f t="shared" si="74"/>
        <v>-10.006594528101155</v>
      </c>
      <c r="M283">
        <f t="shared" si="75"/>
        <v>-23.290859563667631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64.073154023913702</v>
      </c>
      <c r="C284" s="9">
        <f t="shared" si="68"/>
        <v>1.5900000000000012</v>
      </c>
      <c r="D284" s="9">
        <f t="shared" si="69"/>
        <v>83.073154023913702</v>
      </c>
      <c r="E284" s="9">
        <f t="shared" si="69"/>
        <v>-27.456227659470724</v>
      </c>
      <c r="F284" s="9">
        <f t="shared" si="70"/>
        <v>-19.825165583301203</v>
      </c>
      <c r="G284" s="10">
        <f t="shared" si="71"/>
        <v>2.1666666599999997</v>
      </c>
      <c r="H284" s="5">
        <f t="shared" si="71"/>
        <v>1</v>
      </c>
      <c r="I284">
        <f t="shared" si="72"/>
        <v>58.410682003851718</v>
      </c>
      <c r="J284">
        <f t="shared" si="73"/>
        <v>43.585870259278416</v>
      </c>
      <c r="K284">
        <f t="shared" si="73"/>
        <v>-38.885468827010897</v>
      </c>
      <c r="L284">
        <f t="shared" si="74"/>
        <v>-10.00105689488665</v>
      </c>
      <c r="M284">
        <f t="shared" si="75"/>
        <v>-23.2514802978612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64.334489226445271</v>
      </c>
      <c r="C285" s="9">
        <f t="shared" si="68"/>
        <v>1.5960000000000012</v>
      </c>
      <c r="D285" s="9">
        <f t="shared" si="69"/>
        <v>83.334489226445271</v>
      </c>
      <c r="E285" s="9">
        <f t="shared" si="69"/>
        <v>-27.689958999078151</v>
      </c>
      <c r="F285" s="9">
        <f t="shared" si="70"/>
        <v>-19.980430174499372</v>
      </c>
      <c r="G285" s="10">
        <f t="shared" si="71"/>
        <v>2.1666666599999997</v>
      </c>
      <c r="H285" s="5">
        <f t="shared" si="71"/>
        <v>1</v>
      </c>
      <c r="I285">
        <f t="shared" si="72"/>
        <v>58.458957525536896</v>
      </c>
      <c r="J285">
        <f t="shared" si="73"/>
        <v>43.525863917909099</v>
      </c>
      <c r="K285">
        <f t="shared" si="73"/>
        <v>-39.024977708798062</v>
      </c>
      <c r="L285">
        <f t="shared" si="74"/>
        <v>-9.9955423942963844</v>
      </c>
      <c r="M285">
        <f t="shared" si="75"/>
        <v>-23.212068311281413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64.595464490189627</v>
      </c>
      <c r="C286" s="9">
        <f t="shared" si="68"/>
        <v>1.6020000000000012</v>
      </c>
      <c r="D286" s="9">
        <f t="shared" si="69"/>
        <v>83.595464490189627</v>
      </c>
      <c r="E286" s="9">
        <f t="shared" si="69"/>
        <v>-27.924526682560543</v>
      </c>
      <c r="F286" s="9">
        <f t="shared" si="70"/>
        <v>-20.136047643357077</v>
      </c>
      <c r="G286" s="10">
        <f t="shared" si="71"/>
        <v>2.1666666599999997</v>
      </c>
      <c r="H286" s="5">
        <f t="shared" si="71"/>
        <v>1</v>
      </c>
      <c r="I286">
        <f t="shared" si="72"/>
        <v>58.507453700639822</v>
      </c>
      <c r="J286">
        <f t="shared" si="73"/>
        <v>43.46589066354332</v>
      </c>
      <c r="K286">
        <f t="shared" si="73"/>
        <v>-39.164250118665748</v>
      </c>
      <c r="L286">
        <f t="shared" si="74"/>
        <v>-9.9900504150209244</v>
      </c>
      <c r="M286">
        <f t="shared" si="75"/>
        <v>-23.172623813312988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64.856080013263423</v>
      </c>
      <c r="C287" s="9">
        <f t="shared" si="68"/>
        <v>1.6080000000000012</v>
      </c>
      <c r="D287" s="9">
        <f t="shared" si="69"/>
        <v>83.856080013263423</v>
      </c>
      <c r="E287" s="9">
        <f t="shared" si="69"/>
        <v>-28.159929290501179</v>
      </c>
      <c r="F287" s="9">
        <f t="shared" si="70"/>
        <v>-20.292015765378888</v>
      </c>
      <c r="G287" s="10">
        <f t="shared" si="71"/>
        <v>2.1666666599999997</v>
      </c>
      <c r="H287" s="5">
        <f t="shared" si="71"/>
        <v>1</v>
      </c>
      <c r="I287">
        <f t="shared" si="72"/>
        <v>58.556167960861188</v>
      </c>
      <c r="J287">
        <f t="shared" si="73"/>
        <v>43.405950361053193</v>
      </c>
      <c r="K287">
        <f t="shared" si="73"/>
        <v>-39.303285861545625</v>
      </c>
      <c r="L287">
        <f t="shared" si="74"/>
        <v>-9.9845803510047819</v>
      </c>
      <c r="M287">
        <f t="shared" si="75"/>
        <v>-23.133147018349241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65.116335992983423</v>
      </c>
      <c r="C288" s="9">
        <f t="shared" si="68"/>
        <v>1.6140000000000012</v>
      </c>
      <c r="D288" s="9">
        <f t="shared" si="69"/>
        <v>84.116335992983423</v>
      </c>
      <c r="E288" s="9">
        <f t="shared" si="69"/>
        <v>-28.396165402316782</v>
      </c>
      <c r="F288" s="9">
        <f t="shared" si="70"/>
        <v>-20.448332320534892</v>
      </c>
      <c r="G288" s="10">
        <f t="shared" si="71"/>
        <v>2.1666666599999997</v>
      </c>
      <c r="H288" s="5">
        <f t="shared" si="71"/>
        <v>1</v>
      </c>
      <c r="I288">
        <f t="shared" si="72"/>
        <v>58.605097749165523</v>
      </c>
      <c r="J288">
        <f t="shared" si="73"/>
        <v>43.346042878947166</v>
      </c>
      <c r="K288">
        <f t="shared" si="73"/>
        <v>-39.44208474365572</v>
      </c>
      <c r="L288">
        <f t="shared" si="74"/>
        <v>-9.9791316014334228</v>
      </c>
      <c r="M288">
        <f t="shared" si="75"/>
        <v>-23.093638145723396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65.376232625888278</v>
      </c>
      <c r="C289" s="9">
        <f t="shared" si="68"/>
        <v>1.6200000000000012</v>
      </c>
      <c r="D289" s="9">
        <f t="shared" si="69"/>
        <v>84.376232625888278</v>
      </c>
      <c r="E289" s="9">
        <f t="shared" si="69"/>
        <v>-28.633233596265338</v>
      </c>
      <c r="F289" s="9">
        <f t="shared" si="70"/>
        <v>-20.604995093259284</v>
      </c>
      <c r="G289" s="10">
        <f t="shared" si="71"/>
        <v>2.1666666599999997</v>
      </c>
      <c r="H289" s="5">
        <f t="shared" si="71"/>
        <v>1</v>
      </c>
      <c r="I289">
        <f t="shared" si="72"/>
        <v>58.654240519829493</v>
      </c>
      <c r="J289">
        <f t="shared" si="73"/>
        <v>43.286168089338567</v>
      </c>
      <c r="K289">
        <f t="shared" si="73"/>
        <v>-39.580646572530057</v>
      </c>
      <c r="L289">
        <f t="shared" si="74"/>
        <v>-9.9737035707200352</v>
      </c>
      <c r="M289">
        <f t="shared" si="75"/>
        <v>-23.054097419640108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59" priority="16" stopIfTrue="1" operator="greaterThan">
      <formula>$G$19</formula>
    </cfRule>
    <cfRule type="cellIs" dxfId="58" priority="17" stopIfTrue="1" operator="lessThan">
      <formula>$H$19</formula>
    </cfRule>
    <cfRule type="cellIs" dxfId="57" priority="18" stopIfTrue="1" operator="between">
      <formula>$H$19</formula>
      <formula>$G$19</formula>
    </cfRule>
  </conditionalFormatting>
  <conditionalFormatting sqref="E19:E20">
    <cfRule type="cellIs" dxfId="56" priority="13" stopIfTrue="1" operator="lessThan">
      <formula>$H$19</formula>
    </cfRule>
    <cfRule type="cellIs" dxfId="55" priority="14" stopIfTrue="1" operator="greaterThan">
      <formula>$G$19</formula>
    </cfRule>
    <cfRule type="cellIs" dxfId="54" priority="15" stopIfTrue="1" operator="between">
      <formula>$H$19</formula>
      <formula>$G$19</formula>
    </cfRule>
  </conditionalFormatting>
  <conditionalFormatting sqref="F19">
    <cfRule type="cellIs" dxfId="53" priority="10" stopIfTrue="1" operator="lessThan">
      <formula>$H$19</formula>
    </cfRule>
    <cfRule type="cellIs" dxfId="52" priority="11" stopIfTrue="1" operator="greaterThan">
      <formula>$G$19</formula>
    </cfRule>
    <cfRule type="cellIs" dxfId="51" priority="12" stopIfTrue="1" operator="between">
      <formula>$H$19</formula>
      <formula>$G$19</formula>
    </cfRule>
  </conditionalFormatting>
  <conditionalFormatting sqref="F20">
    <cfRule type="cellIs" dxfId="50" priority="7" stopIfTrue="1" operator="lessThan">
      <formula>$H$19</formula>
    </cfRule>
    <cfRule type="cellIs" dxfId="49" priority="8" stopIfTrue="1" operator="greaterThan">
      <formula>$G$19</formula>
    </cfRule>
    <cfRule type="cellIs" dxfId="48" priority="9" stopIfTrue="1" operator="between">
      <formula>$H$19</formula>
      <formula>$G$19</formula>
    </cfRule>
  </conditionalFormatting>
  <conditionalFormatting sqref="E21:E289">
    <cfRule type="cellIs" dxfId="47" priority="4" stopIfTrue="1" operator="lessThan">
      <formula>$H$19</formula>
    </cfRule>
    <cfRule type="cellIs" dxfId="46" priority="5" stopIfTrue="1" operator="greaterThan">
      <formula>$G$19</formula>
    </cfRule>
    <cfRule type="cellIs" dxfId="45" priority="6" stopIfTrue="1" operator="between">
      <formula>$H$19</formula>
      <formula>$G$19</formula>
    </cfRule>
  </conditionalFormatting>
  <conditionalFormatting sqref="F21:F289">
    <cfRule type="cellIs" dxfId="44" priority="1" stopIfTrue="1" operator="lessThan">
      <formula>$H$19</formula>
    </cfRule>
    <cfRule type="cellIs" dxfId="43" priority="2" stopIfTrue="1" operator="greaterThan">
      <formula>$G$19</formula>
    </cfRule>
    <cfRule type="cellIs" dxfId="42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546"/>
  <sheetViews>
    <sheetView topLeftCell="A46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SummaryChart!G29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-4.1608107964242391E-3</v>
      </c>
      <c r="P1" s="5" t="s">
        <v>10</v>
      </c>
    </row>
    <row r="2" spans="2:22" ht="22.5" x14ac:dyDescent="0.3">
      <c r="C2" s="24">
        <f>SummaryChart!H29</f>
        <v>5.8032202273645934</v>
      </c>
      <c r="D2" s="1" t="s">
        <v>18</v>
      </c>
      <c r="G2" s="9" t="s">
        <v>23</v>
      </c>
      <c r="O2" s="28">
        <f>TAN(C2/180*PI())</f>
        <v>0.10163307960578075</v>
      </c>
      <c r="P2" s="5" t="s">
        <v>12</v>
      </c>
    </row>
    <row r="3" spans="2:22" ht="22.5" x14ac:dyDescent="0.3">
      <c r="C3" s="24">
        <f>SummaryChart!J29/12</f>
        <v>0.75092684405920063</v>
      </c>
      <c r="D3" s="1" t="s">
        <v>19</v>
      </c>
      <c r="G3" s="9" t="s">
        <v>28</v>
      </c>
      <c r="O3" s="28">
        <f>C3</f>
        <v>0.75092684405920063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SummaryChart!B29</f>
        <v>20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7.6677094619061137E-2</v>
      </c>
      <c r="C12" s="14"/>
      <c r="D12" s="15">
        <f ca="1">CELL("contents",INDIRECT("D"&amp;C13-1))</f>
        <v>19.731736346398119</v>
      </c>
      <c r="E12" s="15">
        <f ca="1">CELL("contents",INDIRECT("E"&amp;C13-1))</f>
        <v>1.0477273565987311</v>
      </c>
      <c r="F12">
        <f ca="1">D13-D12</f>
        <v>0.34494074822094234</v>
      </c>
      <c r="G12">
        <f ca="1">D13-D11</f>
        <v>7.6677094619061137E-2</v>
      </c>
      <c r="H12" s="27">
        <f ca="1">G12/F12</f>
        <v>0.22229062531617089</v>
      </c>
      <c r="I12">
        <f ca="1">D13-D12</f>
        <v>0.34494074822094234</v>
      </c>
      <c r="J12">
        <f ca="1">E13-E12</f>
        <v>-2.6846705966254714E-2</v>
      </c>
      <c r="K12">
        <f ca="1">ATAN(J12/I12)*180/PI()</f>
        <v>-4.450353598879814</v>
      </c>
      <c r="N12" s="26">
        <f ca="1">E13-E12</f>
        <v>-2.6846705966254714E-2</v>
      </c>
      <c r="O12" s="26">
        <f ca="1">N12+E13-H12*N12</f>
        <v>1.0000017157231398</v>
      </c>
      <c r="P12">
        <f ca="1">IF(AND(G12&gt;0,G12&lt;F12),1,0)</f>
        <v>1</v>
      </c>
      <c r="Q12" s="26">
        <f ca="1">IF(P12=1,O12,O13)</f>
        <v>1.0000017157231398</v>
      </c>
    </row>
    <row r="13" spans="2:22" x14ac:dyDescent="0.2">
      <c r="B13" t="str">
        <f ca="1">CELL("address",INDEX(B20:B290,MATCH(MIN(B20:B290),B20:B290,0)))</f>
        <v>$B$75</v>
      </c>
      <c r="C13">
        <f ca="1">CELL("row",INDEX(A20:A289,MATCH(MIN(A20:A289),A20:A289,0)))</f>
        <v>75</v>
      </c>
      <c r="D13" s="15">
        <f ca="1">CELL("contents",INDIRECT("D"&amp;C13))</f>
        <v>20.076677094619061</v>
      </c>
      <c r="E13" s="15">
        <f ca="1">CELL("contents",INDIRECT("E"&amp;C13))</f>
        <v>1.0208806506324763</v>
      </c>
      <c r="F13">
        <f ca="1">D14-D13</f>
        <v>0.34447192504811497</v>
      </c>
      <c r="G13">
        <f ca="1">D14-D11</f>
        <v>0.42114901966717611</v>
      </c>
      <c r="H13" s="27">
        <f ca="1">G13/F13</f>
        <v>1.2225931608456946</v>
      </c>
      <c r="N13" s="26">
        <f ca="1">E14-E13</f>
        <v>-2.7968481936394229E-2</v>
      </c>
      <c r="O13" s="26">
        <f ca="1">E13+H13*N13</f>
        <v>0.9866865758978044</v>
      </c>
      <c r="P13">
        <f ca="1">IF(G13&lt;F13,1,0)</f>
        <v>0</v>
      </c>
    </row>
    <row r="14" spans="2:22" x14ac:dyDescent="0.2">
      <c r="D14" s="15">
        <f ca="1">CELL("contents",INDIRECT("D"&amp;C13+1))</f>
        <v>20.421149019667176</v>
      </c>
      <c r="E14" s="15">
        <f ca="1">CELL("contents",INDIRECT("E"&amp;C13+1))</f>
        <v>0.99291216869608212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20.076677094619061</v>
      </c>
      <c r="P15" s="10">
        <f>Q19</f>
        <v>2.9671619527799264</v>
      </c>
      <c r="Q15" s="10">
        <f>Q19</f>
        <v>2.9671619527799264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I17" s="29">
        <f>AVERAGE(G19:H19)</f>
        <v>1.5833333299999999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0.75092684405920063</v>
      </c>
      <c r="F19" s="9">
        <f>$O$1*D19^2+$O$2*D19+$O$3</f>
        <v>0.75092684405920063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62.179689220797854</v>
      </c>
      <c r="K19">
        <f>C1*SIN(C2/180*PI())</f>
        <v>6.3195133044400551</v>
      </c>
      <c r="L19">
        <f>-C15*I19*J19</f>
        <v>-15.26639389052494</v>
      </c>
      <c r="M19">
        <f>-C6-C15*I19*K19</f>
        <v>-33.725570625568928</v>
      </c>
      <c r="N19" s="16">
        <f>MAX(E19:E289)</f>
        <v>1.3521024195612206</v>
      </c>
      <c r="O19" s="19">
        <f>INDEX(C19:C289,MATCH(N19,E19:E289,0),1)</f>
        <v>0.19200000000000009</v>
      </c>
      <c r="P19" s="19">
        <f>COUNTIF(E19:E289,"&gt;"&amp;H19)*_dt</f>
        <v>0.29399999999999998</v>
      </c>
      <c r="Q19" s="21">
        <f>INDEX(D19:D289,MATCH(T17,T19:T289,0),1)</f>
        <v>2.9671619527799264</v>
      </c>
      <c r="R19" s="21">
        <f>INDEX(D19:D289,MATCH(T17,U19:U289,0),1)</f>
        <v>20.076677094619061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17.109515141839136</v>
      </c>
    </row>
    <row r="20" spans="1:22" x14ac:dyDescent="0.2">
      <c r="A20">
        <f>B20</f>
        <v>19.627196659765243</v>
      </c>
      <c r="B20">
        <f>ABS(D20-$D$11)</f>
        <v>19.627196659765243</v>
      </c>
      <c r="C20" s="9">
        <f>C19+_dt</f>
        <v>6.0000000000000001E-3</v>
      </c>
      <c r="D20" s="9">
        <f>D19+$C$7*(J19+J20)/2</f>
        <v>0.3728033402347577</v>
      </c>
      <c r="E20" s="9">
        <f>E19+$C$7*(K19+K20)/2</f>
        <v>0.78823686361458067</v>
      </c>
      <c r="F20" s="9">
        <f>$O$1*D20^2+$O$2*D20+$O$3</f>
        <v>0.78823771643336493</v>
      </c>
      <c r="G20" s="10">
        <f>G19</f>
        <v>2.1666666599999997</v>
      </c>
      <c r="H20" s="5">
        <f>H19</f>
        <v>1</v>
      </c>
      <c r="I20">
        <f>SQRT(J20^2+K20^2)</f>
        <v>62.388706280299097</v>
      </c>
      <c r="J20">
        <f>J19+L19*$C$7</f>
        <v>62.088090857454702</v>
      </c>
      <c r="K20">
        <f>K19+M19*$C$7</f>
        <v>6.1171598806866418</v>
      </c>
      <c r="L20">
        <f>-$C$15*I20*J20</f>
        <v>-15.216759792908189</v>
      </c>
      <c r="M20">
        <f>-$C$6-$C$15*I20*K20</f>
        <v>-33.673214281413955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19.254942016296788</v>
      </c>
      <c r="B21">
        <f t="shared" ref="B21:B84" si="3">ABS(D21-$D$11)</f>
        <v>19.254942016296788</v>
      </c>
      <c r="C21" s="9">
        <f t="shared" ref="C21:C84" si="4">C20+_dt</f>
        <v>1.2E-2</v>
      </c>
      <c r="D21" s="9">
        <f t="shared" ref="D21:E84" si="5">D20+$C$7*(J20+J21)/2</f>
        <v>0.74505798370321363</v>
      </c>
      <c r="E21" s="9">
        <f t="shared" si="5"/>
        <v>0.82433370504163506</v>
      </c>
      <c r="F21" s="9">
        <f t="shared" ref="F21:F84" si="6">$O$1*D21^2+$O$2*D21+$O$3</f>
        <v>0.82433966792532198</v>
      </c>
      <c r="G21" s="10">
        <f t="shared" ref="G21:H36" si="7">G20</f>
        <v>2.1666666599999997</v>
      </c>
      <c r="H21" s="5">
        <f t="shared" si="7"/>
        <v>1</v>
      </c>
      <c r="I21">
        <f t="shared" ref="I21:I84" si="8">SQRT(J21^2+K21^2)</f>
        <v>62.278332178969066</v>
      </c>
      <c r="J21">
        <f t="shared" ref="J21:K84" si="9">J20+L20*$C$7</f>
        <v>61.996790298697256</v>
      </c>
      <c r="K21">
        <f t="shared" si="9"/>
        <v>5.9151205949981582</v>
      </c>
      <c r="L21">
        <f t="shared" ref="L21:L84" si="10">-$C$15*I21*J21</f>
        <v>-15.167502612730116</v>
      </c>
      <c r="M21">
        <f t="shared" ref="M21:M84" si="11">-$C$6-$C$15*I21*K21</f>
        <v>-33.621133095874697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2">IF(B22&lt;B21,B22,100)</f>
        <v>18.883234289551631</v>
      </c>
      <c r="B22">
        <f t="shared" si="3"/>
        <v>18.883234289551631</v>
      </c>
      <c r="C22" s="9">
        <f t="shared" si="4"/>
        <v>1.8000000000000002E-2</v>
      </c>
      <c r="D22" s="9">
        <f t="shared" si="5"/>
        <v>1.1167657104483681</v>
      </c>
      <c r="E22" s="9">
        <f t="shared" si="5"/>
        <v>0.85921924821589823</v>
      </c>
      <c r="F22" s="9">
        <f t="shared" si="6"/>
        <v>0.85923796210029646</v>
      </c>
      <c r="G22" s="10">
        <f t="shared" si="7"/>
        <v>2.1666666599999997</v>
      </c>
      <c r="H22" s="5">
        <f t="shared" si="7"/>
        <v>1</v>
      </c>
      <c r="I22">
        <f t="shared" si="8"/>
        <v>62.168875815640156</v>
      </c>
      <c r="J22">
        <f t="shared" si="9"/>
        <v>61.905785283020876</v>
      </c>
      <c r="K22">
        <f t="shared" si="9"/>
        <v>5.7133937964229098</v>
      </c>
      <c r="L22">
        <f t="shared" si="10"/>
        <v>-15.118619963547399</v>
      </c>
      <c r="M22">
        <f t="shared" si="11"/>
        <v>-33.569324025295884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2"/>
        <v>18.512071713012851</v>
      </c>
      <c r="B23">
        <f t="shared" si="3"/>
        <v>18.512071713012851</v>
      </c>
      <c r="C23" s="9">
        <f t="shared" si="4"/>
        <v>2.4E-2</v>
      </c>
      <c r="D23" s="9">
        <f t="shared" si="5"/>
        <v>1.4879282869871495</v>
      </c>
      <c r="E23" s="9">
        <f t="shared" si="5"/>
        <v>0.89289536316198037</v>
      </c>
      <c r="F23" s="9">
        <f t="shared" si="6"/>
        <v>0.89293783180843422</v>
      </c>
      <c r="G23" s="10">
        <f t="shared" si="7"/>
        <v>2.1666666599999997</v>
      </c>
      <c r="H23" s="5">
        <f t="shared" si="7"/>
        <v>1</v>
      </c>
      <c r="I23">
        <f t="shared" si="8"/>
        <v>62.060335315502847</v>
      </c>
      <c r="J23">
        <f t="shared" si="9"/>
        <v>61.815073563239594</v>
      </c>
      <c r="K23">
        <f t="shared" si="9"/>
        <v>5.5119778522711345</v>
      </c>
      <c r="L23">
        <f t="shared" si="10"/>
        <v>-15.070109476749836</v>
      </c>
      <c r="M23">
        <f t="shared" si="11"/>
        <v>-33.517784046170647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2"/>
        <v>18.141452533603996</v>
      </c>
      <c r="B24">
        <f t="shared" si="3"/>
        <v>18.141452533603996</v>
      </c>
      <c r="C24" s="9">
        <f t="shared" si="4"/>
        <v>0.03</v>
      </c>
      <c r="D24" s="9">
        <f t="shared" si="5"/>
        <v>1.8585474663960055</v>
      </c>
      <c r="E24" s="9">
        <f t="shared" si="5"/>
        <v>0.92536391016277608</v>
      </c>
      <c r="F24" s="9">
        <f t="shared" si="6"/>
        <v>0.9254444794816421</v>
      </c>
      <c r="G24" s="10">
        <f t="shared" si="7"/>
        <v>2.1666666599999997</v>
      </c>
      <c r="H24" s="5">
        <f t="shared" si="7"/>
        <v>1</v>
      </c>
      <c r="I24">
        <f t="shared" si="8"/>
        <v>61.952708808925941</v>
      </c>
      <c r="J24">
        <f t="shared" si="9"/>
        <v>61.724652906379092</v>
      </c>
      <c r="K24">
        <f t="shared" si="9"/>
        <v>5.3108711479941109</v>
      </c>
      <c r="L24">
        <f t="shared" si="10"/>
        <v>-15.021968801298376</v>
      </c>
      <c r="M24">
        <f t="shared" si="11"/>
        <v>-33.466510154960112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2"/>
        <v>17.771375011604142</v>
      </c>
      <c r="B25">
        <f t="shared" si="3"/>
        <v>17.771375011604142</v>
      </c>
      <c r="C25" s="9">
        <f t="shared" si="4"/>
        <v>3.5999999999999997E-2</v>
      </c>
      <c r="D25" s="9">
        <f t="shared" si="5"/>
        <v>2.2286249883958567</v>
      </c>
      <c r="E25" s="9">
        <f t="shared" si="5"/>
        <v>0.95662673986795144</v>
      </c>
      <c r="F25" s="9">
        <f t="shared" si="6"/>
        <v>0.95676307742761479</v>
      </c>
      <c r="G25" s="10">
        <f t="shared" si="7"/>
        <v>2.1666666599999997</v>
      </c>
      <c r="H25" s="5">
        <f t="shared" si="7"/>
        <v>1</v>
      </c>
      <c r="I25">
        <f t="shared" si="8"/>
        <v>61.845994431077592</v>
      </c>
      <c r="J25">
        <f t="shared" si="9"/>
        <v>61.634521093571301</v>
      </c>
      <c r="K25">
        <f t="shared" si="9"/>
        <v>5.1100720870643501</v>
      </c>
      <c r="L25">
        <f t="shared" si="10"/>
        <v>-14.974195603466498</v>
      </c>
      <c r="M25">
        <f t="shared" si="11"/>
        <v>-33.415499367916674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2"/>
        <v>17.401837420563577</v>
      </c>
      <c r="B26">
        <f t="shared" si="3"/>
        <v>17.401837420563577</v>
      </c>
      <c r="C26" s="9">
        <f t="shared" si="4"/>
        <v>4.1999999999999996E-2</v>
      </c>
      <c r="D26" s="9">
        <f t="shared" si="5"/>
        <v>2.5981625794364218</v>
      </c>
      <c r="E26" s="9">
        <f t="shared" si="5"/>
        <v>0.98668569340171508</v>
      </c>
      <c r="F26" s="9">
        <f t="shared" si="6"/>
        <v>0.98689876812107857</v>
      </c>
      <c r="G26" s="10">
        <f t="shared" si="7"/>
        <v>2.1666666599999997</v>
      </c>
      <c r="H26" s="5">
        <f t="shared" si="7"/>
        <v>1</v>
      </c>
      <c r="I26">
        <f t="shared" si="8"/>
        <v>61.740190321549171</v>
      </c>
      <c r="J26">
        <f t="shared" si="9"/>
        <v>61.5446759199505</v>
      </c>
      <c r="K26">
        <f t="shared" si="9"/>
        <v>4.90957909085685</v>
      </c>
      <c r="L26">
        <f t="shared" si="10"/>
        <v>-14.926787566584911</v>
      </c>
      <c r="M26">
        <f t="shared" si="11"/>
        <v>-33.364748720911066</v>
      </c>
      <c r="S26">
        <f t="shared" si="0"/>
        <v>0</v>
      </c>
      <c r="T26" t="b">
        <f t="shared" si="1"/>
        <v>0</v>
      </c>
      <c r="U26" t="b">
        <f t="shared" si="2"/>
        <v>0</v>
      </c>
    </row>
    <row r="27" spans="1:22" x14ac:dyDescent="0.2">
      <c r="A27">
        <f t="shared" si="12"/>
        <v>17.032838047220075</v>
      </c>
      <c r="B27">
        <f t="shared" si="3"/>
        <v>17.032838047220075</v>
      </c>
      <c r="C27" s="9">
        <f t="shared" si="4"/>
        <v>4.7999999999999994E-2</v>
      </c>
      <c r="D27" s="9">
        <f t="shared" si="5"/>
        <v>2.9671619527799264</v>
      </c>
      <c r="E27" s="9">
        <f t="shared" si="5"/>
        <v>1.0155426024698797</v>
      </c>
      <c r="F27" s="9">
        <f t="shared" si="6"/>
        <v>1.0158566644922811</v>
      </c>
      <c r="G27" s="10">
        <f t="shared" si="7"/>
        <v>2.1666666599999997</v>
      </c>
      <c r="H27" s="5">
        <f t="shared" si="7"/>
        <v>1</v>
      </c>
      <c r="I27">
        <f t="shared" si="8"/>
        <v>61.635294623982027</v>
      </c>
      <c r="J27">
        <f t="shared" si="9"/>
        <v>61.455115194550991</v>
      </c>
      <c r="K27">
        <f t="shared" si="9"/>
        <v>4.7093905985313835</v>
      </c>
      <c r="L27">
        <f t="shared" si="10"/>
        <v>-14.879742390789538</v>
      </c>
      <c r="M27">
        <f t="shared" si="11"/>
        <v>-33.314255269263029</v>
      </c>
      <c r="S27">
        <f t="shared" si="0"/>
        <v>1</v>
      </c>
      <c r="T27" t="b">
        <f t="shared" si="1"/>
        <v>1</v>
      </c>
      <c r="U27" t="b">
        <f t="shared" si="2"/>
        <v>0</v>
      </c>
    </row>
    <row r="28" spans="1:22" x14ac:dyDescent="0.2">
      <c r="A28">
        <f t="shared" si="12"/>
        <v>16.6643751914158</v>
      </c>
      <c r="B28">
        <f t="shared" si="3"/>
        <v>16.6643751914158</v>
      </c>
      <c r="C28" s="9">
        <f t="shared" si="4"/>
        <v>5.3999999999999992E-2</v>
      </c>
      <c r="D28" s="9">
        <f t="shared" si="5"/>
        <v>3.335624808584198</v>
      </c>
      <c r="E28" s="9">
        <f t="shared" si="5"/>
        <v>1.0431992894662212</v>
      </c>
      <c r="F28" s="9">
        <f t="shared" si="6"/>
        <v>1.0436418502127549</v>
      </c>
      <c r="G28" s="10">
        <f t="shared" si="7"/>
        <v>2.1666666599999997</v>
      </c>
      <c r="H28" s="5">
        <f t="shared" si="7"/>
        <v>1</v>
      </c>
      <c r="I28">
        <f t="shared" si="8"/>
        <v>61.531305485697175</v>
      </c>
      <c r="J28">
        <f t="shared" si="9"/>
        <v>61.365836740206255</v>
      </c>
      <c r="K28">
        <f t="shared" si="9"/>
        <v>4.5095050669158052</v>
      </c>
      <c r="L28">
        <f t="shared" si="10"/>
        <v>-14.833057792772749</v>
      </c>
      <c r="M28">
        <f t="shared" si="11"/>
        <v>-33.264016087575619</v>
      </c>
      <c r="S28">
        <f t="shared" si="0"/>
        <v>1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2"/>
        <v>16.296447166014836</v>
      </c>
      <c r="B29">
        <f t="shared" si="3"/>
        <v>16.296447166014836</v>
      </c>
      <c r="C29" s="9">
        <f t="shared" si="4"/>
        <v>5.9999999999999991E-2</v>
      </c>
      <c r="D29" s="9">
        <f t="shared" si="5"/>
        <v>3.7035528339851655</v>
      </c>
      <c r="E29" s="9">
        <f t="shared" si="5"/>
        <v>1.0696575675781397</v>
      </c>
      <c r="F29" s="9">
        <f t="shared" si="6"/>
        <v>1.0702593799783846</v>
      </c>
      <c r="G29" s="10">
        <f t="shared" si="7"/>
        <v>2.1666666599999997</v>
      </c>
      <c r="H29" s="5">
        <f t="shared" si="7"/>
        <v>1</v>
      </c>
      <c r="I29">
        <f t="shared" si="8"/>
        <v>61.428221057327967</v>
      </c>
      <c r="J29">
        <f t="shared" si="9"/>
        <v>61.276838393449616</v>
      </c>
      <c r="K29">
        <f t="shared" si="9"/>
        <v>4.3099209703903512</v>
      </c>
      <c r="L29">
        <f t="shared" si="10"/>
        <v>-14.78673150553783</v>
      </c>
      <c r="M29">
        <f t="shared" si="11"/>
        <v>-33.214028269573085</v>
      </c>
      <c r="S29">
        <f t="shared" si="0"/>
        <v>1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2"/>
        <v>15.929052296821236</v>
      </c>
      <c r="B30">
        <f t="shared" si="3"/>
        <v>15.929052296821236</v>
      </c>
      <c r="C30" s="9">
        <f t="shared" si="4"/>
        <v>6.5999999999999989E-2</v>
      </c>
      <c r="D30" s="9">
        <f t="shared" si="5"/>
        <v>4.0709477031787635</v>
      </c>
      <c r="E30" s="9">
        <f t="shared" si="5"/>
        <v>1.0949192408916295</v>
      </c>
      <c r="F30" s="9">
        <f t="shared" si="6"/>
        <v>1.0957142797898036</v>
      </c>
      <c r="G30" s="10">
        <f t="shared" si="7"/>
        <v>2.1666666599999997</v>
      </c>
      <c r="H30" s="5">
        <f t="shared" si="7"/>
        <v>1</v>
      </c>
      <c r="I30">
        <f t="shared" si="8"/>
        <v>61.326039492455841</v>
      </c>
      <c r="J30">
        <f t="shared" si="9"/>
        <v>61.188118004416388</v>
      </c>
      <c r="K30">
        <f t="shared" si="9"/>
        <v>4.1106368007729124</v>
      </c>
      <c r="L30">
        <f t="shared" si="10"/>
        <v>-14.740761278156661</v>
      </c>
      <c r="M30">
        <f t="shared" si="11"/>
        <v>-33.16428892794228</v>
      </c>
      <c r="S30">
        <f t="shared" si="0"/>
        <v>1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2"/>
        <v>15.562188922497745</v>
      </c>
      <c r="B31">
        <f t="shared" si="3"/>
        <v>15.562188922497745</v>
      </c>
      <c r="C31" s="9">
        <f t="shared" si="4"/>
        <v>7.1999999999999995E-2</v>
      </c>
      <c r="D31" s="9">
        <f t="shared" si="5"/>
        <v>4.4378110775022552</v>
      </c>
      <c r="E31" s="9">
        <f t="shared" si="5"/>
        <v>1.118986104495564</v>
      </c>
      <c r="F31" s="9">
        <f t="shared" si="6"/>
        <v>1.1200115472301484</v>
      </c>
      <c r="G31" s="10">
        <f t="shared" si="7"/>
        <v>2.1666666599999997</v>
      </c>
      <c r="H31" s="5">
        <f t="shared" si="7"/>
        <v>1</v>
      </c>
      <c r="I31">
        <f t="shared" si="8"/>
        <v>61.224758947249029</v>
      </c>
      <c r="J31">
        <f t="shared" si="9"/>
        <v>61.099673436747452</v>
      </c>
      <c r="K31">
        <f t="shared" si="9"/>
        <v>3.9116510672052587</v>
      </c>
      <c r="L31">
        <f t="shared" si="10"/>
        <v>-14.69514487553055</v>
      </c>
      <c r="M31">
        <f t="shared" si="11"/>
        <v>-33.114795194177475</v>
      </c>
      <c r="S31">
        <f t="shared" si="0"/>
        <v>1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2"/>
        <v>15.195855394485019</v>
      </c>
      <c r="B32">
        <f t="shared" si="3"/>
        <v>15.195855394485019</v>
      </c>
      <c r="C32" s="9">
        <f t="shared" si="4"/>
        <v>7.8E-2</v>
      </c>
      <c r="D32" s="9">
        <f t="shared" si="5"/>
        <v>4.8041446055149803</v>
      </c>
      <c r="E32" s="9">
        <f t="shared" si="5"/>
        <v>1.1418599445853004</v>
      </c>
      <c r="F32" s="9">
        <f t="shared" si="6"/>
        <v>1.1431561517401974</v>
      </c>
      <c r="G32" s="10">
        <f t="shared" si="7"/>
        <v>2.1666666599999997</v>
      </c>
      <c r="H32" s="5">
        <f t="shared" si="7"/>
        <v>1</v>
      </c>
      <c r="I32">
        <f t="shared" si="8"/>
        <v>61.124377580104451</v>
      </c>
      <c r="J32">
        <f t="shared" si="9"/>
        <v>61.011502567494269</v>
      </c>
      <c r="K32">
        <f t="shared" si="9"/>
        <v>3.7129622960401938</v>
      </c>
      <c r="L32">
        <f t="shared" si="10"/>
        <v>-14.649880078154238</v>
      </c>
      <c r="M32">
        <f t="shared" si="11"/>
        <v>-33.065544218428698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2"/>
        <v>14.830050076921461</v>
      </c>
      <c r="B33">
        <f t="shared" si="3"/>
        <v>14.830050076921461</v>
      </c>
      <c r="C33" s="9">
        <f t="shared" si="4"/>
        <v>8.4000000000000005E-2</v>
      </c>
      <c r="D33" s="9">
        <f t="shared" si="5"/>
        <v>5.1699499230785388</v>
      </c>
      <c r="E33" s="9">
        <f t="shared" si="5"/>
        <v>1.1635425385656097</v>
      </c>
      <c r="F33" s="9">
        <f t="shared" si="6"/>
        <v>1.1651530348909211</v>
      </c>
      <c r="G33" s="10">
        <f t="shared" si="7"/>
        <v>2.1666666599999997</v>
      </c>
      <c r="H33" s="5">
        <f t="shared" si="7"/>
        <v>1</v>
      </c>
      <c r="I33">
        <f t="shared" si="8"/>
        <v>61.024893551292735</v>
      </c>
      <c r="J33">
        <f t="shared" si="9"/>
        <v>60.923603287025344</v>
      </c>
      <c r="K33">
        <f t="shared" si="9"/>
        <v>3.5145690307296218</v>
      </c>
      <c r="L33">
        <f t="shared" si="10"/>
        <v>-14.604964681883013</v>
      </c>
      <c r="M33">
        <f t="shared" si="11"/>
        <v>-33.016533169353387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2"/>
        <v>14.464771346563584</v>
      </c>
      <c r="B34">
        <f t="shared" si="3"/>
        <v>14.464771346563584</v>
      </c>
      <c r="C34" s="9">
        <f t="shared" si="4"/>
        <v>9.0000000000000011E-2</v>
      </c>
      <c r="D34" s="9">
        <f t="shared" si="5"/>
        <v>5.535228653436417</v>
      </c>
      <c r="E34" s="9">
        <f t="shared" si="5"/>
        <v>1.1840356551529392</v>
      </c>
      <c r="F34" s="9">
        <f t="shared" si="6"/>
        <v>1.1860071106534695</v>
      </c>
      <c r="G34" s="10">
        <f t="shared" si="7"/>
        <v>2.1666666599999997</v>
      </c>
      <c r="H34" s="5">
        <f t="shared" si="7"/>
        <v>1</v>
      </c>
      <c r="I34">
        <f t="shared" si="8"/>
        <v>60.926305022606378</v>
      </c>
      <c r="J34">
        <f t="shared" si="9"/>
        <v>60.835973498934045</v>
      </c>
      <c r="K34">
        <f t="shared" si="9"/>
        <v>3.3164698317135013</v>
      </c>
      <c r="L34">
        <f t="shared" si="10"/>
        <v>-14.560396497702934</v>
      </c>
      <c r="M34">
        <f t="shared" si="11"/>
        <v>-32.967759233971407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2"/>
        <v>14.100017592706937</v>
      </c>
      <c r="B35">
        <f t="shared" si="3"/>
        <v>14.100017592706937</v>
      </c>
      <c r="C35" s="9">
        <f t="shared" si="4"/>
        <v>9.6000000000000016E-2</v>
      </c>
      <c r="D35" s="9">
        <f t="shared" si="5"/>
        <v>5.8999824072930629</v>
      </c>
      <c r="E35" s="9">
        <f t="shared" si="5"/>
        <v>1.2033410544770087</v>
      </c>
      <c r="F35" s="9">
        <f t="shared" si="6"/>
        <v>1.2057232656666215</v>
      </c>
      <c r="G35" s="10">
        <f t="shared" si="7"/>
        <v>2.1666666599999997</v>
      </c>
      <c r="H35" s="5">
        <f t="shared" si="7"/>
        <v>1</v>
      </c>
      <c r="I35">
        <f t="shared" si="8"/>
        <v>60.828610157011241</v>
      </c>
      <c r="J35">
        <f t="shared" si="9"/>
        <v>60.748611119947824</v>
      </c>
      <c r="K35">
        <f t="shared" si="9"/>
        <v>3.1186632763096727</v>
      </c>
      <c r="L35">
        <f t="shared" si="10"/>
        <v>-14.516173351504126</v>
      </c>
      <c r="M35">
        <f t="shared" si="11"/>
        <v>-32.919219617523332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2"/>
        <v>13.735787217107578</v>
      </c>
      <c r="B36">
        <f t="shared" si="3"/>
        <v>13.735787217107578</v>
      </c>
      <c r="C36" s="9">
        <f t="shared" si="4"/>
        <v>0.10200000000000002</v>
      </c>
      <c r="D36" s="9">
        <f t="shared" si="5"/>
        <v>6.2642127828924226</v>
      </c>
      <c r="E36" s="9">
        <f t="shared" si="5"/>
        <v>1.2214604881817512</v>
      </c>
      <c r="F36" s="9">
        <f t="shared" si="6"/>
        <v>1.224306359501723</v>
      </c>
      <c r="G36" s="10">
        <f t="shared" si="7"/>
        <v>2.1666666599999997</v>
      </c>
      <c r="H36" s="5">
        <f t="shared" si="7"/>
        <v>1</v>
      </c>
      <c r="I36">
        <f t="shared" si="8"/>
        <v>60.731807118301205</v>
      </c>
      <c r="J36">
        <f t="shared" si="9"/>
        <v>60.661514079838803</v>
      </c>
      <c r="K36">
        <f t="shared" si="9"/>
        <v>2.9211479586045326</v>
      </c>
      <c r="L36">
        <f t="shared" si="10"/>
        <v>-14.472293083857124</v>
      </c>
      <c r="M36">
        <f t="shared" si="11"/>
        <v>-32.870911543331992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2"/>
        <v>13.372078633904053</v>
      </c>
      <c r="B37">
        <f t="shared" si="3"/>
        <v>13.372078633904053</v>
      </c>
      <c r="C37" s="9">
        <f t="shared" si="4"/>
        <v>0.10800000000000003</v>
      </c>
      <c r="D37" s="9">
        <f t="shared" si="5"/>
        <v>6.6279213660959462</v>
      </c>
      <c r="E37" s="9">
        <f t="shared" si="5"/>
        <v>1.2383956995255985</v>
      </c>
      <c r="F37" s="9">
        <f t="shared" si="6"/>
        <v>1.2417612249251393</v>
      </c>
      <c r="G37" s="10">
        <f t="shared" ref="G37:H52" si="13">G36</f>
        <v>2.1666666599999997</v>
      </c>
      <c r="H37" s="5">
        <f t="shared" si="13"/>
        <v>1</v>
      </c>
      <c r="I37">
        <f t="shared" si="8"/>
        <v>60.635894070756201</v>
      </c>
      <c r="J37">
        <f t="shared" si="9"/>
        <v>60.574680321335663</v>
      </c>
      <c r="K37">
        <f t="shared" si="9"/>
        <v>2.7239224893445408</v>
      </c>
      <c r="L37">
        <f t="shared" si="10"/>
        <v>-14.428753549792246</v>
      </c>
      <c r="M37">
        <f t="shared" si="11"/>
        <v>-32.822832252667219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2"/>
        <v>13.008890269539936</v>
      </c>
      <c r="B38">
        <f t="shared" si="3"/>
        <v>13.008890269539936</v>
      </c>
      <c r="C38" s="9">
        <f t="shared" si="4"/>
        <v>0.11400000000000003</v>
      </c>
      <c r="D38" s="9">
        <f t="shared" si="5"/>
        <v>6.9911097304600638</v>
      </c>
      <c r="E38" s="9">
        <f t="shared" si="5"/>
        <v>1.2541484234811178</v>
      </c>
      <c r="F38" s="9">
        <f t="shared" si="6"/>
        <v>1.2580926681582416</v>
      </c>
      <c r="G38" s="10">
        <f t="shared" si="13"/>
        <v>2.1666666599999997</v>
      </c>
      <c r="H38" s="5">
        <f t="shared" si="13"/>
        <v>1</v>
      </c>
      <c r="I38">
        <f t="shared" si="8"/>
        <v>60.540869178803618</v>
      </c>
      <c r="J38">
        <f t="shared" si="9"/>
        <v>60.488107800036907</v>
      </c>
      <c r="K38">
        <f t="shared" si="9"/>
        <v>2.5269854958285376</v>
      </c>
      <c r="L38">
        <f t="shared" si="10"/>
        <v>-14.38555261858197</v>
      </c>
      <c r="M38">
        <f t="shared" si="11"/>
        <v>-32.774979004613741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2"/>
        <v>12.64622056268685</v>
      </c>
      <c r="B39">
        <f t="shared" si="3"/>
        <v>12.64622056268685</v>
      </c>
      <c r="C39" s="9">
        <f t="shared" si="4"/>
        <v>0.12000000000000004</v>
      </c>
      <c r="D39" s="9">
        <f t="shared" si="5"/>
        <v>7.3537794373131504</v>
      </c>
      <c r="E39" s="9">
        <f t="shared" si="5"/>
        <v>1.268720386834006</v>
      </c>
      <c r="F39" s="9">
        <f t="shared" si="6"/>
        <v>1.2733054691349612</v>
      </c>
      <c r="G39" s="10">
        <f t="shared" si="13"/>
        <v>2.1666666599999997</v>
      </c>
      <c r="H39" s="5">
        <f t="shared" si="13"/>
        <v>1</v>
      </c>
      <c r="I39">
        <f t="shared" si="8"/>
        <v>60.44673060668309</v>
      </c>
      <c r="J39">
        <f t="shared" si="9"/>
        <v>60.401794484325414</v>
      </c>
      <c r="K39">
        <f t="shared" si="9"/>
        <v>2.3303356218008551</v>
      </c>
      <c r="L39">
        <f t="shared" si="10"/>
        <v>-14.342688173526303</v>
      </c>
      <c r="M39">
        <f t="shared" si="11"/>
        <v>-32.727349075942165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2"/>
        <v>12.28406796416802</v>
      </c>
      <c r="B40">
        <f t="shared" si="3"/>
        <v>12.28406796416802</v>
      </c>
      <c r="C40" s="9">
        <f t="shared" si="4"/>
        <v>0.12600000000000003</v>
      </c>
      <c r="D40" s="9">
        <f t="shared" si="5"/>
        <v>7.7159320358319796</v>
      </c>
      <c r="E40" s="9">
        <f t="shared" si="5"/>
        <v>1.2821133082814442</v>
      </c>
      <c r="F40" s="9">
        <f t="shared" si="6"/>
        <v>1.287404381756923</v>
      </c>
      <c r="G40" s="10">
        <f t="shared" si="13"/>
        <v>2.1666666599999997</v>
      </c>
      <c r="H40" s="5">
        <f t="shared" si="13"/>
        <v>1</v>
      </c>
      <c r="I40">
        <f t="shared" si="8"/>
        <v>60.353476518114746</v>
      </c>
      <c r="J40">
        <f t="shared" si="9"/>
        <v>60.315738355284253</v>
      </c>
      <c r="K40">
        <f t="shared" si="9"/>
        <v>2.133971527345202</v>
      </c>
      <c r="L40">
        <f t="shared" si="10"/>
        <v>-14.300158111741103</v>
      </c>
      <c r="M40">
        <f t="shared" si="11"/>
        <v>-32.679939760983075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2"/>
        <v>11.922430936882327</v>
      </c>
      <c r="B41">
        <f t="shared" si="3"/>
        <v>11.922430936882327</v>
      </c>
      <c r="C41" s="9">
        <f t="shared" si="4"/>
        <v>0.13200000000000003</v>
      </c>
      <c r="D41" s="9">
        <f t="shared" si="5"/>
        <v>8.0775690631176733</v>
      </c>
      <c r="E41" s="9">
        <f t="shared" si="5"/>
        <v>1.2943288985298178</v>
      </c>
      <c r="F41" s="9">
        <f t="shared" si="6"/>
        <v>1.3003941341461935</v>
      </c>
      <c r="G41" s="10">
        <f t="shared" si="13"/>
        <v>2.1666666599999997</v>
      </c>
      <c r="H41" s="5">
        <f t="shared" si="13"/>
        <v>1</v>
      </c>
      <c r="I41">
        <f t="shared" si="8"/>
        <v>60.261105075970967</v>
      </c>
      <c r="J41">
        <f t="shared" si="9"/>
        <v>60.229937406613807</v>
      </c>
      <c r="K41">
        <f t="shared" si="9"/>
        <v>1.9378918887793035</v>
      </c>
      <c r="L41">
        <f t="shared" si="10"/>
        <v>-14.257960343949337</v>
      </c>
      <c r="M41">
        <f t="shared" si="11"/>
        <v>-32.632748371504071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2"/>
        <v>11.561307955728834</v>
      </c>
      <c r="B42">
        <f t="shared" si="3"/>
        <v>11.561307955728834</v>
      </c>
      <c r="C42" s="9">
        <f t="shared" si="4"/>
        <v>0.13800000000000004</v>
      </c>
      <c r="D42" s="9">
        <f t="shared" si="5"/>
        <v>8.4386920442711659</v>
      </c>
      <c r="E42" s="9">
        <f t="shared" si="5"/>
        <v>1.3053688603918066</v>
      </c>
      <c r="F42" s="9">
        <f t="shared" si="6"/>
        <v>1.3122794288956596</v>
      </c>
      <c r="G42" s="10">
        <f t="shared" si="13"/>
        <v>2.1666666599999997</v>
      </c>
      <c r="H42" s="5">
        <f t="shared" si="13"/>
        <v>1</v>
      </c>
      <c r="I42">
        <f t="shared" si="8"/>
        <v>60.169614441951651</v>
      </c>
      <c r="J42">
        <f t="shared" si="9"/>
        <v>60.14438964455011</v>
      </c>
      <c r="K42">
        <f t="shared" si="9"/>
        <v>1.7420953985502792</v>
      </c>
      <c r="L42">
        <f t="shared" si="10"/>
        <v>-14.216092794275262</v>
      </c>
      <c r="M42">
        <f t="shared" si="11"/>
        <v>-32.585772236589897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2"/>
        <v>11.20069750753183</v>
      </c>
      <c r="B43">
        <f t="shared" si="3"/>
        <v>11.20069750753183</v>
      </c>
      <c r="C43" s="9">
        <f t="shared" si="4"/>
        <v>0.14400000000000004</v>
      </c>
      <c r="D43" s="9">
        <f t="shared" si="5"/>
        <v>8.7993024924681702</v>
      </c>
      <c r="E43" s="9">
        <f t="shared" si="5"/>
        <v>1.3152348888828496</v>
      </c>
      <c r="F43" s="9">
        <f t="shared" si="6"/>
        <v>1.3230649433170605</v>
      </c>
      <c r="G43" s="10">
        <f t="shared" si="13"/>
        <v>2.1666666599999997</v>
      </c>
      <c r="H43" s="5">
        <f t="shared" si="13"/>
        <v>1</v>
      </c>
      <c r="I43">
        <f t="shared" si="8"/>
        <v>60.079002776263124</v>
      </c>
      <c r="J43">
        <f t="shared" si="9"/>
        <v>60.059093087784461</v>
      </c>
      <c r="K43">
        <f t="shared" si="9"/>
        <v>1.5465807651307397</v>
      </c>
      <c r="L43">
        <f t="shared" si="10"/>
        <v>-14.174553400041505</v>
      </c>
      <c r="M43">
        <f t="shared" si="11"/>
        <v>-32.539008702525372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2"/>
        <v>10.840598090966324</v>
      </c>
      <c r="B44">
        <f t="shared" si="3"/>
        <v>10.840598090966324</v>
      </c>
      <c r="C44" s="9">
        <f t="shared" si="4"/>
        <v>0.15000000000000005</v>
      </c>
      <c r="D44" s="9">
        <f t="shared" si="5"/>
        <v>9.1594019090336758</v>
      </c>
      <c r="E44" s="9">
        <f t="shared" si="5"/>
        <v>1.3239286713169884</v>
      </c>
      <c r="F44" s="9">
        <f t="shared" si="6"/>
        <v>1.3327553296867021</v>
      </c>
      <c r="G44" s="10">
        <f t="shared" si="13"/>
        <v>2.1666666599999997</v>
      </c>
      <c r="H44" s="5">
        <f t="shared" si="13"/>
        <v>1</v>
      </c>
      <c r="I44">
        <f t="shared" si="8"/>
        <v>59.989268237300607</v>
      </c>
      <c r="J44">
        <f t="shared" si="9"/>
        <v>59.974045767384212</v>
      </c>
      <c r="K44">
        <f t="shared" si="9"/>
        <v>1.3513467129155874</v>
      </c>
      <c r="L44">
        <f t="shared" si="10"/>
        <v>-14.13334011156901</v>
      </c>
      <c r="M44">
        <f t="shared" si="11"/>
        <v>-32.4924551326813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2"/>
        <v>10.481008216484026</v>
      </c>
      <c r="B45">
        <f t="shared" si="3"/>
        <v>10.481008216484026</v>
      </c>
      <c r="C45" s="9">
        <f t="shared" si="4"/>
        <v>0.15600000000000006</v>
      </c>
      <c r="D45" s="9">
        <f t="shared" si="5"/>
        <v>9.5189917835159736</v>
      </c>
      <c r="E45" s="9">
        <f t="shared" si="5"/>
        <v>1.3314518874020937</v>
      </c>
      <c r="F45" s="9">
        <f t="shared" si="6"/>
        <v>1.3413552154888655</v>
      </c>
      <c r="G45" s="10">
        <f t="shared" si="13"/>
        <v>2.1666666599999997</v>
      </c>
      <c r="H45" s="5">
        <f t="shared" si="13"/>
        <v>1</v>
      </c>
      <c r="I45">
        <f t="shared" si="8"/>
        <v>59.900408981334486</v>
      </c>
      <c r="J45">
        <f t="shared" si="9"/>
        <v>59.889245726714798</v>
      </c>
      <c r="K45">
        <f t="shared" si="9"/>
        <v>1.1563919821194997</v>
      </c>
      <c r="L45">
        <f t="shared" si="10"/>
        <v>-14.092450891979876</v>
      </c>
      <c r="M45">
        <f t="shared" si="11"/>
        <v>-32.4461089074032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2"/>
        <v>10.121926406239794</v>
      </c>
      <c r="B46">
        <f t="shared" si="3"/>
        <v>10.121926406239794</v>
      </c>
      <c r="C46" s="9">
        <f t="shared" si="4"/>
        <v>0.16200000000000006</v>
      </c>
      <c r="D46" s="9">
        <f t="shared" si="5"/>
        <v>9.878073593760206</v>
      </c>
      <c r="E46" s="9">
        <f t="shared" si="5"/>
        <v>1.3378062093344776</v>
      </c>
      <c r="F46" s="9">
        <f t="shared" si="6"/>
        <v>1.3488692036569438</v>
      </c>
      <c r="G46" s="10">
        <f t="shared" si="13"/>
        <v>2.1666666599999997</v>
      </c>
      <c r="H46" s="5">
        <f t="shared" si="13"/>
        <v>1</v>
      </c>
      <c r="I46">
        <f t="shared" si="8"/>
        <v>59.812423162200133</v>
      </c>
      <c r="J46">
        <f t="shared" si="9"/>
        <v>59.80469102136292</v>
      </c>
      <c r="K46">
        <f t="shared" si="9"/>
        <v>0.96171532867508047</v>
      </c>
      <c r="L46">
        <f t="shared" si="10"/>
        <v>-14.051883717002966</v>
      </c>
      <c r="M46">
        <f t="shared" si="11"/>
        <v>-32.399967423902822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2"/>
        <v>9.7633511940185222</v>
      </c>
      <c r="B47">
        <f t="shared" si="3"/>
        <v>9.7633511940185222</v>
      </c>
      <c r="C47" s="9">
        <f t="shared" si="4"/>
        <v>0.16800000000000007</v>
      </c>
      <c r="D47" s="9">
        <f t="shared" si="5"/>
        <v>10.236648805981478</v>
      </c>
      <c r="E47" s="9">
        <f t="shared" si="5"/>
        <v>1.3429933018928979</v>
      </c>
      <c r="F47" s="9">
        <f t="shared" si="6"/>
        <v>1.3553018728123161</v>
      </c>
      <c r="G47" s="10">
        <f t="shared" si="13"/>
        <v>2.1666666599999997</v>
      </c>
      <c r="H47" s="5">
        <f t="shared" si="13"/>
        <v>1</v>
      </c>
      <c r="I47">
        <f t="shared" si="8"/>
        <v>59.72530893099168</v>
      </c>
      <c r="J47">
        <f t="shared" si="9"/>
        <v>59.720379719060901</v>
      </c>
      <c r="K47">
        <f t="shared" si="9"/>
        <v>0.7673155241316636</v>
      </c>
      <c r="L47">
        <f t="shared" si="10"/>
        <v>-14.011636574782413</v>
      </c>
      <c r="M47">
        <f t="shared" si="11"/>
        <v>-32.354028096152412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2"/>
        <v>9.405281125162503</v>
      </c>
      <c r="B48">
        <f t="shared" si="3"/>
        <v>9.405281125162503</v>
      </c>
      <c r="C48" s="9">
        <f t="shared" si="4"/>
        <v>0.17400000000000007</v>
      </c>
      <c r="D48" s="9">
        <f t="shared" si="5"/>
        <v>10.594718874837497</v>
      </c>
      <c r="E48" s="9">
        <f t="shared" si="5"/>
        <v>1.3470148225319571</v>
      </c>
      <c r="F48" s="9">
        <f t="shared" si="6"/>
        <v>1.36065777750099</v>
      </c>
      <c r="G48" s="10">
        <f t="shared" si="13"/>
        <v>2.1666666599999997</v>
      </c>
      <c r="H48" s="5">
        <f t="shared" si="13"/>
        <v>1</v>
      </c>
      <c r="I48">
        <f t="shared" si="8"/>
        <v>59.639064435759451</v>
      </c>
      <c r="J48">
        <f t="shared" si="9"/>
        <v>59.636309899612208</v>
      </c>
      <c r="K48">
        <f t="shared" si="9"/>
        <v>0.57319135555474909</v>
      </c>
      <c r="L48">
        <f t="shared" si="10"/>
        <v>-13.971707465688858</v>
      </c>
      <c r="M48">
        <f t="shared" si="11"/>
        <v>-32.308288354781737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2"/>
        <v>9.0477147564992126</v>
      </c>
      <c r="B49">
        <f t="shared" si="3"/>
        <v>9.0477147564992126</v>
      </c>
      <c r="C49" s="9">
        <f t="shared" si="4"/>
        <v>0.18000000000000008</v>
      </c>
      <c r="D49" s="9">
        <f t="shared" si="5"/>
        <v>10.952285243500787</v>
      </c>
      <c r="E49" s="9">
        <f t="shared" si="5"/>
        <v>1.3498724214748996</v>
      </c>
      <c r="F49" s="9">
        <f t="shared" si="6"/>
        <v>1.3649414484280284</v>
      </c>
      <c r="G49" s="10">
        <f t="shared" si="13"/>
        <v>2.1666666599999997</v>
      </c>
      <c r="H49" s="5">
        <f t="shared" si="13"/>
        <v>1</v>
      </c>
      <c r="I49">
        <f t="shared" si="8"/>
        <v>59.553687821211383</v>
      </c>
      <c r="J49">
        <f t="shared" si="9"/>
        <v>59.552479654818072</v>
      </c>
      <c r="K49">
        <f t="shared" si="9"/>
        <v>0.37934162542605865</v>
      </c>
      <c r="L49">
        <f t="shared" si="10"/>
        <v>-13.932094402133515</v>
      </c>
      <c r="M49">
        <f t="shared" si="11"/>
        <v>-32.262745646977727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2"/>
        <v>8.6906506562695434</v>
      </c>
      <c r="B50">
        <f t="shared" si="3"/>
        <v>8.6906506562695434</v>
      </c>
      <c r="C50" s="9">
        <f t="shared" si="4"/>
        <v>0.18600000000000008</v>
      </c>
      <c r="D50" s="9">
        <f t="shared" si="5"/>
        <v>11.309349343730457</v>
      </c>
      <c r="E50" s="9">
        <f t="shared" si="5"/>
        <v>1.3515677418058103</v>
      </c>
      <c r="F50" s="9">
        <f t="shared" si="6"/>
        <v>1.3681573926897805</v>
      </c>
      <c r="G50" s="10">
        <f t="shared" si="13"/>
        <v>2.1666666599999997</v>
      </c>
      <c r="H50" s="5">
        <f t="shared" si="13"/>
        <v>1</v>
      </c>
      <c r="I50">
        <f t="shared" si="8"/>
        <v>59.469177228418275</v>
      </c>
      <c r="J50">
        <f t="shared" si="9"/>
        <v>59.468887088405268</v>
      </c>
      <c r="K50">
        <f t="shared" si="9"/>
        <v>0.18576515154419229</v>
      </c>
      <c r="L50">
        <f t="shared" si="10"/>
        <v>-13.892795408384977</v>
      </c>
      <c r="M50">
        <f t="shared" si="11"/>
        <v>-32.217397436386769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2"/>
        <v>8.3340874040564632</v>
      </c>
      <c r="B51">
        <f t="shared" si="3"/>
        <v>8.3340874040564632</v>
      </c>
      <c r="C51" s="9">
        <f t="shared" si="4"/>
        <v>0.19200000000000009</v>
      </c>
      <c r="D51" s="9">
        <f t="shared" si="5"/>
        <v>11.665912595943537</v>
      </c>
      <c r="E51" s="9">
        <f t="shared" si="5"/>
        <v>1.3521024195612206</v>
      </c>
      <c r="F51" s="9">
        <f t="shared" si="6"/>
        <v>1.3703100940039437</v>
      </c>
      <c r="G51" s="10">
        <f t="shared" si="13"/>
        <v>2.1666666599999997</v>
      </c>
      <c r="H51" s="5">
        <f t="shared" si="13"/>
        <v>1</v>
      </c>
      <c r="I51">
        <f t="shared" si="8"/>
        <v>59.385530794523014</v>
      </c>
      <c r="J51">
        <f t="shared" si="9"/>
        <v>59.385530315954959</v>
      </c>
      <c r="K51">
        <f t="shared" si="9"/>
        <v>-7.5392330741283209E-3</v>
      </c>
      <c r="L51">
        <f t="shared" si="10"/>
        <v>-13.853808520388766</v>
      </c>
      <c r="M51">
        <f t="shared" si="11"/>
        <v>-32.172241203019595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2"/>
        <v>7.9780235907141002</v>
      </c>
      <c r="B52">
        <f t="shared" si="3"/>
        <v>7.9780235907141002</v>
      </c>
      <c r="C52" s="9">
        <f t="shared" si="4"/>
        <v>0.19800000000000009</v>
      </c>
      <c r="D52" s="9">
        <f t="shared" si="5"/>
        <v>12.0219764092859</v>
      </c>
      <c r="E52" s="9">
        <f t="shared" si="5"/>
        <v>1.3514780838211216</v>
      </c>
      <c r="F52" s="9">
        <f t="shared" si="6"/>
        <v>1.3714040129374654</v>
      </c>
      <c r="G52" s="10">
        <f t="shared" si="13"/>
        <v>2.1666666599999997</v>
      </c>
      <c r="H52" s="5">
        <f t="shared" si="13"/>
        <v>1</v>
      </c>
      <c r="I52">
        <f t="shared" si="8"/>
        <v>59.302746652453763</v>
      </c>
      <c r="J52">
        <f t="shared" si="9"/>
        <v>59.302407464832626</v>
      </c>
      <c r="K52">
        <f t="shared" si="9"/>
        <v>-0.2005726802922459</v>
      </c>
      <c r="L52">
        <f t="shared" si="10"/>
        <v>-13.815131785589601</v>
      </c>
      <c r="M52">
        <f t="shared" si="11"/>
        <v>-32.127274443158662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2"/>
        <v>7.6224578182972458</v>
      </c>
      <c r="B53">
        <f t="shared" si="3"/>
        <v>7.6224578182972458</v>
      </c>
      <c r="C53" s="9">
        <f t="shared" si="4"/>
        <v>0.2040000000000001</v>
      </c>
      <c r="D53" s="9">
        <f t="shared" si="5"/>
        <v>12.377542181702754</v>
      </c>
      <c r="E53" s="9">
        <f t="shared" si="5"/>
        <v>1.3496963567993912</v>
      </c>
      <c r="F53" s="9">
        <f t="shared" si="6"/>
        <v>1.3714435871323154</v>
      </c>
      <c r="G53" s="10">
        <f t="shared" ref="G53:H68" si="14">G52</f>
        <v>2.1666666599999997</v>
      </c>
      <c r="H53" s="5">
        <f t="shared" si="14"/>
        <v>1</v>
      </c>
      <c r="I53">
        <f t="shared" si="8"/>
        <v>59.220822930641283</v>
      </c>
      <c r="J53">
        <f t="shared" si="9"/>
        <v>59.219516674119092</v>
      </c>
      <c r="K53">
        <f t="shared" si="9"/>
        <v>-0.39333632695119791</v>
      </c>
      <c r="L53">
        <f t="shared" si="10"/>
        <v>-13.776763262756406</v>
      </c>
      <c r="M53">
        <f t="shared" si="11"/>
        <v>-32.082494669268094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2"/>
        <v>7.26738869999126</v>
      </c>
      <c r="B54">
        <f t="shared" si="3"/>
        <v>7.26738869999126</v>
      </c>
      <c r="C54" s="9">
        <f t="shared" si="4"/>
        <v>0.2100000000000001</v>
      </c>
      <c r="D54" s="9">
        <f t="shared" si="5"/>
        <v>12.73261130000874</v>
      </c>
      <c r="E54" s="9">
        <f t="shared" si="5"/>
        <v>1.346758853933637</v>
      </c>
      <c r="F54" s="9">
        <f t="shared" si="6"/>
        <v>1.3704332315291428</v>
      </c>
      <c r="G54" s="10">
        <f t="shared" si="14"/>
        <v>2.1666666599999997</v>
      </c>
      <c r="H54" s="5">
        <f t="shared" si="14"/>
        <v>1</v>
      </c>
      <c r="I54">
        <f t="shared" si="8"/>
        <v>59.139757752740216</v>
      </c>
      <c r="J54">
        <f t="shared" si="9"/>
        <v>59.136856094542551</v>
      </c>
      <c r="K54">
        <f t="shared" si="9"/>
        <v>-0.58583129496680653</v>
      </c>
      <c r="L54">
        <f t="shared" si="10"/>
        <v>-13.738701021809961</v>
      </c>
      <c r="M54">
        <f t="shared" si="11"/>
        <v>-32.037899409906039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2"/>
        <v>6.9128148600423973</v>
      </c>
      <c r="B55">
        <f t="shared" si="3"/>
        <v>6.9128148600423973</v>
      </c>
      <c r="C55" s="9">
        <f t="shared" si="4"/>
        <v>0.21600000000000011</v>
      </c>
      <c r="D55" s="9">
        <f t="shared" si="5"/>
        <v>13.087185139957603</v>
      </c>
      <c r="E55" s="9">
        <f t="shared" si="5"/>
        <v>1.3426671839744579</v>
      </c>
      <c r="F55" s="9">
        <f t="shared" si="6"/>
        <v>1.3683773385888354</v>
      </c>
      <c r="G55" s="10">
        <f t="shared" si="14"/>
        <v>2.1666666599999997</v>
      </c>
      <c r="H55" s="5">
        <f t="shared" si="14"/>
        <v>1</v>
      </c>
      <c r="I55">
        <f t="shared" si="8"/>
        <v>59.059549237354609</v>
      </c>
      <c r="J55">
        <f t="shared" si="9"/>
        <v>59.054423888411691</v>
      </c>
      <c r="K55">
        <f t="shared" si="9"/>
        <v>-0.77805869142624273</v>
      </c>
      <c r="L55">
        <f t="shared" si="10"/>
        <v>-13.700943143653276</v>
      </c>
      <c r="M55">
        <f t="shared" si="11"/>
        <v>-31.993486209639443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2"/>
        <v>6.5587349336885126</v>
      </c>
      <c r="B56">
        <f t="shared" si="3"/>
        <v>6.5587349336885126</v>
      </c>
      <c r="C56" s="9">
        <f t="shared" si="4"/>
        <v>0.22200000000000011</v>
      </c>
      <c r="D56" s="9">
        <f t="shared" si="5"/>
        <v>13.441265066311487</v>
      </c>
      <c r="E56" s="9">
        <f t="shared" si="5"/>
        <v>1.337422949074127</v>
      </c>
      <c r="F56" s="9">
        <f t="shared" si="6"/>
        <v>1.3652802785120053</v>
      </c>
      <c r="G56" s="10">
        <f t="shared" si="14"/>
        <v>2.1666666599999997</v>
      </c>
      <c r="H56" s="5">
        <f t="shared" si="14"/>
        <v>1</v>
      </c>
      <c r="I56">
        <f t="shared" si="8"/>
        <v>58.980195497767511</v>
      </c>
      <c r="J56">
        <f t="shared" si="9"/>
        <v>58.972218229549775</v>
      </c>
      <c r="K56">
        <f t="shared" si="9"/>
        <v>-0.97001960868407933</v>
      </c>
      <c r="L56">
        <f t="shared" si="10"/>
        <v>-13.663487720004582</v>
      </c>
      <c r="M56">
        <f t="shared" si="11"/>
        <v>-31.949252628961187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2"/>
        <v>6.2051475670901741</v>
      </c>
      <c r="B57">
        <f t="shared" si="3"/>
        <v>6.2051475670901741</v>
      </c>
      <c r="C57" s="9">
        <f t="shared" si="4"/>
        <v>0.22800000000000012</v>
      </c>
      <c r="D57" s="9">
        <f t="shared" si="5"/>
        <v>13.794852432909826</v>
      </c>
      <c r="E57" s="9">
        <f t="shared" si="5"/>
        <v>1.3310277448747012</v>
      </c>
      <c r="F57" s="9">
        <f t="shared" si="6"/>
        <v>1.3611463994564132</v>
      </c>
      <c r="G57" s="10">
        <f t="shared" si="14"/>
        <v>2.1666666599999997</v>
      </c>
      <c r="H57" s="5">
        <f t="shared" si="14"/>
        <v>1</v>
      </c>
      <c r="I57">
        <f t="shared" si="8"/>
        <v>58.901694641674844</v>
      </c>
      <c r="J57">
        <f t="shared" si="9"/>
        <v>58.890237303229746</v>
      </c>
      <c r="K57">
        <f t="shared" si="9"/>
        <v>-1.1617151244578465</v>
      </c>
      <c r="L57">
        <f t="shared" si="10"/>
        <v>-13.626332853232965</v>
      </c>
      <c r="M57">
        <f t="shared" si="11"/>
        <v>-31.905196244209574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2"/>
        <v>5.8520514172621532</v>
      </c>
      <c r="B58">
        <f t="shared" si="3"/>
        <v>5.8520514172621532</v>
      </c>
      <c r="C58" s="9">
        <f t="shared" si="4"/>
        <v>0.23400000000000012</v>
      </c>
      <c r="D58" s="9">
        <f t="shared" si="5"/>
        <v>14.147948582737847</v>
      </c>
      <c r="E58" s="9">
        <f t="shared" si="5"/>
        <v>1.3234831605955584</v>
      </c>
      <c r="F58" s="9">
        <f t="shared" si="6"/>
        <v>1.355980027752357</v>
      </c>
      <c r="G58" s="10">
        <f t="shared" si="14"/>
        <v>2.1666666599999997</v>
      </c>
      <c r="H58" s="5">
        <f t="shared" si="14"/>
        <v>1</v>
      </c>
      <c r="I58">
        <f t="shared" si="8"/>
        <v>58.824044770923543</v>
      </c>
      <c r="J58">
        <f t="shared" si="9"/>
        <v>58.80847930611035</v>
      </c>
      <c r="K58">
        <f t="shared" si="9"/>
        <v>-1.353146301923104</v>
      </c>
      <c r="L58">
        <f t="shared" si="10"/>
        <v>-13.589476656196661</v>
      </c>
      <c r="M58">
        <f t="shared" si="11"/>
        <v>-31.86131464749009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2"/>
        <v>5.4994451520053023</v>
      </c>
      <c r="B59">
        <f t="shared" si="3"/>
        <v>5.4994451520053023</v>
      </c>
      <c r="C59" s="9">
        <f t="shared" si="4"/>
        <v>0.24000000000000013</v>
      </c>
      <c r="D59" s="9">
        <f t="shared" si="5"/>
        <v>14.500554847994698</v>
      </c>
      <c r="E59" s="9">
        <f t="shared" si="5"/>
        <v>1.314790779120365</v>
      </c>
      <c r="F59" s="9">
        <f t="shared" si="6"/>
        <v>1.3497854681160328</v>
      </c>
      <c r="G59" s="10">
        <f t="shared" si="14"/>
        <v>2.1666666599999997</v>
      </c>
      <c r="H59" s="5">
        <f t="shared" si="14"/>
        <v>1</v>
      </c>
      <c r="I59">
        <f t="shared" si="8"/>
        <v>58.747243981253945</v>
      </c>
      <c r="J59">
        <f t="shared" si="9"/>
        <v>58.726942446173169</v>
      </c>
      <c r="K59">
        <f t="shared" si="9"/>
        <v>-1.5443141898080446</v>
      </c>
      <c r="L59">
        <f t="shared" si="10"/>
        <v>-13.552917252083901</v>
      </c>
      <c r="M59">
        <f t="shared" si="11"/>
        <v>-31.817605446599387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2"/>
        <v>5.1473274498388015</v>
      </c>
      <c r="B60">
        <f t="shared" si="3"/>
        <v>5.1473274498388015</v>
      </c>
      <c r="C60" s="9">
        <f t="shared" si="4"/>
        <v>0.24600000000000014</v>
      </c>
      <c r="D60" s="9">
        <f t="shared" si="5"/>
        <v>14.852672550161198</v>
      </c>
      <c r="E60" s="9">
        <f t="shared" si="5"/>
        <v>1.304952177083478</v>
      </c>
      <c r="F60" s="9">
        <f t="shared" si="6"/>
        <v>1.3425670038608999</v>
      </c>
      <c r="G60" s="10">
        <f t="shared" si="14"/>
        <v>2.1666666599999997</v>
      </c>
      <c r="H60" s="5">
        <f t="shared" si="14"/>
        <v>1</v>
      </c>
      <c r="I60">
        <f t="shared" si="8"/>
        <v>58.671290362046555</v>
      </c>
      <c r="J60">
        <f t="shared" si="9"/>
        <v>58.645624942660668</v>
      </c>
      <c r="K60">
        <f t="shared" si="9"/>
        <v>-1.735219822487641</v>
      </c>
      <c r="L60">
        <f t="shared" si="10"/>
        <v>-13.516652774256382</v>
      </c>
      <c r="M60">
        <f t="shared" si="11"/>
        <v>-31.77406626495149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2"/>
        <v>4.7956969999327743</v>
      </c>
      <c r="B61">
        <f t="shared" si="3"/>
        <v>4.7956969999327743</v>
      </c>
      <c r="C61" s="9">
        <f t="shared" si="4"/>
        <v>0.25200000000000011</v>
      </c>
      <c r="D61" s="9">
        <f t="shared" si="5"/>
        <v>15.204303000067226</v>
      </c>
      <c r="E61" s="9">
        <f t="shared" si="5"/>
        <v>1.2939689249557831</v>
      </c>
      <c r="F61" s="9">
        <f t="shared" si="6"/>
        <v>1.3343288971070508</v>
      </c>
      <c r="G61" s="10">
        <f t="shared" si="14"/>
        <v>2.1666666599999997</v>
      </c>
      <c r="H61" s="5">
        <f t="shared" si="14"/>
        <v>1</v>
      </c>
      <c r="I61">
        <f t="shared" si="8"/>
        <v>58.596181996073142</v>
      </c>
      <c r="J61">
        <f t="shared" si="9"/>
        <v>58.564525026015126</v>
      </c>
      <c r="K61">
        <f t="shared" si="9"/>
        <v>-1.9258642200773499</v>
      </c>
      <c r="L61">
        <f t="shared" si="10"/>
        <v>-13.480681366095299</v>
      </c>
      <c r="M61">
        <f t="shared" si="11"/>
        <v>-31.730694741506163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2"/>
        <v>4.4445525020412724</v>
      </c>
      <c r="B62">
        <f t="shared" si="3"/>
        <v>4.4445525020412724</v>
      </c>
      <c r="C62" s="9">
        <f t="shared" si="4"/>
        <v>0.25800000000000012</v>
      </c>
      <c r="D62" s="9">
        <f t="shared" si="5"/>
        <v>15.555447497958728</v>
      </c>
      <c r="E62" s="9">
        <f t="shared" si="5"/>
        <v>1.2818425871299719</v>
      </c>
      <c r="F62" s="9">
        <f t="shared" si="6"/>
        <v>1.3250753889886195</v>
      </c>
      <c r="G62" s="10">
        <f t="shared" si="14"/>
        <v>2.1666666599999997</v>
      </c>
      <c r="H62" s="5">
        <f t="shared" si="14"/>
        <v>1</v>
      </c>
      <c r="I62">
        <f t="shared" si="8"/>
        <v>58.521916959252344</v>
      </c>
      <c r="J62">
        <f t="shared" si="9"/>
        <v>58.483640937818556</v>
      </c>
      <c r="K62">
        <f t="shared" si="9"/>
        <v>-2.1162483885263867</v>
      </c>
      <c r="L62">
        <f t="shared" si="10"/>
        <v>-13.445001180849928</v>
      </c>
      <c r="M62">
        <f t="shared" si="11"/>
        <v>-31.687488530699362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2"/>
        <v>4.0938926664356163</v>
      </c>
      <c r="B63">
        <f t="shared" si="3"/>
        <v>4.0938926664356163</v>
      </c>
      <c r="C63" s="9">
        <f t="shared" si="4"/>
        <v>0.26400000000000012</v>
      </c>
      <c r="D63" s="9">
        <f t="shared" si="5"/>
        <v>15.906107333564384</v>
      </c>
      <c r="E63" s="9">
        <f t="shared" si="5"/>
        <v>1.268574722005261</v>
      </c>
      <c r="F63" s="9">
        <f t="shared" si="6"/>
        <v>1.3148106998592324</v>
      </c>
      <c r="G63" s="10">
        <f t="shared" si="14"/>
        <v>2.1666666599999997</v>
      </c>
      <c r="H63" s="5">
        <f t="shared" si="14"/>
        <v>1</v>
      </c>
      <c r="I63">
        <f t="shared" si="8"/>
        <v>58.448493320409639</v>
      </c>
      <c r="J63">
        <f t="shared" si="9"/>
        <v>58.40297093073346</v>
      </c>
      <c r="K63">
        <f t="shared" si="9"/>
        <v>-2.3063733197105831</v>
      </c>
      <c r="L63">
        <f t="shared" si="10"/>
        <v>-13.409610381488763</v>
      </c>
      <c r="M63">
        <f t="shared" si="11"/>
        <v>-31.644445302375797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2"/>
        <v>3.7437162138380842</v>
      </c>
      <c r="B64">
        <f t="shared" si="3"/>
        <v>3.7437162138380842</v>
      </c>
      <c r="C64" s="9">
        <f t="shared" si="4"/>
        <v>0.27000000000000013</v>
      </c>
      <c r="D64" s="9">
        <f t="shared" si="5"/>
        <v>16.256283786161916</v>
      </c>
      <c r="E64" s="9">
        <f t="shared" si="5"/>
        <v>1.2541668820715548</v>
      </c>
      <c r="F64" s="9">
        <f t="shared" si="6"/>
        <v>1.303539029495528</v>
      </c>
      <c r="G64" s="10">
        <f t="shared" si="14"/>
        <v>2.1666666599999997</v>
      </c>
      <c r="H64" s="5">
        <f t="shared" si="14"/>
        <v>1</v>
      </c>
      <c r="I64">
        <f t="shared" si="8"/>
        <v>58.375909141041866</v>
      </c>
      <c r="J64">
        <f t="shared" si="9"/>
        <v>58.322513268444524</v>
      </c>
      <c r="K64">
        <f t="shared" si="9"/>
        <v>-2.4962399915248379</v>
      </c>
      <c r="L64">
        <f t="shared" si="10"/>
        <v>-13.374507140553158</v>
      </c>
      <c r="M64">
        <f t="shared" si="11"/>
        <v>-31.601562741723498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2"/>
        <v>3.3940218753559463</v>
      </c>
      <c r="B65">
        <f t="shared" si="3"/>
        <v>3.3940218753559463</v>
      </c>
      <c r="C65" s="9">
        <f t="shared" si="4"/>
        <v>0.27600000000000013</v>
      </c>
      <c r="D65" s="9">
        <f t="shared" si="5"/>
        <v>16.605978124644054</v>
      </c>
      <c r="E65" s="9">
        <f t="shared" si="5"/>
        <v>1.2386206139930547</v>
      </c>
      <c r="F65" s="9">
        <f t="shared" si="6"/>
        <v>1.2912645572987542</v>
      </c>
      <c r="G65" s="10">
        <f t="shared" si="14"/>
        <v>2.1666666599999997</v>
      </c>
      <c r="H65" s="5">
        <f t="shared" si="14"/>
        <v>1</v>
      </c>
      <c r="I65">
        <f t="shared" si="8"/>
        <v>58.304162475086279</v>
      </c>
      <c r="J65">
        <f t="shared" si="9"/>
        <v>58.242266225601206</v>
      </c>
      <c r="K65">
        <f t="shared" si="9"/>
        <v>-2.6858493679751789</v>
      </c>
      <c r="L65">
        <f t="shared" si="10"/>
        <v>-13.339689640013491</v>
      </c>
      <c r="M65">
        <f t="shared" si="11"/>
        <v>-31.558838549210392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2"/>
        <v>3.0448083924158595</v>
      </c>
      <c r="B66">
        <f t="shared" si="3"/>
        <v>3.0448083924158595</v>
      </c>
      <c r="C66" s="9">
        <f t="shared" si="4"/>
        <v>0.28200000000000014</v>
      </c>
      <c r="D66" s="9">
        <f t="shared" si="5"/>
        <v>16.95519160758414</v>
      </c>
      <c r="E66" s="9">
        <f t="shared" si="5"/>
        <v>1.2219374586913179</v>
      </c>
      <c r="F66" s="9">
        <f t="shared" si="6"/>
        <v>1.2779914424944678</v>
      </c>
      <c r="G66" s="10">
        <f t="shared" si="14"/>
        <v>2.1666666599999997</v>
      </c>
      <c r="H66" s="5">
        <f t="shared" si="14"/>
        <v>1</v>
      </c>
      <c r="I66">
        <f t="shared" si="8"/>
        <v>58.233251368694155</v>
      </c>
      <c r="J66">
        <f t="shared" si="9"/>
        <v>58.162228087761122</v>
      </c>
      <c r="K66">
        <f t="shared" si="9"/>
        <v>-2.8752023992704414</v>
      </c>
      <c r="L66">
        <f t="shared" si="10"/>
        <v>-13.305156071127815</v>
      </c>
      <c r="M66">
        <f t="shared" si="11"/>
        <v>-31.51627044052282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2"/>
        <v>2.6960745166985731</v>
      </c>
      <c r="B67">
        <f t="shared" si="3"/>
        <v>2.6960745166985731</v>
      </c>
      <c r="C67" s="9">
        <f t="shared" si="4"/>
        <v>0.28800000000000014</v>
      </c>
      <c r="D67" s="9">
        <f t="shared" si="5"/>
        <v>17.303925483301427</v>
      </c>
      <c r="E67" s="9">
        <f t="shared" si="5"/>
        <v>1.2041189514277657</v>
      </c>
      <c r="F67" s="9">
        <f t="shared" si="6"/>
        <v>1.2637238243303437</v>
      </c>
      <c r="G67" s="10">
        <f t="shared" si="14"/>
        <v>2.1666666599999997</v>
      </c>
      <c r="H67" s="5">
        <f t="shared" si="14"/>
        <v>1</v>
      </c>
      <c r="I67">
        <f t="shared" si="8"/>
        <v>58.163173860008989</v>
      </c>
      <c r="J67">
        <f t="shared" si="9"/>
        <v>58.082397151334355</v>
      </c>
      <c r="K67">
        <f t="shared" si="9"/>
        <v>-3.0643000219135783</v>
      </c>
      <c r="L67">
        <f t="shared" si="10"/>
        <v>-13.270904634302978</v>
      </c>
      <c r="M67">
        <f t="shared" si="11"/>
        <v>-31.473856146505941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2"/>
        <v>2.3478190100739837</v>
      </c>
      <c r="B68">
        <f t="shared" si="3"/>
        <v>2.3478190100739837</v>
      </c>
      <c r="C68" s="9">
        <f t="shared" si="4"/>
        <v>0.29400000000000015</v>
      </c>
      <c r="D68" s="9">
        <f t="shared" si="5"/>
        <v>17.652180989926016</v>
      </c>
      <c r="E68" s="9">
        <f t="shared" si="5"/>
        <v>1.1851666218856471</v>
      </c>
      <c r="F68" s="9">
        <f t="shared" si="6"/>
        <v>1.2484658222721148</v>
      </c>
      <c r="G68" s="10">
        <f t="shared" si="14"/>
        <v>2.1666666599999997</v>
      </c>
      <c r="H68" s="5">
        <f t="shared" si="14"/>
        <v>1</v>
      </c>
      <c r="I68">
        <f t="shared" si="8"/>
        <v>58.093927978949409</v>
      </c>
      <c r="J68">
        <f t="shared" si="9"/>
        <v>58.002771723528539</v>
      </c>
      <c r="K68">
        <f t="shared" si="9"/>
        <v>-3.2531431587926138</v>
      </c>
      <c r="L68">
        <f t="shared" si="10"/>
        <v>-13.236933538958215</v>
      </c>
      <c r="M68">
        <f t="shared" si="11"/>
        <v>-31.431593413106036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2"/>
        <v>2.0000406445365151</v>
      </c>
      <c r="B69">
        <f t="shared" si="3"/>
        <v>2.0000406445365151</v>
      </c>
      <c r="C69" s="9">
        <f t="shared" si="4"/>
        <v>0.30000000000000016</v>
      </c>
      <c r="D69" s="9">
        <f t="shared" si="5"/>
        <v>17.999959355463485</v>
      </c>
      <c r="E69" s="9">
        <f t="shared" si="5"/>
        <v>1.1650819942514556</v>
      </c>
      <c r="F69" s="9">
        <f t="shared" si="6"/>
        <v>1.2322215361976601</v>
      </c>
      <c r="G69" s="10">
        <f t="shared" ref="G69:H84" si="15">G68</f>
        <v>2.1666666599999997</v>
      </c>
      <c r="H69" s="5">
        <f t="shared" si="15"/>
        <v>1</v>
      </c>
      <c r="I69">
        <f t="shared" si="8"/>
        <v>58.025511746996685</v>
      </c>
      <c r="J69">
        <f t="shared" si="9"/>
        <v>57.923350122294792</v>
      </c>
      <c r="K69">
        <f t="shared" si="9"/>
        <v>-3.4417327192712501</v>
      </c>
      <c r="L69">
        <f t="shared" si="10"/>
        <v>-13.203241003391167</v>
      </c>
      <c r="M69">
        <f t="shared" si="11"/>
        <v>-31.389480001314627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2"/>
        <v>1.6527382021408066</v>
      </c>
      <c r="B70">
        <f t="shared" si="3"/>
        <v>1.6527382021408066</v>
      </c>
      <c r="C70" s="9">
        <f t="shared" si="4"/>
        <v>0.30600000000000016</v>
      </c>
      <c r="D70" s="9">
        <f t="shared" si="5"/>
        <v>18.347261797859193</v>
      </c>
      <c r="E70" s="9">
        <f t="shared" si="5"/>
        <v>1.1438665872958045</v>
      </c>
      <c r="F70" s="9">
        <f t="shared" si="6"/>
        <v>1.2149950465892507</v>
      </c>
      <c r="G70" s="10">
        <f t="shared" si="15"/>
        <v>2.1666666599999997</v>
      </c>
      <c r="H70" s="5">
        <f t="shared" si="15"/>
        <v>1</v>
      </c>
      <c r="I70">
        <f t="shared" si="8"/>
        <v>57.957923176986981</v>
      </c>
      <c r="J70">
        <f t="shared" si="9"/>
        <v>57.844130676274446</v>
      </c>
      <c r="K70">
        <f t="shared" si="9"/>
        <v>-3.6300695992791381</v>
      </c>
      <c r="L70">
        <f t="shared" si="10"/>
        <v>-13.169825254646343</v>
      </c>
      <c r="M70">
        <f t="shared" si="11"/>
        <v>-31.34751368711434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2"/>
        <v>1.3059104749377433</v>
      </c>
      <c r="B71">
        <f t="shared" si="3"/>
        <v>1.3059104749377433</v>
      </c>
      <c r="C71" s="9">
        <f t="shared" si="4"/>
        <v>0.31200000000000017</v>
      </c>
      <c r="D71" s="9">
        <f t="shared" si="5"/>
        <v>18.694089525062257</v>
      </c>
      <c r="E71" s="9">
        <f t="shared" si="5"/>
        <v>1.1215219144537616</v>
      </c>
      <c r="F71" s="9">
        <f t="shared" si="6"/>
        <v>1.1967904147239712</v>
      </c>
      <c r="G71" s="10">
        <f t="shared" si="15"/>
        <v>2.1666666599999997</v>
      </c>
      <c r="H71" s="5">
        <f t="shared" si="15"/>
        <v>1</v>
      </c>
      <c r="I71">
        <f t="shared" si="8"/>
        <v>57.891160272908365</v>
      </c>
      <c r="J71">
        <f t="shared" si="9"/>
        <v>57.765111724746568</v>
      </c>
      <c r="K71">
        <f t="shared" si="9"/>
        <v>-3.8181546814018241</v>
      </c>
      <c r="L71">
        <f t="shared" si="10"/>
        <v>-13.136684528385985</v>
      </c>
      <c r="M71">
        <f t="shared" si="11"/>
        <v>-31.305692261426575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2"/>
        <v>0.95955626491077339</v>
      </c>
      <c r="B72">
        <f t="shared" si="3"/>
        <v>0.95955626491077339</v>
      </c>
      <c r="C72" s="9">
        <f t="shared" si="4"/>
        <v>0.31800000000000017</v>
      </c>
      <c r="D72" s="9">
        <f t="shared" si="5"/>
        <v>19.040443735089227</v>
      </c>
      <c r="E72" s="9">
        <f t="shared" si="5"/>
        <v>1.0980494839046451</v>
      </c>
      <c r="F72" s="9">
        <f t="shared" si="6"/>
        <v>1.1776116828623366</v>
      </c>
      <c r="G72" s="10">
        <f t="shared" si="15"/>
        <v>2.1666666599999997</v>
      </c>
      <c r="H72" s="5">
        <f t="shared" si="15"/>
        <v>1</v>
      </c>
      <c r="I72">
        <f t="shared" si="8"/>
        <v>57.825221029702568</v>
      </c>
      <c r="J72">
        <f t="shared" si="9"/>
        <v>57.686291617576252</v>
      </c>
      <c r="K72">
        <f t="shared" si="9"/>
        <v>-4.0059888349703838</v>
      </c>
      <c r="L72">
        <f t="shared" si="10"/>
        <v>-13.103817068763327</v>
      </c>
      <c r="M72">
        <f t="shared" si="11"/>
        <v>-31.264013530060822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2"/>
        <v>0.61367438391255291</v>
      </c>
      <c r="B73">
        <f t="shared" si="3"/>
        <v>0.61367438391255291</v>
      </c>
      <c r="C73" s="9">
        <f t="shared" si="4"/>
        <v>0.32400000000000018</v>
      </c>
      <c r="D73" s="9">
        <f t="shared" si="5"/>
        <v>19.386325616087447</v>
      </c>
      <c r="E73" s="9">
        <f t="shared" si="5"/>
        <v>1.0734507986512816</v>
      </c>
      <c r="F73" s="9">
        <f t="shared" si="6"/>
        <v>1.1574628744351112</v>
      </c>
      <c r="G73" s="10">
        <f t="shared" si="15"/>
        <v>2.1666666599999997</v>
      </c>
      <c r="H73" s="5">
        <f t="shared" si="15"/>
        <v>1</v>
      </c>
      <c r="I73">
        <f t="shared" si="8"/>
        <v>57.760103433071514</v>
      </c>
      <c r="J73">
        <f t="shared" si="9"/>
        <v>57.607668715163669</v>
      </c>
      <c r="K73">
        <f t="shared" si="9"/>
        <v>-4.1935729161507487</v>
      </c>
      <c r="L73">
        <f t="shared" si="10"/>
        <v>-13.071221128298236</v>
      </c>
      <c r="M73">
        <f t="shared" si="11"/>
        <v>-31.222475313665655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2"/>
        <v>0.2682636536018812</v>
      </c>
      <c r="B74">
        <f t="shared" si="3"/>
        <v>0.2682636536018812</v>
      </c>
      <c r="C74" s="9">
        <f t="shared" si="4"/>
        <v>0.33000000000000018</v>
      </c>
      <c r="D74" s="9">
        <f t="shared" si="5"/>
        <v>19.731736346398119</v>
      </c>
      <c r="E74" s="9">
        <f t="shared" si="5"/>
        <v>1.0477273565987311</v>
      </c>
      <c r="F74" s="9">
        <f t="shared" si="6"/>
        <v>1.1363479942283496</v>
      </c>
      <c r="G74" s="10">
        <f t="shared" si="15"/>
        <v>2.1666666599999997</v>
      </c>
      <c r="H74" s="5">
        <f t="shared" si="15"/>
        <v>1</v>
      </c>
      <c r="I74">
        <f t="shared" si="8"/>
        <v>57.695805459288813</v>
      </c>
      <c r="J74">
        <f t="shared" si="9"/>
        <v>57.529241388393878</v>
      </c>
      <c r="K74">
        <f t="shared" si="9"/>
        <v>-4.3809077680327428</v>
      </c>
      <c r="L74">
        <f t="shared" si="10"/>
        <v>-13.038894967755223</v>
      </c>
      <c r="M74">
        <f t="shared" si="11"/>
        <v>-31.181075447681362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2"/>
        <v>7.6677094619061137E-2</v>
      </c>
      <c r="B75">
        <f t="shared" si="3"/>
        <v>7.6677094619061137E-2</v>
      </c>
      <c r="C75" s="9">
        <f t="shared" si="4"/>
        <v>0.33600000000000019</v>
      </c>
      <c r="D75" s="9">
        <f t="shared" si="5"/>
        <v>20.076677094619061</v>
      </c>
      <c r="E75" s="9">
        <f t="shared" si="5"/>
        <v>1.0208806506324763</v>
      </c>
      <c r="F75" s="9">
        <f t="shared" si="6"/>
        <v>1.114271028566673</v>
      </c>
      <c r="G75" s="10">
        <f t="shared" si="15"/>
        <v>2.1666666599999997</v>
      </c>
      <c r="H75" s="5">
        <f t="shared" si="15"/>
        <v>1</v>
      </c>
      <c r="I75">
        <f t="shared" si="8"/>
        <v>57.632325075015913</v>
      </c>
      <c r="J75">
        <f t="shared" si="9"/>
        <v>57.451008018587345</v>
      </c>
      <c r="K75">
        <f t="shared" si="9"/>
        <v>-4.5679942207188313</v>
      </c>
      <c r="L75">
        <f t="shared" si="10"/>
        <v>-13.006836856023789</v>
      </c>
      <c r="M75">
        <f t="shared" si="11"/>
        <v>-31.139811782294114</v>
      </c>
      <c r="S75">
        <f t="shared" si="0"/>
        <v>1</v>
      </c>
      <c r="T75" t="b">
        <f t="shared" si="1"/>
        <v>0</v>
      </c>
      <c r="U75" t="b">
        <f t="shared" si="2"/>
        <v>1</v>
      </c>
    </row>
    <row r="76" spans="1:21" x14ac:dyDescent="0.2">
      <c r="A76">
        <f t="shared" si="12"/>
        <v>100</v>
      </c>
      <c r="B76">
        <f t="shared" si="3"/>
        <v>0.42114901966717611</v>
      </c>
      <c r="C76" s="9">
        <f t="shared" si="4"/>
        <v>0.34200000000000019</v>
      </c>
      <c r="D76" s="9">
        <f t="shared" si="5"/>
        <v>20.421149019667176</v>
      </c>
      <c r="E76" s="9">
        <f t="shared" si="5"/>
        <v>0.99291216869608212</v>
      </c>
      <c r="F76" s="9">
        <f t="shared" si="6"/>
        <v>1.0912359454947933</v>
      </c>
      <c r="G76" s="10">
        <f t="shared" si="15"/>
        <v>2.1666666599999997</v>
      </c>
      <c r="H76" s="5">
        <f t="shared" si="15"/>
        <v>1</v>
      </c>
      <c r="I76">
        <f t="shared" si="8"/>
        <v>57.569660237123315</v>
      </c>
      <c r="J76">
        <f t="shared" si="9"/>
        <v>57.372966997451201</v>
      </c>
      <c r="K76">
        <f t="shared" si="9"/>
        <v>-4.7548330914125962</v>
      </c>
      <c r="L76">
        <f t="shared" si="10"/>
        <v>-12.975045070001103</v>
      </c>
      <c r="M76">
        <f t="shared" si="11"/>
        <v>-31.09868218239172</v>
      </c>
      <c r="S76">
        <f t="shared" si="0"/>
        <v>0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2"/>
        <v>100</v>
      </c>
      <c r="B77">
        <f t="shared" si="3"/>
        <v>0.76515327084062434</v>
      </c>
      <c r="C77" s="9">
        <f t="shared" si="4"/>
        <v>0.3480000000000002</v>
      </c>
      <c r="D77" s="9">
        <f t="shared" si="5"/>
        <v>20.765153270840624</v>
      </c>
      <c r="E77" s="9">
        <f t="shared" si="5"/>
        <v>0.9638233938683235</v>
      </c>
      <c r="F77" s="9">
        <f t="shared" si="6"/>
        <v>1.0672466949573045</v>
      </c>
      <c r="G77" s="10">
        <f t="shared" si="15"/>
        <v>2.1666666599999997</v>
      </c>
      <c r="H77" s="5">
        <f t="shared" si="15"/>
        <v>1</v>
      </c>
      <c r="I77">
        <f t="shared" si="8"/>
        <v>57.507808892516579</v>
      </c>
      <c r="J77">
        <f t="shared" si="9"/>
        <v>57.295116727031193</v>
      </c>
      <c r="K77">
        <f t="shared" si="9"/>
        <v>-4.9414251845069463</v>
      </c>
      <c r="L77">
        <f t="shared" si="10"/>
        <v>-12.943517894477003</v>
      </c>
      <c r="M77">
        <f t="shared" si="11"/>
        <v>-31.057684527520831</v>
      </c>
      <c r="S77">
        <f t="shared" si="0"/>
        <v>0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2"/>
        <v>100</v>
      </c>
      <c r="B78">
        <f t="shared" si="3"/>
        <v>1.1086909878807099</v>
      </c>
      <c r="C78" s="9">
        <f t="shared" si="4"/>
        <v>0.3540000000000002</v>
      </c>
      <c r="D78" s="9">
        <f t="shared" si="5"/>
        <v>21.10869098788071</v>
      </c>
      <c r="E78" s="9">
        <f t="shared" si="5"/>
        <v>0.93361580443978642</v>
      </c>
      <c r="F78" s="9">
        <f t="shared" si="6"/>
        <v>1.0423072089767471</v>
      </c>
      <c r="G78" s="10">
        <f t="shared" si="15"/>
        <v>2.1666666599999997</v>
      </c>
      <c r="H78" s="5">
        <f t="shared" si="15"/>
        <v>1</v>
      </c>
      <c r="I78">
        <f t="shared" si="8"/>
        <v>57.446768977967366</v>
      </c>
      <c r="J78">
        <f t="shared" si="9"/>
        <v>57.217455619664328</v>
      </c>
      <c r="K78">
        <f t="shared" si="9"/>
        <v>-5.1277712916720715</v>
      </c>
      <c r="L78">
        <f t="shared" si="10"/>
        <v>-12.912253622021293</v>
      </c>
      <c r="M78">
        <f t="shared" si="11"/>
        <v>-31.016816711845635</v>
      </c>
      <c r="S78">
        <f t="shared" si="0"/>
        <v>0</v>
      </c>
      <c r="T78" t="b">
        <f t="shared" si="1"/>
        <v>0</v>
      </c>
      <c r="U78" t="b">
        <f t="shared" si="2"/>
        <v>0</v>
      </c>
    </row>
    <row r="79" spans="1:21" x14ac:dyDescent="0.2">
      <c r="A79">
        <f t="shared" si="12"/>
        <v>100</v>
      </c>
      <c r="B79">
        <f t="shared" si="3"/>
        <v>1.4517633010334983</v>
      </c>
      <c r="C79" s="9">
        <f t="shared" si="4"/>
        <v>0.36000000000000021</v>
      </c>
      <c r="D79" s="9">
        <f t="shared" si="5"/>
        <v>21.451763301033498</v>
      </c>
      <c r="E79" s="9">
        <f t="shared" si="5"/>
        <v>0.90229087398894081</v>
      </c>
      <c r="F79" s="9">
        <f t="shared" si="6"/>
        <v>1.0164214018299647</v>
      </c>
      <c r="G79" s="10">
        <f t="shared" si="15"/>
        <v>2.1666666599999997</v>
      </c>
      <c r="H79" s="5">
        <f t="shared" si="15"/>
        <v>1</v>
      </c>
      <c r="I79">
        <f t="shared" si="8"/>
        <v>57.386538419949311</v>
      </c>
      <c r="J79">
        <f t="shared" si="9"/>
        <v>57.139982097932197</v>
      </c>
      <c r="K79">
        <f t="shared" si="9"/>
        <v>-5.3138721919431449</v>
      </c>
      <c r="L79">
        <f t="shared" si="10"/>
        <v>-12.881250552873317</v>
      </c>
      <c r="M79">
        <f t="shared" si="11"/>
        <v>-30.976076644107962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2"/>
        <v>100</v>
      </c>
      <c r="B80">
        <f t="shared" si="3"/>
        <v>1.7943713311111402</v>
      </c>
      <c r="C80" s="9">
        <f t="shared" si="4"/>
        <v>0.36600000000000021</v>
      </c>
      <c r="D80" s="9">
        <f t="shared" si="5"/>
        <v>21.79437133111114</v>
      </c>
      <c r="E80" s="9">
        <f t="shared" si="5"/>
        <v>0.869850071457688</v>
      </c>
      <c r="F80" s="9">
        <f t="shared" si="6"/>
        <v>0.9895931702227686</v>
      </c>
      <c r="G80" s="10">
        <f t="shared" si="15"/>
        <v>2.1666666599999997</v>
      </c>
      <c r="H80" s="5">
        <f t="shared" si="15"/>
        <v>1</v>
      </c>
      <c r="I80">
        <f t="shared" si="8"/>
        <v>57.327115134479037</v>
      </c>
      <c r="J80">
        <f t="shared" si="9"/>
        <v>57.06269459461496</v>
      </c>
      <c r="K80">
        <f t="shared" si="9"/>
        <v>-5.4997286518077928</v>
      </c>
      <c r="L80">
        <f t="shared" si="10"/>
        <v>-12.850506994833809</v>
      </c>
      <c r="M80">
        <f t="shared" si="11"/>
        <v>-30.935462247588749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2"/>
        <v>100</v>
      </c>
      <c r="B81">
        <f t="shared" si="3"/>
        <v>2.1365161895529212</v>
      </c>
      <c r="C81" s="9">
        <f t="shared" si="4"/>
        <v>0.37200000000000022</v>
      </c>
      <c r="D81" s="9">
        <f t="shared" si="5"/>
        <v>22.136516189552921</v>
      </c>
      <c r="E81" s="9">
        <f t="shared" si="5"/>
        <v>0.83629486122638463</v>
      </c>
      <c r="F81" s="9">
        <f t="shared" si="6"/>
        <v>0.96182639346291465</v>
      </c>
      <c r="G81" s="10">
        <f t="shared" si="15"/>
        <v>2.1666666599999997</v>
      </c>
      <c r="H81" s="5">
        <f t="shared" si="15"/>
        <v>1</v>
      </c>
      <c r="I81">
        <f t="shared" si="8"/>
        <v>57.26849702696196</v>
      </c>
      <c r="J81">
        <f t="shared" si="9"/>
        <v>56.985591552645957</v>
      </c>
      <c r="K81">
        <f t="shared" si="9"/>
        <v>-5.6853414252933252</v>
      </c>
      <c r="L81">
        <f t="shared" si="10"/>
        <v>-12.820021263158965</v>
      </c>
      <c r="M81">
        <f t="shared" si="11"/>
        <v>-30.894971460070863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2"/>
        <v>100</v>
      </c>
      <c r="B82">
        <f t="shared" si="3"/>
        <v>2.4781989784860592</v>
      </c>
      <c r="C82" s="9">
        <f t="shared" si="4"/>
        <v>0.37800000000000022</v>
      </c>
      <c r="D82" s="9">
        <f t="shared" si="5"/>
        <v>22.478198978486059</v>
      </c>
      <c r="E82" s="9">
        <f t="shared" si="5"/>
        <v>0.80162670318834339</v>
      </c>
      <c r="F82" s="9">
        <f t="shared" si="6"/>
        <v>0.93312493363141391</v>
      </c>
      <c r="G82" s="10">
        <f t="shared" si="15"/>
        <v>2.1666666599999997</v>
      </c>
      <c r="H82" s="5">
        <f t="shared" si="15"/>
        <v>1</v>
      </c>
      <c r="I82">
        <f t="shared" si="8"/>
        <v>57.210681992043334</v>
      </c>
      <c r="J82">
        <f t="shared" si="9"/>
        <v>56.908671425067006</v>
      </c>
      <c r="K82">
        <f t="shared" si="9"/>
        <v>-5.8707112540537505</v>
      </c>
      <c r="L82">
        <f t="shared" si="10"/>
        <v>-12.789791680456796</v>
      </c>
      <c r="M82">
        <f t="shared" si="11"/>
        <v>-30.854602233803206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2"/>
        <v>100</v>
      </c>
      <c r="B83">
        <f t="shared" si="3"/>
        <v>2.8194207907862143</v>
      </c>
      <c r="C83" s="9">
        <f t="shared" si="4"/>
        <v>0.38400000000000023</v>
      </c>
      <c r="D83" s="9">
        <f t="shared" si="5"/>
        <v>22.819420790786214</v>
      </c>
      <c r="E83" s="9">
        <f t="shared" si="5"/>
        <v>0.76584705282381238</v>
      </c>
      <c r="F83" s="9">
        <f t="shared" si="6"/>
        <v>0.90349263575219096</v>
      </c>
      <c r="G83" s="10">
        <f t="shared" si="15"/>
        <v>2.1666666599999997</v>
      </c>
      <c r="H83" s="5">
        <f t="shared" si="15"/>
        <v>1</v>
      </c>
      <c r="I83">
        <f t="shared" si="8"/>
        <v>57.153667913464155</v>
      </c>
      <c r="J83">
        <f t="shared" si="9"/>
        <v>56.831932674984266</v>
      </c>
      <c r="K83">
        <f t="shared" si="9"/>
        <v>-6.0558388674565702</v>
      </c>
      <c r="L83">
        <f t="shared" si="10"/>
        <v>-12.75981657658564</v>
      </c>
      <c r="M83">
        <f t="shared" si="11"/>
        <v>-30.814352535466096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2"/>
        <v>100</v>
      </c>
      <c r="B84">
        <f t="shared" si="3"/>
        <v>3.1601827101377431</v>
      </c>
      <c r="C84" s="9">
        <f t="shared" si="4"/>
        <v>0.39000000000000024</v>
      </c>
      <c r="D84" s="9">
        <f t="shared" si="5"/>
        <v>23.160182710137743</v>
      </c>
      <c r="E84" s="9">
        <f t="shared" si="5"/>
        <v>0.72895736127343458</v>
      </c>
      <c r="F84" s="9">
        <f t="shared" si="6"/>
        <v>0.87293332796009049</v>
      </c>
      <c r="G84" s="10">
        <f t="shared" si="15"/>
        <v>2.1666666599999997</v>
      </c>
      <c r="H84" s="5">
        <f t="shared" si="15"/>
        <v>1</v>
      </c>
      <c r="I84">
        <f t="shared" si="8"/>
        <v>57.097452663922198</v>
      </c>
      <c r="J84">
        <f t="shared" si="9"/>
        <v>56.755373775524752</v>
      </c>
      <c r="K84">
        <f t="shared" si="9"/>
        <v>-6.2407249826693665</v>
      </c>
      <c r="L84">
        <f t="shared" si="10"/>
        <v>-12.730094288554922</v>
      </c>
      <c r="M84">
        <f t="shared" si="11"/>
        <v>-30.774220346137845</v>
      </c>
      <c r="S84">
        <f t="shared" ref="S84:S147" si="16">GESTEP(E84,H84)</f>
        <v>0</v>
      </c>
      <c r="T84" t="b">
        <f t="shared" ref="T84:T147" si="17">AND(S83=0,S84=1)</f>
        <v>0</v>
      </c>
      <c r="U84" t="b">
        <f t="shared" ref="U84:U147" si="18">AND(S84=1,S85=0)</f>
        <v>0</v>
      </c>
    </row>
    <row r="85" spans="1:21" x14ac:dyDescent="0.2">
      <c r="A85">
        <f t="shared" si="12"/>
        <v>100</v>
      </c>
      <c r="B85">
        <f t="shared" ref="B85:B148" si="19">ABS(D85-$D$11)</f>
        <v>3.5004858110936965</v>
      </c>
      <c r="C85" s="9">
        <f t="shared" ref="C85:C148" si="20">C84+_dt</f>
        <v>0.39600000000000024</v>
      </c>
      <c r="D85" s="9">
        <f t="shared" ref="D85:E148" si="21">D84+$C$7*(J84+J85)/2</f>
        <v>23.500485811093696</v>
      </c>
      <c r="E85" s="9">
        <f t="shared" si="21"/>
        <v>0.69095907541118784</v>
      </c>
      <c r="F85" s="9">
        <f t="shared" ref="F85:F148" si="22">$O$1*D85^2+$O$2*D85+$O$3</f>
        <v>0.84145082166726504</v>
      </c>
      <c r="G85" s="10">
        <f t="shared" ref="G85:H100" si="23">G84</f>
        <v>2.1666666599999997</v>
      </c>
      <c r="H85" s="5">
        <f t="shared" si="23"/>
        <v>1</v>
      </c>
      <c r="I85">
        <f t="shared" ref="I85:I148" si="24">SQRT(J85^2+K85^2)</f>
        <v>57.042034104938118</v>
      </c>
      <c r="J85">
        <f t="shared" ref="J85:K148" si="25">J84+L84*$C$7</f>
        <v>56.678993209793425</v>
      </c>
      <c r="K85">
        <f t="shared" si="25"/>
        <v>-6.4253703047461936</v>
      </c>
      <c r="L85">
        <f t="shared" ref="L85:L148" si="26">-$C$15*I85*J85</f>
        <v>-12.70062316042806</v>
      </c>
      <c r="M85">
        <f t="shared" ref="M85:M148" si="27">-$C$6-$C$15*I85*K85</f>
        <v>-30.734203661262534</v>
      </c>
      <c r="S85">
        <f t="shared" si="16"/>
        <v>0</v>
      </c>
      <c r="T85" t="b">
        <f t="shared" si="17"/>
        <v>0</v>
      </c>
      <c r="U85" t="b">
        <f t="shared" si="18"/>
        <v>0</v>
      </c>
    </row>
    <row r="86" spans="1:21" x14ac:dyDescent="0.2">
      <c r="A86">
        <f t="shared" ref="A86:A149" si="28">IF(B86&lt;B85,B86,100)</f>
        <v>100</v>
      </c>
      <c r="B86">
        <f t="shared" si="19"/>
        <v>3.8403311591355695</v>
      </c>
      <c r="C86" s="9">
        <f t="shared" si="20"/>
        <v>0.40200000000000025</v>
      </c>
      <c r="D86" s="9">
        <f t="shared" si="21"/>
        <v>23.84033115913557</v>
      </c>
      <c r="E86" s="9">
        <f t="shared" si="21"/>
        <v>0.65185363791680795</v>
      </c>
      <c r="F86" s="9">
        <f t="shared" si="22"/>
        <v>0.80904891172793303</v>
      </c>
      <c r="G86" s="10">
        <f t="shared" si="23"/>
        <v>2.1666666599999997</v>
      </c>
      <c r="H86" s="5">
        <f t="shared" si="23"/>
        <v>1</v>
      </c>
      <c r="I86">
        <f t="shared" si="24"/>
        <v>56.987410086726562</v>
      </c>
      <c r="J86">
        <f t="shared" si="25"/>
        <v>56.602789470830857</v>
      </c>
      <c r="K86">
        <f t="shared" si="25"/>
        <v>-6.6097755267137686</v>
      </c>
      <c r="L86">
        <f t="shared" si="26"/>
        <v>-12.671401543227551</v>
      </c>
      <c r="M86">
        <f t="shared" si="27"/>
        <v>-30.694300490618929</v>
      </c>
      <c r="S86">
        <f t="shared" si="16"/>
        <v>0</v>
      </c>
      <c r="T86" t="b">
        <f t="shared" si="17"/>
        <v>0</v>
      </c>
      <c r="U86" t="b">
        <f t="shared" si="18"/>
        <v>0</v>
      </c>
    </row>
    <row r="87" spans="1:21" x14ac:dyDescent="0.2">
      <c r="A87">
        <f t="shared" si="28"/>
        <v>100</v>
      </c>
      <c r="B87">
        <f t="shared" si="19"/>
        <v>4.1797198107327773</v>
      </c>
      <c r="C87" s="9">
        <f t="shared" si="20"/>
        <v>0.40800000000000025</v>
      </c>
      <c r="D87" s="9">
        <f t="shared" si="21"/>
        <v>24.179719810732777</v>
      </c>
      <c r="E87" s="9">
        <f t="shared" si="21"/>
        <v>0.61164248734769422</v>
      </c>
      <c r="F87" s="9">
        <f t="shared" si="22"/>
        <v>0.77573137660153801</v>
      </c>
      <c r="G87" s="10">
        <f t="shared" si="23"/>
        <v>2.1666666599999997</v>
      </c>
      <c r="H87" s="5">
        <f t="shared" si="23"/>
        <v>1</v>
      </c>
      <c r="I87">
        <f t="shared" si="24"/>
        <v>56.933578448072481</v>
      </c>
      <c r="J87">
        <f t="shared" si="25"/>
        <v>56.526761061571491</v>
      </c>
      <c r="K87">
        <f t="shared" si="25"/>
        <v>-6.793941329657482</v>
      </c>
      <c r="L87">
        <f t="shared" si="26"/>
        <v>-12.642427794842215</v>
      </c>
      <c r="M87">
        <f t="shared" si="27"/>
        <v>-30.65450885829047</v>
      </c>
      <c r="S87">
        <f t="shared" si="16"/>
        <v>0</v>
      </c>
      <c r="T87" t="b">
        <f t="shared" si="17"/>
        <v>0</v>
      </c>
      <c r="U87" t="b">
        <f t="shared" si="18"/>
        <v>0</v>
      </c>
    </row>
    <row r="88" spans="1:21" x14ac:dyDescent="0.2">
      <c r="A88">
        <f t="shared" si="28"/>
        <v>100</v>
      </c>
      <c r="B88">
        <f t="shared" si="19"/>
        <v>4.5186528134018999</v>
      </c>
      <c r="C88" s="9">
        <f t="shared" si="20"/>
        <v>0.41400000000000026</v>
      </c>
      <c r="D88" s="9">
        <f t="shared" si="21"/>
        <v>24.5186528134019</v>
      </c>
      <c r="E88" s="9">
        <f t="shared" si="21"/>
        <v>0.57032705821030005</v>
      </c>
      <c r="F88" s="9">
        <f t="shared" si="22"/>
        <v>0.74150197851431587</v>
      </c>
      <c r="G88" s="10">
        <f t="shared" si="23"/>
        <v>2.1666666599999997</v>
      </c>
      <c r="H88" s="5">
        <f t="shared" si="23"/>
        <v>1</v>
      </c>
      <c r="I88">
        <f t="shared" si="24"/>
        <v>56.880537016212401</v>
      </c>
      <c r="J88">
        <f t="shared" si="25"/>
        <v>56.450906494802439</v>
      </c>
      <c r="K88">
        <f t="shared" si="25"/>
        <v>-6.977868382807225</v>
      </c>
      <c r="L88">
        <f t="shared" si="26"/>
        <v>-12.613700279936541</v>
      </c>
      <c r="M88">
        <f t="shared" si="27"/>
        <v>-30.614826802636379</v>
      </c>
      <c r="S88">
        <f t="shared" si="16"/>
        <v>0</v>
      </c>
      <c r="T88" t="b">
        <f t="shared" si="17"/>
        <v>0</v>
      </c>
      <c r="U88" t="b">
        <f t="shared" si="18"/>
        <v>0</v>
      </c>
    </row>
    <row r="89" spans="1:21" x14ac:dyDescent="0.2">
      <c r="A89">
        <f t="shared" si="28"/>
        <v>100</v>
      </c>
      <c r="B89">
        <f t="shared" si="19"/>
        <v>4.8571312057656755</v>
      </c>
      <c r="C89" s="9">
        <f t="shared" si="20"/>
        <v>0.42000000000000026</v>
      </c>
      <c r="D89" s="9">
        <f t="shared" si="21"/>
        <v>24.857131205765675</v>
      </c>
      <c r="E89" s="9">
        <f t="shared" si="21"/>
        <v>0.52790878103100924</v>
      </c>
      <c r="F89" s="9">
        <f t="shared" si="22"/>
        <v>0.70636446361927796</v>
      </c>
      <c r="G89" s="10">
        <f t="shared" si="23"/>
        <v>2.1666666599999997</v>
      </c>
      <c r="H89" s="5">
        <f t="shared" si="23"/>
        <v>1</v>
      </c>
      <c r="I89">
        <f t="shared" si="24"/>
        <v>56.828283606720923</v>
      </c>
      <c r="J89">
        <f t="shared" si="25"/>
        <v>56.37522429312282</v>
      </c>
      <c r="K89">
        <f t="shared" si="25"/>
        <v>-7.1615573436230431</v>
      </c>
      <c r="L89">
        <f t="shared" si="26"/>
        <v>-12.585217369862169</v>
      </c>
      <c r="M89">
        <f t="shared" si="27"/>
        <v>-30.575252376263741</v>
      </c>
      <c r="S89">
        <f t="shared" si="16"/>
        <v>0</v>
      </c>
      <c r="T89" t="b">
        <f t="shared" si="17"/>
        <v>0</v>
      </c>
      <c r="U89" t="b">
        <f t="shared" si="18"/>
        <v>0</v>
      </c>
    </row>
    <row r="90" spans="1:21" x14ac:dyDescent="0.2">
      <c r="A90">
        <f t="shared" si="28"/>
        <v>100</v>
      </c>
      <c r="B90">
        <f t="shared" si="19"/>
        <v>5.1951560176117546</v>
      </c>
      <c r="C90" s="9">
        <f t="shared" si="20"/>
        <v>0.42600000000000027</v>
      </c>
      <c r="D90" s="9">
        <f t="shared" si="21"/>
        <v>25.195156017611755</v>
      </c>
      <c r="E90" s="9">
        <f t="shared" si="21"/>
        <v>0.48438908242649825</v>
      </c>
      <c r="F90" s="9">
        <f t="shared" si="22"/>
        <v>0.67032256215462305</v>
      </c>
      <c r="G90" s="10">
        <f t="shared" si="23"/>
        <v>2.1666666599999997</v>
      </c>
      <c r="H90" s="5">
        <f t="shared" si="23"/>
        <v>1</v>
      </c>
      <c r="I90">
        <f t="shared" si="24"/>
        <v>56.776816023402297</v>
      </c>
      <c r="J90">
        <f t="shared" si="25"/>
        <v>56.29971298890365</v>
      </c>
      <c r="K90">
        <f t="shared" si="25"/>
        <v>-7.3450088578806252</v>
      </c>
      <c r="L90">
        <f t="shared" si="26"/>
        <v>-12.556977442571464</v>
      </c>
      <c r="M90">
        <f t="shared" si="27"/>
        <v>-30.535783646000596</v>
      </c>
      <c r="S90">
        <f t="shared" si="16"/>
        <v>0</v>
      </c>
      <c r="T90" t="b">
        <f t="shared" si="17"/>
        <v>0</v>
      </c>
      <c r="U90" t="b">
        <f t="shared" si="18"/>
        <v>0</v>
      </c>
    </row>
    <row r="91" spans="1:21" x14ac:dyDescent="0.2">
      <c r="A91">
        <f t="shared" si="28"/>
        <v>100</v>
      </c>
      <c r="B91">
        <f t="shared" si="19"/>
        <v>5.5327282699512104</v>
      </c>
      <c r="C91" s="9">
        <f t="shared" si="20"/>
        <v>0.43200000000000027</v>
      </c>
      <c r="D91" s="9">
        <f t="shared" si="21"/>
        <v>25.53272826995121</v>
      </c>
      <c r="E91" s="9">
        <f t="shared" si="21"/>
        <v>0.43976938517358649</v>
      </c>
      <c r="F91" s="9">
        <f t="shared" si="22"/>
        <v>0.63337998860059674</v>
      </c>
      <c r="G91" s="10">
        <f t="shared" si="23"/>
        <v>2.1666666599999997</v>
      </c>
      <c r="H91" s="5">
        <f t="shared" si="23"/>
        <v>1</v>
      </c>
      <c r="I91">
        <f t="shared" si="24"/>
        <v>56.726132058187005</v>
      </c>
      <c r="J91">
        <f t="shared" si="25"/>
        <v>56.224371124248222</v>
      </c>
      <c r="K91">
        <f t="shared" si="25"/>
        <v>-7.5282235597566292</v>
      </c>
      <c r="L91">
        <f t="shared" si="26"/>
        <v>-12.52897888253314</v>
      </c>
      <c r="M91">
        <f t="shared" si="27"/>
        <v>-30.496418692869987</v>
      </c>
      <c r="S91">
        <f t="shared" si="16"/>
        <v>0</v>
      </c>
      <c r="T91" t="b">
        <f t="shared" si="17"/>
        <v>0</v>
      </c>
      <c r="U91" t="b">
        <f t="shared" si="18"/>
        <v>0</v>
      </c>
    </row>
    <row r="92" spans="1:21" x14ac:dyDescent="0.2">
      <c r="A92">
        <f t="shared" si="28"/>
        <v>100</v>
      </c>
      <c r="B92">
        <f t="shared" si="19"/>
        <v>5.8698489750768132</v>
      </c>
      <c r="C92" s="9">
        <f t="shared" si="20"/>
        <v>0.43800000000000028</v>
      </c>
      <c r="D92" s="9">
        <f t="shared" si="21"/>
        <v>25.869848975076813</v>
      </c>
      <c r="E92" s="9">
        <f t="shared" si="21"/>
        <v>0.39405110827857504</v>
      </c>
      <c r="F92" s="9">
        <f t="shared" si="22"/>
        <v>0.59554044183480237</v>
      </c>
      <c r="G92" s="10">
        <f t="shared" si="23"/>
        <v>2.1666666599999997</v>
      </c>
      <c r="H92" s="5">
        <f t="shared" si="23"/>
        <v>1</v>
      </c>
      <c r="I92">
        <f t="shared" si="24"/>
        <v>56.676229491033709</v>
      </c>
      <c r="J92">
        <f t="shared" si="25"/>
        <v>56.149197250953023</v>
      </c>
      <c r="K92">
        <f t="shared" si="25"/>
        <v>-7.7112020719138492</v>
      </c>
      <c r="L92">
        <f t="shared" si="26"/>
        <v>-12.501220080650002</v>
      </c>
      <c r="M92">
        <f t="shared" si="27"/>
        <v>-30.457155612064906</v>
      </c>
      <c r="S92">
        <f t="shared" si="16"/>
        <v>0</v>
      </c>
      <c r="T92" t="b">
        <f t="shared" si="17"/>
        <v>0</v>
      </c>
      <c r="U92" t="b">
        <f t="shared" si="18"/>
        <v>0</v>
      </c>
    </row>
    <row r="93" spans="1:21" x14ac:dyDescent="0.2">
      <c r="A93">
        <f t="shared" si="28"/>
        <v>100</v>
      </c>
      <c r="B93">
        <f t="shared" si="19"/>
        <v>6.206519136621079</v>
      </c>
      <c r="C93" s="9">
        <f t="shared" si="20"/>
        <v>0.44400000000000028</v>
      </c>
      <c r="D93" s="9">
        <f t="shared" si="21"/>
        <v>26.206519136621079</v>
      </c>
      <c r="E93" s="9">
        <f t="shared" si="21"/>
        <v>0.34723566704607478</v>
      </c>
      <c r="F93" s="9">
        <f t="shared" si="22"/>
        <v>0.55680760528597795</v>
      </c>
      <c r="G93" s="10">
        <f t="shared" si="23"/>
        <v>2.1666666599999997</v>
      </c>
      <c r="H93" s="5">
        <f t="shared" si="23"/>
        <v>1</v>
      </c>
      <c r="I93">
        <f t="shared" si="24"/>
        <v>56.627106089836033</v>
      </c>
      <c r="J93">
        <f t="shared" si="25"/>
        <v>56.074189930469124</v>
      </c>
      <c r="K93">
        <f t="shared" si="25"/>
        <v>-7.8939450055862386</v>
      </c>
      <c r="L93">
        <f t="shared" si="26"/>
        <v>-12.473699434178652</v>
      </c>
      <c r="M93">
        <f t="shared" si="27"/>
        <v>-30.417992512924123</v>
      </c>
      <c r="S93">
        <f t="shared" si="16"/>
        <v>0</v>
      </c>
      <c r="T93" t="b">
        <f t="shared" si="17"/>
        <v>0</v>
      </c>
      <c r="U93" t="b">
        <f t="shared" si="18"/>
        <v>0</v>
      </c>
    </row>
    <row r="94" spans="1:21" x14ac:dyDescent="0.2">
      <c r="A94">
        <f t="shared" si="28"/>
        <v>100</v>
      </c>
      <c r="B94">
        <f t="shared" si="19"/>
        <v>6.5427397496140784</v>
      </c>
      <c r="C94" s="9">
        <f t="shared" si="20"/>
        <v>0.45000000000000029</v>
      </c>
      <c r="D94" s="9">
        <f t="shared" si="21"/>
        <v>26.542739749614078</v>
      </c>
      <c r="E94" s="9">
        <f t="shared" si="21"/>
        <v>0.29932447314732469</v>
      </c>
      <c r="F94" s="9">
        <f t="shared" si="22"/>
        <v>0.51718514708624819</v>
      </c>
      <c r="G94" s="10">
        <f t="shared" si="23"/>
        <v>2.1666666599999997</v>
      </c>
      <c r="H94" s="5">
        <f t="shared" si="23"/>
        <v>1</v>
      </c>
      <c r="I94">
        <f t="shared" si="24"/>
        <v>56.578759610334693</v>
      </c>
      <c r="J94">
        <f t="shared" si="25"/>
        <v>55.999347733864056</v>
      </c>
      <c r="K94">
        <f t="shared" si="25"/>
        <v>-8.0764529606637829</v>
      </c>
      <c r="L94">
        <f t="shared" si="26"/>
        <v>-12.446415346651284</v>
      </c>
      <c r="M94">
        <f t="shared" si="27"/>
        <v>-30.37892751890886</v>
      </c>
      <c r="S94">
        <f t="shared" si="16"/>
        <v>0</v>
      </c>
      <c r="T94" t="b">
        <f t="shared" si="17"/>
        <v>0</v>
      </c>
      <c r="U94" t="b">
        <f t="shared" si="18"/>
        <v>0</v>
      </c>
    </row>
    <row r="95" spans="1:21" x14ac:dyDescent="0.2">
      <c r="A95">
        <f t="shared" si="28"/>
        <v>100</v>
      </c>
      <c r="B95">
        <f t="shared" si="19"/>
        <v>6.8785118005410233</v>
      </c>
      <c r="C95" s="9">
        <f t="shared" si="20"/>
        <v>0.45600000000000029</v>
      </c>
      <c r="D95" s="9">
        <f t="shared" si="21"/>
        <v>26.878511800541023</v>
      </c>
      <c r="E95" s="9">
        <f t="shared" si="21"/>
        <v>0.25031893468800159</v>
      </c>
      <c r="F95" s="9">
        <f t="shared" si="22"/>
        <v>0.47667672022187102</v>
      </c>
      <c r="G95" s="10">
        <f t="shared" si="23"/>
        <v>2.1666666599999997</v>
      </c>
      <c r="H95" s="5">
        <f t="shared" si="23"/>
        <v>1</v>
      </c>
      <c r="I95">
        <f t="shared" si="24"/>
        <v>56.531187796034629</v>
      </c>
      <c r="J95">
        <f t="shared" si="25"/>
        <v>55.924669241784152</v>
      </c>
      <c r="K95">
        <f t="shared" si="25"/>
        <v>-8.2587265257772362</v>
      </c>
      <c r="L95">
        <f t="shared" si="26"/>
        <v>-12.419366227799442</v>
      </c>
      <c r="M95">
        <f t="shared" si="27"/>
        <v>-30.339958767580239</v>
      </c>
      <c r="S95">
        <f t="shared" si="16"/>
        <v>0</v>
      </c>
      <c r="T95" t="b">
        <f t="shared" si="17"/>
        <v>0</v>
      </c>
      <c r="U95" t="b">
        <f t="shared" si="18"/>
        <v>0</v>
      </c>
    </row>
    <row r="96" spans="1:21" x14ac:dyDescent="0.2">
      <c r="A96">
        <f t="shared" si="28"/>
        <v>100</v>
      </c>
      <c r="B96">
        <f t="shared" si="19"/>
        <v>7.2138362673996284</v>
      </c>
      <c r="C96" s="9">
        <f t="shared" si="20"/>
        <v>0.4620000000000003</v>
      </c>
      <c r="D96" s="9">
        <f t="shared" si="21"/>
        <v>27.213836267399628</v>
      </c>
      <c r="E96" s="9">
        <f t="shared" si="21"/>
        <v>0.20022045627552174</v>
      </c>
      <c r="F96" s="9">
        <f t="shared" si="22"/>
        <v>0.43528596268247599</v>
      </c>
      <c r="G96" s="10">
        <f t="shared" si="23"/>
        <v>2.1666666599999997</v>
      </c>
      <c r="H96" s="5">
        <f t="shared" si="23"/>
        <v>1</v>
      </c>
      <c r="I96">
        <f t="shared" si="24"/>
        <v>56.484388378127314</v>
      </c>
      <c r="J96">
        <f t="shared" si="25"/>
        <v>55.850153044417354</v>
      </c>
      <c r="K96">
        <f t="shared" si="25"/>
        <v>-8.4407662783827178</v>
      </c>
      <c r="L96">
        <f t="shared" si="26"/>
        <v>-12.39255049347978</v>
      </c>
      <c r="M96">
        <f t="shared" si="27"/>
        <v>-30.301084410577545</v>
      </c>
      <c r="S96">
        <f t="shared" si="16"/>
        <v>0</v>
      </c>
      <c r="T96" t="b">
        <f t="shared" si="17"/>
        <v>0</v>
      </c>
      <c r="U96" t="b">
        <f t="shared" si="18"/>
        <v>0</v>
      </c>
    </row>
    <row r="97" spans="1:21" x14ac:dyDescent="0.2">
      <c r="A97">
        <f t="shared" si="28"/>
        <v>100</v>
      </c>
      <c r="B97">
        <f t="shared" si="19"/>
        <v>7.5487141197572498</v>
      </c>
      <c r="C97" s="9">
        <f t="shared" si="20"/>
        <v>0.4680000000000003</v>
      </c>
      <c r="D97" s="9">
        <f t="shared" si="21"/>
        <v>27.54871411975725</v>
      </c>
      <c r="E97" s="9">
        <f t="shared" si="21"/>
        <v>0.14903043908583502</v>
      </c>
      <c r="F97" s="9">
        <f t="shared" si="22"/>
        <v>0.39301649760881763</v>
      </c>
      <c r="G97" s="10">
        <f t="shared" si="23"/>
        <v>2.1666666599999997</v>
      </c>
      <c r="H97" s="5">
        <f t="shared" si="23"/>
        <v>1</v>
      </c>
      <c r="I97">
        <f t="shared" si="24"/>
        <v>56.43835907541812</v>
      </c>
      <c r="J97">
        <f t="shared" si="25"/>
        <v>55.775797741456472</v>
      </c>
      <c r="K97">
        <f t="shared" si="25"/>
        <v>-8.6225727848461826</v>
      </c>
      <c r="L97">
        <f t="shared" si="26"/>
        <v>-12.365966565601786</v>
      </c>
      <c r="M97">
        <f t="shared" si="27"/>
        <v>-30.262302613597161</v>
      </c>
      <c r="S97">
        <f t="shared" si="16"/>
        <v>0</v>
      </c>
      <c r="T97" t="b">
        <f t="shared" si="17"/>
        <v>0</v>
      </c>
      <c r="U97" t="b">
        <f t="shared" si="18"/>
        <v>0</v>
      </c>
    </row>
    <row r="98" spans="1:21" x14ac:dyDescent="0.2">
      <c r="A98">
        <f t="shared" si="28"/>
        <v>100</v>
      </c>
      <c r="B98">
        <f t="shared" si="19"/>
        <v>7.8831463188078068</v>
      </c>
      <c r="C98" s="9">
        <f t="shared" si="20"/>
        <v>0.47400000000000031</v>
      </c>
      <c r="D98" s="9">
        <f t="shared" si="21"/>
        <v>27.883146318807807</v>
      </c>
      <c r="E98" s="9">
        <f t="shared" si="21"/>
        <v>9.6750280929713162E-2</v>
      </c>
      <c r="F98" s="9">
        <f t="shared" si="22"/>
        <v>0.34987193343905088</v>
      </c>
      <c r="G98" s="10">
        <f t="shared" si="23"/>
        <v>2.1666666599999997</v>
      </c>
      <c r="H98" s="5">
        <f t="shared" si="23"/>
        <v>1</v>
      </c>
      <c r="I98">
        <f t="shared" si="24"/>
        <v>56.393097594258869</v>
      </c>
      <c r="J98">
        <f t="shared" si="25"/>
        <v>55.701601942062858</v>
      </c>
      <c r="K98">
        <f t="shared" si="25"/>
        <v>-8.8041466005277655</v>
      </c>
      <c r="L98">
        <f t="shared" si="26"/>
        <v>-12.339612872057463</v>
      </c>
      <c r="M98">
        <f t="shared" si="27"/>
        <v>-30.223611556372234</v>
      </c>
      <c r="S98">
        <f t="shared" si="16"/>
        <v>0</v>
      </c>
      <c r="T98" t="b">
        <f t="shared" si="17"/>
        <v>0</v>
      </c>
      <c r="U98" t="b">
        <f t="shared" si="18"/>
        <v>0</v>
      </c>
    </row>
    <row r="99" spans="1:21" x14ac:dyDescent="0.2">
      <c r="A99">
        <f t="shared" si="28"/>
        <v>100</v>
      </c>
      <c r="B99">
        <f t="shared" si="19"/>
        <v>8.2171338174284863</v>
      </c>
      <c r="C99" s="9">
        <f t="shared" si="20"/>
        <v>0.48000000000000032</v>
      </c>
      <c r="D99" s="9">
        <f t="shared" si="21"/>
        <v>28.217133817428486</v>
      </c>
      <c r="E99" s="9">
        <f t="shared" si="21"/>
        <v>4.3381376318531874E-2</v>
      </c>
      <c r="F99" s="9">
        <f t="shared" si="22"/>
        <v>0.3058558640535326</v>
      </c>
      <c r="G99" s="10">
        <f t="shared" si="23"/>
        <v>2.1666666599999997</v>
      </c>
      <c r="H99" s="5">
        <f t="shared" si="23"/>
        <v>1</v>
      </c>
      <c r="I99">
        <f t="shared" si="24"/>
        <v>56.348601628485405</v>
      </c>
      <c r="J99">
        <f t="shared" si="25"/>
        <v>55.627564264830511</v>
      </c>
      <c r="K99">
        <f t="shared" si="25"/>
        <v>-8.9854882698659981</v>
      </c>
      <c r="L99">
        <f t="shared" si="26"/>
        <v>-12.313487846652908</v>
      </c>
      <c r="M99">
        <f t="shared" si="27"/>
        <v>-30.185009432652993</v>
      </c>
      <c r="S99">
        <f t="shared" si="16"/>
        <v>0</v>
      </c>
      <c r="T99" t="b">
        <f t="shared" si="17"/>
        <v>0</v>
      </c>
      <c r="U99" t="b">
        <f t="shared" si="18"/>
        <v>0</v>
      </c>
    </row>
    <row r="100" spans="1:21" x14ac:dyDescent="0.2">
      <c r="A100">
        <f t="shared" si="28"/>
        <v>100</v>
      </c>
      <c r="B100">
        <f t="shared" si="19"/>
        <v>8.550677560236231</v>
      </c>
      <c r="C100" s="9">
        <f t="shared" si="20"/>
        <v>0.48600000000000032</v>
      </c>
      <c r="D100" s="9">
        <f t="shared" si="21"/>
        <v>28.550677560236231</v>
      </c>
      <c r="E100" s="9">
        <f t="shared" si="21"/>
        <v>-1.1074883470451866E-2</v>
      </c>
      <c r="F100" s="9">
        <f t="shared" si="22"/>
        <v>0.2609718689181767</v>
      </c>
      <c r="G100" s="10">
        <f t="shared" si="23"/>
        <v>2.1666666599999997</v>
      </c>
      <c r="H100" s="5">
        <f t="shared" si="23"/>
        <v>1</v>
      </c>
      <c r="I100">
        <f t="shared" si="24"/>
        <v>56.304868859360305</v>
      </c>
      <c r="J100">
        <f t="shared" si="25"/>
        <v>55.553683337750591</v>
      </c>
      <c r="K100">
        <f t="shared" si="25"/>
        <v>-9.1665983264619157</v>
      </c>
      <c r="L100">
        <f t="shared" si="26"/>
        <v>-12.287589929041838</v>
      </c>
      <c r="M100">
        <f t="shared" si="27"/>
        <v>-30.146494450187685</v>
      </c>
      <c r="S100">
        <f t="shared" si="16"/>
        <v>0</v>
      </c>
      <c r="T100" t="b">
        <f t="shared" si="17"/>
        <v>0</v>
      </c>
      <c r="U100" t="b">
        <f t="shared" si="18"/>
        <v>0</v>
      </c>
    </row>
    <row r="101" spans="1:21" x14ac:dyDescent="0.2">
      <c r="A101">
        <f t="shared" si="28"/>
        <v>100</v>
      </c>
      <c r="B101">
        <f t="shared" si="19"/>
        <v>8.8837784836440115</v>
      </c>
      <c r="C101" s="9">
        <f t="shared" si="20"/>
        <v>0.49200000000000033</v>
      </c>
      <c r="D101" s="9">
        <f t="shared" si="21"/>
        <v>28.883778483644011</v>
      </c>
      <c r="E101" s="9">
        <f t="shared" si="21"/>
        <v>-6.661711032932674E-2</v>
      </c>
      <c r="F101" s="9">
        <f t="shared" si="22"/>
        <v>0.2152235132263508</v>
      </c>
      <c r="G101" s="10">
        <f t="shared" ref="G101:H116" si="29">G100</f>
        <v>2.1666666599999997</v>
      </c>
      <c r="H101" s="5">
        <f t="shared" si="29"/>
        <v>1</v>
      </c>
      <c r="I101">
        <f t="shared" si="24"/>
        <v>56.261896955520676</v>
      </c>
      <c r="J101">
        <f t="shared" si="25"/>
        <v>55.479957798176343</v>
      </c>
      <c r="K101">
        <f t="shared" si="25"/>
        <v>-9.3474772931630419</v>
      </c>
      <c r="L101">
        <f t="shared" si="26"/>
        <v>-12.261917564660983</v>
      </c>
      <c r="M101">
        <f t="shared" si="27"/>
        <v>-30.108064830704087</v>
      </c>
      <c r="S101">
        <f t="shared" si="16"/>
        <v>0</v>
      </c>
      <c r="T101" t="b">
        <f t="shared" si="17"/>
        <v>0</v>
      </c>
      <c r="U101" t="b">
        <f t="shared" si="18"/>
        <v>0</v>
      </c>
    </row>
    <row r="102" spans="1:21" x14ac:dyDescent="0.2">
      <c r="A102">
        <f t="shared" si="28"/>
        <v>100</v>
      </c>
      <c r="B102">
        <f t="shared" si="19"/>
        <v>9.2164375159169047</v>
      </c>
      <c r="C102" s="9">
        <f t="shared" si="20"/>
        <v>0.49800000000000033</v>
      </c>
      <c r="D102" s="9">
        <f t="shared" si="21"/>
        <v>29.216437515916905</v>
      </c>
      <c r="E102" s="9">
        <f t="shared" si="21"/>
        <v>-0.12324391925525766</v>
      </c>
      <c r="F102" s="9">
        <f t="shared" si="22"/>
        <v>0.16861434803934394</v>
      </c>
      <c r="G102" s="10">
        <f t="shared" si="29"/>
        <v>2.1666666599999997</v>
      </c>
      <c r="H102" s="5">
        <f t="shared" si="29"/>
        <v>1</v>
      </c>
      <c r="I102">
        <f t="shared" si="24"/>
        <v>56.219683572930947</v>
      </c>
      <c r="J102">
        <f t="shared" si="25"/>
        <v>55.406386292788376</v>
      </c>
      <c r="K102">
        <f t="shared" si="25"/>
        <v>-9.528125682147266</v>
      </c>
      <c r="L102">
        <f t="shared" si="26"/>
        <v>-12.236469204667348</v>
      </c>
      <c r="M102">
        <f t="shared" si="27"/>
        <v>-30.06971880989159</v>
      </c>
      <c r="S102">
        <f t="shared" si="16"/>
        <v>0</v>
      </c>
      <c r="T102" t="b">
        <f t="shared" si="17"/>
        <v>0</v>
      </c>
      <c r="U102" t="b">
        <f t="shared" si="18"/>
        <v>0</v>
      </c>
    </row>
    <row r="103" spans="1:21" x14ac:dyDescent="0.2">
      <c r="A103">
        <f t="shared" si="28"/>
        <v>100</v>
      </c>
      <c r="B103">
        <f t="shared" si="19"/>
        <v>9.5486555772279509</v>
      </c>
      <c r="C103" s="9">
        <f t="shared" si="20"/>
        <v>0.50400000000000034</v>
      </c>
      <c r="D103" s="9">
        <f t="shared" si="21"/>
        <v>29.548655577227951</v>
      </c>
      <c r="E103" s="9">
        <f t="shared" si="21"/>
        <v>-0.1809539282867193</v>
      </c>
      <c r="F103" s="9">
        <f t="shared" si="22"/>
        <v>0.12114791042540551</v>
      </c>
      <c r="G103" s="10">
        <f t="shared" si="29"/>
        <v>2.1666666599999997</v>
      </c>
      <c r="H103" s="5">
        <f t="shared" si="29"/>
        <v>1</v>
      </c>
      <c r="I103">
        <f t="shared" si="24"/>
        <v>56.178226354840831</v>
      </c>
      <c r="J103">
        <f t="shared" si="25"/>
        <v>55.332967477560373</v>
      </c>
      <c r="K103">
        <f t="shared" si="25"/>
        <v>-9.7085439950066164</v>
      </c>
      <c r="L103">
        <f t="shared" si="26"/>
        <v>-12.211243305877344</v>
      </c>
      <c r="M103">
        <f t="shared" si="27"/>
        <v>-30.031454637383796</v>
      </c>
      <c r="S103">
        <f t="shared" si="16"/>
        <v>0</v>
      </c>
      <c r="T103" t="b">
        <f t="shared" si="17"/>
        <v>0</v>
      </c>
      <c r="U103" t="b">
        <f t="shared" si="18"/>
        <v>0</v>
      </c>
    </row>
    <row r="104" spans="1:21" x14ac:dyDescent="0.2">
      <c r="A104">
        <f t="shared" si="28"/>
        <v>100</v>
      </c>
      <c r="B104">
        <f t="shared" si="19"/>
        <v>9.8804335797138059</v>
      </c>
      <c r="C104" s="9">
        <f t="shared" si="20"/>
        <v>0.51000000000000034</v>
      </c>
      <c r="D104" s="9">
        <f t="shared" si="21"/>
        <v>29.880433579713806</v>
      </c>
      <c r="E104" s="9">
        <f t="shared" si="21"/>
        <v>-0.23974575844023191</v>
      </c>
      <c r="F104" s="9">
        <f t="shared" si="22"/>
        <v>7.2827723597370331E-2</v>
      </c>
      <c r="G104" s="10">
        <f t="shared" si="29"/>
        <v>2.1666666599999997</v>
      </c>
      <c r="H104" s="5">
        <f t="shared" si="29"/>
        <v>1</v>
      </c>
      <c r="I104">
        <f t="shared" si="24"/>
        <v>56.137522931748208</v>
      </c>
      <c r="J104">
        <f t="shared" si="25"/>
        <v>55.259700017725109</v>
      </c>
      <c r="K104">
        <f t="shared" si="25"/>
        <v>-9.8887327228309196</v>
      </c>
      <c r="L104">
        <f t="shared" si="26"/>
        <v>-12.186238330707727</v>
      </c>
      <c r="M104">
        <f t="shared" si="27"/>
        <v>-29.993270576741597</v>
      </c>
      <c r="S104">
        <f t="shared" si="16"/>
        <v>0</v>
      </c>
      <c r="T104" t="b">
        <f t="shared" si="17"/>
        <v>0</v>
      </c>
      <c r="U104" t="b">
        <f t="shared" si="18"/>
        <v>0</v>
      </c>
    </row>
    <row r="105" spans="1:21" x14ac:dyDescent="0.2">
      <c r="A105">
        <f t="shared" si="28"/>
        <v>100</v>
      </c>
      <c r="B105">
        <f t="shared" si="19"/>
        <v>10.211772427530203</v>
      </c>
      <c r="C105" s="9">
        <f t="shared" si="20"/>
        <v>0.51600000000000035</v>
      </c>
      <c r="D105" s="9">
        <f t="shared" si="21"/>
        <v>30.211772427530203</v>
      </c>
      <c r="E105" s="9">
        <f t="shared" si="21"/>
        <v>-0.29961803364759876</v>
      </c>
      <c r="F105" s="9">
        <f t="shared" si="22"/>
        <v>2.3657297048875425E-2</v>
      </c>
      <c r="G105" s="10">
        <f t="shared" si="29"/>
        <v>2.1666666599999997</v>
      </c>
      <c r="H105" s="5">
        <f t="shared" si="29"/>
        <v>1</v>
      </c>
      <c r="I105">
        <f t="shared" si="24"/>
        <v>56.09757092136708</v>
      </c>
      <c r="J105">
        <f t="shared" si="25"/>
        <v>55.186582587740865</v>
      </c>
      <c r="K105">
        <f t="shared" si="25"/>
        <v>-10.068692346291369</v>
      </c>
      <c r="L105">
        <f t="shared" si="26"/>
        <v>-12.161452747118357</v>
      </c>
      <c r="M105">
        <f t="shared" si="27"/>
        <v>-29.95516490543671</v>
      </c>
      <c r="S105">
        <f t="shared" si="16"/>
        <v>0</v>
      </c>
      <c r="T105" t="b">
        <f t="shared" si="17"/>
        <v>0</v>
      </c>
      <c r="U105" t="b">
        <f t="shared" si="18"/>
        <v>0</v>
      </c>
    </row>
    <row r="106" spans="1:21" x14ac:dyDescent="0.2">
      <c r="A106">
        <f t="shared" si="28"/>
        <v>100</v>
      </c>
      <c r="B106">
        <f t="shared" si="19"/>
        <v>10.542673016907202</v>
      </c>
      <c r="C106" s="9">
        <f t="shared" si="20"/>
        <v>0.52200000000000035</v>
      </c>
      <c r="D106" s="9">
        <f t="shared" si="21"/>
        <v>30.542673016907202</v>
      </c>
      <c r="E106" s="9">
        <f t="shared" si="21"/>
        <v>-0.36056938069364486</v>
      </c>
      <c r="F106" s="9">
        <f t="shared" si="22"/>
        <v>-2.6359873310815352E-2</v>
      </c>
      <c r="G106" s="10">
        <f t="shared" si="29"/>
        <v>2.1666666599999997</v>
      </c>
      <c r="H106" s="5">
        <f t="shared" si="29"/>
        <v>1</v>
      </c>
      <c r="I106">
        <f t="shared" si="24"/>
        <v>56.058367928600553</v>
      </c>
      <c r="J106">
        <f t="shared" si="25"/>
        <v>55.113613871258153</v>
      </c>
      <c r="K106">
        <f t="shared" si="25"/>
        <v>-10.24842333572399</v>
      </c>
      <c r="L106">
        <f t="shared" si="26"/>
        <v>-12.136885028556755</v>
      </c>
      <c r="M106">
        <f t="shared" si="27"/>
        <v>-29.917135914835615</v>
      </c>
      <c r="S106">
        <f t="shared" si="16"/>
        <v>0</v>
      </c>
      <c r="T106" t="b">
        <f t="shared" si="17"/>
        <v>0</v>
      </c>
      <c r="U106" t="b">
        <f t="shared" si="18"/>
        <v>0</v>
      </c>
    </row>
    <row r="107" spans="1:21" x14ac:dyDescent="0.2">
      <c r="A107">
        <f t="shared" si="28"/>
        <v>100</v>
      </c>
      <c r="B107">
        <f t="shared" si="19"/>
        <v>10.873136236204235</v>
      </c>
      <c r="C107" s="9">
        <f t="shared" si="20"/>
        <v>0.52800000000000036</v>
      </c>
      <c r="D107" s="9">
        <f t="shared" si="21"/>
        <v>30.873136236204235</v>
      </c>
      <c r="E107" s="9">
        <f t="shared" si="21"/>
        <v>-0.42259842915445583</v>
      </c>
      <c r="F107" s="9">
        <f t="shared" si="22"/>
        <v>-7.7220305023377178E-2</v>
      </c>
      <c r="G107" s="10">
        <f t="shared" si="29"/>
        <v>2.1666666599999997</v>
      </c>
      <c r="H107" s="5">
        <f t="shared" si="29"/>
        <v>1</v>
      </c>
      <c r="I107">
        <f t="shared" si="24"/>
        <v>56.019911545518717</v>
      </c>
      <c r="J107">
        <f t="shared" si="25"/>
        <v>55.040792561086811</v>
      </c>
      <c r="K107">
        <f t="shared" si="25"/>
        <v>-10.427926151213004</v>
      </c>
      <c r="L107">
        <f t="shared" si="26"/>
        <v>-12.112533653904412</v>
      </c>
      <c r="M107">
        <f t="shared" si="27"/>
        <v>-29.879181910183899</v>
      </c>
      <c r="S107">
        <f t="shared" si="16"/>
        <v>0</v>
      </c>
      <c r="T107" t="b">
        <f t="shared" si="17"/>
        <v>0</v>
      </c>
      <c r="U107" t="b">
        <f t="shared" si="18"/>
        <v>0</v>
      </c>
    </row>
    <row r="108" spans="1:21" x14ac:dyDescent="0.2">
      <c r="A108">
        <f t="shared" si="28"/>
        <v>100</v>
      </c>
      <c r="B108">
        <f t="shared" si="19"/>
        <v>11.203162965964985</v>
      </c>
      <c r="C108" s="9">
        <f t="shared" si="20"/>
        <v>0.53400000000000036</v>
      </c>
      <c r="D108" s="9">
        <f t="shared" si="21"/>
        <v>31.203162965964985</v>
      </c>
      <c r="E108" s="9">
        <f t="shared" si="21"/>
        <v>-0.48570381133611717</v>
      </c>
      <c r="F108" s="9">
        <f t="shared" si="22"/>
        <v>-0.12892052894936057</v>
      </c>
      <c r="G108" s="10">
        <f t="shared" si="29"/>
        <v>2.1666666599999997</v>
      </c>
      <c r="H108" s="5">
        <f t="shared" si="29"/>
        <v>1</v>
      </c>
      <c r="I108">
        <f t="shared" si="24"/>
        <v>55.982199351341556</v>
      </c>
      <c r="J108">
        <f t="shared" si="25"/>
        <v>54.968117359163386</v>
      </c>
      <c r="K108">
        <f t="shared" si="25"/>
        <v>-10.607201242674108</v>
      </c>
      <c r="L108">
        <f t="shared" si="26"/>
        <v>-12.088397107424864</v>
      </c>
      <c r="M108">
        <f t="shared" si="27"/>
        <v>-29.841301210590949</v>
      </c>
      <c r="S108">
        <f t="shared" si="16"/>
        <v>0</v>
      </c>
      <c r="T108" t="b">
        <f t="shared" si="17"/>
        <v>0</v>
      </c>
      <c r="U108" t="b">
        <f t="shared" si="18"/>
        <v>0</v>
      </c>
    </row>
    <row r="109" spans="1:21" x14ac:dyDescent="0.2">
      <c r="A109">
        <f t="shared" si="28"/>
        <v>100</v>
      </c>
      <c r="B109">
        <f t="shared" si="19"/>
        <v>11.532754078972033</v>
      </c>
      <c r="C109" s="9">
        <f t="shared" si="20"/>
        <v>0.54000000000000037</v>
      </c>
      <c r="D109" s="9">
        <f t="shared" si="21"/>
        <v>31.532754078972033</v>
      </c>
      <c r="E109" s="9">
        <f t="shared" si="21"/>
        <v>-0.54988416221395242</v>
      </c>
      <c r="F109" s="9">
        <f t="shared" si="22"/>
        <v>-0.18145708913749947</v>
      </c>
      <c r="G109" s="10">
        <f t="shared" si="29"/>
        <v>2.1666666599999997</v>
      </c>
      <c r="H109" s="5">
        <f t="shared" si="29"/>
        <v>1</v>
      </c>
      <c r="I109">
        <f t="shared" si="24"/>
        <v>55.945228912426707</v>
      </c>
      <c r="J109">
        <f t="shared" si="25"/>
        <v>54.895586976518835</v>
      </c>
      <c r="K109">
        <f t="shared" si="25"/>
        <v>-10.786249049937654</v>
      </c>
      <c r="L109">
        <f t="shared" si="26"/>
        <v>-12.064473878713466</v>
      </c>
      <c r="M109">
        <f t="shared" si="27"/>
        <v>-29.803492149014946</v>
      </c>
      <c r="S109">
        <f t="shared" si="16"/>
        <v>0</v>
      </c>
      <c r="T109" t="b">
        <f t="shared" si="17"/>
        <v>0</v>
      </c>
      <c r="U109" t="b">
        <f t="shared" si="18"/>
        <v>0</v>
      </c>
    </row>
    <row r="110" spans="1:21" x14ac:dyDescent="0.2">
      <c r="A110">
        <f t="shared" si="28"/>
        <v>100</v>
      </c>
      <c r="B110">
        <f t="shared" si="19"/>
        <v>11.86191044030133</v>
      </c>
      <c r="C110" s="9">
        <f t="shared" si="20"/>
        <v>0.54600000000000037</v>
      </c>
      <c r="D110" s="9">
        <f t="shared" si="21"/>
        <v>31.86191044030133</v>
      </c>
      <c r="E110" s="9">
        <f t="shared" si="21"/>
        <v>-0.61513811937226059</v>
      </c>
      <c r="F110" s="9">
        <f t="shared" si="22"/>
        <v>-0.23482654269537162</v>
      </c>
      <c r="G110" s="10">
        <f t="shared" si="29"/>
        <v>2.1666666599999997</v>
      </c>
      <c r="H110" s="5">
        <f t="shared" si="29"/>
        <v>1</v>
      </c>
      <c r="I110">
        <f t="shared" si="24"/>
        <v>55.908997782262247</v>
      </c>
      <c r="J110">
        <f t="shared" si="25"/>
        <v>54.823200133246552</v>
      </c>
      <c r="K110">
        <f t="shared" si="25"/>
        <v>-10.965070002831743</v>
      </c>
      <c r="L110">
        <f t="shared" si="26"/>
        <v>-12.040762462648924</v>
      </c>
      <c r="M110">
        <f t="shared" si="27"/>
        <v>-29.765753072248181</v>
      </c>
      <c r="S110">
        <f t="shared" si="16"/>
        <v>0</v>
      </c>
      <c r="T110" t="b">
        <f t="shared" si="17"/>
        <v>0</v>
      </c>
      <c r="U110" t="b">
        <f t="shared" si="18"/>
        <v>0</v>
      </c>
    </row>
    <row r="111" spans="1:21" x14ac:dyDescent="0.2">
      <c r="A111">
        <f t="shared" si="28"/>
        <v>100</v>
      </c>
      <c r="B111">
        <f t="shared" si="19"/>
        <v>12.190632907376482</v>
      </c>
      <c r="C111" s="9">
        <f t="shared" si="20"/>
        <v>0.55200000000000038</v>
      </c>
      <c r="D111" s="9">
        <f t="shared" si="21"/>
        <v>32.190632907376482</v>
      </c>
      <c r="E111" s="9">
        <f t="shared" si="21"/>
        <v>-0.6814643229445515</v>
      </c>
      <c r="F111" s="9">
        <f t="shared" si="22"/>
        <v>-0.28902545966140758</v>
      </c>
      <c r="G111" s="10">
        <f t="shared" si="29"/>
        <v>2.1666666599999997</v>
      </c>
      <c r="H111" s="5">
        <f t="shared" si="29"/>
        <v>1</v>
      </c>
      <c r="I111">
        <f t="shared" si="24"/>
        <v>55.873503501464221</v>
      </c>
      <c r="J111">
        <f t="shared" si="25"/>
        <v>54.750955558470658</v>
      </c>
      <c r="K111">
        <f t="shared" si="25"/>
        <v>-11.143664521265231</v>
      </c>
      <c r="L111">
        <f t="shared" si="26"/>
        <v>-12.01726135934646</v>
      </c>
      <c r="M111">
        <f t="shared" si="27"/>
        <v>-29.728082340902592</v>
      </c>
      <c r="S111">
        <f t="shared" si="16"/>
        <v>0</v>
      </c>
      <c r="T111" t="b">
        <f t="shared" si="17"/>
        <v>0</v>
      </c>
      <c r="U111" t="b">
        <f t="shared" si="18"/>
        <v>0</v>
      </c>
    </row>
    <row r="112" spans="1:21" x14ac:dyDescent="0.2">
      <c r="A112">
        <f t="shared" si="28"/>
        <v>100</v>
      </c>
      <c r="B112">
        <f t="shared" si="19"/>
        <v>12.518922330022839</v>
      </c>
      <c r="C112" s="9">
        <f t="shared" si="20"/>
        <v>0.55800000000000038</v>
      </c>
      <c r="D112" s="9">
        <f t="shared" si="21"/>
        <v>32.518922330022839</v>
      </c>
      <c r="E112" s="9">
        <f t="shared" si="21"/>
        <v>-0.7488614155542791</v>
      </c>
      <c r="F112" s="9">
        <f t="shared" si="22"/>
        <v>-0.34405042287823961</v>
      </c>
      <c r="G112" s="10">
        <f t="shared" si="29"/>
        <v>2.1666666599999997</v>
      </c>
      <c r="H112" s="5">
        <f t="shared" si="29"/>
        <v>1</v>
      </c>
      <c r="I112">
        <f t="shared" si="24"/>
        <v>55.838743597779072</v>
      </c>
      <c r="J112">
        <f t="shared" si="25"/>
        <v>54.678851990314577</v>
      </c>
      <c r="K112">
        <f t="shared" si="25"/>
        <v>-11.322033015310646</v>
      </c>
      <c r="L112">
        <f t="shared" si="26"/>
        <v>-11.993969074112661</v>
      </c>
      <c r="M112">
        <f t="shared" si="27"/>
        <v>-29.690478329395571</v>
      </c>
      <c r="S112">
        <f t="shared" si="16"/>
        <v>0</v>
      </c>
      <c r="T112" t="b">
        <f t="shared" si="17"/>
        <v>0</v>
      </c>
      <c r="U112" t="b">
        <f t="shared" si="18"/>
        <v>0</v>
      </c>
    </row>
    <row r="113" spans="1:21" x14ac:dyDescent="0.2">
      <c r="A113">
        <f t="shared" si="28"/>
        <v>100</v>
      </c>
      <c r="B113">
        <f t="shared" si="19"/>
        <v>12.84677955052139</v>
      </c>
      <c r="C113" s="9">
        <f t="shared" si="20"/>
        <v>0.56400000000000039</v>
      </c>
      <c r="D113" s="9">
        <f t="shared" si="21"/>
        <v>32.84677955052139</v>
      </c>
      <c r="E113" s="9">
        <f t="shared" si="21"/>
        <v>-0.81732804225607214</v>
      </c>
      <c r="F113" s="9">
        <f t="shared" si="22"/>
        <v>-0.39989802786737216</v>
      </c>
      <c r="G113" s="10">
        <f t="shared" si="29"/>
        <v>2.1666666599999997</v>
      </c>
      <c r="H113" s="5">
        <f t="shared" si="29"/>
        <v>1</v>
      </c>
      <c r="I113">
        <f t="shared" si="24"/>
        <v>55.8047155860909</v>
      </c>
      <c r="J113">
        <f t="shared" si="25"/>
        <v>54.606888175869898</v>
      </c>
      <c r="K113">
        <f t="shared" si="25"/>
        <v>-11.500175885287019</v>
      </c>
      <c r="L113">
        <f t="shared" si="26"/>
        <v>-11.97088411740198</v>
      </c>
      <c r="M113">
        <f t="shared" si="27"/>
        <v>-29.652939425935919</v>
      </c>
      <c r="S113">
        <f t="shared" si="16"/>
        <v>0</v>
      </c>
      <c r="T113" t="b">
        <f t="shared" si="17"/>
        <v>0</v>
      </c>
      <c r="U113" t="b">
        <f t="shared" si="18"/>
        <v>0</v>
      </c>
    </row>
    <row r="114" spans="1:21" x14ac:dyDescent="0.2">
      <c r="A114">
        <f t="shared" si="28"/>
        <v>100</v>
      </c>
      <c r="B114">
        <f t="shared" si="19"/>
        <v>13.174205403662498</v>
      </c>
      <c r="C114" s="9">
        <f t="shared" si="20"/>
        <v>0.5700000000000004</v>
      </c>
      <c r="D114" s="9">
        <f t="shared" si="21"/>
        <v>33.174205403662498</v>
      </c>
      <c r="E114" s="9">
        <f t="shared" si="21"/>
        <v>-0.88686285047746116</v>
      </c>
      <c r="F114" s="9">
        <f t="shared" si="22"/>
        <v>-0.45656488270518147</v>
      </c>
      <c r="G114" s="10">
        <f t="shared" si="29"/>
        <v>2.1666666599999997</v>
      </c>
      <c r="H114" s="5">
        <f t="shared" si="29"/>
        <v>1</v>
      </c>
      <c r="I114">
        <f t="shared" si="24"/>
        <v>55.771416968433527</v>
      </c>
      <c r="J114">
        <f t="shared" si="25"/>
        <v>54.535062871165486</v>
      </c>
      <c r="K114">
        <f t="shared" si="25"/>
        <v>-11.678093521842635</v>
      </c>
      <c r="L114">
        <f t="shared" si="26"/>
        <v>-11.94800500477486</v>
      </c>
      <c r="M114">
        <f t="shared" si="27"/>
        <v>-29.615464032510012</v>
      </c>
      <c r="S114">
        <f t="shared" si="16"/>
        <v>0</v>
      </c>
      <c r="T114" t="b">
        <f t="shared" si="17"/>
        <v>0</v>
      </c>
      <c r="U114" t="b">
        <f t="shared" si="18"/>
        <v>0</v>
      </c>
    </row>
    <row r="115" spans="1:21" x14ac:dyDescent="0.2">
      <c r="A115">
        <f t="shared" si="28"/>
        <v>100</v>
      </c>
      <c r="B115">
        <f t="shared" si="19"/>
        <v>13.501200716799403</v>
      </c>
      <c r="C115" s="9">
        <f t="shared" si="20"/>
        <v>0.5760000000000004</v>
      </c>
      <c r="D115" s="9">
        <f t="shared" si="21"/>
        <v>33.501200716799403</v>
      </c>
      <c r="E115" s="9">
        <f t="shared" si="21"/>
        <v>-0.95746448996110212</v>
      </c>
      <c r="F115" s="9">
        <f t="shared" si="22"/>
        <v>-0.51404760790021775</v>
      </c>
      <c r="G115" s="10">
        <f t="shared" si="29"/>
        <v>2.1666666599999997</v>
      </c>
      <c r="H115" s="5">
        <f t="shared" si="29"/>
        <v>1</v>
      </c>
      <c r="I115">
        <f t="shared" si="24"/>
        <v>55.738845234007215</v>
      </c>
      <c r="J115">
        <f t="shared" si="25"/>
        <v>54.46337484113684</v>
      </c>
      <c r="K115">
        <f t="shared" si="25"/>
        <v>-11.855786306037695</v>
      </c>
      <c r="L115">
        <f t="shared" si="26"/>
        <v>-11.925330256857428</v>
      </c>
      <c r="M115">
        <f t="shared" si="27"/>
        <v>-29.578050564868079</v>
      </c>
      <c r="S115">
        <f t="shared" si="16"/>
        <v>0</v>
      </c>
      <c r="T115" t="b">
        <f t="shared" si="17"/>
        <v>0</v>
      </c>
      <c r="U115" t="b">
        <f t="shared" si="18"/>
        <v>0</v>
      </c>
    </row>
    <row r="116" spans="1:21" x14ac:dyDescent="0.2">
      <c r="A116">
        <f t="shared" si="28"/>
        <v>100</v>
      </c>
      <c r="B116">
        <f t="shared" si="19"/>
        <v>13.827766309901598</v>
      </c>
      <c r="C116" s="9">
        <f t="shared" si="20"/>
        <v>0.58200000000000041</v>
      </c>
      <c r="D116" s="9">
        <f t="shared" si="21"/>
        <v>33.827766309901598</v>
      </c>
      <c r="E116" s="9">
        <f t="shared" si="21"/>
        <v>-1.0291316127074959</v>
      </c>
      <c r="F116" s="9">
        <f t="shared" si="22"/>
        <v>-0.5723428362718076</v>
      </c>
      <c r="G116" s="10">
        <f t="shared" si="29"/>
        <v>2.1666666599999997</v>
      </c>
      <c r="H116" s="5">
        <f t="shared" si="29"/>
        <v>1</v>
      </c>
      <c r="I116">
        <f t="shared" si="24"/>
        <v>55.706997859200158</v>
      </c>
      <c r="J116">
        <f t="shared" si="25"/>
        <v>54.391822859595699</v>
      </c>
      <c r="K116">
        <f t="shared" si="25"/>
        <v>-12.033254609426903</v>
      </c>
      <c r="L116">
        <f t="shared" si="26"/>
        <v>-11.902858399302794</v>
      </c>
      <c r="M116">
        <f t="shared" si="27"/>
        <v>-29.540697452510589</v>
      </c>
      <c r="S116">
        <f t="shared" si="16"/>
        <v>0</v>
      </c>
      <c r="T116" t="b">
        <f t="shared" si="17"/>
        <v>0</v>
      </c>
      <c r="U116" t="b">
        <f t="shared" si="18"/>
        <v>0</v>
      </c>
    </row>
    <row r="117" spans="1:21" x14ac:dyDescent="0.2">
      <c r="A117">
        <f t="shared" si="28"/>
        <v>100</v>
      </c>
      <c r="B117">
        <f t="shared" si="19"/>
        <v>14.153902995607986</v>
      </c>
      <c r="C117" s="9">
        <f t="shared" si="20"/>
        <v>0.58800000000000041</v>
      </c>
      <c r="D117" s="9">
        <f t="shared" si="21"/>
        <v>34.153902995607986</v>
      </c>
      <c r="E117" s="9">
        <f t="shared" si="21"/>
        <v>-1.1018628729182025</v>
      </c>
      <c r="F117" s="9">
        <f t="shared" si="22"/>
        <v>-0.63144721282995453</v>
      </c>
      <c r="G117" s="10">
        <f t="shared" ref="G117:H132" si="30">G116</f>
        <v>2.1666666599999997</v>
      </c>
      <c r="H117" s="5">
        <f t="shared" si="30"/>
        <v>1</v>
      </c>
      <c r="I117">
        <f t="shared" si="24"/>
        <v>55.675872307614704</v>
      </c>
      <c r="J117">
        <f t="shared" si="25"/>
        <v>54.320405709199882</v>
      </c>
      <c r="K117">
        <f t="shared" si="25"/>
        <v>-12.210498794141966</v>
      </c>
      <c r="L117">
        <f t="shared" si="26"/>
        <v>-11.880587962753909</v>
      </c>
      <c r="M117">
        <f t="shared" si="27"/>
        <v>-29.503403138674734</v>
      </c>
      <c r="S117">
        <f t="shared" si="16"/>
        <v>0</v>
      </c>
      <c r="T117" t="b">
        <f t="shared" si="17"/>
        <v>0</v>
      </c>
      <c r="U117" t="b">
        <f t="shared" si="18"/>
        <v>0</v>
      </c>
    </row>
    <row r="118" spans="1:21" x14ac:dyDescent="0.2">
      <c r="A118">
        <f t="shared" si="28"/>
        <v>100</v>
      </c>
      <c r="B118">
        <f t="shared" si="19"/>
        <v>14.479611579279855</v>
      </c>
      <c r="C118" s="9">
        <f t="shared" si="20"/>
        <v>0.59400000000000042</v>
      </c>
      <c r="D118" s="9">
        <f t="shared" si="21"/>
        <v>34.479611579279855</v>
      </c>
      <c r="E118" s="9">
        <f t="shared" si="21"/>
        <v>-1.1756569269395505</v>
      </c>
      <c r="F118" s="9">
        <f t="shared" si="22"/>
        <v>-0.69135739465651402</v>
      </c>
      <c r="G118" s="10">
        <f t="shared" si="30"/>
        <v>2.1666666599999997</v>
      </c>
      <c r="H118" s="5">
        <f t="shared" si="30"/>
        <v>1</v>
      </c>
      <c r="I118">
        <f t="shared" si="24"/>
        <v>55.645466030098092</v>
      </c>
      <c r="J118">
        <f t="shared" si="25"/>
        <v>54.24912218142336</v>
      </c>
      <c r="K118">
        <f t="shared" si="25"/>
        <v>-12.387519212974015</v>
      </c>
      <c r="L118">
        <f t="shared" si="26"/>
        <v>-11.858517482807935</v>
      </c>
      <c r="M118">
        <f t="shared" si="27"/>
        <v>-29.466166080320946</v>
      </c>
      <c r="S118">
        <f t="shared" si="16"/>
        <v>0</v>
      </c>
      <c r="T118" t="b">
        <f t="shared" si="17"/>
        <v>0</v>
      </c>
      <c r="U118" t="b">
        <f t="shared" si="18"/>
        <v>0</v>
      </c>
    </row>
    <row r="119" spans="1:21" x14ac:dyDescent="0.2">
      <c r="A119">
        <f t="shared" si="28"/>
        <v>100</v>
      </c>
      <c r="B119">
        <f t="shared" si="19"/>
        <v>14.804892859053702</v>
      </c>
      <c r="C119" s="9">
        <f t="shared" si="20"/>
        <v>0.60000000000000042</v>
      </c>
      <c r="D119" s="9">
        <f t="shared" si="21"/>
        <v>34.804892859053702</v>
      </c>
      <c r="E119" s="9">
        <f t="shared" si="21"/>
        <v>-1.2505124332068402</v>
      </c>
      <c r="F119" s="9">
        <f t="shared" si="22"/>
        <v>-0.75207005078764666</v>
      </c>
      <c r="G119" s="10">
        <f t="shared" si="30"/>
        <v>2.1666666599999997</v>
      </c>
      <c r="H119" s="5">
        <f t="shared" si="30"/>
        <v>1</v>
      </c>
      <c r="I119">
        <f t="shared" si="24"/>
        <v>55.615776464777873</v>
      </c>
      <c r="J119">
        <f t="shared" si="25"/>
        <v>54.177971076526511</v>
      </c>
      <c r="K119">
        <f t="shared" si="25"/>
        <v>-12.56431620945594</v>
      </c>
      <c r="L119">
        <f t="shared" si="26"/>
        <v>-11.836645499982133</v>
      </c>
      <c r="M119">
        <f t="shared" si="27"/>
        <v>-29.428984748119436</v>
      </c>
      <c r="S119">
        <f t="shared" si="16"/>
        <v>0</v>
      </c>
      <c r="T119" t="b">
        <f t="shared" si="17"/>
        <v>0</v>
      </c>
      <c r="U119" t="b">
        <f t="shared" si="18"/>
        <v>0</v>
      </c>
    </row>
    <row r="120" spans="1:21" x14ac:dyDescent="0.2">
      <c r="A120">
        <f t="shared" si="28"/>
        <v>100</v>
      </c>
      <c r="B120">
        <f t="shared" si="19"/>
        <v>15.129747625893863</v>
      </c>
      <c r="C120" s="9">
        <f t="shared" si="20"/>
        <v>0.60600000000000043</v>
      </c>
      <c r="D120" s="9">
        <f t="shared" si="21"/>
        <v>35.129747625893863</v>
      </c>
      <c r="E120" s="9">
        <f t="shared" si="21"/>
        <v>-1.3264280521890421</v>
      </c>
      <c r="F120" s="9">
        <f t="shared" si="22"/>
        <v>-0.81358186209754269</v>
      </c>
      <c r="G120" s="10">
        <f t="shared" si="30"/>
        <v>2.1666666599999997</v>
      </c>
      <c r="H120" s="5">
        <f t="shared" si="30"/>
        <v>1</v>
      </c>
      <c r="I120">
        <f t="shared" si="24"/>
        <v>55.586801037101878</v>
      </c>
      <c r="J120">
        <f t="shared" si="25"/>
        <v>54.10695120352662</v>
      </c>
      <c r="K120">
        <f t="shared" si="25"/>
        <v>-12.740890117944657</v>
      </c>
      <c r="L120">
        <f t="shared" si="26"/>
        <v>-11.81497055968126</v>
      </c>
      <c r="M120">
        <f t="shared" si="27"/>
        <v>-29.39185762643676</v>
      </c>
      <c r="S120">
        <f t="shared" si="16"/>
        <v>0</v>
      </c>
      <c r="T120" t="b">
        <f t="shared" si="17"/>
        <v>0</v>
      </c>
      <c r="U120" t="b">
        <f t="shared" si="18"/>
        <v>0</v>
      </c>
    </row>
    <row r="121" spans="1:21" x14ac:dyDescent="0.2">
      <c r="A121">
        <f t="shared" si="28"/>
        <v>100</v>
      </c>
      <c r="B121">
        <f t="shared" si="19"/>
        <v>15.454176663644951</v>
      </c>
      <c r="C121" s="9">
        <f t="shared" si="20"/>
        <v>0.61200000000000043</v>
      </c>
      <c r="D121" s="9">
        <f t="shared" si="21"/>
        <v>35.454176663644951</v>
      </c>
      <c r="E121" s="9">
        <f t="shared" si="21"/>
        <v>-1.403402446333986</v>
      </c>
      <c r="F121" s="9">
        <f t="shared" si="22"/>
        <v>-0.8758895211833887</v>
      </c>
      <c r="G121" s="10">
        <f t="shared" si="30"/>
        <v>2.1666666599999997</v>
      </c>
      <c r="H121" s="5">
        <f t="shared" si="30"/>
        <v>1</v>
      </c>
      <c r="I121">
        <f t="shared" si="24"/>
        <v>55.558537159882633</v>
      </c>
      <c r="J121">
        <f t="shared" si="25"/>
        <v>54.036061380168533</v>
      </c>
      <c r="K121">
        <f t="shared" si="25"/>
        <v>-12.917241263703277</v>
      </c>
      <c r="L121">
        <f t="shared" si="26"/>
        <v>-11.793491212166401</v>
      </c>
      <c r="M121">
        <f t="shared" si="27"/>
        <v>-29.354783213322296</v>
      </c>
      <c r="S121">
        <f t="shared" si="16"/>
        <v>0</v>
      </c>
      <c r="T121" t="b">
        <f t="shared" si="17"/>
        <v>0</v>
      </c>
      <c r="U121" t="b">
        <f t="shared" si="18"/>
        <v>0</v>
      </c>
    </row>
    <row r="122" spans="1:21" x14ac:dyDescent="0.2">
      <c r="A122">
        <f t="shared" si="28"/>
        <v>100</v>
      </c>
      <c r="B122">
        <f t="shared" si="19"/>
        <v>15.778180749084143</v>
      </c>
      <c r="C122" s="9">
        <f t="shared" si="20"/>
        <v>0.61800000000000044</v>
      </c>
      <c r="D122" s="9">
        <f t="shared" si="21"/>
        <v>35.778180749084143</v>
      </c>
      <c r="E122" s="9">
        <f t="shared" si="21"/>
        <v>-1.4814342800140454</v>
      </c>
      <c r="F122" s="9">
        <f t="shared" si="22"/>
        <v>-0.93898973225158977</v>
      </c>
      <c r="G122" s="10">
        <f t="shared" si="30"/>
        <v>2.1666666599999997</v>
      </c>
      <c r="H122" s="5">
        <f t="shared" si="30"/>
        <v>1</v>
      </c>
      <c r="I122">
        <f t="shared" si="24"/>
        <v>55.530982233346329</v>
      </c>
      <c r="J122">
        <f t="shared" si="25"/>
        <v>53.965300432895532</v>
      </c>
      <c r="K122">
        <f t="shared" si="25"/>
        <v>-13.093369962983211</v>
      </c>
      <c r="L122">
        <f t="shared" si="26"/>
        <v>-11.77220601252526</v>
      </c>
      <c r="M122">
        <f t="shared" si="27"/>
        <v>-29.317760020494742</v>
      </c>
      <c r="S122">
        <f t="shared" si="16"/>
        <v>0</v>
      </c>
      <c r="T122" t="b">
        <f t="shared" si="17"/>
        <v>0</v>
      </c>
      <c r="U122" t="b">
        <f t="shared" si="18"/>
        <v>0</v>
      </c>
    </row>
    <row r="123" spans="1:21" x14ac:dyDescent="0.2">
      <c r="A123">
        <f t="shared" si="28"/>
        <v>100</v>
      </c>
      <c r="B123">
        <f t="shared" si="19"/>
        <v>16.101760651973294</v>
      </c>
      <c r="C123" s="9">
        <f t="shared" si="20"/>
        <v>0.62400000000000044</v>
      </c>
      <c r="D123" s="9">
        <f t="shared" si="21"/>
        <v>36.101760651973294</v>
      </c>
      <c r="E123" s="9">
        <f t="shared" si="21"/>
        <v>-1.5605222194723136</v>
      </c>
      <c r="F123" s="9">
        <f t="shared" si="22"/>
        <v>-1.0028792110052369</v>
      </c>
      <c r="G123" s="10">
        <f t="shared" si="30"/>
        <v>2.1666666599999997</v>
      </c>
      <c r="H123" s="5">
        <f t="shared" si="30"/>
        <v>1</v>
      </c>
      <c r="I123">
        <f t="shared" si="24"/>
        <v>55.504133645186137</v>
      </c>
      <c r="J123">
        <f t="shared" si="25"/>
        <v>53.894667196820379</v>
      </c>
      <c r="K123">
        <f t="shared" si="25"/>
        <v>-13.269276523106178</v>
      </c>
      <c r="L123">
        <f t="shared" si="26"/>
        <v>-11.751113520643878</v>
      </c>
      <c r="M123">
        <f t="shared" si="27"/>
        <v>-29.280786573328449</v>
      </c>
      <c r="S123">
        <f t="shared" si="16"/>
        <v>0</v>
      </c>
      <c r="T123" t="b">
        <f t="shared" si="17"/>
        <v>0</v>
      </c>
      <c r="U123" t="b">
        <f t="shared" si="18"/>
        <v>0</v>
      </c>
    </row>
    <row r="124" spans="1:21" x14ac:dyDescent="0.2">
      <c r="A124">
        <f t="shared" si="28"/>
        <v>100</v>
      </c>
      <c r="B124">
        <f t="shared" si="19"/>
        <v>16.424917135110846</v>
      </c>
      <c r="C124" s="9">
        <f t="shared" si="20"/>
        <v>0.63000000000000045</v>
      </c>
      <c r="D124" s="9">
        <f t="shared" si="21"/>
        <v>36.424917135110846</v>
      </c>
      <c r="E124" s="9">
        <f t="shared" si="21"/>
        <v>-1.6406649327692706</v>
      </c>
      <c r="F124" s="9">
        <f t="shared" si="22"/>
        <v>-1.0675546845327943</v>
      </c>
      <c r="G124" s="10">
        <f t="shared" si="30"/>
        <v>2.1666666599999997</v>
      </c>
      <c r="H124" s="5">
        <f t="shared" si="30"/>
        <v>1</v>
      </c>
      <c r="I124">
        <f t="shared" si="24"/>
        <v>55.47798877061993</v>
      </c>
      <c r="J124">
        <f t="shared" si="25"/>
        <v>53.824160515696512</v>
      </c>
      <c r="K124">
        <f t="shared" si="25"/>
        <v>-13.44496124254615</v>
      </c>
      <c r="L124">
        <f t="shared" si="26"/>
        <v>-11.730212301179737</v>
      </c>
      <c r="M124">
        <f t="shared" si="27"/>
        <v>-29.243861410839717</v>
      </c>
      <c r="S124">
        <f t="shared" si="16"/>
        <v>0</v>
      </c>
      <c r="T124" t="b">
        <f t="shared" si="17"/>
        <v>0</v>
      </c>
      <c r="U124" t="b">
        <f t="shared" si="18"/>
        <v>0</v>
      </c>
    </row>
    <row r="125" spans="1:21" x14ac:dyDescent="0.2">
      <c r="A125">
        <f t="shared" si="28"/>
        <v>100</v>
      </c>
      <c r="B125">
        <f t="shared" si="19"/>
        <v>16.747650954383602</v>
      </c>
      <c r="C125" s="9">
        <f t="shared" si="20"/>
        <v>0.63600000000000045</v>
      </c>
      <c r="D125" s="9">
        <f t="shared" si="21"/>
        <v>36.747650954383602</v>
      </c>
      <c r="E125" s="9">
        <f t="shared" si="21"/>
        <v>-1.7218610897299427</v>
      </c>
      <c r="F125" s="9">
        <f t="shared" si="22"/>
        <v>-1.1330128911980086</v>
      </c>
      <c r="G125" s="10">
        <f t="shared" si="30"/>
        <v>2.1666666599999997</v>
      </c>
      <c r="H125" s="5">
        <f t="shared" si="30"/>
        <v>1</v>
      </c>
      <c r="I125">
        <f t="shared" si="24"/>
        <v>55.452544972452372</v>
      </c>
      <c r="J125">
        <f t="shared" si="25"/>
        <v>53.753779241889433</v>
      </c>
      <c r="K125">
        <f t="shared" si="25"/>
        <v>-13.620424411011188</v>
      </c>
      <c r="L125">
        <f t="shared" si="26"/>
        <v>-11.709500923536249</v>
      </c>
      <c r="M125">
        <f t="shared" si="27"/>
        <v>-29.206983085672896</v>
      </c>
      <c r="S125">
        <f t="shared" si="16"/>
        <v>0</v>
      </c>
      <c r="T125" t="b">
        <f t="shared" si="17"/>
        <v>0</v>
      </c>
      <c r="U125" t="b">
        <f t="shared" si="18"/>
        <v>0</v>
      </c>
    </row>
    <row r="126" spans="1:21" x14ac:dyDescent="0.2">
      <c r="A126">
        <f t="shared" si="28"/>
        <v>100</v>
      </c>
      <c r="B126">
        <f t="shared" si="19"/>
        <v>17.069962858818315</v>
      </c>
      <c r="C126" s="9">
        <f t="shared" si="20"/>
        <v>0.64200000000000046</v>
      </c>
      <c r="D126" s="9">
        <f t="shared" si="21"/>
        <v>37.069962858818315</v>
      </c>
      <c r="E126" s="9">
        <f t="shared" si="21"/>
        <v>-1.8041093618915518</v>
      </c>
      <c r="F126" s="9">
        <f t="shared" si="22"/>
        <v>-1.1992505805310443</v>
      </c>
      <c r="G126" s="10">
        <f t="shared" si="30"/>
        <v>2.1666666599999997</v>
      </c>
      <c r="H126" s="5">
        <f t="shared" si="30"/>
        <v>1</v>
      </c>
      <c r="I126">
        <f t="shared" si="24"/>
        <v>55.427799601141146</v>
      </c>
      <c r="J126">
        <f t="shared" si="25"/>
        <v>53.683522236348217</v>
      </c>
      <c r="K126">
        <f t="shared" si="25"/>
        <v>-13.795666309525226</v>
      </c>
      <c r="L126">
        <f t="shared" si="26"/>
        <v>-11.688977961838576</v>
      </c>
      <c r="M126">
        <f t="shared" si="27"/>
        <v>-29.170150164086387</v>
      </c>
      <c r="S126">
        <f t="shared" si="16"/>
        <v>0</v>
      </c>
      <c r="T126" t="b">
        <f t="shared" si="17"/>
        <v>0</v>
      </c>
      <c r="U126" t="b">
        <f t="shared" si="18"/>
        <v>0</v>
      </c>
    </row>
    <row r="127" spans="1:21" x14ac:dyDescent="0.2">
      <c r="A127">
        <f t="shared" si="28"/>
        <v>100</v>
      </c>
      <c r="B127">
        <f t="shared" si="19"/>
        <v>17.39185359063309</v>
      </c>
      <c r="C127" s="9">
        <f t="shared" si="20"/>
        <v>0.64800000000000046</v>
      </c>
      <c r="D127" s="9">
        <f t="shared" si="21"/>
        <v>37.39185359063309</v>
      </c>
      <c r="E127" s="9">
        <f t="shared" si="21"/>
        <v>-1.8874084224516567</v>
      </c>
      <c r="F127" s="9">
        <f t="shared" si="22"/>
        <v>-1.266264513120809</v>
      </c>
      <c r="G127" s="10">
        <f t="shared" si="30"/>
        <v>2.1666666599999997</v>
      </c>
      <c r="H127" s="5">
        <f t="shared" si="30"/>
        <v>1</v>
      </c>
      <c r="I127">
        <f t="shared" si="24"/>
        <v>55.403749994867567</v>
      </c>
      <c r="J127">
        <f t="shared" si="25"/>
        <v>53.613388368577183</v>
      </c>
      <c r="K127">
        <f t="shared" si="25"/>
        <v>-13.970687210509745</v>
      </c>
      <c r="L127">
        <f t="shared" si="26"/>
        <v>-11.668641994910814</v>
      </c>
      <c r="M127">
        <f t="shared" si="27"/>
        <v>-29.13336122593843</v>
      </c>
      <c r="S127">
        <f t="shared" si="16"/>
        <v>0</v>
      </c>
      <c r="T127" t="b">
        <f t="shared" si="17"/>
        <v>0</v>
      </c>
      <c r="U127" t="b">
        <f t="shared" si="18"/>
        <v>0</v>
      </c>
    </row>
    <row r="128" spans="1:21" x14ac:dyDescent="0.2">
      <c r="A128">
        <f t="shared" si="28"/>
        <v>100</v>
      </c>
      <c r="B128">
        <f t="shared" si="19"/>
        <v>17.713323885288645</v>
      </c>
      <c r="C128" s="9">
        <f t="shared" si="20"/>
        <v>0.65400000000000047</v>
      </c>
      <c r="D128" s="9">
        <f t="shared" si="21"/>
        <v>37.713323885288645</v>
      </c>
      <c r="E128" s="9">
        <f t="shared" si="21"/>
        <v>-1.9717569462167821</v>
      </c>
      <c r="F128" s="9">
        <f t="shared" si="22"/>
        <v>-1.3340514605084866</v>
      </c>
      <c r="G128" s="10">
        <f t="shared" si="30"/>
        <v>2.1666666599999997</v>
      </c>
      <c r="H128" s="5">
        <f t="shared" si="30"/>
        <v>1</v>
      </c>
      <c r="I128">
        <f t="shared" si="24"/>
        <v>55.380393479611243</v>
      </c>
      <c r="J128">
        <f t="shared" si="25"/>
        <v>53.543376516607715</v>
      </c>
      <c r="K128">
        <f t="shared" si="25"/>
        <v>-14.145487377865376</v>
      </c>
      <c r="L128">
        <f t="shared" si="26"/>
        <v>-11.648491606254447</v>
      </c>
      <c r="M128">
        <f t="shared" si="27"/>
        <v>-29.09661486467267</v>
      </c>
      <c r="S128">
        <f t="shared" si="16"/>
        <v>0</v>
      </c>
      <c r="T128" t="b">
        <f t="shared" si="17"/>
        <v>0</v>
      </c>
      <c r="U128" t="b">
        <f t="shared" si="18"/>
        <v>0</v>
      </c>
    </row>
    <row r="129" spans="1:21" x14ac:dyDescent="0.2">
      <c r="A129">
        <f t="shared" si="28"/>
        <v>100</v>
      </c>
      <c r="B129">
        <f t="shared" si="19"/>
        <v>18.03437447153938</v>
      </c>
      <c r="C129" s="9">
        <f t="shared" si="20"/>
        <v>0.66000000000000048</v>
      </c>
      <c r="D129" s="9">
        <f t="shared" si="21"/>
        <v>38.03437447153938</v>
      </c>
      <c r="E129" s="9">
        <f t="shared" si="21"/>
        <v>-2.0571536095515386</v>
      </c>
      <c r="F129" s="9">
        <f t="shared" si="22"/>
        <v>-1.4026082050822506</v>
      </c>
      <c r="G129" s="10">
        <f t="shared" si="30"/>
        <v>2.1666666599999997</v>
      </c>
      <c r="H129" s="5">
        <f t="shared" si="30"/>
        <v>1</v>
      </c>
      <c r="I129">
        <f t="shared" si="24"/>
        <v>55.357727369228925</v>
      </c>
      <c r="J129">
        <f t="shared" si="25"/>
        <v>53.47348556697019</v>
      </c>
      <c r="K129">
        <f t="shared" si="25"/>
        <v>-14.320067067053412</v>
      </c>
      <c r="L129">
        <f t="shared" si="26"/>
        <v>-11.628525384028114</v>
      </c>
      <c r="M129">
        <f t="shared" si="27"/>
        <v>-29.059909687303545</v>
      </c>
      <c r="S129">
        <f t="shared" si="16"/>
        <v>0</v>
      </c>
      <c r="T129" t="b">
        <f t="shared" si="17"/>
        <v>0</v>
      </c>
      <c r="U129" t="b">
        <f t="shared" si="18"/>
        <v>0</v>
      </c>
    </row>
    <row r="130" spans="1:21" x14ac:dyDescent="0.2">
      <c r="A130">
        <f t="shared" si="28"/>
        <v>100</v>
      </c>
      <c r="B130">
        <f t="shared" si="19"/>
        <v>18.35500607148429</v>
      </c>
      <c r="C130" s="9">
        <f t="shared" si="20"/>
        <v>0.66600000000000048</v>
      </c>
      <c r="D130" s="9">
        <f t="shared" si="21"/>
        <v>38.35500607148429</v>
      </c>
      <c r="E130" s="9">
        <f t="shared" si="21"/>
        <v>-2.1435970903282304</v>
      </c>
      <c r="F130" s="9">
        <f t="shared" si="22"/>
        <v>-1.4719315399731654</v>
      </c>
      <c r="G130" s="10">
        <f t="shared" si="30"/>
        <v>2.1666666599999997</v>
      </c>
      <c r="H130" s="5">
        <f t="shared" si="30"/>
        <v>1</v>
      </c>
      <c r="I130">
        <f t="shared" si="24"/>
        <v>55.335748965537356</v>
      </c>
      <c r="J130">
        <f t="shared" si="25"/>
        <v>53.40371441466602</v>
      </c>
      <c r="K130">
        <f t="shared" si="25"/>
        <v>-14.494426525177232</v>
      </c>
      <c r="L130">
        <f t="shared" si="26"/>
        <v>-11.608741921028599</v>
      </c>
      <c r="M130">
        <f t="shared" si="27"/>
        <v>-29.023244314401381</v>
      </c>
      <c r="S130">
        <f t="shared" si="16"/>
        <v>0</v>
      </c>
      <c r="T130" t="b">
        <f t="shared" si="17"/>
        <v>0</v>
      </c>
      <c r="U130" t="b">
        <f t="shared" si="18"/>
        <v>0</v>
      </c>
    </row>
    <row r="131" spans="1:21" x14ac:dyDescent="0.2">
      <c r="A131">
        <f t="shared" si="28"/>
        <v>100</v>
      </c>
      <c r="B131">
        <f t="shared" si="19"/>
        <v>18.675219400617706</v>
      </c>
      <c r="C131" s="9">
        <f t="shared" si="20"/>
        <v>0.67200000000000049</v>
      </c>
      <c r="D131" s="9">
        <f t="shared" si="21"/>
        <v>38.675219400617706</v>
      </c>
      <c r="E131" s="9">
        <f t="shared" si="21"/>
        <v>-2.2310860678769528</v>
      </c>
      <c r="F131" s="9">
        <f t="shared" si="22"/>
        <v>-1.5420182689522526</v>
      </c>
      <c r="G131" s="10">
        <f t="shared" si="30"/>
        <v>2.1666666599999997</v>
      </c>
      <c r="H131" s="5">
        <f t="shared" si="30"/>
        <v>1</v>
      </c>
      <c r="I131">
        <f t="shared" si="24"/>
        <v>55.314455558400191</v>
      </c>
      <c r="J131">
        <f t="shared" si="25"/>
        <v>53.334061963139845</v>
      </c>
      <c r="K131">
        <f t="shared" si="25"/>
        <v>-14.668565991063641</v>
      </c>
      <c r="L131">
        <f t="shared" si="26"/>
        <v>-11.589139814673096</v>
      </c>
      <c r="M131">
        <f t="shared" si="27"/>
        <v>-28.986617380077242</v>
      </c>
      <c r="S131">
        <f t="shared" si="16"/>
        <v>0</v>
      </c>
      <c r="T131" t="b">
        <f t="shared" si="17"/>
        <v>0</v>
      </c>
      <c r="U131" t="b">
        <f t="shared" si="18"/>
        <v>0</v>
      </c>
    </row>
    <row r="132" spans="1:21" x14ac:dyDescent="0.2">
      <c r="A132">
        <f t="shared" si="28"/>
        <v>100</v>
      </c>
      <c r="B132">
        <f t="shared" si="19"/>
        <v>18.995015167879885</v>
      </c>
      <c r="C132" s="9">
        <f t="shared" si="20"/>
        <v>0.67800000000000049</v>
      </c>
      <c r="D132" s="9">
        <f t="shared" si="21"/>
        <v>38.995015167879885</v>
      </c>
      <c r="E132" s="9">
        <f t="shared" si="21"/>
        <v>-2.3196192229361761</v>
      </c>
      <c r="F132" s="9">
        <f t="shared" si="22"/>
        <v>-1.6128652063287325</v>
      </c>
      <c r="G132" s="10">
        <f t="shared" si="30"/>
        <v>2.1666666599999997</v>
      </c>
      <c r="H132" s="5">
        <f t="shared" si="30"/>
        <v>1</v>
      </c>
      <c r="I132">
        <f t="shared" si="24"/>
        <v>55.293844425818783</v>
      </c>
      <c r="J132">
        <f t="shared" si="25"/>
        <v>53.264527124251806</v>
      </c>
      <c r="K132">
        <f t="shared" si="25"/>
        <v>-14.842485695344104</v>
      </c>
      <c r="L132">
        <f t="shared" si="26"/>
        <v>-11.56971766698266</v>
      </c>
      <c r="M132">
        <f t="shared" si="27"/>
        <v>-28.950027531967464</v>
      </c>
      <c r="S132">
        <f t="shared" si="16"/>
        <v>0</v>
      </c>
      <c r="T132" t="b">
        <f t="shared" si="17"/>
        <v>0</v>
      </c>
      <c r="U132" t="b">
        <f t="shared" si="18"/>
        <v>0</v>
      </c>
    </row>
    <row r="133" spans="1:21" x14ac:dyDescent="0.2">
      <c r="A133">
        <f t="shared" si="28"/>
        <v>100</v>
      </c>
      <c r="B133">
        <f t="shared" si="19"/>
        <v>19.314394075707391</v>
      </c>
      <c r="C133" s="9">
        <f t="shared" si="20"/>
        <v>0.6840000000000005</v>
      </c>
      <c r="D133" s="9">
        <f t="shared" si="21"/>
        <v>39.314394075707391</v>
      </c>
      <c r="E133" s="9">
        <f t="shared" si="21"/>
        <v>-2.4091952376038162</v>
      </c>
      <c r="F133" s="9">
        <f t="shared" si="22"/>
        <v>-1.6844691768494031</v>
      </c>
      <c r="G133" s="10">
        <f t="shared" ref="G133:H148" si="31">G132</f>
        <v>2.1666666599999997</v>
      </c>
      <c r="H133" s="5">
        <f t="shared" si="31"/>
        <v>1</v>
      </c>
      <c r="I133">
        <f t="shared" si="24"/>
        <v>55.273912834026945</v>
      </c>
      <c r="J133">
        <f t="shared" si="25"/>
        <v>53.195108818249913</v>
      </c>
      <c r="K133">
        <f t="shared" si="25"/>
        <v>-15.016185860535909</v>
      </c>
      <c r="L133">
        <f t="shared" si="26"/>
        <v>-11.550474084566851</v>
      </c>
      <c r="M133">
        <f t="shared" si="27"/>
        <v>-28.913473431217891</v>
      </c>
      <c r="S133">
        <f t="shared" si="16"/>
        <v>0</v>
      </c>
      <c r="T133" t="b">
        <f t="shared" si="17"/>
        <v>0</v>
      </c>
      <c r="U133" t="b">
        <f t="shared" si="18"/>
        <v>0</v>
      </c>
    </row>
    <row r="134" spans="1:21" x14ac:dyDescent="0.2">
      <c r="A134">
        <f t="shared" si="28"/>
        <v>100</v>
      </c>
      <c r="B134">
        <f t="shared" si="19"/>
        <v>19.633356820083371</v>
      </c>
      <c r="C134" s="9">
        <f t="shared" si="20"/>
        <v>0.6900000000000005</v>
      </c>
      <c r="D134" s="9">
        <f t="shared" si="21"/>
        <v>39.633356820083371</v>
      </c>
      <c r="E134" s="9">
        <f t="shared" si="21"/>
        <v>-2.4998127952887934</v>
      </c>
      <c r="F134" s="9">
        <f t="shared" si="22"/>
        <v>-1.7568270155991894</v>
      </c>
      <c r="G134" s="10">
        <f t="shared" si="31"/>
        <v>2.1666666599999997</v>
      </c>
      <c r="H134" s="5">
        <f t="shared" si="31"/>
        <v>1</v>
      </c>
      <c r="I134">
        <f t="shared" si="24"/>
        <v>55.254658037589444</v>
      </c>
      <c r="J134">
        <f t="shared" si="25"/>
        <v>53.125805973742516</v>
      </c>
      <c r="K134">
        <f t="shared" si="25"/>
        <v>-15.189666701123217</v>
      </c>
      <c r="L134">
        <f t="shared" si="26"/>
        <v>-11.531407678609542</v>
      </c>
      <c r="M134">
        <f t="shared" si="27"/>
        <v>-28.876953752467792</v>
      </c>
      <c r="S134">
        <f t="shared" si="16"/>
        <v>0</v>
      </c>
      <c r="T134" t="b">
        <f t="shared" si="17"/>
        <v>0</v>
      </c>
      <c r="U134" t="b">
        <f t="shared" si="18"/>
        <v>0</v>
      </c>
    </row>
    <row r="135" spans="1:21" x14ac:dyDescent="0.2">
      <c r="A135">
        <f t="shared" si="28"/>
        <v>100</v>
      </c>
      <c r="B135">
        <f t="shared" si="19"/>
        <v>19.951904090587611</v>
      </c>
      <c r="C135" s="9">
        <f t="shared" si="20"/>
        <v>0.69600000000000051</v>
      </c>
      <c r="D135" s="9">
        <f t="shared" si="21"/>
        <v>39.951904090587611</v>
      </c>
      <c r="E135" s="9">
        <f t="shared" si="21"/>
        <v>-2.5914705806630773</v>
      </c>
      <c r="F135" s="9">
        <f t="shared" si="22"/>
        <v>-1.8299355679028175</v>
      </c>
      <c r="G135" s="10">
        <f t="shared" si="31"/>
        <v>2.1666666599999997</v>
      </c>
      <c r="H135" s="5">
        <f t="shared" si="31"/>
        <v>1</v>
      </c>
      <c r="I135">
        <f t="shared" si="24"/>
        <v>55.236077279504343</v>
      </c>
      <c r="J135">
        <f t="shared" si="25"/>
        <v>53.056617527670859</v>
      </c>
      <c r="K135">
        <f t="shared" si="25"/>
        <v>-15.362928423638024</v>
      </c>
      <c r="L135">
        <f t="shared" si="26"/>
        <v>-11.512517064855885</v>
      </c>
      <c r="M135">
        <f t="shared" si="27"/>
        <v>-28.840467183833372</v>
      </c>
      <c r="S135">
        <f t="shared" si="16"/>
        <v>0</v>
      </c>
      <c r="T135" t="b">
        <f t="shared" si="17"/>
        <v>0</v>
      </c>
      <c r="U135" t="b">
        <f t="shared" si="18"/>
        <v>0</v>
      </c>
    </row>
    <row r="136" spans="1:21" x14ac:dyDescent="0.2">
      <c r="A136">
        <f t="shared" si="28"/>
        <v>100</v>
      </c>
      <c r="B136">
        <f t="shared" si="19"/>
        <v>20.270036570446472</v>
      </c>
      <c r="C136" s="9">
        <f t="shared" si="20"/>
        <v>0.70200000000000051</v>
      </c>
      <c r="D136" s="9">
        <f t="shared" si="21"/>
        <v>40.270036570446472</v>
      </c>
      <c r="E136" s="9">
        <f t="shared" si="21"/>
        <v>-2.6841672796142144</v>
      </c>
      <c r="F136" s="9">
        <f t="shared" si="22"/>
        <v>-1.9037916892276248</v>
      </c>
      <c r="G136" s="10">
        <f t="shared" si="31"/>
        <v>2.1666666599999997</v>
      </c>
      <c r="H136" s="5">
        <f t="shared" si="31"/>
        <v>1</v>
      </c>
      <c r="I136">
        <f t="shared" si="24"/>
        <v>55.218167791309007</v>
      </c>
      <c r="J136">
        <f t="shared" si="25"/>
        <v>52.987542425281724</v>
      </c>
      <c r="K136">
        <f t="shared" si="25"/>
        <v>-15.535971226741024</v>
      </c>
      <c r="L136">
        <f t="shared" si="26"/>
        <v>-11.493800863600368</v>
      </c>
      <c r="M136">
        <f t="shared" si="27"/>
        <v>-28.804012426890978</v>
      </c>
      <c r="S136">
        <f t="shared" si="16"/>
        <v>0</v>
      </c>
      <c r="T136" t="b">
        <f t="shared" si="17"/>
        <v>0</v>
      </c>
      <c r="U136" t="b">
        <f t="shared" si="18"/>
        <v>0</v>
      </c>
    </row>
    <row r="137" spans="1:21" x14ac:dyDescent="0.2">
      <c r="A137">
        <f t="shared" si="28"/>
        <v>100</v>
      </c>
      <c r="B137">
        <f t="shared" si="19"/>
        <v>20.58775493658262</v>
      </c>
      <c r="C137" s="9">
        <f t="shared" si="20"/>
        <v>0.70800000000000052</v>
      </c>
      <c r="D137" s="9">
        <f t="shared" si="21"/>
        <v>40.58775493658262</v>
      </c>
      <c r="E137" s="9">
        <f t="shared" si="21"/>
        <v>-2.7779015791983448</v>
      </c>
      <c r="F137" s="9">
        <f t="shared" si="22"/>
        <v>-1.9783922450874942</v>
      </c>
      <c r="G137" s="10">
        <f t="shared" si="31"/>
        <v>2.1666666599999997</v>
      </c>
      <c r="H137" s="5">
        <f t="shared" si="31"/>
        <v>1</v>
      </c>
      <c r="I137">
        <f t="shared" si="24"/>
        <v>55.200926793189765</v>
      </c>
      <c r="J137">
        <f t="shared" si="25"/>
        <v>52.918579620100125</v>
      </c>
      <c r="K137">
        <f t="shared" si="25"/>
        <v>-15.70879530130237</v>
      </c>
      <c r="L137">
        <f t="shared" si="26"/>
        <v>-11.475257699675995</v>
      </c>
      <c r="M137">
        <f t="shared" si="27"/>
        <v>-28.767588196659858</v>
      </c>
      <c r="S137">
        <f t="shared" si="16"/>
        <v>0</v>
      </c>
      <c r="T137" t="b">
        <f t="shared" si="17"/>
        <v>0</v>
      </c>
      <c r="U137" t="b">
        <f t="shared" si="18"/>
        <v>0</v>
      </c>
    </row>
    <row r="138" spans="1:21" x14ac:dyDescent="0.2">
      <c r="A138">
        <f t="shared" si="28"/>
        <v>100</v>
      </c>
      <c r="B138">
        <f t="shared" si="19"/>
        <v>20.905059859664625</v>
      </c>
      <c r="C138" s="9">
        <f t="shared" si="20"/>
        <v>0.71400000000000052</v>
      </c>
      <c r="D138" s="9">
        <f t="shared" si="21"/>
        <v>40.905059859664625</v>
      </c>
      <c r="E138" s="9">
        <f t="shared" si="21"/>
        <v>-2.872672167593699</v>
      </c>
      <c r="F138" s="9">
        <f t="shared" si="22"/>
        <v>-2.0537341109479104</v>
      </c>
      <c r="G138" s="10">
        <f t="shared" si="31"/>
        <v>2.1666666599999997</v>
      </c>
      <c r="H138" s="5">
        <f t="shared" si="31"/>
        <v>1</v>
      </c>
      <c r="I138">
        <f t="shared" si="24"/>
        <v>55.184351494095111</v>
      </c>
      <c r="J138">
        <f t="shared" si="25"/>
        <v>52.849728073902071</v>
      </c>
      <c r="K138">
        <f t="shared" si="25"/>
        <v>-15.881400830482329</v>
      </c>
      <c r="L138">
        <f t="shared" si="26"/>
        <v>-11.456886202444496</v>
      </c>
      <c r="M138">
        <f t="shared" si="27"/>
        <v>-28.731193221584547</v>
      </c>
      <c r="S138">
        <f t="shared" si="16"/>
        <v>0</v>
      </c>
      <c r="T138" t="b">
        <f t="shared" si="17"/>
        <v>0</v>
      </c>
      <c r="U138" t="b">
        <f t="shared" si="18"/>
        <v>0</v>
      </c>
    </row>
    <row r="139" spans="1:21" x14ac:dyDescent="0.2">
      <c r="A139">
        <f t="shared" si="28"/>
        <v>100</v>
      </c>
      <c r="B139">
        <f t="shared" si="19"/>
        <v>21.221952004156392</v>
      </c>
      <c r="C139" s="9">
        <f t="shared" si="20"/>
        <v>0.72000000000000053</v>
      </c>
      <c r="D139" s="9">
        <f t="shared" si="21"/>
        <v>41.221952004156392</v>
      </c>
      <c r="E139" s="9">
        <f t="shared" si="21"/>
        <v>-2.9684777340545816</v>
      </c>
      <c r="F139" s="9">
        <f t="shared" si="22"/>
        <v>-2.1298141721321175</v>
      </c>
      <c r="G139" s="10">
        <f t="shared" si="31"/>
        <v>2.1666666599999997</v>
      </c>
      <c r="H139" s="5">
        <f t="shared" si="31"/>
        <v>1</v>
      </c>
      <c r="I139">
        <f t="shared" si="24"/>
        <v>55.168439091852484</v>
      </c>
      <c r="J139">
        <f t="shared" si="25"/>
        <v>52.780986756687405</v>
      </c>
      <c r="K139">
        <f t="shared" si="25"/>
        <v>-16.053787989811838</v>
      </c>
      <c r="L139">
        <f t="shared" si="26"/>
        <v>-11.438685005787638</v>
      </c>
      <c r="M139">
        <f t="shared" si="27"/>
        <v>-28.694826243516797</v>
      </c>
      <c r="S139">
        <f t="shared" si="16"/>
        <v>0</v>
      </c>
      <c r="T139" t="b">
        <f t="shared" si="17"/>
        <v>0</v>
      </c>
      <c r="U139" t="b">
        <f t="shared" si="18"/>
        <v>0</v>
      </c>
    </row>
    <row r="140" spans="1:21" x14ac:dyDescent="0.2">
      <c r="A140">
        <f t="shared" si="28"/>
        <v>100</v>
      </c>
      <c r="B140">
        <f t="shared" si="19"/>
        <v>21.538432028366415</v>
      </c>
      <c r="C140" s="9">
        <f t="shared" si="20"/>
        <v>0.72600000000000053</v>
      </c>
      <c r="D140" s="9">
        <f t="shared" si="21"/>
        <v>41.538432028366415</v>
      </c>
      <c r="E140" s="9">
        <f t="shared" si="21"/>
        <v>-3.0653169688658357</v>
      </c>
      <c r="F140" s="9">
        <f t="shared" si="22"/>
        <v>-2.2066293237283818</v>
      </c>
      <c r="G140" s="10">
        <f t="shared" si="31"/>
        <v>2.1666666599999997</v>
      </c>
      <c r="H140" s="5">
        <f t="shared" si="31"/>
        <v>1</v>
      </c>
      <c r="I140">
        <f t="shared" si="24"/>
        <v>55.153186773288461</v>
      </c>
      <c r="J140">
        <f t="shared" si="25"/>
        <v>52.712354646652678</v>
      </c>
      <c r="K140">
        <f t="shared" si="25"/>
        <v>-16.225956947272937</v>
      </c>
      <c r="L140">
        <f t="shared" si="26"/>
        <v>-11.420652748099513</v>
      </c>
      <c r="M140">
        <f t="shared" si="27"/>
        <v>-28.658486017697093</v>
      </c>
      <c r="S140">
        <f t="shared" si="16"/>
        <v>0</v>
      </c>
      <c r="T140" t="b">
        <f t="shared" si="17"/>
        <v>0</v>
      </c>
      <c r="U140" t="b">
        <f t="shared" si="18"/>
        <v>0</v>
      </c>
    </row>
    <row r="141" spans="1:21" x14ac:dyDescent="0.2">
      <c r="A141">
        <f t="shared" si="28"/>
        <v>100</v>
      </c>
      <c r="B141">
        <f t="shared" si="19"/>
        <v>21.854500584496868</v>
      </c>
      <c r="C141" s="9">
        <f t="shared" si="20"/>
        <v>0.73200000000000054</v>
      </c>
      <c r="D141" s="9">
        <f t="shared" si="21"/>
        <v>41.854500584496868</v>
      </c>
      <c r="E141" s="9">
        <f t="shared" si="21"/>
        <v>-3.1631885632977919</v>
      </c>
      <c r="F141" s="9">
        <f t="shared" si="22"/>
        <v>-2.2841764704983452</v>
      </c>
      <c r="G141" s="10">
        <f t="shared" si="31"/>
        <v>2.1666666599999997</v>
      </c>
      <c r="H141" s="5">
        <f t="shared" si="31"/>
        <v>1</v>
      </c>
      <c r="I141">
        <f t="shared" si="24"/>
        <v>55.138591714352287</v>
      </c>
      <c r="J141">
        <f t="shared" si="25"/>
        <v>52.643830730164083</v>
      </c>
      <c r="K141">
        <f t="shared" si="25"/>
        <v>-16.397907863379121</v>
      </c>
      <c r="L141">
        <f t="shared" si="26"/>
        <v>-11.402788072279847</v>
      </c>
      <c r="M141">
        <f t="shared" si="27"/>
        <v>-28.622171312735688</v>
      </c>
      <c r="S141">
        <f t="shared" si="16"/>
        <v>0</v>
      </c>
      <c r="T141" t="b">
        <f t="shared" si="17"/>
        <v>0</v>
      </c>
      <c r="U141" t="b">
        <f t="shared" si="18"/>
        <v>0</v>
      </c>
    </row>
    <row r="142" spans="1:21" x14ac:dyDescent="0.2">
      <c r="A142">
        <f t="shared" si="28"/>
        <v>100</v>
      </c>
      <c r="B142">
        <f t="shared" si="19"/>
        <v>22.17015831869255</v>
      </c>
      <c r="C142" s="9">
        <f t="shared" si="20"/>
        <v>0.73800000000000054</v>
      </c>
      <c r="D142" s="9">
        <f t="shared" si="21"/>
        <v>42.17015831869255</v>
      </c>
      <c r="E142" s="9">
        <f t="shared" si="21"/>
        <v>-3.2620912095616958</v>
      </c>
      <c r="F142" s="9">
        <f t="shared" si="22"/>
        <v>-2.3624525267864676</v>
      </c>
      <c r="G142" s="10">
        <f t="shared" si="31"/>
        <v>2.1666666599999997</v>
      </c>
      <c r="H142" s="5">
        <f t="shared" si="31"/>
        <v>1</v>
      </c>
      <c r="I142">
        <f t="shared" si="24"/>
        <v>55.12465108024282</v>
      </c>
      <c r="J142">
        <f t="shared" si="25"/>
        <v>52.575414001730401</v>
      </c>
      <c r="K142">
        <f t="shared" si="25"/>
        <v>-16.569640891255535</v>
      </c>
      <c r="L142">
        <f t="shared" si="26"/>
        <v>-11.385089625728277</v>
      </c>
      <c r="M142">
        <f t="shared" si="27"/>
        <v>-28.585880910593161</v>
      </c>
      <c r="S142">
        <f t="shared" si="16"/>
        <v>0</v>
      </c>
      <c r="T142" t="b">
        <f t="shared" si="17"/>
        <v>0</v>
      </c>
      <c r="U142" t="b">
        <f t="shared" si="18"/>
        <v>0</v>
      </c>
    </row>
    <row r="143" spans="1:21" x14ac:dyDescent="0.2">
      <c r="A143">
        <f t="shared" si="28"/>
        <v>100</v>
      </c>
      <c r="B143">
        <f t="shared" si="19"/>
        <v>22.485405871089668</v>
      </c>
      <c r="C143" s="9">
        <f t="shared" si="20"/>
        <v>0.74400000000000055</v>
      </c>
      <c r="D143" s="9">
        <f t="shared" si="21"/>
        <v>42.485405871089668</v>
      </c>
      <c r="E143" s="9">
        <f t="shared" si="21"/>
        <v>-3.3620236007656197</v>
      </c>
      <c r="F143" s="9">
        <f t="shared" si="22"/>
        <v>-2.4414544164305476</v>
      </c>
      <c r="G143" s="10">
        <f t="shared" si="31"/>
        <v>2.1666666599999997</v>
      </c>
      <c r="H143" s="5">
        <f t="shared" si="31"/>
        <v>1</v>
      </c>
      <c r="I143">
        <f t="shared" si="24"/>
        <v>55.111362025538654</v>
      </c>
      <c r="J143">
        <f t="shared" si="25"/>
        <v>52.50710346397603</v>
      </c>
      <c r="K143">
        <f t="shared" si="25"/>
        <v>-16.741156176719095</v>
      </c>
      <c r="L143">
        <f t="shared" si="26"/>
        <v>-11.367556060339604</v>
      </c>
      <c r="M143">
        <f t="shared" si="27"/>
        <v>-28.549613606560495</v>
      </c>
      <c r="S143">
        <f t="shared" si="16"/>
        <v>0</v>
      </c>
      <c r="T143" t="b">
        <f t="shared" si="17"/>
        <v>0</v>
      </c>
      <c r="U143" t="b">
        <f t="shared" si="18"/>
        <v>0</v>
      </c>
    </row>
    <row r="144" spans="1:21" x14ac:dyDescent="0.2">
      <c r="A144">
        <f t="shared" si="28"/>
        <v>100</v>
      </c>
      <c r="B144">
        <f t="shared" si="19"/>
        <v>22.800243875864439</v>
      </c>
      <c r="C144" s="9">
        <f t="shared" si="20"/>
        <v>0.75000000000000056</v>
      </c>
      <c r="D144" s="9">
        <f t="shared" si="21"/>
        <v>42.800243875864439</v>
      </c>
      <c r="E144" s="9">
        <f t="shared" si="21"/>
        <v>-3.4629844308708524</v>
      </c>
      <c r="F144" s="9">
        <f t="shared" si="22"/>
        <v>-2.5211790726733105</v>
      </c>
      <c r="G144" s="10">
        <f t="shared" si="31"/>
        <v>2.1666666599999997</v>
      </c>
      <c r="H144" s="5">
        <f t="shared" si="31"/>
        <v>1</v>
      </c>
      <c r="I144">
        <f t="shared" si="24"/>
        <v>55.098721694331374</v>
      </c>
      <c r="J144">
        <f t="shared" si="25"/>
        <v>52.438898127613996</v>
      </c>
      <c r="K144">
        <f t="shared" si="25"/>
        <v>-16.912453858358457</v>
      </c>
      <c r="L144">
        <f t="shared" si="26"/>
        <v>-11.350186032499929</v>
      </c>
      <c r="M144">
        <f t="shared" si="27"/>
        <v>-28.513368209238649</v>
      </c>
      <c r="S144">
        <f t="shared" si="16"/>
        <v>0</v>
      </c>
      <c r="T144" t="b">
        <f t="shared" si="17"/>
        <v>0</v>
      </c>
      <c r="U144" t="b">
        <f t="shared" si="18"/>
        <v>0</v>
      </c>
    </row>
    <row r="145" spans="1:21" x14ac:dyDescent="0.2">
      <c r="A145">
        <f t="shared" si="28"/>
        <v>100</v>
      </c>
      <c r="B145">
        <f t="shared" si="19"/>
        <v>23.114672961281535</v>
      </c>
      <c r="C145" s="9">
        <f t="shared" si="20"/>
        <v>0.75600000000000056</v>
      </c>
      <c r="D145" s="9">
        <f t="shared" si="21"/>
        <v>43.114672961281535</v>
      </c>
      <c r="E145" s="9">
        <f t="shared" si="21"/>
        <v>-3.5649723946487692</v>
      </c>
      <c r="F145" s="9">
        <f t="shared" si="22"/>
        <v>-2.6016234380750549</v>
      </c>
      <c r="G145" s="10">
        <f t="shared" si="31"/>
        <v>2.1666666599999997</v>
      </c>
      <c r="H145" s="5">
        <f t="shared" si="31"/>
        <v>1</v>
      </c>
      <c r="I145">
        <f t="shared" si="24"/>
        <v>55.08672722036205</v>
      </c>
      <c r="J145">
        <f t="shared" si="25"/>
        <v>52.370797011418993</v>
      </c>
      <c r="K145">
        <f t="shared" si="25"/>
        <v>-17.08353406761389</v>
      </c>
      <c r="L145">
        <f t="shared" si="26"/>
        <v>-11.332978203083737</v>
      </c>
      <c r="M145">
        <f t="shared" si="27"/>
        <v>-28.477143540517584</v>
      </c>
      <c r="S145">
        <f t="shared" si="16"/>
        <v>0</v>
      </c>
      <c r="T145" t="b">
        <f t="shared" si="17"/>
        <v>0</v>
      </c>
      <c r="U145" t="b">
        <f t="shared" si="18"/>
        <v>0</v>
      </c>
    </row>
    <row r="146" spans="1:21" x14ac:dyDescent="0.2">
      <c r="A146">
        <f t="shared" si="28"/>
        <v>100</v>
      </c>
      <c r="B146">
        <f t="shared" si="19"/>
        <v>23.428693749742393</v>
      </c>
      <c r="C146" s="9">
        <f t="shared" si="20"/>
        <v>0.76200000000000057</v>
      </c>
      <c r="D146" s="9">
        <f t="shared" si="21"/>
        <v>43.428693749742393</v>
      </c>
      <c r="E146" s="9">
        <f t="shared" si="21"/>
        <v>-3.6679861876381818</v>
      </c>
      <c r="F146" s="9">
        <f t="shared" si="22"/>
        <v>-2.6827844644273795</v>
      </c>
      <c r="G146" s="10">
        <f t="shared" si="31"/>
        <v>2.1666666599999997</v>
      </c>
      <c r="H146" s="5">
        <f t="shared" si="31"/>
        <v>1</v>
      </c>
      <c r="I146">
        <f t="shared" si="24"/>
        <v>55.075375727160662</v>
      </c>
      <c r="J146">
        <f t="shared" si="25"/>
        <v>52.302799142200492</v>
      </c>
      <c r="K146">
        <f t="shared" si="25"/>
        <v>-17.254396928856995</v>
      </c>
      <c r="L146">
        <f t="shared" si="26"/>
        <v>-11.315931237451855</v>
      </c>
      <c r="M146">
        <f t="shared" si="27"/>
        <v>-28.440938435554795</v>
      </c>
      <c r="S146">
        <f t="shared" si="16"/>
        <v>0</v>
      </c>
      <c r="T146" t="b">
        <f t="shared" si="17"/>
        <v>0</v>
      </c>
      <c r="U146" t="b">
        <f t="shared" si="18"/>
        <v>0</v>
      </c>
    </row>
    <row r="147" spans="1:21" x14ac:dyDescent="0.2">
      <c r="A147">
        <f t="shared" si="28"/>
        <v>100</v>
      </c>
      <c r="B147">
        <f t="shared" si="19"/>
        <v>23.74230685783332</v>
      </c>
      <c r="C147" s="9">
        <f t="shared" si="20"/>
        <v>0.76800000000000057</v>
      </c>
      <c r="D147" s="9">
        <f t="shared" si="21"/>
        <v>43.74230685783332</v>
      </c>
      <c r="E147" s="9">
        <f t="shared" si="21"/>
        <v>-3.7720245061031639</v>
      </c>
      <c r="F147" s="9">
        <f t="shared" si="22"/>
        <v>-2.7646591126679136</v>
      </c>
      <c r="G147" s="10">
        <f t="shared" si="31"/>
        <v>2.1666666599999997</v>
      </c>
      <c r="H147" s="5">
        <f t="shared" si="31"/>
        <v>1</v>
      </c>
      <c r="I147">
        <f t="shared" si="24"/>
        <v>55.064664328188542</v>
      </c>
      <c r="J147">
        <f t="shared" si="25"/>
        <v>52.234903554775784</v>
      </c>
      <c r="K147">
        <f t="shared" si="25"/>
        <v>-17.425042559470324</v>
      </c>
      <c r="L147">
        <f t="shared" si="26"/>
        <v>-11.299043805450246</v>
      </c>
      <c r="M147">
        <f t="shared" si="27"/>
        <v>-28.404751742753263</v>
      </c>
      <c r="S147">
        <f t="shared" si="16"/>
        <v>0</v>
      </c>
      <c r="T147" t="b">
        <f t="shared" si="17"/>
        <v>0</v>
      </c>
      <c r="U147" t="b">
        <f t="shared" si="18"/>
        <v>0</v>
      </c>
    </row>
    <row r="148" spans="1:21" x14ac:dyDescent="0.2">
      <c r="A148">
        <f t="shared" si="28"/>
        <v>100</v>
      </c>
      <c r="B148">
        <f t="shared" si="19"/>
        <v>24.055512896373479</v>
      </c>
      <c r="C148" s="9">
        <f t="shared" si="20"/>
        <v>0.77400000000000058</v>
      </c>
      <c r="D148" s="9">
        <f t="shared" si="21"/>
        <v>44.055512896373479</v>
      </c>
      <c r="E148" s="9">
        <f t="shared" si="21"/>
        <v>-3.8770860469913555</v>
      </c>
      <c r="F148" s="9">
        <f t="shared" si="22"/>
        <v>-2.847244352796134</v>
      </c>
      <c r="G148" s="10">
        <f t="shared" si="31"/>
        <v>2.1666666599999997</v>
      </c>
      <c r="H148" s="5">
        <f t="shared" si="31"/>
        <v>1</v>
      </c>
      <c r="I148">
        <f t="shared" si="24"/>
        <v>55.054590126983662</v>
      </c>
      <c r="J148">
        <f t="shared" si="25"/>
        <v>52.167109291943085</v>
      </c>
      <c r="K148">
        <f t="shared" si="25"/>
        <v>-17.595471069926845</v>
      </c>
      <c r="L148">
        <f t="shared" si="26"/>
        <v>-11.282314581409663</v>
      </c>
      <c r="M148">
        <f t="shared" si="27"/>
        <v>-28.368582323738849</v>
      </c>
      <c r="S148">
        <f t="shared" ref="S148:S211" si="32">GESTEP(E148,H148)</f>
        <v>0</v>
      </c>
      <c r="T148" t="b">
        <f t="shared" ref="T148:T211" si="33">AND(S147=0,S148=1)</f>
        <v>0</v>
      </c>
      <c r="U148" t="b">
        <f t="shared" ref="U148:U211" si="34">AND(S148=1,S149=0)</f>
        <v>0</v>
      </c>
    </row>
    <row r="149" spans="1:21" x14ac:dyDescent="0.2">
      <c r="A149">
        <f t="shared" si="28"/>
        <v>100</v>
      </c>
      <c r="B149">
        <f t="shared" ref="B149:B212" si="35">ABS(D149-$D$11)</f>
        <v>24.368312470462669</v>
      </c>
      <c r="C149" s="9">
        <f t="shared" ref="C149:C212" si="36">C148+_dt</f>
        <v>0.78000000000000058</v>
      </c>
      <c r="D149" s="9">
        <f t="shared" ref="D149:E212" si="37">D148+$C$7*(J148+J149)/2</f>
        <v>44.368312470462669</v>
      </c>
      <c r="E149" s="9">
        <f t="shared" si="37"/>
        <v>-3.983169507892744</v>
      </c>
      <c r="F149" s="9">
        <f t="shared" ref="F149:F212" si="38">$O$1*D149^2+$O$2*D149+$O$3</f>
        <v>-2.9305371637901865</v>
      </c>
      <c r="G149" s="10">
        <f t="shared" ref="G149:H164" si="39">G148</f>
        <v>2.1666666599999997</v>
      </c>
      <c r="H149" s="5">
        <f t="shared" si="39"/>
        <v>1</v>
      </c>
      <c r="I149">
        <f t="shared" ref="I149:I212" si="40">SQRT(J149^2+K149^2)</f>
        <v>55.045150217308816</v>
      </c>
      <c r="J149">
        <f t="shared" ref="J149:K212" si="41">J148+L148*$C$7</f>
        <v>52.099415404454625</v>
      </c>
      <c r="K149">
        <f t="shared" si="41"/>
        <v>-17.765682563869277</v>
      </c>
      <c r="L149">
        <f t="shared" ref="L149:L212" si="42">-$C$15*I149*J149</f>
        <v>-11.265742244146107</v>
      </c>
      <c r="M149">
        <f t="shared" ref="M149:M212" si="43">-$C$6-$C$15*I149*K149</f>
        <v>-28.332429053337144</v>
      </c>
      <c r="S149">
        <f t="shared" si="32"/>
        <v>0</v>
      </c>
      <c r="T149" t="b">
        <f t="shared" si="33"/>
        <v>0</v>
      </c>
      <c r="U149" t="b">
        <f t="shared" si="34"/>
        <v>0</v>
      </c>
    </row>
    <row r="150" spans="1:21" x14ac:dyDescent="0.2">
      <c r="A150">
        <f t="shared" ref="A150:A213" si="44">IF(B150&lt;B149,B150,100)</f>
        <v>100</v>
      </c>
      <c r="B150">
        <f t="shared" si="35"/>
        <v>24.680706179529004</v>
      </c>
      <c r="C150" s="9">
        <f t="shared" si="36"/>
        <v>0.78600000000000059</v>
      </c>
      <c r="D150" s="9">
        <f t="shared" si="37"/>
        <v>44.680706179529004</v>
      </c>
      <c r="E150" s="9">
        <f t="shared" si="37"/>
        <v>-4.0902735869989195</v>
      </c>
      <c r="F150" s="9">
        <f t="shared" si="38"/>
        <v>-3.0145345335247451</v>
      </c>
      <c r="G150" s="10">
        <f t="shared" si="39"/>
        <v>2.1666666599999997</v>
      </c>
      <c r="H150" s="5">
        <f t="shared" si="39"/>
        <v>1</v>
      </c>
      <c r="I150">
        <f t="shared" si="40"/>
        <v>55.036341683302517</v>
      </c>
      <c r="J150">
        <f t="shared" si="41"/>
        <v>52.031820950989747</v>
      </c>
      <c r="K150">
        <f t="shared" si="41"/>
        <v>-17.935677138189298</v>
      </c>
      <c r="L150">
        <f t="shared" si="42"/>
        <v>-11.249325476962079</v>
      </c>
      <c r="M150">
        <f t="shared" si="43"/>
        <v>-28.2962908195497</v>
      </c>
      <c r="S150">
        <f t="shared" si="32"/>
        <v>0</v>
      </c>
      <c r="T150" t="b">
        <f t="shared" si="33"/>
        <v>0</v>
      </c>
      <c r="U150" t="b">
        <f t="shared" si="34"/>
        <v>0</v>
      </c>
    </row>
    <row r="151" spans="1:21" x14ac:dyDescent="0.2">
      <c r="A151">
        <f t="shared" si="44"/>
        <v>100</v>
      </c>
      <c r="B151">
        <f t="shared" si="35"/>
        <v>24.992694617376358</v>
      </c>
      <c r="C151" s="9">
        <f t="shared" si="36"/>
        <v>0.79200000000000059</v>
      </c>
      <c r="D151" s="9">
        <f t="shared" si="37"/>
        <v>44.992694617376358</v>
      </c>
      <c r="E151" s="9">
        <f t="shared" si="37"/>
        <v>-4.198396983062807</v>
      </c>
      <c r="F151" s="9">
        <f t="shared" si="38"/>
        <v>-3.0992334586898793</v>
      </c>
      <c r="G151" s="10">
        <f t="shared" si="39"/>
        <v>2.1666666599999997</v>
      </c>
      <c r="H151" s="5">
        <f t="shared" si="39"/>
        <v>1</v>
      </c>
      <c r="I151">
        <f t="shared" si="40"/>
        <v>55.028161599632575</v>
      </c>
      <c r="J151">
        <f t="shared" si="41"/>
        <v>51.964324998127978</v>
      </c>
      <c r="K151">
        <f t="shared" si="41"/>
        <v>-18.105454883106596</v>
      </c>
      <c r="L151">
        <f t="shared" si="42"/>
        <v>-11.233062967648589</v>
      </c>
      <c r="M151">
        <f t="shared" si="43"/>
        <v>-28.260166523529676</v>
      </c>
      <c r="S151">
        <f t="shared" si="32"/>
        <v>0</v>
      </c>
      <c r="T151" t="b">
        <f t="shared" si="33"/>
        <v>0</v>
      </c>
      <c r="U151" t="b">
        <f t="shared" si="34"/>
        <v>0</v>
      </c>
    </row>
    <row r="152" spans="1:21" x14ac:dyDescent="0.2">
      <c r="A152">
        <f t="shared" si="44"/>
        <v>100</v>
      </c>
      <c r="B152">
        <f t="shared" si="35"/>
        <v>25.304278372231707</v>
      </c>
      <c r="C152" s="9">
        <f t="shared" si="36"/>
        <v>0.7980000000000006</v>
      </c>
      <c r="D152" s="9">
        <f t="shared" si="37"/>
        <v>45.304278372231707</v>
      </c>
      <c r="E152" s="9">
        <f t="shared" si="37"/>
        <v>-4.3075383953588702</v>
      </c>
      <c r="F152" s="9">
        <f t="shared" si="38"/>
        <v>-3.1846309447109475</v>
      </c>
      <c r="G152" s="10">
        <f t="shared" si="39"/>
        <v>2.1666666599999997</v>
      </c>
      <c r="H152" s="5">
        <f t="shared" si="39"/>
        <v>1</v>
      </c>
      <c r="I152">
        <f t="shared" si="40"/>
        <v>55.020607031652268</v>
      </c>
      <c r="J152">
        <f t="shared" si="41"/>
        <v>51.896926620322084</v>
      </c>
      <c r="K152">
        <f t="shared" si="41"/>
        <v>-18.275015882247775</v>
      </c>
      <c r="L152">
        <f t="shared" si="42"/>
        <v>-11.216953408487905</v>
      </c>
      <c r="M152">
        <f t="shared" si="43"/>
        <v>-28.224055079556894</v>
      </c>
      <c r="S152">
        <f t="shared" si="32"/>
        <v>0</v>
      </c>
      <c r="T152" t="b">
        <f t="shared" si="33"/>
        <v>0</v>
      </c>
      <c r="U152" t="b">
        <f t="shared" si="34"/>
        <v>0</v>
      </c>
    </row>
    <row r="153" spans="1:21" x14ac:dyDescent="0.2">
      <c r="A153">
        <f t="shared" si="44"/>
        <v>100</v>
      </c>
      <c r="B153">
        <f t="shared" si="35"/>
        <v>25.61545802679229</v>
      </c>
      <c r="C153" s="9">
        <f t="shared" si="36"/>
        <v>0.8040000000000006</v>
      </c>
      <c r="D153" s="9">
        <f t="shared" si="37"/>
        <v>45.61545802679229</v>
      </c>
      <c r="E153" s="9">
        <f t="shared" si="37"/>
        <v>-4.4176965236437891</v>
      </c>
      <c r="F153" s="9">
        <f t="shared" si="38"/>
        <v>-3.2707240056694915</v>
      </c>
      <c r="G153" s="10">
        <f t="shared" si="39"/>
        <v>2.1666666599999997</v>
      </c>
      <c r="H153" s="5">
        <f t="shared" si="39"/>
        <v>1</v>
      </c>
      <c r="I153">
        <f t="shared" si="40"/>
        <v>55.013675035559125</v>
      </c>
      <c r="J153">
        <f t="shared" si="41"/>
        <v>51.829624899871156</v>
      </c>
      <c r="K153">
        <f t="shared" si="41"/>
        <v>-18.444360212725115</v>
      </c>
      <c r="L153">
        <f t="shared" si="42"/>
        <v>-11.200995496257057</v>
      </c>
      <c r="M153">
        <f t="shared" si="43"/>
        <v>-28.187955415012265</v>
      </c>
      <c r="S153">
        <f t="shared" si="32"/>
        <v>0</v>
      </c>
      <c r="T153" t="b">
        <f t="shared" si="33"/>
        <v>0</v>
      </c>
      <c r="U153" t="b">
        <f t="shared" si="34"/>
        <v>0</v>
      </c>
    </row>
    <row r="154" spans="1:21" x14ac:dyDescent="0.2">
      <c r="A154">
        <f t="shared" si="44"/>
        <v>100</v>
      </c>
      <c r="B154">
        <f t="shared" si="35"/>
        <v>25.926234158272585</v>
      </c>
      <c r="C154" s="9">
        <f t="shared" si="36"/>
        <v>0.81000000000000061</v>
      </c>
      <c r="D154" s="9">
        <f t="shared" si="37"/>
        <v>45.926234158272585</v>
      </c>
      <c r="E154" s="9">
        <f t="shared" si="37"/>
        <v>-4.5288700681176097</v>
      </c>
      <c r="F154" s="9">
        <f t="shared" si="38"/>
        <v>-3.3575096642250997</v>
      </c>
      <c r="G154" s="10">
        <f t="shared" si="39"/>
        <v>2.1666666599999997</v>
      </c>
      <c r="H154" s="5">
        <f t="shared" si="39"/>
        <v>1</v>
      </c>
      <c r="I154">
        <f t="shared" si="40"/>
        <v>55.00736265855604</v>
      </c>
      <c r="J154">
        <f t="shared" si="41"/>
        <v>51.762418926893616</v>
      </c>
      <c r="K154">
        <f t="shared" si="41"/>
        <v>-18.613487945215191</v>
      </c>
      <c r="L154">
        <f t="shared" si="42"/>
        <v>-11.185187932231985</v>
      </c>
      <c r="M154">
        <f t="shared" si="43"/>
        <v>-28.151866470351585</v>
      </c>
      <c r="S154">
        <f t="shared" si="32"/>
        <v>0</v>
      </c>
      <c r="T154" t="b">
        <f t="shared" si="33"/>
        <v>0</v>
      </c>
      <c r="U154" t="b">
        <f t="shared" si="34"/>
        <v>0</v>
      </c>
    </row>
    <row r="155" spans="1:21" x14ac:dyDescent="0.2">
      <c r="A155">
        <f t="shared" si="44"/>
        <v>100</v>
      </c>
      <c r="B155">
        <f t="shared" si="35"/>
        <v>26.236607338451165</v>
      </c>
      <c r="C155" s="9">
        <f t="shared" si="36"/>
        <v>0.81600000000000061</v>
      </c>
      <c r="D155" s="9">
        <f t="shared" si="37"/>
        <v>46.236607338451165</v>
      </c>
      <c r="E155" s="9">
        <f t="shared" si="37"/>
        <v>-4.6410577293853672</v>
      </c>
      <c r="F155" s="9">
        <f t="shared" si="38"/>
        <v>-3.4449849515383062</v>
      </c>
      <c r="G155" s="10">
        <f t="shared" si="39"/>
        <v>2.1666666599999997</v>
      </c>
      <c r="H155" s="5">
        <f t="shared" si="39"/>
        <v>1</v>
      </c>
      <c r="I155">
        <f t="shared" si="40"/>
        <v>55.001666939014889</v>
      </c>
      <c r="J155">
        <f t="shared" si="41"/>
        <v>51.695307799300224</v>
      </c>
      <c r="K155">
        <f t="shared" si="41"/>
        <v>-18.782399144037299</v>
      </c>
      <c r="L155">
        <f t="shared" si="42"/>
        <v>-11.169529422192408</v>
      </c>
      <c r="M155">
        <f t="shared" si="43"/>
        <v>-28.115787199078714</v>
      </c>
      <c r="S155">
        <f t="shared" si="32"/>
        <v>0</v>
      </c>
      <c r="T155" t="b">
        <f t="shared" si="33"/>
        <v>0</v>
      </c>
      <c r="U155" t="b">
        <f t="shared" si="34"/>
        <v>0</v>
      </c>
    </row>
    <row r="156" spans="1:21" x14ac:dyDescent="0.2">
      <c r="A156">
        <f t="shared" si="44"/>
        <v>100</v>
      </c>
      <c r="B156">
        <f t="shared" si="35"/>
        <v>26.546578133717368</v>
      </c>
      <c r="C156" s="9">
        <f t="shared" si="36"/>
        <v>0.82200000000000062</v>
      </c>
      <c r="D156" s="9">
        <f t="shared" si="37"/>
        <v>46.546578133717368</v>
      </c>
      <c r="E156" s="9">
        <f t="shared" si="37"/>
        <v>-4.7542582084191745</v>
      </c>
      <c r="F156" s="9">
        <f t="shared" si="38"/>
        <v>-3.533146907194443</v>
      </c>
      <c r="G156" s="10">
        <f t="shared" si="39"/>
        <v>2.1666666599999997</v>
      </c>
      <c r="H156" s="5">
        <f t="shared" si="39"/>
        <v>1</v>
      </c>
      <c r="I156">
        <f t="shared" si="40"/>
        <v>54.996584906642404</v>
      </c>
      <c r="J156">
        <f t="shared" si="41"/>
        <v>51.628290622767068</v>
      </c>
      <c r="K156">
        <f t="shared" si="41"/>
        <v>-18.951093867231773</v>
      </c>
      <c r="L156">
        <f t="shared" si="42"/>
        <v>-11.15401867642732</v>
      </c>
      <c r="M156">
        <f t="shared" si="43"/>
        <v>-28.079716567718094</v>
      </c>
      <c r="S156">
        <f t="shared" si="32"/>
        <v>0</v>
      </c>
      <c r="T156" t="b">
        <f t="shared" si="33"/>
        <v>0</v>
      </c>
      <c r="U156" t="b">
        <f t="shared" si="34"/>
        <v>0</v>
      </c>
    </row>
    <row r="157" spans="1:21" x14ac:dyDescent="0.2">
      <c r="A157">
        <f t="shared" si="44"/>
        <v>100</v>
      </c>
      <c r="B157">
        <f t="shared" si="35"/>
        <v>26.856147105117792</v>
      </c>
      <c r="C157" s="9">
        <f t="shared" si="36"/>
        <v>0.82800000000000062</v>
      </c>
      <c r="D157" s="9">
        <f t="shared" si="37"/>
        <v>46.856147105117792</v>
      </c>
      <c r="E157" s="9">
        <f t="shared" si="37"/>
        <v>-4.8684702065207839</v>
      </c>
      <c r="F157" s="9">
        <f t="shared" si="38"/>
        <v>-3.6219925791284582</v>
      </c>
      <c r="G157" s="10">
        <f t="shared" si="39"/>
        <v>2.1666666599999997</v>
      </c>
      <c r="H157" s="5">
        <f t="shared" si="39"/>
        <v>1</v>
      </c>
      <c r="I157">
        <f t="shared" si="40"/>
        <v>54.992113582648322</v>
      </c>
      <c r="J157">
        <f t="shared" si="41"/>
        <v>51.561366510708503</v>
      </c>
      <c r="K157">
        <f t="shared" si="41"/>
        <v>-19.119572166638083</v>
      </c>
      <c r="L157">
        <f t="shared" si="42"/>
        <v>-11.138654409741138</v>
      </c>
      <c r="M157">
        <f t="shared" si="43"/>
        <v>-28.04365355578663</v>
      </c>
      <c r="S157">
        <f t="shared" si="32"/>
        <v>0</v>
      </c>
      <c r="T157" t="b">
        <f t="shared" si="33"/>
        <v>0</v>
      </c>
      <c r="U157" t="b">
        <f t="shared" si="34"/>
        <v>0</v>
      </c>
    </row>
    <row r="158" spans="1:21" x14ac:dyDescent="0.2">
      <c r="A158">
        <f t="shared" si="44"/>
        <v>100</v>
      </c>
      <c r="B158">
        <f t="shared" si="35"/>
        <v>27.16531480840267</v>
      </c>
      <c r="C158" s="9">
        <f t="shared" si="36"/>
        <v>0.83400000000000063</v>
      </c>
      <c r="D158" s="9">
        <f t="shared" si="37"/>
        <v>47.16531480840267</v>
      </c>
      <c r="E158" s="9">
        <f t="shared" si="37"/>
        <v>-4.9836924252846169</v>
      </c>
      <c r="F158" s="9">
        <f t="shared" si="38"/>
        <v>-3.7115190235507378</v>
      </c>
      <c r="G158" s="10">
        <f t="shared" si="39"/>
        <v>2.1666666599999997</v>
      </c>
      <c r="H158" s="5">
        <f t="shared" si="39"/>
        <v>1</v>
      </c>
      <c r="I158">
        <f t="shared" si="40"/>
        <v>54.988249979915622</v>
      </c>
      <c r="J158">
        <f t="shared" si="41"/>
        <v>51.494534584250054</v>
      </c>
      <c r="K158">
        <f t="shared" si="41"/>
        <v>-19.287834087972801</v>
      </c>
      <c r="L158">
        <f t="shared" si="42"/>
        <v>-11.123435341460425</v>
      </c>
      <c r="M158">
        <f t="shared" si="43"/>
        <v>-28.007597155764905</v>
      </c>
      <c r="S158">
        <f t="shared" si="32"/>
        <v>0</v>
      </c>
      <c r="T158" t="b">
        <f t="shared" si="33"/>
        <v>0</v>
      </c>
      <c r="U158" t="b">
        <f t="shared" si="34"/>
        <v>0</v>
      </c>
    </row>
    <row r="159" spans="1:21" x14ac:dyDescent="0.2">
      <c r="A159">
        <f t="shared" si="44"/>
        <v>100</v>
      </c>
      <c r="B159">
        <f t="shared" si="35"/>
        <v>27.474081794072021</v>
      </c>
      <c r="C159" s="9">
        <f t="shared" si="36"/>
        <v>0.84000000000000064</v>
      </c>
      <c r="D159" s="9">
        <f t="shared" si="37"/>
        <v>47.474081794072021</v>
      </c>
      <c r="E159" s="9">
        <f t="shared" si="37"/>
        <v>-5.099923566561257</v>
      </c>
      <c r="F159" s="9">
        <f t="shared" si="38"/>
        <v>-3.8017233048738501</v>
      </c>
      <c r="G159" s="10">
        <f t="shared" si="39"/>
        <v>2.1666666599999997</v>
      </c>
      <c r="H159" s="5">
        <f t="shared" si="39"/>
        <v>1</v>
      </c>
      <c r="I159">
        <f t="shared" si="40"/>
        <v>54.984991103172973</v>
      </c>
      <c r="J159">
        <f t="shared" si="41"/>
        <v>51.427793972201293</v>
      </c>
      <c r="K159">
        <f t="shared" si="41"/>
        <v>-19.45587967090739</v>
      </c>
      <c r="L159">
        <f t="shared" si="42"/>
        <v>-11.108360195441243</v>
      </c>
      <c r="M159">
        <f t="shared" si="43"/>
        <v>-27.971546373067746</v>
      </c>
      <c r="S159">
        <f t="shared" si="32"/>
        <v>0</v>
      </c>
      <c r="T159" t="b">
        <f t="shared" si="33"/>
        <v>0</v>
      </c>
      <c r="U159" t="b">
        <f t="shared" si="34"/>
        <v>0</v>
      </c>
    </row>
    <row r="160" spans="1:21" x14ac:dyDescent="0.2">
      <c r="A160">
        <f t="shared" si="44"/>
        <v>100</v>
      </c>
      <c r="B160">
        <f t="shared" si="35"/>
        <v>27.782448607421713</v>
      </c>
      <c r="C160" s="9">
        <f t="shared" si="36"/>
        <v>0.84600000000000064</v>
      </c>
      <c r="D160" s="9">
        <f t="shared" si="37"/>
        <v>47.782448607421713</v>
      </c>
      <c r="E160" s="9">
        <f t="shared" si="37"/>
        <v>-5.2171623324214167</v>
      </c>
      <c r="F160" s="9">
        <f t="shared" si="38"/>
        <v>-3.8926024956402743</v>
      </c>
      <c r="G160" s="10">
        <f t="shared" si="39"/>
        <v>2.1666666599999997</v>
      </c>
      <c r="H160" s="5">
        <f t="shared" si="39"/>
        <v>1</v>
      </c>
      <c r="I160">
        <f t="shared" si="40"/>
        <v>54.982333949169089</v>
      </c>
      <c r="J160">
        <f t="shared" si="41"/>
        <v>51.361143811028647</v>
      </c>
      <c r="K160">
        <f t="shared" si="41"/>
        <v>-19.623708949145797</v>
      </c>
      <c r="L160">
        <f t="shared" si="42"/>
        <v>-11.093427700077035</v>
      </c>
      <c r="M160">
        <f t="shared" si="43"/>
        <v>-27.935500226014071</v>
      </c>
      <c r="S160">
        <f t="shared" si="32"/>
        <v>0</v>
      </c>
      <c r="T160" t="b">
        <f t="shared" si="33"/>
        <v>0</v>
      </c>
      <c r="U160" t="b">
        <f t="shared" si="34"/>
        <v>0</v>
      </c>
    </row>
    <row r="161" spans="1:21" x14ac:dyDescent="0.2">
      <c r="A161">
        <f t="shared" si="44"/>
        <v>100</v>
      </c>
      <c r="B161">
        <f t="shared" si="35"/>
        <v>28.090415788589283</v>
      </c>
      <c r="C161" s="9">
        <f t="shared" si="36"/>
        <v>0.85200000000000065</v>
      </c>
      <c r="D161" s="9">
        <f t="shared" si="37"/>
        <v>48.090415788589283</v>
      </c>
      <c r="E161" s="9">
        <f t="shared" si="37"/>
        <v>-5.3354074251203594</v>
      </c>
      <c r="F161" s="9">
        <f t="shared" si="38"/>
        <v>-3.984153676451037</v>
      </c>
      <c r="G161" s="10">
        <f t="shared" si="39"/>
        <v>2.1666666599999997</v>
      </c>
      <c r="H161" s="5">
        <f t="shared" si="39"/>
        <v>1</v>
      </c>
      <c r="I161">
        <f t="shared" si="40"/>
        <v>54.980275506849054</v>
      </c>
      <c r="J161">
        <f t="shared" si="41"/>
        <v>51.294583244828182</v>
      </c>
      <c r="K161">
        <f t="shared" si="41"/>
        <v>-19.791321950501882</v>
      </c>
      <c r="L161">
        <f t="shared" si="42"/>
        <v>-11.078636588307061</v>
      </c>
      <c r="M161">
        <f t="shared" si="43"/>
        <v>-27.899457745796152</v>
      </c>
      <c r="S161">
        <f t="shared" si="32"/>
        <v>0</v>
      </c>
      <c r="T161" t="b">
        <f t="shared" si="33"/>
        <v>0</v>
      </c>
      <c r="U161" t="b">
        <f t="shared" si="34"/>
        <v>0</v>
      </c>
    </row>
    <row r="162" spans="1:21" x14ac:dyDescent="0.2">
      <c r="A162">
        <f t="shared" si="44"/>
        <v>100</v>
      </c>
      <c r="B162">
        <f t="shared" si="35"/>
        <v>28.39798387259966</v>
      </c>
      <c r="C162" s="9">
        <f t="shared" si="36"/>
        <v>0.85800000000000065</v>
      </c>
      <c r="D162" s="9">
        <f t="shared" si="37"/>
        <v>48.39798387259966</v>
      </c>
      <c r="E162" s="9">
        <f t="shared" si="37"/>
        <v>-5.4546575470627952</v>
      </c>
      <c r="F162" s="9">
        <f t="shared" si="38"/>
        <v>-4.0763739358953508</v>
      </c>
      <c r="G162" s="10">
        <f t="shared" si="39"/>
        <v>2.1666666599999997</v>
      </c>
      <c r="H162" s="5">
        <f t="shared" si="39"/>
        <v>1</v>
      </c>
      <c r="I162">
        <f t="shared" si="40"/>
        <v>54.97881275753258</v>
      </c>
      <c r="J162">
        <f t="shared" si="41"/>
        <v>51.228111425298337</v>
      </c>
      <c r="K162">
        <f t="shared" si="41"/>
        <v>-19.958718696976657</v>
      </c>
      <c r="L162">
        <f t="shared" si="42"/>
        <v>-11.063985597625367</v>
      </c>
      <c r="M162">
        <f t="shared" si="43"/>
        <v>-27.863417976448076</v>
      </c>
      <c r="S162">
        <f t="shared" si="32"/>
        <v>0</v>
      </c>
      <c r="T162" t="b">
        <f t="shared" si="33"/>
        <v>0</v>
      </c>
      <c r="U162" t="b">
        <f t="shared" si="34"/>
        <v>0</v>
      </c>
    </row>
    <row r="163" spans="1:21" x14ac:dyDescent="0.2">
      <c r="A163">
        <f t="shared" si="44"/>
        <v>100</v>
      </c>
      <c r="B163">
        <f t="shared" si="35"/>
        <v>28.70515338941069</v>
      </c>
      <c r="C163" s="9">
        <f t="shared" si="36"/>
        <v>0.86400000000000066</v>
      </c>
      <c r="D163" s="9">
        <f t="shared" si="37"/>
        <v>48.70515338941069</v>
      </c>
      <c r="E163" s="9">
        <f t="shared" si="37"/>
        <v>-5.5749114007682312</v>
      </c>
      <c r="F163" s="9">
        <f t="shared" si="38"/>
        <v>-4.1692603704811155</v>
      </c>
      <c r="G163" s="10">
        <f t="shared" si="39"/>
        <v>2.1666666599999997</v>
      </c>
      <c r="H163" s="5">
        <f t="shared" si="39"/>
        <v>1</v>
      </c>
      <c r="I163">
        <f t="shared" si="40"/>
        <v>54.977942675093985</v>
      </c>
      <c r="J163">
        <f t="shared" si="41"/>
        <v>51.161727511712584</v>
      </c>
      <c r="K163">
        <f t="shared" si="41"/>
        <v>-20.125899204835346</v>
      </c>
      <c r="L163">
        <f t="shared" si="42"/>
        <v>-11.049473470090245</v>
      </c>
      <c r="M163">
        <f t="shared" si="43"/>
        <v>-27.827379974813624</v>
      </c>
      <c r="S163">
        <f t="shared" si="32"/>
        <v>0</v>
      </c>
      <c r="T163" t="b">
        <f t="shared" si="33"/>
        <v>0</v>
      </c>
      <c r="U163" t="b">
        <f t="shared" si="34"/>
        <v>0</v>
      </c>
    </row>
    <row r="164" spans="1:21" x14ac:dyDescent="0.2">
      <c r="A164">
        <f t="shared" si="44"/>
        <v>100</v>
      </c>
      <c r="B164">
        <f t="shared" si="35"/>
        <v>29.011924863958505</v>
      </c>
      <c r="C164" s="9">
        <f t="shared" si="36"/>
        <v>0.87000000000000066</v>
      </c>
      <c r="D164" s="9">
        <f t="shared" si="37"/>
        <v>49.011924863958505</v>
      </c>
      <c r="E164" s="9">
        <f t="shared" si="37"/>
        <v>-5.6961676888367903</v>
      </c>
      <c r="F164" s="9">
        <f t="shared" si="38"/>
        <v>-4.2628100845663912</v>
      </c>
      <c r="G164" s="10">
        <f t="shared" si="39"/>
        <v>2.1666666599999997</v>
      </c>
      <c r="H164" s="5">
        <f t="shared" si="39"/>
        <v>1</v>
      </c>
      <c r="I164">
        <f t="shared" si="40"/>
        <v>54.977662226143863</v>
      </c>
      <c r="J164">
        <f t="shared" si="41"/>
        <v>51.095430670892043</v>
      </c>
      <c r="K164">
        <f t="shared" si="41"/>
        <v>-20.292863484684226</v>
      </c>
      <c r="L164">
        <f t="shared" si="42"/>
        <v>-11.03509895233416</v>
      </c>
      <c r="M164">
        <f t="shared" si="43"/>
        <v>-27.791342810513402</v>
      </c>
      <c r="S164">
        <f t="shared" si="32"/>
        <v>0</v>
      </c>
      <c r="T164" t="b">
        <f t="shared" si="33"/>
        <v>0</v>
      </c>
      <c r="U164" t="b">
        <f t="shared" si="34"/>
        <v>0</v>
      </c>
    </row>
    <row r="165" spans="1:21" x14ac:dyDescent="0.2">
      <c r="A165">
        <f t="shared" si="44"/>
        <v>100</v>
      </c>
      <c r="B165">
        <f t="shared" si="35"/>
        <v>29.318298816202713</v>
      </c>
      <c r="C165" s="9">
        <f t="shared" si="36"/>
        <v>0.87600000000000067</v>
      </c>
      <c r="D165" s="9">
        <f t="shared" si="37"/>
        <v>49.318298816202713</v>
      </c>
      <c r="E165" s="9">
        <f t="shared" si="37"/>
        <v>-5.8184251139154846</v>
      </c>
      <c r="F165" s="9">
        <f t="shared" si="38"/>
        <v>-4.3570201902917711</v>
      </c>
      <c r="G165" s="10">
        <f t="shared" ref="G165:H180" si="45">G164</f>
        <v>2.1666666599999997</v>
      </c>
      <c r="H165" s="5">
        <f t="shared" si="45"/>
        <v>1</v>
      </c>
      <c r="I165">
        <f t="shared" si="40"/>
        <v>54.977968370212501</v>
      </c>
      <c r="J165">
        <f t="shared" si="41"/>
        <v>51.029220077178039</v>
      </c>
      <c r="K165">
        <f t="shared" si="41"/>
        <v>-20.459611541547307</v>
      </c>
      <c r="L165">
        <f t="shared" si="42"/>
        <v>-11.020860795574153</v>
      </c>
      <c r="M165">
        <f t="shared" si="43"/>
        <v>-27.755305565911275</v>
      </c>
      <c r="S165">
        <f t="shared" si="32"/>
        <v>0</v>
      </c>
      <c r="T165" t="b">
        <f t="shared" si="33"/>
        <v>0</v>
      </c>
      <c r="U165" t="b">
        <f t="shared" si="34"/>
        <v>0</v>
      </c>
    </row>
    <row r="166" spans="1:21" x14ac:dyDescent="0.2">
      <c r="A166">
        <f t="shared" si="44"/>
        <v>100</v>
      </c>
      <c r="B166">
        <f t="shared" si="35"/>
        <v>29.624275761171461</v>
      </c>
      <c r="C166" s="9">
        <f t="shared" si="36"/>
        <v>0.88200000000000067</v>
      </c>
      <c r="D166" s="9">
        <f t="shared" si="37"/>
        <v>49.624275761171461</v>
      </c>
      <c r="E166" s="9">
        <f t="shared" si="37"/>
        <v>-5.9416823786649546</v>
      </c>
      <c r="F166" s="9">
        <f t="shared" si="38"/>
        <v>-4.451887807513673</v>
      </c>
      <c r="G166" s="10">
        <f t="shared" si="45"/>
        <v>2.1666666599999997</v>
      </c>
      <c r="H166" s="5">
        <f t="shared" si="45"/>
        <v>1</v>
      </c>
      <c r="I166">
        <f t="shared" si="40"/>
        <v>54.978858059934772</v>
      </c>
      <c r="J166">
        <f t="shared" si="41"/>
        <v>50.963094912404593</v>
      </c>
      <c r="K166">
        <f t="shared" si="41"/>
        <v>-20.626143374942774</v>
      </c>
      <c r="L166">
        <f t="shared" si="42"/>
        <v>-11.006757755622681</v>
      </c>
      <c r="M166">
        <f t="shared" si="43"/>
        <v>-27.71926733608014</v>
      </c>
      <c r="S166">
        <f t="shared" si="32"/>
        <v>0</v>
      </c>
      <c r="T166" t="b">
        <f t="shared" si="33"/>
        <v>0</v>
      </c>
      <c r="U166" t="b">
        <f t="shared" si="34"/>
        <v>0</v>
      </c>
    </row>
    <row r="167" spans="1:21" x14ac:dyDescent="0.2">
      <c r="A167">
        <f t="shared" si="44"/>
        <v>100</v>
      </c>
      <c r="B167">
        <f t="shared" si="35"/>
        <v>29.929856209006289</v>
      </c>
      <c r="C167" s="9">
        <f t="shared" si="36"/>
        <v>0.88800000000000068</v>
      </c>
      <c r="D167" s="9">
        <f t="shared" si="37"/>
        <v>49.929856209006289</v>
      </c>
      <c r="E167" s="9">
        <f t="shared" si="37"/>
        <v>-6.0659381857266608</v>
      </c>
      <c r="F167" s="9">
        <f t="shared" si="38"/>
        <v>-4.5474100637385249</v>
      </c>
      <c r="G167" s="10">
        <f t="shared" si="45"/>
        <v>2.1666666599999997</v>
      </c>
      <c r="H167" s="5">
        <f t="shared" si="45"/>
        <v>1</v>
      </c>
      <c r="I167">
        <f t="shared" si="40"/>
        <v>54.980328241236585</v>
      </c>
      <c r="J167">
        <f t="shared" si="41"/>
        <v>50.897054365870858</v>
      </c>
      <c r="K167">
        <f t="shared" si="41"/>
        <v>-20.792458978959257</v>
      </c>
      <c r="L167">
        <f t="shared" si="42"/>
        <v>-10.99278859289886</v>
      </c>
      <c r="M167">
        <f t="shared" si="43"/>
        <v>-27.683227228766956</v>
      </c>
      <c r="S167">
        <f t="shared" si="32"/>
        <v>0</v>
      </c>
      <c r="T167" t="b">
        <f t="shared" si="33"/>
        <v>0</v>
      </c>
      <c r="U167" t="b">
        <f t="shared" si="34"/>
        <v>0</v>
      </c>
    </row>
    <row r="168" spans="1:21" x14ac:dyDescent="0.2">
      <c r="A168">
        <f t="shared" si="44"/>
        <v>100</v>
      </c>
      <c r="B168">
        <f t="shared" si="35"/>
        <v>30.235040665006842</v>
      </c>
      <c r="C168" s="9">
        <f t="shared" si="36"/>
        <v>0.89400000000000068</v>
      </c>
      <c r="D168" s="9">
        <f t="shared" si="37"/>
        <v>50.235040665006842</v>
      </c>
      <c r="E168" s="9">
        <f t="shared" si="37"/>
        <v>-6.1911912376905338</v>
      </c>
      <c r="F168" s="9">
        <f t="shared" si="38"/>
        <v>-4.643584094057875</v>
      </c>
      <c r="G168" s="10">
        <f t="shared" si="45"/>
        <v>2.1666666599999997</v>
      </c>
      <c r="H168" s="5">
        <f t="shared" si="45"/>
        <v>1</v>
      </c>
      <c r="I168">
        <f t="shared" si="40"/>
        <v>54.982375853522704</v>
      </c>
      <c r="J168">
        <f t="shared" si="41"/>
        <v>50.831097634313466</v>
      </c>
      <c r="K168">
        <f t="shared" si="41"/>
        <v>-20.958558342331859</v>
      </c>
      <c r="L168">
        <f t="shared" si="42"/>
        <v>-10.97895207244011</v>
      </c>
      <c r="M168">
        <f t="shared" si="43"/>
        <v>-27.647184364357095</v>
      </c>
      <c r="S168">
        <f t="shared" si="32"/>
        <v>0</v>
      </c>
      <c r="T168" t="b">
        <f t="shared" si="33"/>
        <v>0</v>
      </c>
      <c r="U168" t="b">
        <f t="shared" si="34"/>
        <v>0</v>
      </c>
    </row>
    <row r="169" spans="1:21" x14ac:dyDescent="0.2">
      <c r="A169">
        <f t="shared" si="44"/>
        <v>100</v>
      </c>
      <c r="B169">
        <f t="shared" si="35"/>
        <v>30.539829629675417</v>
      </c>
      <c r="C169" s="9">
        <f t="shared" si="36"/>
        <v>0.90000000000000069</v>
      </c>
      <c r="D169" s="9">
        <f t="shared" si="37"/>
        <v>50.539829629675417</v>
      </c>
      <c r="E169" s="9">
        <f t="shared" si="37"/>
        <v>-6.3174402370630833</v>
      </c>
      <c r="F169" s="9">
        <f t="shared" si="38"/>
        <v>-4.7404070410843433</v>
      </c>
      <c r="G169" s="10">
        <f t="shared" si="45"/>
        <v>2.1666666599999997</v>
      </c>
      <c r="H169" s="5">
        <f t="shared" si="45"/>
        <v>1</v>
      </c>
      <c r="I169">
        <f t="shared" si="40"/>
        <v>54.984997829865954</v>
      </c>
      <c r="J169">
        <f t="shared" si="41"/>
        <v>50.765223921878828</v>
      </c>
      <c r="K169">
        <f t="shared" si="41"/>
        <v>-21.124441448518002</v>
      </c>
      <c r="L169">
        <f t="shared" si="42"/>
        <v>-10.965246963914186</v>
      </c>
      <c r="M169">
        <f t="shared" si="43"/>
        <v>-27.611137875837972</v>
      </c>
      <c r="S169">
        <f t="shared" si="32"/>
        <v>0</v>
      </c>
      <c r="T169" t="b">
        <f t="shared" si="33"/>
        <v>0</v>
      </c>
      <c r="U169" t="b">
        <f t="shared" si="34"/>
        <v>0</v>
      </c>
    </row>
    <row r="170" spans="1:21" x14ac:dyDescent="0.2">
      <c r="A170">
        <f t="shared" si="44"/>
        <v>100</v>
      </c>
      <c r="B170">
        <f t="shared" si="35"/>
        <v>30.844223598761339</v>
      </c>
      <c r="C170" s="9">
        <f t="shared" si="36"/>
        <v>0.90600000000000069</v>
      </c>
      <c r="D170" s="9">
        <f t="shared" si="37"/>
        <v>50.844223598761339</v>
      </c>
      <c r="E170" s="9">
        <f t="shared" si="37"/>
        <v>-6.4446838862359561</v>
      </c>
      <c r="F170" s="9">
        <f t="shared" si="38"/>
        <v>-4.8378760548885191</v>
      </c>
      <c r="G170" s="10">
        <f t="shared" si="45"/>
        <v>2.1666666599999997</v>
      </c>
      <c r="H170" s="5">
        <f t="shared" si="45"/>
        <v>1</v>
      </c>
      <c r="I170">
        <f t="shared" si="40"/>
        <v>54.988191097197692</v>
      </c>
      <c r="J170">
        <f t="shared" si="41"/>
        <v>50.699432440095343</v>
      </c>
      <c r="K170">
        <f t="shared" si="41"/>
        <v>-21.290108275773029</v>
      </c>
      <c r="L170">
        <f t="shared" si="42"/>
        <v>-10.951672041631552</v>
      </c>
      <c r="M170">
        <f t="shared" si="43"/>
        <v>-27.575086908761978</v>
      </c>
      <c r="S170">
        <f t="shared" si="32"/>
        <v>0</v>
      </c>
      <c r="T170" t="b">
        <f t="shared" si="33"/>
        <v>0</v>
      </c>
      <c r="U170" t="b">
        <f t="shared" si="34"/>
        <v>0</v>
      </c>
    </row>
    <row r="171" spans="1:21" x14ac:dyDescent="0.2">
      <c r="A171">
        <f t="shared" si="44"/>
        <v>100</v>
      </c>
      <c r="B171">
        <f t="shared" si="35"/>
        <v>31.14822306330516</v>
      </c>
      <c r="C171" s="9">
        <f t="shared" si="36"/>
        <v>0.9120000000000007</v>
      </c>
      <c r="D171" s="9">
        <f t="shared" si="37"/>
        <v>51.14822306330516</v>
      </c>
      <c r="E171" s="9">
        <f t="shared" si="37"/>
        <v>-6.5729208874549521</v>
      </c>
      <c r="F171" s="9">
        <f t="shared" si="38"/>
        <v>-4.9359882929366785</v>
      </c>
      <c r="G171" s="10">
        <f t="shared" si="45"/>
        <v>2.1666666599999997</v>
      </c>
      <c r="H171" s="5">
        <f t="shared" si="45"/>
        <v>1</v>
      </c>
      <c r="I171">
        <f t="shared" si="40"/>
        <v>54.991952576499465</v>
      </c>
      <c r="J171">
        <f t="shared" si="41"/>
        <v>50.633722407845553</v>
      </c>
      <c r="K171">
        <f t="shared" si="41"/>
        <v>-21.455558797225603</v>
      </c>
      <c r="L171">
        <f t="shared" si="42"/>
        <v>-10.938226084558096</v>
      </c>
      <c r="M171">
        <f t="shared" si="43"/>
        <v>-27.539030621208699</v>
      </c>
      <c r="S171">
        <f t="shared" si="32"/>
        <v>0</v>
      </c>
      <c r="T171" t="b">
        <f t="shared" si="33"/>
        <v>0</v>
      </c>
      <c r="U171" t="b">
        <f t="shared" si="34"/>
        <v>0</v>
      </c>
    </row>
    <row r="172" spans="1:21" x14ac:dyDescent="0.2">
      <c r="A172">
        <f t="shared" si="44"/>
        <v>100</v>
      </c>
      <c r="B172">
        <f t="shared" si="35"/>
        <v>31.451828509682713</v>
      </c>
      <c r="C172" s="9">
        <f t="shared" si="36"/>
        <v>0.9180000000000007</v>
      </c>
      <c r="D172" s="9">
        <f t="shared" si="37"/>
        <v>51.451828509682713</v>
      </c>
      <c r="E172" s="9">
        <f t="shared" si="37"/>
        <v>-6.7021499427894877</v>
      </c>
      <c r="F172" s="9">
        <f t="shared" si="38"/>
        <v>-5.0347409200294075</v>
      </c>
      <c r="G172" s="10">
        <f t="shared" si="45"/>
        <v>2.1666666599999997</v>
      </c>
      <c r="H172" s="5">
        <f t="shared" si="45"/>
        <v>1</v>
      </c>
      <c r="I172">
        <f t="shared" si="40"/>
        <v>54.996279182995814</v>
      </c>
      <c r="J172">
        <f t="shared" si="41"/>
        <v>50.568093051338202</v>
      </c>
      <c r="K172">
        <f t="shared" si="41"/>
        <v>-21.620792980952857</v>
      </c>
      <c r="L172">
        <f t="shared" si="42"/>
        <v>-10.924907876328165</v>
      </c>
      <c r="M172">
        <f t="shared" si="43"/>
        <v>-27.502968183746415</v>
      </c>
      <c r="S172">
        <f t="shared" si="32"/>
        <v>0</v>
      </c>
      <c r="T172" t="b">
        <f t="shared" si="33"/>
        <v>0</v>
      </c>
      <c r="U172" t="b">
        <f t="shared" si="34"/>
        <v>0</v>
      </c>
    </row>
    <row r="173" spans="1:21" x14ac:dyDescent="0.2">
      <c r="A173">
        <f t="shared" si="44"/>
        <v>100</v>
      </c>
      <c r="B173">
        <f t="shared" si="35"/>
        <v>31.755040419648971</v>
      </c>
      <c r="C173" s="9">
        <f t="shared" si="36"/>
        <v>0.92400000000000071</v>
      </c>
      <c r="D173" s="9">
        <f t="shared" si="37"/>
        <v>51.755040419648971</v>
      </c>
      <c r="E173" s="9">
        <f t="shared" si="37"/>
        <v>-6.8323697541025119</v>
      </c>
      <c r="F173" s="9">
        <f t="shared" si="38"/>
        <v>-5.1341311082410801</v>
      </c>
      <c r="G173" s="10">
        <f t="shared" si="45"/>
        <v>2.1666666599999997</v>
      </c>
      <c r="H173" s="5">
        <f t="shared" si="45"/>
        <v>1</v>
      </c>
      <c r="I173">
        <f t="shared" si="40"/>
        <v>55.001167826348166</v>
      </c>
      <c r="J173">
        <f t="shared" si="41"/>
        <v>50.50254360408023</v>
      </c>
      <c r="K173">
        <f t="shared" si="41"/>
        <v>-21.785810790055336</v>
      </c>
      <c r="L173">
        <f t="shared" si="42"/>
        <v>-10.911716205257898</v>
      </c>
      <c r="M173">
        <f t="shared" si="43"/>
        <v>-27.466898779392903</v>
      </c>
      <c r="S173">
        <f t="shared" si="32"/>
        <v>0</v>
      </c>
      <c r="T173" t="b">
        <f t="shared" si="33"/>
        <v>0</v>
      </c>
      <c r="U173" t="b">
        <f t="shared" si="34"/>
        <v>0</v>
      </c>
    </row>
    <row r="174" spans="1:21" x14ac:dyDescent="0.2">
      <c r="A174">
        <f t="shared" si="44"/>
        <v>100</v>
      </c>
      <c r="B174">
        <f t="shared" si="35"/>
        <v>32.057859270381755</v>
      </c>
      <c r="C174" s="9">
        <f t="shared" si="36"/>
        <v>0.93000000000000071</v>
      </c>
      <c r="D174" s="9">
        <f t="shared" si="37"/>
        <v>52.057859270381755</v>
      </c>
      <c r="E174" s="9">
        <f t="shared" si="37"/>
        <v>-6.9635790230208734</v>
      </c>
      <c r="F174" s="9">
        <f t="shared" si="38"/>
        <v>-5.2341560368601776</v>
      </c>
      <c r="G174" s="10">
        <f t="shared" si="45"/>
        <v>2.1666666599999997</v>
      </c>
      <c r="H174" s="5">
        <f t="shared" si="45"/>
        <v>1</v>
      </c>
      <c r="I174">
        <f t="shared" si="40"/>
        <v>55.006615410849598</v>
      </c>
      <c r="J174">
        <f t="shared" si="41"/>
        <v>50.437073306848681</v>
      </c>
      <c r="K174">
        <f t="shared" si="41"/>
        <v>-21.950612182731692</v>
      </c>
      <c r="L174">
        <f t="shared" si="42"/>
        <v>-10.898649864358822</v>
      </c>
      <c r="M174">
        <f t="shared" si="43"/>
        <v>-27.430821603575531</v>
      </c>
      <c r="S174">
        <f t="shared" si="32"/>
        <v>0</v>
      </c>
      <c r="T174" t="b">
        <f t="shared" si="33"/>
        <v>0</v>
      </c>
      <c r="U174" t="b">
        <f t="shared" si="34"/>
        <v>0</v>
      </c>
    </row>
    <row r="175" spans="1:21" x14ac:dyDescent="0.2">
      <c r="A175">
        <f t="shared" si="44"/>
        <v>100</v>
      </c>
      <c r="B175">
        <f t="shared" si="35"/>
        <v>32.360285534525289</v>
      </c>
      <c r="C175" s="9">
        <f t="shared" si="36"/>
        <v>0.93600000000000072</v>
      </c>
      <c r="D175" s="9">
        <f t="shared" si="37"/>
        <v>52.360285534525289</v>
      </c>
      <c r="E175" s="9">
        <f t="shared" si="37"/>
        <v>-7.0957764509061283</v>
      </c>
      <c r="F175" s="9">
        <f t="shared" si="38"/>
        <v>-5.3348128923304925</v>
      </c>
      <c r="G175" s="10">
        <f t="shared" si="45"/>
        <v>2.1666666599999997</v>
      </c>
      <c r="H175" s="5">
        <f t="shared" si="45"/>
        <v>1</v>
      </c>
      <c r="I175">
        <f t="shared" si="40"/>
        <v>55.012618835620685</v>
      </c>
      <c r="J175">
        <f t="shared" si="41"/>
        <v>50.371681407662528</v>
      </c>
      <c r="K175">
        <f t="shared" si="41"/>
        <v>-22.115197112353144</v>
      </c>
      <c r="L175">
        <f t="shared" si="42"/>
        <v>-10.885707651351744</v>
      </c>
      <c r="M175">
        <f t="shared" si="43"/>
        <v>-27.394735864090624</v>
      </c>
      <c r="S175">
        <f t="shared" si="32"/>
        <v>0</v>
      </c>
      <c r="T175" t="b">
        <f t="shared" si="33"/>
        <v>0</v>
      </c>
      <c r="U175" t="b">
        <f t="shared" si="34"/>
        <v>0</v>
      </c>
    </row>
    <row r="176" spans="1:21" x14ac:dyDescent="0.2">
      <c r="A176">
        <f t="shared" si="44"/>
        <v>100</v>
      </c>
      <c r="B176">
        <f t="shared" si="35"/>
        <v>32.662319680233537</v>
      </c>
      <c r="C176" s="9">
        <f t="shared" si="36"/>
        <v>0.94200000000000073</v>
      </c>
      <c r="D176" s="9">
        <f t="shared" si="37"/>
        <v>52.662319680233537</v>
      </c>
      <c r="E176" s="9">
        <f t="shared" si="37"/>
        <v>-7.2289607388258004</v>
      </c>
      <c r="F176" s="9">
        <f t="shared" si="38"/>
        <v>-5.4360988681931222</v>
      </c>
      <c r="G176" s="10">
        <f t="shared" si="45"/>
        <v>2.1666666599999997</v>
      </c>
      <c r="H176" s="5">
        <f t="shared" si="45"/>
        <v>1</v>
      </c>
      <c r="I176">
        <f t="shared" si="40"/>
        <v>55.019174994806022</v>
      </c>
      <c r="J176">
        <f t="shared" si="41"/>
        <v>50.306367161754416</v>
      </c>
      <c r="K176">
        <f t="shared" si="41"/>
        <v>-22.279565527537688</v>
      </c>
      <c r="L176">
        <f t="shared" si="42"/>
        <v>-10.872888368680833</v>
      </c>
      <c r="M176">
        <f t="shared" si="43"/>
        <v>-27.358640781062139</v>
      </c>
      <c r="S176">
        <f t="shared" si="32"/>
        <v>0</v>
      </c>
      <c r="T176" t="b">
        <f t="shared" si="33"/>
        <v>0</v>
      </c>
      <c r="U176" t="b">
        <f t="shared" si="34"/>
        <v>0</v>
      </c>
    </row>
    <row r="177" spans="1:21" x14ac:dyDescent="0.2">
      <c r="A177">
        <f t="shared" si="44"/>
        <v>100</v>
      </c>
      <c r="B177">
        <f t="shared" si="35"/>
        <v>32.963962171213424</v>
      </c>
      <c r="C177" s="9">
        <f t="shared" si="36"/>
        <v>0.94800000000000073</v>
      </c>
      <c r="D177" s="9">
        <f t="shared" si="37"/>
        <v>52.963962171213424</v>
      </c>
      <c r="E177" s="9">
        <f t="shared" si="37"/>
        <v>-7.3631305875250854</v>
      </c>
      <c r="F177" s="9">
        <f t="shared" si="38"/>
        <v>-5.5380111650293689</v>
      </c>
      <c r="G177" s="10">
        <f t="shared" si="45"/>
        <v>2.1666666599999997</v>
      </c>
      <c r="H177" s="5">
        <f t="shared" si="45"/>
        <v>1</v>
      </c>
      <c r="I177">
        <f t="shared" si="40"/>
        <v>55.026280777771674</v>
      </c>
      <c r="J177">
        <f t="shared" si="41"/>
        <v>50.241129831542331</v>
      </c>
      <c r="K177">
        <f t="shared" si="41"/>
        <v>-22.443717372224061</v>
      </c>
      <c r="L177">
        <f t="shared" si="42"/>
        <v>-10.860190823527979</v>
      </c>
      <c r="M177">
        <f t="shared" si="43"/>
        <v>-27.322535586899626</v>
      </c>
      <c r="S177">
        <f t="shared" si="32"/>
        <v>0</v>
      </c>
      <c r="T177" t="b">
        <f t="shared" si="33"/>
        <v>0</v>
      </c>
      <c r="U177" t="b">
        <f t="shared" si="34"/>
        <v>0</v>
      </c>
    </row>
    <row r="178" spans="1:21" x14ac:dyDescent="0.2">
      <c r="A178">
        <f t="shared" si="44"/>
        <v>100</v>
      </c>
      <c r="B178">
        <f t="shared" si="35"/>
        <v>33.265213466767854</v>
      </c>
      <c r="C178" s="9">
        <f t="shared" si="36"/>
        <v>0.95400000000000074</v>
      </c>
      <c r="D178" s="9">
        <f t="shared" si="37"/>
        <v>53.265213466767854</v>
      </c>
      <c r="E178" s="9">
        <f t="shared" si="37"/>
        <v>-7.4982846973989936</v>
      </c>
      <c r="F178" s="9">
        <f t="shared" si="38"/>
        <v>-5.6405469904043928</v>
      </c>
      <c r="G178" s="10">
        <f t="shared" si="45"/>
        <v>2.1666666599999997</v>
      </c>
      <c r="H178" s="5">
        <f t="shared" si="45"/>
        <v>1</v>
      </c>
      <c r="I178">
        <f t="shared" si="40"/>
        <v>55.033933069303203</v>
      </c>
      <c r="J178">
        <f t="shared" si="41"/>
        <v>50.175968686601166</v>
      </c>
      <c r="K178">
        <f t="shared" si="41"/>
        <v>-22.607652585745459</v>
      </c>
      <c r="L178">
        <f t="shared" si="42"/>
        <v>-10.847613827827322</v>
      </c>
      <c r="M178">
        <f t="shared" si="43"/>
        <v>-27.286419526255475</v>
      </c>
      <c r="S178">
        <f t="shared" si="32"/>
        <v>0</v>
      </c>
      <c r="T178" t="b">
        <f t="shared" si="33"/>
        <v>0</v>
      </c>
      <c r="U178" t="b">
        <f t="shared" si="34"/>
        <v>0</v>
      </c>
    </row>
    <row r="179" spans="1:21" x14ac:dyDescent="0.2">
      <c r="A179">
        <f t="shared" si="44"/>
        <v>100</v>
      </c>
      <c r="B179">
        <f t="shared" si="35"/>
        <v>33.56607402183856</v>
      </c>
      <c r="C179" s="9">
        <f t="shared" si="36"/>
        <v>0.96000000000000074</v>
      </c>
      <c r="D179" s="9">
        <f t="shared" si="37"/>
        <v>53.56607402183856</v>
      </c>
      <c r="E179" s="9">
        <f t="shared" si="37"/>
        <v>-7.6344217684649394</v>
      </c>
      <c r="F179" s="9">
        <f t="shared" si="38"/>
        <v>-5.7437035588117462</v>
      </c>
      <c r="G179" s="10">
        <f t="shared" si="45"/>
        <v>2.1666666599999997</v>
      </c>
      <c r="H179" s="5">
        <f t="shared" si="45"/>
        <v>1</v>
      </c>
      <c r="I179">
        <f t="shared" si="40"/>
        <v>55.04212874980437</v>
      </c>
      <c r="J179">
        <f t="shared" si="41"/>
        <v>50.1108830036342</v>
      </c>
      <c r="K179">
        <f t="shared" si="41"/>
        <v>-22.771371102902993</v>
      </c>
      <c r="L179">
        <f t="shared" si="42"/>
        <v>-10.835156198279963</v>
      </c>
      <c r="M179">
        <f t="shared" si="43"/>
        <v>-27.250291855981487</v>
      </c>
      <c r="S179">
        <f t="shared" si="32"/>
        <v>0</v>
      </c>
      <c r="T179" t="b">
        <f t="shared" si="33"/>
        <v>0</v>
      </c>
      <c r="U179" t="b">
        <f t="shared" si="34"/>
        <v>0</v>
      </c>
    </row>
    <row r="180" spans="1:21" x14ac:dyDescent="0.2">
      <c r="A180">
        <f t="shared" si="44"/>
        <v>100</v>
      </c>
      <c r="B180">
        <f t="shared" si="35"/>
        <v>33.866544287048796</v>
      </c>
      <c r="C180" s="9">
        <f t="shared" si="36"/>
        <v>0.96600000000000075</v>
      </c>
      <c r="D180" s="9">
        <f t="shared" si="37"/>
        <v>53.866544287048796</v>
      </c>
      <c r="E180" s="9">
        <f t="shared" si="37"/>
        <v>-7.7715405003357647</v>
      </c>
      <c r="F180" s="9">
        <f t="shared" si="38"/>
        <v>-5.8474780916186946</v>
      </c>
      <c r="G180" s="10">
        <f t="shared" si="45"/>
        <v>2.1666666599999997</v>
      </c>
      <c r="H180" s="5">
        <f t="shared" si="45"/>
        <v>1</v>
      </c>
      <c r="I180">
        <f t="shared" si="40"/>
        <v>55.050864695496486</v>
      </c>
      <c r="J180">
        <f t="shared" si="41"/>
        <v>50.045872066444517</v>
      </c>
      <c r="K180">
        <f t="shared" si="41"/>
        <v>-22.934872854038883</v>
      </c>
      <c r="L180">
        <f t="shared" si="42"/>
        <v>-10.822816756368891</v>
      </c>
      <c r="M180">
        <f t="shared" si="43"/>
        <v>-27.2141518450847</v>
      </c>
      <c r="S180">
        <f t="shared" si="32"/>
        <v>0</v>
      </c>
      <c r="T180" t="b">
        <f t="shared" si="33"/>
        <v>0</v>
      </c>
      <c r="U180" t="b">
        <f t="shared" si="34"/>
        <v>0</v>
      </c>
    </row>
    <row r="181" spans="1:21" x14ac:dyDescent="0.2">
      <c r="A181">
        <f t="shared" si="44"/>
        <v>100</v>
      </c>
      <c r="B181">
        <f t="shared" si="35"/>
        <v>34.16662470874585</v>
      </c>
      <c r="C181" s="9">
        <f t="shared" si="36"/>
        <v>0.97200000000000075</v>
      </c>
      <c r="D181" s="9">
        <f t="shared" si="37"/>
        <v>54.16662470874585</v>
      </c>
      <c r="E181" s="9">
        <f t="shared" si="37"/>
        <v>-7.9096395921932094</v>
      </c>
      <c r="F181" s="9">
        <f t="shared" si="38"/>
        <v>-5.95186781701236</v>
      </c>
      <c r="G181" s="10">
        <f t="shared" ref="G181:H196" si="46">G180</f>
        <v>2.1666666599999997</v>
      </c>
      <c r="H181" s="5">
        <f t="shared" si="46"/>
        <v>1</v>
      </c>
      <c r="I181">
        <f t="shared" si="40"/>
        <v>55.060137778618142</v>
      </c>
      <c r="J181">
        <f t="shared" si="41"/>
        <v>49.980935165906303</v>
      </c>
      <c r="K181">
        <f t="shared" si="41"/>
        <v>-23.098157765109391</v>
      </c>
      <c r="L181">
        <f t="shared" si="42"/>
        <v>-10.810594328374005</v>
      </c>
      <c r="M181">
        <f t="shared" si="43"/>
        <v>-27.177998774682557</v>
      </c>
      <c r="S181">
        <f t="shared" si="32"/>
        <v>0</v>
      </c>
      <c r="T181" t="b">
        <f t="shared" si="33"/>
        <v>0</v>
      </c>
      <c r="U181" t="b">
        <f t="shared" si="34"/>
        <v>0</v>
      </c>
    </row>
    <row r="182" spans="1:21" x14ac:dyDescent="0.2">
      <c r="A182">
        <f t="shared" si="44"/>
        <v>100</v>
      </c>
      <c r="B182">
        <f t="shared" si="35"/>
        <v>34.46631572904338</v>
      </c>
      <c r="C182" s="9">
        <f t="shared" si="36"/>
        <v>0.97800000000000076</v>
      </c>
      <c r="D182" s="9">
        <f t="shared" si="37"/>
        <v>54.46631572904338</v>
      </c>
      <c r="E182" s="9">
        <f t="shared" si="37"/>
        <v>-8.0487177427618093</v>
      </c>
      <c r="F182" s="9">
        <f t="shared" si="38"/>
        <v>-6.0568699699466615</v>
      </c>
      <c r="G182" s="10">
        <f t="shared" si="46"/>
        <v>2.1666666599999997</v>
      </c>
      <c r="H182" s="5">
        <f t="shared" si="46"/>
        <v>1</v>
      </c>
      <c r="I182">
        <f t="shared" si="40"/>
        <v>55.069944867625424</v>
      </c>
      <c r="J182">
        <f t="shared" si="41"/>
        <v>49.91607159993606</v>
      </c>
      <c r="K182">
        <f t="shared" si="41"/>
        <v>-23.261225757757487</v>
      </c>
      <c r="L182">
        <f t="shared" si="42"/>
        <v>-10.798487745387314</v>
      </c>
      <c r="M182">
        <f t="shared" si="43"/>
        <v>-27.141831937957356</v>
      </c>
      <c r="S182">
        <f t="shared" si="32"/>
        <v>0</v>
      </c>
      <c r="T182" t="b">
        <f t="shared" si="33"/>
        <v>0</v>
      </c>
      <c r="U182" t="b">
        <f t="shared" si="34"/>
        <v>0</v>
      </c>
    </row>
    <row r="183" spans="1:21" x14ac:dyDescent="0.2">
      <c r="A183">
        <f t="shared" si="44"/>
        <v>100</v>
      </c>
      <c r="B183">
        <f t="shared" si="35"/>
        <v>34.765617785863583</v>
      </c>
      <c r="C183" s="9">
        <f t="shared" si="36"/>
        <v>0.98400000000000076</v>
      </c>
      <c r="D183" s="9">
        <f t="shared" si="37"/>
        <v>54.765617785863583</v>
      </c>
      <c r="E183" s="9">
        <f t="shared" si="37"/>
        <v>-8.1887736502832382</v>
      </c>
      <c r="F183" s="9">
        <f t="shared" si="38"/>
        <v>-6.1624817920900412</v>
      </c>
      <c r="G183" s="10">
        <f t="shared" si="46"/>
        <v>2.1666666599999997</v>
      </c>
      <c r="H183" s="5">
        <f t="shared" si="46"/>
        <v>1</v>
      </c>
      <c r="I183">
        <f t="shared" si="40"/>
        <v>55.080282827392494</v>
      </c>
      <c r="J183">
        <f t="shared" si="41"/>
        <v>49.851280673463734</v>
      </c>
      <c r="K183">
        <f t="shared" si="41"/>
        <v>-23.424076749385232</v>
      </c>
      <c r="L183">
        <f t="shared" si="42"/>
        <v>-10.786495843328229</v>
      </c>
      <c r="M183">
        <f t="shared" si="43"/>
        <v>-27.105650640110028</v>
      </c>
      <c r="S183">
        <f t="shared" si="32"/>
        <v>0</v>
      </c>
      <c r="T183" t="b">
        <f t="shared" si="33"/>
        <v>0</v>
      </c>
      <c r="U183" t="b">
        <f t="shared" si="34"/>
        <v>0</v>
      </c>
    </row>
    <row r="184" spans="1:21" x14ac:dyDescent="0.2">
      <c r="A184">
        <f t="shared" si="44"/>
        <v>100</v>
      </c>
      <c r="B184">
        <f t="shared" si="35"/>
        <v>35.064531312979184</v>
      </c>
      <c r="C184" s="9">
        <f t="shared" si="36"/>
        <v>0.99000000000000077</v>
      </c>
      <c r="D184" s="9">
        <f t="shared" si="37"/>
        <v>55.064531312979184</v>
      </c>
      <c r="E184" s="9">
        <f t="shared" si="37"/>
        <v>-8.3298060124910709</v>
      </c>
      <c r="F184" s="9">
        <f t="shared" si="38"/>
        <v>-6.2687005317740052</v>
      </c>
      <c r="G184" s="10">
        <f t="shared" si="46"/>
        <v>2.1666666599999997</v>
      </c>
      <c r="H184" s="5">
        <f t="shared" si="46"/>
        <v>1</v>
      </c>
      <c r="I184">
        <f t="shared" si="40"/>
        <v>55.091148519412485</v>
      </c>
      <c r="J184">
        <f t="shared" si="41"/>
        <v>49.786561698403766</v>
      </c>
      <c r="K184">
        <f t="shared" si="41"/>
        <v>-23.586710653225893</v>
      </c>
      <c r="L184">
        <f t="shared" si="42"/>
        <v>-10.774617462958977</v>
      </c>
      <c r="M184">
        <f t="shared" si="43"/>
        <v>-27.069454198313188</v>
      </c>
      <c r="S184">
        <f t="shared" si="32"/>
        <v>0</v>
      </c>
      <c r="T184" t="b">
        <f t="shared" si="33"/>
        <v>0</v>
      </c>
      <c r="U184" t="b">
        <f t="shared" si="34"/>
        <v>0</v>
      </c>
    </row>
    <row r="185" spans="1:21" x14ac:dyDescent="0.2">
      <c r="A185">
        <f t="shared" si="44"/>
        <v>100</v>
      </c>
      <c r="B185">
        <f t="shared" si="35"/>
        <v>35.363056740055271</v>
      </c>
      <c r="C185" s="9">
        <f t="shared" si="36"/>
        <v>0.99600000000000077</v>
      </c>
      <c r="D185" s="9">
        <f t="shared" si="37"/>
        <v>55.363056740055271</v>
      </c>
      <c r="E185" s="9">
        <f t="shared" si="37"/>
        <v>-8.4718135265859953</v>
      </c>
      <c r="F185" s="9">
        <f t="shared" si="38"/>
        <v>-6.3755234439424244</v>
      </c>
      <c r="G185" s="10">
        <f t="shared" si="46"/>
        <v>2.1666666599999997</v>
      </c>
      <c r="H185" s="5">
        <f t="shared" si="46"/>
        <v>1</v>
      </c>
      <c r="I185">
        <f t="shared" si="40"/>
        <v>55.102538801998584</v>
      </c>
      <c r="J185">
        <f t="shared" si="41"/>
        <v>49.721913993626011</v>
      </c>
      <c r="K185">
        <f t="shared" si="41"/>
        <v>-23.749127378415771</v>
      </c>
      <c r="L185">
        <f t="shared" si="42"/>
        <v>-10.762851449900088</v>
      </c>
      <c r="M185">
        <f t="shared" si="43"/>
        <v>-27.033241941663565</v>
      </c>
      <c r="S185">
        <f t="shared" si="32"/>
        <v>0</v>
      </c>
      <c r="T185" t="b">
        <f t="shared" si="33"/>
        <v>0</v>
      </c>
      <c r="U185" t="b">
        <f t="shared" si="34"/>
        <v>0</v>
      </c>
    </row>
    <row r="186" spans="1:21" x14ac:dyDescent="0.2">
      <c r="A186">
        <f t="shared" si="44"/>
        <v>100</v>
      </c>
      <c r="B186">
        <f t="shared" si="35"/>
        <v>35.661194492690932</v>
      </c>
      <c r="C186" s="9">
        <f t="shared" si="36"/>
        <v>1.0020000000000007</v>
      </c>
      <c r="D186" s="9">
        <f t="shared" si="37"/>
        <v>55.661194492690932</v>
      </c>
      <c r="E186" s="9">
        <f t="shared" si="37"/>
        <v>-8.6147948892114403</v>
      </c>
      <c r="F186" s="9">
        <f t="shared" si="38"/>
        <v>-6.482947790101627</v>
      </c>
      <c r="G186" s="10">
        <f t="shared" si="46"/>
        <v>2.1666666599999997</v>
      </c>
      <c r="H186" s="5">
        <f t="shared" si="46"/>
        <v>1</v>
      </c>
      <c r="I186">
        <f t="shared" si="40"/>
        <v>55.114450530485328</v>
      </c>
      <c r="J186">
        <f t="shared" si="41"/>
        <v>49.657336884926607</v>
      </c>
      <c r="K186">
        <f t="shared" si="41"/>
        <v>-23.911326830065754</v>
      </c>
      <c r="L186">
        <f t="shared" si="42"/>
        <v>-10.751196654645963</v>
      </c>
      <c r="M186">
        <f t="shared" si="43"/>
        <v>-26.99701321113368</v>
      </c>
      <c r="S186">
        <f t="shared" si="32"/>
        <v>0</v>
      </c>
      <c r="T186" t="b">
        <f t="shared" si="33"/>
        <v>0</v>
      </c>
      <c r="U186" t="b">
        <f t="shared" si="34"/>
        <v>0</v>
      </c>
    </row>
    <row r="187" spans="1:21" x14ac:dyDescent="0.2">
      <c r="A187">
        <f t="shared" si="44"/>
        <v>100</v>
      </c>
      <c r="B187">
        <f t="shared" si="35"/>
        <v>35.958944992460708</v>
      </c>
      <c r="C187" s="9">
        <f t="shared" si="36"/>
        <v>1.0080000000000007</v>
      </c>
      <c r="D187" s="9">
        <f t="shared" si="37"/>
        <v>55.958944992460708</v>
      </c>
      <c r="E187" s="9">
        <f t="shared" si="37"/>
        <v>-8.7587487964296358</v>
      </c>
      <c r="F187" s="9">
        <f t="shared" si="38"/>
        <v>-6.5909708382712378</v>
      </c>
      <c r="G187" s="10">
        <f t="shared" si="46"/>
        <v>2.1666666599999997</v>
      </c>
      <c r="H187" s="5">
        <f t="shared" si="46"/>
        <v>1</v>
      </c>
      <c r="I187">
        <f t="shared" si="40"/>
        <v>55.126880557430013</v>
      </c>
      <c r="J187">
        <f t="shared" si="41"/>
        <v>49.592829704998735</v>
      </c>
      <c r="K187">
        <f t="shared" si="41"/>
        <v>-24.073308909332557</v>
      </c>
      <c r="L187">
        <f t="shared" si="42"/>
        <v>-10.739651932580491</v>
      </c>
      <c r="M187">
        <f t="shared" si="43"/>
        <v>-26.960767359522922</v>
      </c>
      <c r="S187">
        <f t="shared" si="32"/>
        <v>0</v>
      </c>
      <c r="T187" t="b">
        <f t="shared" si="33"/>
        <v>0</v>
      </c>
      <c r="U187" t="b">
        <f t="shared" si="34"/>
        <v>0</v>
      </c>
    </row>
    <row r="188" spans="1:21" x14ac:dyDescent="0.2">
      <c r="A188">
        <f t="shared" si="44"/>
        <v>100</v>
      </c>
      <c r="B188">
        <f t="shared" si="35"/>
        <v>36.256308656955916</v>
      </c>
      <c r="C188" s="9">
        <f t="shared" si="36"/>
        <v>1.0140000000000007</v>
      </c>
      <c r="D188" s="9">
        <f t="shared" si="37"/>
        <v>56.256308656955916</v>
      </c>
      <c r="E188" s="9">
        <f t="shared" si="37"/>
        <v>-8.9036739436981023</v>
      </c>
      <c r="F188" s="9">
        <f t="shared" si="38"/>
        <v>-6.6995898629358139</v>
      </c>
      <c r="G188" s="10">
        <f t="shared" si="46"/>
        <v>2.1666666599999997</v>
      </c>
      <c r="H188" s="5">
        <f t="shared" si="46"/>
        <v>1</v>
      </c>
      <c r="I188">
        <f t="shared" si="40"/>
        <v>55.139825732814067</v>
      </c>
      <c r="J188">
        <f t="shared" si="41"/>
        <v>49.528391793403252</v>
      </c>
      <c r="K188">
        <f t="shared" si="41"/>
        <v>-24.235073513489695</v>
      </c>
      <c r="L188">
        <f t="shared" si="42"/>
        <v>-10.728216143992697</v>
      </c>
      <c r="M188">
        <f t="shared" si="43"/>
        <v>-26.924503751407904</v>
      </c>
      <c r="S188">
        <f t="shared" si="32"/>
        <v>0</v>
      </c>
      <c r="T188" t="b">
        <f t="shared" si="33"/>
        <v>0</v>
      </c>
      <c r="U188" t="b">
        <f t="shared" si="34"/>
        <v>0</v>
      </c>
    </row>
    <row r="189" spans="1:21" x14ac:dyDescent="0.2">
      <c r="A189">
        <f t="shared" si="44"/>
        <v>100</v>
      </c>
      <c r="B189">
        <f t="shared" si="35"/>
        <v>36.553285899825745</v>
      </c>
      <c r="C189" s="9">
        <f t="shared" si="36"/>
        <v>1.0200000000000007</v>
      </c>
      <c r="D189" s="9">
        <f t="shared" si="37"/>
        <v>56.553285899825745</v>
      </c>
      <c r="E189" s="9">
        <f t="shared" si="37"/>
        <v>-9.0495690258465658</v>
      </c>
      <c r="F189" s="9">
        <f t="shared" si="38"/>
        <v>-6.8088021449972054</v>
      </c>
      <c r="G189" s="10">
        <f t="shared" si="46"/>
        <v>2.1666666599999997</v>
      </c>
      <c r="H189" s="5">
        <f t="shared" si="46"/>
        <v>1</v>
      </c>
      <c r="I189">
        <f t="shared" si="40"/>
        <v>55.153282904244527</v>
      </c>
      <c r="J189">
        <f t="shared" si="41"/>
        <v>49.464022496539293</v>
      </c>
      <c r="K189">
        <f t="shared" si="41"/>
        <v>-24.396620535998142</v>
      </c>
      <c r="L189">
        <f t="shared" si="42"/>
        <v>-10.716888154092434</v>
      </c>
      <c r="M189">
        <f t="shared" si="43"/>
        <v>-26.888221763092169</v>
      </c>
      <c r="S189">
        <f t="shared" si="32"/>
        <v>0</v>
      </c>
      <c r="T189" t="b">
        <f t="shared" si="33"/>
        <v>0</v>
      </c>
      <c r="U189" t="b">
        <f t="shared" si="34"/>
        <v>0</v>
      </c>
    </row>
    <row r="190" spans="1:21" x14ac:dyDescent="0.2">
      <c r="A190">
        <f t="shared" si="44"/>
        <v>100</v>
      </c>
      <c r="B190">
        <f t="shared" si="35"/>
        <v>36.849877130818207</v>
      </c>
      <c r="C190" s="9">
        <f t="shared" si="36"/>
        <v>1.0260000000000007</v>
      </c>
      <c r="D190" s="9">
        <f t="shared" si="37"/>
        <v>56.849877130818207</v>
      </c>
      <c r="E190" s="9">
        <f t="shared" si="37"/>
        <v>-9.1964327370542911</v>
      </c>
      <c r="F190" s="9">
        <f t="shared" si="38"/>
        <v>-6.918604971727687</v>
      </c>
      <c r="G190" s="10">
        <f t="shared" si="46"/>
        <v>2.1666666599999997</v>
      </c>
      <c r="H190" s="5">
        <f t="shared" si="46"/>
        <v>1</v>
      </c>
      <c r="I190">
        <f t="shared" si="40"/>
        <v>55.167248917155341</v>
      </c>
      <c r="J190">
        <f t="shared" si="41"/>
        <v>49.399721167614736</v>
      </c>
      <c r="K190">
        <f t="shared" si="41"/>
        <v>-24.557949866576696</v>
      </c>
      <c r="L190">
        <f t="shared" si="42"/>
        <v>-10.705666833026077</v>
      </c>
      <c r="M190">
        <f t="shared" si="43"/>
        <v>-26.851920782555261</v>
      </c>
      <c r="S190">
        <f t="shared" si="32"/>
        <v>0</v>
      </c>
      <c r="T190" t="b">
        <f t="shared" si="33"/>
        <v>0</v>
      </c>
      <c r="U190" t="b">
        <f t="shared" si="34"/>
        <v>0</v>
      </c>
    </row>
    <row r="191" spans="1:21" x14ac:dyDescent="0.2">
      <c r="A191">
        <f t="shared" si="44"/>
        <v>100</v>
      </c>
      <c r="B191">
        <f t="shared" si="35"/>
        <v>37.146082755820899</v>
      </c>
      <c r="C191" s="9">
        <f t="shared" si="36"/>
        <v>1.0320000000000007</v>
      </c>
      <c r="D191" s="9">
        <f t="shared" si="37"/>
        <v>57.146082755820899</v>
      </c>
      <c r="E191" s="9">
        <f t="shared" si="37"/>
        <v>-9.3442637708278369</v>
      </c>
      <c r="F191" s="9">
        <f t="shared" si="38"/>
        <v>-7.0289956367238222</v>
      </c>
      <c r="G191" s="10">
        <f t="shared" si="46"/>
        <v>2.1666666599999997</v>
      </c>
      <c r="H191" s="5">
        <f t="shared" si="46"/>
        <v>1</v>
      </c>
      <c r="I191">
        <f t="shared" si="40"/>
        <v>55.181720615008594</v>
      </c>
      <c r="J191">
        <f t="shared" si="41"/>
        <v>49.335487166616581</v>
      </c>
      <c r="K191">
        <f t="shared" si="41"/>
        <v>-24.719061391272028</v>
      </c>
      <c r="L191">
        <f t="shared" si="42"/>
        <v>-10.694551055892207</v>
      </c>
      <c r="M191">
        <f t="shared" si="43"/>
        <v>-26.815600209401108</v>
      </c>
      <c r="S191">
        <f t="shared" si="32"/>
        <v>0</v>
      </c>
      <c r="T191" t="b">
        <f t="shared" si="33"/>
        <v>0</v>
      </c>
      <c r="U191" t="b">
        <f t="shared" si="34"/>
        <v>0</v>
      </c>
    </row>
    <row r="192" spans="1:21" x14ac:dyDescent="0.2">
      <c r="A192">
        <f t="shared" si="44"/>
        <v>100</v>
      </c>
      <c r="B192">
        <f t="shared" si="35"/>
        <v>37.44190317690159</v>
      </c>
      <c r="C192" s="9">
        <f t="shared" si="36"/>
        <v>1.0380000000000007</v>
      </c>
      <c r="D192" s="9">
        <f t="shared" si="37"/>
        <v>57.44190317690159</v>
      </c>
      <c r="E192" s="9">
        <f t="shared" si="37"/>
        <v>-9.4930608199792381</v>
      </c>
      <c r="F192" s="9">
        <f t="shared" si="38"/>
        <v>-7.1399714398610685</v>
      </c>
      <c r="G192" s="10">
        <f t="shared" si="46"/>
        <v>2.1666666599999997</v>
      </c>
      <c r="H192" s="5">
        <f t="shared" si="46"/>
        <v>1</v>
      </c>
      <c r="I192">
        <f t="shared" si="40"/>
        <v>55.19669483949545</v>
      </c>
      <c r="J192">
        <f t="shared" si="41"/>
        <v>49.271319860281224</v>
      </c>
      <c r="K192">
        <f t="shared" si="41"/>
        <v>-24.879954992528436</v>
      </c>
      <c r="L192">
        <f t="shared" si="42"/>
        <v>-10.683539702757271</v>
      </c>
      <c r="M192">
        <f t="shared" si="43"/>
        <v>-26.779259454805796</v>
      </c>
      <c r="S192">
        <f t="shared" si="32"/>
        <v>0</v>
      </c>
      <c r="T192" t="b">
        <f t="shared" si="33"/>
        <v>0</v>
      </c>
      <c r="U192" t="b">
        <f t="shared" si="34"/>
        <v>0</v>
      </c>
    </row>
    <row r="193" spans="1:21" x14ac:dyDescent="0.2">
      <c r="A193">
        <f t="shared" si="44"/>
        <v>100</v>
      </c>
      <c r="B193">
        <f t="shared" si="35"/>
        <v>37.737338792348631</v>
      </c>
      <c r="C193" s="9">
        <f t="shared" si="36"/>
        <v>1.0440000000000007</v>
      </c>
      <c r="D193" s="9">
        <f t="shared" si="37"/>
        <v>57.737338792348631</v>
      </c>
      <c r="E193" s="9">
        <f t="shared" si="37"/>
        <v>-9.6428225766045959</v>
      </c>
      <c r="F193" s="9">
        <f t="shared" si="38"/>
        <v>-7.2515296872491142</v>
      </c>
      <c r="G193" s="10">
        <f t="shared" si="46"/>
        <v>2.1666666599999997</v>
      </c>
      <c r="H193" s="5">
        <f t="shared" si="46"/>
        <v>1</v>
      </c>
      <c r="I193">
        <f t="shared" si="40"/>
        <v>55.212168430736945</v>
      </c>
      <c r="J193">
        <f t="shared" si="41"/>
        <v>49.20721862206468</v>
      </c>
      <c r="K193">
        <f t="shared" si="41"/>
        <v>-25.040630549257269</v>
      </c>
      <c r="L193">
        <f t="shared" si="42"/>
        <v>-10.672631658671236</v>
      </c>
      <c r="M193">
        <f t="shared" si="43"/>
        <v>-26.742897941464676</v>
      </c>
      <c r="S193">
        <f t="shared" si="32"/>
        <v>0</v>
      </c>
      <c r="T193" t="b">
        <f t="shared" si="33"/>
        <v>0</v>
      </c>
      <c r="U193" t="b">
        <f t="shared" si="34"/>
        <v>0</v>
      </c>
    </row>
    <row r="194" spans="1:21" x14ac:dyDescent="0.2">
      <c r="A194">
        <f t="shared" si="44"/>
        <v>100</v>
      </c>
      <c r="B194">
        <f t="shared" si="35"/>
        <v>38.03238999671116</v>
      </c>
      <c r="C194" s="9">
        <f t="shared" si="36"/>
        <v>1.0500000000000007</v>
      </c>
      <c r="D194" s="9">
        <f t="shared" si="37"/>
        <v>58.03238999671116</v>
      </c>
      <c r="E194" s="9">
        <f t="shared" si="37"/>
        <v>-9.7935477320630859</v>
      </c>
      <c r="F194" s="9">
        <f t="shared" si="38"/>
        <v>-7.3636676911879313</v>
      </c>
      <c r="G194" s="10">
        <f t="shared" si="46"/>
        <v>2.1666666599999997</v>
      </c>
      <c r="H194" s="5">
        <f t="shared" si="46"/>
        <v>1</v>
      </c>
      <c r="I194">
        <f t="shared" si="40"/>
        <v>55.228138227484401</v>
      </c>
      <c r="J194">
        <f t="shared" si="41"/>
        <v>49.14318283211265</v>
      </c>
      <c r="K194">
        <f t="shared" si="41"/>
        <v>-25.201087936906056</v>
      </c>
      <c r="L194">
        <f t="shared" si="42"/>
        <v>-10.661825813683164</v>
      </c>
      <c r="M194">
        <f t="shared" si="43"/>
        <v>-26.706515103538859</v>
      </c>
      <c r="S194">
        <f t="shared" si="32"/>
        <v>0</v>
      </c>
      <c r="T194" t="b">
        <f t="shared" si="33"/>
        <v>0</v>
      </c>
      <c r="U194" t="b">
        <f t="shared" si="34"/>
        <v>0</v>
      </c>
    </row>
    <row r="195" spans="1:21" x14ac:dyDescent="0.2">
      <c r="A195">
        <f t="shared" si="44"/>
        <v>100</v>
      </c>
      <c r="B195">
        <f t="shared" si="35"/>
        <v>38.327057180839191</v>
      </c>
      <c r="C195" s="9">
        <f t="shared" si="36"/>
        <v>1.0560000000000007</v>
      </c>
      <c r="D195" s="9">
        <f t="shared" si="37"/>
        <v>58.327057180839191</v>
      </c>
      <c r="E195" s="9">
        <f t="shared" si="37"/>
        <v>-9.9452349769563853</v>
      </c>
      <c r="F195" s="9">
        <f t="shared" si="38"/>
        <v>-7.4763827701245571</v>
      </c>
      <c r="G195" s="10">
        <f t="shared" si="46"/>
        <v>2.1666666599999997</v>
      </c>
      <c r="H195" s="5">
        <f t="shared" si="46"/>
        <v>1</v>
      </c>
      <c r="I195">
        <f t="shared" si="40"/>
        <v>55.244601067319458</v>
      </c>
      <c r="J195">
        <f t="shared" si="41"/>
        <v>49.079211877230549</v>
      </c>
      <c r="K195">
        <f t="shared" si="41"/>
        <v>-25.361327027527288</v>
      </c>
      <c r="L195">
        <f t="shared" si="42"/>
        <v>-10.651121062856753</v>
      </c>
      <c r="M195">
        <f t="shared" si="43"/>
        <v>-26.670110386601081</v>
      </c>
      <c r="S195">
        <f t="shared" si="32"/>
        <v>0</v>
      </c>
      <c r="T195" t="b">
        <f t="shared" si="33"/>
        <v>0</v>
      </c>
      <c r="U195" t="b">
        <f t="shared" si="34"/>
        <v>0</v>
      </c>
    </row>
    <row r="196" spans="1:21" x14ac:dyDescent="0.2">
      <c r="A196">
        <f t="shared" si="44"/>
        <v>100</v>
      </c>
      <c r="B196">
        <f t="shared" si="35"/>
        <v>38.621340731923439</v>
      </c>
      <c r="C196" s="9">
        <f t="shared" si="36"/>
        <v>1.0620000000000007</v>
      </c>
      <c r="D196" s="9">
        <f t="shared" si="37"/>
        <v>58.621340731923439</v>
      </c>
      <c r="E196" s="9">
        <f t="shared" si="37"/>
        <v>-10.097883001108508</v>
      </c>
      <c r="F196" s="9">
        <f t="shared" si="38"/>
        <v>-7.5896722486105794</v>
      </c>
      <c r="G196" s="10">
        <f t="shared" si="46"/>
        <v>2.1666666599999997</v>
      </c>
      <c r="H196" s="5">
        <f t="shared" si="46"/>
        <v>1</v>
      </c>
      <c r="I196">
        <f t="shared" si="40"/>
        <v>55.261553786853753</v>
      </c>
      <c r="J196">
        <f t="shared" si="41"/>
        <v>49.015305150853408</v>
      </c>
      <c r="K196">
        <f t="shared" si="41"/>
        <v>-25.521347689846895</v>
      </c>
      <c r="L196">
        <f t="shared" si="42"/>
        <v>-10.640516306285795</v>
      </c>
      <c r="M196">
        <f t="shared" si="43"/>
        <v>-26.633683247580944</v>
      </c>
      <c r="S196">
        <f t="shared" si="32"/>
        <v>0</v>
      </c>
      <c r="T196" t="b">
        <f t="shared" si="33"/>
        <v>0</v>
      </c>
      <c r="U196" t="b">
        <f t="shared" si="34"/>
        <v>0</v>
      </c>
    </row>
    <row r="197" spans="1:21" x14ac:dyDescent="0.2">
      <c r="A197">
        <f t="shared" si="44"/>
        <v>100</v>
      </c>
      <c r="B197">
        <f t="shared" si="35"/>
        <v>38.915241033535047</v>
      </c>
      <c r="C197" s="9">
        <f t="shared" si="36"/>
        <v>1.0680000000000007</v>
      </c>
      <c r="D197" s="9">
        <f t="shared" si="37"/>
        <v>58.915241033535047</v>
      </c>
      <c r="E197" s="9">
        <f t="shared" si="37"/>
        <v>-10.251490493546045</v>
      </c>
      <c r="F197" s="9">
        <f t="shared" si="38"/>
        <v>-7.7035334572603311</v>
      </c>
      <c r="G197" s="10">
        <f t="shared" ref="G197:H212" si="47">G196</f>
        <v>2.1666666599999997</v>
      </c>
      <c r="H197" s="5">
        <f t="shared" si="47"/>
        <v>1</v>
      </c>
      <c r="I197">
        <f t="shared" si="40"/>
        <v>55.278993221928005</v>
      </c>
      <c r="J197">
        <f t="shared" si="41"/>
        <v>48.951462053015696</v>
      </c>
      <c r="K197">
        <f t="shared" si="41"/>
        <v>-25.68114978933238</v>
      </c>
      <c r="L197">
        <f t="shared" si="42"/>
        <v>-10.630010449109546</v>
      </c>
      <c r="M197">
        <f t="shared" si="43"/>
        <v>-26.597233154709567</v>
      </c>
      <c r="S197">
        <f t="shared" si="32"/>
        <v>0</v>
      </c>
      <c r="T197" t="b">
        <f t="shared" si="33"/>
        <v>0</v>
      </c>
      <c r="U197" t="b">
        <f t="shared" si="34"/>
        <v>0</v>
      </c>
    </row>
    <row r="198" spans="1:21" x14ac:dyDescent="0.2">
      <c r="A198">
        <f t="shared" si="44"/>
        <v>100</v>
      </c>
      <c r="B198">
        <f t="shared" si="35"/>
        <v>39.208758465665056</v>
      </c>
      <c r="C198" s="9">
        <f t="shared" si="36"/>
        <v>1.0740000000000007</v>
      </c>
      <c r="D198" s="9">
        <f t="shared" si="37"/>
        <v>59.208758465665056</v>
      </c>
      <c r="E198" s="9">
        <f t="shared" si="37"/>
        <v>-10.406056142478825</v>
      </c>
      <c r="F198" s="9">
        <f t="shared" si="38"/>
        <v>-7.8179637327097744</v>
      </c>
      <c r="G198" s="10">
        <f t="shared" si="47"/>
        <v>2.1666666599999997</v>
      </c>
      <c r="H198" s="5">
        <f t="shared" si="47"/>
        <v>1</v>
      </c>
      <c r="I198">
        <f t="shared" si="40"/>
        <v>55.296916207810682</v>
      </c>
      <c r="J198">
        <f t="shared" si="41"/>
        <v>48.887681990321042</v>
      </c>
      <c r="K198">
        <f t="shared" si="41"/>
        <v>-25.840733188260639</v>
      </c>
      <c r="L198">
        <f t="shared" si="42"/>
        <v>-10.619602401528006</v>
      </c>
      <c r="M198">
        <f t="shared" si="43"/>
        <v>-26.560759587463618</v>
      </c>
      <c r="S198">
        <f t="shared" si="32"/>
        <v>0</v>
      </c>
      <c r="T198" t="b">
        <f t="shared" si="33"/>
        <v>0</v>
      </c>
      <c r="U198" t="b">
        <f t="shared" si="34"/>
        <v>0</v>
      </c>
    </row>
    <row r="199" spans="1:21" x14ac:dyDescent="0.2">
      <c r="A199">
        <f t="shared" si="44"/>
        <v>100</v>
      </c>
      <c r="B199">
        <f t="shared" si="35"/>
        <v>39.501893404763756</v>
      </c>
      <c r="C199" s="9">
        <f t="shared" si="36"/>
        <v>1.0800000000000007</v>
      </c>
      <c r="D199" s="9">
        <f t="shared" si="37"/>
        <v>59.501893404763756</v>
      </c>
      <c r="E199" s="9">
        <f t="shared" si="37"/>
        <v>-10.561578635280963</v>
      </c>
      <c r="F199" s="9">
        <f t="shared" si="38"/>
        <v>-7.9329604175760871</v>
      </c>
      <c r="G199" s="10">
        <f t="shared" si="47"/>
        <v>2.1666666599999997</v>
      </c>
      <c r="H199" s="5">
        <f t="shared" si="47"/>
        <v>1</v>
      </c>
      <c r="I199">
        <f t="shared" si="40"/>
        <v>55.315319579395975</v>
      </c>
      <c r="J199">
        <f t="shared" si="41"/>
        <v>48.823964375911871</v>
      </c>
      <c r="K199">
        <f t="shared" si="41"/>
        <v>-26.000097745785421</v>
      </c>
      <c r="L199">
        <f t="shared" si="42"/>
        <v>-10.60929107881708</v>
      </c>
      <c r="M199">
        <f t="shared" si="43"/>
        <v>-26.524262036508755</v>
      </c>
      <c r="S199">
        <f t="shared" si="32"/>
        <v>0</v>
      </c>
      <c r="T199" t="b">
        <f t="shared" si="33"/>
        <v>0</v>
      </c>
      <c r="U199" t="b">
        <f t="shared" si="34"/>
        <v>0</v>
      </c>
    </row>
    <row r="200" spans="1:21" x14ac:dyDescent="0.2">
      <c r="A200">
        <f t="shared" si="44"/>
        <v>100</v>
      </c>
      <c r="B200">
        <f t="shared" si="35"/>
        <v>39.794646223779807</v>
      </c>
      <c r="C200" s="9">
        <f t="shared" si="36"/>
        <v>1.0860000000000007</v>
      </c>
      <c r="D200" s="9">
        <f t="shared" si="37"/>
        <v>59.794646223779807</v>
      </c>
      <c r="E200" s="9">
        <f t="shared" si="37"/>
        <v>-10.718056658472333</v>
      </c>
      <c r="F200" s="9">
        <f t="shared" si="38"/>
        <v>-8.0485208604179377</v>
      </c>
      <c r="G200" s="10">
        <f t="shared" si="47"/>
        <v>2.1666666599999997</v>
      </c>
      <c r="H200" s="5">
        <f t="shared" si="47"/>
        <v>1</v>
      </c>
      <c r="I200">
        <f t="shared" si="40"/>
        <v>55.334200171401243</v>
      </c>
      <c r="J200">
        <f t="shared" si="41"/>
        <v>48.760308629438967</v>
      </c>
      <c r="K200">
        <f t="shared" si="41"/>
        <v>-26.159243318004474</v>
      </c>
      <c r="L200">
        <f t="shared" si="42"/>
        <v>-10.599075401343638</v>
      </c>
      <c r="M200">
        <f t="shared" si="43"/>
        <v>-26.4877400036425</v>
      </c>
      <c r="S200">
        <f t="shared" si="32"/>
        <v>0</v>
      </c>
      <c r="T200" t="b">
        <f t="shared" si="33"/>
        <v>0</v>
      </c>
      <c r="U200" t="b">
        <f t="shared" si="34"/>
        <v>0</v>
      </c>
    </row>
    <row r="201" spans="1:21" x14ac:dyDescent="0.2">
      <c r="A201">
        <f t="shared" si="44"/>
        <v>100</v>
      </c>
      <c r="B201">
        <f t="shared" si="35"/>
        <v>40.087017292199214</v>
      </c>
      <c r="C201" s="9">
        <f t="shared" si="36"/>
        <v>1.0920000000000007</v>
      </c>
      <c r="D201" s="9">
        <f t="shared" si="37"/>
        <v>60.087017292199214</v>
      </c>
      <c r="E201" s="9">
        <f t="shared" si="37"/>
        <v>-10.875488897700425</v>
      </c>
      <c r="F201" s="9">
        <f t="shared" si="38"/>
        <v>-8.164642415696413</v>
      </c>
      <c r="G201" s="10">
        <f t="shared" si="47"/>
        <v>2.1666666599999997</v>
      </c>
      <c r="H201" s="5">
        <f t="shared" si="47"/>
        <v>1</v>
      </c>
      <c r="I201">
        <f t="shared" si="40"/>
        <v>55.35355481856368</v>
      </c>
      <c r="J201">
        <f t="shared" si="41"/>
        <v>48.696714177030906</v>
      </c>
      <c r="K201">
        <f t="shared" si="41"/>
        <v>-26.318169758026329</v>
      </c>
      <c r="L201">
        <f t="shared" si="42"/>
        <v>-10.588954294580427</v>
      </c>
      <c r="M201">
        <f t="shared" si="43"/>
        <v>-26.451193001736506</v>
      </c>
      <c r="S201">
        <f t="shared" si="32"/>
        <v>0</v>
      </c>
      <c r="T201" t="b">
        <f t="shared" si="33"/>
        <v>0</v>
      </c>
      <c r="U201" t="b">
        <f t="shared" si="34"/>
        <v>0</v>
      </c>
    </row>
    <row r="202" spans="1:21" x14ac:dyDescent="0.2">
      <c r="A202">
        <f t="shared" si="44"/>
        <v>100</v>
      </c>
      <c r="B202">
        <f t="shared" si="35"/>
        <v>40.379006976084099</v>
      </c>
      <c r="C202" s="9">
        <f t="shared" si="36"/>
        <v>1.0980000000000008</v>
      </c>
      <c r="D202" s="9">
        <f t="shared" si="37"/>
        <v>60.379006976084099</v>
      </c>
      <c r="E202" s="9">
        <f t="shared" si="37"/>
        <v>-11.033874037722613</v>
      </c>
      <c r="F202" s="9">
        <f t="shared" si="38"/>
        <v>-8.2813224437366593</v>
      </c>
      <c r="G202" s="10">
        <f t="shared" si="47"/>
        <v>2.1666666599999997</v>
      </c>
      <c r="H202" s="5">
        <f t="shared" si="47"/>
        <v>1</v>
      </c>
      <c r="I202">
        <f t="shared" si="40"/>
        <v>55.373380355836233</v>
      </c>
      <c r="J202">
        <f t="shared" si="41"/>
        <v>48.633180451263421</v>
      </c>
      <c r="K202">
        <f t="shared" si="41"/>
        <v>-26.476876916036748</v>
      </c>
      <c r="L202">
        <f t="shared" si="42"/>
        <v>-10.57892668912082</v>
      </c>
      <c r="M202">
        <f t="shared" si="43"/>
        <v>-26.41462055467829</v>
      </c>
      <c r="S202">
        <f t="shared" si="32"/>
        <v>0</v>
      </c>
      <c r="T202" t="b">
        <f t="shared" si="33"/>
        <v>0</v>
      </c>
      <c r="U202" t="b">
        <f t="shared" si="34"/>
        <v>0</v>
      </c>
    </row>
    <row r="203" spans="1:21" x14ac:dyDescent="0.2">
      <c r="A203">
        <f t="shared" si="44"/>
        <v>100</v>
      </c>
      <c r="B203">
        <f t="shared" si="35"/>
        <v>40.670615638111279</v>
      </c>
      <c r="C203" s="9">
        <f t="shared" si="36"/>
        <v>1.1040000000000008</v>
      </c>
      <c r="D203" s="9">
        <f t="shared" si="37"/>
        <v>60.670615638111279</v>
      </c>
      <c r="E203" s="9">
        <f t="shared" si="37"/>
        <v>-11.193210762388818</v>
      </c>
      <c r="F203" s="9">
        <f t="shared" si="38"/>
        <v>-8.3985583106901522</v>
      </c>
      <c r="G203" s="10">
        <f t="shared" si="47"/>
        <v>2.1666666599999997</v>
      </c>
      <c r="H203" s="5">
        <f t="shared" si="47"/>
        <v>1</v>
      </c>
      <c r="I203">
        <f t="shared" si="40"/>
        <v>55.393673618582838</v>
      </c>
      <c r="J203">
        <f t="shared" si="41"/>
        <v>48.569706891128696</v>
      </c>
      <c r="K203">
        <f t="shared" si="41"/>
        <v>-26.635364639364816</v>
      </c>
      <c r="L203">
        <f t="shared" si="42"/>
        <v>-10.56899152069346</v>
      </c>
      <c r="M203">
        <f t="shared" si="43"/>
        <v>-26.378022197312394</v>
      </c>
      <c r="S203">
        <f t="shared" si="32"/>
        <v>0</v>
      </c>
      <c r="T203" t="b">
        <f t="shared" si="33"/>
        <v>0</v>
      </c>
      <c r="U203" t="b">
        <f t="shared" si="34"/>
        <v>0</v>
      </c>
    </row>
    <row r="204" spans="1:21" x14ac:dyDescent="0.2">
      <c r="A204">
        <f t="shared" si="44"/>
        <v>100</v>
      </c>
      <c r="B204">
        <f t="shared" si="35"/>
        <v>40.961843637610677</v>
      </c>
      <c r="C204" s="9">
        <f t="shared" si="36"/>
        <v>1.1100000000000008</v>
      </c>
      <c r="D204" s="9">
        <f t="shared" si="37"/>
        <v>60.961843637610677</v>
      </c>
      <c r="E204" s="9">
        <f t="shared" si="37"/>
        <v>-11.353497754624557</v>
      </c>
      <c r="F204" s="9">
        <f t="shared" si="38"/>
        <v>-8.5163473884976568</v>
      </c>
      <c r="G204" s="10">
        <f t="shared" si="47"/>
        <v>2.1666666599999997</v>
      </c>
      <c r="H204" s="5">
        <f t="shared" si="47"/>
        <v>1</v>
      </c>
      <c r="I204">
        <f t="shared" si="40"/>
        <v>55.414431442772688</v>
      </c>
      <c r="J204">
        <f t="shared" si="41"/>
        <v>48.506292942004535</v>
      </c>
      <c r="K204">
        <f t="shared" si="41"/>
        <v>-26.79363277254869</v>
      </c>
      <c r="L204">
        <f t="shared" si="42"/>
        <v>-10.559147730176688</v>
      </c>
      <c r="M204">
        <f t="shared" si="43"/>
        <v>-26.341397475380983</v>
      </c>
      <c r="S204">
        <f t="shared" si="32"/>
        <v>0</v>
      </c>
      <c r="T204" t="b">
        <f t="shared" si="33"/>
        <v>0</v>
      </c>
      <c r="U204" t="b">
        <f t="shared" si="34"/>
        <v>0</v>
      </c>
    </row>
    <row r="205" spans="1:21" x14ac:dyDescent="0.2">
      <c r="A205">
        <f t="shared" si="44"/>
        <v>100</v>
      </c>
      <c r="B205">
        <f t="shared" si="35"/>
        <v>41.252691330603561</v>
      </c>
      <c r="C205" s="9">
        <f t="shared" si="36"/>
        <v>1.1160000000000008</v>
      </c>
      <c r="D205" s="9">
        <f t="shared" si="37"/>
        <v>61.252691330603561</v>
      </c>
      <c r="E205" s="9">
        <f t="shared" si="37"/>
        <v>-11.514733696414407</v>
      </c>
      <c r="F205" s="9">
        <f t="shared" si="38"/>
        <v>-8.6346870548528223</v>
      </c>
      <c r="G205" s="10">
        <f t="shared" si="47"/>
        <v>2.1666666599999997</v>
      </c>
      <c r="H205" s="5">
        <f t="shared" si="47"/>
        <v>1</v>
      </c>
      <c r="I205">
        <f t="shared" si="40"/>
        <v>55.435650665173718</v>
      </c>
      <c r="J205">
        <f t="shared" si="41"/>
        <v>48.442938055623472</v>
      </c>
      <c r="K205">
        <f t="shared" si="41"/>
        <v>-26.951681157400976</v>
      </c>
      <c r="L205">
        <f t="shared" si="42"/>
        <v>-10.549394263612832</v>
      </c>
      <c r="M205">
        <f t="shared" si="43"/>
        <v>-26.304745945463925</v>
      </c>
      <c r="S205">
        <f t="shared" si="32"/>
        <v>0</v>
      </c>
      <c r="T205" t="b">
        <f t="shared" si="33"/>
        <v>0</v>
      </c>
      <c r="U205" t="b">
        <f t="shared" si="34"/>
        <v>0</v>
      </c>
    </row>
    <row r="206" spans="1:21" x14ac:dyDescent="0.2">
      <c r="A206">
        <f t="shared" si="44"/>
        <v>100</v>
      </c>
      <c r="B206">
        <f t="shared" si="35"/>
        <v>41.543159069840556</v>
      </c>
      <c r="C206" s="9">
        <f t="shared" si="36"/>
        <v>1.1220000000000008</v>
      </c>
      <c r="D206" s="9">
        <f t="shared" si="37"/>
        <v>61.543159069840556</v>
      </c>
      <c r="E206" s="9">
        <f t="shared" si="37"/>
        <v>-11.67691726878583</v>
      </c>
      <c r="F206" s="9">
        <f t="shared" si="38"/>
        <v>-8.7535746931664207</v>
      </c>
      <c r="G206" s="10">
        <f t="shared" si="47"/>
        <v>2.1666666599999997</v>
      </c>
      <c r="H206" s="5">
        <f t="shared" si="47"/>
        <v>1</v>
      </c>
      <c r="I206">
        <f t="shared" si="40"/>
        <v>55.457328123545125</v>
      </c>
      <c r="J206">
        <f t="shared" si="41"/>
        <v>48.379641690041794</v>
      </c>
      <c r="K206">
        <f t="shared" si="41"/>
        <v>-27.10950963307376</v>
      </c>
      <c r="L206">
        <f t="shared" si="42"/>
        <v>-10.539730072222294</v>
      </c>
      <c r="M206">
        <f t="shared" si="43"/>
        <v>-26.268067174918329</v>
      </c>
      <c r="S206">
        <f t="shared" si="32"/>
        <v>0</v>
      </c>
      <c r="T206" t="b">
        <f t="shared" si="33"/>
        <v>0</v>
      </c>
      <c r="U206" t="b">
        <f t="shared" si="34"/>
        <v>0</v>
      </c>
    </row>
    <row r="207" spans="1:21" x14ac:dyDescent="0.2">
      <c r="A207">
        <f t="shared" si="44"/>
        <v>100</v>
      </c>
      <c r="B207">
        <f t="shared" si="35"/>
        <v>41.833247204839509</v>
      </c>
      <c r="C207" s="9">
        <f t="shared" si="36"/>
        <v>1.1280000000000008</v>
      </c>
      <c r="D207" s="9">
        <f t="shared" si="37"/>
        <v>61.833247204839509</v>
      </c>
      <c r="E207" s="9">
        <f t="shared" si="37"/>
        <v>-11.840047151793421</v>
      </c>
      <c r="F207" s="9">
        <f t="shared" si="38"/>
        <v>-8.8730076925312602</v>
      </c>
      <c r="G207" s="10">
        <f t="shared" si="47"/>
        <v>2.1666666599999997</v>
      </c>
      <c r="H207" s="5">
        <f t="shared" si="47"/>
        <v>1</v>
      </c>
      <c r="I207">
        <f t="shared" si="40"/>
        <v>55.47946065682887</v>
      </c>
      <c r="J207">
        <f t="shared" si="41"/>
        <v>48.316403309608461</v>
      </c>
      <c r="K207">
        <f t="shared" si="41"/>
        <v>-27.267118036123271</v>
      </c>
      <c r="L207">
        <f t="shared" si="42"/>
        <v>-10.530154112417433</v>
      </c>
      <c r="M207">
        <f t="shared" si="43"/>
        <v>-26.231360741817564</v>
      </c>
      <c r="S207">
        <f t="shared" si="32"/>
        <v>0</v>
      </c>
      <c r="T207" t="b">
        <f t="shared" si="33"/>
        <v>0</v>
      </c>
      <c r="U207" t="b">
        <f t="shared" si="34"/>
        <v>0</v>
      </c>
    </row>
    <row r="208" spans="1:21" x14ac:dyDescent="0.2">
      <c r="A208">
        <f t="shared" si="44"/>
        <v>100</v>
      </c>
      <c r="B208">
        <f t="shared" si="35"/>
        <v>42.122956081923135</v>
      </c>
      <c r="C208" s="9">
        <f t="shared" si="36"/>
        <v>1.1340000000000008</v>
      </c>
      <c r="D208" s="9">
        <f t="shared" si="37"/>
        <v>62.122956081923135</v>
      </c>
      <c r="E208" s="9">
        <f t="shared" si="37"/>
        <v>-12.004122024503513</v>
      </c>
      <c r="F208" s="9">
        <f t="shared" si="38"/>
        <v>-8.9929834476876849</v>
      </c>
      <c r="G208" s="10">
        <f t="shared" si="47"/>
        <v>2.1666666599999997</v>
      </c>
      <c r="H208" s="5">
        <f t="shared" si="47"/>
        <v>1</v>
      </c>
      <c r="I208">
        <f t="shared" si="40"/>
        <v>55.502045105340244</v>
      </c>
      <c r="J208">
        <f t="shared" si="41"/>
        <v>48.253222384933956</v>
      </c>
      <c r="K208">
        <f t="shared" si="41"/>
        <v>-27.424506200574175</v>
      </c>
      <c r="L208">
        <f t="shared" si="42"/>
        <v>-10.520665345816264</v>
      </c>
      <c r="M208">
        <f t="shared" si="43"/>
        <v>-26.194626234889764</v>
      </c>
      <c r="S208">
        <f t="shared" si="32"/>
        <v>0</v>
      </c>
      <c r="T208" t="b">
        <f t="shared" si="33"/>
        <v>0</v>
      </c>
      <c r="U208" t="b">
        <f t="shared" si="34"/>
        <v>0</v>
      </c>
    </row>
    <row r="209" spans="1:21" x14ac:dyDescent="0.2">
      <c r="A209">
        <f t="shared" si="44"/>
        <v>100</v>
      </c>
      <c r="B209">
        <f t="shared" si="35"/>
        <v>42.412286044256511</v>
      </c>
      <c r="C209" s="9">
        <f t="shared" si="36"/>
        <v>1.1400000000000008</v>
      </c>
      <c r="D209" s="9">
        <f t="shared" si="37"/>
        <v>62.412286044256511</v>
      </c>
      <c r="E209" s="9">
        <f t="shared" si="37"/>
        <v>-12.169140564979186</v>
      </c>
      <c r="F209" s="9">
        <f t="shared" si="38"/>
        <v>-9.1134993589897491</v>
      </c>
      <c r="G209" s="10">
        <f t="shared" si="47"/>
        <v>2.1666666599999997</v>
      </c>
      <c r="H209" s="5">
        <f t="shared" si="47"/>
        <v>1</v>
      </c>
      <c r="I209">
        <f t="shared" si="40"/>
        <v>55.525078310957319</v>
      </c>
      <c r="J209">
        <f t="shared" si="41"/>
        <v>48.190098392859056</v>
      </c>
      <c r="K209">
        <f t="shared" si="41"/>
        <v>-27.581673957983515</v>
      </c>
      <c r="L209">
        <f t="shared" si="42"/>
        <v>-10.51126273925593</v>
      </c>
      <c r="M209">
        <f t="shared" si="43"/>
        <v>-26.157863253455844</v>
      </c>
      <c r="S209">
        <f t="shared" si="32"/>
        <v>0</v>
      </c>
      <c r="T209" t="b">
        <f t="shared" si="33"/>
        <v>0</v>
      </c>
      <c r="U209" t="b">
        <f t="shared" si="34"/>
        <v>0</v>
      </c>
    </row>
    <row r="210" spans="1:21" x14ac:dyDescent="0.2">
      <c r="A210">
        <f t="shared" si="44"/>
        <v>100</v>
      </c>
      <c r="B210">
        <f t="shared" si="35"/>
        <v>42.701237431884358</v>
      </c>
      <c r="C210" s="9">
        <f t="shared" si="36"/>
        <v>1.1460000000000008</v>
      </c>
      <c r="D210" s="9">
        <f t="shared" si="37"/>
        <v>62.701237431884358</v>
      </c>
      <c r="E210" s="9">
        <f t="shared" si="37"/>
        <v>-12.335101450265649</v>
      </c>
      <c r="F210" s="9">
        <f t="shared" si="38"/>
        <v>-9.2345528323719872</v>
      </c>
      <c r="G210" s="10">
        <f t="shared" si="47"/>
        <v>2.1666666599999997</v>
      </c>
      <c r="H210" s="5">
        <f t="shared" si="47"/>
        <v>1</v>
      </c>
      <c r="I210">
        <f t="shared" si="40"/>
        <v>55.548557117309329</v>
      </c>
      <c r="J210">
        <f t="shared" si="41"/>
        <v>48.12703081642352</v>
      </c>
      <c r="K210">
        <f t="shared" si="41"/>
        <v>-27.73862113750425</v>
      </c>
      <c r="L210">
        <f t="shared" si="42"/>
        <v>-10.501945264805956</v>
      </c>
      <c r="M210">
        <f t="shared" si="43"/>
        <v>-26.121071407367005</v>
      </c>
      <c r="S210">
        <f t="shared" si="32"/>
        <v>0</v>
      </c>
      <c r="T210" t="b">
        <f t="shared" si="33"/>
        <v>0</v>
      </c>
      <c r="U210" t="b">
        <f t="shared" si="34"/>
        <v>0</v>
      </c>
    </row>
    <row r="211" spans="1:21" x14ac:dyDescent="0.2">
      <c r="A211">
        <f t="shared" si="44"/>
        <v>100</v>
      </c>
      <c r="B211">
        <f t="shared" si="35"/>
        <v>42.989810581768133</v>
      </c>
      <c r="C211" s="9">
        <f t="shared" si="36"/>
        <v>1.1520000000000008</v>
      </c>
      <c r="D211" s="9">
        <f t="shared" si="37"/>
        <v>62.989810581768133</v>
      </c>
      <c r="E211" s="9">
        <f t="shared" si="37"/>
        <v>-12.502003356376006</v>
      </c>
      <c r="F211" s="9">
        <f t="shared" si="38"/>
        <v>-9.3561412793168053</v>
      </c>
      <c r="G211" s="10">
        <f t="shared" si="47"/>
        <v>2.1666666599999997</v>
      </c>
      <c r="H211" s="5">
        <f t="shared" si="47"/>
        <v>1</v>
      </c>
      <c r="I211">
        <f t="shared" si="40"/>
        <v>55.572478369963861</v>
      </c>
      <c r="J211">
        <f t="shared" si="41"/>
        <v>48.064019144834681</v>
      </c>
      <c r="K211">
        <f t="shared" si="41"/>
        <v>-27.895347565948452</v>
      </c>
      <c r="L211">
        <f t="shared" si="42"/>
        <v>-10.492711899781266</v>
      </c>
      <c r="M211">
        <f t="shared" si="43"/>
        <v>-26.08425031694177</v>
      </c>
      <c r="S211">
        <f t="shared" si="32"/>
        <v>0</v>
      </c>
      <c r="T211" t="b">
        <f t="shared" si="33"/>
        <v>0</v>
      </c>
      <c r="U211" t="b">
        <f t="shared" si="34"/>
        <v>0</v>
      </c>
    </row>
    <row r="212" spans="1:21" x14ac:dyDescent="0.2">
      <c r="A212">
        <f t="shared" si="44"/>
        <v>100</v>
      </c>
      <c r="B212">
        <f t="shared" si="35"/>
        <v>43.278005827822945</v>
      </c>
      <c r="C212" s="9">
        <f t="shared" si="36"/>
        <v>1.1580000000000008</v>
      </c>
      <c r="D212" s="9">
        <f t="shared" si="37"/>
        <v>63.278005827822945</v>
      </c>
      <c r="E212" s="9">
        <f t="shared" si="37"/>
        <v>-12.669844958277402</v>
      </c>
      <c r="F212" s="9">
        <f t="shared" si="38"/>
        <v>-9.4782621168224921</v>
      </c>
      <c r="G212" s="10">
        <f t="shared" si="47"/>
        <v>2.1666666599999997</v>
      </c>
      <c r="H212" s="5">
        <f t="shared" si="47"/>
        <v>1</v>
      </c>
      <c r="I212">
        <f t="shared" si="40"/>
        <v>55.596838916612931</v>
      </c>
      <c r="J212">
        <f t="shared" si="41"/>
        <v>48.001062873435991</v>
      </c>
      <c r="K212">
        <f t="shared" si="41"/>
        <v>-28.051853067850104</v>
      </c>
      <c r="L212">
        <f t="shared" si="42"/>
        <v>-10.48356162675497</v>
      </c>
      <c r="M212">
        <f t="shared" si="43"/>
        <v>-26.047399612902549</v>
      </c>
      <c r="S212">
        <f t="shared" ref="S212:S275" si="48">GESTEP(E212,H212)</f>
        <v>0</v>
      </c>
      <c r="T212" t="b">
        <f t="shared" ref="T212:T275" si="49">AND(S211=0,S212=1)</f>
        <v>0</v>
      </c>
      <c r="U212" t="b">
        <f t="shared" ref="U212:U275" si="50">AND(S212=1,S213=0)</f>
        <v>0</v>
      </c>
    </row>
    <row r="213" spans="1:21" x14ac:dyDescent="0.2">
      <c r="A213">
        <f t="shared" si="44"/>
        <v>100</v>
      </c>
      <c r="B213">
        <f t="shared" ref="B213:B276" si="51">ABS(D213-$D$11)</f>
        <v>43.565823500954281</v>
      </c>
      <c r="C213" s="9">
        <f t="shared" ref="C213:C276" si="52">C212+_dt</f>
        <v>1.1640000000000008</v>
      </c>
      <c r="D213" s="9">
        <f t="shared" ref="D213:E276" si="53">D212+$C$7*(J212+J213)/2</f>
        <v>63.565823500954281</v>
      </c>
      <c r="E213" s="9">
        <f t="shared" si="53"/>
        <v>-12.838624929877534</v>
      </c>
      <c r="F213" s="9">
        <f t="shared" ref="F213:F276" si="54">$O$1*D213^2+$O$2*D213+$O$3</f>
        <v>-9.6009127673718258</v>
      </c>
      <c r="G213" s="10">
        <f t="shared" ref="G213:H228" si="55">G212</f>
        <v>2.1666666599999997</v>
      </c>
      <c r="H213" s="5">
        <f t="shared" si="55"/>
        <v>1</v>
      </c>
      <c r="I213">
        <f t="shared" ref="I213:I276" si="56">SQRT(J213^2+K213^2)</f>
        <v>55.621635607257801</v>
      </c>
      <c r="J213">
        <f t="shared" ref="J213:K276" si="57">J212+L212*$C$7</f>
        <v>47.93816150367546</v>
      </c>
      <c r="K213">
        <f t="shared" si="57"/>
        <v>-28.208137465527518</v>
      </c>
      <c r="L213">
        <f t="shared" ref="L213:L276" si="58">-$C$15*I213*J213</f>
        <v>-10.474493433570888</v>
      </c>
      <c r="M213">
        <f t="shared" ref="M213:M276" si="59">-$C$6-$C$15*I213*K213</f>
        <v>-26.010518936311744</v>
      </c>
      <c r="S213">
        <f t="shared" si="48"/>
        <v>0</v>
      </c>
      <c r="T213" t="b">
        <f t="shared" si="49"/>
        <v>0</v>
      </c>
      <c r="U213" t="b">
        <f t="shared" si="50"/>
        <v>0</v>
      </c>
    </row>
    <row r="214" spans="1:21" x14ac:dyDescent="0.2">
      <c r="A214">
        <f t="shared" ref="A214:A277" si="60">IF(B214&lt;B213,B214,100)</f>
        <v>100</v>
      </c>
      <c r="B214">
        <f t="shared" si="51"/>
        <v>43.853263929094531</v>
      </c>
      <c r="C214" s="9">
        <f t="shared" si="52"/>
        <v>1.1700000000000008</v>
      </c>
      <c r="D214" s="9">
        <f t="shared" si="53"/>
        <v>63.853263929094531</v>
      </c>
      <c r="E214" s="9">
        <f t="shared" si="53"/>
        <v>-13.008341944011553</v>
      </c>
      <c r="F214" s="9">
        <f t="shared" si="54"/>
        <v>-9.7240906589012859</v>
      </c>
      <c r="G214" s="10">
        <f t="shared" si="55"/>
        <v>2.1666666599999997</v>
      </c>
      <c r="H214" s="5">
        <f t="shared" si="55"/>
        <v>1</v>
      </c>
      <c r="I214">
        <f t="shared" si="56"/>
        <v>55.646865294392526</v>
      </c>
      <c r="J214">
        <f t="shared" si="57"/>
        <v>47.875314543074033</v>
      </c>
      <c r="K214">
        <f t="shared" si="57"/>
        <v>-28.36420057914539</v>
      </c>
      <c r="L214">
        <f t="shared" si="58"/>
        <v>-10.465506313355842</v>
      </c>
      <c r="M214">
        <f t="shared" si="59"/>
        <v>-25.973607938507399</v>
      </c>
      <c r="S214">
        <f t="shared" si="48"/>
        <v>0</v>
      </c>
      <c r="T214" t="b">
        <f t="shared" si="49"/>
        <v>0</v>
      </c>
      <c r="U214" t="b">
        <f t="shared" si="50"/>
        <v>0</v>
      </c>
    </row>
    <row r="215" spans="1:21" x14ac:dyDescent="0.2">
      <c r="A215">
        <f t="shared" si="60"/>
        <v>100</v>
      </c>
      <c r="B215">
        <f t="shared" si="51"/>
        <v>44.140327437239335</v>
      </c>
      <c r="C215" s="9">
        <f t="shared" si="52"/>
        <v>1.1760000000000008</v>
      </c>
      <c r="D215" s="9">
        <f t="shared" si="53"/>
        <v>64.140327437239335</v>
      </c>
      <c r="E215" s="9">
        <f t="shared" si="53"/>
        <v>-13.178994672429319</v>
      </c>
      <c r="F215" s="9">
        <f t="shared" si="54"/>
        <v>-9.8477932247708342</v>
      </c>
      <c r="G215" s="10">
        <f t="shared" si="55"/>
        <v>2.1666666599999997</v>
      </c>
      <c r="H215" s="5">
        <f t="shared" si="55"/>
        <v>1</v>
      </c>
      <c r="I215">
        <f t="shared" si="56"/>
        <v>55.672524833186252</v>
      </c>
      <c r="J215">
        <f t="shared" si="57"/>
        <v>47.812521505193899</v>
      </c>
      <c r="K215">
        <f t="shared" si="57"/>
        <v>-28.520042226776432</v>
      </c>
      <c r="L215">
        <f t="shared" si="58"/>
        <v>-10.456599264531658</v>
      </c>
      <c r="M215">
        <f t="shared" si="59"/>
        <v>-25.936666281038406</v>
      </c>
      <c r="S215">
        <f t="shared" si="48"/>
        <v>0</v>
      </c>
      <c r="T215" t="b">
        <f t="shared" si="49"/>
        <v>0</v>
      </c>
      <c r="U215" t="b">
        <f t="shared" si="50"/>
        <v>0</v>
      </c>
    </row>
    <row r="216" spans="1:21" x14ac:dyDescent="0.2">
      <c r="A216">
        <f t="shared" si="60"/>
        <v>100</v>
      </c>
      <c r="B216">
        <f t="shared" si="51"/>
        <v>44.427014347483734</v>
      </c>
      <c r="C216" s="9">
        <f t="shared" si="52"/>
        <v>1.1820000000000008</v>
      </c>
      <c r="D216" s="9">
        <f t="shared" si="53"/>
        <v>64.427014347483734</v>
      </c>
      <c r="E216" s="9">
        <f t="shared" si="53"/>
        <v>-13.350581785783037</v>
      </c>
      <c r="F216" s="9">
        <f t="shared" si="54"/>
        <v>-9.9720179037343364</v>
      </c>
      <c r="G216" s="10">
        <f t="shared" si="55"/>
        <v>2.1666666599999997</v>
      </c>
      <c r="H216" s="5">
        <f t="shared" si="55"/>
        <v>1</v>
      </c>
      <c r="I216">
        <f t="shared" si="56"/>
        <v>55.69861108166414</v>
      </c>
      <c r="J216">
        <f t="shared" si="57"/>
        <v>47.74978190960671</v>
      </c>
      <c r="K216">
        <f t="shared" si="57"/>
        <v>-28.675662224462663</v>
      </c>
      <c r="L216">
        <f t="shared" si="58"/>
        <v>-10.447771290826919</v>
      </c>
      <c r="M216">
        <f t="shared" si="59"/>
        <v>-25.899693635599295</v>
      </c>
      <c r="S216">
        <f t="shared" si="48"/>
        <v>0</v>
      </c>
      <c r="T216" t="b">
        <f t="shared" si="49"/>
        <v>0</v>
      </c>
      <c r="U216" t="b">
        <f t="shared" si="50"/>
        <v>0</v>
      </c>
    </row>
    <row r="217" spans="1:21" x14ac:dyDescent="0.2">
      <c r="A217">
        <f t="shared" si="60"/>
        <v>100</v>
      </c>
      <c r="B217">
        <f t="shared" si="51"/>
        <v>44.713324979058143</v>
      </c>
      <c r="C217" s="9">
        <f t="shared" si="52"/>
        <v>1.1880000000000008</v>
      </c>
      <c r="D217" s="9">
        <f t="shared" si="53"/>
        <v>64.713324979058143</v>
      </c>
      <c r="E217" s="9">
        <f t="shared" si="53"/>
        <v>-13.523101953615253</v>
      </c>
      <c r="F217" s="9">
        <f t="shared" si="54"/>
        <v>-10.096762139910513</v>
      </c>
      <c r="G217" s="10">
        <f t="shared" si="55"/>
        <v>2.1666666599999997</v>
      </c>
      <c r="H217" s="5">
        <f t="shared" si="55"/>
        <v>1</v>
      </c>
      <c r="I217">
        <f t="shared" si="56"/>
        <v>55.725120900886964</v>
      </c>
      <c r="J217">
        <f t="shared" si="57"/>
        <v>47.687095281861751</v>
      </c>
      <c r="K217">
        <f t="shared" si="57"/>
        <v>-28.83106038627626</v>
      </c>
      <c r="L217">
        <f t="shared" si="58"/>
        <v>-10.439021401288427</v>
      </c>
      <c r="M217">
        <f t="shared" si="59"/>
        <v>-25.862689683964604</v>
      </c>
      <c r="S217">
        <f t="shared" si="48"/>
        <v>0</v>
      </c>
      <c r="T217" t="b">
        <f t="shared" si="49"/>
        <v>0</v>
      </c>
      <c r="U217" t="b">
        <f t="shared" si="50"/>
        <v>0</v>
      </c>
    </row>
    <row r="218" spans="1:21" x14ac:dyDescent="0.2">
      <c r="A218">
        <f t="shared" si="60"/>
        <v>100</v>
      </c>
      <c r="B218">
        <f t="shared" si="51"/>
        <v>44.999259648364088</v>
      </c>
      <c r="C218" s="9">
        <f t="shared" si="52"/>
        <v>1.1940000000000008</v>
      </c>
      <c r="D218" s="9">
        <f t="shared" si="53"/>
        <v>64.999259648364088</v>
      </c>
      <c r="E218" s="9">
        <f t="shared" si="53"/>
        <v>-13.696553844347221</v>
      </c>
      <c r="F218" s="9">
        <f t="shared" si="54"/>
        <v>-10.222023382754454</v>
      </c>
      <c r="G218" s="10">
        <f t="shared" si="55"/>
        <v>2.1666666599999997</v>
      </c>
      <c r="H218" s="5">
        <f t="shared" si="55"/>
        <v>1</v>
      </c>
      <c r="I218">
        <f t="shared" si="56"/>
        <v>55.752051155129308</v>
      </c>
      <c r="J218">
        <f t="shared" si="57"/>
        <v>47.624461153454021</v>
      </c>
      <c r="K218">
        <f t="shared" si="57"/>
        <v>-28.986236524380047</v>
      </c>
      <c r="L218">
        <f t="shared" si="58"/>
        <v>-10.4303486102924</v>
      </c>
      <c r="M218">
        <f t="shared" si="59"/>
        <v>-25.825654117922824</v>
      </c>
      <c r="S218">
        <f t="shared" si="48"/>
        <v>0</v>
      </c>
      <c r="T218" t="b">
        <f t="shared" si="49"/>
        <v>0</v>
      </c>
      <c r="U218" t="b">
        <f t="shared" si="50"/>
        <v>0</v>
      </c>
    </row>
    <row r="219" spans="1:21" x14ac:dyDescent="0.2">
      <c r="A219">
        <f t="shared" si="60"/>
        <v>100</v>
      </c>
      <c r="B219">
        <f t="shared" si="51"/>
        <v>45.284818669009823</v>
      </c>
      <c r="C219" s="9">
        <f t="shared" si="52"/>
        <v>1.2000000000000008</v>
      </c>
      <c r="D219" s="9">
        <f t="shared" si="53"/>
        <v>65.284818669009823</v>
      </c>
      <c r="E219" s="9">
        <f t="shared" si="53"/>
        <v>-13.870936125267624</v>
      </c>
      <c r="F219" s="9">
        <f t="shared" si="54"/>
        <v>-10.347799087029779</v>
      </c>
      <c r="G219" s="10">
        <f t="shared" si="55"/>
        <v>2.1666666599999997</v>
      </c>
      <c r="H219" s="5">
        <f t="shared" si="55"/>
        <v>1</v>
      </c>
      <c r="I219">
        <f t="shared" si="56"/>
        <v>55.779398712056292</v>
      </c>
      <c r="J219">
        <f t="shared" si="57"/>
        <v>47.561879061792268</v>
      </c>
      <c r="K219">
        <f t="shared" si="57"/>
        <v>-29.141190449087585</v>
      </c>
      <c r="L219">
        <f t="shared" si="58"/>
        <v>-10.421751937555355</v>
      </c>
      <c r="M219">
        <f t="shared" si="59"/>
        <v>-25.788586639209967</v>
      </c>
      <c r="S219">
        <f t="shared" si="48"/>
        <v>0</v>
      </c>
      <c r="T219" t="b">
        <f t="shared" si="49"/>
        <v>0</v>
      </c>
      <c r="U219" t="b">
        <f t="shared" si="50"/>
        <v>0</v>
      </c>
    </row>
    <row r="220" spans="1:21" x14ac:dyDescent="0.2">
      <c r="A220">
        <f t="shared" si="60"/>
        <v>100</v>
      </c>
      <c r="B220">
        <f t="shared" si="51"/>
        <v>45.570002351845702</v>
      </c>
      <c r="C220" s="9">
        <f t="shared" si="52"/>
        <v>1.2060000000000008</v>
      </c>
      <c r="D220" s="9">
        <f t="shared" si="53"/>
        <v>65.570002351845702</v>
      </c>
      <c r="E220" s="9">
        <f t="shared" si="53"/>
        <v>-14.046247462521656</v>
      </c>
      <c r="F220" s="9">
        <f t="shared" si="54"/>
        <v>-10.474086712781279</v>
      </c>
      <c r="G220" s="10">
        <f t="shared" si="55"/>
        <v>2.1666666599999997</v>
      </c>
      <c r="H220" s="5">
        <f t="shared" si="55"/>
        <v>1</v>
      </c>
      <c r="I220">
        <f t="shared" si="56"/>
        <v>55.807160442898919</v>
      </c>
      <c r="J220">
        <f t="shared" si="57"/>
        <v>47.499348550166935</v>
      </c>
      <c r="K220">
        <f t="shared" si="57"/>
        <v>-29.295921968922844</v>
      </c>
      <c r="L220">
        <f t="shared" si="58"/>
        <v>-10.41323040814471</v>
      </c>
      <c r="M220">
        <f t="shared" si="59"/>
        <v>-25.751486959442733</v>
      </c>
      <c r="S220">
        <f t="shared" si="48"/>
        <v>0</v>
      </c>
      <c r="T220" t="b">
        <f t="shared" si="49"/>
        <v>0</v>
      </c>
      <c r="U220" t="b">
        <f t="shared" si="50"/>
        <v>0</v>
      </c>
    </row>
    <row r="221" spans="1:21" x14ac:dyDescent="0.2">
      <c r="A221">
        <f t="shared" si="60"/>
        <v>100</v>
      </c>
      <c r="B221">
        <f t="shared" si="51"/>
        <v>45.854811004999362</v>
      </c>
      <c r="C221" s="9">
        <f t="shared" si="52"/>
        <v>1.2120000000000009</v>
      </c>
      <c r="D221" s="9">
        <f t="shared" si="53"/>
        <v>65.854811004999362</v>
      </c>
      <c r="E221" s="9">
        <f t="shared" si="53"/>
        <v>-14.222486521100462</v>
      </c>
      <c r="F221" s="9">
        <f t="shared" si="54"/>
        <v>-10.600883725308137</v>
      </c>
      <c r="G221" s="10">
        <f t="shared" si="55"/>
        <v>2.1666666599999997</v>
      </c>
      <c r="H221" s="5">
        <f t="shared" si="55"/>
        <v>1</v>
      </c>
      <c r="I221">
        <f t="shared" si="56"/>
        <v>55.83533322262786</v>
      </c>
      <c r="J221">
        <f t="shared" si="57"/>
        <v>47.436869167718065</v>
      </c>
      <c r="K221">
        <f t="shared" si="57"/>
        <v>-29.450430890679499</v>
      </c>
      <c r="L221">
        <f t="shared" si="58"/>
        <v>-10.404783052489089</v>
      </c>
      <c r="M221">
        <f t="shared" si="59"/>
        <v>-25.714354800051325</v>
      </c>
      <c r="S221">
        <f t="shared" si="48"/>
        <v>0</v>
      </c>
      <c r="T221" t="b">
        <f t="shared" si="49"/>
        <v>0</v>
      </c>
      <c r="U221" t="b">
        <f t="shared" si="50"/>
        <v>0</v>
      </c>
    </row>
    <row r="222" spans="1:21" x14ac:dyDescent="0.2">
      <c r="A222">
        <f t="shared" si="60"/>
        <v>100</v>
      </c>
      <c r="B222">
        <f t="shared" si="51"/>
        <v>46.139244933910732</v>
      </c>
      <c r="C222" s="9">
        <f t="shared" si="52"/>
        <v>1.2180000000000009</v>
      </c>
      <c r="D222" s="9">
        <f t="shared" si="53"/>
        <v>66.139244933910732</v>
      </c>
      <c r="E222" s="9">
        <f t="shared" si="53"/>
        <v>-14.399651964830941</v>
      </c>
      <c r="F222" s="9">
        <f t="shared" si="54"/>
        <v>-10.728187595137737</v>
      </c>
      <c r="G222" s="10">
        <f t="shared" si="55"/>
        <v>2.1666666599999997</v>
      </c>
      <c r="H222" s="5">
        <f t="shared" si="55"/>
        <v>1</v>
      </c>
      <c r="I222">
        <f t="shared" si="56"/>
        <v>55.863913930125754</v>
      </c>
      <c r="J222">
        <f t="shared" si="57"/>
        <v>47.374440469403133</v>
      </c>
      <c r="K222">
        <f t="shared" si="57"/>
        <v>-29.604717019479807</v>
      </c>
      <c r="L222">
        <f t="shared" si="58"/>
        <v>-10.396408906388301</v>
      </c>
      <c r="M222">
        <f t="shared" si="59"/>
        <v>-25.677189892211871</v>
      </c>
      <c r="S222">
        <f t="shared" si="48"/>
        <v>0</v>
      </c>
      <c r="T222" t="b">
        <f t="shared" si="49"/>
        <v>0</v>
      </c>
      <c r="U222" t="b">
        <f t="shared" si="50"/>
        <v>0</v>
      </c>
    </row>
    <row r="223" spans="1:21" x14ac:dyDescent="0.2">
      <c r="A223">
        <f t="shared" si="60"/>
        <v>100</v>
      </c>
      <c r="B223">
        <f t="shared" si="51"/>
        <v>46.423304441366838</v>
      </c>
      <c r="C223" s="9">
        <f t="shared" si="52"/>
        <v>1.2240000000000009</v>
      </c>
      <c r="D223" s="9">
        <f t="shared" si="53"/>
        <v>66.423304441366838</v>
      </c>
      <c r="E223" s="9">
        <f t="shared" si="53"/>
        <v>-14.577742456365879</v>
      </c>
      <c r="F223" s="9">
        <f t="shared" si="54"/>
        <v>-10.855995797999947</v>
      </c>
      <c r="G223" s="10">
        <f t="shared" si="55"/>
        <v>2.1666666599999997</v>
      </c>
      <c r="H223" s="5">
        <f t="shared" si="55"/>
        <v>1</v>
      </c>
      <c r="I223">
        <f t="shared" si="56"/>
        <v>55.892899448357994</v>
      </c>
      <c r="J223">
        <f t="shared" si="57"/>
        <v>47.312062015964806</v>
      </c>
      <c r="K223">
        <f t="shared" si="57"/>
        <v>-29.75878015883308</v>
      </c>
      <c r="L223">
        <f t="shared" si="58"/>
        <v>-10.388107011023026</v>
      </c>
      <c r="M223">
        <f t="shared" si="59"/>
        <v>-25.639991976778507</v>
      </c>
      <c r="S223">
        <f t="shared" si="48"/>
        <v>0</v>
      </c>
      <c r="T223" t="b">
        <f t="shared" si="49"/>
        <v>0</v>
      </c>
      <c r="U223" t="b">
        <f t="shared" si="50"/>
        <v>0</v>
      </c>
    </row>
    <row r="224" spans="1:21" x14ac:dyDescent="0.2">
      <c r="A224">
        <f t="shared" si="60"/>
        <v>100</v>
      </c>
      <c r="B224">
        <f t="shared" si="51"/>
        <v>46.706989827536432</v>
      </c>
      <c r="C224" s="9">
        <f t="shared" si="52"/>
        <v>1.2300000000000009</v>
      </c>
      <c r="D224" s="9">
        <f t="shared" si="53"/>
        <v>66.706989827536432</v>
      </c>
      <c r="E224" s="9">
        <f t="shared" si="53"/>
        <v>-14.75675665717446</v>
      </c>
      <c r="F224" s="9">
        <f t="shared" si="54"/>
        <v>-10.984305814802035</v>
      </c>
      <c r="G224" s="10">
        <f t="shared" si="55"/>
        <v>2.1666666599999997</v>
      </c>
      <c r="H224" s="5">
        <f t="shared" si="55"/>
        <v>1</v>
      </c>
      <c r="I224">
        <f t="shared" si="56"/>
        <v>55.922286664541829</v>
      </c>
      <c r="J224">
        <f t="shared" si="57"/>
        <v>47.249733373898664</v>
      </c>
      <c r="K224">
        <f t="shared" si="57"/>
        <v>-29.912620110693751</v>
      </c>
      <c r="L224">
        <f t="shared" si="58"/>
        <v>-10.379876412964162</v>
      </c>
      <c r="M224">
        <f t="shared" si="59"/>
        <v>-25.602760804215126</v>
      </c>
      <c r="S224">
        <f t="shared" si="48"/>
        <v>0</v>
      </c>
      <c r="T224" t="b">
        <f t="shared" si="49"/>
        <v>0</v>
      </c>
      <c r="U224" t="b">
        <f t="shared" si="50"/>
        <v>0</v>
      </c>
    </row>
    <row r="225" spans="1:21" x14ac:dyDescent="0.2">
      <c r="A225">
        <f t="shared" si="60"/>
        <v>100</v>
      </c>
      <c r="B225">
        <f t="shared" si="51"/>
        <v>46.99030139000439</v>
      </c>
      <c r="C225" s="9">
        <f t="shared" si="52"/>
        <v>1.2360000000000009</v>
      </c>
      <c r="D225" s="9">
        <f t="shared" si="53"/>
        <v>66.99030139000439</v>
      </c>
      <c r="E225" s="9">
        <f t="shared" si="53"/>
        <v>-14.936693227533098</v>
      </c>
      <c r="F225" s="9">
        <f t="shared" si="54"/>
        <v>-11.113115131604017</v>
      </c>
      <c r="G225" s="10">
        <f t="shared" si="55"/>
        <v>2.1666666599999997</v>
      </c>
      <c r="H225" s="5">
        <f t="shared" si="55"/>
        <v>1</v>
      </c>
      <c r="I225">
        <f t="shared" si="56"/>
        <v>55.952072470314064</v>
      </c>
      <c r="J225">
        <f t="shared" si="57"/>
        <v>47.187454115420877</v>
      </c>
      <c r="K225">
        <f t="shared" si="57"/>
        <v>-30.066236675519043</v>
      </c>
      <c r="L225">
        <f t="shared" si="58"/>
        <v>-10.37171616418188</v>
      </c>
      <c r="M225">
        <f t="shared" si="59"/>
        <v>-25.565496134526782</v>
      </c>
      <c r="S225">
        <f t="shared" si="48"/>
        <v>0</v>
      </c>
      <c r="T225" t="b">
        <f t="shared" si="49"/>
        <v>0</v>
      </c>
      <c r="U225" t="b">
        <f t="shared" si="50"/>
        <v>0</v>
      </c>
    </row>
    <row r="226" spans="1:21" x14ac:dyDescent="0.2">
      <c r="A226">
        <f t="shared" si="60"/>
        <v>100</v>
      </c>
      <c r="B226">
        <f t="shared" si="51"/>
        <v>47.273239423805961</v>
      </c>
      <c r="C226" s="9">
        <f t="shared" si="52"/>
        <v>1.2420000000000009</v>
      </c>
      <c r="D226" s="9">
        <f t="shared" si="53"/>
        <v>67.273239423805961</v>
      </c>
      <c r="E226" s="9">
        <f t="shared" si="53"/>
        <v>-15.117550826516634</v>
      </c>
      <c r="F226" s="9">
        <f t="shared" si="54"/>
        <v>-11.242421239594595</v>
      </c>
      <c r="G226" s="10">
        <f t="shared" si="55"/>
        <v>2.1666666599999997</v>
      </c>
      <c r="H226" s="5">
        <f t="shared" si="55"/>
        <v>1</v>
      </c>
      <c r="I226">
        <f t="shared" si="56"/>
        <v>55.982253761896914</v>
      </c>
      <c r="J226">
        <f t="shared" si="57"/>
        <v>47.125223818435785</v>
      </c>
      <c r="K226">
        <f t="shared" si="57"/>
        <v>-30.219629652326205</v>
      </c>
      <c r="L226">
        <f t="shared" si="58"/>
        <v>-10.363625322054318</v>
      </c>
      <c r="M226">
        <f t="shared" si="59"/>
        <v>-25.52819773719078</v>
      </c>
      <c r="S226">
        <f t="shared" si="48"/>
        <v>0</v>
      </c>
      <c r="T226" t="b">
        <f t="shared" si="49"/>
        <v>0</v>
      </c>
      <c r="U226" t="b">
        <f t="shared" si="50"/>
        <v>0</v>
      </c>
    </row>
    <row r="227" spans="1:21" x14ac:dyDescent="0.2">
      <c r="A227">
        <f t="shared" si="60"/>
        <v>100</v>
      </c>
      <c r="B227">
        <f t="shared" si="51"/>
        <v>47.555804221460775</v>
      </c>
      <c r="C227" s="9">
        <f t="shared" si="52"/>
        <v>1.2480000000000009</v>
      </c>
      <c r="D227" s="9">
        <f t="shared" si="53"/>
        <v>67.555804221460775</v>
      </c>
      <c r="E227" s="9">
        <f t="shared" si="53"/>
        <v>-15.29932811198986</v>
      </c>
      <c r="F227" s="9">
        <f t="shared" si="54"/>
        <v>-11.372221635067607</v>
      </c>
      <c r="G227" s="10">
        <f t="shared" si="55"/>
        <v>2.1666666599999997</v>
      </c>
      <c r="H227" s="5">
        <f t="shared" si="55"/>
        <v>1</v>
      </c>
      <c r="I227">
        <f t="shared" si="56"/>
        <v>56.012827440262356</v>
      </c>
      <c r="J227">
        <f t="shared" si="57"/>
        <v>47.063042066503456</v>
      </c>
      <c r="K227">
        <f t="shared" si="57"/>
        <v>-30.37279883874935</v>
      </c>
      <c r="L227">
        <f t="shared" si="58"/>
        <v>-10.355602949375966</v>
      </c>
      <c r="M227">
        <f t="shared" si="59"/>
        <v>-25.490865391087468</v>
      </c>
      <c r="S227">
        <f t="shared" si="48"/>
        <v>0</v>
      </c>
      <c r="T227" t="b">
        <f t="shared" si="49"/>
        <v>0</v>
      </c>
      <c r="U227" t="b">
        <f t="shared" si="50"/>
        <v>0</v>
      </c>
    </row>
    <row r="228" spans="1:21" x14ac:dyDescent="0.2">
      <c r="A228">
        <f t="shared" si="60"/>
        <v>100</v>
      </c>
      <c r="B228">
        <f t="shared" si="51"/>
        <v>47.837996073006707</v>
      </c>
      <c r="C228" s="9">
        <f t="shared" si="52"/>
        <v>1.2540000000000009</v>
      </c>
      <c r="D228" s="9">
        <f t="shared" si="53"/>
        <v>67.837996073006707</v>
      </c>
      <c r="E228" s="9">
        <f t="shared" si="53"/>
        <v>-15.482023740599395</v>
      </c>
      <c r="F228" s="9">
        <f t="shared" si="54"/>
        <v>-11.502513819398978</v>
      </c>
      <c r="G228" s="10">
        <f t="shared" si="55"/>
        <v>2.1666666599999997</v>
      </c>
      <c r="H228" s="5">
        <f t="shared" si="55"/>
        <v>1</v>
      </c>
      <c r="I228">
        <f t="shared" si="56"/>
        <v>56.043790411294829</v>
      </c>
      <c r="J228">
        <f t="shared" si="57"/>
        <v>47.000908448807202</v>
      </c>
      <c r="K228">
        <f t="shared" si="57"/>
        <v>-30.525744031095876</v>
      </c>
      <c r="L228">
        <f t="shared" si="58"/>
        <v>-10.347648114365708</v>
      </c>
      <c r="M228">
        <f t="shared" si="59"/>
        <v>-25.453498884430694</v>
      </c>
      <c r="S228">
        <f t="shared" si="48"/>
        <v>0</v>
      </c>
      <c r="T228" t="b">
        <f t="shared" si="49"/>
        <v>0</v>
      </c>
      <c r="U228" t="b">
        <f t="shared" si="50"/>
        <v>0</v>
      </c>
    </row>
    <row r="229" spans="1:21" x14ac:dyDescent="0.2">
      <c r="A229">
        <f t="shared" si="60"/>
        <v>100</v>
      </c>
      <c r="B229">
        <f t="shared" si="51"/>
        <v>48.119815266033498</v>
      </c>
      <c r="C229" s="9">
        <f t="shared" si="52"/>
        <v>1.2600000000000009</v>
      </c>
      <c r="D229" s="9">
        <f t="shared" si="53"/>
        <v>68.119815266033498</v>
      </c>
      <c r="E229" s="9">
        <f t="shared" si="53"/>
        <v>-15.66563636776589</v>
      </c>
      <c r="F229" s="9">
        <f t="shared" si="54"/>
        <v>-11.633295299024194</v>
      </c>
      <c r="G229" s="10">
        <f t="shared" ref="G229:H244" si="61">G228</f>
        <v>2.1666666599999997</v>
      </c>
      <c r="H229" s="5">
        <f t="shared" si="61"/>
        <v>1</v>
      </c>
      <c r="I229">
        <f t="shared" si="56"/>
        <v>56.07513958595208</v>
      </c>
      <c r="J229">
        <f t="shared" si="57"/>
        <v>46.938822560121011</v>
      </c>
      <c r="K229">
        <f t="shared" si="57"/>
        <v>-30.67846502440246</v>
      </c>
      <c r="L229">
        <f t="shared" si="58"/>
        <v>-10.33975989067452</v>
      </c>
      <c r="M229">
        <f t="shared" si="59"/>
        <v>-25.416098014698051</v>
      </c>
      <c r="S229">
        <f t="shared" si="48"/>
        <v>0</v>
      </c>
      <c r="T229" t="b">
        <f t="shared" si="49"/>
        <v>0</v>
      </c>
      <c r="U229" t="b">
        <f t="shared" si="50"/>
        <v>0</v>
      </c>
    </row>
    <row r="230" spans="1:21" x14ac:dyDescent="0.2">
      <c r="A230">
        <f t="shared" si="60"/>
        <v>100</v>
      </c>
      <c r="B230">
        <f t="shared" si="51"/>
        <v>48.401262085716198</v>
      </c>
      <c r="C230" s="9">
        <f t="shared" si="52"/>
        <v>1.2660000000000009</v>
      </c>
      <c r="D230" s="9">
        <f t="shared" si="53"/>
        <v>68.401262085716198</v>
      </c>
      <c r="E230" s="9">
        <f t="shared" si="53"/>
        <v>-15.85016464767657</v>
      </c>
      <c r="F230" s="9">
        <f t="shared" si="54"/>
        <v>-11.764563585416269</v>
      </c>
      <c r="G230" s="10">
        <f t="shared" si="61"/>
        <v>2.1666666599999997</v>
      </c>
      <c r="H230" s="5">
        <f t="shared" si="61"/>
        <v>1</v>
      </c>
      <c r="I230">
        <f t="shared" si="56"/>
        <v>56.106871880424514</v>
      </c>
      <c r="J230">
        <f t="shared" si="57"/>
        <v>46.876784000776965</v>
      </c>
      <c r="K230">
        <f t="shared" si="57"/>
        <v>-30.830961612490647</v>
      </c>
      <c r="L230">
        <f t="shared" si="58"/>
        <v>-10.331937357392839</v>
      </c>
      <c r="M230">
        <f t="shared" si="59"/>
        <v>-25.378662588560747</v>
      </c>
      <c r="S230">
        <f t="shared" si="48"/>
        <v>0</v>
      </c>
      <c r="T230" t="b">
        <f t="shared" si="49"/>
        <v>0</v>
      </c>
      <c r="U230" t="b">
        <f t="shared" si="50"/>
        <v>0</v>
      </c>
    </row>
    <row r="231" spans="1:21" x14ac:dyDescent="0.2">
      <c r="A231">
        <f t="shared" si="60"/>
        <v>100</v>
      </c>
      <c r="B231">
        <f t="shared" si="51"/>
        <v>48.682336814848426</v>
      </c>
      <c r="C231" s="9">
        <f t="shared" si="52"/>
        <v>1.2720000000000009</v>
      </c>
      <c r="D231" s="9">
        <f t="shared" si="53"/>
        <v>68.682336814848426</v>
      </c>
      <c r="E231" s="9">
        <f t="shared" si="53"/>
        <v>-16.035607233278107</v>
      </c>
      <c r="F231" s="9">
        <f t="shared" si="54"/>
        <v>-11.896316195064212</v>
      </c>
      <c r="G231" s="10">
        <f t="shared" si="61"/>
        <v>2.1666666599999997</v>
      </c>
      <c r="H231" s="5">
        <f t="shared" si="61"/>
        <v>1</v>
      </c>
      <c r="I231">
        <f t="shared" si="56"/>
        <v>56.138984216292641</v>
      </c>
      <c r="J231">
        <f t="shared" si="57"/>
        <v>46.81479237663261</v>
      </c>
      <c r="K231">
        <f t="shared" si="57"/>
        <v>-30.98323358802201</v>
      </c>
      <c r="L231">
        <f t="shared" si="58"/>
        <v>-10.324179599057571</v>
      </c>
      <c r="M231">
        <f t="shared" si="59"/>
        <v>-25.341192421813304</v>
      </c>
      <c r="S231">
        <f t="shared" si="48"/>
        <v>0</v>
      </c>
      <c r="T231" t="b">
        <f t="shared" si="49"/>
        <v>0</v>
      </c>
      <c r="U231" t="b">
        <f t="shared" si="50"/>
        <v>0</v>
      </c>
    </row>
    <row r="232" spans="1:21" x14ac:dyDescent="0.2">
      <c r="A232">
        <f t="shared" si="60"/>
        <v>100</v>
      </c>
      <c r="B232">
        <f t="shared" si="51"/>
        <v>48.963039733875434</v>
      </c>
      <c r="C232" s="9">
        <f t="shared" si="52"/>
        <v>1.2780000000000009</v>
      </c>
      <c r="D232" s="9">
        <f t="shared" si="53"/>
        <v>68.963039733875434</v>
      </c>
      <c r="E232" s="9">
        <f t="shared" si="53"/>
        <v>-16.22196277626983</v>
      </c>
      <c r="F232" s="9">
        <f t="shared" si="54"/>
        <v>-12.028550649451994</v>
      </c>
      <c r="G232" s="10">
        <f t="shared" si="61"/>
        <v>2.1666666599999997</v>
      </c>
      <c r="H232" s="5">
        <f t="shared" si="61"/>
        <v>1</v>
      </c>
      <c r="I232">
        <f t="shared" si="56"/>
        <v>56.171473520682845</v>
      </c>
      <c r="J232">
        <f t="shared" si="57"/>
        <v>46.752847299038265</v>
      </c>
      <c r="K232">
        <f t="shared" si="57"/>
        <v>-31.13528074255289</v>
      </c>
      <c r="L232">
        <f t="shared" si="58"/>
        <v>-10.316485705658749</v>
      </c>
      <c r="M232">
        <f t="shared" si="59"/>
        <v>-25.30368733930294</v>
      </c>
      <c r="S232">
        <f t="shared" si="48"/>
        <v>0</v>
      </c>
      <c r="T232" t="b">
        <f t="shared" si="49"/>
        <v>0</v>
      </c>
      <c r="U232" t="b">
        <f t="shared" si="50"/>
        <v>0</v>
      </c>
    </row>
    <row r="233" spans="1:21" x14ac:dyDescent="0.2">
      <c r="A233">
        <f t="shared" si="60"/>
        <v>100</v>
      </c>
      <c r="B233">
        <f t="shared" si="51"/>
        <v>49.243371120926966</v>
      </c>
      <c r="C233" s="9">
        <f t="shared" si="52"/>
        <v>1.2840000000000009</v>
      </c>
      <c r="D233" s="9">
        <f t="shared" si="53"/>
        <v>69.243371120926966</v>
      </c>
      <c r="E233" s="9">
        <f t="shared" si="53"/>
        <v>-16.409229927097254</v>
      </c>
      <c r="F233" s="9">
        <f t="shared" si="54"/>
        <v>-12.161264475038013</v>
      </c>
      <c r="G233" s="10">
        <f t="shared" si="61"/>
        <v>2.1666666599999997</v>
      </c>
      <c r="H233" s="5">
        <f t="shared" si="61"/>
        <v>1</v>
      </c>
      <c r="I233">
        <f t="shared" si="56"/>
        <v>56.204336726421424</v>
      </c>
      <c r="J233">
        <f t="shared" si="57"/>
        <v>46.690948384804315</v>
      </c>
      <c r="K233">
        <f t="shared" si="57"/>
        <v>-31.287102866588707</v>
      </c>
      <c r="L233">
        <f t="shared" si="58"/>
        <v>-10.30885477264586</v>
      </c>
      <c r="M233">
        <f t="shared" si="59"/>
        <v>-25.266147174858745</v>
      </c>
      <c r="S233">
        <f t="shared" si="48"/>
        <v>0</v>
      </c>
      <c r="T233" t="b">
        <f t="shared" si="49"/>
        <v>0</v>
      </c>
      <c r="U233" t="b">
        <f t="shared" si="50"/>
        <v>0</v>
      </c>
    </row>
    <row r="234" spans="1:21" x14ac:dyDescent="0.2">
      <c r="A234">
        <f t="shared" si="60"/>
        <v>100</v>
      </c>
      <c r="B234">
        <f t="shared" si="51"/>
        <v>49.523331251849882</v>
      </c>
      <c r="C234" s="9">
        <f t="shared" si="52"/>
        <v>1.2900000000000009</v>
      </c>
      <c r="D234" s="9">
        <f t="shared" si="53"/>
        <v>69.523331251849882</v>
      </c>
      <c r="E234" s="9">
        <f t="shared" si="53"/>
        <v>-16.597407334945935</v>
      </c>
      <c r="F234" s="9">
        <f t="shared" si="54"/>
        <v>-12.294455203234994</v>
      </c>
      <c r="G234" s="10">
        <f t="shared" si="61"/>
        <v>2.1666666599999997</v>
      </c>
      <c r="H234" s="5">
        <f t="shared" si="61"/>
        <v>1</v>
      </c>
      <c r="I234">
        <f t="shared" si="56"/>
        <v>56.237570772186714</v>
      </c>
      <c r="J234">
        <f t="shared" si="57"/>
        <v>46.629095256168441</v>
      </c>
      <c r="K234">
        <f t="shared" si="57"/>
        <v>-31.438699749637859</v>
      </c>
      <c r="L234">
        <f t="shared" si="58"/>
        <v>-10.301285900933784</v>
      </c>
      <c r="M234">
        <f t="shared" si="59"/>
        <v>-25.228571771220619</v>
      </c>
      <c r="S234">
        <f t="shared" si="48"/>
        <v>0</v>
      </c>
      <c r="T234" t="b">
        <f t="shared" si="49"/>
        <v>0</v>
      </c>
      <c r="U234" t="b">
        <f t="shared" si="50"/>
        <v>0</v>
      </c>
    </row>
    <row r="235" spans="1:21" x14ac:dyDescent="0.2">
      <c r="A235">
        <f t="shared" si="60"/>
        <v>100</v>
      </c>
      <c r="B235">
        <f t="shared" si="51"/>
        <v>49.80292040024068</v>
      </c>
      <c r="C235" s="9">
        <f t="shared" si="52"/>
        <v>1.2960000000000009</v>
      </c>
      <c r="D235" s="9">
        <f t="shared" si="53"/>
        <v>69.80292040024068</v>
      </c>
      <c r="E235" s="9">
        <f t="shared" si="53"/>
        <v>-16.786493647735643</v>
      </c>
      <c r="F235" s="9">
        <f t="shared" si="54"/>
        <v>-12.428120370390415</v>
      </c>
      <c r="G235" s="10">
        <f t="shared" si="61"/>
        <v>2.1666666599999997</v>
      </c>
      <c r="H235" s="5">
        <f t="shared" si="61"/>
        <v>1</v>
      </c>
      <c r="I235">
        <f t="shared" si="56"/>
        <v>56.27117260265959</v>
      </c>
      <c r="J235">
        <f t="shared" si="57"/>
        <v>46.567287540762841</v>
      </c>
      <c r="K235">
        <f t="shared" si="57"/>
        <v>-31.590071180265184</v>
      </c>
      <c r="L235">
        <f t="shared" si="58"/>
        <v>-10.293778196908409</v>
      </c>
      <c r="M235">
        <f t="shared" si="59"/>
        <v>-25.190960979967965</v>
      </c>
      <c r="S235">
        <f t="shared" si="48"/>
        <v>0</v>
      </c>
      <c r="T235" t="b">
        <f t="shared" si="49"/>
        <v>0</v>
      </c>
      <c r="U235" t="b">
        <f t="shared" si="50"/>
        <v>0</v>
      </c>
    </row>
    <row r="236" spans="1:21" x14ac:dyDescent="0.2">
      <c r="A236">
        <f t="shared" si="60"/>
        <v>100</v>
      </c>
      <c r="B236">
        <f t="shared" si="51"/>
        <v>50.082138837477714</v>
      </c>
      <c r="C236" s="9">
        <f t="shared" si="52"/>
        <v>1.3020000000000009</v>
      </c>
      <c r="D236" s="9">
        <f t="shared" si="53"/>
        <v>70.082138837477714</v>
      </c>
      <c r="E236" s="9">
        <f t="shared" si="53"/>
        <v>-16.976487512114872</v>
      </c>
      <c r="F236" s="9">
        <f t="shared" si="54"/>
        <v>-12.56225751776738</v>
      </c>
      <c r="G236" s="10">
        <f t="shared" si="61"/>
        <v>2.1666666599999997</v>
      </c>
      <c r="H236" s="5">
        <f t="shared" si="61"/>
        <v>1</v>
      </c>
      <c r="I236">
        <f t="shared" si="56"/>
        <v>56.305139168671964</v>
      </c>
      <c r="J236">
        <f t="shared" si="57"/>
        <v>46.505524871581393</v>
      </c>
      <c r="K236">
        <f t="shared" si="57"/>
        <v>-31.741216946144991</v>
      </c>
      <c r="L236">
        <f t="shared" si="58"/>
        <v>-10.286330772431851</v>
      </c>
      <c r="M236">
        <f t="shared" si="59"/>
        <v>-25.153314661448221</v>
      </c>
      <c r="S236">
        <f t="shared" si="48"/>
        <v>0</v>
      </c>
      <c r="T236" t="b">
        <f t="shared" si="49"/>
        <v>0</v>
      </c>
      <c r="U236" t="b">
        <f t="shared" si="50"/>
        <v>0</v>
      </c>
    </row>
    <row r="237" spans="1:21" x14ac:dyDescent="0.2">
      <c r="A237">
        <f t="shared" si="60"/>
        <v>100</v>
      </c>
      <c r="B237">
        <f t="shared" si="51"/>
        <v>50.360986832753298</v>
      </c>
      <c r="C237" s="9">
        <f t="shared" si="52"/>
        <v>1.3080000000000009</v>
      </c>
      <c r="D237" s="9">
        <f t="shared" si="53"/>
        <v>70.360986832753298</v>
      </c>
      <c r="E237" s="9">
        <f t="shared" si="53"/>
        <v>-17.167387573455649</v>
      </c>
      <c r="F237" s="9">
        <f t="shared" si="54"/>
        <v>-12.696864191525957</v>
      </c>
      <c r="G237" s="10">
        <f t="shared" si="61"/>
        <v>2.1666666599999997</v>
      </c>
      <c r="H237" s="5">
        <f t="shared" si="61"/>
        <v>1</v>
      </c>
      <c r="I237">
        <f t="shared" si="56"/>
        <v>56.339467427353604</v>
      </c>
      <c r="J237">
        <f t="shared" si="57"/>
        <v>46.443806886946803</v>
      </c>
      <c r="K237">
        <f t="shared" si="57"/>
        <v>-31.892136834113682</v>
      </c>
      <c r="L237">
        <f t="shared" si="58"/>
        <v>-10.278942744847342</v>
      </c>
      <c r="M237">
        <f t="shared" si="59"/>
        <v>-25.11563268470514</v>
      </c>
      <c r="S237">
        <f t="shared" si="48"/>
        <v>0</v>
      </c>
      <c r="T237" t="b">
        <f t="shared" si="49"/>
        <v>0</v>
      </c>
      <c r="U237" t="b">
        <f t="shared" si="50"/>
        <v>0</v>
      </c>
    </row>
    <row r="238" spans="1:21" x14ac:dyDescent="0.2">
      <c r="A238">
        <f t="shared" si="60"/>
        <v>100</v>
      </c>
      <c r="B238">
        <f t="shared" si="51"/>
        <v>50.639464653105577</v>
      </c>
      <c r="C238" s="9">
        <f t="shared" si="52"/>
        <v>1.3140000000000009</v>
      </c>
      <c r="D238" s="9">
        <f t="shared" si="53"/>
        <v>70.639464653105577</v>
      </c>
      <c r="E238" s="9">
        <f t="shared" si="53"/>
        <v>-17.359192475848655</v>
      </c>
      <c r="F238" s="9">
        <f t="shared" si="54"/>
        <v>-12.831937942704982</v>
      </c>
      <c r="G238" s="10">
        <f t="shared" si="61"/>
        <v>2.1666666599999997</v>
      </c>
      <c r="H238" s="5">
        <f t="shared" si="61"/>
        <v>1</v>
      </c>
      <c r="I238">
        <f t="shared" si="56"/>
        <v>56.374154342277045</v>
      </c>
      <c r="J238">
        <f t="shared" si="57"/>
        <v>46.38213323047772</v>
      </c>
      <c r="K238">
        <f t="shared" si="57"/>
        <v>-32.042830630221914</v>
      </c>
      <c r="L238">
        <f t="shared" si="58"/>
        <v>-10.271613236983747</v>
      </c>
      <c r="M238">
        <f t="shared" si="59"/>
        <v>-25.077914927406937</v>
      </c>
      <c r="S238">
        <f t="shared" si="48"/>
        <v>0</v>
      </c>
      <c r="T238" t="b">
        <f t="shared" si="49"/>
        <v>0</v>
      </c>
      <c r="U238" t="b">
        <f t="shared" si="50"/>
        <v>0</v>
      </c>
    </row>
    <row r="239" spans="1:21" x14ac:dyDescent="0.2">
      <c r="A239">
        <f t="shared" si="60"/>
        <v>100</v>
      </c>
      <c r="B239">
        <f t="shared" si="51"/>
        <v>50.917572563450179</v>
      </c>
      <c r="C239" s="9">
        <f t="shared" si="52"/>
        <v>1.320000000000001</v>
      </c>
      <c r="D239" s="9">
        <f t="shared" si="53"/>
        <v>70.917572563450179</v>
      </c>
      <c r="E239" s="9">
        <f t="shared" si="53"/>
        <v>-17.55190086209868</v>
      </c>
      <c r="F239" s="9">
        <f t="shared" si="54"/>
        <v>-12.967476327204288</v>
      </c>
      <c r="G239" s="10">
        <f t="shared" si="61"/>
        <v>2.1666666599999997</v>
      </c>
      <c r="H239" s="5">
        <f t="shared" si="61"/>
        <v>1</v>
      </c>
      <c r="I239">
        <f t="shared" si="56"/>
        <v>56.409196883600586</v>
      </c>
      <c r="J239">
        <f t="shared" si="57"/>
        <v>46.320503551055815</v>
      </c>
      <c r="K239">
        <f t="shared" si="57"/>
        <v>-32.193298119786355</v>
      </c>
      <c r="L239">
        <f t="shared" si="58"/>
        <v>-10.26434137715969</v>
      </c>
      <c r="M239">
        <f t="shared" si="59"/>
        <v>-25.040161275774206</v>
      </c>
      <c r="S239">
        <f t="shared" si="48"/>
        <v>0</v>
      </c>
      <c r="T239" t="b">
        <f t="shared" si="49"/>
        <v>0</v>
      </c>
      <c r="U239" t="b">
        <f t="shared" si="50"/>
        <v>0</v>
      </c>
    </row>
    <row r="240" spans="1:21" x14ac:dyDescent="0.2">
      <c r="A240">
        <f t="shared" si="60"/>
        <v>100</v>
      </c>
      <c r="B240">
        <f t="shared" si="51"/>
        <v>51.195310826611731</v>
      </c>
      <c r="C240" s="9">
        <f t="shared" si="52"/>
        <v>1.326000000000001</v>
      </c>
      <c r="D240" s="9">
        <f t="shared" si="53"/>
        <v>71.195310826611731</v>
      </c>
      <c r="E240" s="9">
        <f t="shared" si="53"/>
        <v>-17.745511373720362</v>
      </c>
      <c r="F240" s="9">
        <f t="shared" si="54"/>
        <v>-13.103476905767454</v>
      </c>
      <c r="G240" s="10">
        <f t="shared" si="61"/>
        <v>2.1666666599999997</v>
      </c>
      <c r="H240" s="5">
        <f t="shared" si="61"/>
        <v>1</v>
      </c>
      <c r="I240">
        <f t="shared" si="56"/>
        <v>56.44459202820957</v>
      </c>
      <c r="J240">
        <f t="shared" si="57"/>
        <v>46.258917502792855</v>
      </c>
      <c r="K240">
        <f t="shared" si="57"/>
        <v>-32.343539087441002</v>
      </c>
      <c r="L240">
        <f t="shared" si="58"/>
        <v>-10.257126299187364</v>
      </c>
      <c r="M240">
        <f t="shared" si="59"/>
        <v>-25.002371624507724</v>
      </c>
      <c r="S240">
        <f t="shared" si="48"/>
        <v>0</v>
      </c>
      <c r="T240" t="b">
        <f t="shared" si="49"/>
        <v>0</v>
      </c>
      <c r="U240" t="b">
        <f t="shared" si="50"/>
        <v>0</v>
      </c>
    </row>
    <row r="241" spans="1:21" x14ac:dyDescent="0.2">
      <c r="A241">
        <f t="shared" si="60"/>
        <v>100</v>
      </c>
      <c r="B241">
        <f t="shared" si="51"/>
        <v>51.472679703355098</v>
      </c>
      <c r="C241" s="9">
        <f t="shared" si="52"/>
        <v>1.332000000000001</v>
      </c>
      <c r="D241" s="9">
        <f t="shared" si="53"/>
        <v>71.472679703355098</v>
      </c>
      <c r="E241" s="9">
        <f t="shared" si="53"/>
        <v>-17.94002265093425</v>
      </c>
      <c r="F241" s="9">
        <f t="shared" si="54"/>
        <v>-13.239937243964894</v>
      </c>
      <c r="G241" s="10">
        <f t="shared" si="61"/>
        <v>2.1666666599999997</v>
      </c>
      <c r="H241" s="5">
        <f t="shared" si="61"/>
        <v>1</v>
      </c>
      <c r="I241">
        <f t="shared" si="56"/>
        <v>56.480336759855604</v>
      </c>
      <c r="J241">
        <f t="shared" si="57"/>
        <v>46.197374744997731</v>
      </c>
      <c r="K241">
        <f t="shared" si="57"/>
        <v>-32.493553317188045</v>
      </c>
      <c r="L241">
        <f t="shared" si="58"/>
        <v>-10.249967142375912</v>
      </c>
      <c r="M241">
        <f t="shared" si="59"/>
        <v>-24.964545876716059</v>
      </c>
      <c r="S241">
        <f t="shared" si="48"/>
        <v>0</v>
      </c>
      <c r="T241" t="b">
        <f t="shared" si="49"/>
        <v>0</v>
      </c>
      <c r="U241" t="b">
        <f t="shared" si="50"/>
        <v>0</v>
      </c>
    </row>
    <row r="242" spans="1:21" x14ac:dyDescent="0.2">
      <c r="A242">
        <f t="shared" si="60"/>
        <v>100</v>
      </c>
      <c r="B242">
        <f t="shared" si="51"/>
        <v>51.749679452416515</v>
      </c>
      <c r="C242" s="9">
        <f t="shared" si="52"/>
        <v>1.338000000000001</v>
      </c>
      <c r="D242" s="9">
        <f t="shared" si="53"/>
        <v>71.749679452416515</v>
      </c>
      <c r="E242" s="9">
        <f t="shared" si="53"/>
        <v>-18.135433332663158</v>
      </c>
      <c r="F242" s="9">
        <f t="shared" si="54"/>
        <v>-13.376854912177468</v>
      </c>
      <c r="G242" s="10">
        <f t="shared" si="61"/>
        <v>2.1666666599999997</v>
      </c>
      <c r="H242" s="5">
        <f t="shared" si="61"/>
        <v>1</v>
      </c>
      <c r="I242">
        <f t="shared" si="56"/>
        <v>56.516428069294037</v>
      </c>
      <c r="J242">
        <f t="shared" si="57"/>
        <v>46.135874942143474</v>
      </c>
      <c r="K242">
        <f t="shared" si="57"/>
        <v>-32.64334059244834</v>
      </c>
      <c r="L242">
        <f t="shared" si="58"/>
        <v>-10.242863051534483</v>
      </c>
      <c r="M242">
        <f t="shared" si="59"/>
        <v>-24.926683943843063</v>
      </c>
      <c r="S242">
        <f t="shared" si="48"/>
        <v>0</v>
      </c>
      <c r="T242" t="b">
        <f t="shared" si="49"/>
        <v>0</v>
      </c>
      <c r="U242" t="b">
        <f t="shared" si="50"/>
        <v>0</v>
      </c>
    </row>
    <row r="243" spans="1:21" x14ac:dyDescent="0.2">
      <c r="A243">
        <f t="shared" si="60"/>
        <v>100</v>
      </c>
      <c r="B243">
        <f t="shared" si="51"/>
        <v>52.026310330534443</v>
      </c>
      <c r="C243" s="9">
        <f t="shared" si="52"/>
        <v>1.344000000000001</v>
      </c>
      <c r="D243" s="9">
        <f t="shared" si="53"/>
        <v>72.026310330534443</v>
      </c>
      <c r="E243" s="9">
        <f t="shared" si="53"/>
        <v>-18.331742056528839</v>
      </c>
      <c r="F243" s="9">
        <f t="shared" si="54"/>
        <v>-13.514227485580482</v>
      </c>
      <c r="G243" s="10">
        <f t="shared" si="61"/>
        <v>2.1666666599999997</v>
      </c>
      <c r="H243" s="5">
        <f t="shared" si="61"/>
        <v>1</v>
      </c>
      <c r="I243">
        <f t="shared" si="56"/>
        <v>56.552862954419467</v>
      </c>
      <c r="J243">
        <f t="shared" si="57"/>
        <v>46.074417763834269</v>
      </c>
      <c r="K243">
        <f t="shared" si="57"/>
        <v>-32.792900696111396</v>
      </c>
      <c r="L243">
        <f t="shared" si="58"/>
        <v>-10.23581317697491</v>
      </c>
      <c r="M243">
        <f t="shared" si="59"/>
        <v>-24.888785745595207</v>
      </c>
      <c r="S243">
        <f t="shared" si="48"/>
        <v>0</v>
      </c>
      <c r="T243" t="b">
        <f t="shared" si="49"/>
        <v>0</v>
      </c>
      <c r="U243" t="b">
        <f t="shared" si="50"/>
        <v>0</v>
      </c>
    </row>
    <row r="244" spans="1:21" x14ac:dyDescent="0.2">
      <c r="A244">
        <f t="shared" si="60"/>
        <v>100</v>
      </c>
      <c r="B244">
        <f t="shared" si="51"/>
        <v>52.30257259248026</v>
      </c>
      <c r="C244" s="9">
        <f t="shared" si="52"/>
        <v>1.350000000000001</v>
      </c>
      <c r="D244" s="9">
        <f t="shared" si="53"/>
        <v>72.30257259248026</v>
      </c>
      <c r="E244" s="9">
        <f t="shared" si="53"/>
        <v>-18.528947458848929</v>
      </c>
      <c r="F244" s="9">
        <f t="shared" si="54"/>
        <v>-13.652052544128125</v>
      </c>
      <c r="G244" s="10">
        <f t="shared" si="61"/>
        <v>2.1666666599999997</v>
      </c>
      <c r="H244" s="5">
        <f t="shared" si="61"/>
        <v>1</v>
      </c>
      <c r="I244">
        <f t="shared" si="56"/>
        <v>56.589638420399325</v>
      </c>
      <c r="J244">
        <f t="shared" si="57"/>
        <v>46.013002884772419</v>
      </c>
      <c r="K244">
        <f t="shared" si="57"/>
        <v>-32.942233410584969</v>
      </c>
      <c r="L244">
        <f t="shared" si="58"/>
        <v>-10.228816674513986</v>
      </c>
      <c r="M244">
        <f t="shared" si="59"/>
        <v>-24.850851209868829</v>
      </c>
      <c r="S244">
        <f t="shared" si="48"/>
        <v>0</v>
      </c>
      <c r="T244" t="b">
        <f t="shared" si="49"/>
        <v>0</v>
      </c>
      <c r="U244" t="b">
        <f t="shared" si="50"/>
        <v>0</v>
      </c>
    </row>
    <row r="245" spans="1:21" x14ac:dyDescent="0.2">
      <c r="A245">
        <f t="shared" si="60"/>
        <v>100</v>
      </c>
      <c r="B245">
        <f t="shared" si="51"/>
        <v>52.578466491088747</v>
      </c>
      <c r="C245" s="9">
        <f t="shared" si="52"/>
        <v>1.356000000000001</v>
      </c>
      <c r="D245" s="9">
        <f t="shared" si="53"/>
        <v>72.578466491088747</v>
      </c>
      <c r="E245" s="9">
        <f t="shared" si="53"/>
        <v>-18.727048174634216</v>
      </c>
      <c r="F245" s="9">
        <f t="shared" si="54"/>
        <v>-13.79032767253833</v>
      </c>
      <c r="G245" s="10">
        <f t="shared" ref="G245:H260" si="62">G244</f>
        <v>2.1666666599999997</v>
      </c>
      <c r="H245" s="5">
        <f t="shared" si="62"/>
        <v>1</v>
      </c>
      <c r="I245">
        <f t="shared" si="56"/>
        <v>56.626751479805606</v>
      </c>
      <c r="J245">
        <f t="shared" si="57"/>
        <v>45.951629984725336</v>
      </c>
      <c r="K245">
        <f t="shared" si="57"/>
        <v>-33.091338517844179</v>
      </c>
      <c r="L245">
        <f t="shared" si="58"/>
        <v>-10.22187270547542</v>
      </c>
      <c r="M245">
        <f t="shared" si="59"/>
        <v>-24.812880272677216</v>
      </c>
      <c r="S245">
        <f t="shared" si="48"/>
        <v>0</v>
      </c>
      <c r="T245" t="b">
        <f t="shared" si="49"/>
        <v>0</v>
      </c>
      <c r="U245" t="b">
        <f t="shared" si="50"/>
        <v>0</v>
      </c>
    </row>
    <row r="246" spans="1:21" x14ac:dyDescent="0.2">
      <c r="A246">
        <f t="shared" si="60"/>
        <v>100</v>
      </c>
      <c r="B246">
        <f t="shared" si="51"/>
        <v>52.853992277288398</v>
      </c>
      <c r="C246" s="9">
        <f t="shared" si="52"/>
        <v>1.362000000000001</v>
      </c>
      <c r="D246" s="9">
        <f t="shared" si="53"/>
        <v>72.853992277288398</v>
      </c>
      <c r="E246" s="9">
        <f t="shared" si="53"/>
        <v>-18.926042837586191</v>
      </c>
      <c r="F246" s="9">
        <f t="shared" si="54"/>
        <v>-13.929050460278045</v>
      </c>
      <c r="G246" s="10">
        <f t="shared" si="62"/>
        <v>2.1666666599999997</v>
      </c>
      <c r="H246" s="5">
        <f t="shared" si="62"/>
        <v>1</v>
      </c>
      <c r="I246">
        <f t="shared" si="56"/>
        <v>56.664199152744636</v>
      </c>
      <c r="J246">
        <f t="shared" si="57"/>
        <v>45.890298748492484</v>
      </c>
      <c r="K246">
        <f t="shared" si="57"/>
        <v>-33.240215799480239</v>
      </c>
      <c r="L246">
        <f t="shared" si="58"/>
        <v>-10.21498043669137</v>
      </c>
      <c r="M246">
        <f t="shared" si="59"/>
        <v>-24.774872878077648</v>
      </c>
      <c r="S246">
        <f t="shared" si="48"/>
        <v>0</v>
      </c>
      <c r="T246" t="b">
        <f t="shared" si="49"/>
        <v>0</v>
      </c>
      <c r="U246" t="b">
        <f t="shared" si="50"/>
        <v>0</v>
      </c>
    </row>
    <row r="247" spans="1:21" x14ac:dyDescent="0.2">
      <c r="A247">
        <f t="shared" si="60"/>
        <v>100</v>
      </c>
      <c r="B247">
        <f t="shared" si="51"/>
        <v>53.129150200131491</v>
      </c>
      <c r="C247" s="9">
        <f t="shared" si="52"/>
        <v>1.368000000000001</v>
      </c>
      <c r="D247" s="9">
        <f t="shared" si="53"/>
        <v>73.129150200131491</v>
      </c>
      <c r="E247" s="9">
        <f t="shared" si="53"/>
        <v>-19.125930080094879</v>
      </c>
      <c r="F247" s="9">
        <f t="shared" si="54"/>
        <v>-14.068218501548904</v>
      </c>
      <c r="G247" s="10">
        <f t="shared" si="62"/>
        <v>2.1666666599999997</v>
      </c>
      <c r="H247" s="5">
        <f t="shared" si="62"/>
        <v>1</v>
      </c>
      <c r="I247">
        <f t="shared" si="56"/>
        <v>56.701978466984954</v>
      </c>
      <c r="J247">
        <f t="shared" si="57"/>
        <v>45.829008865872332</v>
      </c>
      <c r="K247">
        <f t="shared" si="57"/>
        <v>-33.388865036748705</v>
      </c>
      <c r="L247">
        <f t="shared" si="58"/>
        <v>-10.208139040503648</v>
      </c>
      <c r="M247">
        <f t="shared" si="59"/>
        <v>-24.736828978098302</v>
      </c>
      <c r="S247">
        <f t="shared" si="48"/>
        <v>0</v>
      </c>
      <c r="T247" t="b">
        <f t="shared" si="49"/>
        <v>0</v>
      </c>
      <c r="U247" t="b">
        <f t="shared" si="50"/>
        <v>0</v>
      </c>
    </row>
    <row r="248" spans="1:21" x14ac:dyDescent="0.2">
      <c r="A248">
        <f t="shared" si="60"/>
        <v>100</v>
      </c>
      <c r="B248">
        <f t="shared" si="51"/>
        <v>53.403940506824</v>
      </c>
      <c r="C248" s="9">
        <f t="shared" si="52"/>
        <v>1.374000000000001</v>
      </c>
      <c r="D248" s="9">
        <f t="shared" si="53"/>
        <v>73.403940506824</v>
      </c>
      <c r="E248" s="9">
        <f t="shared" si="53"/>
        <v>-19.326708533236978</v>
      </c>
      <c r="F248" s="9">
        <f t="shared" si="54"/>
        <v>-14.20782939527334</v>
      </c>
      <c r="G248" s="10">
        <f t="shared" si="62"/>
        <v>2.1666666599999997</v>
      </c>
      <c r="H248" s="5">
        <f t="shared" si="62"/>
        <v>1</v>
      </c>
      <c r="I248">
        <f t="shared" si="56"/>
        <v>56.740086458083155</v>
      </c>
      <c r="J248">
        <f t="shared" si="57"/>
        <v>45.767760031629308</v>
      </c>
      <c r="K248">
        <f t="shared" si="57"/>
        <v>-33.537286010617294</v>
      </c>
      <c r="L248">
        <f t="shared" si="58"/>
        <v>-10.201347694764507</v>
      </c>
      <c r="M248">
        <f t="shared" si="59"/>
        <v>-24.698748532665096</v>
      </c>
      <c r="S248">
        <f t="shared" si="48"/>
        <v>0</v>
      </c>
      <c r="T248" t="b">
        <f t="shared" si="49"/>
        <v>0</v>
      </c>
      <c r="U248" t="b">
        <f t="shared" si="50"/>
        <v>0</v>
      </c>
    </row>
    <row r="249" spans="1:21" x14ac:dyDescent="0.2">
      <c r="A249">
        <f t="shared" si="60"/>
        <v>100</v>
      </c>
      <c r="B249">
        <f t="shared" si="51"/>
        <v>53.67836344275527</v>
      </c>
      <c r="C249" s="9">
        <f t="shared" si="52"/>
        <v>1.380000000000001</v>
      </c>
      <c r="D249" s="9">
        <f t="shared" si="53"/>
        <v>73.67836344275527</v>
      </c>
      <c r="E249" s="9">
        <f t="shared" si="53"/>
        <v>-19.52837682677427</v>
      </c>
      <c r="F249" s="9">
        <f t="shared" si="54"/>
        <v>-14.347880745081035</v>
      </c>
      <c r="G249" s="10">
        <f t="shared" si="62"/>
        <v>2.1666666599999997</v>
      </c>
      <c r="H249" s="5">
        <f t="shared" si="62"/>
        <v>1</v>
      </c>
      <c r="I249">
        <f t="shared" si="56"/>
        <v>56.778520169507978</v>
      </c>
      <c r="J249">
        <f t="shared" si="57"/>
        <v>45.706551945460724</v>
      </c>
      <c r="K249">
        <f t="shared" si="57"/>
        <v>-33.685478501813286</v>
      </c>
      <c r="L249">
        <f t="shared" si="58"/>
        <v>-10.194605582837108</v>
      </c>
      <c r="M249">
        <f t="shared" si="59"/>
        <v>-24.660631509528464</v>
      </c>
      <c r="S249">
        <f t="shared" si="48"/>
        <v>0</v>
      </c>
      <c r="T249" t="b">
        <f t="shared" si="49"/>
        <v>0</v>
      </c>
      <c r="U249" t="b">
        <f t="shared" si="50"/>
        <v>0</v>
      </c>
    </row>
    <row r="250" spans="1:21" x14ac:dyDescent="0.2">
      <c r="A250">
        <f t="shared" si="60"/>
        <v>100</v>
      </c>
      <c r="B250">
        <f t="shared" si="51"/>
        <v>53.952419251527544</v>
      </c>
      <c r="C250" s="9">
        <f t="shared" si="52"/>
        <v>1.386000000000001</v>
      </c>
      <c r="D250" s="9">
        <f t="shared" si="53"/>
        <v>73.952419251527544</v>
      </c>
      <c r="E250" s="9">
        <f t="shared" si="53"/>
        <v>-19.730933589152322</v>
      </c>
      <c r="F250" s="9">
        <f t="shared" si="54"/>
        <v>-14.488370159295835</v>
      </c>
      <c r="G250" s="10">
        <f t="shared" si="62"/>
        <v>2.1666666599999997</v>
      </c>
      <c r="H250" s="5">
        <f t="shared" si="62"/>
        <v>1</v>
      </c>
      <c r="I250">
        <f t="shared" si="56"/>
        <v>56.817276652762267</v>
      </c>
      <c r="J250">
        <f t="shared" si="57"/>
        <v>45.645384311963703</v>
      </c>
      <c r="K250">
        <f t="shared" si="57"/>
        <v>-33.833442290870458</v>
      </c>
      <c r="L250">
        <f t="shared" si="58"/>
        <v>-10.187911893595562</v>
      </c>
      <c r="M250">
        <f t="shared" si="59"/>
        <v>-24.622477884190054</v>
      </c>
      <c r="S250">
        <f t="shared" si="48"/>
        <v>0</v>
      </c>
      <c r="T250" t="b">
        <f t="shared" si="49"/>
        <v>0</v>
      </c>
      <c r="U250" t="b">
        <f t="shared" si="50"/>
        <v>0</v>
      </c>
    </row>
    <row r="251" spans="1:21" x14ac:dyDescent="0.2">
      <c r="A251">
        <f t="shared" si="60"/>
        <v>100</v>
      </c>
      <c r="B251">
        <f t="shared" si="51"/>
        <v>54.226108174985242</v>
      </c>
      <c r="C251" s="9">
        <f t="shared" si="52"/>
        <v>1.392000000000001</v>
      </c>
      <c r="D251" s="9">
        <f t="shared" si="53"/>
        <v>74.226108174985242</v>
      </c>
      <c r="E251" s="9">
        <f t="shared" si="53"/>
        <v>-19.934377447499461</v>
      </c>
      <c r="F251" s="9">
        <f t="shared" si="54"/>
        <v>-14.629295250923002</v>
      </c>
      <c r="G251" s="10">
        <f t="shared" si="62"/>
        <v>2.1666666599999997</v>
      </c>
      <c r="H251" s="5">
        <f t="shared" si="62"/>
        <v>1</v>
      </c>
      <c r="I251">
        <f t="shared" si="56"/>
        <v>56.856352967503092</v>
      </c>
      <c r="J251">
        <f t="shared" si="57"/>
        <v>45.58425684060213</v>
      </c>
      <c r="K251">
        <f t="shared" si="57"/>
        <v>-33.981177158175598</v>
      </c>
      <c r="L251">
        <f t="shared" si="58"/>
        <v>-10.181265821424635</v>
      </c>
      <c r="M251">
        <f t="shared" si="59"/>
        <v>-24.584287639829412</v>
      </c>
      <c r="S251">
        <f t="shared" si="48"/>
        <v>0</v>
      </c>
      <c r="T251" t="b">
        <f t="shared" si="49"/>
        <v>0</v>
      </c>
      <c r="U251" t="b">
        <f t="shared" si="50"/>
        <v>0</v>
      </c>
    </row>
    <row r="252" spans="1:21" x14ac:dyDescent="0.2">
      <c r="A252">
        <f t="shared" si="60"/>
        <v>100</v>
      </c>
      <c r="B252">
        <f t="shared" si="51"/>
        <v>54.499430453244074</v>
      </c>
      <c r="C252" s="9">
        <f t="shared" si="52"/>
        <v>1.398000000000001</v>
      </c>
      <c r="D252" s="9">
        <f t="shared" si="53"/>
        <v>74.499430453244074</v>
      </c>
      <c r="E252" s="9">
        <f t="shared" si="53"/>
        <v>-20.138707027626033</v>
      </c>
      <c r="F252" s="9">
        <f t="shared" si="54"/>
        <v>-14.770653637636872</v>
      </c>
      <c r="G252" s="10">
        <f t="shared" si="62"/>
        <v>2.1666666599999997</v>
      </c>
      <c r="H252" s="5">
        <f t="shared" si="62"/>
        <v>1</v>
      </c>
      <c r="I252">
        <f t="shared" si="56"/>
        <v>56.895746181659931</v>
      </c>
      <c r="J252">
        <f t="shared" si="57"/>
        <v>45.523169245673586</v>
      </c>
      <c r="K252">
        <f t="shared" si="57"/>
        <v>-34.128682884014573</v>
      </c>
      <c r="L252">
        <f t="shared" si="58"/>
        <v>-10.174666566219079</v>
      </c>
      <c r="M252">
        <f t="shared" si="59"/>
        <v>-24.546060767230568</v>
      </c>
      <c r="S252">
        <f t="shared" si="48"/>
        <v>0</v>
      </c>
      <c r="T252" t="b">
        <f t="shared" si="49"/>
        <v>0</v>
      </c>
      <c r="U252" t="b">
        <f t="shared" si="50"/>
        <v>0</v>
      </c>
    </row>
    <row r="253" spans="1:21" x14ac:dyDescent="0.2">
      <c r="A253">
        <f t="shared" si="60"/>
        <v>100</v>
      </c>
      <c r="B253">
        <f t="shared" si="51"/>
        <v>54.772386324719918</v>
      </c>
      <c r="C253" s="9">
        <f t="shared" si="52"/>
        <v>1.404000000000001</v>
      </c>
      <c r="D253" s="9">
        <f t="shared" si="53"/>
        <v>74.772386324719918</v>
      </c>
      <c r="E253" s="9">
        <f t="shared" si="53"/>
        <v>-20.343920954023929</v>
      </c>
      <c r="F253" s="9">
        <f t="shared" si="54"/>
        <v>-14.912442941768871</v>
      </c>
      <c r="G253" s="10">
        <f t="shared" si="62"/>
        <v>2.1666666599999997</v>
      </c>
      <c r="H253" s="5">
        <f t="shared" si="62"/>
        <v>1</v>
      </c>
      <c r="I253">
        <f t="shared" si="56"/>
        <v>56.935453371550871</v>
      </c>
      <c r="J253">
        <f t="shared" si="57"/>
        <v>45.462121246276268</v>
      </c>
      <c r="K253">
        <f t="shared" si="57"/>
        <v>-34.275959248617959</v>
      </c>
      <c r="L253">
        <f t="shared" si="58"/>
        <v>-10.168113333382578</v>
      </c>
      <c r="M253">
        <f t="shared" si="59"/>
        <v>-24.50779726470865</v>
      </c>
      <c r="S253">
        <f t="shared" si="48"/>
        <v>0</v>
      </c>
      <c r="T253" t="b">
        <f t="shared" si="49"/>
        <v>0</v>
      </c>
      <c r="U253" t="b">
        <f t="shared" si="50"/>
        <v>0</v>
      </c>
    </row>
    <row r="254" spans="1:21" x14ac:dyDescent="0.2">
      <c r="A254">
        <f t="shared" si="60"/>
        <v>100</v>
      </c>
      <c r="B254">
        <f t="shared" si="51"/>
        <v>55.04497602615757</v>
      </c>
      <c r="C254" s="9">
        <f t="shared" si="52"/>
        <v>1.410000000000001</v>
      </c>
      <c r="D254" s="9">
        <f t="shared" si="53"/>
        <v>75.04497602615757</v>
      </c>
      <c r="E254" s="9">
        <f t="shared" si="53"/>
        <v>-20.5500178498664</v>
      </c>
      <c r="F254" s="9">
        <f t="shared" si="54"/>
        <v>-15.054660790295962</v>
      </c>
      <c r="G254" s="10">
        <f t="shared" si="62"/>
        <v>2.1666666599999997</v>
      </c>
      <c r="H254" s="5">
        <f t="shared" si="62"/>
        <v>1</v>
      </c>
      <c r="I254">
        <f t="shared" si="56"/>
        <v>56.975471621996839</v>
      </c>
      <c r="J254">
        <f t="shared" si="57"/>
        <v>45.40111256627597</v>
      </c>
      <c r="K254">
        <f t="shared" si="57"/>
        <v>-34.42300603220621</v>
      </c>
      <c r="L254">
        <f t="shared" si="58"/>
        <v>-10.161605333826342</v>
      </c>
      <c r="M254">
        <f t="shared" si="59"/>
        <v>-24.469497138036438</v>
      </c>
      <c r="S254">
        <f t="shared" si="48"/>
        <v>0</v>
      </c>
      <c r="T254" t="b">
        <f t="shared" si="49"/>
        <v>0</v>
      </c>
      <c r="U254" t="b">
        <f t="shared" si="50"/>
        <v>0</v>
      </c>
    </row>
    <row r="255" spans="1:21" x14ac:dyDescent="0.2">
      <c r="A255">
        <f t="shared" si="60"/>
        <v>100</v>
      </c>
      <c r="B255">
        <f t="shared" si="51"/>
        <v>55.317199792659224</v>
      </c>
      <c r="C255" s="9">
        <f t="shared" si="52"/>
        <v>1.416000000000001</v>
      </c>
      <c r="D255" s="9">
        <f t="shared" si="53"/>
        <v>75.317199792659224</v>
      </c>
      <c r="E255" s="9">
        <f t="shared" si="53"/>
        <v>-20.756996337008122</v>
      </c>
      <c r="F255" s="9">
        <f t="shared" si="54"/>
        <v>-15.197304814829383</v>
      </c>
      <c r="G255" s="10">
        <f t="shared" si="62"/>
        <v>2.1666666599999997</v>
      </c>
      <c r="H255" s="5">
        <f t="shared" si="62"/>
        <v>1</v>
      </c>
      <c r="I255">
        <f t="shared" si="56"/>
        <v>57.015798026433963</v>
      </c>
      <c r="J255">
        <f t="shared" si="57"/>
        <v>45.340142934273011</v>
      </c>
      <c r="K255">
        <f t="shared" si="57"/>
        <v>-34.56982301503443</v>
      </c>
      <c r="L255">
        <f t="shared" si="58"/>
        <v>-10.155141783967311</v>
      </c>
      <c r="M255">
        <f t="shared" si="59"/>
        <v>-24.431160400370935</v>
      </c>
      <c r="S255">
        <f t="shared" si="48"/>
        <v>0</v>
      </c>
      <c r="T255" t="b">
        <f t="shared" si="49"/>
        <v>0</v>
      </c>
      <c r="U255" t="b">
        <f t="shared" si="50"/>
        <v>0</v>
      </c>
    </row>
    <row r="256" spans="1:21" x14ac:dyDescent="0.2">
      <c r="A256">
        <f t="shared" si="60"/>
        <v>100</v>
      </c>
      <c r="B256">
        <f t="shared" si="51"/>
        <v>55.589057857712746</v>
      </c>
      <c r="C256" s="9">
        <f t="shared" si="52"/>
        <v>1.422000000000001</v>
      </c>
      <c r="D256" s="9">
        <f t="shared" si="53"/>
        <v>75.589057857712746</v>
      </c>
      <c r="E256" s="9">
        <f t="shared" si="53"/>
        <v>-20.964855035985536</v>
      </c>
      <c r="F256" s="9">
        <f t="shared" si="54"/>
        <v>-15.340372651603772</v>
      </c>
      <c r="G256" s="10">
        <f t="shared" si="62"/>
        <v>2.1666666599999997</v>
      </c>
      <c r="H256" s="5">
        <f t="shared" si="62"/>
        <v>1</v>
      </c>
      <c r="I256">
        <f t="shared" si="56"/>
        <v>57.056429687023908</v>
      </c>
      <c r="J256">
        <f t="shared" si="57"/>
        <v>45.279212083569206</v>
      </c>
      <c r="K256">
        <f t="shared" si="57"/>
        <v>-34.716409977436655</v>
      </c>
      <c r="L256">
        <f t="shared" si="58"/>
        <v>-10.148721905726021</v>
      </c>
      <c r="M256">
        <f t="shared" si="59"/>
        <v>-24.3927870721799</v>
      </c>
      <c r="S256">
        <f t="shared" si="48"/>
        <v>0</v>
      </c>
      <c r="T256" t="b">
        <f t="shared" si="49"/>
        <v>0</v>
      </c>
      <c r="U256" t="b">
        <f t="shared" si="50"/>
        <v>0</v>
      </c>
    </row>
    <row r="257" spans="1:21" x14ac:dyDescent="0.2">
      <c r="A257">
        <f t="shared" si="60"/>
        <v>100</v>
      </c>
      <c r="B257">
        <f t="shared" si="51"/>
        <v>55.860550453219858</v>
      </c>
      <c r="C257" s="9">
        <f t="shared" si="52"/>
        <v>1.428000000000001</v>
      </c>
      <c r="D257" s="9">
        <f t="shared" si="53"/>
        <v>75.860550453219858</v>
      </c>
      <c r="E257" s="9">
        <f t="shared" si="53"/>
        <v>-21.173592566017454</v>
      </c>
      <c r="F257" s="9">
        <f t="shared" si="54"/>
        <v>-15.483861941466728</v>
      </c>
      <c r="G257" s="10">
        <f t="shared" si="62"/>
        <v>2.1666666599999997</v>
      </c>
      <c r="H257" s="5">
        <f t="shared" si="62"/>
        <v>1</v>
      </c>
      <c r="I257">
        <f t="shared" si="56"/>
        <v>57.097363714762302</v>
      </c>
      <c r="J257">
        <f t="shared" si="57"/>
        <v>45.218319752134853</v>
      </c>
      <c r="K257">
        <f t="shared" si="57"/>
        <v>-34.862766699869731</v>
      </c>
      <c r="L257">
        <f t="shared" si="58"/>
        <v>-10.142344926524069</v>
      </c>
      <c r="M257">
        <f t="shared" si="59"/>
        <v>-24.354377181168431</v>
      </c>
      <c r="S257">
        <f t="shared" si="48"/>
        <v>0</v>
      </c>
      <c r="T257" t="b">
        <f t="shared" si="49"/>
        <v>0</v>
      </c>
      <c r="U257" t="b">
        <f t="shared" si="50"/>
        <v>0</v>
      </c>
    </row>
    <row r="258" spans="1:21" x14ac:dyDescent="0.2">
      <c r="A258">
        <f t="shared" si="60"/>
        <v>100</v>
      </c>
      <c r="B258">
        <f t="shared" si="51"/>
        <v>56.131677809523993</v>
      </c>
      <c r="C258" s="9">
        <f t="shared" si="52"/>
        <v>1.4340000000000011</v>
      </c>
      <c r="D258" s="9">
        <f t="shared" si="53"/>
        <v>76.131677809523993</v>
      </c>
      <c r="E258" s="9">
        <f t="shared" si="53"/>
        <v>-21.383207545005934</v>
      </c>
      <c r="F258" s="9">
        <f t="shared" si="54"/>
        <v>-15.627770329868575</v>
      </c>
      <c r="G258" s="10">
        <f t="shared" si="62"/>
        <v>2.1666666599999997</v>
      </c>
      <c r="H258" s="5">
        <f t="shared" si="62"/>
        <v>1</v>
      </c>
      <c r="I258">
        <f t="shared" si="56"/>
        <v>57.13859722958523</v>
      </c>
      <c r="J258">
        <f t="shared" si="57"/>
        <v>45.157465682575712</v>
      </c>
      <c r="K258">
        <f t="shared" si="57"/>
        <v>-35.008892962956743</v>
      </c>
      <c r="L258">
        <f t="shared" si="58"/>
        <v>-10.136010079281251</v>
      </c>
      <c r="M258">
        <f t="shared" si="59"/>
        <v>-24.315930762205522</v>
      </c>
      <c r="S258">
        <f t="shared" si="48"/>
        <v>0</v>
      </c>
      <c r="T258" t="b">
        <f t="shared" si="49"/>
        <v>0</v>
      </c>
      <c r="U258" t="b">
        <f t="shared" si="50"/>
        <v>0</v>
      </c>
    </row>
    <row r="259" spans="1:21" x14ac:dyDescent="0.2">
      <c r="A259">
        <f t="shared" si="60"/>
        <v>100</v>
      </c>
      <c r="B259">
        <f t="shared" si="51"/>
        <v>56.402440155438015</v>
      </c>
      <c r="C259" s="9">
        <f t="shared" si="52"/>
        <v>1.4400000000000011</v>
      </c>
      <c r="D259" s="9">
        <f t="shared" si="53"/>
        <v>76.402440155438015</v>
      </c>
      <c r="E259" s="9">
        <f t="shared" si="53"/>
        <v>-21.593698589537393</v>
      </c>
      <c r="F259" s="9">
        <f t="shared" si="54"/>
        <v>-15.77209546685263</v>
      </c>
      <c r="G259" s="10">
        <f t="shared" si="62"/>
        <v>2.1666666599999997</v>
      </c>
      <c r="H259" s="5">
        <f t="shared" si="62"/>
        <v>1</v>
      </c>
      <c r="I259">
        <f t="shared" si="56"/>
        <v>57.180127360473747</v>
      </c>
      <c r="J259">
        <f t="shared" si="57"/>
        <v>45.096649622100024</v>
      </c>
      <c r="K259">
        <f t="shared" si="57"/>
        <v>-35.154788547529975</v>
      </c>
      <c r="L259">
        <f t="shared" si="58"/>
        <v>-10.129716602412303</v>
      </c>
      <c r="M259">
        <f t="shared" si="59"/>
        <v>-24.277447857250699</v>
      </c>
      <c r="S259">
        <f t="shared" si="48"/>
        <v>0</v>
      </c>
      <c r="T259" t="b">
        <f t="shared" si="49"/>
        <v>0</v>
      </c>
      <c r="U259" t="b">
        <f t="shared" si="50"/>
        <v>0</v>
      </c>
    </row>
    <row r="260" spans="1:21" x14ac:dyDescent="0.2">
      <c r="A260">
        <f t="shared" si="60"/>
        <v>100</v>
      </c>
      <c r="B260">
        <f t="shared" si="51"/>
        <v>56.672837718271765</v>
      </c>
      <c r="C260" s="9">
        <f t="shared" si="52"/>
        <v>1.4460000000000011</v>
      </c>
      <c r="D260" s="9">
        <f t="shared" si="53"/>
        <v>76.672837718271765</v>
      </c>
      <c r="E260" s="9">
        <f t="shared" si="53"/>
        <v>-21.805064314884003</v>
      </c>
      <c r="F260" s="9">
        <f t="shared" si="54"/>
        <v>-15.916835007045695</v>
      </c>
      <c r="G260" s="10">
        <f t="shared" si="62"/>
        <v>2.1666666599999997</v>
      </c>
      <c r="H260" s="5">
        <f t="shared" si="62"/>
        <v>1</v>
      </c>
      <c r="I260">
        <f t="shared" si="56"/>
        <v>57.221951245556504</v>
      </c>
      <c r="J260">
        <f t="shared" si="57"/>
        <v>45.035871322485548</v>
      </c>
      <c r="K260">
        <f t="shared" si="57"/>
        <v>-35.300453234673476</v>
      </c>
      <c r="L260">
        <f t="shared" si="58"/>
        <v>-10.123463739823308</v>
      </c>
      <c r="M260">
        <f t="shared" si="59"/>
        <v>-24.238928515280641</v>
      </c>
      <c r="S260">
        <f t="shared" si="48"/>
        <v>0</v>
      </c>
      <c r="T260" t="b">
        <f t="shared" si="49"/>
        <v>0</v>
      </c>
      <c r="U260" t="b">
        <f t="shared" si="50"/>
        <v>0</v>
      </c>
    </row>
    <row r="261" spans="1:21" x14ac:dyDescent="0.2">
      <c r="A261">
        <f t="shared" si="60"/>
        <v>100</v>
      </c>
      <c r="B261">
        <f t="shared" si="51"/>
        <v>56.942870723859357</v>
      </c>
      <c r="C261" s="9">
        <f t="shared" si="52"/>
        <v>1.4520000000000011</v>
      </c>
      <c r="D261" s="9">
        <f t="shared" si="53"/>
        <v>76.942870723859357</v>
      </c>
      <c r="E261" s="9">
        <f t="shared" si="53"/>
        <v>-22.01730333500532</v>
      </c>
      <c r="F261" s="9">
        <f t="shared" si="54"/>
        <v>-16.061986609648983</v>
      </c>
      <c r="G261" s="10">
        <f t="shared" ref="G261:H276" si="63">G260</f>
        <v>2.1666666599999997</v>
      </c>
      <c r="H261" s="5">
        <f t="shared" si="63"/>
        <v>1</v>
      </c>
      <c r="I261">
        <f t="shared" si="56"/>
        <v>57.264066032210373</v>
      </c>
      <c r="J261">
        <f t="shared" si="57"/>
        <v>44.975130540046607</v>
      </c>
      <c r="K261">
        <f t="shared" si="57"/>
        <v>-35.445886805765163</v>
      </c>
      <c r="L261">
        <f t="shared" si="58"/>
        <v>-10.117250740907723</v>
      </c>
      <c r="M261">
        <f t="shared" si="59"/>
        <v>-24.200372792215862</v>
      </c>
      <c r="S261">
        <f t="shared" si="48"/>
        <v>0</v>
      </c>
      <c r="T261" t="b">
        <f t="shared" si="49"/>
        <v>0</v>
      </c>
      <c r="U261" t="b">
        <f t="shared" si="50"/>
        <v>0</v>
      </c>
    </row>
    <row r="262" spans="1:21" x14ac:dyDescent="0.2">
      <c r="A262">
        <f t="shared" si="60"/>
        <v>100</v>
      </c>
      <c r="B262">
        <f t="shared" si="51"/>
        <v>57.212539396586294</v>
      </c>
      <c r="C262" s="9">
        <f t="shared" si="52"/>
        <v>1.4580000000000011</v>
      </c>
      <c r="D262" s="9">
        <f t="shared" si="53"/>
        <v>77.212539396586294</v>
      </c>
      <c r="E262" s="9">
        <f t="shared" si="53"/>
        <v>-22.23041426255017</v>
      </c>
      <c r="F262" s="9">
        <f t="shared" si="54"/>
        <v>-16.20754793842929</v>
      </c>
      <c r="G262" s="10">
        <f t="shared" si="63"/>
        <v>2.1666666599999997</v>
      </c>
      <c r="H262" s="5">
        <f t="shared" si="63"/>
        <v>1</v>
      </c>
      <c r="I262">
        <f t="shared" si="56"/>
        <v>57.306468877159212</v>
      </c>
      <c r="J262">
        <f t="shared" si="57"/>
        <v>44.914427035601157</v>
      </c>
      <c r="K262">
        <f t="shared" si="57"/>
        <v>-35.591089042518455</v>
      </c>
      <c r="L262">
        <f t="shared" si="58"/>
        <v>-10.111076860542061</v>
      </c>
      <c r="M262">
        <f t="shared" si="59"/>
        <v>-24.16178075084747</v>
      </c>
      <c r="S262">
        <f t="shared" si="48"/>
        <v>0</v>
      </c>
      <c r="T262" t="b">
        <f t="shared" si="49"/>
        <v>0</v>
      </c>
      <c r="U262" t="b">
        <f t="shared" si="50"/>
        <v>0</v>
      </c>
    </row>
    <row r="263" spans="1:21" x14ac:dyDescent="0.2">
      <c r="A263">
        <f t="shared" si="60"/>
        <v>100</v>
      </c>
      <c r="B263">
        <f t="shared" si="51"/>
        <v>57.481843959416409</v>
      </c>
      <c r="C263" s="9">
        <f t="shared" si="52"/>
        <v>1.4640000000000011</v>
      </c>
      <c r="D263" s="9">
        <f t="shared" si="53"/>
        <v>77.481843959416409</v>
      </c>
      <c r="E263" s="9">
        <f t="shared" si="53"/>
        <v>-22.444395708858796</v>
      </c>
      <c r="F263" s="9">
        <f t="shared" si="54"/>
        <v>-16.353516661710554</v>
      </c>
      <c r="G263" s="10">
        <f t="shared" si="63"/>
        <v>2.1666666599999997</v>
      </c>
      <c r="H263" s="5">
        <f t="shared" si="63"/>
        <v>1</v>
      </c>
      <c r="I263">
        <f t="shared" si="56"/>
        <v>57.349156946570659</v>
      </c>
      <c r="J263">
        <f t="shared" si="57"/>
        <v>44.853760574437906</v>
      </c>
      <c r="K263">
        <f t="shared" si="57"/>
        <v>-35.736059727023537</v>
      </c>
      <c r="L263">
        <f t="shared" si="58"/>
        <v>-10.104941359081216</v>
      </c>
      <c r="M263">
        <f t="shared" si="59"/>
        <v>-24.12315246076394</v>
      </c>
      <c r="S263">
        <f t="shared" si="48"/>
        <v>0</v>
      </c>
      <c r="T263" t="b">
        <f t="shared" si="49"/>
        <v>0</v>
      </c>
      <c r="U263" t="b">
        <f t="shared" si="50"/>
        <v>0</v>
      </c>
    </row>
    <row r="264" spans="1:21" x14ac:dyDescent="0.2">
      <c r="A264">
        <f t="shared" si="60"/>
        <v>100</v>
      </c>
      <c r="B264">
        <f t="shared" si="51"/>
        <v>57.75078463391857</v>
      </c>
      <c r="C264" s="9">
        <f t="shared" si="52"/>
        <v>1.4700000000000011</v>
      </c>
      <c r="D264" s="9">
        <f t="shared" si="53"/>
        <v>77.75078463391857</v>
      </c>
      <c r="E264" s="9">
        <f t="shared" si="53"/>
        <v>-22.659246283965231</v>
      </c>
      <c r="F264" s="9">
        <f t="shared" si="54"/>
        <v>-16.499890452365726</v>
      </c>
      <c r="G264" s="10">
        <f t="shared" si="63"/>
        <v>2.1666666599999997</v>
      </c>
      <c r="H264" s="5">
        <f t="shared" si="63"/>
        <v>1</v>
      </c>
      <c r="I264">
        <f t="shared" si="56"/>
        <v>57.392127416151006</v>
      </c>
      <c r="J264">
        <f t="shared" si="57"/>
        <v>44.793130926283418</v>
      </c>
      <c r="K264">
        <f t="shared" si="57"/>
        <v>-35.880798641788118</v>
      </c>
      <c r="L264">
        <f t="shared" si="58"/>
        <v>-10.098843502353425</v>
      </c>
      <c r="M264">
        <f t="shared" si="59"/>
        <v>-24.084487998278021</v>
      </c>
      <c r="S264">
        <f t="shared" si="48"/>
        <v>0</v>
      </c>
      <c r="T264" t="b">
        <f t="shared" si="49"/>
        <v>0</v>
      </c>
      <c r="U264" t="b">
        <f t="shared" si="50"/>
        <v>0</v>
      </c>
    </row>
    <row r="265" spans="1:21" x14ac:dyDescent="0.2">
      <c r="A265">
        <f t="shared" si="60"/>
        <v>100</v>
      </c>
      <c r="B265">
        <f t="shared" si="51"/>
        <v>58.019361640293226</v>
      </c>
      <c r="C265" s="9">
        <f t="shared" si="52"/>
        <v>1.4760000000000011</v>
      </c>
      <c r="D265" s="9">
        <f t="shared" si="53"/>
        <v>78.019361640293226</v>
      </c>
      <c r="E265" s="9">
        <f t="shared" si="53"/>
        <v>-22.874964596599931</v>
      </c>
      <c r="F265" s="9">
        <f t="shared" si="54"/>
        <v>-16.646666987808945</v>
      </c>
      <c r="G265" s="10">
        <f t="shared" si="63"/>
        <v>2.1666666599999997</v>
      </c>
      <c r="H265" s="5">
        <f t="shared" si="63"/>
        <v>1</v>
      </c>
      <c r="I265">
        <f t="shared" si="56"/>
        <v>57.435377471238176</v>
      </c>
      <c r="J265">
        <f t="shared" si="57"/>
        <v>44.7325378652693</v>
      </c>
      <c r="K265">
        <f t="shared" si="57"/>
        <v>-36.025305569777785</v>
      </c>
      <c r="L265">
        <f t="shared" si="58"/>
        <v>-10.092782561654889</v>
      </c>
      <c r="M265">
        <f t="shared" si="59"/>
        <v>-24.045787446353664</v>
      </c>
      <c r="S265">
        <f t="shared" si="48"/>
        <v>0</v>
      </c>
      <c r="T265" t="b">
        <f t="shared" si="49"/>
        <v>0</v>
      </c>
      <c r="U265" t="b">
        <f t="shared" si="50"/>
        <v>0</v>
      </c>
    </row>
    <row r="266" spans="1:21" x14ac:dyDescent="0.2">
      <c r="A266">
        <f t="shared" si="60"/>
        <v>100</v>
      </c>
      <c r="B266">
        <f t="shared" si="51"/>
        <v>58.287575197398738</v>
      </c>
      <c r="C266" s="9">
        <f t="shared" si="52"/>
        <v>1.4820000000000011</v>
      </c>
      <c r="D266" s="9">
        <f t="shared" si="53"/>
        <v>78.287575197398738</v>
      </c>
      <c r="E266" s="9">
        <f t="shared" si="53"/>
        <v>-23.091549254192632</v>
      </c>
      <c r="F266" s="9">
        <f t="shared" si="54"/>
        <v>-16.793843949988052</v>
      </c>
      <c r="G266" s="10">
        <f t="shared" si="63"/>
        <v>2.1666666599999997</v>
      </c>
      <c r="H266" s="5">
        <f t="shared" si="63"/>
        <v>1</v>
      </c>
      <c r="I266">
        <f t="shared" si="56"/>
        <v>57.478904306892773</v>
      </c>
      <c r="J266">
        <f t="shared" si="57"/>
        <v>44.671981169899368</v>
      </c>
      <c r="K266">
        <f t="shared" si="57"/>
        <v>-36.169580294455905</v>
      </c>
      <c r="L266">
        <f t="shared" si="58"/>
        <v>-10.086757813744038</v>
      </c>
      <c r="M266">
        <f t="shared" si="59"/>
        <v>-24.007050894533062</v>
      </c>
      <c r="S266">
        <f t="shared" si="48"/>
        <v>0</v>
      </c>
      <c r="T266" t="b">
        <f t="shared" si="49"/>
        <v>0</v>
      </c>
      <c r="U266" t="b">
        <f t="shared" si="50"/>
        <v>0</v>
      </c>
    </row>
    <row r="267" spans="1:21" x14ac:dyDescent="0.2">
      <c r="A267">
        <f t="shared" si="60"/>
        <v>100</v>
      </c>
      <c r="B267">
        <f t="shared" si="51"/>
        <v>58.555425522777483</v>
      </c>
      <c r="C267" s="9">
        <f t="shared" si="52"/>
        <v>1.4880000000000011</v>
      </c>
      <c r="D267" s="9">
        <f t="shared" si="53"/>
        <v>78.555425522777483</v>
      </c>
      <c r="E267" s="9">
        <f t="shared" si="53"/>
        <v>-23.30899886287547</v>
      </c>
      <c r="F267" s="9">
        <f t="shared" si="54"/>
        <v>-16.941419025377364</v>
      </c>
      <c r="G267" s="10">
        <f t="shared" si="63"/>
        <v>2.1666666599999997</v>
      </c>
      <c r="H267" s="5">
        <f t="shared" si="63"/>
        <v>1</v>
      </c>
      <c r="I267">
        <f t="shared" si="56"/>
        <v>57.522705127987251</v>
      </c>
      <c r="J267">
        <f t="shared" si="57"/>
        <v>44.611460623016903</v>
      </c>
      <c r="K267">
        <f t="shared" si="57"/>
        <v>-36.313622599823105</v>
      </c>
      <c r="L267">
        <f t="shared" si="58"/>
        <v>-10.080768540835459</v>
      </c>
      <c r="M267">
        <f t="shared" si="59"/>
        <v>-23.968278438863798</v>
      </c>
      <c r="S267">
        <f t="shared" si="48"/>
        <v>0</v>
      </c>
      <c r="T267" t="b">
        <f t="shared" si="49"/>
        <v>0</v>
      </c>
      <c r="U267" t="b">
        <f t="shared" si="50"/>
        <v>0</v>
      </c>
    </row>
    <row r="268" spans="1:21" x14ac:dyDescent="0.2">
      <c r="A268">
        <f t="shared" si="60"/>
        <v>100</v>
      </c>
      <c r="B268">
        <f t="shared" si="51"/>
        <v>58.822912832681851</v>
      </c>
      <c r="C268" s="9">
        <f t="shared" si="52"/>
        <v>1.4940000000000011</v>
      </c>
      <c r="D268" s="9">
        <f t="shared" si="53"/>
        <v>78.822912832681851</v>
      </c>
      <c r="E268" s="9">
        <f t="shared" si="53"/>
        <v>-23.527312027486307</v>
      </c>
      <c r="F268" s="9">
        <f t="shared" si="54"/>
        <v>-17.089389904970844</v>
      </c>
      <c r="G268" s="10">
        <f t="shared" si="63"/>
        <v>2.1666666599999997</v>
      </c>
      <c r="H268" s="5">
        <f t="shared" si="63"/>
        <v>1</v>
      </c>
      <c r="I268">
        <f t="shared" si="56"/>
        <v>57.566777149293166</v>
      </c>
      <c r="J268">
        <f t="shared" si="57"/>
        <v>44.550976011771887</v>
      </c>
      <c r="K268">
        <f t="shared" si="57"/>
        <v>-36.457432270456287</v>
      </c>
      <c r="L268">
        <f t="shared" si="58"/>
        <v>-10.074814030593467</v>
      </c>
      <c r="M268">
        <f t="shared" si="59"/>
        <v>-23.929470181826083</v>
      </c>
      <c r="S268">
        <f t="shared" si="48"/>
        <v>0</v>
      </c>
      <c r="T268" t="b">
        <f t="shared" si="49"/>
        <v>0</v>
      </c>
      <c r="U268" t="b">
        <f t="shared" si="50"/>
        <v>0</v>
      </c>
    </row>
    <row r="269" spans="1:21" x14ac:dyDescent="0.2">
      <c r="A269">
        <f t="shared" si="60"/>
        <v>100</v>
      </c>
      <c r="B269">
        <f t="shared" si="51"/>
        <v>59.090037342099933</v>
      </c>
      <c r="C269" s="9">
        <f t="shared" si="52"/>
        <v>1.5000000000000011</v>
      </c>
      <c r="D269" s="9">
        <f t="shared" si="53"/>
        <v>79.090037342099933</v>
      </c>
      <c r="E269" s="9">
        <f t="shared" si="53"/>
        <v>-23.746487351572316</v>
      </c>
      <c r="F269" s="9">
        <f t="shared" si="54"/>
        <v>-17.237754284275468</v>
      </c>
      <c r="G269" s="10">
        <f t="shared" si="63"/>
        <v>2.1666666599999997</v>
      </c>
      <c r="H269" s="5">
        <f t="shared" si="63"/>
        <v>1</v>
      </c>
      <c r="I269">
        <f t="shared" si="56"/>
        <v>57.611117595566547</v>
      </c>
      <c r="J269">
        <f t="shared" si="57"/>
        <v>44.490527127588329</v>
      </c>
      <c r="K269">
        <f t="shared" si="57"/>
        <v>-36.601009091547247</v>
      </c>
      <c r="L269">
        <f t="shared" si="58"/>
        <v>-10.068893576125348</v>
      </c>
      <c r="M269">
        <f t="shared" si="59"/>
        <v>-23.8906262322601</v>
      </c>
      <c r="S269">
        <f t="shared" si="48"/>
        <v>0</v>
      </c>
      <c r="T269" t="b">
        <f t="shared" si="49"/>
        <v>0</v>
      </c>
      <c r="U269" t="b">
        <f t="shared" si="50"/>
        <v>0</v>
      </c>
    </row>
    <row r="270" spans="1:21" x14ac:dyDescent="0.2">
      <c r="A270">
        <f t="shared" si="60"/>
        <v>100</v>
      </c>
      <c r="B270">
        <f t="shared" si="51"/>
        <v>59.356799264781088</v>
      </c>
      <c r="C270" s="9">
        <f t="shared" si="52"/>
        <v>1.5060000000000011</v>
      </c>
      <c r="D270" s="9">
        <f t="shared" si="53"/>
        <v>79.356799264781088</v>
      </c>
      <c r="E270" s="9">
        <f t="shared" si="53"/>
        <v>-23.966523437393782</v>
      </c>
      <c r="F270" s="9">
        <f t="shared" si="54"/>
        <v>-17.386509863304951</v>
      </c>
      <c r="G270" s="10">
        <f t="shared" si="63"/>
        <v>2.1666666599999997</v>
      </c>
      <c r="H270" s="5">
        <f t="shared" si="63"/>
        <v>1</v>
      </c>
      <c r="I270">
        <f t="shared" si="56"/>
        <v>57.655723701631381</v>
      </c>
      <c r="J270">
        <f t="shared" si="57"/>
        <v>44.430113766131576</v>
      </c>
      <c r="K270">
        <f t="shared" si="57"/>
        <v>-36.744352848940807</v>
      </c>
      <c r="L270">
        <f t="shared" si="58"/>
        <v>-10.063006475974237</v>
      </c>
      <c r="M270">
        <f t="shared" si="59"/>
        <v>-23.851746705293486</v>
      </c>
      <c r="S270">
        <f t="shared" si="48"/>
        <v>0</v>
      </c>
      <c r="T270" t="b">
        <f t="shared" si="49"/>
        <v>0</v>
      </c>
      <c r="U270" t="b">
        <f t="shared" si="50"/>
        <v>0</v>
      </c>
    </row>
    <row r="271" spans="1:21" x14ac:dyDescent="0.2">
      <c r="A271">
        <f t="shared" si="60"/>
        <v>100</v>
      </c>
      <c r="B271">
        <f t="shared" si="51"/>
        <v>59.623198813261311</v>
      </c>
      <c r="C271" s="9">
        <f t="shared" si="52"/>
        <v>1.5120000000000011</v>
      </c>
      <c r="D271" s="9">
        <f t="shared" si="53"/>
        <v>79.623198813261311</v>
      </c>
      <c r="E271" s="9">
        <f t="shared" si="53"/>
        <v>-24.187418885928121</v>
      </c>
      <c r="F271" s="9">
        <f t="shared" si="54"/>
        <v>-17.535654346573764</v>
      </c>
      <c r="G271" s="10">
        <f t="shared" si="63"/>
        <v>2.1666666599999997</v>
      </c>
      <c r="H271" s="5">
        <f t="shared" si="63"/>
        <v>1</v>
      </c>
      <c r="I271">
        <f t="shared" si="56"/>
        <v>57.700592712461273</v>
      </c>
      <c r="J271">
        <f t="shared" si="57"/>
        <v>44.369735727275732</v>
      </c>
      <c r="K271">
        <f t="shared" si="57"/>
        <v>-36.887463329172569</v>
      </c>
      <c r="L271">
        <f t="shared" si="58"/>
        <v>-10.057152034111706</v>
      </c>
      <c r="M271">
        <f t="shared" si="59"/>
        <v>-23.812831722268925</v>
      </c>
      <c r="S271">
        <f t="shared" si="48"/>
        <v>0</v>
      </c>
      <c r="T271" t="b">
        <f t="shared" si="49"/>
        <v>0</v>
      </c>
      <c r="U271" t="b">
        <f t="shared" si="50"/>
        <v>0</v>
      </c>
    </row>
    <row r="272" spans="1:21" x14ac:dyDescent="0.2">
      <c r="A272">
        <f t="shared" si="60"/>
        <v>100</v>
      </c>
      <c r="B272">
        <f t="shared" si="51"/>
        <v>59.889236198888355</v>
      </c>
      <c r="C272" s="9">
        <f t="shared" si="52"/>
        <v>1.5180000000000011</v>
      </c>
      <c r="D272" s="9">
        <f t="shared" si="53"/>
        <v>79.889236198888355</v>
      </c>
      <c r="E272" s="9">
        <f t="shared" si="53"/>
        <v>-24.409172296874157</v>
      </c>
      <c r="F272" s="9">
        <f t="shared" si="54"/>
        <v>-17.685185443091399</v>
      </c>
      <c r="G272" s="10">
        <f t="shared" si="63"/>
        <v>2.1666666599999997</v>
      </c>
      <c r="H272" s="5">
        <f t="shared" si="63"/>
        <v>1</v>
      </c>
      <c r="I272">
        <f t="shared" si="56"/>
        <v>57.745721883259165</v>
      </c>
      <c r="J272">
        <f t="shared" si="57"/>
        <v>44.309392815071064</v>
      </c>
      <c r="K272">
        <f t="shared" si="57"/>
        <v>-37.03034031950618</v>
      </c>
      <c r="L272">
        <f t="shared" si="58"/>
        <v>-10.051329559929973</v>
      </c>
      <c r="M272">
        <f t="shared" si="59"/>
        <v>-23.773881410671905</v>
      </c>
      <c r="S272">
        <f t="shared" si="48"/>
        <v>0</v>
      </c>
      <c r="T272" t="b">
        <f t="shared" si="49"/>
        <v>0</v>
      </c>
      <c r="U272" t="b">
        <f t="shared" si="50"/>
        <v>0</v>
      </c>
    </row>
    <row r="273" spans="1:21" x14ac:dyDescent="0.2">
      <c r="A273">
        <f t="shared" si="60"/>
        <v>100</v>
      </c>
      <c r="B273">
        <f t="shared" si="51"/>
        <v>60.154911631846701</v>
      </c>
      <c r="C273" s="9">
        <f t="shared" si="52"/>
        <v>1.5240000000000011</v>
      </c>
      <c r="D273" s="9">
        <f t="shared" si="53"/>
        <v>80.154911631846701</v>
      </c>
      <c r="E273" s="9">
        <f t="shared" si="53"/>
        <v>-24.631782268656586</v>
      </c>
      <c r="F273" s="9">
        <f t="shared" si="54"/>
        <v>-17.835100866356939</v>
      </c>
      <c r="G273" s="10">
        <f t="shared" si="63"/>
        <v>2.1666666599999997</v>
      </c>
      <c r="H273" s="5">
        <f t="shared" si="63"/>
        <v>1</v>
      </c>
      <c r="I273">
        <f t="shared" si="56"/>
        <v>57.791108479535247</v>
      </c>
      <c r="J273">
        <f t="shared" si="57"/>
        <v>44.249084837711486</v>
      </c>
      <c r="K273">
        <f t="shared" si="57"/>
        <v>-37.17298360797021</v>
      </c>
      <c r="L273">
        <f t="shared" si="58"/>
        <v>-10.045538368233798</v>
      </c>
      <c r="M273">
        <f t="shared" si="59"/>
        <v>-23.734895904058572</v>
      </c>
      <c r="S273">
        <f t="shared" si="48"/>
        <v>0</v>
      </c>
      <c r="T273" t="b">
        <f t="shared" si="49"/>
        <v>0</v>
      </c>
      <c r="U273" t="b">
        <f t="shared" si="50"/>
        <v>0</v>
      </c>
    </row>
    <row r="274" spans="1:21" x14ac:dyDescent="0.2">
      <c r="A274">
        <f t="shared" si="60"/>
        <v>100</v>
      </c>
      <c r="B274">
        <f t="shared" si="51"/>
        <v>60.420225321182343</v>
      </c>
      <c r="C274" s="9">
        <f t="shared" si="52"/>
        <v>1.5300000000000011</v>
      </c>
      <c r="D274" s="9">
        <f t="shared" si="53"/>
        <v>80.420225321182343</v>
      </c>
      <c r="E274" s="9">
        <f t="shared" si="53"/>
        <v>-24.855247398430681</v>
      </c>
      <c r="F274" s="9">
        <f t="shared" si="54"/>
        <v>-17.985398334353924</v>
      </c>
      <c r="G274" s="10">
        <f t="shared" si="63"/>
        <v>2.1666666599999997</v>
      </c>
      <c r="H274" s="5">
        <f t="shared" si="63"/>
        <v>1</v>
      </c>
      <c r="I274">
        <f t="shared" si="56"/>
        <v>57.836749777183044</v>
      </c>
      <c r="J274">
        <f t="shared" si="57"/>
        <v>44.188811607502082</v>
      </c>
      <c r="K274">
        <f t="shared" si="57"/>
        <v>-37.31539298339456</v>
      </c>
      <c r="L274">
        <f t="shared" si="58"/>
        <v>-10.039777779232054</v>
      </c>
      <c r="M274">
        <f t="shared" si="59"/>
        <v>-23.695875341983786</v>
      </c>
      <c r="S274">
        <f t="shared" si="48"/>
        <v>0</v>
      </c>
      <c r="T274" t="b">
        <f t="shared" si="49"/>
        <v>0</v>
      </c>
      <c r="U274" t="b">
        <f t="shared" si="50"/>
        <v>0</v>
      </c>
    </row>
    <row r="275" spans="1:21" x14ac:dyDescent="0.2">
      <c r="A275">
        <f t="shared" si="60"/>
        <v>100</v>
      </c>
      <c r="B275">
        <f t="shared" si="51"/>
        <v>60.685177474827327</v>
      </c>
      <c r="C275" s="9">
        <f t="shared" si="52"/>
        <v>1.5360000000000011</v>
      </c>
      <c r="D275" s="9">
        <f t="shared" si="53"/>
        <v>80.685177474827327</v>
      </c>
      <c r="E275" s="9">
        <f t="shared" si="53"/>
        <v>-25.079566282087203</v>
      </c>
      <c r="F275" s="9">
        <f t="shared" si="54"/>
        <v>-18.136075569545458</v>
      </c>
      <c r="G275" s="10">
        <f t="shared" si="63"/>
        <v>2.1666666599999997</v>
      </c>
      <c r="H275" s="5">
        <f t="shared" si="63"/>
        <v>1</v>
      </c>
      <c r="I275">
        <f t="shared" si="56"/>
        <v>57.88264306255364</v>
      </c>
      <c r="J275">
        <f t="shared" si="57"/>
        <v>44.128572940826686</v>
      </c>
      <c r="K275">
        <f t="shared" si="57"/>
        <v>-37.457568235446459</v>
      </c>
      <c r="L275">
        <f t="shared" si="58"/>
        <v>-10.034047118528983</v>
      </c>
      <c r="M275">
        <f t="shared" si="59"/>
        <v>-23.656819869929308</v>
      </c>
      <c r="S275">
        <f t="shared" si="48"/>
        <v>0</v>
      </c>
      <c r="T275" t="b">
        <f t="shared" si="49"/>
        <v>0</v>
      </c>
      <c r="U275" t="b">
        <f t="shared" si="50"/>
        <v>0</v>
      </c>
    </row>
    <row r="276" spans="1:21" x14ac:dyDescent="0.2">
      <c r="A276">
        <f t="shared" si="60"/>
        <v>100</v>
      </c>
      <c r="B276">
        <f t="shared" si="51"/>
        <v>60.949768299624154</v>
      </c>
      <c r="C276" s="9">
        <f t="shared" si="52"/>
        <v>1.5420000000000011</v>
      </c>
      <c r="D276" s="9">
        <f t="shared" si="53"/>
        <v>80.949768299624154</v>
      </c>
      <c r="E276" s="9">
        <f t="shared" si="53"/>
        <v>-25.304737514257539</v>
      </c>
      <c r="F276" s="9">
        <f t="shared" si="54"/>
        <v>-18.287130298869585</v>
      </c>
      <c r="G276" s="10">
        <f t="shared" si="63"/>
        <v>2.1666666599999997</v>
      </c>
      <c r="H276" s="5">
        <f t="shared" si="63"/>
        <v>1</v>
      </c>
      <c r="I276">
        <f t="shared" si="56"/>
        <v>57.92878563252809</v>
      </c>
      <c r="J276">
        <f t="shared" si="57"/>
        <v>44.06836865811551</v>
      </c>
      <c r="K276">
        <f t="shared" si="57"/>
        <v>-37.599509154666038</v>
      </c>
      <c r="L276">
        <f t="shared" si="58"/>
        <v>-10.028345717115103</v>
      </c>
      <c r="M276">
        <f t="shared" si="59"/>
        <v>-23.617729639232135</v>
      </c>
      <c r="S276">
        <f t="shared" ref="S276:S289" si="64">GESTEP(E276,H276)</f>
        <v>0</v>
      </c>
      <c r="T276" t="b">
        <f t="shared" ref="T276:T289" si="65">AND(S275=0,S276=1)</f>
        <v>0</v>
      </c>
      <c r="U276" t="b">
        <f t="shared" ref="U276:U289" si="66">AND(S276=1,S277=0)</f>
        <v>0</v>
      </c>
    </row>
    <row r="277" spans="1:21" x14ac:dyDescent="0.2">
      <c r="A277">
        <f t="shared" si="60"/>
        <v>100</v>
      </c>
      <c r="B277">
        <f t="shared" ref="B277:B289" si="67">ABS(D277-$D$11)</f>
        <v>61.213998001349935</v>
      </c>
      <c r="C277" s="9">
        <f t="shared" ref="C277:C289" si="68">C276+_dt</f>
        <v>1.5480000000000012</v>
      </c>
      <c r="D277" s="9">
        <f t="shared" ref="D277:E289" si="69">D276+$C$7*(J276+J277)/2</f>
        <v>81.213998001349935</v>
      </c>
      <c r="E277" s="9">
        <f t="shared" si="69"/>
        <v>-25.530759688319041</v>
      </c>
      <c r="F277" s="9">
        <f t="shared" ref="F277:F289" si="70">$O$1*D277^2+$O$2*D277+$O$3</f>
        <v>-18.438560253734977</v>
      </c>
      <c r="G277" s="10">
        <f t="shared" ref="G277:H289" si="71">G276</f>
        <v>2.1666666599999997</v>
      </c>
      <c r="H277" s="5">
        <f t="shared" si="71"/>
        <v>1</v>
      </c>
      <c r="I277">
        <f t="shared" ref="I277:I289" si="72">SQRT(J277^2+K277^2)</f>
        <v>57.975174794588</v>
      </c>
      <c r="J277">
        <f t="shared" ref="J277:K289" si="73">J276+L276*$C$7</f>
        <v>44.00819858381282</v>
      </c>
      <c r="K277">
        <f t="shared" si="73"/>
        <v>-37.741215532501428</v>
      </c>
      <c r="L277">
        <f t="shared" ref="L277:L289" si="74">-$C$15*I277*J277</f>
        <v>-10.022672911357816</v>
      </c>
      <c r="M277">
        <f t="shared" ref="M277:M289" si="75">-$C$6-$C$15*I277*K277</f>
        <v>-23.578604807013072</v>
      </c>
      <c r="S277">
        <f t="shared" si="64"/>
        <v>0</v>
      </c>
      <c r="T277" t="b">
        <f t="shared" si="65"/>
        <v>0</v>
      </c>
      <c r="U277" t="b">
        <f t="shared" si="66"/>
        <v>0</v>
      </c>
    </row>
    <row r="278" spans="1:21" x14ac:dyDescent="0.2">
      <c r="A278">
        <f t="shared" ref="A278:A289" si="76">IF(B278&lt;B277,B278,100)</f>
        <v>100</v>
      </c>
      <c r="B278">
        <f t="shared" si="67"/>
        <v>61.477866784740414</v>
      </c>
      <c r="C278" s="9">
        <f t="shared" si="68"/>
        <v>1.5540000000000012</v>
      </c>
      <c r="D278" s="9">
        <f t="shared" si="69"/>
        <v>81.477866784740414</v>
      </c>
      <c r="E278" s="9">
        <f t="shared" si="69"/>
        <v>-25.757631396400576</v>
      </c>
      <c r="F278" s="9">
        <f t="shared" si="70"/>
        <v>-18.590363170016815</v>
      </c>
      <c r="G278" s="10">
        <f t="shared" si="71"/>
        <v>2.1666666599999997</v>
      </c>
      <c r="H278" s="5">
        <f t="shared" si="71"/>
        <v>1</v>
      </c>
      <c r="I278">
        <f t="shared" si="72"/>
        <v>58.021807866884359</v>
      </c>
      <c r="J278">
        <f t="shared" si="73"/>
        <v>43.948062546344673</v>
      </c>
      <c r="K278">
        <f t="shared" si="73"/>
        <v>-37.882687161343505</v>
      </c>
      <c r="L278">
        <f t="shared" si="74"/>
        <v>-10.017028042991704</v>
      </c>
      <c r="M278">
        <f t="shared" si="75"/>
        <v>-23.539445536105394</v>
      </c>
      <c r="S278">
        <f t="shared" si="64"/>
        <v>0</v>
      </c>
      <c r="T278" t="b">
        <f t="shared" si="65"/>
        <v>0</v>
      </c>
      <c r="U278" t="b">
        <f t="shared" si="66"/>
        <v>0</v>
      </c>
    </row>
    <row r="279" spans="1:21" x14ac:dyDescent="0.2">
      <c r="A279">
        <f t="shared" si="76"/>
        <v>100</v>
      </c>
      <c r="B279">
        <f t="shared" si="67"/>
        <v>61.741374853513705</v>
      </c>
      <c r="C279" s="9">
        <f t="shared" si="68"/>
        <v>1.5600000000000012</v>
      </c>
      <c r="D279" s="9">
        <f t="shared" si="69"/>
        <v>81.741374853513705</v>
      </c>
      <c r="E279" s="9">
        <f t="shared" si="69"/>
        <v>-25.985351229388286</v>
      </c>
      <c r="F279" s="9">
        <f t="shared" si="70"/>
        <v>-18.742536788052952</v>
      </c>
      <c r="G279" s="10">
        <f t="shared" si="71"/>
        <v>2.1666666599999997</v>
      </c>
      <c r="H279" s="5">
        <f t="shared" si="71"/>
        <v>1</v>
      </c>
      <c r="I279">
        <f t="shared" si="72"/>
        <v>58.068682178304513</v>
      </c>
      <c r="J279">
        <f t="shared" si="73"/>
        <v>43.887960378086724</v>
      </c>
      <c r="K279">
        <f t="shared" si="73"/>
        <v>-38.023923834560136</v>
      </c>
      <c r="L279">
        <f t="shared" si="74"/>
        <v>-10.011410459108502</v>
      </c>
      <c r="M279">
        <f t="shared" si="75"/>
        <v>-23.500251994983785</v>
      </c>
      <c r="S279">
        <f t="shared" si="64"/>
        <v>0</v>
      </c>
      <c r="T279" t="b">
        <f t="shared" si="65"/>
        <v>0</v>
      </c>
      <c r="U279" t="b">
        <f t="shared" si="66"/>
        <v>0</v>
      </c>
    </row>
    <row r="280" spans="1:21" x14ac:dyDescent="0.2">
      <c r="A280">
        <f t="shared" si="76"/>
        <v>100</v>
      </c>
      <c r="B280">
        <f t="shared" si="67"/>
        <v>62.00452241039396</v>
      </c>
      <c r="C280" s="9">
        <f t="shared" si="68"/>
        <v>1.5660000000000012</v>
      </c>
      <c r="D280" s="9">
        <f t="shared" si="69"/>
        <v>82.00452241039396</v>
      </c>
      <c r="E280" s="9">
        <f t="shared" si="69"/>
        <v>-26.213917776931556</v>
      </c>
      <c r="F280" s="9">
        <f t="shared" si="70"/>
        <v>-18.895078852640363</v>
      </c>
      <c r="G280" s="10">
        <f t="shared" si="71"/>
        <v>2.1666666599999997</v>
      </c>
      <c r="H280" s="5">
        <f t="shared" si="71"/>
        <v>1</v>
      </c>
      <c r="I280">
        <f t="shared" si="72"/>
        <v>58.115795068537452</v>
      </c>
      <c r="J280">
        <f t="shared" si="73"/>
        <v>43.827891915332074</v>
      </c>
      <c r="K280">
        <f t="shared" si="73"/>
        <v>-38.16492534653004</v>
      </c>
      <c r="L280">
        <f t="shared" si="74"/>
        <v>-10.005819512146768</v>
      </c>
      <c r="M280">
        <f t="shared" si="75"/>
        <v>-23.461024357693393</v>
      </c>
      <c r="S280">
        <f t="shared" si="64"/>
        <v>0</v>
      </c>
      <c r="T280" t="b">
        <f t="shared" si="65"/>
        <v>0</v>
      </c>
      <c r="U280" t="b">
        <f t="shared" si="66"/>
        <v>0</v>
      </c>
    </row>
    <row r="281" spans="1:21" x14ac:dyDescent="0.2">
      <c r="A281">
        <f t="shared" si="76"/>
        <v>100</v>
      </c>
      <c r="B281">
        <f t="shared" si="67"/>
        <v>62.267309657134732</v>
      </c>
      <c r="C281" s="9">
        <f t="shared" si="68"/>
        <v>1.5720000000000012</v>
      </c>
      <c r="D281" s="9">
        <f t="shared" si="69"/>
        <v>82.267309657134732</v>
      </c>
      <c r="E281" s="9">
        <f t="shared" si="69"/>
        <v>-26.443329627449174</v>
      </c>
      <c r="F281" s="9">
        <f t="shared" si="70"/>
        <v>-19.04798711303177</v>
      </c>
      <c r="G281" s="10">
        <f t="shared" si="71"/>
        <v>2.1666666599999997</v>
      </c>
      <c r="H281" s="5">
        <f t="shared" si="71"/>
        <v>1</v>
      </c>
      <c r="I281">
        <f t="shared" si="72"/>
        <v>58.163143888137199</v>
      </c>
      <c r="J281">
        <f t="shared" si="73"/>
        <v>43.767856998259191</v>
      </c>
      <c r="K281">
        <f t="shared" si="73"/>
        <v>-38.305691492676203</v>
      </c>
      <c r="L281">
        <f t="shared" si="74"/>
        <v>-10.00025455988124</v>
      </c>
      <c r="M281">
        <f t="shared" si="75"/>
        <v>-23.421762803779146</v>
      </c>
      <c r="S281">
        <f t="shared" si="64"/>
        <v>0</v>
      </c>
      <c r="T281" t="b">
        <f t="shared" si="65"/>
        <v>0</v>
      </c>
      <c r="U281" t="b">
        <f t="shared" si="66"/>
        <v>0</v>
      </c>
    </row>
    <row r="282" spans="1:21" x14ac:dyDescent="0.2">
      <c r="A282">
        <f t="shared" si="76"/>
        <v>100</v>
      </c>
      <c r="B282">
        <f t="shared" si="67"/>
        <v>62.529736794542202</v>
      </c>
      <c r="C282" s="9">
        <f t="shared" si="68"/>
        <v>1.5780000000000012</v>
      </c>
      <c r="D282" s="9">
        <f t="shared" si="69"/>
        <v>82.529736794542202</v>
      </c>
      <c r="E282" s="9">
        <f t="shared" si="69"/>
        <v>-26.673585368135701</v>
      </c>
      <c r="F282" s="9">
        <f t="shared" si="70"/>
        <v>-19.201259322932586</v>
      </c>
      <c r="G282" s="10">
        <f t="shared" si="71"/>
        <v>2.1666666599999997</v>
      </c>
      <c r="H282" s="5">
        <f t="shared" si="71"/>
        <v>1</v>
      </c>
      <c r="I282">
        <f t="shared" si="72"/>
        <v>58.210725998584635</v>
      </c>
      <c r="J282">
        <f t="shared" si="73"/>
        <v>43.707855470899901</v>
      </c>
      <c r="K282">
        <f t="shared" si="73"/>
        <v>-38.44622206949888</v>
      </c>
      <c r="L282">
        <f t="shared" si="74"/>
        <v>-9.9947149654119176</v>
      </c>
      <c r="M282">
        <f t="shared" si="75"/>
        <v>-23.382467518215236</v>
      </c>
      <c r="S282">
        <f t="shared" si="64"/>
        <v>0</v>
      </c>
      <c r="T282" t="b">
        <f t="shared" si="65"/>
        <v>0</v>
      </c>
      <c r="U282" t="b">
        <f t="shared" si="66"/>
        <v>0</v>
      </c>
    </row>
    <row r="283" spans="1:21" x14ac:dyDescent="0.2">
      <c r="A283">
        <f t="shared" si="76"/>
        <v>100</v>
      </c>
      <c r="B283">
        <f t="shared" si="67"/>
        <v>62.791804022498226</v>
      </c>
      <c r="C283" s="9">
        <f t="shared" si="68"/>
        <v>1.5840000000000012</v>
      </c>
      <c r="D283" s="9">
        <f t="shared" si="69"/>
        <v>82.791804022498226</v>
      </c>
      <c r="E283" s="9">
        <f t="shared" si="69"/>
        <v>-26.904683584968023</v>
      </c>
      <c r="F283" s="9">
        <f t="shared" si="70"/>
        <v>-19.354893240498043</v>
      </c>
      <c r="G283" s="10">
        <f t="shared" si="71"/>
        <v>2.1666666599999997</v>
      </c>
      <c r="H283" s="5">
        <f t="shared" si="71"/>
        <v>1</v>
      </c>
      <c r="I283">
        <f t="shared" si="72"/>
        <v>58.258538772347386</v>
      </c>
      <c r="J283">
        <f t="shared" si="73"/>
        <v>43.647887181107428</v>
      </c>
      <c r="K283">
        <f t="shared" si="73"/>
        <v>-38.586516874608172</v>
      </c>
      <c r="L283">
        <f t="shared" si="74"/>
        <v>-9.9892000971528088</v>
      </c>
      <c r="M283">
        <f t="shared" si="75"/>
        <v>-23.343138691334822</v>
      </c>
      <c r="S283">
        <f t="shared" si="64"/>
        <v>0</v>
      </c>
      <c r="T283" t="b">
        <f t="shared" si="65"/>
        <v>0</v>
      </c>
      <c r="U283" t="b">
        <f t="shared" si="66"/>
        <v>0</v>
      </c>
    </row>
    <row r="284" spans="1:21" x14ac:dyDescent="0.2">
      <c r="A284">
        <f t="shared" si="76"/>
        <v>100</v>
      </c>
      <c r="B284">
        <f t="shared" si="67"/>
        <v>63.05351153998312</v>
      </c>
      <c r="C284" s="9">
        <f t="shared" si="68"/>
        <v>1.5900000000000012</v>
      </c>
      <c r="D284" s="9">
        <f t="shared" si="69"/>
        <v>83.05351153998312</v>
      </c>
      <c r="E284" s="9">
        <f t="shared" si="69"/>
        <v>-27.136622862712116</v>
      </c>
      <c r="F284" s="9">
        <f t="shared" si="70"/>
        <v>-19.508886628330561</v>
      </c>
      <c r="G284" s="10">
        <f t="shared" si="71"/>
        <v>2.1666666599999997</v>
      </c>
      <c r="H284" s="5">
        <f t="shared" si="71"/>
        <v>1</v>
      </c>
      <c r="I284">
        <f t="shared" si="72"/>
        <v>58.306579592938121</v>
      </c>
      <c r="J284">
        <f t="shared" si="73"/>
        <v>43.587951980524508</v>
      </c>
      <c r="K284">
        <f t="shared" si="73"/>
        <v>-38.726575706756179</v>
      </c>
      <c r="L284">
        <f t="shared" si="74"/>
        <v>-9.9837093288204013</v>
      </c>
      <c r="M284">
        <f t="shared" si="75"/>
        <v>-23.303776518759975</v>
      </c>
      <c r="S284">
        <f t="shared" si="64"/>
        <v>0</v>
      </c>
      <c r="T284" t="b">
        <f t="shared" si="65"/>
        <v>0</v>
      </c>
      <c r="U284" t="b">
        <f t="shared" si="66"/>
        <v>0</v>
      </c>
    </row>
    <row r="285" spans="1:21" x14ac:dyDescent="0.2">
      <c r="A285">
        <f t="shared" si="76"/>
        <v>100</v>
      </c>
      <c r="B285">
        <f t="shared" si="67"/>
        <v>63.314859545098344</v>
      </c>
      <c r="C285" s="9">
        <f t="shared" si="68"/>
        <v>1.5960000000000012</v>
      </c>
      <c r="D285" s="9">
        <f t="shared" si="69"/>
        <v>83.314859545098344</v>
      </c>
      <c r="E285" s="9">
        <f t="shared" si="69"/>
        <v>-27.369401784929991</v>
      </c>
      <c r="F285" s="9">
        <f t="shared" si="70"/>
        <v>-19.663237253477366</v>
      </c>
      <c r="G285" s="10">
        <f t="shared" si="71"/>
        <v>2.1666666599999997</v>
      </c>
      <c r="H285" s="5">
        <f t="shared" si="71"/>
        <v>1</v>
      </c>
      <c r="I285">
        <f t="shared" si="72"/>
        <v>58.354845854971117</v>
      </c>
      <c r="J285">
        <f t="shared" si="73"/>
        <v>43.528049724551586</v>
      </c>
      <c r="K285">
        <f t="shared" si="73"/>
        <v>-38.86639836586874</v>
      </c>
      <c r="L285">
        <f t="shared" si="74"/>
        <v>-9.9782420394218541</v>
      </c>
      <c r="M285">
        <f t="shared" si="75"/>
        <v>-23.264381201331815</v>
      </c>
      <c r="S285">
        <f t="shared" si="64"/>
        <v>0</v>
      </c>
      <c r="T285" t="b">
        <f t="shared" si="65"/>
        <v>0</v>
      </c>
      <c r="U285" t="b">
        <f t="shared" si="66"/>
        <v>0</v>
      </c>
    </row>
    <row r="286" spans="1:21" x14ac:dyDescent="0.2">
      <c r="A286">
        <f t="shared" si="76"/>
        <v>100</v>
      </c>
      <c r="B286">
        <f t="shared" si="67"/>
        <v>63.575848235088941</v>
      </c>
      <c r="C286" s="9">
        <f t="shared" si="68"/>
        <v>1.6020000000000012</v>
      </c>
      <c r="D286" s="9">
        <f t="shared" si="69"/>
        <v>83.575848235088941</v>
      </c>
      <c r="E286" s="9">
        <f t="shared" si="69"/>
        <v>-27.603018933986828</v>
      </c>
      <c r="F286" s="9">
        <f t="shared" si="70"/>
        <v>-19.817942887428337</v>
      </c>
      <c r="G286" s="10">
        <f t="shared" si="71"/>
        <v>2.1666666599999997</v>
      </c>
      <c r="H286" s="5">
        <f t="shared" si="71"/>
        <v>1</v>
      </c>
      <c r="I286">
        <f t="shared" si="72"/>
        <v>58.403334964217045</v>
      </c>
      <c r="J286">
        <f t="shared" si="73"/>
        <v>43.468180272315053</v>
      </c>
      <c r="K286">
        <f t="shared" si="73"/>
        <v>-39.00598465307673</v>
      </c>
      <c r="L286">
        <f t="shared" si="74"/>
        <v>-9.9727976132428733</v>
      </c>
      <c r="M286">
        <f t="shared" si="75"/>
        <v>-23.224952945040911</v>
      </c>
      <c r="S286">
        <f t="shared" si="64"/>
        <v>0</v>
      </c>
      <c r="T286" t="b">
        <f t="shared" si="65"/>
        <v>0</v>
      </c>
      <c r="U286" t="b">
        <f t="shared" si="66"/>
        <v>0</v>
      </c>
    </row>
    <row r="287" spans="1:21" x14ac:dyDescent="0.2">
      <c r="A287">
        <f t="shared" si="76"/>
        <v>100</v>
      </c>
      <c r="B287">
        <f t="shared" si="67"/>
        <v>63.836477806365792</v>
      </c>
      <c r="C287" s="9">
        <f t="shared" si="68"/>
        <v>1.6080000000000012</v>
      </c>
      <c r="D287" s="9">
        <f t="shared" si="69"/>
        <v>83.836477806365792</v>
      </c>
      <c r="E287" s="9">
        <f t="shared" si="69"/>
        <v>-27.837472891058297</v>
      </c>
      <c r="F287" s="9">
        <f t="shared" si="70"/>
        <v>-19.973001306114039</v>
      </c>
      <c r="G287" s="10">
        <f t="shared" si="71"/>
        <v>2.1666666599999997</v>
      </c>
      <c r="H287" s="5">
        <f t="shared" si="71"/>
        <v>1</v>
      </c>
      <c r="I287">
        <f t="shared" si="72"/>
        <v>58.452044337656176</v>
      </c>
      <c r="J287">
        <f t="shared" si="73"/>
        <v>43.408343486635594</v>
      </c>
      <c r="K287">
        <f t="shared" si="73"/>
        <v>-39.145334370746973</v>
      </c>
      <c r="L287">
        <f t="shared" si="74"/>
        <v>-9.9673754398353314</v>
      </c>
      <c r="M287">
        <f t="shared" si="75"/>
        <v>-23.18549196095789</v>
      </c>
      <c r="S287">
        <f t="shared" si="64"/>
        <v>0</v>
      </c>
      <c r="T287" t="b">
        <f t="shared" si="65"/>
        <v>0</v>
      </c>
      <c r="U287" t="b">
        <f t="shared" si="66"/>
        <v>0</v>
      </c>
    </row>
    <row r="288" spans="1:21" x14ac:dyDescent="0.2">
      <c r="A288">
        <f t="shared" si="76"/>
        <v>100</v>
      </c>
      <c r="B288">
        <f t="shared" si="67"/>
        <v>64.096748454527685</v>
      </c>
      <c r="C288" s="9">
        <f t="shared" si="68"/>
        <v>1.6140000000000012</v>
      </c>
      <c r="D288" s="9">
        <f t="shared" si="69"/>
        <v>84.096748454527685</v>
      </c>
      <c r="E288" s="9">
        <f t="shared" si="69"/>
        <v>-28.072762236138075</v>
      </c>
      <c r="F288" s="9">
        <f t="shared" si="70"/>
        <v>-20.128410289904007</v>
      </c>
      <c r="G288" s="10">
        <f t="shared" si="71"/>
        <v>2.1666666599999997</v>
      </c>
      <c r="H288" s="5">
        <f t="shared" si="71"/>
        <v>1</v>
      </c>
      <c r="I288">
        <f t="shared" si="72"/>
        <v>58.500971403529853</v>
      </c>
      <c r="J288">
        <f t="shared" si="73"/>
        <v>43.348539233996583</v>
      </c>
      <c r="K288">
        <f t="shared" si="73"/>
        <v>-39.284447322512719</v>
      </c>
      <c r="L288">
        <f t="shared" si="74"/>
        <v>-9.9619749140045872</v>
      </c>
      <c r="M288">
        <f t="shared" si="75"/>
        <v>-23.145998465164308</v>
      </c>
      <c r="S288">
        <f t="shared" si="64"/>
        <v>0</v>
      </c>
      <c r="T288" t="b">
        <f t="shared" si="65"/>
        <v>0</v>
      </c>
      <c r="U288" t="b">
        <f t="shared" si="66"/>
        <v>0</v>
      </c>
    </row>
    <row r="289" spans="1:21" x14ac:dyDescent="0.2">
      <c r="A289">
        <f t="shared" si="76"/>
        <v>100</v>
      </c>
      <c r="B289">
        <f t="shared" si="67"/>
        <v>64.35666037438321</v>
      </c>
      <c r="C289" s="9">
        <f t="shared" si="68"/>
        <v>1.6200000000000012</v>
      </c>
      <c r="D289" s="9">
        <f t="shared" si="69"/>
        <v>84.35666037438321</v>
      </c>
      <c r="E289" s="9">
        <f t="shared" si="69"/>
        <v>-28.308885548045524</v>
      </c>
      <c r="F289" s="9">
        <f t="shared" si="70"/>
        <v>-20.284167623605235</v>
      </c>
      <c r="G289" s="10">
        <f t="shared" si="71"/>
        <v>2.1666666599999997</v>
      </c>
      <c r="H289" s="5">
        <f t="shared" si="71"/>
        <v>1</v>
      </c>
      <c r="I289">
        <f t="shared" si="72"/>
        <v>58.550113601390336</v>
      </c>
      <c r="J289">
        <f t="shared" si="73"/>
        <v>43.288767384512553</v>
      </c>
      <c r="K289">
        <f t="shared" si="73"/>
        <v>-39.423323313303705</v>
      </c>
      <c r="L289">
        <f t="shared" si="74"/>
        <v>-9.9565954357965438</v>
      </c>
      <c r="M289">
        <f t="shared" si="75"/>
        <v>-23.106472678683755</v>
      </c>
      <c r="S289">
        <f t="shared" si="64"/>
        <v>0</v>
      </c>
      <c r="T289" t="b">
        <f t="shared" si="65"/>
        <v>0</v>
      </c>
      <c r="U289" t="b">
        <f t="shared" si="66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41" priority="16" stopIfTrue="1" operator="greaterThan">
      <formula>$G$19</formula>
    </cfRule>
    <cfRule type="cellIs" dxfId="40" priority="17" stopIfTrue="1" operator="lessThan">
      <formula>$H$19</formula>
    </cfRule>
    <cfRule type="cellIs" dxfId="39" priority="18" stopIfTrue="1" operator="between">
      <formula>$H$19</formula>
      <formula>$G$19</formula>
    </cfRule>
  </conditionalFormatting>
  <conditionalFormatting sqref="E19:E20">
    <cfRule type="cellIs" dxfId="38" priority="13" stopIfTrue="1" operator="lessThan">
      <formula>$H$19</formula>
    </cfRule>
    <cfRule type="cellIs" dxfId="37" priority="14" stopIfTrue="1" operator="greaterThan">
      <formula>$G$19</formula>
    </cfRule>
    <cfRule type="cellIs" dxfId="36" priority="15" stopIfTrue="1" operator="between">
      <formula>$H$19</formula>
      <formula>$G$19</formula>
    </cfRule>
  </conditionalFormatting>
  <conditionalFormatting sqref="F19">
    <cfRule type="cellIs" dxfId="35" priority="10" stopIfTrue="1" operator="lessThan">
      <formula>$H$19</formula>
    </cfRule>
    <cfRule type="cellIs" dxfId="34" priority="11" stopIfTrue="1" operator="greaterThan">
      <formula>$G$19</formula>
    </cfRule>
    <cfRule type="cellIs" dxfId="33" priority="12" stopIfTrue="1" operator="between">
      <formula>$H$19</formula>
      <formula>$G$19</formula>
    </cfRule>
  </conditionalFormatting>
  <conditionalFormatting sqref="F20">
    <cfRule type="cellIs" dxfId="32" priority="7" stopIfTrue="1" operator="lessThan">
      <formula>$H$19</formula>
    </cfRule>
    <cfRule type="cellIs" dxfId="31" priority="8" stopIfTrue="1" operator="greaterThan">
      <formula>$G$19</formula>
    </cfRule>
    <cfRule type="cellIs" dxfId="30" priority="9" stopIfTrue="1" operator="between">
      <formula>$H$19</formula>
      <formula>$G$19</formula>
    </cfRule>
  </conditionalFormatting>
  <conditionalFormatting sqref="E21:E289">
    <cfRule type="cellIs" dxfId="29" priority="4" stopIfTrue="1" operator="lessThan">
      <formula>$H$19</formula>
    </cfRule>
    <cfRule type="cellIs" dxfId="28" priority="5" stopIfTrue="1" operator="greaterThan">
      <formula>$G$19</formula>
    </cfRule>
    <cfRule type="cellIs" dxfId="27" priority="6" stopIfTrue="1" operator="between">
      <formula>$H$19</formula>
      <formula>$G$19</formula>
    </cfRule>
  </conditionalFormatting>
  <conditionalFormatting sqref="F21:F289">
    <cfRule type="cellIs" dxfId="26" priority="1" stopIfTrue="1" operator="lessThan">
      <formula>$H$19</formula>
    </cfRule>
    <cfRule type="cellIs" dxfId="25" priority="2" stopIfTrue="1" operator="greaterThan">
      <formula>$G$19</formula>
    </cfRule>
    <cfRule type="cellIs" dxfId="24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546"/>
  <sheetViews>
    <sheetView topLeftCell="A44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SummaryChart!G30</f>
        <v>62.5</v>
      </c>
      <c r="D1" s="1" t="s">
        <v>17</v>
      </c>
      <c r="G1" t="s">
        <v>27</v>
      </c>
      <c r="H1" s="6" t="s">
        <v>22</v>
      </c>
      <c r="O1" s="28">
        <f>-(C6/2)/(COS(C2/180*PI())*C1)^2</f>
        <v>-4.164225473967202E-3</v>
      </c>
      <c r="P1" s="5" t="s">
        <v>10</v>
      </c>
    </row>
    <row r="2" spans="2:22" ht="22.5" x14ac:dyDescent="0.3">
      <c r="C2" s="24">
        <f>SummaryChart!H30</f>
        <v>6.0299915257123384</v>
      </c>
      <c r="D2" s="1" t="s">
        <v>18</v>
      </c>
      <c r="G2" s="9" t="s">
        <v>23</v>
      </c>
      <c r="O2" s="28">
        <f>TAN(C2/180*PI())</f>
        <v>0.10563349781335205</v>
      </c>
      <c r="P2" s="5" t="s">
        <v>12</v>
      </c>
    </row>
    <row r="3" spans="2:22" ht="22.5" x14ac:dyDescent="0.3">
      <c r="C3" s="24">
        <f>SummaryChart!J30/12</f>
        <v>0.75420752689681025</v>
      </c>
      <c r="D3" s="1" t="s">
        <v>19</v>
      </c>
      <c r="G3" s="9" t="s">
        <v>28</v>
      </c>
      <c r="O3" s="28">
        <f>C3</f>
        <v>0.75420752689681025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SummaryChart!B30</f>
        <v>21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0.10023697247300589</v>
      </c>
      <c r="C12" s="14"/>
      <c r="D12" s="15">
        <f ca="1">CELL("contents",INDIRECT("D"&amp;C13-1))</f>
        <v>20.756830261993166</v>
      </c>
      <c r="E12" s="15">
        <f ca="1">CELL("contents",INDIRECT("E"&amp;C13-1))</f>
        <v>1.0492767545905362</v>
      </c>
      <c r="F12">
        <f ca="1">D13-D12</f>
        <v>0.34340671047984017</v>
      </c>
      <c r="G12">
        <f ca="1">D13-D11</f>
        <v>0.10023697247300589</v>
      </c>
      <c r="H12" s="27">
        <f ca="1">G12/F12</f>
        <v>0.29188996433105618</v>
      </c>
      <c r="I12">
        <f ca="1">D13-D12</f>
        <v>0.34340671047984017</v>
      </c>
      <c r="J12">
        <f ca="1">E13-E12</f>
        <v>-2.884834991520191E-2</v>
      </c>
      <c r="K12">
        <f ca="1">ATAN(J12/I12)*180/PI()</f>
        <v>-4.8019355568619115</v>
      </c>
      <c r="N12" s="26">
        <f ca="1">E13-E12</f>
        <v>-2.884834991520191E-2</v>
      </c>
      <c r="O12" s="26">
        <f ca="1">N12+E13-H12*N12</f>
        <v>1.0000005985878904</v>
      </c>
      <c r="P12">
        <f ca="1">IF(AND(G12&gt;0,G12&lt;F12),1,0)</f>
        <v>1</v>
      </c>
      <c r="Q12" s="26">
        <f ca="1">IF(P12=1,O12,O13)</f>
        <v>1.0000005985878904</v>
      </c>
    </row>
    <row r="13" spans="2:22" x14ac:dyDescent="0.2">
      <c r="B13" t="str">
        <f ca="1">CELL("address",INDEX(B20:B290,MATCH(MIN(B20:B290),B20:B290,0)))</f>
        <v>$B$78</v>
      </c>
      <c r="C13">
        <f ca="1">CELL("row",INDEX(A20:A289,MATCH(MIN(A20:A289),A20:A289,0)))</f>
        <v>78</v>
      </c>
      <c r="D13" s="15">
        <f ca="1">CELL("contents",INDIRECT("D"&amp;C13))</f>
        <v>21.100236972473006</v>
      </c>
      <c r="E13" s="15">
        <f ca="1">CELL("contents",INDIRECT("E"&amp;C13))</f>
        <v>1.0204284046753342</v>
      </c>
      <c r="F13">
        <f ca="1">D14-D13</f>
        <v>0.34294181720575878</v>
      </c>
      <c r="G13">
        <f ca="1">D14-D11</f>
        <v>0.44317878967876467</v>
      </c>
      <c r="H13" s="27">
        <f ca="1">G13/F13</f>
        <v>1.2922856515129082</v>
      </c>
      <c r="N13" s="26">
        <f ca="1">E14-E13</f>
        <v>-2.9967560341767951E-2</v>
      </c>
      <c r="O13" s="26">
        <f ca="1">E13+H13*N13</f>
        <v>0.98170175643482027</v>
      </c>
      <c r="P13">
        <f ca="1">IF(G13&lt;F13,1,0)</f>
        <v>0</v>
      </c>
    </row>
    <row r="14" spans="2:22" x14ac:dyDescent="0.2">
      <c r="D14" s="15">
        <f ca="1">CELL("contents",INDIRECT("D"&amp;C13+1))</f>
        <v>21.443178789678765</v>
      </c>
      <c r="E14" s="15">
        <f ca="1">CELL("contents",INDIRECT("E"&amp;C13+1))</f>
        <v>0.99046084433356629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C6/C5^2</f>
        <v>3.9283294160739907E-3</v>
      </c>
      <c r="D15" s="32" t="s">
        <v>72</v>
      </c>
      <c r="F15" s="4"/>
      <c r="G15" s="4"/>
      <c r="H15" s="4"/>
      <c r="N15" s="10">
        <v>70</v>
      </c>
      <c r="O15" s="10">
        <f>R19</f>
        <v>21.100236972473006</v>
      </c>
      <c r="P15" s="10">
        <f>Q19</f>
        <v>2.5970974116048566</v>
      </c>
      <c r="Q15" s="10">
        <f>Q19</f>
        <v>2.5970974116048566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C3</f>
        <v>0.75420752689681025</v>
      </c>
      <c r="F19" s="9">
        <f>$O$1*D19^2+$O$2*D19+$O$3</f>
        <v>0.75420752689681025</v>
      </c>
      <c r="G19" s="18">
        <f>H19+G17</f>
        <v>2.1666666599999997</v>
      </c>
      <c r="H19" s="17">
        <v>1</v>
      </c>
      <c r="I19">
        <f>C1</f>
        <v>62.5</v>
      </c>
      <c r="J19">
        <f>C1*COS(C2/180*PI())</f>
        <v>62.15419022535557</v>
      </c>
      <c r="K19">
        <f>C1*SIN(C2/180*PI())</f>
        <v>6.565564517260766</v>
      </c>
      <c r="L19">
        <f>-C15*I19*J19</f>
        <v>-15.260133362157674</v>
      </c>
      <c r="M19">
        <f>-C6-C15*I19*K19</f>
        <v>-33.78598126414294</v>
      </c>
      <c r="N19" s="16">
        <f>MAX(E19:E289)</f>
        <v>1.4023329055472924</v>
      </c>
      <c r="O19" s="19">
        <f>INDEX(C19:C289,MATCH(N19,E19:E289,0),1)</f>
        <v>0.19800000000000009</v>
      </c>
      <c r="P19" s="19">
        <f>COUNTIF(E19:E289,"&gt;"&amp;H19)*_dt</f>
        <v>0.318</v>
      </c>
      <c r="Q19" s="21">
        <f>INDEX(D19:D289,MATCH(T17,T19:T289,0),1)</f>
        <v>2.5970974116048566</v>
      </c>
      <c r="R19" s="21">
        <f>INDEX(D19:D289,MATCH(T17,U19:U289,0),1)</f>
        <v>21.100236972473006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18.503139560868149</v>
      </c>
    </row>
    <row r="20" spans="1:22" x14ac:dyDescent="0.2">
      <c r="A20">
        <f>B20</f>
        <v>20.627349541048385</v>
      </c>
      <c r="B20">
        <f>ABS(D20-$D$11)</f>
        <v>20.627349541048385</v>
      </c>
      <c r="C20" s="9">
        <f>C19+_dt</f>
        <v>6.0000000000000001E-3</v>
      </c>
      <c r="D20" s="9">
        <f>D19+$C$7*(J19+J20)/2</f>
        <v>0.37265045895161458</v>
      </c>
      <c r="E20" s="9">
        <f>E19+$C$7*(K19+K20)/2</f>
        <v>0.79299276633762028</v>
      </c>
      <c r="F20" s="9">
        <f>$O$1*D20^2+$O$2*D20+$O$3</f>
        <v>0.79299361915640443</v>
      </c>
      <c r="G20" s="10">
        <f>G19</f>
        <v>2.1666666599999997</v>
      </c>
      <c r="H20" s="5">
        <f>H19</f>
        <v>1</v>
      </c>
      <c r="I20">
        <f>SQRT(J20^2+K20^2)</f>
        <v>62.387946062133771</v>
      </c>
      <c r="J20">
        <f>J19+L19*$C$7</f>
        <v>62.062629425182621</v>
      </c>
      <c r="K20">
        <f>K19+M19*$C$7</f>
        <v>6.3628486296759084</v>
      </c>
      <c r="L20">
        <f>-$C$15*I20*J20</f>
        <v>-15.210334275716468</v>
      </c>
      <c r="M20">
        <f>-$C$6-$C$15*I20*K20</f>
        <v>-33.733409510997689</v>
      </c>
      <c r="Q20" s="22"/>
      <c r="R20" s="22"/>
      <c r="S20">
        <f t="shared" ref="S20:S83" si="0">GESTEP(E20,H20)</f>
        <v>0</v>
      </c>
      <c r="T20" t="b">
        <f t="shared" ref="T20:T83" si="1">AND(S19=0,S20=1)</f>
        <v>0</v>
      </c>
      <c r="U20" t="b">
        <f t="shared" ref="U20:U83" si="2">AND(S20=1,S21=0)</f>
        <v>0</v>
      </c>
    </row>
    <row r="21" spans="1:22" x14ac:dyDescent="0.2">
      <c r="A21">
        <f>IF(B21&lt;B20,B21,100)</f>
        <v>20.255247550514252</v>
      </c>
      <c r="B21">
        <f t="shared" ref="B21:B84" si="3">ABS(D21-$D$11)</f>
        <v>20.255247550514252</v>
      </c>
      <c r="C21" s="9">
        <f t="shared" ref="C21:C84" si="4">C20+_dt</f>
        <v>1.2E-2</v>
      </c>
      <c r="D21" s="9">
        <f t="shared" ref="D21:D84" si="5">D20+$C$7*(J20+J21)/2</f>
        <v>0.74475244948574737</v>
      </c>
      <c r="E21" s="9">
        <f t="shared" ref="E21:E84" si="6">E20+$C$7*(K20+K21)/2</f>
        <v>0.83056265674447782</v>
      </c>
      <c r="F21" s="9">
        <f t="shared" ref="F21:F84" si="7">$O$1*D21^2+$O$2*D21+$O$3</f>
        <v>0.83056861961784867</v>
      </c>
      <c r="G21" s="10">
        <f t="shared" ref="G21:H36" si="8">G20</f>
        <v>2.1666666599999997</v>
      </c>
      <c r="H21" s="5">
        <f t="shared" si="8"/>
        <v>1</v>
      </c>
      <c r="I21">
        <f t="shared" ref="I21:I84" si="9">SQRT(J21^2+K21^2)</f>
        <v>62.27681351461063</v>
      </c>
      <c r="J21">
        <f t="shared" ref="J21:J84" si="10">J20+L20*$C$7</f>
        <v>61.97136741952832</v>
      </c>
      <c r="K21">
        <f t="shared" ref="K21:K84" si="11">K20+M20*$C$7</f>
        <v>6.1604481726099225</v>
      </c>
      <c r="L21">
        <f t="shared" ref="L21:L84" si="12">-$C$15*I21*J21</f>
        <v>-15.160913200673692</v>
      </c>
      <c r="M21">
        <f t="shared" ref="M21:M84" si="13">-$C$6-$C$15*I21*K21</f>
        <v>-33.681115687635391</v>
      </c>
      <c r="S21">
        <f t="shared" si="0"/>
        <v>0</v>
      </c>
      <c r="T21" t="b">
        <f t="shared" si="1"/>
        <v>0</v>
      </c>
      <c r="U21" t="b">
        <f t="shared" si="2"/>
        <v>0</v>
      </c>
    </row>
    <row r="22" spans="1:22" x14ac:dyDescent="0.2">
      <c r="A22">
        <f t="shared" ref="A22:A85" si="14">IF(B22&lt;B21,B22,100)</f>
        <v>19.883692242434694</v>
      </c>
      <c r="B22">
        <f t="shared" si="3"/>
        <v>19.883692242434694</v>
      </c>
      <c r="C22" s="9">
        <f t="shared" si="4"/>
        <v>1.8000000000000002E-2</v>
      </c>
      <c r="D22" s="9">
        <f t="shared" si="5"/>
        <v>1.1163077575653051</v>
      </c>
      <c r="E22" s="9">
        <f t="shared" si="6"/>
        <v>0.86691908569775988</v>
      </c>
      <c r="F22" s="9">
        <f t="shared" si="7"/>
        <v>0.86693779949982841</v>
      </c>
      <c r="G22" s="10">
        <f t="shared" si="8"/>
        <v>2.1666666599999997</v>
      </c>
      <c r="H22" s="5">
        <f t="shared" si="8"/>
        <v>1</v>
      </c>
      <c r="I22">
        <f t="shared" si="9"/>
        <v>62.1666004845397</v>
      </c>
      <c r="J22">
        <f t="shared" si="10"/>
        <v>61.880401940324276</v>
      </c>
      <c r="K22">
        <f t="shared" si="11"/>
        <v>5.9583614784841101</v>
      </c>
      <c r="L22">
        <f t="shared" si="12"/>
        <v>-15.111867745562462</v>
      </c>
      <c r="M22">
        <f t="shared" si="13"/>
        <v>-33.629096732079077</v>
      </c>
      <c r="S22">
        <f t="shared" si="0"/>
        <v>0</v>
      </c>
      <c r="T22" t="b">
        <f t="shared" si="1"/>
        <v>0</v>
      </c>
      <c r="U22" t="b">
        <f t="shared" si="2"/>
        <v>0</v>
      </c>
    </row>
    <row r="23" spans="1:22" x14ac:dyDescent="0.2">
      <c r="A23">
        <f t="shared" si="14"/>
        <v>19.512681844412171</v>
      </c>
      <c r="B23">
        <f t="shared" si="3"/>
        <v>19.512681844412171</v>
      </c>
      <c r="C23" s="9">
        <f t="shared" si="4"/>
        <v>2.4E-2</v>
      </c>
      <c r="D23" s="9">
        <f t="shared" si="5"/>
        <v>1.4873181555878308</v>
      </c>
      <c r="E23" s="9">
        <f t="shared" si="6"/>
        <v>0.90206393082748715</v>
      </c>
      <c r="F23" s="9">
        <f t="shared" si="7"/>
        <v>0.90210639916614532</v>
      </c>
      <c r="G23" s="10">
        <f t="shared" si="8"/>
        <v>2.1666666599999997</v>
      </c>
      <c r="H23" s="5">
        <f t="shared" si="8"/>
        <v>1</v>
      </c>
      <c r="I23">
        <f t="shared" si="9"/>
        <v>62.057305104855132</v>
      </c>
      <c r="J23">
        <f t="shared" si="10"/>
        <v>61.789730733850902</v>
      </c>
      <c r="K23">
        <f t="shared" si="11"/>
        <v>5.7565868980916353</v>
      </c>
      <c r="L23">
        <f t="shared" si="12"/>
        <v>-15.063195536880109</v>
      </c>
      <c r="M23">
        <f t="shared" si="13"/>
        <v>-33.577349602614333</v>
      </c>
      <c r="S23">
        <f t="shared" si="0"/>
        <v>0</v>
      </c>
      <c r="T23" t="b">
        <f t="shared" si="1"/>
        <v>0</v>
      </c>
      <c r="U23" t="b">
        <f t="shared" si="2"/>
        <v>0</v>
      </c>
    </row>
    <row r="24" spans="1:22" x14ac:dyDescent="0.2">
      <c r="A24">
        <f t="shared" si="14"/>
        <v>19.142214597528728</v>
      </c>
      <c r="B24">
        <f t="shared" si="3"/>
        <v>19.142214597528728</v>
      </c>
      <c r="C24" s="9">
        <f t="shared" si="4"/>
        <v>0.03</v>
      </c>
      <c r="D24" s="9">
        <f t="shared" si="5"/>
        <v>1.8577854024712723</v>
      </c>
      <c r="E24" s="9">
        <f t="shared" si="6"/>
        <v>0.93599905992318988</v>
      </c>
      <c r="F24" s="9">
        <f t="shared" si="7"/>
        <v>0.93607962842390724</v>
      </c>
      <c r="G24" s="10">
        <f t="shared" si="8"/>
        <v>2.1666666599999997</v>
      </c>
      <c r="H24" s="5">
        <f t="shared" si="8"/>
        <v>1</v>
      </c>
      <c r="I24">
        <f t="shared" si="9"/>
        <v>61.948925513930725</v>
      </c>
      <c r="J24">
        <f t="shared" si="10"/>
        <v>61.699351560629623</v>
      </c>
      <c r="K24">
        <f t="shared" si="11"/>
        <v>5.5551228004759494</v>
      </c>
      <c r="L24">
        <f t="shared" si="12"/>
        <v>-15.01489421882407</v>
      </c>
      <c r="M24">
        <f t="shared" si="13"/>
        <v>-33.525871277605901</v>
      </c>
      <c r="S24">
        <f t="shared" si="0"/>
        <v>0</v>
      </c>
      <c r="T24" t="b">
        <f t="shared" si="1"/>
        <v>0</v>
      </c>
      <c r="U24" t="b">
        <f t="shared" si="2"/>
        <v>0</v>
      </c>
    </row>
    <row r="25" spans="1:22" x14ac:dyDescent="0.2">
      <c r="A25">
        <f t="shared" si="14"/>
        <v>18.772288756260888</v>
      </c>
      <c r="B25">
        <f t="shared" si="3"/>
        <v>18.772288756260888</v>
      </c>
      <c r="C25" s="9">
        <f t="shared" si="4"/>
        <v>3.5999999999999997E-2</v>
      </c>
      <c r="D25" s="9">
        <f t="shared" si="5"/>
        <v>2.2277112437391113</v>
      </c>
      <c r="E25" s="9">
        <f t="shared" si="6"/>
        <v>0.96872633104304873</v>
      </c>
      <c r="F25" s="9">
        <f t="shared" si="7"/>
        <v>0.96886266681889222</v>
      </c>
      <c r="G25" s="10">
        <f t="shared" si="8"/>
        <v>2.1666666599999997</v>
      </c>
      <c r="H25" s="5">
        <f t="shared" si="8"/>
        <v>1</v>
      </c>
      <c r="I25">
        <f t="shared" si="9"/>
        <v>61.841459855197321</v>
      </c>
      <c r="J25">
        <f t="shared" si="10"/>
        <v>61.609262195316681</v>
      </c>
      <c r="K25">
        <f t="shared" si="11"/>
        <v>5.3539675728103138</v>
      </c>
      <c r="L25">
        <f t="shared" si="12"/>
        <v>-14.966961453031145</v>
      </c>
      <c r="M25">
        <f t="shared" si="13"/>
        <v>-33.47465875531816</v>
      </c>
      <c r="S25">
        <f t="shared" si="0"/>
        <v>0</v>
      </c>
      <c r="T25" t="b">
        <f t="shared" si="1"/>
        <v>0</v>
      </c>
      <c r="U25" t="b">
        <f t="shared" si="2"/>
        <v>0</v>
      </c>
    </row>
    <row r="26" spans="1:22" x14ac:dyDescent="0.2">
      <c r="A26">
        <f t="shared" si="14"/>
        <v>18.402902588395143</v>
      </c>
      <c r="B26">
        <f t="shared" si="3"/>
        <v>18.402902588395143</v>
      </c>
      <c r="C26" s="9">
        <f t="shared" si="4"/>
        <v>4.1999999999999996E-2</v>
      </c>
      <c r="D26" s="9">
        <f t="shared" si="5"/>
        <v>2.5970974116048566</v>
      </c>
      <c r="E26" s="9">
        <f t="shared" si="6"/>
        <v>1.0002475926223149</v>
      </c>
      <c r="F26" s="9">
        <f t="shared" si="7"/>
        <v>1.0004606639281202</v>
      </c>
      <c r="G26" s="10">
        <f t="shared" si="8"/>
        <v>2.1666666599999997</v>
      </c>
      <c r="H26" s="5">
        <f t="shared" si="8"/>
        <v>1</v>
      </c>
      <c r="I26">
        <f t="shared" si="9"/>
        <v>61.734906276763034</v>
      </c>
      <c r="J26">
        <f t="shared" si="10"/>
        <v>61.519460426598492</v>
      </c>
      <c r="K26">
        <f t="shared" si="11"/>
        <v>5.1531196202784049</v>
      </c>
      <c r="L26">
        <f t="shared" si="12"/>
        <v>-14.919394918320084</v>
      </c>
      <c r="M26">
        <f t="shared" si="13"/>
        <v>-33.423709053739309</v>
      </c>
      <c r="S26">
        <f t="shared" si="0"/>
        <v>1</v>
      </c>
      <c r="T26" t="b">
        <f t="shared" si="1"/>
        <v>1</v>
      </c>
      <c r="U26" t="b">
        <f t="shared" si="2"/>
        <v>0</v>
      </c>
    </row>
    <row r="27" spans="1:22" x14ac:dyDescent="0.2">
      <c r="A27">
        <f t="shared" si="14"/>
        <v>18.034054374944084</v>
      </c>
      <c r="B27">
        <f t="shared" si="3"/>
        <v>18.034054374944084</v>
      </c>
      <c r="C27" s="9">
        <f t="shared" si="4"/>
        <v>4.7999999999999994E-2</v>
      </c>
      <c r="D27" s="9">
        <f t="shared" si="5"/>
        <v>2.9659456250559177</v>
      </c>
      <c r="E27" s="9">
        <f t="shared" si="6"/>
        <v>1.030564683581018</v>
      </c>
      <c r="F27" s="9">
        <f t="shared" si="7"/>
        <v>1.0308787396496559</v>
      </c>
      <c r="G27" s="10">
        <f t="shared" si="8"/>
        <v>2.1666666599999997</v>
      </c>
      <c r="H27" s="5">
        <f t="shared" si="8"/>
        <v>1</v>
      </c>
      <c r="I27">
        <f t="shared" si="9"/>
        <v>61.629262931036344</v>
      </c>
      <c r="J27">
        <f t="shared" si="10"/>
        <v>61.429944057088569</v>
      </c>
      <c r="K27">
        <f t="shared" si="11"/>
        <v>4.9525773659559693</v>
      </c>
      <c r="L27">
        <f t="shared" si="12"/>
        <v>-14.872192310437466</v>
      </c>
      <c r="M27">
        <f t="shared" si="13"/>
        <v>-33.373019210409289</v>
      </c>
      <c r="S27">
        <f t="shared" si="0"/>
        <v>1</v>
      </c>
      <c r="T27" t="b">
        <f t="shared" si="1"/>
        <v>0</v>
      </c>
      <c r="U27" t="b">
        <f t="shared" si="2"/>
        <v>0</v>
      </c>
    </row>
    <row r="28" spans="1:22" x14ac:dyDescent="0.2">
      <c r="A28">
        <f t="shared" si="14"/>
        <v>17.665742410063139</v>
      </c>
      <c r="B28">
        <f t="shared" si="3"/>
        <v>17.665742410063139</v>
      </c>
      <c r="C28" s="9">
        <f t="shared" si="4"/>
        <v>5.3999999999999992E-2</v>
      </c>
      <c r="D28" s="9">
        <f t="shared" si="5"/>
        <v>3.3342575899368612</v>
      </c>
      <c r="E28" s="9">
        <f t="shared" si="6"/>
        <v>1.0596794334309665</v>
      </c>
      <c r="F28" s="9">
        <f t="shared" si="7"/>
        <v>1.0601219844896792</v>
      </c>
      <c r="G28" s="10">
        <f t="shared" si="8"/>
        <v>2.1666666599999997</v>
      </c>
      <c r="H28" s="5">
        <f t="shared" si="8"/>
        <v>1</v>
      </c>
      <c r="I28">
        <f t="shared" si="9"/>
        <v>61.524527974352026</v>
      </c>
      <c r="J28">
        <f t="shared" si="10"/>
        <v>61.340710903225947</v>
      </c>
      <c r="K28">
        <f t="shared" si="11"/>
        <v>4.7523392506935132</v>
      </c>
      <c r="L28">
        <f t="shared" si="12"/>
        <v>-14.825351341806844</v>
      </c>
      <c r="M28">
        <f t="shared" si="13"/>
        <v>-33.322586282251336</v>
      </c>
      <c r="S28">
        <f t="shared" si="0"/>
        <v>1</v>
      </c>
      <c r="T28" t="b">
        <f t="shared" si="1"/>
        <v>0</v>
      </c>
      <c r="U28" t="b">
        <f t="shared" si="2"/>
        <v>0</v>
      </c>
    </row>
    <row r="29" spans="1:22" x14ac:dyDescent="0.2">
      <c r="A29">
        <f t="shared" si="14"/>
        <v>17.297965000967935</v>
      </c>
      <c r="B29">
        <f t="shared" si="3"/>
        <v>17.297965000967935</v>
      </c>
      <c r="C29" s="9">
        <f t="shared" si="4"/>
        <v>5.9999999999999991E-2</v>
      </c>
      <c r="D29" s="9">
        <f t="shared" si="5"/>
        <v>3.7020349990320645</v>
      </c>
      <c r="E29" s="9">
        <f t="shared" si="6"/>
        <v>1.087593662382047</v>
      </c>
      <c r="F29" s="9">
        <f t="shared" si="7"/>
        <v>1.0881954598468422</v>
      </c>
      <c r="G29" s="10">
        <f t="shared" si="8"/>
        <v>2.1666666599999997</v>
      </c>
      <c r="H29" s="5">
        <f t="shared" si="8"/>
        <v>1</v>
      </c>
      <c r="I29">
        <f t="shared" si="9"/>
        <v>61.420699566600049</v>
      </c>
      <c r="J29">
        <f t="shared" si="10"/>
        <v>61.251758795175107</v>
      </c>
      <c r="K29">
        <f t="shared" si="11"/>
        <v>4.5524037330000056</v>
      </c>
      <c r="L29">
        <f t="shared" si="12"/>
        <v>-14.778869741281104</v>
      </c>
      <c r="M29">
        <f t="shared" si="13"/>
        <v>-33.272407345407174</v>
      </c>
      <c r="S29">
        <f t="shared" si="0"/>
        <v>1</v>
      </c>
      <c r="T29" t="b">
        <f t="shared" si="1"/>
        <v>0</v>
      </c>
      <c r="U29" t="b">
        <f t="shared" si="2"/>
        <v>0</v>
      </c>
    </row>
    <row r="30" spans="1:22" x14ac:dyDescent="0.2">
      <c r="A30">
        <f t="shared" si="14"/>
        <v>16.930720467852229</v>
      </c>
      <c r="B30">
        <f t="shared" si="3"/>
        <v>16.930720467852229</v>
      </c>
      <c r="C30" s="9">
        <f t="shared" si="4"/>
        <v>6.5999999999999989E-2</v>
      </c>
      <c r="D30" s="9">
        <f t="shared" si="5"/>
        <v>4.0692795321477719</v>
      </c>
      <c r="E30" s="9">
        <f t="shared" si="6"/>
        <v>1.1143091814478296</v>
      </c>
      <c r="F30" s="9">
        <f t="shared" si="7"/>
        <v>1.1151041982939489</v>
      </c>
      <c r="G30" s="10">
        <f t="shared" si="8"/>
        <v>2.1666666599999997</v>
      </c>
      <c r="H30" s="5">
        <f t="shared" si="8"/>
        <v>1</v>
      </c>
      <c r="I30">
        <f t="shared" si="9"/>
        <v>61.317775870857481</v>
      </c>
      <c r="J30">
        <f t="shared" si="10"/>
        <v>61.163085576727418</v>
      </c>
      <c r="K30">
        <f t="shared" si="11"/>
        <v>4.3527692889275622</v>
      </c>
      <c r="L30">
        <f t="shared" si="12"/>
        <v>-14.732745253898091</v>
      </c>
      <c r="M30">
        <f t="shared" si="13"/>
        <v>-33.222479495075731</v>
      </c>
      <c r="S30">
        <f t="shared" si="0"/>
        <v>1</v>
      </c>
      <c r="T30" t="b">
        <f t="shared" si="1"/>
        <v>0</v>
      </c>
      <c r="U30" t="b">
        <f t="shared" si="2"/>
        <v>0</v>
      </c>
    </row>
    <row r="31" spans="1:22" x14ac:dyDescent="0.2">
      <c r="A31">
        <f t="shared" si="14"/>
        <v>16.564007143806435</v>
      </c>
      <c r="B31">
        <f t="shared" si="3"/>
        <v>16.564007143806435</v>
      </c>
      <c r="C31" s="9">
        <f t="shared" si="4"/>
        <v>7.1999999999999995E-2</v>
      </c>
      <c r="D31" s="9">
        <f t="shared" si="5"/>
        <v>4.4359928561935664</v>
      </c>
      <c r="E31" s="9">
        <f t="shared" si="6"/>
        <v>1.1398277925504836</v>
      </c>
      <c r="F31" s="9">
        <f t="shared" si="7"/>
        <v>1.1408532038569827</v>
      </c>
      <c r="G31" s="10">
        <f t="shared" si="8"/>
        <v>2.1666666599999997</v>
      </c>
      <c r="H31" s="5">
        <f t="shared" si="8"/>
        <v>1</v>
      </c>
      <c r="I31">
        <f t="shared" si="9"/>
        <v>61.215755053023379</v>
      </c>
      <c r="J31">
        <f t="shared" si="10"/>
        <v>61.07468910520403</v>
      </c>
      <c r="K31">
        <f t="shared" si="11"/>
        <v>4.1534344119571074</v>
      </c>
      <c r="L31">
        <f t="shared" si="12"/>
        <v>-14.686975640639378</v>
      </c>
      <c r="M31">
        <f t="shared" si="13"/>
        <v>-33.172799845355406</v>
      </c>
      <c r="S31">
        <f t="shared" si="0"/>
        <v>1</v>
      </c>
      <c r="T31" t="b">
        <f t="shared" si="1"/>
        <v>0</v>
      </c>
      <c r="U31" t="b">
        <f t="shared" si="2"/>
        <v>0</v>
      </c>
    </row>
    <row r="32" spans="1:22" x14ac:dyDescent="0.2">
      <c r="A32">
        <f t="shared" si="14"/>
        <v>16.197823374736743</v>
      </c>
      <c r="B32">
        <f t="shared" si="3"/>
        <v>16.197823374736743</v>
      </c>
      <c r="C32" s="9">
        <f t="shared" si="4"/>
        <v>7.8E-2</v>
      </c>
      <c r="D32" s="9">
        <f t="shared" si="5"/>
        <v>4.8021766252632592</v>
      </c>
      <c r="E32" s="9">
        <f t="shared" si="6"/>
        <v>1.1641512886250098</v>
      </c>
      <c r="F32" s="9">
        <f t="shared" si="7"/>
        <v>1.1654474522915039</v>
      </c>
      <c r="G32" s="10">
        <f t="shared" si="8"/>
        <v>2.1666666599999997</v>
      </c>
      <c r="H32" s="5">
        <f t="shared" si="8"/>
        <v>1</v>
      </c>
      <c r="I32">
        <f t="shared" si="9"/>
        <v>61.114635281456678</v>
      </c>
      <c r="J32">
        <f t="shared" si="10"/>
        <v>60.986567251360192</v>
      </c>
      <c r="K32">
        <f t="shared" si="11"/>
        <v>3.9543976128849749</v>
      </c>
      <c r="L32">
        <f t="shared" si="12"/>
        <v>-14.641558678192185</v>
      </c>
      <c r="M32">
        <f t="shared" si="13"/>
        <v>-33.123365529089803</v>
      </c>
      <c r="S32">
        <f t="shared" si="0"/>
        <v>1</v>
      </c>
      <c r="T32" t="b">
        <f t="shared" si="1"/>
        <v>0</v>
      </c>
      <c r="U32" t="b">
        <f t="shared" si="2"/>
        <v>0</v>
      </c>
    </row>
    <row r="33" spans="1:21" x14ac:dyDescent="0.2">
      <c r="A33">
        <f t="shared" si="14"/>
        <v>15.832167519284788</v>
      </c>
      <c r="B33">
        <f t="shared" si="3"/>
        <v>15.832167519284788</v>
      </c>
      <c r="C33" s="9">
        <f t="shared" si="4"/>
        <v>8.4000000000000005E-2</v>
      </c>
      <c r="D33" s="9">
        <f t="shared" si="5"/>
        <v>5.1678324807152132</v>
      </c>
      <c r="E33" s="9">
        <f t="shared" si="6"/>
        <v>1.187281453722796</v>
      </c>
      <c r="F33" s="9">
        <f t="shared" si="7"/>
        <v>1.1888918913564521</v>
      </c>
      <c r="G33" s="10">
        <f t="shared" si="8"/>
        <v>2.1666666599999997</v>
      </c>
      <c r="H33" s="5">
        <f t="shared" si="8"/>
        <v>1</v>
      </c>
      <c r="I33">
        <f t="shared" si="9"/>
        <v>61.014414726617325</v>
      </c>
      <c r="J33">
        <f t="shared" si="10"/>
        <v>60.898717899291036</v>
      </c>
      <c r="K33">
        <f t="shared" si="11"/>
        <v>3.755657419710436</v>
      </c>
      <c r="L33">
        <f t="shared" si="12"/>
        <v>-14.59649215871447</v>
      </c>
      <c r="M33">
        <f t="shared" si="13"/>
        <v>-33.074173697716866</v>
      </c>
      <c r="S33">
        <f t="shared" si="0"/>
        <v>1</v>
      </c>
      <c r="T33" t="b">
        <f t="shared" si="1"/>
        <v>0</v>
      </c>
      <c r="U33" t="b">
        <f t="shared" si="2"/>
        <v>0</v>
      </c>
    </row>
    <row r="34" spans="1:21" x14ac:dyDescent="0.2">
      <c r="A34">
        <f t="shared" si="14"/>
        <v>15.467037948747898</v>
      </c>
      <c r="B34">
        <f t="shared" si="3"/>
        <v>15.467037948747898</v>
      </c>
      <c r="C34" s="9">
        <f t="shared" si="4"/>
        <v>9.0000000000000011E-2</v>
      </c>
      <c r="D34" s="9">
        <f t="shared" si="5"/>
        <v>5.5329620512521025</v>
      </c>
      <c r="E34" s="9">
        <f t="shared" si="6"/>
        <v>1.2092200631144998</v>
      </c>
      <c r="F34" s="9">
        <f t="shared" si="7"/>
        <v>1.2111914410853741</v>
      </c>
      <c r="G34" s="10">
        <f t="shared" si="8"/>
        <v>2.1666666599999997</v>
      </c>
      <c r="H34" s="5">
        <f t="shared" si="8"/>
        <v>1</v>
      </c>
      <c r="I34">
        <f t="shared" si="9"/>
        <v>60.91509156071038</v>
      </c>
      <c r="J34">
        <f t="shared" si="10"/>
        <v>60.811138946338751</v>
      </c>
      <c r="K34">
        <f t="shared" si="11"/>
        <v>3.5572123775241349</v>
      </c>
      <c r="L34">
        <f t="shared" si="12"/>
        <v>-14.551773889603096</v>
      </c>
      <c r="M34">
        <f t="shared" si="13"/>
        <v>-33.025221521121424</v>
      </c>
      <c r="S34">
        <f t="shared" si="0"/>
        <v>1</v>
      </c>
      <c r="T34" t="b">
        <f t="shared" si="1"/>
        <v>0</v>
      </c>
      <c r="U34" t="b">
        <f t="shared" si="2"/>
        <v>0</v>
      </c>
    </row>
    <row r="35" spans="1:21" x14ac:dyDescent="0.2">
      <c r="A35">
        <f t="shared" si="14"/>
        <v>15.102433046999877</v>
      </c>
      <c r="B35">
        <f t="shared" si="3"/>
        <v>15.102433046999877</v>
      </c>
      <c r="C35" s="9">
        <f t="shared" si="4"/>
        <v>9.6000000000000016E-2</v>
      </c>
      <c r="D35" s="9">
        <f t="shared" si="5"/>
        <v>5.8975669530001218</v>
      </c>
      <c r="E35" s="9">
        <f t="shared" si="6"/>
        <v>1.2299688833922644</v>
      </c>
      <c r="F35" s="9">
        <f t="shared" si="7"/>
        <v>1.2323509940551041</v>
      </c>
      <c r="G35" s="10">
        <f t="shared" si="8"/>
        <v>2.1666666599999997</v>
      </c>
      <c r="H35" s="5">
        <f t="shared" si="8"/>
        <v>1</v>
      </c>
      <c r="I35">
        <f t="shared" si="9"/>
        <v>60.816663957333454</v>
      </c>
      <c r="J35">
        <f t="shared" si="10"/>
        <v>60.723828303001135</v>
      </c>
      <c r="K35">
        <f t="shared" si="11"/>
        <v>3.3590610483974062</v>
      </c>
      <c r="L35">
        <f t="shared" si="12"/>
        <v>-14.507401693265091</v>
      </c>
      <c r="M35">
        <f t="shared" si="13"/>
        <v>-32.976506187491033</v>
      </c>
      <c r="S35">
        <f t="shared" si="0"/>
        <v>1</v>
      </c>
      <c r="T35" t="b">
        <f t="shared" si="1"/>
        <v>0</v>
      </c>
      <c r="U35" t="b">
        <f t="shared" si="2"/>
        <v>0</v>
      </c>
    </row>
    <row r="36" spans="1:21" x14ac:dyDescent="0.2">
      <c r="A36">
        <f t="shared" si="14"/>
        <v>14.73835121041235</v>
      </c>
      <c r="B36">
        <f t="shared" si="3"/>
        <v>14.73835121041235</v>
      </c>
      <c r="C36" s="9">
        <f t="shared" si="4"/>
        <v>0.10200000000000002</v>
      </c>
      <c r="D36" s="9">
        <f t="shared" si="5"/>
        <v>6.2616487895876496</v>
      </c>
      <c r="E36" s="9">
        <f t="shared" si="6"/>
        <v>1.2495296725712739</v>
      </c>
      <c r="F36" s="9">
        <f t="shared" si="7"/>
        <v>1.2523754156519238</v>
      </c>
      <c r="G36" s="10">
        <f t="shared" si="8"/>
        <v>2.1666666599999997</v>
      </c>
      <c r="H36" s="5">
        <f t="shared" si="8"/>
        <v>1</v>
      </c>
      <c r="I36">
        <f t="shared" si="9"/>
        <v>60.719130091127298</v>
      </c>
      <c r="J36">
        <f t="shared" si="10"/>
        <v>60.636783892841542</v>
      </c>
      <c r="K36">
        <f t="shared" si="11"/>
        <v>3.1612020112724601</v>
      </c>
      <c r="L36">
        <f t="shared" si="12"/>
        <v>-14.463373406891984</v>
      </c>
      <c r="M36">
        <f t="shared" si="13"/>
        <v>-32.928024903175135</v>
      </c>
      <c r="S36">
        <f t="shared" si="0"/>
        <v>1</v>
      </c>
      <c r="T36" t="b">
        <f t="shared" si="1"/>
        <v>0</v>
      </c>
      <c r="U36" t="b">
        <f t="shared" si="2"/>
        <v>0</v>
      </c>
    </row>
    <row r="37" spans="1:21" x14ac:dyDescent="0.2">
      <c r="A37">
        <f t="shared" si="14"/>
        <v>14.374790847776625</v>
      </c>
      <c r="B37">
        <f t="shared" si="3"/>
        <v>14.374790847776625</v>
      </c>
      <c r="C37" s="9">
        <f t="shared" si="4"/>
        <v>0.10800000000000003</v>
      </c>
      <c r="D37" s="9">
        <f t="shared" si="5"/>
        <v>6.6252091522233751</v>
      </c>
      <c r="E37" s="9">
        <f t="shared" si="6"/>
        <v>1.2679041801906514</v>
      </c>
      <c r="F37" s="9">
        <f t="shared" si="7"/>
        <v>1.2712695443352251</v>
      </c>
      <c r="G37" s="10">
        <f t="shared" ref="G37:H52" si="15">G36</f>
        <v>2.1666666599999997</v>
      </c>
      <c r="H37" s="5">
        <f t="shared" si="15"/>
        <v>1</v>
      </c>
      <c r="I37">
        <f t="shared" si="9"/>
        <v>60.62248813742967</v>
      </c>
      <c r="J37">
        <f t="shared" si="10"/>
        <v>60.550003652400193</v>
      </c>
      <c r="K37">
        <f t="shared" si="11"/>
        <v>2.9636338618534093</v>
      </c>
      <c r="L37">
        <f t="shared" si="12"/>
        <v>-14.419686882237137</v>
      </c>
      <c r="M37">
        <f t="shared" si="13"/>
        <v>-32.879774892547466</v>
      </c>
      <c r="S37">
        <f t="shared" si="0"/>
        <v>1</v>
      </c>
      <c r="T37" t="b">
        <f t="shared" si="1"/>
        <v>0</v>
      </c>
      <c r="U37" t="b">
        <f t="shared" si="2"/>
        <v>0</v>
      </c>
    </row>
    <row r="38" spans="1:21" x14ac:dyDescent="0.2">
      <c r="A38">
        <f t="shared" si="14"/>
        <v>14.011750380226104</v>
      </c>
      <c r="B38">
        <f t="shared" si="3"/>
        <v>14.011750380226104</v>
      </c>
      <c r="C38" s="9">
        <f t="shared" si="4"/>
        <v>0.11400000000000003</v>
      </c>
      <c r="D38" s="9">
        <f t="shared" si="5"/>
        <v>6.9882496197738959</v>
      </c>
      <c r="E38" s="9">
        <f t="shared" si="6"/>
        <v>1.2850941474137061</v>
      </c>
      <c r="F38" s="9">
        <f t="shared" si="7"/>
        <v>1.2890381918987015</v>
      </c>
      <c r="G38" s="10">
        <f t="shared" si="15"/>
        <v>2.1666666599999997</v>
      </c>
      <c r="H38" s="5">
        <f t="shared" si="15"/>
        <v>1</v>
      </c>
      <c r="I38">
        <f t="shared" si="9"/>
        <v>60.526736271932535</v>
      </c>
      <c r="J38">
        <f t="shared" si="10"/>
        <v>60.46348553110677</v>
      </c>
      <c r="K38">
        <f t="shared" si="11"/>
        <v>2.7663552124981243</v>
      </c>
      <c r="L38">
        <f t="shared" si="12"/>
        <v>-14.376339985396134</v>
      </c>
      <c r="M38">
        <f t="shared" si="13"/>
        <v>-32.831753397871601</v>
      </c>
      <c r="S38">
        <f t="shared" si="0"/>
        <v>1</v>
      </c>
      <c r="T38" t="b">
        <f t="shared" si="1"/>
        <v>0</v>
      </c>
      <c r="U38" t="b">
        <f t="shared" si="2"/>
        <v>0</v>
      </c>
    </row>
    <row r="39" spans="1:21" x14ac:dyDescent="0.2">
      <c r="A39">
        <f t="shared" si="14"/>
        <v>13.6492282411592</v>
      </c>
      <c r="B39">
        <f t="shared" si="3"/>
        <v>13.6492282411592</v>
      </c>
      <c r="C39" s="9">
        <f t="shared" si="4"/>
        <v>0.12000000000000004</v>
      </c>
      <c r="D39" s="9">
        <f t="shared" si="5"/>
        <v>7.350771758840799</v>
      </c>
      <c r="E39" s="9">
        <f t="shared" si="6"/>
        <v>1.3011013071275332</v>
      </c>
      <c r="F39" s="9">
        <f t="shared" si="7"/>
        <v>1.3056861437290932</v>
      </c>
      <c r="G39" s="10">
        <f t="shared" si="15"/>
        <v>2.1666666599999997</v>
      </c>
      <c r="H39" s="5">
        <f t="shared" si="15"/>
        <v>1</v>
      </c>
      <c r="I39">
        <f t="shared" si="9"/>
        <v>60.431872670342642</v>
      </c>
      <c r="J39">
        <f t="shared" si="10"/>
        <v>60.37722749119439</v>
      </c>
      <c r="K39">
        <f t="shared" si="11"/>
        <v>2.5693646921108946</v>
      </c>
      <c r="L39">
        <f t="shared" si="12"/>
        <v>-14.333330596590136</v>
      </c>
      <c r="M39">
        <f t="shared" si="13"/>
        <v>-32.783957679169724</v>
      </c>
      <c r="S39">
        <f t="shared" si="0"/>
        <v>1</v>
      </c>
      <c r="T39" t="b">
        <f t="shared" si="1"/>
        <v>0</v>
      </c>
      <c r="U39" t="b">
        <f t="shared" si="2"/>
        <v>0</v>
      </c>
    </row>
    <row r="40" spans="1:21" x14ac:dyDescent="0.2">
      <c r="A40">
        <f t="shared" si="14"/>
        <v>13.287222876162772</v>
      </c>
      <c r="B40">
        <f t="shared" si="3"/>
        <v>13.287222876162772</v>
      </c>
      <c r="C40" s="9">
        <f t="shared" si="4"/>
        <v>0.12600000000000003</v>
      </c>
      <c r="D40" s="9">
        <f t="shared" si="5"/>
        <v>7.7127771238372267</v>
      </c>
      <c r="E40" s="9">
        <f t="shared" si="6"/>
        <v>1.3159273840419736</v>
      </c>
      <c r="F40" s="9">
        <f t="shared" si="7"/>
        <v>1.3212181590625078</v>
      </c>
      <c r="G40" s="10">
        <f t="shared" si="15"/>
        <v>2.1666666599999997</v>
      </c>
      <c r="H40" s="5">
        <f t="shared" si="15"/>
        <v>1</v>
      </c>
      <c r="I40">
        <f t="shared" si="9"/>
        <v>60.337895508045499</v>
      </c>
      <c r="J40">
        <f t="shared" si="10"/>
        <v>60.291227507614849</v>
      </c>
      <c r="K40">
        <f t="shared" si="11"/>
        <v>2.3726609460358761</v>
      </c>
      <c r="L40">
        <f t="shared" si="12"/>
        <v>-14.290656609952213</v>
      </c>
      <c r="M40">
        <f t="shared" si="13"/>
        <v>-32.736385014094473</v>
      </c>
      <c r="S40">
        <f t="shared" si="0"/>
        <v>1</v>
      </c>
      <c r="T40" t="b">
        <f t="shared" si="1"/>
        <v>0</v>
      </c>
      <c r="U40" t="b">
        <f t="shared" si="2"/>
        <v>0</v>
      </c>
    </row>
    <row r="41" spans="1:21" x14ac:dyDescent="0.2">
      <c r="A41">
        <f t="shared" si="14"/>
        <v>12.925732742936063</v>
      </c>
      <c r="B41">
        <f t="shared" si="3"/>
        <v>12.925732742936063</v>
      </c>
      <c r="C41" s="9">
        <f t="shared" si="4"/>
        <v>0.13200000000000003</v>
      </c>
      <c r="D41" s="9">
        <f t="shared" si="5"/>
        <v>8.0742672570639371</v>
      </c>
      <c r="E41" s="9">
        <f t="shared" si="6"/>
        <v>1.3295740947879351</v>
      </c>
      <c r="F41" s="9">
        <f t="shared" si="7"/>
        <v>1.3356389712383412</v>
      </c>
      <c r="G41" s="10">
        <f t="shared" si="15"/>
        <v>2.1666666599999997</v>
      </c>
      <c r="H41" s="5">
        <f t="shared" si="15"/>
        <v>1</v>
      </c>
      <c r="I41">
        <f t="shared" si="9"/>
        <v>60.244802959772784</v>
      </c>
      <c r="J41">
        <f t="shared" si="10"/>
        <v>60.205483567955135</v>
      </c>
      <c r="K41">
        <f t="shared" si="11"/>
        <v>2.1762426359513092</v>
      </c>
      <c r="L41">
        <f t="shared" si="12"/>
        <v>-14.248315933316618</v>
      </c>
      <c r="M41">
        <f t="shared" si="13"/>
        <v>-32.689032697803825</v>
      </c>
      <c r="S41">
        <f t="shared" si="0"/>
        <v>1</v>
      </c>
      <c r="T41" t="b">
        <f t="shared" si="1"/>
        <v>0</v>
      </c>
      <c r="U41" t="b">
        <f t="shared" si="2"/>
        <v>0</v>
      </c>
    </row>
    <row r="42" spans="1:21" x14ac:dyDescent="0.2">
      <c r="A42">
        <f t="shared" si="14"/>
        <v>12.564756311215131</v>
      </c>
      <c r="B42">
        <f t="shared" si="3"/>
        <v>12.564756311215131</v>
      </c>
      <c r="C42" s="9">
        <f t="shared" si="4"/>
        <v>0.13800000000000004</v>
      </c>
      <c r="D42" s="9">
        <f t="shared" si="5"/>
        <v>8.435243688784869</v>
      </c>
      <c r="E42" s="9">
        <f t="shared" si="6"/>
        <v>1.3420431480150825</v>
      </c>
      <c r="F42" s="9">
        <f t="shared" si="7"/>
        <v>1.3489532879508244</v>
      </c>
      <c r="G42" s="10">
        <f t="shared" si="15"/>
        <v>2.1666666599999997</v>
      </c>
      <c r="H42" s="5">
        <f t="shared" si="15"/>
        <v>1</v>
      </c>
      <c r="I42">
        <f t="shared" si="9"/>
        <v>60.152593199273298</v>
      </c>
      <c r="J42">
        <f t="shared" si="10"/>
        <v>60.119993672355236</v>
      </c>
      <c r="K42">
        <f t="shared" si="11"/>
        <v>1.9801084397644861</v>
      </c>
      <c r="L42">
        <f t="shared" si="12"/>
        <v>-14.206306488010991</v>
      </c>
      <c r="M42">
        <f t="shared" si="13"/>
        <v>-32.64189804283906</v>
      </c>
      <c r="S42">
        <f t="shared" si="0"/>
        <v>1</v>
      </c>
      <c r="T42" t="b">
        <f t="shared" si="1"/>
        <v>0</v>
      </c>
      <c r="U42" t="b">
        <f t="shared" si="2"/>
        <v>0</v>
      </c>
    </row>
    <row r="43" spans="1:21" x14ac:dyDescent="0.2">
      <c r="A43">
        <f t="shared" si="14"/>
        <v>12.204292062697784</v>
      </c>
      <c r="B43">
        <f t="shared" si="3"/>
        <v>12.204292062697784</v>
      </c>
      <c r="C43" s="9">
        <f t="shared" si="4"/>
        <v>0.14400000000000004</v>
      </c>
      <c r="D43" s="9">
        <f t="shared" si="5"/>
        <v>8.7957079373022165</v>
      </c>
      <c r="E43" s="9">
        <f t="shared" si="6"/>
        <v>1.3533362444888983</v>
      </c>
      <c r="F43" s="9">
        <f t="shared" si="7"/>
        <v>1.3611657914982158</v>
      </c>
      <c r="G43" s="10">
        <f t="shared" si="15"/>
        <v>2.1666666599999997</v>
      </c>
      <c r="H43" s="5">
        <f t="shared" si="15"/>
        <v>1</v>
      </c>
      <c r="I43">
        <f t="shared" si="9"/>
        <v>60.061264398987404</v>
      </c>
      <c r="J43">
        <f t="shared" si="10"/>
        <v>60.03475583342717</v>
      </c>
      <c r="K43">
        <f t="shared" si="11"/>
        <v>1.7842570515074518</v>
      </c>
      <c r="L43">
        <f t="shared" si="12"/>
        <v>-14.164626208651464</v>
      </c>
      <c r="M43">
        <f t="shared" si="13"/>
        <v>-32.59497837900561</v>
      </c>
      <c r="S43">
        <f t="shared" si="0"/>
        <v>1</v>
      </c>
      <c r="T43" t="b">
        <f t="shared" si="1"/>
        <v>0</v>
      </c>
      <c r="U43" t="b">
        <f t="shared" si="2"/>
        <v>0</v>
      </c>
    </row>
    <row r="44" spans="1:21" x14ac:dyDescent="0.2">
      <c r="A44">
        <f t="shared" si="14"/>
        <v>11.844338490968976</v>
      </c>
      <c r="B44">
        <f t="shared" si="3"/>
        <v>11.844338490968976</v>
      </c>
      <c r="C44" s="9">
        <f t="shared" si="4"/>
        <v>0.15000000000000005</v>
      </c>
      <c r="D44" s="9">
        <f t="shared" si="5"/>
        <v>9.1556615090310238</v>
      </c>
      <c r="E44" s="9">
        <f t="shared" si="6"/>
        <v>1.363455077187121</v>
      </c>
      <c r="F44" s="9">
        <f t="shared" si="7"/>
        <v>1.3722811390296621</v>
      </c>
      <c r="G44" s="10">
        <f t="shared" si="15"/>
        <v>2.1666666599999997</v>
      </c>
      <c r="H44" s="5">
        <f t="shared" si="15"/>
        <v>1</v>
      </c>
      <c r="I44">
        <f t="shared" si="9"/>
        <v>59.970814729725141</v>
      </c>
      <c r="J44">
        <f t="shared" si="10"/>
        <v>59.94976807617526</v>
      </c>
      <c r="K44">
        <f t="shared" si="11"/>
        <v>1.5886871812334182</v>
      </c>
      <c r="L44">
        <f t="shared" si="12"/>
        <v>-14.12327304294066</v>
      </c>
      <c r="M44">
        <f t="shared" si="13"/>
        <v>-32.54827105325694</v>
      </c>
      <c r="S44">
        <f t="shared" si="0"/>
        <v>1</v>
      </c>
      <c r="T44" t="b">
        <f t="shared" si="1"/>
        <v>0</v>
      </c>
      <c r="U44" t="b">
        <f t="shared" si="2"/>
        <v>0</v>
      </c>
    </row>
    <row r="45" spans="1:21" x14ac:dyDescent="0.2">
      <c r="A45">
        <f t="shared" si="14"/>
        <v>11.484894101426697</v>
      </c>
      <c r="B45">
        <f t="shared" si="3"/>
        <v>11.484894101426697</v>
      </c>
      <c r="C45" s="9">
        <f t="shared" si="4"/>
        <v>0.15600000000000006</v>
      </c>
      <c r="D45" s="9">
        <f t="shared" si="5"/>
        <v>9.515105898573303</v>
      </c>
      <c r="E45" s="9">
        <f t="shared" si="6"/>
        <v>1.372401331395563</v>
      </c>
      <c r="F45" s="9">
        <f t="shared" si="7"/>
        <v>1.3823039627897529</v>
      </c>
      <c r="G45" s="10">
        <f t="shared" si="15"/>
        <v>2.1666666599999997</v>
      </c>
      <c r="H45" s="5">
        <f t="shared" si="15"/>
        <v>1</v>
      </c>
      <c r="I45">
        <f t="shared" si="9"/>
        <v>59.881242360347912</v>
      </c>
      <c r="J45">
        <f t="shared" si="10"/>
        <v>59.865028437917616</v>
      </c>
      <c r="K45">
        <f t="shared" si="11"/>
        <v>1.3933975549138766</v>
      </c>
      <c r="L45">
        <f t="shared" si="12"/>
        <v>-14.082244951468549</v>
      </c>
      <c r="M45">
        <f t="shared" si="13"/>
        <v>-32.501773429581235</v>
      </c>
      <c r="S45">
        <f t="shared" si="0"/>
        <v>1</v>
      </c>
      <c r="T45" t="b">
        <f t="shared" si="1"/>
        <v>0</v>
      </c>
      <c r="U45" t="b">
        <f t="shared" si="2"/>
        <v>0</v>
      </c>
    </row>
    <row r="46" spans="1:21" x14ac:dyDescent="0.2">
      <c r="A46">
        <f t="shared" si="14"/>
        <v>11.125957411208317</v>
      </c>
      <c r="B46">
        <f t="shared" si="3"/>
        <v>11.125957411208317</v>
      </c>
      <c r="C46" s="9">
        <f t="shared" si="4"/>
        <v>0.16200000000000006</v>
      </c>
      <c r="D46" s="9">
        <f t="shared" si="5"/>
        <v>9.8740425887916832</v>
      </c>
      <c r="E46" s="9">
        <f t="shared" si="6"/>
        <v>1.3801766848033137</v>
      </c>
      <c r="F46" s="9">
        <f t="shared" si="7"/>
        <v>1.3912388703607879</v>
      </c>
      <c r="G46" s="10">
        <f t="shared" si="15"/>
        <v>2.1666666599999997</v>
      </c>
      <c r="H46" s="5">
        <f t="shared" si="15"/>
        <v>1</v>
      </c>
      <c r="I46">
        <f t="shared" si="9"/>
        <v>59.792545457453876</v>
      </c>
      <c r="J46">
        <f t="shared" si="10"/>
        <v>59.780534968208805</v>
      </c>
      <c r="K46">
        <f t="shared" si="11"/>
        <v>1.1983869143363892</v>
      </c>
      <c r="L46">
        <f t="shared" si="12"/>
        <v>-14.041539907516153</v>
      </c>
      <c r="M46">
        <f t="shared" si="13"/>
        <v>-32.455482888890977</v>
      </c>
      <c r="S46">
        <f t="shared" si="0"/>
        <v>1</v>
      </c>
      <c r="T46" t="b">
        <f t="shared" si="1"/>
        <v>0</v>
      </c>
      <c r="U46" t="b">
        <f t="shared" si="2"/>
        <v>0</v>
      </c>
    </row>
    <row r="47" spans="1:21" x14ac:dyDescent="0.2">
      <c r="A47">
        <f t="shared" si="14"/>
        <v>10.7675269491174</v>
      </c>
      <c r="B47">
        <f t="shared" si="3"/>
        <v>10.7675269491174</v>
      </c>
      <c r="C47" s="9">
        <f t="shared" si="4"/>
        <v>0.16800000000000007</v>
      </c>
      <c r="D47" s="9">
        <f t="shared" si="5"/>
        <v>10.2324730508826</v>
      </c>
      <c r="E47" s="9">
        <f t="shared" si="6"/>
        <v>1.3867828075973321</v>
      </c>
      <c r="F47" s="9">
        <f t="shared" si="7"/>
        <v>1.399090444902779</v>
      </c>
      <c r="G47" s="10">
        <f t="shared" si="15"/>
        <v>2.1666666599999997</v>
      </c>
      <c r="H47" s="5">
        <f t="shared" si="15"/>
        <v>1</v>
      </c>
      <c r="I47">
        <f t="shared" si="9"/>
        <v>59.704722185067098</v>
      </c>
      <c r="J47">
        <f t="shared" si="10"/>
        <v>59.696285728763705</v>
      </c>
      <c r="K47">
        <f t="shared" si="11"/>
        <v>1.0036540170030435</v>
      </c>
      <c r="L47">
        <f t="shared" si="12"/>
        <v>-14.001155896862068</v>
      </c>
      <c r="M47">
        <f t="shared" si="13"/>
        <v>-32.409396828915277</v>
      </c>
      <c r="S47">
        <f t="shared" si="0"/>
        <v>1</v>
      </c>
      <c r="T47" t="b">
        <f t="shared" si="1"/>
        <v>0</v>
      </c>
      <c r="U47" t="b">
        <f t="shared" si="2"/>
        <v>0</v>
      </c>
    </row>
    <row r="48" spans="1:21" x14ac:dyDescent="0.2">
      <c r="A48">
        <f t="shared" si="14"/>
        <v>10.409601255550962</v>
      </c>
      <c r="B48">
        <f t="shared" si="3"/>
        <v>10.409601255550962</v>
      </c>
      <c r="C48" s="9">
        <f t="shared" si="4"/>
        <v>0.17400000000000007</v>
      </c>
      <c r="D48" s="9">
        <f t="shared" si="5"/>
        <v>10.590398744449038</v>
      </c>
      <c r="E48" s="9">
        <f t="shared" si="6"/>
        <v>1.3922213625564299</v>
      </c>
      <c r="F48" s="9">
        <f t="shared" si="7"/>
        <v>1.4058632453912121</v>
      </c>
      <c r="G48" s="10">
        <f t="shared" si="15"/>
        <v>2.1666666599999997</v>
      </c>
      <c r="H48" s="5">
        <f t="shared" si="15"/>
        <v>1</v>
      </c>
      <c r="I48">
        <f t="shared" si="9"/>
        <v>59.617770704330432</v>
      </c>
      <c r="J48">
        <f t="shared" si="10"/>
        <v>59.612278793382529</v>
      </c>
      <c r="K48">
        <f t="shared" si="11"/>
        <v>0.80919763602955186</v>
      </c>
      <c r="L48">
        <f t="shared" si="12"/>
        <v>-13.961090917591815</v>
      </c>
      <c r="M48">
        <f t="shared" si="13"/>
        <v>-32.363512664095019</v>
      </c>
      <c r="S48">
        <f t="shared" si="0"/>
        <v>1</v>
      </c>
      <c r="T48" t="b">
        <f t="shared" si="1"/>
        <v>0</v>
      </c>
      <c r="U48" t="b">
        <f t="shared" si="2"/>
        <v>0</v>
      </c>
    </row>
    <row r="49" spans="1:21" x14ac:dyDescent="0.2">
      <c r="A49">
        <f t="shared" si="14"/>
        <v>10.052178882427183</v>
      </c>
      <c r="B49">
        <f t="shared" si="3"/>
        <v>10.052178882427183</v>
      </c>
      <c r="C49" s="9">
        <f t="shared" si="4"/>
        <v>0.18000000000000008</v>
      </c>
      <c r="D49" s="9">
        <f t="shared" si="5"/>
        <v>10.947821117572817</v>
      </c>
      <c r="E49" s="9">
        <f t="shared" si="6"/>
        <v>1.3964940051446535</v>
      </c>
      <c r="F49" s="9">
        <f t="shared" si="7"/>
        <v>1.4115618068525821</v>
      </c>
      <c r="G49" s="10">
        <f t="shared" si="15"/>
        <v>2.1666666599999997</v>
      </c>
      <c r="H49" s="5">
        <f t="shared" si="15"/>
        <v>1</v>
      </c>
      <c r="I49">
        <f t="shared" si="9"/>
        <v>59.531689173202274</v>
      </c>
      <c r="J49">
        <f t="shared" si="10"/>
        <v>59.528512247876975</v>
      </c>
      <c r="K49">
        <f t="shared" si="11"/>
        <v>0.61501656004498173</v>
      </c>
      <c r="L49">
        <f t="shared" si="12"/>
        <v>-13.921342979909946</v>
      </c>
      <c r="M49">
        <f t="shared" si="13"/>
        <v>-32.317827825480656</v>
      </c>
      <c r="S49">
        <f t="shared" si="0"/>
        <v>1</v>
      </c>
      <c r="T49" t="b">
        <f t="shared" si="1"/>
        <v>0</v>
      </c>
      <c r="U49" t="b">
        <f t="shared" si="2"/>
        <v>0</v>
      </c>
    </row>
    <row r="50" spans="1:21" x14ac:dyDescent="0.2">
      <c r="A50">
        <f t="shared" si="14"/>
        <v>9.6952583931135603</v>
      </c>
      <c r="B50">
        <f t="shared" si="3"/>
        <v>9.6952583931135603</v>
      </c>
      <c r="C50" s="9">
        <f t="shared" si="4"/>
        <v>0.18600000000000008</v>
      </c>
      <c r="D50" s="9">
        <f t="shared" si="5"/>
        <v>11.30474160688644</v>
      </c>
      <c r="E50" s="9">
        <f t="shared" si="6"/>
        <v>1.3996023836040647</v>
      </c>
      <c r="F50" s="9">
        <f t="shared" si="7"/>
        <v>1.4161906405977294</v>
      </c>
      <c r="G50" s="10">
        <f t="shared" si="15"/>
        <v>2.1666666599999997</v>
      </c>
      <c r="H50" s="5">
        <f t="shared" si="15"/>
        <v>1</v>
      </c>
      <c r="I50">
        <f t="shared" si="9"/>
        <v>59.446475746157134</v>
      </c>
      <c r="J50">
        <f t="shared" si="10"/>
        <v>59.444984189997513</v>
      </c>
      <c r="K50">
        <f t="shared" si="11"/>
        <v>0.42110959309209783</v>
      </c>
      <c r="L50">
        <f t="shared" si="12"/>
        <v>-13.881910105954956</v>
      </c>
      <c r="M50">
        <f t="shared" si="13"/>
        <v>-32.272339760632711</v>
      </c>
      <c r="S50">
        <f t="shared" si="0"/>
        <v>1</v>
      </c>
      <c r="T50" t="b">
        <f t="shared" si="1"/>
        <v>0</v>
      </c>
      <c r="U50" t="b">
        <f t="shared" si="2"/>
        <v>0</v>
      </c>
    </row>
    <row r="51" spans="1:21" x14ac:dyDescent="0.2">
      <c r="A51">
        <f t="shared" si="14"/>
        <v>9.3388383623554816</v>
      </c>
      <c r="B51">
        <f t="shared" si="3"/>
        <v>9.3388383623554816</v>
      </c>
      <c r="C51" s="9">
        <f t="shared" si="4"/>
        <v>0.19200000000000009</v>
      </c>
      <c r="D51" s="9">
        <f t="shared" si="5"/>
        <v>11.661161637644518</v>
      </c>
      <c r="E51" s="9">
        <f t="shared" si="6"/>
        <v>1.401548139046926</v>
      </c>
      <c r="F51" s="9">
        <f t="shared" si="7"/>
        <v>1.4197542344529959</v>
      </c>
      <c r="G51" s="10">
        <f t="shared" si="15"/>
        <v>2.1666666599999997</v>
      </c>
      <c r="H51" s="5">
        <f t="shared" si="15"/>
        <v>1</v>
      </c>
      <c r="I51">
        <f t="shared" si="9"/>
        <v>59.362128573890203</v>
      </c>
      <c r="J51">
        <f t="shared" si="10"/>
        <v>59.361692729361785</v>
      </c>
      <c r="K51">
        <f t="shared" si="11"/>
        <v>0.22747555452830157</v>
      </c>
      <c r="L51">
        <f t="shared" si="12"/>
        <v>-13.842790329616919</v>
      </c>
      <c r="M51">
        <f t="shared" si="13"/>
        <v>-32.22704593352492</v>
      </c>
      <c r="S51">
        <f t="shared" si="0"/>
        <v>1</v>
      </c>
      <c r="T51" t="b">
        <f t="shared" si="1"/>
        <v>0</v>
      </c>
      <c r="U51" t="b">
        <f t="shared" si="2"/>
        <v>0</v>
      </c>
    </row>
    <row r="52" spans="1:21" x14ac:dyDescent="0.2">
      <c r="A52">
        <f t="shared" si="14"/>
        <v>8.9829173762052434</v>
      </c>
      <c r="B52">
        <f t="shared" si="3"/>
        <v>8.9829173762052434</v>
      </c>
      <c r="C52" s="9">
        <f t="shared" si="4"/>
        <v>0.19800000000000009</v>
      </c>
      <c r="D52" s="9">
        <f t="shared" si="5"/>
        <v>12.017082623794757</v>
      </c>
      <c r="E52" s="9">
        <f t="shared" si="6"/>
        <v>1.4023329055472924</v>
      </c>
      <c r="F52" s="9">
        <f t="shared" si="7"/>
        <v>1.422257052989218</v>
      </c>
      <c r="G52" s="10">
        <f t="shared" si="15"/>
        <v>2.1666666599999997</v>
      </c>
      <c r="H52" s="5">
        <f t="shared" si="15"/>
        <v>1</v>
      </c>
      <c r="I52">
        <f t="shared" si="9"/>
        <v>59.278645803025789</v>
      </c>
      <c r="J52">
        <f t="shared" si="10"/>
        <v>59.278635987384085</v>
      </c>
      <c r="K52">
        <f t="shared" si="11"/>
        <v>3.4113278927152046E-2</v>
      </c>
      <c r="L52">
        <f t="shared" si="12"/>
        <v>-13.803981696357869</v>
      </c>
      <c r="M52">
        <f t="shared" si="13"/>
        <v>-32.181943824449895</v>
      </c>
      <c r="S52">
        <f t="shared" si="0"/>
        <v>1</v>
      </c>
      <c r="T52" t="b">
        <f t="shared" si="1"/>
        <v>0</v>
      </c>
      <c r="U52" t="b">
        <f t="shared" si="2"/>
        <v>0</v>
      </c>
    </row>
    <row r="53" spans="1:21" x14ac:dyDescent="0.2">
      <c r="A53">
        <f t="shared" si="14"/>
        <v>8.627494031951473</v>
      </c>
      <c r="B53">
        <f t="shared" si="3"/>
        <v>8.627494031951473</v>
      </c>
      <c r="C53" s="9">
        <f t="shared" si="4"/>
        <v>0.2040000000000001</v>
      </c>
      <c r="D53" s="9">
        <f t="shared" si="5"/>
        <v>12.372505968048527</v>
      </c>
      <c r="E53" s="9">
        <f t="shared" si="6"/>
        <v>1.4019583102320152</v>
      </c>
      <c r="F53" s="9">
        <f t="shared" si="7"/>
        <v>1.4237035377485787</v>
      </c>
      <c r="G53" s="10">
        <f t="shared" ref="G53:H68" si="16">G52</f>
        <v>2.1666666599999997</v>
      </c>
      <c r="H53" s="5">
        <f t="shared" si="16"/>
        <v>1</v>
      </c>
      <c r="I53">
        <f t="shared" si="9"/>
        <v>59.196025575829822</v>
      </c>
      <c r="J53">
        <f t="shared" si="10"/>
        <v>59.195812097205938</v>
      </c>
      <c r="K53">
        <f t="shared" si="11"/>
        <v>-0.15897838401954734</v>
      </c>
      <c r="L53">
        <f t="shared" si="12"/>
        <v>-13.765482263034897</v>
      </c>
      <c r="M53">
        <f t="shared" si="13"/>
        <v>-32.137030929927384</v>
      </c>
      <c r="S53">
        <f t="shared" si="0"/>
        <v>1</v>
      </c>
      <c r="T53" t="b">
        <f t="shared" si="1"/>
        <v>0</v>
      </c>
      <c r="U53" t="b">
        <f t="shared" si="2"/>
        <v>0</v>
      </c>
    </row>
    <row r="54" spans="1:21" x14ac:dyDescent="0.2">
      <c r="A54">
        <f t="shared" si="14"/>
        <v>8.2725669380489713</v>
      </c>
      <c r="B54">
        <f t="shared" si="3"/>
        <v>8.2725669380489713</v>
      </c>
      <c r="C54" s="9">
        <f t="shared" si="4"/>
        <v>0.2100000000000001</v>
      </c>
      <c r="D54" s="9">
        <f t="shared" si="5"/>
        <v>12.727433061951029</v>
      </c>
      <c r="E54" s="9">
        <f t="shared" si="6"/>
        <v>1.4004259733711593</v>
      </c>
      <c r="F54" s="9">
        <f t="shared" si="7"/>
        <v>1.4240981074693404</v>
      </c>
      <c r="G54" s="10">
        <f t="shared" si="16"/>
        <v>2.1666666599999997</v>
      </c>
      <c r="H54" s="5">
        <f t="shared" si="16"/>
        <v>1</v>
      </c>
      <c r="I54">
        <f t="shared" si="9"/>
        <v>59.114266029926419</v>
      </c>
      <c r="J54">
        <f t="shared" si="10"/>
        <v>59.113219203627729</v>
      </c>
      <c r="K54">
        <f t="shared" si="11"/>
        <v>-0.35180056959911166</v>
      </c>
      <c r="L54">
        <f t="shared" si="12"/>
        <v>-13.727290097725952</v>
      </c>
      <c r="M54">
        <f t="shared" si="13"/>
        <v>-32.092304762614994</v>
      </c>
      <c r="S54">
        <f t="shared" si="0"/>
        <v>1</v>
      </c>
      <c r="T54" t="b">
        <f t="shared" si="1"/>
        <v>0</v>
      </c>
      <c r="U54" t="b">
        <f t="shared" si="2"/>
        <v>0</v>
      </c>
    </row>
    <row r="55" spans="1:21" x14ac:dyDescent="0.2">
      <c r="A55">
        <f t="shared" si="14"/>
        <v>7.9181347140489642</v>
      </c>
      <c r="B55">
        <f t="shared" si="3"/>
        <v>7.9181347140489642</v>
      </c>
      <c r="C55" s="9">
        <f t="shared" si="4"/>
        <v>0.21600000000000011</v>
      </c>
      <c r="D55" s="9">
        <f t="shared" si="5"/>
        <v>13.081865285951036</v>
      </c>
      <c r="E55" s="9">
        <f t="shared" si="6"/>
        <v>1.3977375084678376</v>
      </c>
      <c r="F55" s="9">
        <f t="shared" si="7"/>
        <v>1.4234451583084722</v>
      </c>
      <c r="G55" s="10">
        <f t="shared" si="16"/>
        <v>2.1666666599999997</v>
      </c>
      <c r="H55" s="5">
        <f t="shared" si="16"/>
        <v>1</v>
      </c>
      <c r="I55">
        <f t="shared" si="9"/>
        <v>59.033365298018495</v>
      </c>
      <c r="J55">
        <f t="shared" si="10"/>
        <v>59.030855463041377</v>
      </c>
      <c r="K55">
        <f t="shared" si="11"/>
        <v>-0.54435439817480158</v>
      </c>
      <c r="L55">
        <f t="shared" si="12"/>
        <v>-13.689403279558308</v>
      </c>
      <c r="M55">
        <f t="shared" si="13"/>
        <v>-32.0477628512214</v>
      </c>
      <c r="S55">
        <f t="shared" si="0"/>
        <v>1</v>
      </c>
      <c r="T55" t="b">
        <f t="shared" si="1"/>
        <v>0</v>
      </c>
      <c r="U55" t="b">
        <f t="shared" si="2"/>
        <v>0</v>
      </c>
    </row>
    <row r="56" spans="1:21" x14ac:dyDescent="0.2">
      <c r="A56">
        <f t="shared" si="14"/>
        <v>7.5641959905297487</v>
      </c>
      <c r="B56">
        <f t="shared" si="3"/>
        <v>7.5641959905297487</v>
      </c>
      <c r="C56" s="9">
        <f t="shared" si="4"/>
        <v>0.22200000000000011</v>
      </c>
      <c r="D56" s="9">
        <f t="shared" si="5"/>
        <v>13.435804009470251</v>
      </c>
      <c r="E56" s="9">
        <f t="shared" si="6"/>
        <v>1.3938945223474668</v>
      </c>
      <c r="F56" s="9">
        <f t="shared" si="7"/>
        <v>1.4217490640621948</v>
      </c>
      <c r="G56" s="10">
        <f t="shared" si="16"/>
        <v>2.1666666599999997</v>
      </c>
      <c r="H56" s="5">
        <f t="shared" si="16"/>
        <v>1</v>
      </c>
      <c r="I56">
        <f t="shared" si="9"/>
        <v>58.953321507612564</v>
      </c>
      <c r="J56">
        <f t="shared" si="10"/>
        <v>58.948719043364029</v>
      </c>
      <c r="K56">
        <f t="shared" si="11"/>
        <v>-0.73664097528213002</v>
      </c>
      <c r="L56">
        <f t="shared" si="12"/>
        <v>-13.651819898539706</v>
      </c>
      <c r="M56">
        <f t="shared" si="13"/>
        <v>-32.003402740421919</v>
      </c>
      <c r="S56">
        <f t="shared" si="0"/>
        <v>1</v>
      </c>
      <c r="T56" t="b">
        <f t="shared" si="1"/>
        <v>0</v>
      </c>
      <c r="U56" t="b">
        <f t="shared" si="2"/>
        <v>0</v>
      </c>
    </row>
    <row r="57" spans="1:21" x14ac:dyDescent="0.2">
      <c r="A57">
        <f t="shared" si="14"/>
        <v>7.2107494090277378</v>
      </c>
      <c r="B57">
        <f t="shared" si="3"/>
        <v>7.2107494090277378</v>
      </c>
      <c r="C57" s="9">
        <f t="shared" si="4"/>
        <v>0.22800000000000012</v>
      </c>
      <c r="D57" s="9">
        <f t="shared" si="5"/>
        <v>13.789250590972262</v>
      </c>
      <c r="E57" s="9">
        <f t="shared" si="6"/>
        <v>1.3888986152464464</v>
      </c>
      <c r="F57" s="9">
        <f t="shared" si="7"/>
        <v>1.4190141763844646</v>
      </c>
      <c r="G57" s="10">
        <f t="shared" si="16"/>
        <v>2.1666666599999997</v>
      </c>
      <c r="H57" s="5">
        <f t="shared" si="16"/>
        <v>1</v>
      </c>
      <c r="I57">
        <f t="shared" si="9"/>
        <v>58.874132780747679</v>
      </c>
      <c r="J57">
        <f t="shared" si="10"/>
        <v>58.866808123972788</v>
      </c>
      <c r="K57">
        <f t="shared" si="11"/>
        <v>-0.92866139172466156</v>
      </c>
      <c r="L57">
        <f t="shared" si="12"/>
        <v>-13.614538055392151</v>
      </c>
      <c r="M57">
        <f t="shared" si="13"/>
        <v>-31.959221990776495</v>
      </c>
      <c r="S57">
        <f t="shared" si="0"/>
        <v>1</v>
      </c>
      <c r="T57" t="b">
        <f t="shared" si="1"/>
        <v>0</v>
      </c>
      <c r="U57" t="b">
        <f t="shared" si="2"/>
        <v>0</v>
      </c>
    </row>
    <row r="58" spans="1:21" x14ac:dyDescent="0.2">
      <c r="A58">
        <f t="shared" si="14"/>
        <v>6.8577936219688986</v>
      </c>
      <c r="B58">
        <f t="shared" si="3"/>
        <v>6.8577936219688986</v>
      </c>
      <c r="C58" s="9">
        <f t="shared" si="4"/>
        <v>0.23400000000000012</v>
      </c>
      <c r="D58" s="9">
        <f t="shared" si="5"/>
        <v>14.142206378031101</v>
      </c>
      <c r="E58" s="9">
        <f t="shared" si="6"/>
        <v>1.3827513809002645</v>
      </c>
      <c r="F58" s="9">
        <f t="shared" si="7"/>
        <v>1.4152448250034029</v>
      </c>
      <c r="G58" s="10">
        <f t="shared" si="16"/>
        <v>2.1666666599999997</v>
      </c>
      <c r="H58" s="5">
        <f t="shared" si="16"/>
        <v>1</v>
      </c>
      <c r="I58">
        <f t="shared" si="9"/>
        <v>58.795797233728699</v>
      </c>
      <c r="J58">
        <f t="shared" si="10"/>
        <v>58.785120895640432</v>
      </c>
      <c r="K58">
        <f t="shared" si="11"/>
        <v>-1.1204167236693205</v>
      </c>
      <c r="L58">
        <f t="shared" si="12"/>
        <v>-13.577555861388323</v>
      </c>
      <c r="M58">
        <f t="shared" si="13"/>
        <v>-31.915218178649997</v>
      </c>
      <c r="S58">
        <f t="shared" si="0"/>
        <v>1</v>
      </c>
      <c r="T58" t="b">
        <f t="shared" si="1"/>
        <v>0</v>
      </c>
      <c r="U58" t="b">
        <f t="shared" si="2"/>
        <v>0</v>
      </c>
    </row>
    <row r="59" spans="1:21" x14ac:dyDescent="0.2">
      <c r="A59">
        <f t="shared" si="14"/>
        <v>6.5053272926005619</v>
      </c>
      <c r="B59">
        <f t="shared" si="3"/>
        <v>6.5053272926005619</v>
      </c>
      <c r="C59" s="9">
        <f t="shared" si="4"/>
        <v>0.24000000000000013</v>
      </c>
      <c r="D59" s="9">
        <f t="shared" si="5"/>
        <v>14.494672707399438</v>
      </c>
      <c r="E59" s="9">
        <f t="shared" si="6"/>
        <v>1.3754544066310328</v>
      </c>
      <c r="F59" s="9">
        <f t="shared" si="7"/>
        <v>1.4104453179357073</v>
      </c>
      <c r="G59" s="10">
        <f t="shared" si="16"/>
        <v>2.1666666599999997</v>
      </c>
      <c r="H59" s="5">
        <f t="shared" si="16"/>
        <v>1</v>
      </c>
      <c r="I59">
        <f t="shared" si="9"/>
        <v>58.718312976863686</v>
      </c>
      <c r="J59">
        <f t="shared" si="10"/>
        <v>58.7036555604721</v>
      </c>
      <c r="K59">
        <f t="shared" si="11"/>
        <v>-1.3119080327412205</v>
      </c>
      <c r="L59">
        <f t="shared" si="12"/>
        <v>-13.540871438190617</v>
      </c>
      <c r="M59">
        <f t="shared" si="13"/>
        <v>-31.871388896134775</v>
      </c>
      <c r="S59">
        <f t="shared" si="0"/>
        <v>1</v>
      </c>
      <c r="T59" t="b">
        <f t="shared" si="1"/>
        <v>0</v>
      </c>
      <c r="U59" t="b">
        <f t="shared" si="2"/>
        <v>0</v>
      </c>
    </row>
    <row r="60" spans="1:21" x14ac:dyDescent="0.2">
      <c r="A60">
        <f t="shared" si="14"/>
        <v>6.153349094923616</v>
      </c>
      <c r="B60">
        <f t="shared" si="3"/>
        <v>6.153349094923616</v>
      </c>
      <c r="C60" s="9">
        <f t="shared" si="4"/>
        <v>0.24600000000000014</v>
      </c>
      <c r="D60" s="9">
        <f t="shared" si="5"/>
        <v>14.846650905076384</v>
      </c>
      <c r="E60" s="9">
        <f t="shared" si="6"/>
        <v>1.367009273434455</v>
      </c>
      <c r="F60" s="9">
        <f t="shared" si="7"/>
        <v>1.4046199416990444</v>
      </c>
      <c r="G60" s="10">
        <f t="shared" si="16"/>
        <v>2.1666666599999997</v>
      </c>
      <c r="H60" s="5">
        <f t="shared" si="16"/>
        <v>1</v>
      </c>
      <c r="I60">
        <f t="shared" si="9"/>
        <v>58.641678114205725</v>
      </c>
      <c r="J60">
        <f t="shared" si="10"/>
        <v>58.622410331842957</v>
      </c>
      <c r="K60">
        <f t="shared" si="11"/>
        <v>-1.503136366118029</v>
      </c>
      <c r="L60">
        <f t="shared" si="12"/>
        <v>-13.504482917692764</v>
      </c>
      <c r="M60">
        <f t="shared" si="13"/>
        <v>-31.827731750975488</v>
      </c>
      <c r="S60">
        <f t="shared" si="0"/>
        <v>1</v>
      </c>
      <c r="T60" t="b">
        <f t="shared" si="1"/>
        <v>0</v>
      </c>
      <c r="U60" t="b">
        <f t="shared" si="2"/>
        <v>0</v>
      </c>
    </row>
    <row r="61" spans="1:21" x14ac:dyDescent="0.2">
      <c r="A61">
        <f t="shared" si="14"/>
        <v>5.8018577136250773</v>
      </c>
      <c r="B61">
        <f t="shared" si="3"/>
        <v>5.8018577136250773</v>
      </c>
      <c r="C61" s="9">
        <f t="shared" si="4"/>
        <v>0.25200000000000011</v>
      </c>
      <c r="D61" s="9">
        <f t="shared" si="5"/>
        <v>15.198142286374923</v>
      </c>
      <c r="E61" s="9">
        <f t="shared" si="6"/>
        <v>1.3574175560662292</v>
      </c>
      <c r="F61" s="9">
        <f t="shared" si="7"/>
        <v>1.3977729615224552</v>
      </c>
      <c r="G61" s="10">
        <f t="shared" si="16"/>
        <v>2.1666666599999997</v>
      </c>
      <c r="H61" s="5">
        <f t="shared" si="16"/>
        <v>1</v>
      </c>
      <c r="I61">
        <f t="shared" si="9"/>
        <v>58.565890743299072</v>
      </c>
      <c r="J61">
        <f t="shared" si="10"/>
        <v>58.541383434336801</v>
      </c>
      <c r="K61">
        <f t="shared" si="11"/>
        <v>-1.694102756623882</v>
      </c>
      <c r="L61">
        <f t="shared" si="12"/>
        <v>-13.468388441864059</v>
      </c>
      <c r="M61">
        <f t="shared" si="13"/>
        <v>-31.784244366496125</v>
      </c>
      <c r="S61">
        <f t="shared" si="0"/>
        <v>1</v>
      </c>
      <c r="T61" t="b">
        <f t="shared" si="1"/>
        <v>0</v>
      </c>
      <c r="U61" t="b">
        <f t="shared" si="2"/>
        <v>0</v>
      </c>
    </row>
    <row r="62" spans="1:21" x14ac:dyDescent="0.2">
      <c r="A62">
        <f t="shared" si="14"/>
        <v>5.4508518440110105</v>
      </c>
      <c r="B62">
        <f t="shared" si="3"/>
        <v>5.4508518440110105</v>
      </c>
      <c r="C62" s="9">
        <f t="shared" si="4"/>
        <v>0.25800000000000012</v>
      </c>
      <c r="D62" s="9">
        <f t="shared" si="5"/>
        <v>15.549148155988989</v>
      </c>
      <c r="E62" s="9">
        <f t="shared" si="6"/>
        <v>1.3466808231278888</v>
      </c>
      <c r="F62" s="9">
        <f t="shared" si="7"/>
        <v>1.3899086215547831</v>
      </c>
      <c r="G62" s="10">
        <f t="shared" si="16"/>
        <v>2.1666666599999997</v>
      </c>
      <c r="H62" s="5">
        <f t="shared" si="16"/>
        <v>1</v>
      </c>
      <c r="I62">
        <f t="shared" si="9"/>
        <v>58.490948954929692</v>
      </c>
      <c r="J62">
        <f t="shared" si="10"/>
        <v>58.460573103685618</v>
      </c>
      <c r="K62">
        <f t="shared" si="11"/>
        <v>-1.8848082228228586</v>
      </c>
      <c r="L62">
        <f t="shared" si="12"/>
        <v>-13.432586162596126</v>
      </c>
      <c r="M62">
        <f t="shared" si="13"/>
        <v>-31.740924381529172</v>
      </c>
      <c r="S62">
        <f t="shared" si="0"/>
        <v>1</v>
      </c>
      <c r="T62" t="b">
        <f t="shared" si="1"/>
        <v>0</v>
      </c>
      <c r="U62" t="b">
        <f t="shared" si="2"/>
        <v>0</v>
      </c>
    </row>
    <row r="63" spans="1:21" x14ac:dyDescent="0.2">
      <c r="A63">
        <f t="shared" si="14"/>
        <v>5.1003301919398236</v>
      </c>
      <c r="B63">
        <f t="shared" si="3"/>
        <v>5.1003301919398236</v>
      </c>
      <c r="C63" s="9">
        <f t="shared" si="4"/>
        <v>0.26400000000000012</v>
      </c>
      <c r="D63" s="9">
        <f t="shared" si="5"/>
        <v>15.899669808060176</v>
      </c>
      <c r="E63" s="9">
        <f t="shared" si="6"/>
        <v>1.3348006371520842</v>
      </c>
      <c r="F63" s="9">
        <f t="shared" si="7"/>
        <v>1.3810311450711443</v>
      </c>
      <c r="G63" s="10">
        <f t="shared" si="16"/>
        <v>2.1666666599999997</v>
      </c>
      <c r="H63" s="5">
        <f t="shared" si="16"/>
        <v>1</v>
      </c>
      <c r="I63">
        <f t="shared" si="9"/>
        <v>58.416850832880236</v>
      </c>
      <c r="J63">
        <f t="shared" si="10"/>
        <v>58.379977586710041</v>
      </c>
      <c r="K63">
        <f t="shared" si="11"/>
        <v>-2.0752537691120336</v>
      </c>
      <c r="L63">
        <f t="shared" si="12"/>
        <v>-13.397074241552252</v>
      </c>
      <c r="M63">
        <f t="shared" si="13"/>
        <v>-31.697769450346893</v>
      </c>
      <c r="S63">
        <f t="shared" si="0"/>
        <v>1</v>
      </c>
      <c r="T63" t="b">
        <f t="shared" si="1"/>
        <v>0</v>
      </c>
      <c r="U63" t="b">
        <f t="shared" si="2"/>
        <v>0</v>
      </c>
    </row>
    <row r="64" spans="1:21" x14ac:dyDescent="0.2">
      <c r="A64">
        <f t="shared" si="14"/>
        <v>4.7502914737559117</v>
      </c>
      <c r="B64">
        <f t="shared" si="3"/>
        <v>4.7502914737559117</v>
      </c>
      <c r="C64" s="9">
        <f t="shared" si="4"/>
        <v>0.27000000000000013</v>
      </c>
      <c r="D64" s="9">
        <f t="shared" si="5"/>
        <v>16.249708526244088</v>
      </c>
      <c r="E64" s="9">
        <f t="shared" si="6"/>
        <v>1.3217785546873058</v>
      </c>
      <c r="F64" s="9">
        <f t="shared" si="7"/>
        <v>1.3711447346774581</v>
      </c>
      <c r="G64" s="10">
        <f t="shared" si="16"/>
        <v>2.1666666599999997</v>
      </c>
      <c r="H64" s="5">
        <f t="shared" si="16"/>
        <v>1</v>
      </c>
      <c r="I64">
        <f t="shared" si="9"/>
        <v>58.343594453689505</v>
      </c>
      <c r="J64">
        <f t="shared" si="10"/>
        <v>58.299595141260724</v>
      </c>
      <c r="K64">
        <f t="shared" si="11"/>
        <v>-2.2654403858141148</v>
      </c>
      <c r="L64">
        <f t="shared" si="12"/>
        <v>-13.36185085001925</v>
      </c>
      <c r="M64">
        <f t="shared" si="13"/>
        <v>-31.654777242594694</v>
      </c>
      <c r="S64">
        <f t="shared" si="0"/>
        <v>1</v>
      </c>
      <c r="T64" t="b">
        <f t="shared" si="1"/>
        <v>0</v>
      </c>
      <c r="U64" t="b">
        <f t="shared" si="2"/>
        <v>0</v>
      </c>
    </row>
    <row r="65" spans="1:21" x14ac:dyDescent="0.2">
      <c r="A65">
        <f t="shared" si="14"/>
        <v>4.4007344162236492</v>
      </c>
      <c r="B65">
        <f t="shared" si="3"/>
        <v>4.4007344162236492</v>
      </c>
      <c r="C65" s="9">
        <f t="shared" si="4"/>
        <v>0.27600000000000013</v>
      </c>
      <c r="D65" s="9">
        <f t="shared" si="5"/>
        <v>16.599265583776351</v>
      </c>
      <c r="E65" s="9">
        <f t="shared" si="6"/>
        <v>1.3076161263820543</v>
      </c>
      <c r="F65" s="9">
        <f t="shared" si="7"/>
        <v>1.3602535725130513</v>
      </c>
      <c r="G65" s="10">
        <f t="shared" si="16"/>
        <v>2.1666666599999997</v>
      </c>
      <c r="H65" s="5">
        <f t="shared" si="16"/>
        <v>1</v>
      </c>
      <c r="I65">
        <f t="shared" si="9"/>
        <v>58.271177886416432</v>
      </c>
      <c r="J65">
        <f t="shared" si="10"/>
        <v>58.219424036160611</v>
      </c>
      <c r="K65">
        <f t="shared" si="11"/>
        <v>-2.4553690492696831</v>
      </c>
      <c r="L65">
        <f t="shared" si="12"/>
        <v>-13.32691416876184</v>
      </c>
      <c r="M65">
        <f t="shared" si="13"/>
        <v>-31.611945443226521</v>
      </c>
      <c r="S65">
        <f t="shared" si="0"/>
        <v>1</v>
      </c>
      <c r="T65" t="b">
        <f t="shared" si="1"/>
        <v>0</v>
      </c>
      <c r="U65" t="b">
        <f t="shared" si="2"/>
        <v>0</v>
      </c>
    </row>
    <row r="66" spans="1:21" x14ac:dyDescent="0.2">
      <c r="A66">
        <f t="shared" si="14"/>
        <v>4.0516577564617222</v>
      </c>
      <c r="B66">
        <f t="shared" si="3"/>
        <v>4.0516577564617222</v>
      </c>
      <c r="C66" s="9">
        <f t="shared" si="4"/>
        <v>0.28200000000000014</v>
      </c>
      <c r="D66" s="9">
        <f t="shared" si="5"/>
        <v>16.948342243538278</v>
      </c>
      <c r="E66" s="9">
        <f t="shared" si="6"/>
        <v>1.2923148970684581</v>
      </c>
      <c r="F66" s="9">
        <f t="shared" si="7"/>
        <v>1.3483618204513552</v>
      </c>
      <c r="G66" s="10">
        <f t="shared" si="16"/>
        <v>2.1666666599999997</v>
      </c>
      <c r="H66" s="5">
        <f t="shared" si="16"/>
        <v>1</v>
      </c>
      <c r="I66">
        <f t="shared" si="9"/>
        <v>58.199599192408606</v>
      </c>
      <c r="J66">
        <f t="shared" si="10"/>
        <v>58.139462551148043</v>
      </c>
      <c r="K66">
        <f t="shared" si="11"/>
        <v>-2.6450407219290422</v>
      </c>
      <c r="L66">
        <f t="shared" si="12"/>
        <v>-13.292262387879525</v>
      </c>
      <c r="M66">
        <f t="shared" si="13"/>
        <v>-31.569271752442216</v>
      </c>
      <c r="S66">
        <f t="shared" si="0"/>
        <v>1</v>
      </c>
      <c r="T66" t="b">
        <f t="shared" si="1"/>
        <v>0</v>
      </c>
      <c r="U66" t="b">
        <f t="shared" si="2"/>
        <v>0</v>
      </c>
    </row>
    <row r="67" spans="1:21" x14ac:dyDescent="0.2">
      <c r="A67">
        <f t="shared" si="14"/>
        <v>3.7030602418778145</v>
      </c>
      <c r="B67">
        <f t="shared" si="3"/>
        <v>3.7030602418778145</v>
      </c>
      <c r="C67" s="9">
        <f t="shared" si="4"/>
        <v>0.28800000000000014</v>
      </c>
      <c r="D67" s="9">
        <f t="shared" si="5"/>
        <v>17.296939758122186</v>
      </c>
      <c r="E67" s="9">
        <f t="shared" si="6"/>
        <v>1.27587640584534</v>
      </c>
      <c r="F67" s="9">
        <f t="shared" si="7"/>
        <v>1.3354736202987119</v>
      </c>
      <c r="G67" s="10">
        <f t="shared" si="16"/>
        <v>2.1666666599999997</v>
      </c>
      <c r="H67" s="5">
        <f t="shared" si="16"/>
        <v>1</v>
      </c>
      <c r="I67">
        <f t="shared" si="9"/>
        <v>58.128856425075405</v>
      </c>
      <c r="J67">
        <f t="shared" si="10"/>
        <v>58.059708976820765</v>
      </c>
      <c r="K67">
        <f t="shared" si="11"/>
        <v>-2.8344563524436954</v>
      </c>
      <c r="L67">
        <f t="shared" si="12"/>
        <v>-13.257893706665952</v>
      </c>
      <c r="M67">
        <f t="shared" si="13"/>
        <v>-31.52675388562686</v>
      </c>
      <c r="S67">
        <f t="shared" si="0"/>
        <v>1</v>
      </c>
      <c r="T67" t="b">
        <f t="shared" si="1"/>
        <v>0</v>
      </c>
      <c r="U67" t="b">
        <f t="shared" si="2"/>
        <v>0</v>
      </c>
    </row>
    <row r="68" spans="1:21" x14ac:dyDescent="0.2">
      <c r="A68">
        <f t="shared" si="14"/>
        <v>3.3549406301036093</v>
      </c>
      <c r="B68">
        <f t="shared" si="3"/>
        <v>3.3549406301036093</v>
      </c>
      <c r="C68" s="9">
        <f t="shared" si="4"/>
        <v>0.29400000000000015</v>
      </c>
      <c r="D68" s="9">
        <f t="shared" si="5"/>
        <v>17.645059369896391</v>
      </c>
      <c r="E68" s="9">
        <f t="shared" si="6"/>
        <v>1.2583021861607366</v>
      </c>
      <c r="F68" s="9">
        <f t="shared" si="7"/>
        <v>1.3215930939913032</v>
      </c>
      <c r="G68" s="10">
        <f t="shared" si="16"/>
        <v>2.1666666599999997</v>
      </c>
      <c r="H68" s="5">
        <f t="shared" si="16"/>
        <v>1</v>
      </c>
      <c r="I68">
        <f t="shared" si="9"/>
        <v>58.058947629665759</v>
      </c>
      <c r="J68">
        <f t="shared" si="10"/>
        <v>57.980161614580773</v>
      </c>
      <c r="K68">
        <f t="shared" si="11"/>
        <v>-3.0236168757574564</v>
      </c>
      <c r="L68">
        <f t="shared" si="12"/>
        <v>-13.223806333470764</v>
      </c>
      <c r="M68">
        <f t="shared" si="13"/>
        <v>-31.484389573291988</v>
      </c>
      <c r="S68">
        <f t="shared" si="0"/>
        <v>1</v>
      </c>
      <c r="T68" t="b">
        <f t="shared" si="1"/>
        <v>0</v>
      </c>
      <c r="U68" t="b">
        <f t="shared" si="2"/>
        <v>0</v>
      </c>
    </row>
    <row r="69" spans="1:21" x14ac:dyDescent="0.2">
      <c r="A69">
        <f t="shared" si="14"/>
        <v>3.0072976889301266</v>
      </c>
      <c r="B69">
        <f t="shared" si="3"/>
        <v>3.0072976889301266</v>
      </c>
      <c r="C69" s="9">
        <f t="shared" si="4"/>
        <v>0.30000000000000016</v>
      </c>
      <c r="D69" s="9">
        <f t="shared" si="5"/>
        <v>17.992702311069873</v>
      </c>
      <c r="E69" s="9">
        <f t="shared" si="6"/>
        <v>1.2395937658938727</v>
      </c>
      <c r="F69" s="9">
        <f t="shared" si="7"/>
        <v>1.3067243437902216</v>
      </c>
      <c r="G69" s="10">
        <f t="shared" ref="G69:H84" si="17">G68</f>
        <v>2.1666666599999997</v>
      </c>
      <c r="H69" s="5">
        <f t="shared" si="17"/>
        <v>1</v>
      </c>
      <c r="I69">
        <f t="shared" si="9"/>
        <v>57.989870843050539</v>
      </c>
      <c r="J69">
        <f t="shared" si="10"/>
        <v>57.900818776579946</v>
      </c>
      <c r="K69">
        <f t="shared" si="11"/>
        <v>-3.2125232131972083</v>
      </c>
      <c r="L69">
        <f t="shared" si="12"/>
        <v>-13.189998485563869</v>
      </c>
      <c r="M69">
        <f t="shared" si="13"/>
        <v>-31.442176561018698</v>
      </c>
      <c r="S69">
        <f t="shared" si="0"/>
        <v>1</v>
      </c>
      <c r="T69" t="b">
        <f t="shared" si="1"/>
        <v>0</v>
      </c>
      <c r="U69" t="b">
        <f t="shared" si="2"/>
        <v>0</v>
      </c>
    </row>
    <row r="70" spans="1:21" x14ac:dyDescent="0.2">
      <c r="A70">
        <f t="shared" si="14"/>
        <v>2.6601301962433865</v>
      </c>
      <c r="B70">
        <f t="shared" si="3"/>
        <v>2.6601301962433865</v>
      </c>
      <c r="C70" s="9">
        <f t="shared" si="4"/>
        <v>0.30600000000000016</v>
      </c>
      <c r="D70" s="9">
        <f t="shared" si="5"/>
        <v>18.339869803756613</v>
      </c>
      <c r="E70" s="9">
        <f t="shared" si="6"/>
        <v>1.2197526674365911</v>
      </c>
      <c r="F70" s="9">
        <f t="shared" si="7"/>
        <v>1.290871452474694</v>
      </c>
      <c r="G70" s="10">
        <f t="shared" si="17"/>
        <v>2.1666666599999997</v>
      </c>
      <c r="H70" s="5">
        <f t="shared" si="17"/>
        <v>1</v>
      </c>
      <c r="I70">
        <f t="shared" si="9"/>
        <v>57.921624093509756</v>
      </c>
      <c r="J70">
        <f t="shared" si="10"/>
        <v>57.821678785666563</v>
      </c>
      <c r="K70">
        <f t="shared" si="11"/>
        <v>-3.4011762725633203</v>
      </c>
      <c r="L70">
        <f t="shared" si="12"/>
        <v>-13.156468389002196</v>
      </c>
      <c r="M70">
        <f t="shared" si="13"/>
        <v>-31.400112609402544</v>
      </c>
      <c r="S70">
        <f t="shared" si="0"/>
        <v>1</v>
      </c>
      <c r="T70" t="b">
        <f t="shared" si="1"/>
        <v>0</v>
      </c>
      <c r="U70" t="b">
        <f t="shared" si="2"/>
        <v>0</v>
      </c>
    </row>
    <row r="71" spans="1:21" x14ac:dyDescent="0.2">
      <c r="A71">
        <f t="shared" si="14"/>
        <v>2.3134369399603898</v>
      </c>
      <c r="B71">
        <f t="shared" si="3"/>
        <v>2.3134369399603898</v>
      </c>
      <c r="C71" s="9">
        <f t="shared" si="4"/>
        <v>0.31200000000000017</v>
      </c>
      <c r="D71" s="9">
        <f t="shared" si="5"/>
        <v>18.68656306003961</v>
      </c>
      <c r="E71" s="9">
        <f t="shared" si="6"/>
        <v>1.1987804077742419</v>
      </c>
      <c r="F71" s="9">
        <f t="shared" si="7"/>
        <v>1.2740384835334779</v>
      </c>
      <c r="G71" s="10">
        <f t="shared" si="17"/>
        <v>2.1666666599999997</v>
      </c>
      <c r="H71" s="5">
        <f t="shared" si="17"/>
        <v>1</v>
      </c>
      <c r="I71">
        <f t="shared" si="9"/>
        <v>57.854205400524329</v>
      </c>
      <c r="J71">
        <f t="shared" si="10"/>
        <v>57.742739975332547</v>
      </c>
      <c r="K71">
        <f t="shared" si="11"/>
        <v>-3.5895769482197357</v>
      </c>
      <c r="L71">
        <f t="shared" si="12"/>
        <v>-13.123214278498828</v>
      </c>
      <c r="M71">
        <f t="shared" si="13"/>
        <v>-31.358195494000263</v>
      </c>
      <c r="S71">
        <f t="shared" si="0"/>
        <v>1</v>
      </c>
      <c r="T71" t="b">
        <f t="shared" si="1"/>
        <v>0</v>
      </c>
      <c r="U71" t="b">
        <f t="shared" si="2"/>
        <v>0</v>
      </c>
    </row>
    <row r="72" spans="1:21" x14ac:dyDescent="0.2">
      <c r="A72">
        <f t="shared" si="14"/>
        <v>1.9672167179654068</v>
      </c>
      <c r="B72">
        <f t="shared" si="3"/>
        <v>1.9672167179654068</v>
      </c>
      <c r="C72" s="9">
        <f t="shared" si="4"/>
        <v>0.31800000000000017</v>
      </c>
      <c r="D72" s="9">
        <f t="shared" si="5"/>
        <v>19.032783282034593</v>
      </c>
      <c r="E72" s="9">
        <f t="shared" si="6"/>
        <v>1.1766784985660315</v>
      </c>
      <c r="F72" s="9">
        <f t="shared" si="7"/>
        <v>1.2562294813544466</v>
      </c>
      <c r="G72" s="10">
        <f t="shared" si="17"/>
        <v>2.1666666599999997</v>
      </c>
      <c r="H72" s="5">
        <f t="shared" si="17"/>
        <v>1</v>
      </c>
      <c r="I72">
        <f t="shared" si="9"/>
        <v>57.787612774572736</v>
      </c>
      <c r="J72">
        <f t="shared" si="10"/>
        <v>57.664000689661556</v>
      </c>
      <c r="K72">
        <f t="shared" si="11"/>
        <v>-3.7777261211837372</v>
      </c>
      <c r="L72">
        <f t="shared" si="12"/>
        <v>-13.090234397294557</v>
      </c>
      <c r="M72">
        <f t="shared" si="13"/>
        <v>-31.316423005278168</v>
      </c>
      <c r="S72">
        <f t="shared" si="0"/>
        <v>1</v>
      </c>
      <c r="T72" t="b">
        <f t="shared" si="1"/>
        <v>0</v>
      </c>
      <c r="U72" t="b">
        <f t="shared" si="2"/>
        <v>0</v>
      </c>
    </row>
    <row r="73" spans="1:21" x14ac:dyDescent="0.2">
      <c r="A73">
        <f t="shared" si="14"/>
        <v>1.62146833804659</v>
      </c>
      <c r="B73">
        <f t="shared" si="3"/>
        <v>1.62146833804659</v>
      </c>
      <c r="C73" s="9">
        <f t="shared" si="4"/>
        <v>0.32400000000000018</v>
      </c>
      <c r="D73" s="9">
        <f t="shared" si="5"/>
        <v>19.37853166195341</v>
      </c>
      <c r="E73" s="9">
        <f t="shared" si="6"/>
        <v>1.153448446224834</v>
      </c>
      <c r="F73" s="9">
        <f t="shared" si="7"/>
        <v>1.2374484714123675</v>
      </c>
      <c r="G73" s="10">
        <f t="shared" si="17"/>
        <v>2.1666666599999997</v>
      </c>
      <c r="H73" s="5">
        <f t="shared" si="17"/>
        <v>1</v>
      </c>
      <c r="I73">
        <f t="shared" si="9"/>
        <v>57.721844216932475</v>
      </c>
      <c r="J73">
        <f t="shared" si="10"/>
        <v>57.585459283277785</v>
      </c>
      <c r="K73">
        <f t="shared" si="11"/>
        <v>-3.9656246592154063</v>
      </c>
      <c r="L73">
        <f t="shared" si="12"/>
        <v>-13.05752699703185</v>
      </c>
      <c r="M73">
        <f t="shared" si="13"/>
        <v>-31.274792948562325</v>
      </c>
      <c r="S73">
        <f t="shared" si="0"/>
        <v>1</v>
      </c>
      <c r="T73" t="b">
        <f t="shared" si="1"/>
        <v>0</v>
      </c>
      <c r="U73" t="b">
        <f t="shared" si="2"/>
        <v>0</v>
      </c>
    </row>
    <row r="74" spans="1:21" x14ac:dyDescent="0.2">
      <c r="A74">
        <f t="shared" si="14"/>
        <v>1.2761906178328708</v>
      </c>
      <c r="B74">
        <f t="shared" si="3"/>
        <v>1.2761906178328708</v>
      </c>
      <c r="C74" s="9">
        <f t="shared" si="4"/>
        <v>0.33000000000000018</v>
      </c>
      <c r="D74" s="9">
        <f t="shared" si="5"/>
        <v>19.723809382167129</v>
      </c>
      <c r="E74" s="9">
        <f t="shared" si="6"/>
        <v>1.1290917519964674</v>
      </c>
      <c r="F74" s="9">
        <f t="shared" si="7"/>
        <v>1.2176994604549052</v>
      </c>
      <c r="G74" s="10">
        <f t="shared" si="17"/>
        <v>2.1666666599999997</v>
      </c>
      <c r="H74" s="5">
        <f t="shared" si="17"/>
        <v>1</v>
      </c>
      <c r="I74">
        <f t="shared" si="9"/>
        <v>57.656897719486253</v>
      </c>
      <c r="J74">
        <f t="shared" si="10"/>
        <v>57.507114121295594</v>
      </c>
      <c r="K74">
        <f t="shared" si="11"/>
        <v>-4.1532734169067806</v>
      </c>
      <c r="L74">
        <f t="shared" si="12"/>
        <v>-13.025090337631163</v>
      </c>
      <c r="M74">
        <f t="shared" si="13"/>
        <v>-31.233303143990316</v>
      </c>
      <c r="S74">
        <f t="shared" si="0"/>
        <v>1</v>
      </c>
      <c r="T74" t="b">
        <f t="shared" si="1"/>
        <v>0</v>
      </c>
      <c r="U74" t="b">
        <f t="shared" si="2"/>
        <v>0</v>
      </c>
    </row>
    <row r="75" spans="1:21" x14ac:dyDescent="0.2">
      <c r="A75">
        <f t="shared" si="14"/>
        <v>0.93138238473117596</v>
      </c>
      <c r="B75">
        <f t="shared" si="3"/>
        <v>0.93138238473117596</v>
      </c>
      <c r="C75" s="9">
        <f t="shared" si="4"/>
        <v>0.33600000000000019</v>
      </c>
      <c r="D75" s="9">
        <f t="shared" si="5"/>
        <v>20.068617615268824</v>
      </c>
      <c r="E75" s="9">
        <f t="shared" si="6"/>
        <v>1.1036099120384348</v>
      </c>
      <c r="F75" s="9">
        <f t="shared" si="7"/>
        <v>1.1969864366868486</v>
      </c>
      <c r="G75" s="10">
        <f t="shared" si="17"/>
        <v>2.1666666599999997</v>
      </c>
      <c r="H75" s="5">
        <f t="shared" si="17"/>
        <v>1</v>
      </c>
      <c r="I75">
        <f t="shared" si="9"/>
        <v>57.592771264533141</v>
      </c>
      <c r="J75">
        <f t="shared" si="10"/>
        <v>57.428963579269805</v>
      </c>
      <c r="K75">
        <f t="shared" si="11"/>
        <v>-4.3406732357707227</v>
      </c>
      <c r="L75">
        <f t="shared" si="12"/>
        <v>-12.992922687169626</v>
      </c>
      <c r="M75">
        <f t="shared" si="13"/>
        <v>-31.191951426464652</v>
      </c>
      <c r="S75">
        <f t="shared" si="0"/>
        <v>1</v>
      </c>
      <c r="T75" t="b">
        <f t="shared" si="1"/>
        <v>0</v>
      </c>
      <c r="U75" t="b">
        <f t="shared" si="2"/>
        <v>0</v>
      </c>
    </row>
    <row r="76" spans="1:21" x14ac:dyDescent="0.2">
      <c r="A76">
        <f t="shared" si="14"/>
        <v>0.58704247586392455</v>
      </c>
      <c r="B76">
        <f t="shared" si="3"/>
        <v>0.58704247586392455</v>
      </c>
      <c r="C76" s="9">
        <f t="shared" si="4"/>
        <v>0.34200000000000019</v>
      </c>
      <c r="D76" s="9">
        <f t="shared" si="5"/>
        <v>20.412957524136075</v>
      </c>
      <c r="E76" s="9">
        <f t="shared" si="6"/>
        <v>1.0770044174981341</v>
      </c>
      <c r="F76" s="9">
        <f t="shared" si="7"/>
        <v>1.1753133699525842</v>
      </c>
      <c r="G76" s="10">
        <f t="shared" si="17"/>
        <v>2.1666666599999997</v>
      </c>
      <c r="H76" s="5">
        <f t="shared" si="17"/>
        <v>1</v>
      </c>
      <c r="I76">
        <f t="shared" si="9"/>
        <v>57.529462824604508</v>
      </c>
      <c r="J76">
        <f t="shared" si="10"/>
        <v>57.351006043146789</v>
      </c>
      <c r="K76">
        <f t="shared" si="11"/>
        <v>-4.5278249443295104</v>
      </c>
      <c r="L76">
        <f t="shared" si="12"/>
        <v>-12.961022321762078</v>
      </c>
      <c r="M76">
        <f t="shared" si="13"/>
        <v>-31.15073564560776</v>
      </c>
      <c r="S76">
        <f t="shared" si="0"/>
        <v>1</v>
      </c>
      <c r="T76" t="b">
        <f t="shared" si="1"/>
        <v>0</v>
      </c>
      <c r="U76" t="b">
        <f t="shared" si="2"/>
        <v>0</v>
      </c>
    </row>
    <row r="77" spans="1:21" x14ac:dyDescent="0.2">
      <c r="A77">
        <f t="shared" si="14"/>
        <v>0.24316973800683428</v>
      </c>
      <c r="B77">
        <f t="shared" si="3"/>
        <v>0.24316973800683428</v>
      </c>
      <c r="C77" s="9">
        <f t="shared" si="4"/>
        <v>0.3480000000000002</v>
      </c>
      <c r="D77" s="9">
        <f t="shared" si="5"/>
        <v>20.756830261993166</v>
      </c>
      <c r="E77" s="9">
        <f t="shared" si="6"/>
        <v>1.0492767545905362</v>
      </c>
      <c r="F77" s="9">
        <f t="shared" si="7"/>
        <v>1.1526842119168292</v>
      </c>
      <c r="G77" s="10">
        <f t="shared" si="17"/>
        <v>2.1666666599999997</v>
      </c>
      <c r="H77" s="5">
        <f t="shared" si="17"/>
        <v>1</v>
      </c>
      <c r="I77">
        <f t="shared" si="9"/>
        <v>57.466970362284975</v>
      </c>
      <c r="J77">
        <f t="shared" si="10"/>
        <v>57.273239909216215</v>
      </c>
      <c r="K77">
        <f t="shared" si="11"/>
        <v>-4.7147293582031571</v>
      </c>
      <c r="L77">
        <f t="shared" si="12"/>
        <v>-12.929387525444413</v>
      </c>
      <c r="M77">
        <f t="shared" si="13"/>
        <v>-31.109653665718511</v>
      </c>
      <c r="S77">
        <f t="shared" si="0"/>
        <v>1</v>
      </c>
      <c r="T77" t="b">
        <f t="shared" si="1"/>
        <v>0</v>
      </c>
      <c r="U77" t="b">
        <f t="shared" si="2"/>
        <v>0</v>
      </c>
    </row>
    <row r="78" spans="1:21" x14ac:dyDescent="0.2">
      <c r="A78">
        <f t="shared" si="14"/>
        <v>0.10023697247300589</v>
      </c>
      <c r="B78">
        <f t="shared" si="3"/>
        <v>0.10023697247300589</v>
      </c>
      <c r="C78" s="9">
        <f t="shared" si="4"/>
        <v>0.3540000000000002</v>
      </c>
      <c r="D78" s="9">
        <f t="shared" si="5"/>
        <v>21.100236972473006</v>
      </c>
      <c r="E78" s="9">
        <f t="shared" si="6"/>
        <v>1.0204284046753342</v>
      </c>
      <c r="F78" s="9">
        <f t="shared" si="7"/>
        <v>1.1291028962436354</v>
      </c>
      <c r="G78" s="10">
        <f t="shared" si="17"/>
        <v>2.1666666599999997</v>
      </c>
      <c r="H78" s="5">
        <f t="shared" si="17"/>
        <v>1</v>
      </c>
      <c r="I78">
        <f t="shared" si="9"/>
        <v>57.40529183003823</v>
      </c>
      <c r="J78">
        <f t="shared" si="10"/>
        <v>57.195663584063546</v>
      </c>
      <c r="K78">
        <f t="shared" si="11"/>
        <v>-4.9013872801974685</v>
      </c>
      <c r="L78">
        <f t="shared" si="12"/>
        <v>-12.898016590059251</v>
      </c>
      <c r="M78">
        <f t="shared" si="13"/>
        <v>-31.068703365730215</v>
      </c>
      <c r="S78">
        <f t="shared" si="0"/>
        <v>1</v>
      </c>
      <c r="T78" t="b">
        <f t="shared" si="1"/>
        <v>0</v>
      </c>
      <c r="U78" t="b">
        <f t="shared" si="2"/>
        <v>1</v>
      </c>
    </row>
    <row r="79" spans="1:21" x14ac:dyDescent="0.2">
      <c r="A79">
        <f t="shared" si="14"/>
        <v>100</v>
      </c>
      <c r="B79">
        <f t="shared" si="3"/>
        <v>0.44317878967876467</v>
      </c>
      <c r="C79" s="9">
        <f t="shared" si="4"/>
        <v>0.36000000000000021</v>
      </c>
      <c r="D79" s="9">
        <f t="shared" si="5"/>
        <v>21.443178789678765</v>
      </c>
      <c r="E79" s="9">
        <f t="shared" si="6"/>
        <v>0.99046084433356629</v>
      </c>
      <c r="F79" s="9">
        <f t="shared" si="7"/>
        <v>1.1045733387736809</v>
      </c>
      <c r="G79" s="10">
        <f t="shared" si="17"/>
        <v>2.1666666599999997</v>
      </c>
      <c r="H79" s="5">
        <f t="shared" si="17"/>
        <v>1</v>
      </c>
      <c r="I79">
        <f t="shared" si="9"/>
        <v>57.344425170037852</v>
      </c>
      <c r="J79">
        <f t="shared" si="10"/>
        <v>57.118275484523188</v>
      </c>
      <c r="K79">
        <f t="shared" si="11"/>
        <v>-5.0877995003918501</v>
      </c>
      <c r="L79">
        <f t="shared" si="12"/>
        <v>-12.866907815143913</v>
      </c>
      <c r="M79">
        <f t="shared" si="13"/>
        <v>-31.027882639170095</v>
      </c>
      <c r="S79">
        <f t="shared" si="0"/>
        <v>0</v>
      </c>
      <c r="T79" t="b">
        <f t="shared" si="1"/>
        <v>0</v>
      </c>
      <c r="U79" t="b">
        <f t="shared" si="2"/>
        <v>0</v>
      </c>
    </row>
    <row r="80" spans="1:21" x14ac:dyDescent="0.2">
      <c r="A80">
        <f t="shared" si="14"/>
        <v>100</v>
      </c>
      <c r="B80">
        <f t="shared" si="3"/>
        <v>0.78565683824523092</v>
      </c>
      <c r="C80" s="9">
        <f t="shared" si="4"/>
        <v>0.36600000000000021</v>
      </c>
      <c r="D80" s="9">
        <f t="shared" si="5"/>
        <v>21.785656838245231</v>
      </c>
      <c r="E80" s="9">
        <f t="shared" si="6"/>
        <v>0.95937554544371018</v>
      </c>
      <c r="F80" s="9">
        <f t="shared" si="7"/>
        <v>1.0790994376998597</v>
      </c>
      <c r="G80" s="10">
        <f t="shared" si="17"/>
        <v>2.1666666599999997</v>
      </c>
      <c r="H80" s="5">
        <f t="shared" si="17"/>
        <v>1</v>
      </c>
      <c r="I80">
        <f t="shared" si="9"/>
        <v>57.284368314003046</v>
      </c>
      <c r="J80">
        <f t="shared" si="10"/>
        <v>57.041074037632328</v>
      </c>
      <c r="K80">
        <f t="shared" si="11"/>
        <v>-5.2739667962268708</v>
      </c>
      <c r="L80">
        <f t="shared" si="12"/>
        <v>-12.836059507820638</v>
      </c>
      <c r="M80">
        <f t="shared" si="13"/>
        <v>-30.987189394120175</v>
      </c>
      <c r="S80">
        <f t="shared" si="0"/>
        <v>0</v>
      </c>
      <c r="T80" t="b">
        <f t="shared" si="1"/>
        <v>0</v>
      </c>
      <c r="U80" t="b">
        <f t="shared" si="2"/>
        <v>0</v>
      </c>
    </row>
    <row r="81" spans="1:21" x14ac:dyDescent="0.2">
      <c r="A81">
        <f t="shared" si="14"/>
        <v>100</v>
      </c>
      <c r="B81">
        <f t="shared" si="3"/>
        <v>1.1276722333998848</v>
      </c>
      <c r="C81" s="9">
        <f t="shared" si="4"/>
        <v>0.37200000000000022</v>
      </c>
      <c r="D81" s="9">
        <f t="shared" si="5"/>
        <v>22.127672233399885</v>
      </c>
      <c r="E81" s="9">
        <f t="shared" si="6"/>
        <v>0.92717397525725476</v>
      </c>
      <c r="F81" s="9">
        <f t="shared" si="7"/>
        <v>1.0526850737411886</v>
      </c>
      <c r="G81" s="10">
        <f t="shared" si="17"/>
        <v>2.1666666599999997</v>
      </c>
      <c r="H81" s="5">
        <f t="shared" si="17"/>
        <v>1</v>
      </c>
      <c r="I81">
        <f t="shared" si="9"/>
        <v>57.22511918303951</v>
      </c>
      <c r="J81">
        <f t="shared" si="10"/>
        <v>56.964057680585405</v>
      </c>
      <c r="K81">
        <f t="shared" si="11"/>
        <v>-5.4598899325915919</v>
      </c>
      <c r="L81">
        <f t="shared" si="12"/>
        <v>-12.805469982689107</v>
      </c>
      <c r="M81">
        <f t="shared" si="13"/>
        <v>-30.94662155317954</v>
      </c>
      <c r="S81">
        <f t="shared" si="0"/>
        <v>0</v>
      </c>
      <c r="T81" t="b">
        <f t="shared" si="1"/>
        <v>0</v>
      </c>
      <c r="U81" t="b">
        <f t="shared" si="2"/>
        <v>0</v>
      </c>
    </row>
    <row r="82" spans="1:21" x14ac:dyDescent="0.2">
      <c r="A82">
        <f t="shared" si="14"/>
        <v>100</v>
      </c>
      <c r="B82">
        <f t="shared" si="3"/>
        <v>1.4692260810237094</v>
      </c>
      <c r="C82" s="9">
        <f t="shared" si="4"/>
        <v>0.37800000000000022</v>
      </c>
      <c r="D82" s="9">
        <f t="shared" si="5"/>
        <v>22.469226081023709</v>
      </c>
      <c r="E82" s="9">
        <f t="shared" si="6"/>
        <v>0.89385759647374796</v>
      </c>
      <c r="F82" s="9">
        <f t="shared" si="7"/>
        <v>1.0253341103150353</v>
      </c>
      <c r="G82" s="10">
        <f t="shared" si="17"/>
        <v>2.1666666599999997</v>
      </c>
      <c r="H82" s="5">
        <f t="shared" si="17"/>
        <v>1</v>
      </c>
      <c r="I82">
        <f t="shared" si="9"/>
        <v>57.166675687485188</v>
      </c>
      <c r="J82">
        <f t="shared" si="10"/>
        <v>56.887224860689273</v>
      </c>
      <c r="K82">
        <f t="shared" si="11"/>
        <v>-5.6455696619106694</v>
      </c>
      <c r="L82">
        <f t="shared" si="12"/>
        <v>-12.775137561721186</v>
      </c>
      <c r="M82">
        <f t="shared" si="13"/>
        <v>-30.906177053427903</v>
      </c>
      <c r="S82">
        <f t="shared" si="0"/>
        <v>0</v>
      </c>
      <c r="T82" t="b">
        <f t="shared" si="1"/>
        <v>0</v>
      </c>
      <c r="U82" t="b">
        <f t="shared" si="2"/>
        <v>0</v>
      </c>
    </row>
    <row r="83" spans="1:21" x14ac:dyDescent="0.2">
      <c r="A83">
        <f t="shared" si="14"/>
        <v>100</v>
      </c>
      <c r="B83">
        <f t="shared" si="3"/>
        <v>1.8103194777117331</v>
      </c>
      <c r="C83" s="9">
        <f t="shared" si="4"/>
        <v>0.38400000000000023</v>
      </c>
      <c r="D83" s="9">
        <f t="shared" si="5"/>
        <v>22.810319477711733</v>
      </c>
      <c r="E83" s="9">
        <f t="shared" si="6"/>
        <v>0.85942786731532228</v>
      </c>
      <c r="F83" s="9">
        <f t="shared" si="7"/>
        <v>0.99705039370769111</v>
      </c>
      <c r="G83" s="10">
        <f t="shared" si="17"/>
        <v>2.1666666599999997</v>
      </c>
      <c r="H83" s="5">
        <f t="shared" si="17"/>
        <v>1</v>
      </c>
      <c r="I83">
        <f t="shared" si="9"/>
        <v>57.109035726761178</v>
      </c>
      <c r="J83">
        <f t="shared" si="10"/>
        <v>56.810574035318943</v>
      </c>
      <c r="K83">
        <f t="shared" si="11"/>
        <v>-5.8310067242312371</v>
      </c>
      <c r="L83">
        <f t="shared" si="12"/>
        <v>-12.745060574157907</v>
      </c>
      <c r="M83">
        <f t="shared" si="13"/>
        <v>-30.865853846390518</v>
      </c>
      <c r="S83">
        <f t="shared" si="0"/>
        <v>0</v>
      </c>
      <c r="T83" t="b">
        <f t="shared" si="1"/>
        <v>0</v>
      </c>
      <c r="U83" t="b">
        <f t="shared" si="2"/>
        <v>0</v>
      </c>
    </row>
    <row r="84" spans="1:21" x14ac:dyDescent="0.2">
      <c r="A84">
        <f t="shared" si="14"/>
        <v>100</v>
      </c>
      <c r="B84">
        <f t="shared" si="3"/>
        <v>2.1509535108333111</v>
      </c>
      <c r="C84" s="9">
        <f t="shared" si="4"/>
        <v>0.39000000000000024</v>
      </c>
      <c r="D84" s="9">
        <f t="shared" si="5"/>
        <v>23.150953510833311</v>
      </c>
      <c r="E84" s="9">
        <f t="shared" si="6"/>
        <v>0.82388624160069979</v>
      </c>
      <c r="F84" s="9">
        <f t="shared" si="7"/>
        <v>0.96783775324329291</v>
      </c>
      <c r="G84" s="10">
        <f t="shared" si="17"/>
        <v>2.1666666599999997</v>
      </c>
      <c r="H84" s="5">
        <f t="shared" si="17"/>
        <v>1</v>
      </c>
      <c r="I84">
        <f t="shared" si="9"/>
        <v>57.05219718922767</v>
      </c>
      <c r="J84">
        <f t="shared" si="10"/>
        <v>56.734103671873996</v>
      </c>
      <c r="K84">
        <f t="shared" si="11"/>
        <v>-6.0162018473095804</v>
      </c>
      <c r="L84">
        <f t="shared" si="12"/>
        <v>-12.71523735640868</v>
      </c>
      <c r="M84">
        <f t="shared" si="13"/>
        <v>-30.825649898004304</v>
      </c>
      <c r="S84">
        <f t="shared" ref="S84:S147" si="18">GESTEP(E84,H84)</f>
        <v>0</v>
      </c>
      <c r="T84" t="b">
        <f t="shared" ref="T84:T147" si="19">AND(S83=0,S84=1)</f>
        <v>0</v>
      </c>
      <c r="U84" t="b">
        <f t="shared" ref="U84:U147" si="20">AND(S84=1,S85=0)</f>
        <v>0</v>
      </c>
    </row>
    <row r="85" spans="1:21" x14ac:dyDescent="0.2">
      <c r="A85">
        <f t="shared" si="14"/>
        <v>100</v>
      </c>
      <c r="B85">
        <f t="shared" ref="B85:B148" si="21">ABS(D85-$D$11)</f>
        <v>2.4911292585921387</v>
      </c>
      <c r="C85" s="9">
        <f t="shared" ref="C85:C148" si="22">C84+_dt</f>
        <v>0.39600000000000024</v>
      </c>
      <c r="D85" s="9">
        <f t="shared" ref="D85:D148" si="23">D84+$C$7*(J84+J85)/2</f>
        <v>23.491129258592139</v>
      </c>
      <c r="E85" s="9">
        <f t="shared" ref="E85:E148" si="24">E84+$C$7*(K84+K85)/2</f>
        <v>0.78723416881867825</v>
      </c>
      <c r="F85" s="9">
        <f t="shared" ref="F85:F148" si="25">$O$1*D85^2+$O$2*D85+$O$3</f>
        <v>0.93770000145111077</v>
      </c>
      <c r="G85" s="10">
        <f t="shared" ref="G85:H100" si="26">G84</f>
        <v>2.1666666599999997</v>
      </c>
      <c r="H85" s="5">
        <f t="shared" si="26"/>
        <v>1</v>
      </c>
      <c r="I85">
        <f t="shared" ref="I85:I148" si="27">SQRT(J85^2+K85^2)</f>
        <v>56.996157952044911</v>
      </c>
      <c r="J85">
        <f t="shared" ref="J85:J148" si="28">J84+L84*$C$7</f>
        <v>56.657812247735542</v>
      </c>
      <c r="K85">
        <f t="shared" ref="K85:K148" si="29">K84+M84*$C$7</f>
        <v>-6.2011557466976059</v>
      </c>
      <c r="L85">
        <f t="shared" ref="L85:L148" si="30">-$C$15*I85*J85</f>
        <v>-12.685666251952652</v>
      </c>
      <c r="M85">
        <f t="shared" ref="M85:M148" si="31">-$C$6-$C$15*I85*K85</f>
        <v>-30.785563188585204</v>
      </c>
      <c r="S85">
        <f t="shared" si="18"/>
        <v>0</v>
      </c>
      <c r="T85" t="b">
        <f t="shared" si="19"/>
        <v>0</v>
      </c>
      <c r="U85" t="b">
        <f t="shared" si="20"/>
        <v>0</v>
      </c>
    </row>
    <row r="86" spans="1:21" x14ac:dyDescent="0.2">
      <c r="A86">
        <f t="shared" ref="A86:A149" si="32">IF(B86&lt;B85,B86,100)</f>
        <v>100</v>
      </c>
      <c r="B86">
        <f t="shared" si="21"/>
        <v>2.8308477900860183</v>
      </c>
      <c r="C86" s="9">
        <f t="shared" si="22"/>
        <v>0.40200000000000025</v>
      </c>
      <c r="D86" s="9">
        <f t="shared" si="23"/>
        <v>23.830847790086018</v>
      </c>
      <c r="E86" s="9">
        <f t="shared" si="24"/>
        <v>0.74947309420109809</v>
      </c>
      <c r="F86" s="9">
        <f t="shared" si="25"/>
        <v>0.90664093423121628</v>
      </c>
      <c r="G86" s="10">
        <f t="shared" si="26"/>
        <v>2.1666666599999997</v>
      </c>
      <c r="H86" s="5">
        <f t="shared" si="26"/>
        <v>1</v>
      </c>
      <c r="I86">
        <f t="shared" si="27"/>
        <v>56.940915881039352</v>
      </c>
      <c r="J86">
        <f t="shared" si="28"/>
        <v>56.581698250223823</v>
      </c>
      <c r="K86">
        <f t="shared" si="29"/>
        <v>-6.3858691258291174</v>
      </c>
      <c r="L86">
        <f t="shared" si="30"/>
        <v>-12.656345611242303</v>
      </c>
      <c r="M86">
        <f t="shared" si="31"/>
        <v>-30.74559171279672</v>
      </c>
      <c r="S86">
        <f t="shared" si="18"/>
        <v>0</v>
      </c>
      <c r="T86" t="b">
        <f t="shared" si="19"/>
        <v>0</v>
      </c>
      <c r="U86" t="b">
        <f t="shared" si="20"/>
        <v>0</v>
      </c>
    </row>
    <row r="87" spans="1:21" x14ac:dyDescent="0.2">
      <c r="A87">
        <f t="shared" si="32"/>
        <v>100</v>
      </c>
      <c r="B87">
        <f t="shared" si="21"/>
        <v>3.1701101653663599</v>
      </c>
      <c r="C87" s="9">
        <f t="shared" si="22"/>
        <v>0.40800000000000025</v>
      </c>
      <c r="D87" s="9">
        <f t="shared" si="23"/>
        <v>24.17011016536636</v>
      </c>
      <c r="E87" s="9">
        <f t="shared" si="24"/>
        <v>0.71060445879529299</v>
      </c>
      <c r="F87" s="9">
        <f t="shared" si="25"/>
        <v>0.87466433101853669</v>
      </c>
      <c r="G87" s="10">
        <f t="shared" si="26"/>
        <v>2.1666666599999997</v>
      </c>
      <c r="H87" s="5">
        <f t="shared" si="26"/>
        <v>1</v>
      </c>
      <c r="I87">
        <f t="shared" si="27"/>
        <v>56.886468830574834</v>
      </c>
      <c r="J87">
        <f t="shared" si="28"/>
        <v>56.505760176556372</v>
      </c>
      <c r="K87">
        <f t="shared" si="29"/>
        <v>-6.5703426761058976</v>
      </c>
      <c r="L87">
        <f t="shared" si="30"/>
        <v>-12.627273791609177</v>
      </c>
      <c r="M87">
        <f t="shared" si="31"/>
        <v>-30.705733479619575</v>
      </c>
      <c r="S87">
        <f t="shared" si="18"/>
        <v>0</v>
      </c>
      <c r="T87" t="b">
        <f t="shared" si="19"/>
        <v>0</v>
      </c>
      <c r="U87" t="b">
        <f t="shared" si="20"/>
        <v>0</v>
      </c>
    </row>
    <row r="88" spans="1:21" x14ac:dyDescent="0.2">
      <c r="A88">
        <f t="shared" si="32"/>
        <v>100</v>
      </c>
      <c r="B88">
        <f t="shared" si="21"/>
        <v>3.5089174354974482</v>
      </c>
      <c r="C88" s="9">
        <f t="shared" si="22"/>
        <v>0.41400000000000026</v>
      </c>
      <c r="D88" s="9">
        <f t="shared" si="23"/>
        <v>24.508917435497448</v>
      </c>
      <c r="E88" s="9">
        <f t="shared" si="24"/>
        <v>0.67062969953602447</v>
      </c>
      <c r="F88" s="9">
        <f t="shared" si="25"/>
        <v>0.84177395494531604</v>
      </c>
      <c r="G88" s="10">
        <f t="shared" si="26"/>
        <v>2.1666666599999997</v>
      </c>
      <c r="H88" s="5">
        <f t="shared" si="26"/>
        <v>1</v>
      </c>
      <c r="I88">
        <f t="shared" si="27"/>
        <v>56.832814643428932</v>
      </c>
      <c r="J88">
        <f t="shared" si="28"/>
        <v>56.429996533806715</v>
      </c>
      <c r="K88">
        <f t="shared" si="29"/>
        <v>-6.7545770769836153</v>
      </c>
      <c r="L88">
        <f t="shared" si="30"/>
        <v>-12.598449157171748</v>
      </c>
      <c r="M88">
        <f t="shared" si="31"/>
        <v>-30.665986512322487</v>
      </c>
      <c r="S88">
        <f t="shared" si="18"/>
        <v>0</v>
      </c>
      <c r="T88" t="b">
        <f t="shared" si="19"/>
        <v>0</v>
      </c>
      <c r="U88" t="b">
        <f t="shared" si="20"/>
        <v>0</v>
      </c>
    </row>
    <row r="89" spans="1:21" x14ac:dyDescent="0.2">
      <c r="A89">
        <f t="shared" si="32"/>
        <v>100</v>
      </c>
      <c r="B89">
        <f t="shared" si="21"/>
        <v>3.8472706426154595</v>
      </c>
      <c r="C89" s="9">
        <f t="shared" si="22"/>
        <v>0.42000000000000026</v>
      </c>
      <c r="D89" s="9">
        <f t="shared" si="23"/>
        <v>24.847270642615459</v>
      </c>
      <c r="E89" s="9">
        <f t="shared" si="24"/>
        <v>0.62955024931690096</v>
      </c>
      <c r="F89" s="9">
        <f t="shared" si="25"/>
        <v>0.80797355300198781</v>
      </c>
      <c r="G89" s="10">
        <f t="shared" si="26"/>
        <v>2.1666666599999997</v>
      </c>
      <c r="H89" s="5">
        <f t="shared" si="26"/>
        <v>1</v>
      </c>
      <c r="I89">
        <f t="shared" si="27"/>
        <v>56.779951150674414</v>
      </c>
      <c r="J89">
        <f t="shared" si="28"/>
        <v>56.354405838863684</v>
      </c>
      <c r="K89">
        <f t="shared" si="29"/>
        <v>-6.93857299605755</v>
      </c>
      <c r="L89">
        <f t="shared" si="30"/>
        <v>-12.569870078745447</v>
      </c>
      <c r="M89">
        <f t="shared" si="31"/>
        <v>-30.626348848434002</v>
      </c>
      <c r="S89">
        <f t="shared" si="18"/>
        <v>0</v>
      </c>
      <c r="T89" t="b">
        <f t="shared" si="19"/>
        <v>0</v>
      </c>
      <c r="U89" t="b">
        <f t="shared" si="20"/>
        <v>0</v>
      </c>
    </row>
    <row r="90" spans="1:21" x14ac:dyDescent="0.2">
      <c r="A90">
        <f t="shared" si="32"/>
        <v>100</v>
      </c>
      <c r="B90">
        <f t="shared" si="21"/>
        <v>4.1851708199872242</v>
      </c>
      <c r="C90" s="9">
        <f t="shared" si="22"/>
        <v>0.42600000000000027</v>
      </c>
      <c r="D90" s="9">
        <f t="shared" si="23"/>
        <v>25.185170819987224</v>
      </c>
      <c r="E90" s="9">
        <f t="shared" si="24"/>
        <v>0.58736753706128386</v>
      </c>
      <c r="F90" s="9">
        <f t="shared" si="25"/>
        <v>0.7732668561964724</v>
      </c>
      <c r="G90" s="10">
        <f t="shared" si="26"/>
        <v>2.1666666599999997</v>
      </c>
      <c r="H90" s="5">
        <f t="shared" si="26"/>
        <v>1</v>
      </c>
      <c r="I90">
        <f t="shared" si="27"/>
        <v>56.727876171565796</v>
      </c>
      <c r="J90">
        <f t="shared" si="28"/>
        <v>56.278986618391208</v>
      </c>
      <c r="K90">
        <f t="shared" si="29"/>
        <v>-7.1223310891481537</v>
      </c>
      <c r="L90">
        <f t="shared" si="30"/>
        <v>-12.541534933754763</v>
      </c>
      <c r="M90">
        <f t="shared" si="31"/>
        <v>-30.586818539715335</v>
      </c>
      <c r="S90">
        <f t="shared" si="18"/>
        <v>0</v>
      </c>
      <c r="T90" t="b">
        <f t="shared" si="19"/>
        <v>0</v>
      </c>
      <c r="U90" t="b">
        <f t="shared" si="20"/>
        <v>0</v>
      </c>
    </row>
    <row r="91" spans="1:21" x14ac:dyDescent="0.2">
      <c r="A91">
        <f t="shared" si="32"/>
        <v>100</v>
      </c>
      <c r="B91">
        <f t="shared" si="21"/>
        <v>4.5226189920687645</v>
      </c>
      <c r="C91" s="9">
        <f t="shared" si="22"/>
        <v>0.43200000000000027</v>
      </c>
      <c r="D91" s="9">
        <f t="shared" si="23"/>
        <v>25.522618992068764</v>
      </c>
      <c r="E91" s="9">
        <f t="shared" si="24"/>
        <v>0.54408298779268005</v>
      </c>
      <c r="F91" s="9">
        <f t="shared" si="25"/>
        <v>0.73765757971192292</v>
      </c>
      <c r="G91" s="10">
        <f t="shared" si="26"/>
        <v>2.1666666599999997</v>
      </c>
      <c r="H91" s="5">
        <f t="shared" si="26"/>
        <v>1</v>
      </c>
      <c r="I91">
        <f t="shared" si="27"/>
        <v>56.676587513431173</v>
      </c>
      <c r="J91">
        <f t="shared" si="28"/>
        <v>56.203737408788676</v>
      </c>
      <c r="K91">
        <f t="shared" si="29"/>
        <v>-7.3058520003864453</v>
      </c>
      <c r="L91">
        <f t="shared" si="30"/>
        <v>-12.513442106147474</v>
      </c>
      <c r="M91">
        <f t="shared" si="31"/>
        <v>-30.547393652134211</v>
      </c>
      <c r="S91">
        <f t="shared" si="18"/>
        <v>0</v>
      </c>
      <c r="T91" t="b">
        <f t="shared" si="19"/>
        <v>0</v>
      </c>
      <c r="U91" t="b">
        <f t="shared" si="20"/>
        <v>0</v>
      </c>
    </row>
    <row r="92" spans="1:21" x14ac:dyDescent="0.2">
      <c r="A92">
        <f t="shared" si="32"/>
        <v>100</v>
      </c>
      <c r="B92">
        <f t="shared" si="21"/>
        <v>4.8596161745635875</v>
      </c>
      <c r="C92" s="9">
        <f t="shared" si="22"/>
        <v>0.43800000000000028</v>
      </c>
      <c r="D92" s="9">
        <f t="shared" si="23"/>
        <v>25.859616174563588</v>
      </c>
      <c r="E92" s="9">
        <f t="shared" si="24"/>
        <v>0.49969802270462294</v>
      </c>
      <c r="F92" s="9">
        <f t="shared" si="25"/>
        <v>0.70114942306290562</v>
      </c>
      <c r="G92" s="10">
        <f t="shared" si="26"/>
        <v>2.1666666599999997</v>
      </c>
      <c r="H92" s="5">
        <f t="shared" si="26"/>
        <v>1</v>
      </c>
      <c r="I92">
        <f t="shared" si="27"/>
        <v>56.626082971568998</v>
      </c>
      <c r="J92">
        <f t="shared" si="28"/>
        <v>56.128656756151791</v>
      </c>
      <c r="K92">
        <f t="shared" si="29"/>
        <v>-7.4891363622992504</v>
      </c>
      <c r="L92">
        <f t="shared" si="30"/>
        <v>-12.485589986310922</v>
      </c>
      <c r="M92">
        <f t="shared" si="31"/>
        <v>-30.50807226583964</v>
      </c>
      <c r="S92">
        <f t="shared" si="18"/>
        <v>0</v>
      </c>
      <c r="T92" t="b">
        <f t="shared" si="19"/>
        <v>0</v>
      </c>
      <c r="U92" t="b">
        <f t="shared" si="20"/>
        <v>0</v>
      </c>
    </row>
    <row r="93" spans="1:21" x14ac:dyDescent="0.2">
      <c r="A93">
        <f t="shared" si="32"/>
        <v>100</v>
      </c>
      <c r="B93">
        <f t="shared" si="21"/>
        <v>5.1961633744807436</v>
      </c>
      <c r="C93" s="9">
        <f t="shared" si="22"/>
        <v>0.44400000000000028</v>
      </c>
      <c r="D93" s="9">
        <f t="shared" si="23"/>
        <v>26.196163374480744</v>
      </c>
      <c r="E93" s="9">
        <f t="shared" si="24"/>
        <v>0.45421405923004232</v>
      </c>
      <c r="F93" s="9">
        <f t="shared" si="25"/>
        <v>0.6637460702500575</v>
      </c>
      <c r="G93" s="10">
        <f t="shared" si="26"/>
        <v>2.1666666599999997</v>
      </c>
      <c r="H93" s="5">
        <f t="shared" si="26"/>
        <v>1</v>
      </c>
      <c r="I93">
        <f t="shared" si="27"/>
        <v>56.576360329150212</v>
      </c>
      <c r="J93">
        <f t="shared" si="28"/>
        <v>56.053743216233926</v>
      </c>
      <c r="K93">
        <f t="shared" si="29"/>
        <v>-7.6721847958942879</v>
      </c>
      <c r="L93">
        <f t="shared" si="30"/>
        <v>-12.45797697099036</v>
      </c>
      <c r="M93">
        <f t="shared" si="31"/>
        <v>-30.468852475137606</v>
      </c>
      <c r="S93">
        <f t="shared" si="18"/>
        <v>0</v>
      </c>
      <c r="T93" t="b">
        <f t="shared" si="19"/>
        <v>0</v>
      </c>
      <c r="U93" t="b">
        <f t="shared" si="20"/>
        <v>0</v>
      </c>
    </row>
    <row r="94" spans="1:21" x14ac:dyDescent="0.2">
      <c r="A94">
        <f t="shared" si="32"/>
        <v>100</v>
      </c>
      <c r="B94">
        <f t="shared" si="21"/>
        <v>5.5322615901926682</v>
      </c>
      <c r="C94" s="9">
        <f t="shared" si="22"/>
        <v>0.45000000000000029</v>
      </c>
      <c r="D94" s="9">
        <f t="shared" si="23"/>
        <v>26.532261590192668</v>
      </c>
      <c r="E94" s="9">
        <f t="shared" si="24"/>
        <v>0.40763251111012411</v>
      </c>
      <c r="F94" s="9">
        <f t="shared" si="25"/>
        <v>0.62545118991320559</v>
      </c>
      <c r="G94" s="10">
        <f t="shared" si="26"/>
        <v>2.1666666599999997</v>
      </c>
      <c r="H94" s="5">
        <f t="shared" si="26"/>
        <v>1</v>
      </c>
      <c r="I94">
        <f t="shared" si="27"/>
        <v>56.527417357125387</v>
      </c>
      <c r="J94">
        <f t="shared" si="28"/>
        <v>55.978995354407985</v>
      </c>
      <c r="K94">
        <f t="shared" si="29"/>
        <v>-7.854997910745114</v>
      </c>
      <c r="L94">
        <f t="shared" si="30"/>
        <v>-12.430601463209346</v>
      </c>
      <c r="M94">
        <f t="shared" si="31"/>
        <v>-30.429732388467635</v>
      </c>
      <c r="S94">
        <f t="shared" si="18"/>
        <v>0</v>
      </c>
      <c r="T94" t="b">
        <f t="shared" si="19"/>
        <v>0</v>
      </c>
      <c r="U94" t="b">
        <f t="shared" si="20"/>
        <v>0</v>
      </c>
    </row>
    <row r="95" spans="1:21" x14ac:dyDescent="0.2">
      <c r="A95">
        <f t="shared" si="32"/>
        <v>100</v>
      </c>
      <c r="B95">
        <f t="shared" si="21"/>
        <v>5.8679118114927782</v>
      </c>
      <c r="C95" s="9">
        <f t="shared" si="22"/>
        <v>0.45600000000000029</v>
      </c>
      <c r="D95" s="9">
        <f t="shared" si="23"/>
        <v>26.867911811492778</v>
      </c>
      <c r="E95" s="9">
        <f t="shared" si="24"/>
        <v>0.35995478846266099</v>
      </c>
      <c r="F95" s="9">
        <f t="shared" si="25"/>
        <v>0.58626843548297636</v>
      </c>
      <c r="G95" s="10">
        <f t="shared" si="26"/>
        <v>2.1666666599999997</v>
      </c>
      <c r="H95" s="5">
        <f t="shared" si="26"/>
        <v>1</v>
      </c>
      <c r="I95">
        <f t="shared" si="27"/>
        <v>56.4792518141371</v>
      </c>
      <c r="J95">
        <f t="shared" si="28"/>
        <v>55.904411745628728</v>
      </c>
      <c r="K95">
        <f t="shared" si="29"/>
        <v>-8.0375763050759197</v>
      </c>
      <c r="L95">
        <f t="shared" si="30"/>
        <v>-12.403461872192137</v>
      </c>
      <c r="M95">
        <f t="shared" si="31"/>
        <v>-30.390710128380174</v>
      </c>
      <c r="S95">
        <f t="shared" si="18"/>
        <v>0</v>
      </c>
      <c r="T95" t="b">
        <f t="shared" si="19"/>
        <v>0</v>
      </c>
      <c r="U95" t="b">
        <f t="shared" si="20"/>
        <v>0</v>
      </c>
    </row>
    <row r="96" spans="1:21" x14ac:dyDescent="0.2">
      <c r="A96">
        <f t="shared" si="32"/>
        <v>100</v>
      </c>
      <c r="B96">
        <f t="shared" si="21"/>
        <v>6.2031150196528522</v>
      </c>
      <c r="C96" s="9">
        <f t="shared" si="22"/>
        <v>0.4620000000000003</v>
      </c>
      <c r="D96" s="9">
        <f t="shared" si="23"/>
        <v>27.203115019652852</v>
      </c>
      <c r="E96" s="9">
        <f t="shared" si="24"/>
        <v>0.31118229784989465</v>
      </c>
      <c r="F96" s="9">
        <f t="shared" si="25"/>
        <v>0.54620144533089965</v>
      </c>
      <c r="G96" s="10">
        <f t="shared" si="26"/>
        <v>2.1666666599999997</v>
      </c>
      <c r="H96" s="5">
        <f t="shared" si="26"/>
        <v>1</v>
      </c>
      <c r="I96">
        <f t="shared" si="27"/>
        <v>56.431861446437445</v>
      </c>
      <c r="J96">
        <f t="shared" si="28"/>
        <v>55.829990974395578</v>
      </c>
      <c r="K96">
        <f t="shared" si="29"/>
        <v>-8.2199205658462002</v>
      </c>
      <c r="L96">
        <f t="shared" si="30"/>
        <v>-12.37655661328812</v>
      </c>
      <c r="M96">
        <f t="shared" si="31"/>
        <v>-30.351783831514794</v>
      </c>
      <c r="S96">
        <f t="shared" si="18"/>
        <v>0</v>
      </c>
      <c r="T96" t="b">
        <f t="shared" si="19"/>
        <v>0</v>
      </c>
      <c r="U96" t="b">
        <f t="shared" si="20"/>
        <v>0</v>
      </c>
    </row>
    <row r="97" spans="1:21" x14ac:dyDescent="0.2">
      <c r="A97">
        <f t="shared" si="32"/>
        <v>100</v>
      </c>
      <c r="B97">
        <f t="shared" si="21"/>
        <v>6.5378721874801862</v>
      </c>
      <c r="C97" s="9">
        <f t="shared" si="22"/>
        <v>0.4680000000000003</v>
      </c>
      <c r="D97" s="9">
        <f t="shared" si="23"/>
        <v>27.537872187480186</v>
      </c>
      <c r="E97" s="9">
        <f t="shared" si="24"/>
        <v>0.26131644234585016</v>
      </c>
      <c r="F97" s="9">
        <f t="shared" si="25"/>
        <v>0.50525384291801823</v>
      </c>
      <c r="G97" s="10">
        <f t="shared" si="26"/>
        <v>2.1666666599999997</v>
      </c>
      <c r="H97" s="5">
        <f t="shared" si="26"/>
        <v>1</v>
      </c>
      <c r="I97">
        <f t="shared" si="27"/>
        <v>56.385243987810675</v>
      </c>
      <c r="J97">
        <f t="shared" si="28"/>
        <v>55.75573163471585</v>
      </c>
      <c r="K97">
        <f t="shared" si="29"/>
        <v>-8.4020312688352892</v>
      </c>
      <c r="L97">
        <f t="shared" si="30"/>
        <v>-12.349884107898184</v>
      </c>
      <c r="M97">
        <f t="shared" si="31"/>
        <v>-30.312951648579126</v>
      </c>
      <c r="S97">
        <f t="shared" si="18"/>
        <v>0</v>
      </c>
      <c r="T97" t="b">
        <f t="shared" si="19"/>
        <v>0</v>
      </c>
      <c r="U97" t="b">
        <f t="shared" si="20"/>
        <v>0</v>
      </c>
    </row>
    <row r="98" spans="1:21" x14ac:dyDescent="0.2">
      <c r="A98">
        <f t="shared" si="32"/>
        <v>100</v>
      </c>
      <c r="B98">
        <f t="shared" si="21"/>
        <v>6.8721842793745402</v>
      </c>
      <c r="C98" s="9">
        <f t="shared" si="22"/>
        <v>0.47400000000000031</v>
      </c>
      <c r="D98" s="9">
        <f t="shared" si="23"/>
        <v>27.87218427937454</v>
      </c>
      <c r="E98" s="9">
        <f t="shared" si="24"/>
        <v>0.21035862160316399</v>
      </c>
      <c r="F98" s="9">
        <f t="shared" si="25"/>
        <v>0.46342923694201632</v>
      </c>
      <c r="G98" s="10">
        <f t="shared" si="26"/>
        <v>2.1666666599999997</v>
      </c>
      <c r="H98" s="5">
        <f t="shared" si="26"/>
        <v>1</v>
      </c>
      <c r="I98">
        <f t="shared" si="27"/>
        <v>56.339397159501011</v>
      </c>
      <c r="J98">
        <f t="shared" si="28"/>
        <v>55.68163233006846</v>
      </c>
      <c r="K98">
        <f t="shared" si="29"/>
        <v>-8.5839089787267646</v>
      </c>
      <c r="L98">
        <f t="shared" si="30"/>
        <v>-12.323442783403095</v>
      </c>
      <c r="M98">
        <f t="shared" si="31"/>
        <v>-30.274211744328557</v>
      </c>
      <c r="S98">
        <f t="shared" si="18"/>
        <v>0</v>
      </c>
      <c r="T98" t="b">
        <f t="shared" si="19"/>
        <v>0</v>
      </c>
      <c r="U98" t="b">
        <f t="shared" si="20"/>
        <v>0</v>
      </c>
    </row>
    <row r="99" spans="1:21" x14ac:dyDescent="0.2">
      <c r="A99">
        <f t="shared" si="32"/>
        <v>100</v>
      </c>
      <c r="B99">
        <f t="shared" si="21"/>
        <v>7.2060522513848504</v>
      </c>
      <c r="C99" s="9">
        <f t="shared" si="22"/>
        <v>0.48000000000000032</v>
      </c>
      <c r="D99" s="9">
        <f t="shared" si="23"/>
        <v>28.20605225138485</v>
      </c>
      <c r="E99" s="9">
        <f t="shared" si="24"/>
        <v>0.15831023191940549</v>
      </c>
      <c r="F99" s="9">
        <f t="shared" si="25"/>
        <v>0.42073122148287423</v>
      </c>
      <c r="G99" s="10">
        <f t="shared" si="26"/>
        <v>2.1666666599999997</v>
      </c>
      <c r="H99" s="5">
        <f t="shared" si="26"/>
        <v>1</v>
      </c>
      <c r="I99">
        <f t="shared" si="27"/>
        <v>56.294318670145628</v>
      </c>
      <c r="J99">
        <f t="shared" si="28"/>
        <v>55.607691673368045</v>
      </c>
      <c r="K99">
        <f t="shared" si="29"/>
        <v>-8.7655542491927356</v>
      </c>
      <c r="L99">
        <f t="shared" si="30"/>
        <v>-12.297231073093812</v>
      </c>
      <c r="M99">
        <f t="shared" si="31"/>
        <v>-30.235562297546569</v>
      </c>
      <c r="S99">
        <f t="shared" si="18"/>
        <v>0</v>
      </c>
      <c r="T99" t="b">
        <f t="shared" si="19"/>
        <v>0</v>
      </c>
      <c r="U99" t="b">
        <f t="shared" si="20"/>
        <v>0</v>
      </c>
    </row>
    <row r="100" spans="1:21" x14ac:dyDescent="0.2">
      <c r="A100">
        <f t="shared" si="32"/>
        <v>100</v>
      </c>
      <c r="B100">
        <f t="shared" si="21"/>
        <v>7.5394770512657416</v>
      </c>
      <c r="C100" s="9">
        <f t="shared" si="22"/>
        <v>0.48600000000000032</v>
      </c>
      <c r="D100" s="9">
        <f t="shared" si="23"/>
        <v>28.539477051265742</v>
      </c>
      <c r="E100" s="9">
        <f t="shared" si="24"/>
        <v>0.10517266630289324</v>
      </c>
      <c r="F100" s="9">
        <f t="shared" si="25"/>
        <v>0.37716337614706363</v>
      </c>
      <c r="G100" s="10">
        <f t="shared" si="26"/>
        <v>2.1666666599999997</v>
      </c>
      <c r="H100" s="5">
        <f t="shared" si="26"/>
        <v>1</v>
      </c>
      <c r="I100">
        <f t="shared" si="27"/>
        <v>56.250006215712652</v>
      </c>
      <c r="J100">
        <f t="shared" si="28"/>
        <v>55.533908286929481</v>
      </c>
      <c r="K100">
        <f t="shared" si="29"/>
        <v>-8.9469676229780148</v>
      </c>
      <c r="L100">
        <f t="shared" si="30"/>
        <v>-12.2712474161037</v>
      </c>
      <c r="M100">
        <f t="shared" si="31"/>
        <v>-30.197001501025763</v>
      </c>
      <c r="S100">
        <f t="shared" si="18"/>
        <v>0</v>
      </c>
      <c r="T100" t="b">
        <f t="shared" si="19"/>
        <v>0</v>
      </c>
      <c r="U100" t="b">
        <f t="shared" si="20"/>
        <v>0</v>
      </c>
    </row>
    <row r="101" spans="1:21" x14ac:dyDescent="0.2">
      <c r="A101">
        <f t="shared" si="32"/>
        <v>100</v>
      </c>
      <c r="B101">
        <f t="shared" si="21"/>
        <v>7.8724596185338278</v>
      </c>
      <c r="C101" s="9">
        <f t="shared" si="22"/>
        <v>0.49200000000000033</v>
      </c>
      <c r="D101" s="9">
        <f t="shared" si="23"/>
        <v>28.872459618533828</v>
      </c>
      <c r="E101" s="9">
        <f t="shared" si="24"/>
        <v>5.0947314538006681E-2</v>
      </c>
      <c r="F101" s="9">
        <f t="shared" si="25"/>
        <v>0.33272926621029342</v>
      </c>
      <c r="G101" s="10">
        <f t="shared" ref="G101:H116" si="33">G100</f>
        <v>2.1666666599999997</v>
      </c>
      <c r="H101" s="5">
        <f t="shared" si="33"/>
        <v>1</v>
      </c>
      <c r="I101">
        <f t="shared" si="27"/>
        <v>56.206457479444438</v>
      </c>
      <c r="J101">
        <f t="shared" si="28"/>
        <v>55.460280802432862</v>
      </c>
      <c r="K101">
        <f t="shared" si="29"/>
        <v>-9.1281496319841686</v>
      </c>
      <c r="L101">
        <f t="shared" si="30"/>
        <v>-12.245490257342695</v>
      </c>
      <c r="M101">
        <f t="shared" si="31"/>
        <v>-30.158527561549505</v>
      </c>
      <c r="S101">
        <f t="shared" si="18"/>
        <v>0</v>
      </c>
      <c r="T101" t="b">
        <f t="shared" si="19"/>
        <v>0</v>
      </c>
      <c r="U101" t="b">
        <f t="shared" si="20"/>
        <v>0</v>
      </c>
    </row>
    <row r="102" spans="1:21" x14ac:dyDescent="0.2">
      <c r="A102">
        <f t="shared" si="32"/>
        <v>100</v>
      </c>
      <c r="B102">
        <f t="shared" si="21"/>
        <v>8.2050008845237912</v>
      </c>
      <c r="C102" s="9">
        <f t="shared" si="22"/>
        <v>0.49800000000000033</v>
      </c>
      <c r="D102" s="9">
        <f t="shared" si="23"/>
        <v>29.205000884523791</v>
      </c>
      <c r="E102" s="9">
        <f t="shared" si="24"/>
        <v>-4.3644367500062231E-3</v>
      </c>
      <c r="F102" s="9">
        <f t="shared" si="25"/>
        <v>0.28743244275881175</v>
      </c>
      <c r="G102" s="10">
        <f t="shared" si="33"/>
        <v>2.1666666599999997</v>
      </c>
      <c r="H102" s="5">
        <f t="shared" si="33"/>
        <v>1</v>
      </c>
      <c r="I102">
        <f t="shared" si="27"/>
        <v>56.163670131805851</v>
      </c>
      <c r="J102">
        <f t="shared" si="28"/>
        <v>55.386807860888808</v>
      </c>
      <c r="K102">
        <f t="shared" si="29"/>
        <v>-9.3091007973534659</v>
      </c>
      <c r="L102">
        <f t="shared" si="30"/>
        <v>-12.219958047433328</v>
      </c>
      <c r="M102">
        <f t="shared" si="31"/>
        <v>-30.120138699874119</v>
      </c>
      <c r="S102">
        <f t="shared" si="18"/>
        <v>0</v>
      </c>
      <c r="T102" t="b">
        <f t="shared" si="19"/>
        <v>0</v>
      </c>
      <c r="U102" t="b">
        <f t="shared" si="20"/>
        <v>0</v>
      </c>
    </row>
    <row r="103" spans="1:21" x14ac:dyDescent="0.2">
      <c r="A103">
        <f t="shared" si="32"/>
        <v>100</v>
      </c>
      <c r="B103">
        <f t="shared" si="21"/>
        <v>8.5371017724442702</v>
      </c>
      <c r="C103" s="9">
        <f t="shared" si="22"/>
        <v>0.50400000000000034</v>
      </c>
      <c r="D103" s="9">
        <f t="shared" si="23"/>
        <v>29.53710177244427</v>
      </c>
      <c r="E103" s="9">
        <f t="shared" si="24"/>
        <v>-6.0761204030724755E-2</v>
      </c>
      <c r="F103" s="9">
        <f t="shared" si="25"/>
        <v>0.24127644282927996</v>
      </c>
      <c r="G103" s="10">
        <f t="shared" si="33"/>
        <v>2.1666666599999997</v>
      </c>
      <c r="H103" s="5">
        <f t="shared" si="33"/>
        <v>1</v>
      </c>
      <c r="I103">
        <f t="shared" si="27"/>
        <v>56.121641830437696</v>
      </c>
      <c r="J103">
        <f t="shared" si="28"/>
        <v>55.313488112604212</v>
      </c>
      <c r="K103">
        <f t="shared" si="29"/>
        <v>-9.4898216295527114</v>
      </c>
      <c r="L103">
        <f t="shared" si="30"/>
        <v>-12.194649242648637</v>
      </c>
      <c r="M103">
        <f t="shared" si="31"/>
        <v>-30.081833150711653</v>
      </c>
      <c r="S103">
        <f t="shared" si="18"/>
        <v>0</v>
      </c>
      <c r="T103" t="b">
        <f t="shared" si="19"/>
        <v>0</v>
      </c>
      <c r="U103" t="b">
        <f t="shared" si="20"/>
        <v>0</v>
      </c>
    </row>
    <row r="104" spans="1:21" x14ac:dyDescent="0.2">
      <c r="A104">
        <f t="shared" si="32"/>
        <v>100</v>
      </c>
      <c r="B104">
        <f t="shared" si="21"/>
        <v>8.8687631974335268</v>
      </c>
      <c r="C104" s="9">
        <f t="shared" si="22"/>
        <v>0.51000000000000034</v>
      </c>
      <c r="D104" s="9">
        <f t="shared" si="23"/>
        <v>29.868763197433527</v>
      </c>
      <c r="E104" s="9">
        <f t="shared" si="24"/>
        <v>-0.11824160680475383</v>
      </c>
      <c r="F104" s="9">
        <f t="shared" si="25"/>
        <v>0.1942647895472307</v>
      </c>
      <c r="G104" s="10">
        <f t="shared" si="33"/>
        <v>2.1666666599999997</v>
      </c>
      <c r="H104" s="5">
        <f t="shared" si="33"/>
        <v>1</v>
      </c>
      <c r="I104">
        <f t="shared" si="27"/>
        <v>56.080370220115171</v>
      </c>
      <c r="J104">
        <f t="shared" si="28"/>
        <v>55.240320217148323</v>
      </c>
      <c r="K104">
        <f t="shared" si="29"/>
        <v>-9.6703126284569816</v>
      </c>
      <c r="L104">
        <f t="shared" si="30"/>
        <v>-12.16956230485191</v>
      </c>
      <c r="M104">
        <f t="shared" si="31"/>
        <v>-30.043609162713164</v>
      </c>
      <c r="S104">
        <f t="shared" si="18"/>
        <v>0</v>
      </c>
      <c r="T104" t="b">
        <f t="shared" si="19"/>
        <v>0</v>
      </c>
      <c r="U104" t="b">
        <f t="shared" si="20"/>
        <v>0</v>
      </c>
    </row>
    <row r="105" spans="1:21" x14ac:dyDescent="0.2">
      <c r="A105">
        <f t="shared" si="32"/>
        <v>100</v>
      </c>
      <c r="B105">
        <f t="shared" si="21"/>
        <v>9.1999860666149296</v>
      </c>
      <c r="C105" s="9">
        <f t="shared" si="22"/>
        <v>0.51600000000000035</v>
      </c>
      <c r="D105" s="9">
        <f t="shared" si="23"/>
        <v>30.19998606661493</v>
      </c>
      <c r="E105" s="9">
        <f t="shared" si="24"/>
        <v>-0.17680426754042455</v>
      </c>
      <c r="F105" s="9">
        <f t="shared" si="25"/>
        <v>0.14640099226411074</v>
      </c>
      <c r="G105" s="10">
        <f t="shared" si="33"/>
        <v>2.1666666599999997</v>
      </c>
      <c r="H105" s="5">
        <f t="shared" si="33"/>
        <v>1</v>
      </c>
      <c r="I105">
        <f t="shared" si="27"/>
        <v>56.03985293271149</v>
      </c>
      <c r="J105">
        <f t="shared" si="28"/>
        <v>55.167302843319213</v>
      </c>
      <c r="K105">
        <f t="shared" si="29"/>
        <v>-9.8505742834332608</v>
      </c>
      <c r="L105">
        <f t="shared" si="30"/>
        <v>-12.144695701438271</v>
      </c>
      <c r="M105">
        <f t="shared" si="31"/>
        <v>-30.005464998452467</v>
      </c>
      <c r="S105">
        <f t="shared" si="18"/>
        <v>0</v>
      </c>
      <c r="T105" t="b">
        <f t="shared" si="19"/>
        <v>0</v>
      </c>
      <c r="U105" t="b">
        <f t="shared" si="20"/>
        <v>0</v>
      </c>
    </row>
    <row r="106" spans="1:21" x14ac:dyDescent="0.2">
      <c r="A106">
        <f t="shared" si="32"/>
        <v>100</v>
      </c>
      <c r="B106">
        <f t="shared" si="21"/>
        <v>9.5307712791522192</v>
      </c>
      <c r="C106" s="9">
        <f t="shared" si="22"/>
        <v>0.52200000000000035</v>
      </c>
      <c r="D106" s="9">
        <f t="shared" si="23"/>
        <v>30.530771279152219</v>
      </c>
      <c r="E106" s="9">
        <f t="shared" si="24"/>
        <v>-0.23644781161099626</v>
      </c>
      <c r="F106" s="9">
        <f t="shared" si="25"/>
        <v>9.7688546692928924E-2</v>
      </c>
      <c r="G106" s="10">
        <f t="shared" si="33"/>
        <v>2.1666666599999997</v>
      </c>
      <c r="H106" s="5">
        <f t="shared" si="33"/>
        <v>1</v>
      </c>
      <c r="I106">
        <f t="shared" si="27"/>
        <v>56.000087587166483</v>
      </c>
      <c r="J106">
        <f t="shared" si="28"/>
        <v>55.094434669110584</v>
      </c>
      <c r="K106">
        <f t="shared" si="29"/>
        <v>-10.030607073423976</v>
      </c>
      <c r="L106">
        <f t="shared" si="30"/>
        <v>-12.120047905278089</v>
      </c>
      <c r="M106">
        <f t="shared" si="31"/>
        <v>-29.96739893441033</v>
      </c>
      <c r="S106">
        <f t="shared" si="18"/>
        <v>0</v>
      </c>
      <c r="T106" t="b">
        <f t="shared" si="19"/>
        <v>0</v>
      </c>
      <c r="U106" t="b">
        <f t="shared" si="20"/>
        <v>0</v>
      </c>
    </row>
    <row r="107" spans="1:21" x14ac:dyDescent="0.2">
      <c r="A107">
        <f t="shared" si="32"/>
        <v>100</v>
      </c>
      <c r="B107">
        <f t="shared" si="21"/>
        <v>9.8611197263045867</v>
      </c>
      <c r="C107" s="9">
        <f t="shared" si="22"/>
        <v>0.52800000000000036</v>
      </c>
      <c r="D107" s="9">
        <f t="shared" si="23"/>
        <v>30.861119726304587</v>
      </c>
      <c r="E107" s="9">
        <f t="shared" si="24"/>
        <v>-0.29717086723235953</v>
      </c>
      <c r="F107" s="9">
        <f t="shared" si="25"/>
        <v>4.8130935042510092E-2</v>
      </c>
      <c r="G107" s="10">
        <f t="shared" si="33"/>
        <v>2.1666666599999997</v>
      </c>
      <c r="H107" s="5">
        <f t="shared" si="33"/>
        <v>1</v>
      </c>
      <c r="I107">
        <f t="shared" si="27"/>
        <v>55.961071789460206</v>
      </c>
      <c r="J107">
        <f t="shared" si="28"/>
        <v>55.021714381678912</v>
      </c>
      <c r="K107">
        <f t="shared" si="29"/>
        <v>-10.210411467030438</v>
      </c>
      <c r="L107">
        <f t="shared" si="30"/>
        <v>-12.095617394662135</v>
      </c>
      <c r="M107">
        <f t="shared" si="31"/>
        <v>-29.92940926095908</v>
      </c>
      <c r="S107">
        <f t="shared" si="18"/>
        <v>0</v>
      </c>
      <c r="T107" t="b">
        <f t="shared" si="19"/>
        <v>0</v>
      </c>
      <c r="U107" t="b">
        <f t="shared" si="20"/>
        <v>0</v>
      </c>
    </row>
    <row r="108" spans="1:21" x14ac:dyDescent="0.2">
      <c r="A108">
        <f t="shared" si="32"/>
        <v>100</v>
      </c>
      <c r="B108">
        <f t="shared" si="21"/>
        <v>10.191032291481555</v>
      </c>
      <c r="C108" s="9">
        <f t="shared" si="22"/>
        <v>0.53400000000000036</v>
      </c>
      <c r="D108" s="9">
        <f t="shared" si="23"/>
        <v>31.191032291481555</v>
      </c>
      <c r="E108" s="9">
        <f t="shared" si="24"/>
        <v>-0.35897206540123944</v>
      </c>
      <c r="F108" s="9">
        <f t="shared" si="25"/>
        <v>-2.2683738496254158E-3</v>
      </c>
      <c r="G108" s="10">
        <f t="shared" si="33"/>
        <v>2.1666666599999997</v>
      </c>
      <c r="H108" s="5">
        <f t="shared" si="33"/>
        <v>1</v>
      </c>
      <c r="I108">
        <f t="shared" si="27"/>
        <v>55.922803132591646</v>
      </c>
      <c r="J108">
        <f t="shared" si="28"/>
        <v>54.949140677310936</v>
      </c>
      <c r="K108">
        <f t="shared" si="29"/>
        <v>-10.389987922596193</v>
      </c>
      <c r="L108">
        <f t="shared" si="30"/>
        <v>-12.071402653248557</v>
      </c>
      <c r="M108">
        <f t="shared" si="31"/>
        <v>-29.891494282347601</v>
      </c>
      <c r="S108">
        <f t="shared" si="18"/>
        <v>0</v>
      </c>
      <c r="T108" t="b">
        <f t="shared" si="19"/>
        <v>0</v>
      </c>
      <c r="U108" t="b">
        <f t="shared" si="20"/>
        <v>0</v>
      </c>
    </row>
    <row r="109" spans="1:21" x14ac:dyDescent="0.2">
      <c r="A109">
        <f t="shared" si="32"/>
        <v>100</v>
      </c>
      <c r="B109">
        <f t="shared" si="21"/>
        <v>10.520509850297664</v>
      </c>
      <c r="C109" s="9">
        <f t="shared" si="22"/>
        <v>0.54000000000000037</v>
      </c>
      <c r="D109" s="9">
        <f t="shared" si="23"/>
        <v>31.520509850297664</v>
      </c>
      <c r="E109" s="9">
        <f t="shared" si="24"/>
        <v>-0.42185003983389885</v>
      </c>
      <c r="F109" s="9">
        <f t="shared" si="25"/>
        <v>-5.3505924385756298E-2</v>
      </c>
      <c r="G109" s="10">
        <f t="shared" si="33"/>
        <v>2.1666666599999997</v>
      </c>
      <c r="H109" s="5">
        <f t="shared" si="33"/>
        <v>1</v>
      </c>
      <c r="I109">
        <f t="shared" si="27"/>
        <v>55.885279196562344</v>
      </c>
      <c r="J109">
        <f t="shared" si="28"/>
        <v>54.876712261391447</v>
      </c>
      <c r="K109">
        <f t="shared" si="29"/>
        <v>-10.569336888290279</v>
      </c>
      <c r="L109">
        <f t="shared" si="30"/>
        <v>-12.047402170011573</v>
      </c>
      <c r="M109">
        <f t="shared" si="31"/>
        <v>-29.853652316686674</v>
      </c>
      <c r="S109">
        <f t="shared" si="18"/>
        <v>0</v>
      </c>
      <c r="T109" t="b">
        <f t="shared" si="19"/>
        <v>0</v>
      </c>
      <c r="U109" t="b">
        <f t="shared" si="20"/>
        <v>0</v>
      </c>
    </row>
    <row r="110" spans="1:21" x14ac:dyDescent="0.2">
      <c r="A110">
        <f t="shared" si="32"/>
        <v>100</v>
      </c>
      <c r="B110">
        <f t="shared" si="21"/>
        <v>10.849553270626952</v>
      </c>
      <c r="C110" s="9">
        <f t="shared" si="22"/>
        <v>0.54600000000000037</v>
      </c>
      <c r="D110" s="9">
        <f t="shared" si="23"/>
        <v>31.849553270626952</v>
      </c>
      <c r="E110" s="9">
        <f t="shared" si="24"/>
        <v>-0.4858034269053409</v>
      </c>
      <c r="F110" s="9">
        <f t="shared" si="25"/>
        <v>-0.10557827407781106</v>
      </c>
      <c r="G110" s="10">
        <f t="shared" si="33"/>
        <v>2.1666666599999997</v>
      </c>
      <c r="H110" s="5">
        <f t="shared" si="33"/>
        <v>1</v>
      </c>
      <c r="I110">
        <f t="shared" si="27"/>
        <v>55.848497548364975</v>
      </c>
      <c r="J110">
        <f t="shared" si="28"/>
        <v>54.804427848371375</v>
      </c>
      <c r="K110">
        <f t="shared" si="29"/>
        <v>-10.748458802190399</v>
      </c>
      <c r="L110">
        <f t="shared" si="30"/>
        <v>-12.023614439191887</v>
      </c>
      <c r="M110">
        <f t="shared" si="31"/>
        <v>-29.815881695934607</v>
      </c>
      <c r="S110">
        <f t="shared" si="18"/>
        <v>0</v>
      </c>
      <c r="T110" t="b">
        <f t="shared" si="19"/>
        <v>0</v>
      </c>
      <c r="U110" t="b">
        <f t="shared" si="20"/>
        <v>0</v>
      </c>
    </row>
    <row r="111" spans="1:21" x14ac:dyDescent="0.2">
      <c r="A111">
        <f t="shared" si="32"/>
        <v>100</v>
      </c>
      <c r="B111">
        <f t="shared" si="21"/>
        <v>11.178163412657277</v>
      </c>
      <c r="C111" s="9">
        <f t="shared" si="22"/>
        <v>0.55200000000000038</v>
      </c>
      <c r="D111" s="9">
        <f t="shared" si="23"/>
        <v>32.178163412657277</v>
      </c>
      <c r="E111" s="9">
        <f t="shared" si="24"/>
        <v>-0.55083086558901007</v>
      </c>
      <c r="F111" s="9">
        <f t="shared" si="25"/>
        <v>-0.15848199341857727</v>
      </c>
      <c r="G111" s="10">
        <f t="shared" si="33"/>
        <v>2.1666666599999997</v>
      </c>
      <c r="H111" s="5">
        <f t="shared" si="33"/>
        <v>1</v>
      </c>
      <c r="I111">
        <f t="shared" si="27"/>
        <v>55.812455741976905</v>
      </c>
      <c r="J111">
        <f t="shared" si="28"/>
        <v>54.732286161736226</v>
      </c>
      <c r="K111">
        <f t="shared" si="29"/>
        <v>-10.927354092366006</v>
      </c>
      <c r="L111">
        <f t="shared" si="30"/>
        <v>-12.000037960248841</v>
      </c>
      <c r="M111">
        <f t="shared" si="31"/>
        <v>-29.778180765883196</v>
      </c>
      <c r="S111">
        <f t="shared" si="18"/>
        <v>0</v>
      </c>
      <c r="T111" t="b">
        <f t="shared" si="19"/>
        <v>0</v>
      </c>
      <c r="U111" t="b">
        <f t="shared" si="20"/>
        <v>0</v>
      </c>
    </row>
    <row r="112" spans="1:21" x14ac:dyDescent="0.2">
      <c r="A112">
        <f t="shared" si="32"/>
        <v>100</v>
      </c>
      <c r="B112">
        <f t="shared" si="21"/>
        <v>11.506341128944413</v>
      </c>
      <c r="C112" s="9">
        <f t="shared" si="22"/>
        <v>0.55800000000000038</v>
      </c>
      <c r="D112" s="9">
        <f t="shared" si="23"/>
        <v>32.506341128944413</v>
      </c>
      <c r="E112" s="9">
        <f t="shared" si="24"/>
        <v>-0.61693099739699198</v>
      </c>
      <c r="F112" s="9">
        <f t="shared" si="25"/>
        <v>-0.21221366575424128</v>
      </c>
      <c r="G112" s="10">
        <f t="shared" si="33"/>
        <v>2.1666666599999997</v>
      </c>
      <c r="H112" s="5">
        <f t="shared" si="33"/>
        <v>1</v>
      </c>
      <c r="I112">
        <f t="shared" si="27"/>
        <v>55.777151318358648</v>
      </c>
      <c r="J112">
        <f t="shared" si="28"/>
        <v>54.660285933974734</v>
      </c>
      <c r="K112">
        <f t="shared" si="29"/>
        <v>-11.106023176961305</v>
      </c>
      <c r="L112">
        <f t="shared" si="30"/>
        <v>-11.976671237814228</v>
      </c>
      <c r="M112">
        <f t="shared" si="31"/>
        <v>-29.740547886143883</v>
      </c>
      <c r="S112">
        <f t="shared" si="18"/>
        <v>0</v>
      </c>
      <c r="T112" t="b">
        <f t="shared" si="19"/>
        <v>0</v>
      </c>
      <c r="U112" t="b">
        <f t="shared" si="20"/>
        <v>0</v>
      </c>
    </row>
    <row r="113" spans="1:21" x14ac:dyDescent="0.2">
      <c r="A113">
        <f t="shared" si="32"/>
        <v>100</v>
      </c>
      <c r="B113">
        <f t="shared" si="21"/>
        <v>11.834087264465978</v>
      </c>
      <c r="C113" s="9">
        <f t="shared" si="22"/>
        <v>0.56400000000000039</v>
      </c>
      <c r="D113" s="9">
        <f t="shared" si="23"/>
        <v>32.834087264465978</v>
      </c>
      <c r="E113" s="9">
        <f t="shared" si="24"/>
        <v>-0.68410246632071037</v>
      </c>
      <c r="F113" s="9">
        <f t="shared" si="25"/>
        <v>-0.26676988715826866</v>
      </c>
      <c r="G113" s="10">
        <f t="shared" si="33"/>
        <v>2.1666666599999997</v>
      </c>
      <c r="H113" s="5">
        <f t="shared" si="33"/>
        <v>1</v>
      </c>
      <c r="I113">
        <f t="shared" si="27"/>
        <v>55.742581805457149</v>
      </c>
      <c r="J113">
        <f t="shared" si="28"/>
        <v>54.588425906547847</v>
      </c>
      <c r="K113">
        <f t="shared" si="29"/>
        <v>-11.284466464278168</v>
      </c>
      <c r="L113">
        <f t="shared" si="30"/>
        <v>-11.953512781647769</v>
      </c>
      <c r="M113">
        <f t="shared" si="31"/>
        <v>-29.702981430134169</v>
      </c>
      <c r="S113">
        <f t="shared" si="18"/>
        <v>0</v>
      </c>
      <c r="T113" t="b">
        <f t="shared" si="19"/>
        <v>0</v>
      </c>
      <c r="U113" t="b">
        <f t="shared" si="20"/>
        <v>0</v>
      </c>
    </row>
    <row r="114" spans="1:21" x14ac:dyDescent="0.2">
      <c r="A114">
        <f t="shared" si="32"/>
        <v>100</v>
      </c>
      <c r="B114">
        <f t="shared" si="21"/>
        <v>12.161402656675193</v>
      </c>
      <c r="C114" s="9">
        <f t="shared" si="22"/>
        <v>0.5700000000000004</v>
      </c>
      <c r="D114" s="9">
        <f t="shared" si="23"/>
        <v>33.161402656675193</v>
      </c>
      <c r="E114" s="9">
        <f t="shared" si="24"/>
        <v>-0.75234391877212181</v>
      </c>
      <c r="F114" s="9">
        <f t="shared" si="25"/>
        <v>-0.3221472663066054</v>
      </c>
      <c r="G114" s="10">
        <f t="shared" si="33"/>
        <v>2.1666666599999997</v>
      </c>
      <c r="H114" s="5">
        <f t="shared" si="33"/>
        <v>1</v>
      </c>
      <c r="I114">
        <f t="shared" si="27"/>
        <v>55.708744718213993</v>
      </c>
      <c r="J114">
        <f t="shared" si="28"/>
        <v>54.516704829857957</v>
      </c>
      <c r="K114">
        <f t="shared" si="29"/>
        <v>-11.462684352858973</v>
      </c>
      <c r="L114">
        <f t="shared" si="30"/>
        <v>-11.930561106594253</v>
      </c>
      <c r="M114">
        <f t="shared" si="31"/>
        <v>-29.665479785064218</v>
      </c>
      <c r="S114">
        <f t="shared" si="18"/>
        <v>0</v>
      </c>
      <c r="T114" t="b">
        <f t="shared" si="19"/>
        <v>0</v>
      </c>
      <c r="U114" t="b">
        <f t="shared" si="20"/>
        <v>0</v>
      </c>
    </row>
    <row r="115" spans="1:21" x14ac:dyDescent="0.2">
      <c r="A115">
        <f t="shared" si="32"/>
        <v>100</v>
      </c>
      <c r="B115">
        <f t="shared" si="21"/>
        <v>12.48828813555442</v>
      </c>
      <c r="C115" s="9">
        <f t="shared" si="22"/>
        <v>0.5760000000000004</v>
      </c>
      <c r="D115" s="9">
        <f t="shared" si="23"/>
        <v>33.48828813555442</v>
      </c>
      <c r="E115" s="9">
        <f t="shared" si="24"/>
        <v>-0.82165400352540685</v>
      </c>
      <c r="F115" s="9">
        <f t="shared" si="25"/>
        <v>-0.37834242435418908</v>
      </c>
      <c r="G115" s="10">
        <f t="shared" si="33"/>
        <v>2.1666666599999997</v>
      </c>
      <c r="H115" s="5">
        <f t="shared" si="33"/>
        <v>1</v>
      </c>
      <c r="I115">
        <f t="shared" si="27"/>
        <v>55.675637558578359</v>
      </c>
      <c r="J115">
        <f t="shared" si="28"/>
        <v>54.445121463218392</v>
      </c>
      <c r="K115">
        <f t="shared" si="29"/>
        <v>-11.640677231569359</v>
      </c>
      <c r="L115">
        <f t="shared" si="30"/>
        <v>-11.907814732542283</v>
      </c>
      <c r="M115">
        <f t="shared" si="31"/>
        <v>-29.628041351923596</v>
      </c>
      <c r="S115">
        <f t="shared" si="18"/>
        <v>0</v>
      </c>
      <c r="T115" t="b">
        <f t="shared" si="19"/>
        <v>0</v>
      </c>
      <c r="U115" t="b">
        <f t="shared" si="20"/>
        <v>0</v>
      </c>
    </row>
    <row r="116" spans="1:21" x14ac:dyDescent="0.2">
      <c r="A116">
        <f t="shared" si="32"/>
        <v>100</v>
      </c>
      <c r="B116">
        <f t="shared" si="21"/>
        <v>12.814744523668544</v>
      </c>
      <c r="C116" s="9">
        <f t="shared" si="22"/>
        <v>0.58200000000000041</v>
      </c>
      <c r="D116" s="9">
        <f t="shared" si="23"/>
        <v>33.814744523668544</v>
      </c>
      <c r="E116" s="9">
        <f t="shared" si="24"/>
        <v>-0.89203137165915769</v>
      </c>
      <c r="F116" s="9">
        <f t="shared" si="25"/>
        <v>-0.43535199481276843</v>
      </c>
      <c r="G116" s="10">
        <f t="shared" si="33"/>
        <v>2.1666666599999997</v>
      </c>
      <c r="H116" s="5">
        <f t="shared" si="33"/>
        <v>1</v>
      </c>
      <c r="I116">
        <f t="shared" si="27"/>
        <v>55.64325781552477</v>
      </c>
      <c r="J116">
        <f t="shared" si="28"/>
        <v>54.373674574823141</v>
      </c>
      <c r="K116">
        <f t="shared" si="29"/>
        <v>-11.818445479680902</v>
      </c>
      <c r="L116">
        <f t="shared" si="30"/>
        <v>-11.885272184384606</v>
      </c>
      <c r="M116">
        <f t="shared" si="31"/>
        <v>-29.590664545468155</v>
      </c>
      <c r="S116">
        <f t="shared" si="18"/>
        <v>0</v>
      </c>
      <c r="T116" t="b">
        <f t="shared" si="19"/>
        <v>0</v>
      </c>
      <c r="U116" t="b">
        <f t="shared" si="20"/>
        <v>0</v>
      </c>
    </row>
    <row r="117" spans="1:21" x14ac:dyDescent="0.2">
      <c r="A117">
        <f t="shared" si="32"/>
        <v>100</v>
      </c>
      <c r="B117">
        <f t="shared" si="21"/>
        <v>13.140772636218166</v>
      </c>
      <c r="C117" s="9">
        <f t="shared" si="22"/>
        <v>0.58800000000000041</v>
      </c>
      <c r="D117" s="9">
        <f t="shared" si="23"/>
        <v>34.140772636218166</v>
      </c>
      <c r="E117" s="9">
        <f t="shared" si="24"/>
        <v>-0.96347467649906149</v>
      </c>
      <c r="F117" s="9">
        <f t="shared" si="25"/>
        <v>-0.49317262343001644</v>
      </c>
      <c r="G117" s="10">
        <f t="shared" ref="G117:H132" si="34">G116</f>
        <v>2.1666666599999997</v>
      </c>
      <c r="H117" s="5">
        <f t="shared" si="34"/>
        <v>1</v>
      </c>
      <c r="I117">
        <f t="shared" si="27"/>
        <v>55.611602965075612</v>
      </c>
      <c r="J117">
        <f t="shared" si="28"/>
        <v>54.302362941716837</v>
      </c>
      <c r="K117">
        <f t="shared" si="29"/>
        <v>-11.995989466953711</v>
      </c>
      <c r="L117">
        <f t="shared" si="30"/>
        <v>-11.862931991980062</v>
      </c>
      <c r="M117">
        <f t="shared" si="31"/>
        <v>-29.553347794207021</v>
      </c>
      <c r="S117">
        <f t="shared" si="18"/>
        <v>0</v>
      </c>
      <c r="T117" t="b">
        <f t="shared" si="19"/>
        <v>0</v>
      </c>
      <c r="U117" t="b">
        <f t="shared" si="20"/>
        <v>0</v>
      </c>
    </row>
    <row r="118" spans="1:21" x14ac:dyDescent="0.2">
      <c r="A118">
        <f t="shared" si="32"/>
        <v>100</v>
      </c>
      <c r="B118">
        <f t="shared" si="21"/>
        <v>13.466373281092615</v>
      </c>
      <c r="C118" s="9">
        <f t="shared" si="22"/>
        <v>0.59400000000000042</v>
      </c>
      <c r="D118" s="9">
        <f t="shared" si="23"/>
        <v>34.466373281092615</v>
      </c>
      <c r="E118" s="9">
        <f t="shared" si="24"/>
        <v>-1.0359825735610795</v>
      </c>
      <c r="F118" s="9">
        <f t="shared" si="25"/>
        <v>-0.55180096806992918</v>
      </c>
      <c r="G118" s="10">
        <f t="shared" si="34"/>
        <v>2.1666666599999997</v>
      </c>
      <c r="H118" s="5">
        <f t="shared" si="34"/>
        <v>1</v>
      </c>
      <c r="I118">
        <f t="shared" si="27"/>
        <v>55.580670470328322</v>
      </c>
      <c r="J118">
        <f t="shared" si="28"/>
        <v>54.231185349764957</v>
      </c>
      <c r="K118">
        <f t="shared" si="29"/>
        <v>-12.173309553718953</v>
      </c>
      <c r="L118">
        <f t="shared" si="30"/>
        <v>-11.840792690117045</v>
      </c>
      <c r="M118">
        <f t="shared" si="31"/>
        <v>-29.516089540389657</v>
      </c>
      <c r="S118">
        <f t="shared" si="18"/>
        <v>0</v>
      </c>
      <c r="T118" t="b">
        <f t="shared" si="19"/>
        <v>0</v>
      </c>
      <c r="U118" t="b">
        <f t="shared" si="20"/>
        <v>0</v>
      </c>
    </row>
    <row r="119" spans="1:21" x14ac:dyDescent="0.2">
      <c r="A119">
        <f t="shared" si="32"/>
        <v>100</v>
      </c>
      <c r="B119">
        <f t="shared" si="21"/>
        <v>13.791547258922783</v>
      </c>
      <c r="C119" s="9">
        <f t="shared" si="22"/>
        <v>0.60000000000000042</v>
      </c>
      <c r="D119" s="9">
        <f t="shared" si="23"/>
        <v>34.791547258922783</v>
      </c>
      <c r="E119" s="9">
        <f t="shared" si="24"/>
        <v>-1.1095537204951202</v>
      </c>
      <c r="F119" s="9">
        <f t="shared" si="25"/>
        <v>-0.6112336985945066</v>
      </c>
      <c r="G119" s="10">
        <f t="shared" si="34"/>
        <v>2.1666666599999997</v>
      </c>
      <c r="H119" s="5">
        <f t="shared" si="34"/>
        <v>1</v>
      </c>
      <c r="I119">
        <f t="shared" si="27"/>
        <v>55.550457781487268</v>
      </c>
      <c r="J119">
        <f t="shared" si="28"/>
        <v>54.160140593624256</v>
      </c>
      <c r="K119">
        <f t="shared" si="29"/>
        <v>-12.350406090961291</v>
      </c>
      <c r="L119">
        <f t="shared" si="30"/>
        <v>-11.818852818478526</v>
      </c>
      <c r="M119">
        <f t="shared" si="31"/>
        <v>-29.478888239992944</v>
      </c>
      <c r="S119">
        <f t="shared" si="18"/>
        <v>0</v>
      </c>
      <c r="T119" t="b">
        <f t="shared" si="19"/>
        <v>0</v>
      </c>
      <c r="U119" t="b">
        <f t="shared" si="20"/>
        <v>0</v>
      </c>
    </row>
    <row r="120" spans="1:21" x14ac:dyDescent="0.2">
      <c r="A120">
        <f t="shared" si="32"/>
        <v>100</v>
      </c>
      <c r="B120">
        <f t="shared" si="21"/>
        <v>14.116295363133794</v>
      </c>
      <c r="C120" s="9">
        <f t="shared" si="22"/>
        <v>0.60600000000000043</v>
      </c>
      <c r="D120" s="9">
        <f t="shared" si="23"/>
        <v>35.116295363133794</v>
      </c>
      <c r="E120" s="9">
        <f t="shared" si="24"/>
        <v>-1.1841867770292078</v>
      </c>
      <c r="F120" s="9">
        <f t="shared" si="25"/>
        <v>-0.67146749674669204</v>
      </c>
      <c r="G120" s="10">
        <f t="shared" si="34"/>
        <v>2.1666666599999997</v>
      </c>
      <c r="H120" s="5">
        <f t="shared" si="34"/>
        <v>1</v>
      </c>
      <c r="I120">
        <f t="shared" si="27"/>
        <v>55.520962335900258</v>
      </c>
      <c r="J120">
        <f t="shared" si="28"/>
        <v>54.089227476713383</v>
      </c>
      <c r="K120">
        <f t="shared" si="29"/>
        <v>-12.52727942040125</v>
      </c>
      <c r="L120">
        <f t="shared" si="30"/>
        <v>-11.797110921608574</v>
      </c>
      <c r="M120">
        <f t="shared" si="31"/>
        <v>-29.441742362708304</v>
      </c>
      <c r="S120">
        <f t="shared" si="18"/>
        <v>0</v>
      </c>
      <c r="T120" t="b">
        <f t="shared" si="19"/>
        <v>0</v>
      </c>
      <c r="U120" t="b">
        <f t="shared" si="20"/>
        <v>0</v>
      </c>
    </row>
    <row r="121" spans="1:21" x14ac:dyDescent="0.2">
      <c r="A121">
        <f t="shared" si="32"/>
        <v>100</v>
      </c>
      <c r="B121">
        <f t="shared" si="21"/>
        <v>14.440618379997488</v>
      </c>
      <c r="C121" s="9">
        <f t="shared" si="22"/>
        <v>0.61200000000000043</v>
      </c>
      <c r="D121" s="9">
        <f t="shared" si="23"/>
        <v>35.440618379997488</v>
      </c>
      <c r="E121" s="9">
        <f t="shared" si="24"/>
        <v>-1.2598804049141441</v>
      </c>
      <c r="F121" s="9">
        <f t="shared" si="25"/>
        <v>-0.73249905603458609</v>
      </c>
      <c r="G121" s="10">
        <f t="shared" si="34"/>
        <v>2.1666666599999997</v>
      </c>
      <c r="H121" s="5">
        <f t="shared" si="34"/>
        <v>1</v>
      </c>
      <c r="I121">
        <f t="shared" si="27"/>
        <v>55.492181558099567</v>
      </c>
      <c r="J121">
        <f t="shared" si="28"/>
        <v>54.018444811183734</v>
      </c>
      <c r="K121">
        <f t="shared" si="29"/>
        <v>-12.703929874577499</v>
      </c>
      <c r="L121">
        <f t="shared" si="30"/>
        <v>-11.775565548880374</v>
      </c>
      <c r="M121">
        <f t="shared" si="31"/>
        <v>-29.404650391928808</v>
      </c>
      <c r="S121">
        <f t="shared" si="18"/>
        <v>0</v>
      </c>
      <c r="T121" t="b">
        <f t="shared" si="19"/>
        <v>0</v>
      </c>
      <c r="U121" t="b">
        <f t="shared" si="20"/>
        <v>0</v>
      </c>
    </row>
    <row r="122" spans="1:21" x14ac:dyDescent="0.2">
      <c r="A122">
        <f t="shared" si="32"/>
        <v>100</v>
      </c>
      <c r="B122">
        <f t="shared" si="21"/>
        <v>14.764517088684713</v>
      </c>
      <c r="C122" s="9">
        <f t="shared" si="22"/>
        <v>0.61800000000000044</v>
      </c>
      <c r="D122" s="9">
        <f t="shared" si="23"/>
        <v>35.764517088684713</v>
      </c>
      <c r="E122" s="9">
        <f t="shared" si="24"/>
        <v>-1.3366332678686639</v>
      </c>
      <c r="F122" s="9">
        <f t="shared" si="25"/>
        <v>-0.79432508161689652</v>
      </c>
      <c r="G122" s="10">
        <f t="shared" si="34"/>
        <v>2.1666666599999997</v>
      </c>
      <c r="H122" s="5">
        <f t="shared" si="34"/>
        <v>1</v>
      </c>
      <c r="I122">
        <f t="shared" si="27"/>
        <v>55.464112859847596</v>
      </c>
      <c r="J122">
        <f t="shared" si="28"/>
        <v>53.94779141789045</v>
      </c>
      <c r="K122">
        <f t="shared" si="29"/>
        <v>-12.880357776929072</v>
      </c>
      <c r="L122">
        <f t="shared" si="30"/>
        <v>-11.754215254465688</v>
      </c>
      <c r="M122">
        <f t="shared" si="31"/>
        <v>-29.367610824736229</v>
      </c>
      <c r="S122">
        <f t="shared" si="18"/>
        <v>0</v>
      </c>
      <c r="T122" t="b">
        <f t="shared" si="19"/>
        <v>0</v>
      </c>
      <c r="U122" t="b">
        <f t="shared" si="20"/>
        <v>0</v>
      </c>
    </row>
    <row r="123" spans="1:21" x14ac:dyDescent="0.2">
      <c r="A123">
        <f t="shared" si="32"/>
        <v>100</v>
      </c>
      <c r="B123">
        <f t="shared" si="21"/>
        <v>15.087992261317474</v>
      </c>
      <c r="C123" s="9">
        <f t="shared" si="22"/>
        <v>0.62400000000000044</v>
      </c>
      <c r="D123" s="9">
        <f t="shared" si="23"/>
        <v>36.087992261317474</v>
      </c>
      <c r="E123" s="9">
        <f t="shared" si="24"/>
        <v>-1.4144440315250835</v>
      </c>
      <c r="F123" s="9">
        <f t="shared" si="25"/>
        <v>-0.85694229018964396</v>
      </c>
      <c r="G123" s="10">
        <f t="shared" si="34"/>
        <v>2.1666666599999997</v>
      </c>
      <c r="H123" s="5">
        <f t="shared" si="34"/>
        <v>1</v>
      </c>
      <c r="I123">
        <f t="shared" si="27"/>
        <v>55.436753640186986</v>
      </c>
      <c r="J123">
        <f t="shared" si="28"/>
        <v>53.877266126363658</v>
      </c>
      <c r="K123">
        <f t="shared" si="29"/>
        <v>-13.05656344187749</v>
      </c>
      <c r="L123">
        <f t="shared" si="30"/>
        <v>-11.733058597305801</v>
      </c>
      <c r="M123">
        <f t="shared" si="31"/>
        <v>-29.330622171888052</v>
      </c>
      <c r="S123">
        <f t="shared" si="18"/>
        <v>0</v>
      </c>
      <c r="T123" t="b">
        <f t="shared" si="19"/>
        <v>0</v>
      </c>
      <c r="U123" t="b">
        <f t="shared" si="20"/>
        <v>0</v>
      </c>
    </row>
    <row r="124" spans="1:21" x14ac:dyDescent="0.2">
      <c r="A124">
        <f t="shared" si="32"/>
        <v>100</v>
      </c>
      <c r="B124">
        <f t="shared" si="21"/>
        <v>15.411044663020903</v>
      </c>
      <c r="C124" s="9">
        <f t="shared" si="22"/>
        <v>0.63000000000000045</v>
      </c>
      <c r="D124" s="9">
        <f t="shared" si="23"/>
        <v>36.411044663020903</v>
      </c>
      <c r="E124" s="9">
        <f t="shared" si="24"/>
        <v>-1.4933113633754425</v>
      </c>
      <c r="F124" s="9">
        <f t="shared" si="25"/>
        <v>-0.92034740987409291</v>
      </c>
      <c r="G124" s="10">
        <f t="shared" si="34"/>
        <v>2.1666666599999997</v>
      </c>
      <c r="H124" s="5">
        <f t="shared" si="34"/>
        <v>1</v>
      </c>
      <c r="I124">
        <f t="shared" si="27"/>
        <v>55.410101285495109</v>
      </c>
      <c r="J124">
        <f t="shared" si="28"/>
        <v>53.806867774779825</v>
      </c>
      <c r="K124">
        <f t="shared" si="29"/>
        <v>-13.232547174908818</v>
      </c>
      <c r="L124">
        <f t="shared" si="30"/>
        <v>-11.712094141083837</v>
      </c>
      <c r="M124">
        <f t="shared" si="31"/>
        <v>-29.293682957804371</v>
      </c>
      <c r="S124">
        <f t="shared" si="18"/>
        <v>0</v>
      </c>
      <c r="T124" t="b">
        <f t="shared" si="19"/>
        <v>0</v>
      </c>
      <c r="U124" t="b">
        <f t="shared" si="20"/>
        <v>0</v>
      </c>
    </row>
    <row r="125" spans="1:21" x14ac:dyDescent="0.2">
      <c r="A125">
        <f t="shared" si="32"/>
        <v>100</v>
      </c>
      <c r="B125">
        <f t="shared" si="21"/>
        <v>15.733675051975041</v>
      </c>
      <c r="C125" s="9">
        <f t="shared" si="22"/>
        <v>0.63600000000000045</v>
      </c>
      <c r="D125" s="9">
        <f t="shared" si="23"/>
        <v>36.733675051975041</v>
      </c>
      <c r="E125" s="9">
        <f t="shared" si="24"/>
        <v>-1.5732339327181359</v>
      </c>
      <c r="F125" s="9">
        <f t="shared" si="25"/>
        <v>-0.98453718010591107</v>
      </c>
      <c r="G125" s="10">
        <f t="shared" si="34"/>
        <v>2.1666666599999997</v>
      </c>
      <c r="H125" s="5">
        <f t="shared" si="34"/>
        <v>1</v>
      </c>
      <c r="I125">
        <f t="shared" si="27"/>
        <v>55.384153169543112</v>
      </c>
      <c r="J125">
        <f t="shared" si="28"/>
        <v>53.73659520993332</v>
      </c>
      <c r="K125">
        <f t="shared" si="29"/>
        <v>-13.408309272655645</v>
      </c>
      <c r="L125">
        <f t="shared" si="30"/>
        <v>-11.691320454198515</v>
      </c>
      <c r="M125">
        <f t="shared" si="31"/>
        <v>-29.256791720554691</v>
      </c>
      <c r="S125">
        <f t="shared" si="18"/>
        <v>0</v>
      </c>
      <c r="T125" t="b">
        <f t="shared" si="19"/>
        <v>0</v>
      </c>
      <c r="U125" t="b">
        <f t="shared" si="20"/>
        <v>0</v>
      </c>
    </row>
    <row r="126" spans="1:21" x14ac:dyDescent="0.2">
      <c r="A126">
        <f t="shared" si="32"/>
        <v>100</v>
      </c>
      <c r="B126">
        <f t="shared" si="21"/>
        <v>16.055884179466467</v>
      </c>
      <c r="C126" s="9">
        <f t="shared" si="22"/>
        <v>0.64200000000000046</v>
      </c>
      <c r="D126" s="9">
        <f t="shared" si="23"/>
        <v>37.055884179466467</v>
      </c>
      <c r="E126" s="9">
        <f t="shared" si="24"/>
        <v>-1.6542104106050397</v>
      </c>
      <c r="F126" s="9">
        <f t="shared" si="25"/>
        <v>-1.049508351525549</v>
      </c>
      <c r="G126" s="10">
        <f t="shared" si="34"/>
        <v>2.1666666599999997</v>
      </c>
      <c r="H126" s="5">
        <f t="shared" si="34"/>
        <v>1</v>
      </c>
      <c r="I126">
        <f t="shared" si="27"/>
        <v>55.358906653559139</v>
      </c>
      <c r="J126">
        <f t="shared" si="28"/>
        <v>53.666447287208129</v>
      </c>
      <c r="K126">
        <f t="shared" si="29"/>
        <v>-13.583850022978973</v>
      </c>
      <c r="L126">
        <f t="shared" si="30"/>
        <v>-11.670736109739257</v>
      </c>
      <c r="M126">
        <f t="shared" si="31"/>
        <v>-29.219947011844567</v>
      </c>
      <c r="S126">
        <f t="shared" si="18"/>
        <v>0</v>
      </c>
      <c r="T126" t="b">
        <f t="shared" si="19"/>
        <v>0</v>
      </c>
      <c r="U126" t="b">
        <f t="shared" si="20"/>
        <v>0</v>
      </c>
    </row>
    <row r="127" spans="1:21" x14ac:dyDescent="0.2">
      <c r="A127">
        <f t="shared" si="32"/>
        <v>100</v>
      </c>
      <c r="B127">
        <f t="shared" si="21"/>
        <v>16.377672789939737</v>
      </c>
      <c r="C127" s="9">
        <f t="shared" si="22"/>
        <v>0.64800000000000046</v>
      </c>
      <c r="D127" s="9">
        <f t="shared" si="23"/>
        <v>37.377672789939737</v>
      </c>
      <c r="E127" s="9">
        <f t="shared" si="24"/>
        <v>-1.7362394697891268</v>
      </c>
      <c r="F127" s="9">
        <f t="shared" si="25"/>
        <v>-1.1152576858698202</v>
      </c>
      <c r="G127" s="10">
        <f t="shared" si="34"/>
        <v>2.1666666599999997</v>
      </c>
      <c r="H127" s="5">
        <f t="shared" si="34"/>
        <v>1</v>
      </c>
      <c r="I127">
        <f t="shared" si="27"/>
        <v>55.334359086296004</v>
      </c>
      <c r="J127">
        <f t="shared" si="28"/>
        <v>53.596422870549695</v>
      </c>
      <c r="K127">
        <f t="shared" si="29"/>
        <v>-13.759169705050041</v>
      </c>
      <c r="L127">
        <f t="shared" si="30"/>
        <v>-11.650339685462654</v>
      </c>
      <c r="M127">
        <f t="shared" si="31"/>
        <v>-29.183147397002095</v>
      </c>
      <c r="S127">
        <f t="shared" si="18"/>
        <v>0</v>
      </c>
      <c r="T127" t="b">
        <f t="shared" si="19"/>
        <v>0</v>
      </c>
      <c r="U127" t="b">
        <f t="shared" si="20"/>
        <v>0</v>
      </c>
    </row>
    <row r="128" spans="1:21" x14ac:dyDescent="0.2">
      <c r="A128">
        <f t="shared" si="32"/>
        <v>100</v>
      </c>
      <c r="B128">
        <f t="shared" si="21"/>
        <v>16.6990416210487</v>
      </c>
      <c r="C128" s="9">
        <f t="shared" si="22"/>
        <v>0.65400000000000047</v>
      </c>
      <c r="D128" s="9">
        <f t="shared" si="23"/>
        <v>37.6990416210487</v>
      </c>
      <c r="E128" s="9">
        <f t="shared" si="24"/>
        <v>-1.819319784672573</v>
      </c>
      <c r="F128" s="9">
        <f t="shared" si="25"/>
        <v>-1.1817819558646989</v>
      </c>
      <c r="G128" s="10">
        <f t="shared" si="34"/>
        <v>2.1666666599999997</v>
      </c>
      <c r="H128" s="5">
        <f t="shared" si="34"/>
        <v>1</v>
      </c>
      <c r="I128">
        <f t="shared" si="27"/>
        <v>55.310507804102976</v>
      </c>
      <c r="J128">
        <f t="shared" si="28"/>
        <v>53.526520832436923</v>
      </c>
      <c r="K128">
        <f t="shared" si="29"/>
        <v>-13.934268589432055</v>
      </c>
      <c r="L128">
        <f t="shared" si="30"/>
        <v>-11.630129763770251</v>
      </c>
      <c r="M128">
        <f t="shared" si="31"/>
        <v>-29.146391454964203</v>
      </c>
      <c r="S128">
        <f t="shared" si="18"/>
        <v>0</v>
      </c>
      <c r="T128" t="b">
        <f t="shared" si="19"/>
        <v>0</v>
      </c>
      <c r="U128" t="b">
        <f t="shared" si="20"/>
        <v>0</v>
      </c>
    </row>
    <row r="129" spans="1:21" x14ac:dyDescent="0.2">
      <c r="A129">
        <f t="shared" si="32"/>
        <v>100</v>
      </c>
      <c r="B129">
        <f t="shared" si="21"/>
        <v>17.019991403707571</v>
      </c>
      <c r="C129" s="9">
        <f t="shared" si="22"/>
        <v>0.66000000000000048</v>
      </c>
      <c r="D129" s="9">
        <f t="shared" si="23"/>
        <v>38.019991403707571</v>
      </c>
      <c r="E129" s="9">
        <f t="shared" si="24"/>
        <v>-1.9034500312553546</v>
      </c>
      <c r="F129" s="9">
        <f t="shared" si="25"/>
        <v>-1.2490779451192808</v>
      </c>
      <c r="G129" s="10">
        <f t="shared" si="34"/>
        <v>2.1666666599999997</v>
      </c>
      <c r="H129" s="5">
        <f t="shared" si="34"/>
        <v>1</v>
      </c>
      <c r="I129">
        <f t="shared" si="27"/>
        <v>55.287350131001872</v>
      </c>
      <c r="J129">
        <f t="shared" si="28"/>
        <v>53.456740053854304</v>
      </c>
      <c r="K129">
        <f t="shared" si="29"/>
        <v>-14.109146938161841</v>
      </c>
      <c r="L129">
        <f t="shared" si="30"/>
        <v>-11.610104931687655</v>
      </c>
      <c r="M129">
        <f t="shared" si="31"/>
        <v>-29.109677778262729</v>
      </c>
      <c r="S129">
        <f t="shared" si="18"/>
        <v>0</v>
      </c>
      <c r="T129" t="b">
        <f t="shared" si="19"/>
        <v>0</v>
      </c>
      <c r="U129" t="b">
        <f t="shared" si="20"/>
        <v>0</v>
      </c>
    </row>
    <row r="130" spans="1:21" x14ac:dyDescent="0.2">
      <c r="A130">
        <f t="shared" si="32"/>
        <v>100</v>
      </c>
      <c r="B130">
        <f t="shared" si="21"/>
        <v>17.340522862141924</v>
      </c>
      <c r="C130" s="9">
        <f t="shared" si="22"/>
        <v>0.66600000000000048</v>
      </c>
      <c r="D130" s="9">
        <f t="shared" si="23"/>
        <v>38.340522862141924</v>
      </c>
      <c r="E130" s="9">
        <f t="shared" si="24"/>
        <v>-1.9886288870843343</v>
      </c>
      <c r="F130" s="9">
        <f t="shared" si="25"/>
        <v>-1.3171424480209635</v>
      </c>
      <c r="G130" s="10">
        <f t="shared" si="34"/>
        <v>2.1666666599999997</v>
      </c>
      <c r="H130" s="5">
        <f t="shared" si="34"/>
        <v>1</v>
      </c>
      <c r="I130">
        <f t="shared" si="27"/>
        <v>55.264883378767202</v>
      </c>
      <c r="J130">
        <f t="shared" si="28"/>
        <v>53.387079424264179</v>
      </c>
      <c r="K130">
        <f t="shared" si="29"/>
        <v>-14.283805004831416</v>
      </c>
      <c r="L130">
        <f t="shared" si="30"/>
        <v>-11.5902637808449</v>
      </c>
      <c r="M130">
        <f t="shared" si="31"/>
        <v>-29.073004973010274</v>
      </c>
      <c r="S130">
        <f t="shared" si="18"/>
        <v>0</v>
      </c>
      <c r="T130" t="b">
        <f t="shared" si="19"/>
        <v>0</v>
      </c>
      <c r="U130" t="b">
        <f t="shared" si="20"/>
        <v>0</v>
      </c>
    </row>
    <row r="131" spans="1:21" x14ac:dyDescent="0.2">
      <c r="A131">
        <f t="shared" si="32"/>
        <v>100</v>
      </c>
      <c r="B131">
        <f t="shared" si="21"/>
        <v>17.660636713939454</v>
      </c>
      <c r="C131" s="9">
        <f t="shared" si="22"/>
        <v>0.67200000000000049</v>
      </c>
      <c r="D131" s="9">
        <f t="shared" si="23"/>
        <v>38.660636713939454</v>
      </c>
      <c r="E131" s="9">
        <f t="shared" si="24"/>
        <v>-2.0748550312028371</v>
      </c>
      <c r="F131" s="9">
        <f t="shared" si="25"/>
        <v>-1.3859722696317749</v>
      </c>
      <c r="G131" s="10">
        <f t="shared" si="34"/>
        <v>2.1666666599999997</v>
      </c>
      <c r="H131" s="5">
        <f t="shared" si="34"/>
        <v>1</v>
      </c>
      <c r="I131">
        <f t="shared" si="27"/>
        <v>55.243104847010443</v>
      </c>
      <c r="J131">
        <f t="shared" si="28"/>
        <v>53.31753784157911</v>
      </c>
      <c r="K131">
        <f t="shared" si="29"/>
        <v>-14.458243034669477</v>
      </c>
      <c r="L131">
        <f t="shared" si="30"/>
        <v>-11.570604907458097</v>
      </c>
      <c r="M131">
        <f t="shared" si="31"/>
        <v>-29.036371658885781</v>
      </c>
      <c r="S131">
        <f t="shared" si="18"/>
        <v>0</v>
      </c>
      <c r="T131" t="b">
        <f t="shared" si="19"/>
        <v>0</v>
      </c>
      <c r="U131" t="b">
        <f t="shared" si="20"/>
        <v>0</v>
      </c>
    </row>
    <row r="132" spans="1:21" x14ac:dyDescent="0.2">
      <c r="A132">
        <f t="shared" si="32"/>
        <v>100</v>
      </c>
      <c r="B132">
        <f t="shared" si="21"/>
        <v>17.980333670100592</v>
      </c>
      <c r="C132" s="9">
        <f t="shared" si="22"/>
        <v>0.67800000000000049</v>
      </c>
      <c r="D132" s="9">
        <f t="shared" si="23"/>
        <v>38.980333670100592</v>
      </c>
      <c r="E132" s="9">
        <f t="shared" si="24"/>
        <v>-2.1621271441007139</v>
      </c>
      <c r="F132" s="9">
        <f t="shared" si="25"/>
        <v>-1.4555642255858836</v>
      </c>
      <c r="G132" s="10">
        <f t="shared" si="34"/>
        <v>2.1666666599999997</v>
      </c>
      <c r="H132" s="5">
        <f t="shared" si="34"/>
        <v>1</v>
      </c>
      <c r="I132">
        <f t="shared" si="27"/>
        <v>55.222011823268367</v>
      </c>
      <c r="J132">
        <f t="shared" si="28"/>
        <v>53.248114212134361</v>
      </c>
      <c r="K132">
        <f t="shared" si="29"/>
        <v>-14.632461264622792</v>
      </c>
      <c r="L132">
        <f t="shared" si="30"/>
        <v>-11.551126912312302</v>
      </c>
      <c r="M132">
        <f t="shared" si="31"/>
        <v>-28.99977646911983</v>
      </c>
      <c r="S132">
        <f t="shared" si="18"/>
        <v>0</v>
      </c>
      <c r="T132" t="b">
        <f t="shared" si="19"/>
        <v>0</v>
      </c>
      <c r="U132" t="b">
        <f t="shared" si="20"/>
        <v>0</v>
      </c>
    </row>
    <row r="133" spans="1:21" x14ac:dyDescent="0.2">
      <c r="A133">
        <f t="shared" si="32"/>
        <v>100</v>
      </c>
      <c r="B133">
        <f t="shared" si="21"/>
        <v>18.299614435088976</v>
      </c>
      <c r="C133" s="9">
        <f t="shared" si="22"/>
        <v>0.6840000000000005</v>
      </c>
      <c r="D133" s="9">
        <f t="shared" si="23"/>
        <v>39.299614435088976</v>
      </c>
      <c r="E133" s="9">
        <f t="shared" si="24"/>
        <v>-2.250443907664895</v>
      </c>
      <c r="F133" s="9">
        <f t="shared" si="25"/>
        <v>-1.5259151419882646</v>
      </c>
      <c r="G133" s="10">
        <f t="shared" ref="G133:H148" si="35">G132</f>
        <v>2.1666666599999997</v>
      </c>
      <c r="H133" s="5">
        <f t="shared" si="35"/>
        <v>1</v>
      </c>
      <c r="I133">
        <f t="shared" si="27"/>
        <v>55.201601583095254</v>
      </c>
      <c r="J133">
        <f t="shared" si="28"/>
        <v>53.178807450660486</v>
      </c>
      <c r="K133">
        <f t="shared" si="29"/>
        <v>-14.806459923437512</v>
      </c>
      <c r="L133">
        <f t="shared" si="30"/>
        <v>-11.531828400745592</v>
      </c>
      <c r="M133">
        <f t="shared" si="31"/>
        <v>-28.963218050479668</v>
      </c>
      <c r="S133">
        <f t="shared" si="18"/>
        <v>0</v>
      </c>
      <c r="T133" t="b">
        <f t="shared" si="19"/>
        <v>0</v>
      </c>
      <c r="U133" t="b">
        <f t="shared" si="20"/>
        <v>0</v>
      </c>
    </row>
    <row r="134" spans="1:21" x14ac:dyDescent="0.2">
      <c r="A134">
        <f t="shared" si="32"/>
        <v>100</v>
      </c>
      <c r="B134">
        <f t="shared" si="21"/>
        <v>18.618479706881729</v>
      </c>
      <c r="C134" s="9">
        <f t="shared" si="22"/>
        <v>0.6900000000000005</v>
      </c>
      <c r="D134" s="9">
        <f t="shared" si="23"/>
        <v>39.618479706881729</v>
      </c>
      <c r="E134" s="9">
        <f t="shared" si="24"/>
        <v>-2.3398040051304285</v>
      </c>
      <c r="F134" s="9">
        <f t="shared" si="25"/>
        <v>-1.5970218553145155</v>
      </c>
      <c r="G134" s="10">
        <f t="shared" si="35"/>
        <v>2.1666666599999997</v>
      </c>
      <c r="H134" s="5">
        <f t="shared" si="35"/>
        <v>1</v>
      </c>
      <c r="I134">
        <f t="shared" si="27"/>
        <v>55.18187139015906</v>
      </c>
      <c r="J134">
        <f t="shared" si="28"/>
        <v>53.109616480256015</v>
      </c>
      <c r="K134">
        <f t="shared" si="29"/>
        <v>-14.98023923174039</v>
      </c>
      <c r="L134">
        <f t="shared" si="30"/>
        <v>-11.512707982634339</v>
      </c>
      <c r="M134">
        <f t="shared" si="31"/>
        <v>-28.926695063253856</v>
      </c>
      <c r="S134">
        <f t="shared" si="18"/>
        <v>0</v>
      </c>
      <c r="T134" t="b">
        <f t="shared" si="19"/>
        <v>0</v>
      </c>
      <c r="U134" t="b">
        <f t="shared" si="20"/>
        <v>0</v>
      </c>
    </row>
    <row r="135" spans="1:21" x14ac:dyDescent="0.2">
      <c r="A135">
        <f t="shared" si="32"/>
        <v>100</v>
      </c>
      <c r="B135">
        <f t="shared" si="21"/>
        <v>18.936930177019576</v>
      </c>
      <c r="C135" s="9">
        <f t="shared" si="22"/>
        <v>0.69600000000000051</v>
      </c>
      <c r="D135" s="9">
        <f t="shared" si="23"/>
        <v>39.936930177019576</v>
      </c>
      <c r="E135" s="9">
        <f t="shared" si="24"/>
        <v>-2.4302061210320094</v>
      </c>
      <c r="F135" s="9">
        <f t="shared" si="25"/>
        <v>-1.6688812123118235</v>
      </c>
      <c r="G135" s="10">
        <f t="shared" si="35"/>
        <v>2.1666666599999997</v>
      </c>
      <c r="H135" s="5">
        <f t="shared" si="35"/>
        <v>1</v>
      </c>
      <c r="I135">
        <f t="shared" si="27"/>
        <v>55.162818496341465</v>
      </c>
      <c r="J135">
        <f t="shared" si="28"/>
        <v>53.040540232360208</v>
      </c>
      <c r="K135">
        <f t="shared" si="29"/>
        <v>-15.153799402119914</v>
      </c>
      <c r="L135">
        <f t="shared" si="30"/>
        <v>-11.493764272379641</v>
      </c>
      <c r="M135">
        <f t="shared" si="31"/>
        <v>-28.890206181236639</v>
      </c>
      <c r="S135">
        <f t="shared" si="18"/>
        <v>0</v>
      </c>
      <c r="T135" t="b">
        <f t="shared" si="19"/>
        <v>0</v>
      </c>
      <c r="U135" t="b">
        <f t="shared" si="20"/>
        <v>0</v>
      </c>
    </row>
    <row r="136" spans="1:21" x14ac:dyDescent="0.2">
      <c r="A136">
        <f t="shared" si="32"/>
        <v>100</v>
      </c>
      <c r="B136">
        <f t="shared" si="21"/>
        <v>19.254966530656837</v>
      </c>
      <c r="C136" s="9">
        <f t="shared" si="22"/>
        <v>0.70200000000000051</v>
      </c>
      <c r="D136" s="9">
        <f t="shared" si="23"/>
        <v>40.254966530656837</v>
      </c>
      <c r="E136" s="9">
        <f t="shared" si="24"/>
        <v>-2.5216489411559913</v>
      </c>
      <c r="F136" s="9">
        <f t="shared" si="25"/>
        <v>-1.7414900699010585</v>
      </c>
      <c r="G136" s="10">
        <f t="shared" si="35"/>
        <v>2.1666666599999997</v>
      </c>
      <c r="H136" s="5">
        <f t="shared" si="35"/>
        <v>1</v>
      </c>
      <c r="I136">
        <f t="shared" si="27"/>
        <v>55.144440141841642</v>
      </c>
      <c r="J136">
        <f t="shared" si="28"/>
        <v>52.971577646725933</v>
      </c>
      <c r="K136">
        <f t="shared" si="29"/>
        <v>-15.327140639207334</v>
      </c>
      <c r="L136">
        <f t="shared" si="30"/>
        <v>-11.474995888894902</v>
      </c>
      <c r="M136">
        <f t="shared" si="31"/>
        <v>-28.853750091711891</v>
      </c>
      <c r="S136">
        <f t="shared" si="18"/>
        <v>0</v>
      </c>
      <c r="T136" t="b">
        <f t="shared" si="19"/>
        <v>0</v>
      </c>
      <c r="U136" t="b">
        <f t="shared" si="20"/>
        <v>0</v>
      </c>
    </row>
    <row r="137" spans="1:21" x14ac:dyDescent="0.2">
      <c r="A137">
        <f t="shared" si="32"/>
        <v>100</v>
      </c>
      <c r="B137">
        <f t="shared" si="21"/>
        <v>19.57258944661119</v>
      </c>
      <c r="C137" s="9">
        <f t="shared" si="22"/>
        <v>0.70800000000000052</v>
      </c>
      <c r="D137" s="9">
        <f t="shared" si="23"/>
        <v>40.57258944661119</v>
      </c>
      <c r="E137" s="9">
        <f t="shared" si="24"/>
        <v>-2.6141311524928859</v>
      </c>
      <c r="F137" s="9">
        <f t="shared" si="25"/>
        <v>-1.8148452950800018</v>
      </c>
      <c r="G137" s="10">
        <f t="shared" si="35"/>
        <v>2.1666666599999997</v>
      </c>
      <c r="H137" s="5">
        <f t="shared" si="35"/>
        <v>1</v>
      </c>
      <c r="I137">
        <f t="shared" si="27"/>
        <v>55.126733555283799</v>
      </c>
      <c r="J137">
        <f t="shared" si="28"/>
        <v>52.902727671392562</v>
      </c>
      <c r="K137">
        <f t="shared" si="29"/>
        <v>-15.500263139757605</v>
      </c>
      <c r="L137">
        <f t="shared" si="30"/>
        <v>-11.456401455594509</v>
      </c>
      <c r="M137">
        <f t="shared" si="31"/>
        <v>-28.817325495436734</v>
      </c>
      <c r="S137">
        <f t="shared" si="18"/>
        <v>0</v>
      </c>
      <c r="T137" t="b">
        <f t="shared" si="19"/>
        <v>0</v>
      </c>
      <c r="U137" t="b">
        <f t="shared" si="20"/>
        <v>0</v>
      </c>
    </row>
    <row r="138" spans="1:21" x14ac:dyDescent="0.2">
      <c r="A138">
        <f t="shared" si="32"/>
        <v>100</v>
      </c>
      <c r="B138">
        <f t="shared" si="21"/>
        <v>19.889799597413344</v>
      </c>
      <c r="C138" s="9">
        <f t="shared" si="22"/>
        <v>0.71400000000000052</v>
      </c>
      <c r="D138" s="9">
        <f t="shared" si="23"/>
        <v>40.889799597413344</v>
      </c>
      <c r="E138" s="9">
        <f t="shared" si="24"/>
        <v>-2.7076514431903496</v>
      </c>
      <c r="F138" s="9">
        <f t="shared" si="25"/>
        <v>-1.8889437648276997</v>
      </c>
      <c r="G138" s="10">
        <f t="shared" si="35"/>
        <v>2.1666666599999997</v>
      </c>
      <c r="H138" s="5">
        <f t="shared" si="35"/>
        <v>1</v>
      </c>
      <c r="I138">
        <f t="shared" si="27"/>
        <v>55.109695953828378</v>
      </c>
      <c r="J138">
        <f t="shared" si="28"/>
        <v>52.833989262658996</v>
      </c>
      <c r="K138">
        <f t="shared" si="29"/>
        <v>-15.673167092730225</v>
      </c>
      <c r="L138">
        <f t="shared" si="30"/>
        <v>-11.437979600383631</v>
      </c>
      <c r="M138">
        <f t="shared" si="31"/>
        <v>-28.78093110662471</v>
      </c>
      <c r="S138">
        <f t="shared" si="18"/>
        <v>0</v>
      </c>
      <c r="T138" t="b">
        <f t="shared" si="19"/>
        <v>0</v>
      </c>
      <c r="U138" t="b">
        <f t="shared" si="20"/>
        <v>0</v>
      </c>
    </row>
    <row r="139" spans="1:21" x14ac:dyDescent="0.2">
      <c r="A139">
        <f t="shared" si="32"/>
        <v>100</v>
      </c>
      <c r="B139">
        <f t="shared" si="21"/>
        <v>20.206597649356489</v>
      </c>
      <c r="C139" s="9">
        <f t="shared" si="22"/>
        <v>0.72000000000000053</v>
      </c>
      <c r="D139" s="9">
        <f t="shared" si="23"/>
        <v>41.206597649356489</v>
      </c>
      <c r="E139" s="9">
        <f t="shared" si="24"/>
        <v>-2.8022085025066503</v>
      </c>
      <c r="F139" s="9">
        <f t="shared" si="25"/>
        <v>-1.9637823660099074</v>
      </c>
      <c r="G139" s="10">
        <f t="shared" si="35"/>
        <v>2.1666666599999997</v>
      </c>
      <c r="H139" s="5">
        <f t="shared" si="35"/>
        <v>1</v>
      </c>
      <c r="I139">
        <f t="shared" si="27"/>
        <v>55.093324543286805</v>
      </c>
      <c r="J139">
        <f t="shared" si="28"/>
        <v>52.765361385056693</v>
      </c>
      <c r="K139">
        <f t="shared" si="29"/>
        <v>-15.845852679369973</v>
      </c>
      <c r="L139">
        <f t="shared" si="30"/>
        <v>-11.419728955649058</v>
      </c>
      <c r="M139">
        <f t="shared" si="31"/>
        <v>-28.744565652928561</v>
      </c>
      <c r="S139">
        <f t="shared" si="18"/>
        <v>0</v>
      </c>
      <c r="T139" t="b">
        <f t="shared" si="19"/>
        <v>0</v>
      </c>
      <c r="U139" t="b">
        <f t="shared" si="20"/>
        <v>0</v>
      </c>
    </row>
    <row r="140" spans="1:21" x14ac:dyDescent="0.2">
      <c r="A140">
        <f t="shared" si="32"/>
        <v>100</v>
      </c>
      <c r="B140">
        <f t="shared" si="21"/>
        <v>20.522984262545627</v>
      </c>
      <c r="C140" s="9">
        <f t="shared" si="22"/>
        <v>0.72600000000000053</v>
      </c>
      <c r="D140" s="9">
        <f t="shared" si="23"/>
        <v>41.522984262545627</v>
      </c>
      <c r="E140" s="9">
        <f t="shared" si="24"/>
        <v>-2.8978010207646228</v>
      </c>
      <c r="F140" s="9">
        <f t="shared" si="25"/>
        <v>-2.0393579952856737</v>
      </c>
      <c r="G140" s="10">
        <f t="shared" si="35"/>
        <v>2.1666666599999997</v>
      </c>
      <c r="H140" s="5">
        <f t="shared" si="35"/>
        <v>1</v>
      </c>
      <c r="I140">
        <f t="shared" si="27"/>
        <v>55.07761651823985</v>
      </c>
      <c r="J140">
        <f t="shared" si="28"/>
        <v>52.696843011322798</v>
      </c>
      <c r="K140">
        <f t="shared" si="29"/>
        <v>-16.018320073287544</v>
      </c>
      <c r="L140">
        <f t="shared" si="30"/>
        <v>-11.401648158251104</v>
      </c>
      <c r="M140">
        <f t="shared" si="31"/>
        <v>-28.708227875422565</v>
      </c>
      <c r="S140">
        <f t="shared" si="18"/>
        <v>0</v>
      </c>
      <c r="T140" t="b">
        <f t="shared" si="19"/>
        <v>0</v>
      </c>
      <c r="U140" t="b">
        <f t="shared" si="20"/>
        <v>0</v>
      </c>
    </row>
    <row r="141" spans="1:21" x14ac:dyDescent="0.2">
      <c r="A141">
        <f t="shared" si="32"/>
        <v>100</v>
      </c>
      <c r="B141">
        <f t="shared" si="21"/>
        <v>20.838960090946713</v>
      </c>
      <c r="C141" s="9">
        <f t="shared" si="22"/>
        <v>0.73200000000000054</v>
      </c>
      <c r="D141" s="9">
        <f t="shared" si="23"/>
        <v>41.838960090946713</v>
      </c>
      <c r="E141" s="9">
        <f t="shared" si="24"/>
        <v>-2.9944276893061055</v>
      </c>
      <c r="F141" s="9">
        <f t="shared" si="25"/>
        <v>-2.1156675590149843</v>
      </c>
      <c r="G141" s="10">
        <f t="shared" si="35"/>
        <v>2.1666666599999997</v>
      </c>
      <c r="H141" s="5">
        <f t="shared" si="35"/>
        <v>1</v>
      </c>
      <c r="I141">
        <f t="shared" si="27"/>
        <v>55.062569062159355</v>
      </c>
      <c r="J141">
        <f t="shared" si="28"/>
        <v>52.628433122373295</v>
      </c>
      <c r="K141">
        <f t="shared" si="29"/>
        <v>-16.190569440540081</v>
      </c>
      <c r="L141">
        <f t="shared" si="30"/>
        <v>-11.383735849516532</v>
      </c>
      <c r="M141">
        <f t="shared" si="31"/>
        <v>-28.671916528584436</v>
      </c>
      <c r="S141">
        <f t="shared" si="18"/>
        <v>0</v>
      </c>
      <c r="T141" t="b">
        <f t="shared" si="19"/>
        <v>0</v>
      </c>
      <c r="U141" t="b">
        <f t="shared" si="20"/>
        <v>0</v>
      </c>
    </row>
    <row r="142" spans="1:21" x14ac:dyDescent="0.2">
      <c r="A142">
        <f t="shared" si="32"/>
        <v>100</v>
      </c>
      <c r="B142">
        <f t="shared" si="21"/>
        <v>21.154525782435663</v>
      </c>
      <c r="C142" s="9">
        <f t="shared" si="22"/>
        <v>0.73800000000000054</v>
      </c>
      <c r="D142" s="9">
        <f t="shared" si="23"/>
        <v>42.154525782435663</v>
      </c>
      <c r="E142" s="9">
        <f t="shared" si="24"/>
        <v>-3.0920872004468607</v>
      </c>
      <c r="F142" s="9">
        <f t="shared" si="25"/>
        <v>-2.1927079731675261</v>
      </c>
      <c r="G142" s="10">
        <f t="shared" si="35"/>
        <v>2.1666666599999997</v>
      </c>
      <c r="H142" s="5">
        <f t="shared" si="35"/>
        <v>1</v>
      </c>
      <c r="I142">
        <f t="shared" si="27"/>
        <v>55.048179347533456</v>
      </c>
      <c r="J142">
        <f t="shared" si="28"/>
        <v>52.560130707276194</v>
      </c>
      <c r="K142">
        <f t="shared" si="29"/>
        <v>-16.362600939711587</v>
      </c>
      <c r="L142">
        <f t="shared" si="30"/>
        <v>-11.365990675232451</v>
      </c>
      <c r="M142">
        <f t="shared" si="31"/>
        <v>-28.635630380276702</v>
      </c>
      <c r="S142">
        <f t="shared" si="18"/>
        <v>0</v>
      </c>
      <c r="T142" t="b">
        <f t="shared" si="19"/>
        <v>0</v>
      </c>
      <c r="U142" t="b">
        <f t="shared" si="20"/>
        <v>0</v>
      </c>
    </row>
    <row r="143" spans="1:21" x14ac:dyDescent="0.2">
      <c r="A143">
        <f t="shared" si="32"/>
        <v>100</v>
      </c>
      <c r="B143">
        <f t="shared" si="21"/>
        <v>21.469681978847163</v>
      </c>
      <c r="C143" s="9">
        <f t="shared" si="22"/>
        <v>0.74400000000000055</v>
      </c>
      <c r="D143" s="9">
        <f t="shared" si="23"/>
        <v>42.469681978847163</v>
      </c>
      <c r="E143" s="9">
        <f t="shared" si="24"/>
        <v>-3.1907782474319752</v>
      </c>
      <c r="F143" s="9">
        <f t="shared" si="25"/>
        <v>-2.2704761632325137</v>
      </c>
      <c r="G143" s="10">
        <f t="shared" si="35"/>
        <v>2.1666666599999997</v>
      </c>
      <c r="H143" s="5">
        <f t="shared" si="35"/>
        <v>1</v>
      </c>
      <c r="I143">
        <f t="shared" si="27"/>
        <v>55.03444453599505</v>
      </c>
      <c r="J143">
        <f t="shared" si="28"/>
        <v>52.491934763224798</v>
      </c>
      <c r="K143">
        <f t="shared" si="29"/>
        <v>-16.534414721993247</v>
      </c>
      <c r="L143">
        <f t="shared" si="30"/>
        <v>-11.348411285641232</v>
      </c>
      <c r="M143">
        <f t="shared" si="31"/>
        <v>-28.599368211727672</v>
      </c>
      <c r="S143">
        <f t="shared" si="18"/>
        <v>0</v>
      </c>
      <c r="T143" t="b">
        <f t="shared" si="19"/>
        <v>0</v>
      </c>
      <c r="U143" t="b">
        <f t="shared" si="20"/>
        <v>0</v>
      </c>
    </row>
    <row r="144" spans="1:21" x14ac:dyDescent="0.2">
      <c r="A144">
        <f t="shared" si="32"/>
        <v>100</v>
      </c>
      <c r="B144">
        <f t="shared" si="21"/>
        <v>21.78442931602337</v>
      </c>
      <c r="C144" s="9">
        <f t="shared" si="22"/>
        <v>0.75000000000000056</v>
      </c>
      <c r="D144" s="9">
        <f t="shared" si="23"/>
        <v>42.78442931602337</v>
      </c>
      <c r="E144" s="9">
        <f t="shared" si="24"/>
        <v>-3.2904995243917456</v>
      </c>
      <c r="F144" s="9">
        <f t="shared" si="25"/>
        <v>-2.3489690641296028</v>
      </c>
      <c r="G144" s="10">
        <f t="shared" si="35"/>
        <v>2.1666666599999997</v>
      </c>
      <c r="H144" s="5">
        <f t="shared" si="35"/>
        <v>1</v>
      </c>
      <c r="I144">
        <f t="shared" si="27"/>
        <v>55.02136177845361</v>
      </c>
      <c r="J144">
        <f t="shared" si="28"/>
        <v>52.423844295510953</v>
      </c>
      <c r="K144">
        <f t="shared" si="29"/>
        <v>-16.706010931263613</v>
      </c>
      <c r="L144">
        <f t="shared" si="30"/>
        <v>-11.330996335436339</v>
      </c>
      <c r="M144">
        <f t="shared" si="31"/>
        <v>-28.563128817511828</v>
      </c>
      <c r="S144">
        <f t="shared" si="18"/>
        <v>0</v>
      </c>
      <c r="T144" t="b">
        <f t="shared" si="19"/>
        <v>0</v>
      </c>
      <c r="U144" t="b">
        <f t="shared" si="20"/>
        <v>0</v>
      </c>
    </row>
    <row r="145" spans="1:21" x14ac:dyDescent="0.2">
      <c r="A145">
        <f t="shared" si="32"/>
        <v>100</v>
      </c>
      <c r="B145">
        <f t="shared" si="21"/>
        <v>22.098768423862396</v>
      </c>
      <c r="C145" s="9">
        <f t="shared" si="22"/>
        <v>0.75600000000000056</v>
      </c>
      <c r="D145" s="9">
        <f t="shared" si="23"/>
        <v>43.098768423862396</v>
      </c>
      <c r="E145" s="9">
        <f t="shared" si="24"/>
        <v>-3.3912497262980423</v>
      </c>
      <c r="F145" s="9">
        <f t="shared" si="25"/>
        <v>-2.428183620120858</v>
      </c>
      <c r="G145" s="10">
        <f t="shared" si="35"/>
        <v>2.1666666599999997</v>
      </c>
      <c r="H145" s="5">
        <f t="shared" si="35"/>
        <v>1</v>
      </c>
      <c r="I145">
        <f t="shared" si="27"/>
        <v>55.008928215230107</v>
      </c>
      <c r="J145">
        <f t="shared" si="28"/>
        <v>52.355858317498338</v>
      </c>
      <c r="K145">
        <f t="shared" si="29"/>
        <v>-16.877389704168685</v>
      </c>
      <c r="L145">
        <f t="shared" si="30"/>
        <v>-11.313744483759093</v>
      </c>
      <c r="M145">
        <f t="shared" si="31"/>
        <v>-28.526911005529769</v>
      </c>
      <c r="S145">
        <f t="shared" si="18"/>
        <v>0</v>
      </c>
      <c r="T145" t="b">
        <f t="shared" si="19"/>
        <v>0</v>
      </c>
      <c r="U145" t="b">
        <f t="shared" si="20"/>
        <v>0</v>
      </c>
    </row>
    <row r="146" spans="1:21" x14ac:dyDescent="0.2">
      <c r="A146">
        <f t="shared" si="32"/>
        <v>100</v>
      </c>
      <c r="B146">
        <f t="shared" si="21"/>
        <v>22.412699926366678</v>
      </c>
      <c r="C146" s="9">
        <f t="shared" si="22"/>
        <v>0.76200000000000057</v>
      </c>
      <c r="D146" s="9">
        <f t="shared" si="23"/>
        <v>43.412699926366678</v>
      </c>
      <c r="E146" s="9">
        <f t="shared" si="24"/>
        <v>-3.493027548921154</v>
      </c>
      <c r="F146" s="9">
        <f t="shared" si="25"/>
        <v>-2.5081167847237951</v>
      </c>
      <c r="G146" s="10">
        <f t="shared" si="35"/>
        <v>2.1666666599999997</v>
      </c>
      <c r="H146" s="5">
        <f t="shared" si="35"/>
        <v>1</v>
      </c>
      <c r="I146">
        <f t="shared" si="27"/>
        <v>54.997140976195112</v>
      </c>
      <c r="J146">
        <f t="shared" si="28"/>
        <v>52.287975850595785</v>
      </c>
      <c r="K146">
        <f t="shared" si="29"/>
        <v>-17.048551170201865</v>
      </c>
      <c r="L146">
        <f t="shared" si="30"/>
        <v>-11.296654394196354</v>
      </c>
      <c r="M146">
        <f t="shared" si="31"/>
        <v>-28.490713596987561</v>
      </c>
      <c r="S146">
        <f t="shared" si="18"/>
        <v>0</v>
      </c>
      <c r="T146" t="b">
        <f t="shared" si="19"/>
        <v>0</v>
      </c>
      <c r="U146" t="b">
        <f t="shared" si="20"/>
        <v>0</v>
      </c>
    </row>
    <row r="147" spans="1:21" x14ac:dyDescent="0.2">
      <c r="A147">
        <f t="shared" si="32"/>
        <v>100</v>
      </c>
      <c r="B147">
        <f t="shared" si="21"/>
        <v>22.726224441691159</v>
      </c>
      <c r="C147" s="9">
        <f t="shared" si="22"/>
        <v>0.76800000000000057</v>
      </c>
      <c r="D147" s="9">
        <f t="shared" si="23"/>
        <v>43.726224441691159</v>
      </c>
      <c r="E147" s="9">
        <f t="shared" si="24"/>
        <v>-3.5958316887871109</v>
      </c>
      <c r="F147" s="9">
        <f t="shared" si="25"/>
        <v>-2.5887655206254636</v>
      </c>
      <c r="G147" s="10">
        <f t="shared" si="35"/>
        <v>2.1666666599999997</v>
      </c>
      <c r="H147" s="5">
        <f t="shared" si="35"/>
        <v>1</v>
      </c>
      <c r="I147">
        <f t="shared" si="27"/>
        <v>54.985997180909919</v>
      </c>
      <c r="J147">
        <f t="shared" si="28"/>
        <v>52.220195924230609</v>
      </c>
      <c r="K147">
        <f t="shared" si="29"/>
        <v>-17.219495451783789</v>
      </c>
      <c r="L147">
        <f t="shared" si="30"/>
        <v>-11.279724734779078</v>
      </c>
      <c r="M147">
        <f t="shared" si="31"/>
        <v>-28.454535426375593</v>
      </c>
      <c r="S147">
        <f t="shared" si="18"/>
        <v>0</v>
      </c>
      <c r="T147" t="b">
        <f t="shared" si="19"/>
        <v>0</v>
      </c>
      <c r="U147" t="b">
        <f t="shared" si="20"/>
        <v>0</v>
      </c>
    </row>
    <row r="148" spans="1:21" x14ac:dyDescent="0.2">
      <c r="A148">
        <f t="shared" si="32"/>
        <v>100</v>
      </c>
      <c r="B148">
        <f t="shared" si="21"/>
        <v>23.039342582191317</v>
      </c>
      <c r="C148" s="9">
        <f t="shared" si="22"/>
        <v>0.77400000000000058</v>
      </c>
      <c r="D148" s="9">
        <f t="shared" si="23"/>
        <v>44.039342582191317</v>
      </c>
      <c r="E148" s="9">
        <f t="shared" si="24"/>
        <v>-3.6996608431354883</v>
      </c>
      <c r="F148" s="9">
        <f t="shared" si="25"/>
        <v>-2.670126799597575</v>
      </c>
      <c r="G148" s="10">
        <f t="shared" si="35"/>
        <v>2.1666666599999997</v>
      </c>
      <c r="H148" s="5">
        <f t="shared" si="35"/>
        <v>1</v>
      </c>
      <c r="I148">
        <f t="shared" si="27"/>
        <v>54.975493938770676</v>
      </c>
      <c r="J148">
        <f t="shared" si="28"/>
        <v>52.152517575821932</v>
      </c>
      <c r="K148">
        <f t="shared" si="29"/>
        <v>-17.390222664342044</v>
      </c>
      <c r="L148">
        <f t="shared" si="30"/>
        <v>-11.262954177981708</v>
      </c>
      <c r="M148">
        <f t="shared" si="31"/>
        <v>-28.418375341446847</v>
      </c>
      <c r="S148">
        <f t="shared" ref="S148:S211" si="36">GESTEP(E148,H148)</f>
        <v>0</v>
      </c>
      <c r="T148" t="b">
        <f t="shared" ref="T148:T211" si="37">AND(S147=0,S148=1)</f>
        <v>0</v>
      </c>
      <c r="U148" t="b">
        <f t="shared" ref="U148:U211" si="38">AND(S148=1,S149=0)</f>
        <v>0</v>
      </c>
    </row>
    <row r="149" spans="1:21" x14ac:dyDescent="0.2">
      <c r="A149">
        <f t="shared" si="32"/>
        <v>100</v>
      </c>
      <c r="B149">
        <f t="shared" ref="B149:B212" si="39">ABS(D149-$D$11)</f>
        <v>23.352054954471043</v>
      </c>
      <c r="C149" s="9">
        <f t="shared" ref="C149:C212" si="40">C148+_dt</f>
        <v>0.78000000000000058</v>
      </c>
      <c r="D149" s="9">
        <f t="shared" ref="D149:D212" si="41">D148+$C$7*(J148+J149)/2</f>
        <v>44.352054954471043</v>
      </c>
      <c r="E149" s="9">
        <f t="shared" ref="E149:E212" si="42">E148+$C$7*(K148+K149)/2</f>
        <v>-3.8045137098776864</v>
      </c>
      <c r="F149" s="9">
        <f t="shared" ref="F149:F212" si="43">$O$1*D149^2+$O$2*D149+$O$3</f>
        <v>-2.7521976024126773</v>
      </c>
      <c r="G149" s="10">
        <f t="shared" ref="G149:H164" si="44">G148</f>
        <v>2.1666666599999997</v>
      </c>
      <c r="H149" s="5">
        <f t="shared" si="44"/>
        <v>1</v>
      </c>
      <c r="I149">
        <f t="shared" ref="I149:I212" si="45">SQRT(J149^2+K149^2)</f>
        <v>54.965628349155395</v>
      </c>
      <c r="J149">
        <f t="shared" ref="J149:J212" si="46">J148+L148*$C$7</f>
        <v>52.08493985075404</v>
      </c>
      <c r="K149">
        <f t="shared" ref="K149:K212" si="47">K148+M148*$C$7</f>
        <v>-17.560732916390727</v>
      </c>
      <c r="L149">
        <f t="shared" ref="L149:L212" si="48">-$C$15*I149*J149</f>
        <v>-11.246341400722446</v>
      </c>
      <c r="M149">
        <f t="shared" ref="M149:M212" si="49">-$C$6-$C$15*I149*K149</f>
        <v>-28.382232203194619</v>
      </c>
      <c r="S149">
        <f t="shared" si="36"/>
        <v>0</v>
      </c>
      <c r="T149" t="b">
        <f t="shared" si="37"/>
        <v>0</v>
      </c>
      <c r="U149" t="b">
        <f t="shared" si="38"/>
        <v>0</v>
      </c>
    </row>
    <row r="150" spans="1:21" x14ac:dyDescent="0.2">
      <c r="A150">
        <f t="shared" ref="A150:A213" si="50">IF(B150&lt;B149,B150,100)</f>
        <v>100</v>
      </c>
      <c r="B150">
        <f t="shared" si="39"/>
        <v>23.664362159430354</v>
      </c>
      <c r="C150" s="9">
        <f t="shared" si="40"/>
        <v>0.78600000000000059</v>
      </c>
      <c r="D150" s="9">
        <f t="shared" si="41"/>
        <v>44.664362159430354</v>
      </c>
      <c r="E150" s="9">
        <f t="shared" si="42"/>
        <v>-3.9103889875556881</v>
      </c>
      <c r="F150" s="9">
        <f t="shared" si="43"/>
        <v>-2.8349749187613491</v>
      </c>
      <c r="G150" s="10">
        <f t="shared" si="44"/>
        <v>2.1666666599999997</v>
      </c>
      <c r="H150" s="5">
        <f t="shared" si="44"/>
        <v>1</v>
      </c>
      <c r="I150">
        <f t="shared" si="45"/>
        <v>54.956397501573825</v>
      </c>
      <c r="J150">
        <f t="shared" si="46"/>
        <v>52.017461802349708</v>
      </c>
      <c r="K150">
        <f t="shared" si="47"/>
        <v>-17.731026309609895</v>
      </c>
      <c r="L150">
        <f t="shared" si="48"/>
        <v>-11.22988508436428</v>
      </c>
      <c r="M150">
        <f t="shared" si="49"/>
        <v>-28.346104885829618</v>
      </c>
      <c r="S150">
        <f t="shared" si="36"/>
        <v>0</v>
      </c>
      <c r="T150" t="b">
        <f t="shared" si="37"/>
        <v>0</v>
      </c>
      <c r="U150" t="b">
        <f t="shared" si="38"/>
        <v>0</v>
      </c>
    </row>
    <row r="151" spans="1:21" x14ac:dyDescent="0.2">
      <c r="A151">
        <f t="shared" si="50"/>
        <v>100</v>
      </c>
      <c r="B151">
        <f t="shared" si="39"/>
        <v>23.976264792312932</v>
      </c>
      <c r="C151" s="9">
        <f t="shared" si="40"/>
        <v>0.79200000000000059</v>
      </c>
      <c r="D151" s="9">
        <f t="shared" si="41"/>
        <v>44.976264792312932</v>
      </c>
      <c r="E151" s="9">
        <f t="shared" si="42"/>
        <v>-4.0172853753012925</v>
      </c>
      <c r="F151" s="9">
        <f t="shared" si="43"/>
        <v>-2.91845574717042</v>
      </c>
      <c r="G151" s="10">
        <f t="shared" si="44"/>
        <v>2.1666666599999997</v>
      </c>
      <c r="H151" s="5">
        <f t="shared" si="44"/>
        <v>1</v>
      </c>
      <c r="I151">
        <f t="shared" si="45"/>
        <v>54.947798475820044</v>
      </c>
      <c r="J151">
        <f t="shared" si="46"/>
        <v>51.950082491843524</v>
      </c>
      <c r="K151">
        <f t="shared" si="47"/>
        <v>-17.901102938924872</v>
      </c>
      <c r="L151">
        <f t="shared" si="48"/>
        <v>-11.213583914716839</v>
      </c>
      <c r="M151">
        <f t="shared" si="49"/>
        <v>-28.309992276756539</v>
      </c>
      <c r="S151">
        <f t="shared" si="36"/>
        <v>0</v>
      </c>
      <c r="T151" t="b">
        <f t="shared" si="37"/>
        <v>0</v>
      </c>
      <c r="U151" t="b">
        <f t="shared" si="38"/>
        <v>0</v>
      </c>
    </row>
    <row r="152" spans="1:21" x14ac:dyDescent="0.2">
      <c r="A152">
        <f t="shared" si="50"/>
        <v>100</v>
      </c>
      <c r="B152">
        <f t="shared" si="39"/>
        <v>24.28776344275353</v>
      </c>
      <c r="C152" s="9">
        <f t="shared" si="40"/>
        <v>0.7980000000000006</v>
      </c>
      <c r="D152" s="9">
        <f t="shared" si="41"/>
        <v>45.28776344275353</v>
      </c>
      <c r="E152" s="9">
        <f t="shared" si="42"/>
        <v>-4.1252015727958229</v>
      </c>
      <c r="F152" s="9">
        <f t="shared" si="43"/>
        <v>-3.002637094922211</v>
      </c>
      <c r="G152" s="10">
        <f t="shared" si="44"/>
        <v>2.1666666599999997</v>
      </c>
      <c r="H152" s="5">
        <f t="shared" si="44"/>
        <v>1</v>
      </c>
      <c r="I152">
        <f t="shared" si="45"/>
        <v>54.939828342127832</v>
      </c>
      <c r="J152">
        <f t="shared" si="46"/>
        <v>51.882800988355221</v>
      </c>
      <c r="K152">
        <f t="shared" si="47"/>
        <v>-18.07096289258541</v>
      </c>
      <c r="L152">
        <f t="shared" si="48"/>
        <v>-11.197436582038996</v>
      </c>
      <c r="M152">
        <f t="shared" si="49"/>
        <v>-28.273893276549948</v>
      </c>
      <c r="S152">
        <f t="shared" si="36"/>
        <v>0</v>
      </c>
      <c r="T152" t="b">
        <f t="shared" si="37"/>
        <v>0</v>
      </c>
      <c r="U152" t="b">
        <f t="shared" si="38"/>
        <v>0</v>
      </c>
    </row>
    <row r="153" spans="1:21" x14ac:dyDescent="0.2">
      <c r="A153">
        <f t="shared" si="50"/>
        <v>100</v>
      </c>
      <c r="B153">
        <f t="shared" si="39"/>
        <v>24.598858694825182</v>
      </c>
      <c r="C153" s="9">
        <f t="shared" si="40"/>
        <v>0.8040000000000006</v>
      </c>
      <c r="D153" s="9">
        <f t="shared" si="41"/>
        <v>45.598858694825182</v>
      </c>
      <c r="E153" s="9">
        <f t="shared" si="42"/>
        <v>-4.2341362802303131</v>
      </c>
      <c r="F153" s="9">
        <f t="shared" si="43"/>
        <v>-3.0875159779747645</v>
      </c>
      <c r="G153" s="10">
        <f t="shared" si="44"/>
        <v>2.1666666599999997</v>
      </c>
      <c r="H153" s="5">
        <f t="shared" si="44"/>
        <v>1</v>
      </c>
      <c r="I153">
        <f t="shared" si="45"/>
        <v>54.932484161328539</v>
      </c>
      <c r="J153">
        <f t="shared" si="46"/>
        <v>51.81561636886299</v>
      </c>
      <c r="K153">
        <f t="shared" si="47"/>
        <v>-18.24060625224471</v>
      </c>
      <c r="L153">
        <f t="shared" si="48"/>
        <v>-11.181441781042212</v>
      </c>
      <c r="M153">
        <f t="shared" si="49"/>
        <v>-28.237806798929636</v>
      </c>
      <c r="S153">
        <f t="shared" si="36"/>
        <v>0</v>
      </c>
      <c r="T153" t="b">
        <f t="shared" si="37"/>
        <v>0</v>
      </c>
      <c r="U153" t="b">
        <f t="shared" si="38"/>
        <v>0</v>
      </c>
    </row>
    <row r="154" spans="1:21" x14ac:dyDescent="0.2">
      <c r="A154">
        <f t="shared" si="50"/>
        <v>100</v>
      </c>
      <c r="B154">
        <f t="shared" si="39"/>
        <v>24.909551127086303</v>
      </c>
      <c r="C154" s="9">
        <f t="shared" si="40"/>
        <v>0.81000000000000061</v>
      </c>
      <c r="D154" s="9">
        <f t="shared" si="41"/>
        <v>45.909551127086303</v>
      </c>
      <c r="E154" s="9">
        <f t="shared" si="42"/>
        <v>-4.3440881982661619</v>
      </c>
      <c r="F154" s="9">
        <f t="shared" si="43"/>
        <v>-3.1730894208831111</v>
      </c>
      <c r="G154" s="10">
        <f t="shared" si="44"/>
        <v>2.1666666599999997</v>
      </c>
      <c r="H154" s="5">
        <f t="shared" si="44"/>
        <v>1</v>
      </c>
      <c r="I154">
        <f t="shared" si="45"/>
        <v>54.925762985011602</v>
      </c>
      <c r="J154">
        <f t="shared" si="46"/>
        <v>51.748527718176739</v>
      </c>
      <c r="K154">
        <f t="shared" si="47"/>
        <v>-18.410033093038287</v>
      </c>
      <c r="L154">
        <f t="shared" si="48"/>
        <v>-11.165598210894593</v>
      </c>
      <c r="M154">
        <f t="shared" si="49"/>
        <v>-28.201731770735272</v>
      </c>
      <c r="S154">
        <f t="shared" si="36"/>
        <v>0</v>
      </c>
      <c r="T154" t="b">
        <f t="shared" si="37"/>
        <v>0</v>
      </c>
      <c r="U154" t="b">
        <f t="shared" si="38"/>
        <v>0</v>
      </c>
    </row>
    <row r="155" spans="1:21" x14ac:dyDescent="0.2">
      <c r="A155">
        <f t="shared" si="50"/>
        <v>100</v>
      </c>
      <c r="B155">
        <f t="shared" si="39"/>
        <v>25.219841312627565</v>
      </c>
      <c r="C155" s="9">
        <f t="shared" si="40"/>
        <v>0.81600000000000061</v>
      </c>
      <c r="D155" s="9">
        <f t="shared" si="41"/>
        <v>46.219841312627565</v>
      </c>
      <c r="E155" s="9">
        <f t="shared" si="42"/>
        <v>-4.4550560279962648</v>
      </c>
      <c r="F155" s="9">
        <f t="shared" si="43"/>
        <v>-3.259354456721486</v>
      </c>
      <c r="G155" s="10">
        <f t="shared" si="44"/>
        <v>2.1666666599999997</v>
      </c>
      <c r="H155" s="5">
        <f t="shared" si="44"/>
        <v>1</v>
      </c>
      <c r="I155">
        <f t="shared" si="45"/>
        <v>54.919661855687472</v>
      </c>
      <c r="J155">
        <f t="shared" si="46"/>
        <v>51.681534128911373</v>
      </c>
      <c r="K155">
        <f t="shared" si="47"/>
        <v>-18.579243483662697</v>
      </c>
      <c r="L155">
        <f t="shared" si="48"/>
        <v>-11.149904575225662</v>
      </c>
      <c r="M155">
        <f t="shared" si="49"/>
        <v>-28.165667131900484</v>
      </c>
      <c r="S155">
        <f t="shared" si="36"/>
        <v>0</v>
      </c>
      <c r="T155" t="b">
        <f t="shared" si="37"/>
        <v>0</v>
      </c>
      <c r="U155" t="b">
        <f t="shared" si="38"/>
        <v>0</v>
      </c>
    </row>
    <row r="156" spans="1:21" x14ac:dyDescent="0.2">
      <c r="A156">
        <f t="shared" si="50"/>
        <v>100</v>
      </c>
      <c r="B156">
        <f t="shared" si="39"/>
        <v>25.529729819118678</v>
      </c>
      <c r="C156" s="9">
        <f t="shared" si="40"/>
        <v>0.82200000000000062</v>
      </c>
      <c r="D156" s="9">
        <f t="shared" si="41"/>
        <v>46.529729819118678</v>
      </c>
      <c r="E156" s="9">
        <f t="shared" si="42"/>
        <v>-4.5670384709066152</v>
      </c>
      <c r="F156" s="9">
        <f t="shared" si="43"/>
        <v>-3.3463081270065671</v>
      </c>
      <c r="G156" s="10">
        <f t="shared" si="44"/>
        <v>2.1666666599999997</v>
      </c>
      <c r="H156" s="5">
        <f t="shared" si="44"/>
        <v>1</v>
      </c>
      <c r="I156">
        <f t="shared" si="45"/>
        <v>54.914177806952949</v>
      </c>
      <c r="J156">
        <f t="shared" si="46"/>
        <v>51.61463470146002</v>
      </c>
      <c r="K156">
        <f t="shared" si="47"/>
        <v>-18.748237486454101</v>
      </c>
      <c r="L156">
        <f t="shared" si="48"/>
        <v>-11.134359582131781</v>
      </c>
      <c r="M156">
        <f t="shared" si="49"/>
        <v>-28.12961183542625</v>
      </c>
      <c r="S156">
        <f t="shared" si="36"/>
        <v>0</v>
      </c>
      <c r="T156" t="b">
        <f t="shared" si="37"/>
        <v>0</v>
      </c>
      <c r="U156" t="b">
        <f t="shared" si="38"/>
        <v>0</v>
      </c>
    </row>
    <row r="157" spans="1:21" x14ac:dyDescent="0.2">
      <c r="A157">
        <f t="shared" si="50"/>
        <v>100</v>
      </c>
      <c r="B157">
        <f t="shared" si="39"/>
        <v>25.839217208854961</v>
      </c>
      <c r="C157" s="9">
        <f t="shared" si="40"/>
        <v>0.82800000000000062</v>
      </c>
      <c r="D157" s="9">
        <f t="shared" si="41"/>
        <v>46.839217208854961</v>
      </c>
      <c r="E157" s="9">
        <f t="shared" si="42"/>
        <v>-4.6800342288383776</v>
      </c>
      <c r="F157" s="9">
        <f t="shared" si="43"/>
        <v>-3.4339474816216717</v>
      </c>
      <c r="G157" s="10">
        <f t="shared" si="44"/>
        <v>2.1666666599999997</v>
      </c>
      <c r="H157" s="5">
        <f t="shared" si="44"/>
        <v>1</v>
      </c>
      <c r="I157">
        <f t="shared" si="45"/>
        <v>54.909307863658832</v>
      </c>
      <c r="J157">
        <f t="shared" si="46"/>
        <v>51.547828543967228</v>
      </c>
      <c r="K157">
        <f t="shared" si="47"/>
        <v>-18.917015157466658</v>
      </c>
      <c r="L157">
        <f t="shared" si="48"/>
        <v>-11.118961944182223</v>
      </c>
      <c r="M157">
        <f t="shared" si="49"/>
        <v>-28.093564847353665</v>
      </c>
      <c r="S157">
        <f t="shared" si="36"/>
        <v>0</v>
      </c>
      <c r="T157" t="b">
        <f t="shared" si="37"/>
        <v>0</v>
      </c>
      <c r="U157" t="b">
        <f t="shared" si="38"/>
        <v>0</v>
      </c>
    </row>
    <row r="158" spans="1:21" x14ac:dyDescent="0.2">
      <c r="A158">
        <f t="shared" si="50"/>
        <v>100</v>
      </c>
      <c r="B158">
        <f t="shared" si="39"/>
        <v>26.148304038803772</v>
      </c>
      <c r="C158" s="9">
        <f t="shared" si="40"/>
        <v>0.83400000000000063</v>
      </c>
      <c r="D158" s="9">
        <f t="shared" si="41"/>
        <v>47.148304038803772</v>
      </c>
      <c r="E158" s="9">
        <f t="shared" si="42"/>
        <v>-4.7940420039504303</v>
      </c>
      <c r="F158" s="9">
        <f t="shared" si="43"/>
        <v>-3.5222695787419336</v>
      </c>
      <c r="G158" s="10">
        <f t="shared" si="44"/>
        <v>2.1666666599999997</v>
      </c>
      <c r="H158" s="5">
        <f t="shared" si="44"/>
        <v>1</v>
      </c>
      <c r="I158">
        <f t="shared" si="45"/>
        <v>54.90504904207986</v>
      </c>
      <c r="J158">
        <f t="shared" si="46"/>
        <v>51.481114772302135</v>
      </c>
      <c r="K158">
        <f t="shared" si="47"/>
        <v>-19.085576546550779</v>
      </c>
      <c r="L158">
        <f t="shared" si="48"/>
        <v>-11.103710378425905</v>
      </c>
      <c r="M158">
        <f t="shared" si="49"/>
        <v>-28.057525146736033</v>
      </c>
      <c r="S158">
        <f t="shared" si="36"/>
        <v>0</v>
      </c>
      <c r="T158" t="b">
        <f t="shared" si="37"/>
        <v>0</v>
      </c>
      <c r="U158" t="b">
        <f t="shared" si="38"/>
        <v>0</v>
      </c>
    </row>
    <row r="159" spans="1:21" x14ac:dyDescent="0.2">
      <c r="A159">
        <f t="shared" si="50"/>
        <v>100</v>
      </c>
      <c r="B159">
        <f t="shared" si="39"/>
        <v>26.456990860650777</v>
      </c>
      <c r="C159" s="9">
        <f t="shared" si="40"/>
        <v>0.84000000000000064</v>
      </c>
      <c r="D159" s="9">
        <f t="shared" si="41"/>
        <v>47.456990860650777</v>
      </c>
      <c r="E159" s="9">
        <f t="shared" si="42"/>
        <v>-4.9090604986823765</v>
      </c>
      <c r="F159" s="9">
        <f t="shared" si="43"/>
        <v>-3.6112714847604459</v>
      </c>
      <c r="G159" s="10">
        <f t="shared" si="44"/>
        <v>2.1666666599999997</v>
      </c>
      <c r="H159" s="5">
        <f t="shared" si="44"/>
        <v>1</v>
      </c>
      <c r="I159">
        <f t="shared" si="45"/>
        <v>54.901398350086723</v>
      </c>
      <c r="J159">
        <f t="shared" si="46"/>
        <v>51.414492510031579</v>
      </c>
      <c r="K159">
        <f t="shared" si="47"/>
        <v>-19.253921697431196</v>
      </c>
      <c r="L159">
        <f t="shared" si="48"/>
        <v>-11.08860360639868</v>
      </c>
      <c r="M159">
        <f t="shared" si="49"/>
        <v>-28.0214917256103</v>
      </c>
      <c r="S159">
        <f t="shared" si="36"/>
        <v>0</v>
      </c>
      <c r="T159" t="b">
        <f t="shared" si="37"/>
        <v>0</v>
      </c>
      <c r="U159" t="b">
        <f t="shared" si="38"/>
        <v>0</v>
      </c>
    </row>
    <row r="160" spans="1:21" x14ac:dyDescent="0.2">
      <c r="A160">
        <f t="shared" si="50"/>
        <v>100</v>
      </c>
      <c r="B160">
        <f t="shared" si="39"/>
        <v>26.765278220846049</v>
      </c>
      <c r="C160" s="9">
        <f t="shared" si="40"/>
        <v>0.84600000000000064</v>
      </c>
      <c r="D160" s="9">
        <f t="shared" si="41"/>
        <v>47.765278220846049</v>
      </c>
      <c r="E160" s="9">
        <f t="shared" si="42"/>
        <v>-5.0250884157180247</v>
      </c>
      <c r="F160" s="9">
        <f t="shared" si="43"/>
        <v>-3.7009502742153457</v>
      </c>
      <c r="G160" s="10">
        <f t="shared" si="44"/>
        <v>2.1666666599999997</v>
      </c>
      <c r="H160" s="5">
        <f t="shared" si="44"/>
        <v>1</v>
      </c>
      <c r="I160">
        <f t="shared" si="45"/>
        <v>54.898352787320285</v>
      </c>
      <c r="J160">
        <f t="shared" si="46"/>
        <v>51.347960888393189</v>
      </c>
      <c r="K160">
        <f t="shared" si="47"/>
        <v>-19.422050647784857</v>
      </c>
      <c r="L160">
        <f t="shared" si="48"/>
        <v>-11.073640354131241</v>
      </c>
      <c r="M160">
        <f t="shared" si="49"/>
        <v>-27.985463588967818</v>
      </c>
      <c r="S160">
        <f t="shared" si="36"/>
        <v>0</v>
      </c>
      <c r="T160" t="b">
        <f t="shared" si="37"/>
        <v>0</v>
      </c>
      <c r="U160" t="b">
        <f t="shared" si="38"/>
        <v>0</v>
      </c>
    </row>
    <row r="161" spans="1:21" x14ac:dyDescent="0.2">
      <c r="A161">
        <f t="shared" si="50"/>
        <v>100</v>
      </c>
      <c r="B161">
        <f t="shared" si="39"/>
        <v>27.073166660650031</v>
      </c>
      <c r="C161" s="9">
        <f t="shared" si="40"/>
        <v>0.85200000000000065</v>
      </c>
      <c r="D161" s="9">
        <f t="shared" si="41"/>
        <v>48.073166660650031</v>
      </c>
      <c r="E161" s="9">
        <f t="shared" si="42"/>
        <v>-5.1421244579493353</v>
      </c>
      <c r="F161" s="9">
        <f t="shared" si="43"/>
        <v>-3.7913030297178847</v>
      </c>
      <c r="G161" s="10">
        <f t="shared" si="44"/>
        <v>2.1666666599999997</v>
      </c>
      <c r="H161" s="5">
        <f t="shared" si="44"/>
        <v>1</v>
      </c>
      <c r="I161">
        <f t="shared" si="45"/>
        <v>54.895909345367727</v>
      </c>
      <c r="J161">
        <f t="shared" si="46"/>
        <v>51.2815190462684</v>
      </c>
      <c r="K161">
        <f t="shared" si="47"/>
        <v>-19.589963429318665</v>
      </c>
      <c r="L161">
        <f t="shared" si="48"/>
        <v>-11.058819352157581</v>
      </c>
      <c r="M161">
        <f t="shared" si="49"/>
        <v>-27.949439754724409</v>
      </c>
      <c r="S161">
        <f t="shared" si="36"/>
        <v>0</v>
      </c>
      <c r="T161" t="b">
        <f t="shared" si="37"/>
        <v>0</v>
      </c>
      <c r="U161" t="b">
        <f t="shared" si="38"/>
        <v>0</v>
      </c>
    </row>
    <row r="162" spans="1:21" x14ac:dyDescent="0.2">
      <c r="A162">
        <f t="shared" si="50"/>
        <v>100</v>
      </c>
      <c r="B162">
        <f t="shared" si="39"/>
        <v>27.380656716179303</v>
      </c>
      <c r="C162" s="9">
        <f t="shared" si="40"/>
        <v>0.85800000000000065</v>
      </c>
      <c r="D162" s="9">
        <f t="shared" si="41"/>
        <v>48.380656716179303</v>
      </c>
      <c r="E162" s="9">
        <f t="shared" si="42"/>
        <v>-5.2601673284408319</v>
      </c>
      <c r="F162" s="9">
        <f t="shared" si="43"/>
        <v>-3.8823268418814094</v>
      </c>
      <c r="G162" s="10">
        <f t="shared" si="44"/>
        <v>2.1666666599999997</v>
      </c>
      <c r="H162" s="5">
        <f t="shared" si="44"/>
        <v>1</v>
      </c>
      <c r="I162">
        <f t="shared" si="45"/>
        <v>54.894065007940689</v>
      </c>
      <c r="J162">
        <f t="shared" si="46"/>
        <v>51.215166130155453</v>
      </c>
      <c r="K162">
        <f t="shared" si="47"/>
        <v>-19.757660067847013</v>
      </c>
      <c r="L162">
        <f t="shared" si="48"/>
        <v>-11.044139335523985</v>
      </c>
      <c r="M162">
        <f t="shared" si="49"/>
        <v>-27.91341925368976</v>
      </c>
      <c r="S162">
        <f t="shared" si="36"/>
        <v>0</v>
      </c>
      <c r="T162" t="b">
        <f t="shared" si="37"/>
        <v>0</v>
      </c>
      <c r="U162" t="b">
        <f t="shared" si="38"/>
        <v>0</v>
      </c>
    </row>
    <row r="163" spans="1:21" x14ac:dyDescent="0.2">
      <c r="A163">
        <f t="shared" si="50"/>
        <v>100</v>
      </c>
      <c r="B163">
        <f t="shared" si="39"/>
        <v>27.687748918452193</v>
      </c>
      <c r="C163" s="9">
        <f t="shared" si="40"/>
        <v>0.86400000000000066</v>
      </c>
      <c r="D163" s="9">
        <f t="shared" si="41"/>
        <v>48.687748918452193</v>
      </c>
      <c r="E163" s="9">
        <f t="shared" si="42"/>
        <v>-5.3792157303944803</v>
      </c>
      <c r="F163" s="9">
        <f t="shared" si="43"/>
        <v>-3.9740188092512896</v>
      </c>
      <c r="G163" s="10">
        <f t="shared" si="44"/>
        <v>2.1666666599999997</v>
      </c>
      <c r="H163" s="5">
        <f t="shared" si="44"/>
        <v>1</v>
      </c>
      <c r="I163">
        <f t="shared" si="45"/>
        <v>54.8928167510553</v>
      </c>
      <c r="J163">
        <f t="shared" si="46"/>
        <v>51.148901294142306</v>
      </c>
      <c r="K163">
        <f t="shared" si="47"/>
        <v>-19.925140583369153</v>
      </c>
      <c r="L163">
        <f t="shared" si="48"/>
        <v>-11.02959904379856</v>
      </c>
      <c r="M163">
        <f t="shared" si="49"/>
        <v>-27.877401129536121</v>
      </c>
      <c r="S163">
        <f t="shared" si="36"/>
        <v>0</v>
      </c>
      <c r="T163" t="b">
        <f t="shared" si="37"/>
        <v>0</v>
      </c>
      <c r="U163" t="b">
        <f t="shared" si="38"/>
        <v>0</v>
      </c>
    </row>
    <row r="164" spans="1:21" x14ac:dyDescent="0.2">
      <c r="A164">
        <f t="shared" si="50"/>
        <v>100</v>
      </c>
      <c r="B164">
        <f t="shared" si="39"/>
        <v>27.994443793434257</v>
      </c>
      <c r="C164" s="9">
        <f t="shared" si="40"/>
        <v>0.87000000000000066</v>
      </c>
      <c r="D164" s="9">
        <f t="shared" si="41"/>
        <v>48.994443793434257</v>
      </c>
      <c r="E164" s="9">
        <f t="shared" si="42"/>
        <v>-5.4992683671150271</v>
      </c>
      <c r="F164" s="9">
        <f t="shared" si="43"/>
        <v>-4.0663760382357772</v>
      </c>
      <c r="G164" s="10">
        <f t="shared" si="44"/>
        <v>2.1666666599999997</v>
      </c>
      <c r="H164" s="5">
        <f t="shared" si="44"/>
        <v>1</v>
      </c>
      <c r="I164">
        <f t="shared" si="45"/>
        <v>54.892161543213902</v>
      </c>
      <c r="J164">
        <f t="shared" si="46"/>
        <v>51.082723699879516</v>
      </c>
      <c r="K164">
        <f t="shared" si="47"/>
        <v>-20.09240499014637</v>
      </c>
      <c r="L164">
        <f t="shared" si="48"/>
        <v>-11.015197221081229</v>
      </c>
      <c r="M164">
        <f t="shared" si="49"/>
        <v>-27.841384438766312</v>
      </c>
      <c r="S164">
        <f t="shared" si="36"/>
        <v>0</v>
      </c>
      <c r="T164" t="b">
        <f t="shared" si="37"/>
        <v>0</v>
      </c>
      <c r="U164" t="b">
        <f t="shared" si="38"/>
        <v>0</v>
      </c>
    </row>
    <row r="165" spans="1:21" x14ac:dyDescent="0.2">
      <c r="A165">
        <f t="shared" si="50"/>
        <v>100</v>
      </c>
      <c r="B165">
        <f t="shared" si="39"/>
        <v>28.300741862083555</v>
      </c>
      <c r="C165" s="9">
        <f t="shared" si="40"/>
        <v>0.87600000000000067</v>
      </c>
      <c r="D165" s="9">
        <f t="shared" si="41"/>
        <v>49.300741862083555</v>
      </c>
      <c r="E165" s="9">
        <f t="shared" si="42"/>
        <v>-5.6203239419758031</v>
      </c>
      <c r="F165" s="9">
        <f t="shared" si="43"/>
        <v>-4.1593956430377883</v>
      </c>
      <c r="G165" s="10">
        <f t="shared" ref="G165:H180" si="51">G164</f>
        <v>2.1666666599999997</v>
      </c>
      <c r="H165" s="5">
        <f t="shared" si="51"/>
        <v>1</v>
      </c>
      <c r="I165">
        <f t="shared" si="45"/>
        <v>54.892096345588627</v>
      </c>
      <c r="J165">
        <f t="shared" si="46"/>
        <v>51.016632516553031</v>
      </c>
      <c r="K165">
        <f t="shared" si="47"/>
        <v>-20.259453296778968</v>
      </c>
      <c r="L165">
        <f t="shared" si="48"/>
        <v>-11.000932616014229</v>
      </c>
      <c r="M165">
        <f t="shared" si="49"/>
        <v>-27.805368250681017</v>
      </c>
      <c r="S165">
        <f t="shared" si="36"/>
        <v>0</v>
      </c>
      <c r="T165" t="b">
        <f t="shared" si="37"/>
        <v>0</v>
      </c>
      <c r="U165" t="b">
        <f t="shared" si="38"/>
        <v>0</v>
      </c>
    </row>
    <row r="166" spans="1:21" x14ac:dyDescent="0.2">
      <c r="A166">
        <f t="shared" si="50"/>
        <v>100</v>
      </c>
      <c r="B166">
        <f t="shared" si="39"/>
        <v>28.606643640395788</v>
      </c>
      <c r="C166" s="9">
        <f t="shared" si="40"/>
        <v>0.88200000000000067</v>
      </c>
      <c r="D166" s="9">
        <f t="shared" si="41"/>
        <v>49.606643640395788</v>
      </c>
      <c r="E166" s="9">
        <f t="shared" si="42"/>
        <v>-5.7423811583849895</v>
      </c>
      <c r="F166" s="9">
        <f t="shared" si="43"/>
        <v>-4.2530747455876075</v>
      </c>
      <c r="G166" s="10">
        <f t="shared" si="51"/>
        <v>2.1666666599999997</v>
      </c>
      <c r="H166" s="5">
        <f t="shared" si="51"/>
        <v>1</v>
      </c>
      <c r="I166">
        <f t="shared" si="45"/>
        <v>54.892618112206506</v>
      </c>
      <c r="J166">
        <f t="shared" si="46"/>
        <v>50.950626920856948</v>
      </c>
      <c r="K166">
        <f t="shared" si="47"/>
        <v>-20.426285506283055</v>
      </c>
      <c r="L166">
        <f t="shared" si="48"/>
        <v>-10.986803981793054</v>
      </c>
      <c r="M166">
        <f t="shared" si="49"/>
        <v>-27.769351647345385</v>
      </c>
      <c r="S166">
        <f t="shared" si="36"/>
        <v>0</v>
      </c>
      <c r="T166" t="b">
        <f t="shared" si="37"/>
        <v>0</v>
      </c>
      <c r="U166" t="b">
        <f t="shared" si="38"/>
        <v>0</v>
      </c>
    </row>
    <row r="167" spans="1:21" x14ac:dyDescent="0.2">
      <c r="A167">
        <f t="shared" si="50"/>
        <v>100</v>
      </c>
      <c r="B167">
        <f t="shared" si="39"/>
        <v>28.912149639449254</v>
      </c>
      <c r="C167" s="9">
        <f t="shared" si="40"/>
        <v>0.88800000000000068</v>
      </c>
      <c r="D167" s="9">
        <f t="shared" si="41"/>
        <v>49.912149639449254</v>
      </c>
      <c r="E167" s="9">
        <f t="shared" si="42"/>
        <v>-5.8654387197523397</v>
      </c>
      <c r="F167" s="9">
        <f t="shared" si="43"/>
        <v>-4.3474104754764813</v>
      </c>
      <c r="G167" s="10">
        <f t="shared" si="51"/>
        <v>2.1666666599999997</v>
      </c>
      <c r="H167" s="5">
        <f t="shared" si="51"/>
        <v>1</v>
      </c>
      <c r="I167">
        <f t="shared" si="45"/>
        <v>54.893723790136221</v>
      </c>
      <c r="J167">
        <f t="shared" si="46"/>
        <v>50.884706096966191</v>
      </c>
      <c r="K167">
        <f t="shared" si="47"/>
        <v>-20.592901616167126</v>
      </c>
      <c r="L167">
        <f t="shared" si="48"/>
        <v>-10.97281007617782</v>
      </c>
      <c r="M167">
        <f t="shared" si="49"/>
        <v>-27.733333723554917</v>
      </c>
      <c r="S167">
        <f t="shared" si="36"/>
        <v>0</v>
      </c>
      <c r="T167" t="b">
        <f t="shared" si="37"/>
        <v>0</v>
      </c>
      <c r="U167" t="b">
        <f t="shared" si="38"/>
        <v>0</v>
      </c>
    </row>
    <row r="168" spans="1:21" x14ac:dyDescent="0.2">
      <c r="A168">
        <f t="shared" si="50"/>
        <v>100</v>
      </c>
      <c r="B168">
        <f t="shared" si="39"/>
        <v>29.217260365449683</v>
      </c>
      <c r="C168" s="9">
        <f t="shared" si="40"/>
        <v>0.89400000000000068</v>
      </c>
      <c r="D168" s="9">
        <f t="shared" si="41"/>
        <v>50.217260365449683</v>
      </c>
      <c r="E168" s="9">
        <f t="shared" si="42"/>
        <v>-5.989495329456366</v>
      </c>
      <c r="F168" s="9">
        <f t="shared" si="43"/>
        <v>-4.4423999698911398</v>
      </c>
      <c r="G168" s="10">
        <f t="shared" si="51"/>
        <v>2.1666666599999997</v>
      </c>
      <c r="H168" s="5">
        <f t="shared" si="51"/>
        <v>1</v>
      </c>
      <c r="I168">
        <f t="shared" si="45"/>
        <v>54.89541031967628</v>
      </c>
      <c r="J168">
        <f t="shared" si="46"/>
        <v>50.818869236509123</v>
      </c>
      <c r="K168">
        <f t="shared" si="47"/>
        <v>-20.759301618508456</v>
      </c>
      <c r="L168">
        <f t="shared" si="48"/>
        <v>-10.958949661505065</v>
      </c>
      <c r="M168">
        <f t="shared" si="49"/>
        <v>-27.69731358680065</v>
      </c>
      <c r="S168">
        <f t="shared" si="36"/>
        <v>0</v>
      </c>
      <c r="T168" t="b">
        <f t="shared" si="37"/>
        <v>0</v>
      </c>
      <c r="U168" t="b">
        <f t="shared" si="38"/>
        <v>0</v>
      </c>
    </row>
    <row r="169" spans="1:21" x14ac:dyDescent="0.2">
      <c r="A169">
        <f t="shared" si="50"/>
        <v>100</v>
      </c>
      <c r="B169">
        <f t="shared" si="39"/>
        <v>29.521976319774829</v>
      </c>
      <c r="C169" s="9">
        <f t="shared" si="40"/>
        <v>0.90000000000000069</v>
      </c>
      <c r="D169" s="9">
        <f t="shared" si="41"/>
        <v>50.521976319774829</v>
      </c>
      <c r="E169" s="9">
        <f t="shared" si="42"/>
        <v>-6.1145496908119794</v>
      </c>
      <c r="F169" s="9">
        <f t="shared" si="43"/>
        <v>-4.5380403735491921</v>
      </c>
      <c r="G169" s="10">
        <f t="shared" si="51"/>
        <v>2.1666666599999997</v>
      </c>
      <c r="H169" s="5">
        <f t="shared" si="51"/>
        <v>1</v>
      </c>
      <c r="I169">
        <f t="shared" si="45"/>
        <v>54.897674634544714</v>
      </c>
      <c r="J169">
        <f t="shared" si="46"/>
        <v>50.753115538540094</v>
      </c>
      <c r="K169">
        <f t="shared" si="47"/>
        <v>-20.925485500029261</v>
      </c>
      <c r="L169">
        <f t="shared" si="48"/>
        <v>-10.945221504699926</v>
      </c>
      <c r="M169">
        <f t="shared" si="49"/>
        <v>-27.661290357233604</v>
      </c>
      <c r="S169">
        <f t="shared" si="36"/>
        <v>0</v>
      </c>
      <c r="T169" t="b">
        <f t="shared" si="37"/>
        <v>0</v>
      </c>
      <c r="U169" t="b">
        <f t="shared" si="38"/>
        <v>0</v>
      </c>
    </row>
    <row r="170" spans="1:21" x14ac:dyDescent="0.2">
      <c r="A170">
        <f t="shared" si="50"/>
        <v>100</v>
      </c>
      <c r="B170">
        <f t="shared" si="39"/>
        <v>29.826297999018983</v>
      </c>
      <c r="C170" s="9">
        <f t="shared" si="40"/>
        <v>0.90600000000000069</v>
      </c>
      <c r="D170" s="9">
        <f t="shared" si="41"/>
        <v>50.826297999018983</v>
      </c>
      <c r="E170" s="9">
        <f t="shared" si="42"/>
        <v>-6.240600507038585</v>
      </c>
      <c r="F170" s="9">
        <f t="shared" si="43"/>
        <v>-4.63432883863541</v>
      </c>
      <c r="G170" s="10">
        <f t="shared" si="51"/>
        <v>2.1666666599999997</v>
      </c>
      <c r="H170" s="5">
        <f t="shared" si="51"/>
        <v>1</v>
      </c>
      <c r="I170">
        <f t="shared" si="45"/>
        <v>54.900513662070018</v>
      </c>
      <c r="J170">
        <f t="shared" si="46"/>
        <v>50.687444209511895</v>
      </c>
      <c r="K170">
        <f t="shared" si="47"/>
        <v>-21.091453242172662</v>
      </c>
      <c r="L170">
        <f t="shared" si="48"/>
        <v>-10.931624377288687</v>
      </c>
      <c r="M170">
        <f t="shared" si="49"/>
        <v>-27.62526316762856</v>
      </c>
      <c r="S170">
        <f t="shared" si="36"/>
        <v>0</v>
      </c>
      <c r="T170" t="b">
        <f t="shared" si="37"/>
        <v>0</v>
      </c>
      <c r="U170" t="b">
        <f t="shared" si="38"/>
        <v>0</v>
      </c>
    </row>
    <row r="171" spans="1:21" x14ac:dyDescent="0.2">
      <c r="A171">
        <f t="shared" si="50"/>
        <v>100</v>
      </c>
      <c r="B171">
        <f t="shared" si="39"/>
        <v>30.130225895037263</v>
      </c>
      <c r="C171" s="9">
        <f t="shared" si="40"/>
        <v>0.9120000000000007</v>
      </c>
      <c r="D171" s="9">
        <f t="shared" si="41"/>
        <v>51.130225895037263</v>
      </c>
      <c r="E171" s="9">
        <f t="shared" si="42"/>
        <v>-6.367646481228638</v>
      </c>
      <c r="F171" s="9">
        <f t="shared" si="43"/>
        <v>-4.7312625247389217</v>
      </c>
      <c r="G171" s="10">
        <f t="shared" si="51"/>
        <v>2.1666666599999997</v>
      </c>
      <c r="H171" s="5">
        <f t="shared" si="51"/>
        <v>1</v>
      </c>
      <c r="I171">
        <f t="shared" si="45"/>
        <v>54.903924323383386</v>
      </c>
      <c r="J171">
        <f t="shared" si="46"/>
        <v>50.621854463248162</v>
      </c>
      <c r="K171">
        <f t="shared" si="47"/>
        <v>-21.257204821178433</v>
      </c>
      <c r="L171">
        <f t="shared" si="48"/>
        <v>-10.91815705541168</v>
      </c>
      <c r="M171">
        <f t="shared" si="49"/>
        <v>-27.589231163347065</v>
      </c>
      <c r="S171">
        <f t="shared" si="36"/>
        <v>0</v>
      </c>
      <c r="T171" t="b">
        <f t="shared" si="37"/>
        <v>0</v>
      </c>
      <c r="U171" t="b">
        <f t="shared" si="38"/>
        <v>0</v>
      </c>
    </row>
    <row r="172" spans="1:21" x14ac:dyDescent="0.2">
      <c r="A172">
        <f t="shared" si="50"/>
        <v>100</v>
      </c>
      <c r="B172">
        <f t="shared" si="39"/>
        <v>30.433760494989755</v>
      </c>
      <c r="C172" s="9">
        <f t="shared" si="40"/>
        <v>0.9180000000000007</v>
      </c>
      <c r="D172" s="9">
        <f t="shared" si="41"/>
        <v>51.433760494989755</v>
      </c>
      <c r="E172" s="9">
        <f t="shared" si="42"/>
        <v>-6.4956863163166485</v>
      </c>
      <c r="F172" s="9">
        <f t="shared" si="43"/>
        <v>-4.8288385987912381</v>
      </c>
      <c r="G172" s="10">
        <f t="shared" si="51"/>
        <v>2.1666666599999997</v>
      </c>
      <c r="H172" s="5">
        <f t="shared" si="51"/>
        <v>1</v>
      </c>
      <c r="I172">
        <f t="shared" si="45"/>
        <v>54.907903533612206</v>
      </c>
      <c r="J172">
        <f t="shared" si="46"/>
        <v>50.556345520915691</v>
      </c>
      <c r="K172">
        <f t="shared" si="47"/>
        <v>-21.422740208158515</v>
      </c>
      <c r="L172">
        <f t="shared" si="48"/>
        <v>-10.904818319836531</v>
      </c>
      <c r="M172">
        <f t="shared" si="49"/>
        <v>-27.553193502299759</v>
      </c>
      <c r="S172">
        <f t="shared" si="36"/>
        <v>0</v>
      </c>
      <c r="T172" t="b">
        <f t="shared" si="37"/>
        <v>0</v>
      </c>
      <c r="U172" t="b">
        <f t="shared" si="38"/>
        <v>0</v>
      </c>
    </row>
    <row r="173" spans="1:21" x14ac:dyDescent="0.2">
      <c r="A173">
        <f t="shared" si="50"/>
        <v>100</v>
      </c>
      <c r="B173">
        <f t="shared" si="39"/>
        <v>30.73690228138549</v>
      </c>
      <c r="C173" s="9">
        <f t="shared" si="40"/>
        <v>0.92400000000000071</v>
      </c>
      <c r="D173" s="9">
        <f t="shared" si="41"/>
        <v>51.73690228138549</v>
      </c>
      <c r="E173" s="9">
        <f t="shared" si="42"/>
        <v>-6.6247187150486413</v>
      </c>
      <c r="F173" s="9">
        <f t="shared" si="43"/>
        <v>-4.927054235005178</v>
      </c>
      <c r="G173" s="10">
        <f t="shared" si="51"/>
        <v>2.1666666599999997</v>
      </c>
      <c r="H173" s="5">
        <f t="shared" si="51"/>
        <v>1</v>
      </c>
      <c r="I173">
        <f t="shared" si="45"/>
        <v>54.912448202074614</v>
      </c>
      <c r="J173">
        <f t="shared" si="46"/>
        <v>50.49091661099667</v>
      </c>
      <c r="K173">
        <f t="shared" si="47"/>
        <v>-21.588059369172313</v>
      </c>
      <c r="L173">
        <f t="shared" si="48"/>
        <v>-10.891606955971708</v>
      </c>
      <c r="M173">
        <f t="shared" si="49"/>
        <v>-27.517149354907978</v>
      </c>
      <c r="S173">
        <f t="shared" si="36"/>
        <v>0</v>
      </c>
      <c r="T173" t="b">
        <f t="shared" si="37"/>
        <v>0</v>
      </c>
      <c r="U173" t="b">
        <f t="shared" si="38"/>
        <v>0</v>
      </c>
    </row>
    <row r="174" spans="1:21" x14ac:dyDescent="0.2">
      <c r="A174">
        <f t="shared" si="50"/>
        <v>100</v>
      </c>
      <c r="B174">
        <f t="shared" si="39"/>
        <v>31.039651732126259</v>
      </c>
      <c r="C174" s="9">
        <f t="shared" si="40"/>
        <v>0.93000000000000071</v>
      </c>
      <c r="D174" s="9">
        <f t="shared" si="41"/>
        <v>52.039651732126259</v>
      </c>
      <c r="E174" s="9">
        <f t="shared" si="42"/>
        <v>-6.7547423799520638</v>
      </c>
      <c r="F174" s="9">
        <f t="shared" si="43"/>
        <v>-5.0259066148146445</v>
      </c>
      <c r="G174" s="10">
        <f t="shared" si="51"/>
        <v>2.1666666599999997</v>
      </c>
      <c r="H174" s="5">
        <f t="shared" si="51"/>
        <v>1</v>
      </c>
      <c r="I174">
        <f t="shared" si="45"/>
        <v>54.917555232475145</v>
      </c>
      <c r="J174">
        <f t="shared" si="46"/>
        <v>50.425566969260842</v>
      </c>
      <c r="K174">
        <f t="shared" si="47"/>
        <v>-21.753162265301761</v>
      </c>
      <c r="L174">
        <f t="shared" si="48"/>
        <v>-10.87852175388036</v>
      </c>
      <c r="M174">
        <f t="shared" si="49"/>
        <v>-27.481097904064608</v>
      </c>
      <c r="S174">
        <f t="shared" si="36"/>
        <v>0</v>
      </c>
      <c r="T174" t="b">
        <f t="shared" si="37"/>
        <v>0</v>
      </c>
      <c r="U174" t="b">
        <f t="shared" si="38"/>
        <v>0</v>
      </c>
    </row>
    <row r="175" spans="1:21" x14ac:dyDescent="0.2">
      <c r="A175">
        <f t="shared" si="50"/>
        <v>100</v>
      </c>
      <c r="B175">
        <f t="shared" si="39"/>
        <v>31.342009320550254</v>
      </c>
      <c r="C175" s="9">
        <f t="shared" si="40"/>
        <v>0.93600000000000072</v>
      </c>
      <c r="D175" s="9">
        <f t="shared" si="41"/>
        <v>52.342009320550254</v>
      </c>
      <c r="E175" s="9">
        <f t="shared" si="42"/>
        <v>-6.8857560133061479</v>
      </c>
      <c r="F175" s="9">
        <f t="shared" si="43"/>
        <v>-5.1253929268152465</v>
      </c>
      <c r="G175" s="10">
        <f t="shared" si="51"/>
        <v>2.1666666599999997</v>
      </c>
      <c r="H175" s="5">
        <f t="shared" si="51"/>
        <v>1</v>
      </c>
      <c r="I175">
        <f t="shared" si="45"/>
        <v>54.92322152310129</v>
      </c>
      <c r="J175">
        <f t="shared" si="46"/>
        <v>50.360295838737557</v>
      </c>
      <c r="K175">
        <f t="shared" si="47"/>
        <v>-21.918048852726148</v>
      </c>
      <c r="L175">
        <f t="shared" si="48"/>
        <v>-10.865561508294428</v>
      </c>
      <c r="M175">
        <f t="shared" si="49"/>
        <v>-27.445038345094279</v>
      </c>
      <c r="S175">
        <f t="shared" si="36"/>
        <v>0</v>
      </c>
      <c r="T175" t="b">
        <f t="shared" si="37"/>
        <v>0</v>
      </c>
      <c r="U175" t="b">
        <f t="shared" si="38"/>
        <v>0</v>
      </c>
    </row>
    <row r="176" spans="1:21" x14ac:dyDescent="0.2">
      <c r="A176">
        <f t="shared" si="50"/>
        <v>100</v>
      </c>
      <c r="B176">
        <f t="shared" si="39"/>
        <v>31.643975515475532</v>
      </c>
      <c r="C176" s="9">
        <f t="shared" si="40"/>
        <v>0.94200000000000073</v>
      </c>
      <c r="D176" s="9">
        <f t="shared" si="41"/>
        <v>52.643975515475532</v>
      </c>
      <c r="E176" s="9">
        <f t="shared" si="42"/>
        <v>-7.0177583171127162</v>
      </c>
      <c r="F176" s="9">
        <f t="shared" si="43"/>
        <v>-5.2255103667057874</v>
      </c>
      <c r="G176" s="10">
        <f t="shared" si="51"/>
        <v>2.1666666599999997</v>
      </c>
      <c r="H176" s="5">
        <f t="shared" si="51"/>
        <v>1</v>
      </c>
      <c r="I176">
        <f t="shared" si="45"/>
        <v>54.929443967021086</v>
      </c>
      <c r="J176">
        <f t="shared" si="46"/>
        <v>50.295102469687791</v>
      </c>
      <c r="K176">
        <f t="shared" si="47"/>
        <v>-22.082719082796714</v>
      </c>
      <c r="L176">
        <f t="shared" si="48"/>
        <v>-10.85272501862903</v>
      </c>
      <c r="M176">
        <f t="shared" si="49"/>
        <v>-27.408969885712764</v>
      </c>
      <c r="S176">
        <f t="shared" si="36"/>
        <v>0</v>
      </c>
      <c r="T176" t="b">
        <f t="shared" si="37"/>
        <v>0</v>
      </c>
      <c r="U176" t="b">
        <f t="shared" si="38"/>
        <v>0</v>
      </c>
    </row>
    <row r="177" spans="1:21" x14ac:dyDescent="0.2">
      <c r="A177">
        <f t="shared" si="50"/>
        <v>100</v>
      </c>
      <c r="B177">
        <f t="shared" si="39"/>
        <v>31.945550781243327</v>
      </c>
      <c r="C177" s="9">
        <f t="shared" si="40"/>
        <v>0.94800000000000073</v>
      </c>
      <c r="D177" s="9">
        <f t="shared" si="41"/>
        <v>52.945550781243327</v>
      </c>
      <c r="E177" s="9">
        <f t="shared" si="42"/>
        <v>-7.1507479930674389</v>
      </c>
      <c r="F177" s="9">
        <f t="shared" si="43"/>
        <v>-5.3262561372305708</v>
      </c>
      <c r="G177" s="10">
        <f t="shared" si="51"/>
        <v>2.1666666599999997</v>
      </c>
      <c r="H177" s="5">
        <f t="shared" si="51"/>
        <v>1</v>
      </c>
      <c r="I177">
        <f t="shared" si="45"/>
        <v>54.936219452281399</v>
      </c>
      <c r="J177">
        <f t="shared" si="46"/>
        <v>50.229986119576019</v>
      </c>
      <c r="K177">
        <f t="shared" si="47"/>
        <v>-22.247172902110989</v>
      </c>
      <c r="L177">
        <f t="shared" si="48"/>
        <v>-10.840011088997061</v>
      </c>
      <c r="M177">
        <f t="shared" si="49"/>
        <v>-27.37289174598574</v>
      </c>
      <c r="S177">
        <f t="shared" si="36"/>
        <v>0</v>
      </c>
      <c r="T177" t="b">
        <f t="shared" si="37"/>
        <v>0</v>
      </c>
      <c r="U177" t="b">
        <f t="shared" si="38"/>
        <v>0</v>
      </c>
    </row>
    <row r="178" spans="1:21" x14ac:dyDescent="0.2">
      <c r="A178">
        <f t="shared" si="50"/>
        <v>100</v>
      </c>
      <c r="B178">
        <f t="shared" si="39"/>
        <v>32.246735577761179</v>
      </c>
      <c r="C178" s="9">
        <f t="shared" si="40"/>
        <v>0.95400000000000074</v>
      </c>
      <c r="D178" s="9">
        <f t="shared" si="41"/>
        <v>53.246735577761179</v>
      </c>
      <c r="E178" s="9">
        <f t="shared" si="42"/>
        <v>-7.2847237425315328</v>
      </c>
      <c r="F178" s="9">
        <f t="shared" si="43"/>
        <v>-5.427627448122557</v>
      </c>
      <c r="G178" s="10">
        <f t="shared" si="51"/>
        <v>2.1666666599999997</v>
      </c>
      <c r="H178" s="5">
        <f t="shared" si="51"/>
        <v>1</v>
      </c>
      <c r="I178">
        <f t="shared" si="45"/>
        <v>54.943544862107096</v>
      </c>
      <c r="J178">
        <f t="shared" si="46"/>
        <v>50.164946053042037</v>
      </c>
      <c r="K178">
        <f t="shared" si="47"/>
        <v>-22.411410252586904</v>
      </c>
      <c r="L178">
        <f t="shared" si="48"/>
        <v>-10.827418528224023</v>
      </c>
      <c r="M178">
        <f t="shared" si="49"/>
        <v>-27.336803158286774</v>
      </c>
      <c r="S178">
        <f t="shared" si="36"/>
        <v>0</v>
      </c>
      <c r="T178" t="b">
        <f t="shared" si="37"/>
        <v>0</v>
      </c>
      <c r="U178" t="b">
        <f t="shared" si="38"/>
        <v>0</v>
      </c>
    </row>
    <row r="179" spans="1:21" x14ac:dyDescent="0.2">
      <c r="A179">
        <f t="shared" si="50"/>
        <v>100</v>
      </c>
      <c r="B179">
        <f t="shared" si="39"/>
        <v>32.54753036054592</v>
      </c>
      <c r="C179" s="9">
        <f t="shared" si="40"/>
        <v>0.96000000000000074</v>
      </c>
      <c r="D179" s="9">
        <f t="shared" si="41"/>
        <v>53.54753036054592</v>
      </c>
      <c r="E179" s="9">
        <f t="shared" si="42"/>
        <v>-7.4196842665039036</v>
      </c>
      <c r="F179" s="9">
        <f t="shared" si="43"/>
        <v>-5.5296215160473441</v>
      </c>
      <c r="G179" s="10">
        <f t="shared" si="51"/>
        <v>2.1666666599999997</v>
      </c>
      <c r="H179" s="5">
        <f t="shared" si="51"/>
        <v>1</v>
      </c>
      <c r="I179">
        <f t="shared" si="45"/>
        <v>54.951417075100856</v>
      </c>
      <c r="J179">
        <f t="shared" si="46"/>
        <v>50.099981541872694</v>
      </c>
      <c r="K179">
        <f t="shared" si="47"/>
        <v>-22.575431071536624</v>
      </c>
      <c r="L179">
        <f t="shared" si="48"/>
        <v>-10.814946149863054</v>
      </c>
      <c r="M179">
        <f t="shared" si="49"/>
        <v>-27.30070336725462</v>
      </c>
      <c r="S179">
        <f t="shared" si="36"/>
        <v>0</v>
      </c>
      <c r="T179" t="b">
        <f t="shared" si="37"/>
        <v>0</v>
      </c>
      <c r="U179" t="b">
        <f t="shared" si="38"/>
        <v>0</v>
      </c>
    </row>
    <row r="180" spans="1:21" x14ac:dyDescent="0.2">
      <c r="A180">
        <f t="shared" si="50"/>
        <v>100</v>
      </c>
      <c r="B180">
        <f t="shared" si="39"/>
        <v>32.84793558076646</v>
      </c>
      <c r="C180" s="9">
        <f t="shared" si="40"/>
        <v>0.96600000000000075</v>
      </c>
      <c r="D180" s="9">
        <f t="shared" si="41"/>
        <v>53.84793558076646</v>
      </c>
      <c r="E180" s="9">
        <f t="shared" si="42"/>
        <v>-7.5556282655937341</v>
      </c>
      <c r="F180" s="9">
        <f t="shared" si="43"/>
        <v>-5.6322355645479707</v>
      </c>
      <c r="G180" s="10">
        <f t="shared" si="51"/>
        <v>2.1666666599999997</v>
      </c>
      <c r="H180" s="5">
        <f t="shared" si="51"/>
        <v>1</v>
      </c>
      <c r="I180">
        <f t="shared" si="45"/>
        <v>54.959832965443589</v>
      </c>
      <c r="J180">
        <f t="shared" si="46"/>
        <v>50.035091864973516</v>
      </c>
      <c r="K180">
        <f t="shared" si="47"/>
        <v>-22.739235291740151</v>
      </c>
      <c r="L180">
        <f t="shared" si="48"/>
        <v>-10.80259277221014</v>
      </c>
      <c r="M180">
        <f t="shared" si="49"/>
        <v>-27.264591629749816</v>
      </c>
      <c r="S180">
        <f t="shared" si="36"/>
        <v>0</v>
      </c>
      <c r="T180" t="b">
        <f t="shared" si="37"/>
        <v>0</v>
      </c>
      <c r="U180" t="b">
        <f t="shared" si="38"/>
        <v>0</v>
      </c>
    </row>
    <row r="181" spans="1:21" x14ac:dyDescent="0.2">
      <c r="A181">
        <f t="shared" si="50"/>
        <v>100</v>
      </c>
      <c r="B181">
        <f t="shared" si="39"/>
        <v>33.147951685286401</v>
      </c>
      <c r="C181" s="9">
        <f t="shared" si="40"/>
        <v>0.97200000000000075</v>
      </c>
      <c r="D181" s="9">
        <f t="shared" si="41"/>
        <v>54.147951685286401</v>
      </c>
      <c r="E181" s="9">
        <f t="shared" si="42"/>
        <v>-7.6925544399935104</v>
      </c>
      <c r="F181" s="9">
        <f t="shared" si="43"/>
        <v>-5.7354668239905138</v>
      </c>
      <c r="G181" s="10">
        <f t="shared" ref="G181:H196" si="52">G180</f>
        <v>2.1666666599999997</v>
      </c>
      <c r="H181" s="5">
        <f t="shared" si="52"/>
        <v>1</v>
      </c>
      <c r="I181">
        <f t="shared" si="45"/>
        <v>54.968789403095457</v>
      </c>
      <c r="J181">
        <f t="shared" si="46"/>
        <v>49.970276308340253</v>
      </c>
      <c r="K181">
        <f t="shared" si="47"/>
        <v>-22.902822841518649</v>
      </c>
      <c r="L181">
        <f t="shared" si="48"/>
        <v>-10.790357218319489</v>
      </c>
      <c r="M181">
        <f t="shared" si="49"/>
        <v>-27.228467214810532</v>
      </c>
      <c r="S181">
        <f t="shared" si="36"/>
        <v>0</v>
      </c>
      <c r="T181" t="b">
        <f t="shared" si="37"/>
        <v>0</v>
      </c>
      <c r="U181" t="b">
        <f t="shared" si="38"/>
        <v>0</v>
      </c>
    </row>
    <row r="182" spans="1:21" x14ac:dyDescent="0.2">
      <c r="A182">
        <f t="shared" si="50"/>
        <v>100</v>
      </c>
      <c r="B182">
        <f t="shared" si="39"/>
        <v>33.447579116706514</v>
      </c>
      <c r="C182" s="9">
        <f t="shared" si="40"/>
        <v>0.97800000000000076</v>
      </c>
      <c r="D182" s="9">
        <f t="shared" si="41"/>
        <v>54.447579116706514</v>
      </c>
      <c r="E182" s="9">
        <f t="shared" si="42"/>
        <v>-7.8304614894524889</v>
      </c>
      <c r="F182" s="9">
        <f t="shared" si="43"/>
        <v>-5.8393125315105241</v>
      </c>
      <c r="G182" s="10">
        <f t="shared" si="52"/>
        <v>2.1666666599999997</v>
      </c>
      <c r="H182" s="5">
        <f t="shared" si="52"/>
        <v>1</v>
      </c>
      <c r="I182">
        <f t="shared" si="45"/>
        <v>54.978283253997382</v>
      </c>
      <c r="J182">
        <f t="shared" si="46"/>
        <v>49.905534165030339</v>
      </c>
      <c r="K182">
        <f t="shared" si="47"/>
        <v>-23.066193644807512</v>
      </c>
      <c r="L182">
        <f t="shared" si="48"/>
        <v>-10.778238316019058</v>
      </c>
      <c r="M182">
        <f t="shared" si="49"/>
        <v>-27.192329403607765</v>
      </c>
      <c r="S182">
        <f t="shared" si="36"/>
        <v>0</v>
      </c>
      <c r="T182" t="b">
        <f t="shared" si="37"/>
        <v>0</v>
      </c>
      <c r="U182" t="b">
        <f t="shared" si="38"/>
        <v>0</v>
      </c>
    </row>
    <row r="183" spans="1:21" x14ac:dyDescent="0.2">
      <c r="A183">
        <f t="shared" si="50"/>
        <v>100</v>
      </c>
      <c r="B183">
        <f t="shared" si="39"/>
        <v>33.746818313407005</v>
      </c>
      <c r="C183" s="9">
        <f t="shared" si="40"/>
        <v>0.98400000000000076</v>
      </c>
      <c r="D183" s="9">
        <f t="shared" si="41"/>
        <v>54.746818313407005</v>
      </c>
      <c r="E183" s="9">
        <f t="shared" si="42"/>
        <v>-7.9693481132505992</v>
      </c>
      <c r="F183" s="9">
        <f t="shared" si="43"/>
        <v>-5.943769930960233</v>
      </c>
      <c r="G183" s="10">
        <f t="shared" si="52"/>
        <v>2.1666666599999997</v>
      </c>
      <c r="H183" s="5">
        <f t="shared" si="52"/>
        <v>1</v>
      </c>
      <c r="I183">
        <f t="shared" si="45"/>
        <v>54.988311380272911</v>
      </c>
      <c r="J183">
        <f t="shared" si="46"/>
        <v>49.840864735134225</v>
      </c>
      <c r="K183">
        <f t="shared" si="47"/>
        <v>-23.229347621229159</v>
      </c>
      <c r="L183">
        <f t="shared" si="48"/>
        <v>-10.766234897926198</v>
      </c>
      <c r="M183">
        <f t="shared" si="49"/>
        <v>-27.156177489399798</v>
      </c>
      <c r="S183">
        <f t="shared" si="36"/>
        <v>0</v>
      </c>
      <c r="T183" t="b">
        <f t="shared" si="37"/>
        <v>0</v>
      </c>
      <c r="U183" t="b">
        <f t="shared" si="38"/>
        <v>0</v>
      </c>
    </row>
    <row r="184" spans="1:21" x14ac:dyDescent="0.2">
      <c r="A184">
        <f t="shared" si="50"/>
        <v>100</v>
      </c>
      <c r="B184">
        <f t="shared" si="39"/>
        <v>34.045669709589646</v>
      </c>
      <c r="C184" s="9">
        <f t="shared" si="40"/>
        <v>0.99000000000000077</v>
      </c>
      <c r="D184" s="9">
        <f t="shared" si="41"/>
        <v>55.045669709589646</v>
      </c>
      <c r="E184" s="9">
        <f t="shared" si="42"/>
        <v>-8.109213010172784</v>
      </c>
      <c r="F184" s="9">
        <f t="shared" si="43"/>
        <v>-6.0488362728565885</v>
      </c>
      <c r="G184" s="10">
        <f t="shared" si="52"/>
        <v>2.1666666599999997</v>
      </c>
      <c r="H184" s="5">
        <f t="shared" si="52"/>
        <v>1</v>
      </c>
      <c r="I184">
        <f t="shared" si="45"/>
        <v>54.998870640430525</v>
      </c>
      <c r="J184">
        <f t="shared" si="46"/>
        <v>49.776267325746666</v>
      </c>
      <c r="K184">
        <f t="shared" si="47"/>
        <v>-23.392284686165556</v>
      </c>
      <c r="L184">
        <f t="shared" si="48"/>
        <v>-10.754345801463433</v>
      </c>
      <c r="M184">
        <f t="shared" si="49"/>
        <v>-27.120010777485948</v>
      </c>
      <c r="S184">
        <f t="shared" si="36"/>
        <v>0</v>
      </c>
      <c r="T184" t="b">
        <f t="shared" si="37"/>
        <v>0</v>
      </c>
      <c r="U184" t="b">
        <f t="shared" si="38"/>
        <v>0</v>
      </c>
    </row>
    <row r="185" spans="1:21" x14ac:dyDescent="0.2">
      <c r="A185">
        <f t="shared" si="50"/>
        <v>100</v>
      </c>
      <c r="B185">
        <f t="shared" si="39"/>
        <v>34.344133735319701</v>
      </c>
      <c r="C185" s="9">
        <f t="shared" si="40"/>
        <v>0.99600000000000077</v>
      </c>
      <c r="D185" s="9">
        <f t="shared" si="41"/>
        <v>55.344133735319701</v>
      </c>
      <c r="E185" s="9">
        <f t="shared" si="42"/>
        <v>-8.2500548784837715</v>
      </c>
      <c r="F185" s="9">
        <f t="shared" si="43"/>
        <v>-6.1545088143300308</v>
      </c>
      <c r="G185" s="10">
        <f t="shared" si="52"/>
        <v>2.1666666599999997</v>
      </c>
      <c r="H185" s="5">
        <f t="shared" si="52"/>
        <v>1</v>
      </c>
      <c r="I185">
        <f t="shared" si="45"/>
        <v>55.009957889566188</v>
      </c>
      <c r="J185">
        <f t="shared" si="46"/>
        <v>49.711741250937884</v>
      </c>
      <c r="K185">
        <f t="shared" si="47"/>
        <v>-23.555004750830474</v>
      </c>
      <c r="L185">
        <f t="shared" si="48"/>
        <v>-10.742569868874323</v>
      </c>
      <c r="M185">
        <f t="shared" si="49"/>
        <v>-27.083828585159665</v>
      </c>
      <c r="S185">
        <f t="shared" si="36"/>
        <v>0</v>
      </c>
      <c r="T185" t="b">
        <f t="shared" si="37"/>
        <v>0</v>
      </c>
      <c r="U185" t="b">
        <f t="shared" si="38"/>
        <v>0</v>
      </c>
    </row>
    <row r="186" spans="1:21" x14ac:dyDescent="0.2">
      <c r="A186">
        <f t="shared" si="50"/>
        <v>100</v>
      </c>
      <c r="B186">
        <f t="shared" si="39"/>
        <v>34.64221081656769</v>
      </c>
      <c r="C186" s="9">
        <f t="shared" si="40"/>
        <v>1.0020000000000007</v>
      </c>
      <c r="D186" s="9">
        <f t="shared" si="41"/>
        <v>55.64221081656769</v>
      </c>
      <c r="E186" s="9">
        <f t="shared" si="42"/>
        <v>-8.391872415903288</v>
      </c>
      <c r="F186" s="9">
        <f t="shared" si="43"/>
        <v>-6.2607848190740896</v>
      </c>
      <c r="G186" s="10">
        <f t="shared" si="52"/>
        <v>2.1666666599999997</v>
      </c>
      <c r="H186" s="5">
        <f t="shared" si="52"/>
        <v>1</v>
      </c>
      <c r="I186">
        <f t="shared" si="45"/>
        <v>55.021569979566117</v>
      </c>
      <c r="J186">
        <f t="shared" si="46"/>
        <v>49.647285831724638</v>
      </c>
      <c r="K186">
        <f t="shared" si="47"/>
        <v>-23.717507722341431</v>
      </c>
      <c r="L186">
        <f t="shared" si="48"/>
        <v>-10.730905947239412</v>
      </c>
      <c r="M186">
        <f t="shared" si="49"/>
        <v>-27.047630241660901</v>
      </c>
      <c r="S186">
        <f t="shared" si="36"/>
        <v>0</v>
      </c>
      <c r="T186" t="b">
        <f t="shared" si="37"/>
        <v>0</v>
      </c>
      <c r="U186" t="b">
        <f t="shared" si="38"/>
        <v>0</v>
      </c>
    </row>
    <row r="187" spans="1:21" x14ac:dyDescent="0.2">
      <c r="A187">
        <f t="shared" si="50"/>
        <v>100</v>
      </c>
      <c r="B187">
        <f t="shared" si="39"/>
        <v>34.93990137525099</v>
      </c>
      <c r="C187" s="9">
        <f t="shared" si="40"/>
        <v>1.0080000000000007</v>
      </c>
      <c r="D187" s="9">
        <f t="shared" si="41"/>
        <v>55.93990137525099</v>
      </c>
      <c r="E187" s="9">
        <f t="shared" si="42"/>
        <v>-8.5346643195816867</v>
      </c>
      <c r="F187" s="9">
        <f t="shared" si="43"/>
        <v>-6.3676615572957402</v>
      </c>
      <c r="G187" s="10">
        <f t="shared" si="52"/>
        <v>2.1666666599999997</v>
      </c>
      <c r="H187" s="5">
        <f t="shared" si="52"/>
        <v>1</v>
      </c>
      <c r="I187">
        <f t="shared" si="45"/>
        <v>55.033703759309724</v>
      </c>
      <c r="J187">
        <f t="shared" si="46"/>
        <v>49.582900396041204</v>
      </c>
      <c r="K187">
        <f t="shared" si="47"/>
        <v>-23.879793503791397</v>
      </c>
      <c r="L187">
        <f t="shared" si="48"/>
        <v>-10.719352888492242</v>
      </c>
      <c r="M187">
        <f t="shared" si="49"/>
        <v>-27.011415088127798</v>
      </c>
      <c r="S187">
        <f t="shared" si="36"/>
        <v>0</v>
      </c>
      <c r="T187" t="b">
        <f t="shared" si="37"/>
        <v>0</v>
      </c>
      <c r="U187" t="b">
        <f t="shared" si="38"/>
        <v>0</v>
      </c>
    </row>
    <row r="188" spans="1:21" x14ac:dyDescent="0.2">
      <c r="A188">
        <f t="shared" si="50"/>
        <v>100</v>
      </c>
      <c r="B188">
        <f t="shared" si="39"/>
        <v>35.237205829275247</v>
      </c>
      <c r="C188" s="9">
        <f t="shared" si="40"/>
        <v>1.0140000000000007</v>
      </c>
      <c r="D188" s="9">
        <f t="shared" si="41"/>
        <v>56.237205829275247</v>
      </c>
      <c r="E188" s="9">
        <f t="shared" si="42"/>
        <v>-8.678429286076021</v>
      </c>
      <c r="F188" s="9">
        <f t="shared" si="43"/>
        <v>-6.4751363056665241</v>
      </c>
      <c r="G188" s="10">
        <f t="shared" si="52"/>
        <v>2.1666666599999997</v>
      </c>
      <c r="H188" s="5">
        <f t="shared" si="52"/>
        <v>1</v>
      </c>
      <c r="I188">
        <f t="shared" si="45"/>
        <v>55.046356074872627</v>
      </c>
      <c r="J188">
        <f t="shared" si="46"/>
        <v>49.51858427871025</v>
      </c>
      <c r="K188">
        <f t="shared" si="47"/>
        <v>-24.041861994320165</v>
      </c>
      <c r="L188">
        <f t="shared" si="48"/>
        <v>-10.707909549435403</v>
      </c>
      <c r="M188">
        <f t="shared" si="49"/>
        <v>-26.975182477547719</v>
      </c>
      <c r="S188">
        <f t="shared" si="36"/>
        <v>0</v>
      </c>
      <c r="T188" t="b">
        <f t="shared" si="37"/>
        <v>0</v>
      </c>
      <c r="U188" t="b">
        <f t="shared" si="38"/>
        <v>0</v>
      </c>
    </row>
    <row r="189" spans="1:21" x14ac:dyDescent="0.2">
      <c r="A189">
        <f t="shared" si="50"/>
        <v>100</v>
      </c>
      <c r="B189">
        <f t="shared" si="39"/>
        <v>35.534124592575616</v>
      </c>
      <c r="C189" s="9">
        <f t="shared" si="40"/>
        <v>1.0200000000000007</v>
      </c>
      <c r="D189" s="9">
        <f t="shared" si="41"/>
        <v>56.534124592575616</v>
      </c>
      <c r="E189" s="9">
        <f t="shared" si="42"/>
        <v>-8.8231660113265384</v>
      </c>
      <c r="F189" s="9">
        <f t="shared" si="43"/>
        <v>-6.5832063472744302</v>
      </c>
      <c r="G189" s="10">
        <f t="shared" si="52"/>
        <v>2.1666666599999997</v>
      </c>
      <c r="H189" s="5">
        <f t="shared" si="52"/>
        <v>1</v>
      </c>
      <c r="I189">
        <f t="shared" si="45"/>
        <v>55.059523769729758</v>
      </c>
      <c r="J189">
        <f t="shared" si="46"/>
        <v>49.454336821413641</v>
      </c>
      <c r="K189">
        <f t="shared" si="47"/>
        <v>-24.203713089185452</v>
      </c>
      <c r="L189">
        <f t="shared" si="48"/>
        <v>-10.696574791756653</v>
      </c>
      <c r="M189">
        <f t="shared" si="49"/>
        <v>-26.938931774707576</v>
      </c>
      <c r="S189">
        <f t="shared" si="36"/>
        <v>0</v>
      </c>
      <c r="T189" t="b">
        <f t="shared" si="37"/>
        <v>0</v>
      </c>
      <c r="U189" t="b">
        <f t="shared" si="38"/>
        <v>0</v>
      </c>
    </row>
    <row r="190" spans="1:21" x14ac:dyDescent="0.2">
      <c r="A190">
        <f t="shared" si="50"/>
        <v>100</v>
      </c>
      <c r="B190">
        <f t="shared" si="39"/>
        <v>35.830658075157842</v>
      </c>
      <c r="C190" s="9">
        <f t="shared" si="40"/>
        <v>1.0260000000000007</v>
      </c>
      <c r="D190" s="9">
        <f t="shared" si="41"/>
        <v>56.830658075157842</v>
      </c>
      <c r="E190" s="9">
        <f t="shared" si="42"/>
        <v>-8.9688731906335963</v>
      </c>
      <c r="F190" s="9">
        <f t="shared" si="43"/>
        <v>-6.6918689715765485</v>
      </c>
      <c r="G190" s="10">
        <f t="shared" si="52"/>
        <v>2.1666666599999997</v>
      </c>
      <c r="H190" s="5">
        <f t="shared" si="52"/>
        <v>1</v>
      </c>
      <c r="I190">
        <f t="shared" si="45"/>
        <v>55.073203684958358</v>
      </c>
      <c r="J190">
        <f t="shared" si="46"/>
        <v>49.390157372663104</v>
      </c>
      <c r="K190">
        <f t="shared" si="47"/>
        <v>-24.365346679833699</v>
      </c>
      <c r="L190">
        <f t="shared" si="48"/>
        <v>-10.685347482045026</v>
      </c>
      <c r="M190">
        <f t="shared" si="49"/>
        <v>-26.902662356143509</v>
      </c>
      <c r="S190">
        <f t="shared" si="36"/>
        <v>0</v>
      </c>
      <c r="T190" t="b">
        <f t="shared" si="37"/>
        <v>0</v>
      </c>
      <c r="U190" t="b">
        <f t="shared" si="38"/>
        <v>0</v>
      </c>
    </row>
    <row r="191" spans="1:21" x14ac:dyDescent="0.2">
      <c r="A191">
        <f t="shared" si="50"/>
        <v>100</v>
      </c>
      <c r="B191">
        <f t="shared" si="39"/>
        <v>36.126806683139144</v>
      </c>
      <c r="C191" s="9">
        <f t="shared" si="40"/>
        <v>1.0320000000000007</v>
      </c>
      <c r="D191" s="9">
        <f t="shared" si="41"/>
        <v>57.126806683139144</v>
      </c>
      <c r="E191" s="9">
        <f t="shared" si="42"/>
        <v>-9.1155495186350084</v>
      </c>
      <c r="F191" s="9">
        <f t="shared" si="43"/>
        <v>-6.801121474352442</v>
      </c>
      <c r="G191" s="10">
        <f t="shared" si="52"/>
        <v>2.1666666599999997</v>
      </c>
      <c r="H191" s="5">
        <f t="shared" si="52"/>
        <v>1</v>
      </c>
      <c r="I191">
        <f t="shared" si="45"/>
        <v>55.087392659440908</v>
      </c>
      <c r="J191">
        <f t="shared" si="46"/>
        <v>49.326045287770832</v>
      </c>
      <c r="K191">
        <f t="shared" si="47"/>
        <v>-24.526762653970561</v>
      </c>
      <c r="L191">
        <f t="shared" si="48"/>
        <v>-10.674226491806934</v>
      </c>
      <c r="M191">
        <f t="shared" si="49"/>
        <v>-26.866373610089894</v>
      </c>
      <c r="S191">
        <f t="shared" si="36"/>
        <v>0</v>
      </c>
      <c r="T191" t="b">
        <f t="shared" si="37"/>
        <v>0</v>
      </c>
      <c r="U191" t="b">
        <f t="shared" si="38"/>
        <v>0</v>
      </c>
    </row>
    <row r="192" spans="1:21" x14ac:dyDescent="0.2">
      <c r="A192">
        <f t="shared" si="50"/>
        <v>100</v>
      </c>
      <c r="B192">
        <f t="shared" si="39"/>
        <v>36.422570818788913</v>
      </c>
      <c r="C192" s="9">
        <f t="shared" si="40"/>
        <v>1.0380000000000007</v>
      </c>
      <c r="D192" s="9">
        <f t="shared" si="41"/>
        <v>57.422570818788913</v>
      </c>
      <c r="E192" s="9">
        <f t="shared" si="42"/>
        <v>-9.2631936892838134</v>
      </c>
      <c r="F192" s="9">
        <f t="shared" si="43"/>
        <v>-6.9109611576582815</v>
      </c>
      <c r="G192" s="10">
        <f t="shared" si="52"/>
        <v>2.1666666599999997</v>
      </c>
      <c r="H192" s="5">
        <f t="shared" si="52"/>
        <v>1</v>
      </c>
      <c r="I192">
        <f t="shared" si="45"/>
        <v>55.102087530067962</v>
      </c>
      <c r="J192">
        <f t="shared" si="46"/>
        <v>49.261999928819989</v>
      </c>
      <c r="K192">
        <f t="shared" si="47"/>
        <v>-24.6879608956311</v>
      </c>
      <c r="L192">
        <f t="shared" si="48"/>
        <v>-10.663210697482315</v>
      </c>
      <c r="M192">
        <f t="shared" si="49"/>
        <v>-26.830064936427672</v>
      </c>
      <c r="S192">
        <f t="shared" si="36"/>
        <v>0</v>
      </c>
      <c r="T192" t="b">
        <f t="shared" si="37"/>
        <v>0</v>
      </c>
      <c r="U192" t="b">
        <f t="shared" si="38"/>
        <v>0</v>
      </c>
    </row>
    <row r="193" spans="1:21" x14ac:dyDescent="0.2">
      <c r="A193">
        <f t="shared" si="50"/>
        <v>100</v>
      </c>
      <c r="B193">
        <f t="shared" si="39"/>
        <v>36.717950880569276</v>
      </c>
      <c r="C193" s="9">
        <f t="shared" si="40"/>
        <v>1.0440000000000007</v>
      </c>
      <c r="D193" s="9">
        <f t="shared" si="41"/>
        <v>57.717950880569276</v>
      </c>
      <c r="E193" s="9">
        <f t="shared" si="42"/>
        <v>-9.4118043958264561</v>
      </c>
      <c r="F193" s="9">
        <f t="shared" si="43"/>
        <v>-7.0213853297817153</v>
      </c>
      <c r="G193" s="10">
        <f t="shared" si="52"/>
        <v>2.1666666599999997</v>
      </c>
      <c r="H193" s="5">
        <f t="shared" si="52"/>
        <v>1</v>
      </c>
      <c r="I193">
        <f t="shared" si="45"/>
        <v>55.117285131940662</v>
      </c>
      <c r="J193">
        <f t="shared" si="46"/>
        <v>49.198020664635095</v>
      </c>
      <c r="K193">
        <f t="shared" si="47"/>
        <v>-24.848941285249666</v>
      </c>
      <c r="L193">
        <f t="shared" si="48"/>
        <v>-10.652298980460696</v>
      </c>
      <c r="M193">
        <f t="shared" si="49"/>
        <v>-26.793735746632073</v>
      </c>
      <c r="S193">
        <f t="shared" si="36"/>
        <v>0</v>
      </c>
      <c r="T193" t="b">
        <f t="shared" si="37"/>
        <v>0</v>
      </c>
      <c r="U193" t="b">
        <f t="shared" si="38"/>
        <v>0</v>
      </c>
    </row>
    <row r="194" spans="1:21" x14ac:dyDescent="0.2">
      <c r="A194">
        <f t="shared" si="50"/>
        <v>100</v>
      </c>
      <c r="B194">
        <f t="shared" si="39"/>
        <v>37.012947263175441</v>
      </c>
      <c r="C194" s="9">
        <f t="shared" si="40"/>
        <v>1.0500000000000007</v>
      </c>
      <c r="D194" s="9">
        <f t="shared" si="41"/>
        <v>58.012947263175441</v>
      </c>
      <c r="E194" s="9">
        <f t="shared" si="42"/>
        <v>-9.5613803307813932</v>
      </c>
      <c r="F194" s="9">
        <f t="shared" si="43"/>
        <v>-7.1323913051974515</v>
      </c>
      <c r="G194" s="10">
        <f t="shared" si="52"/>
        <v>2.1666666599999997</v>
      </c>
      <c r="H194" s="5">
        <f t="shared" si="52"/>
        <v>1</v>
      </c>
      <c r="I194">
        <f t="shared" si="45"/>
        <v>55.132982298573083</v>
      </c>
      <c r="J194">
        <f t="shared" si="46"/>
        <v>49.134106870752333</v>
      </c>
      <c r="K194">
        <f t="shared" si="47"/>
        <v>-25.009703699729457</v>
      </c>
      <c r="L194">
        <f t="shared" si="48"/>
        <v>-10.64149022709725</v>
      </c>
      <c r="M194">
        <f t="shared" si="49"/>
        <v>-26.757385463719658</v>
      </c>
      <c r="S194">
        <f t="shared" si="36"/>
        <v>0</v>
      </c>
      <c r="T194" t="b">
        <f t="shared" si="37"/>
        <v>0</v>
      </c>
      <c r="U194" t="b">
        <f t="shared" si="38"/>
        <v>0</v>
      </c>
    </row>
    <row r="195" spans="1:21" x14ac:dyDescent="0.2">
      <c r="A195">
        <f t="shared" si="50"/>
        <v>100</v>
      </c>
      <c r="B195">
        <f t="shared" si="39"/>
        <v>37.307560357575866</v>
      </c>
      <c r="C195" s="9">
        <f t="shared" si="40"/>
        <v>1.0560000000000007</v>
      </c>
      <c r="D195" s="9">
        <f t="shared" si="41"/>
        <v>58.307560357575866</v>
      </c>
      <c r="E195" s="9">
        <f t="shared" si="42"/>
        <v>-9.7119201859181175</v>
      </c>
      <c r="F195" s="9">
        <f t="shared" si="43"/>
        <v>-7.2439764045235755</v>
      </c>
      <c r="G195" s="10">
        <f t="shared" si="52"/>
        <v>2.1666666599999997</v>
      </c>
      <c r="H195" s="5">
        <f t="shared" si="52"/>
        <v>1</v>
      </c>
      <c r="I195">
        <f t="shared" si="45"/>
        <v>55.149175862094168</v>
      </c>
      <c r="J195">
        <f t="shared" si="46"/>
        <v>49.070257929389747</v>
      </c>
      <c r="K195">
        <f t="shared" si="47"/>
        <v>-25.170248012511774</v>
      </c>
      <c r="L195">
        <f t="shared" si="48"/>
        <v>-10.630783328728795</v>
      </c>
      <c r="M195">
        <f t="shared" si="49"/>
        <v>-26.721013522194728</v>
      </c>
      <c r="S195">
        <f t="shared" si="36"/>
        <v>0</v>
      </c>
      <c r="T195" t="b">
        <f t="shared" si="37"/>
        <v>0</v>
      </c>
      <c r="U195" t="b">
        <f t="shared" si="38"/>
        <v>0</v>
      </c>
    </row>
    <row r="196" spans="1:21" x14ac:dyDescent="0.2">
      <c r="A196">
        <f t="shared" si="50"/>
        <v>100</v>
      </c>
      <c r="B196">
        <f t="shared" si="39"/>
        <v>37.601790551052289</v>
      </c>
      <c r="C196" s="9">
        <f t="shared" si="40"/>
        <v>1.0620000000000007</v>
      </c>
      <c r="D196" s="9">
        <f t="shared" si="41"/>
        <v>58.601790551052289</v>
      </c>
      <c r="E196" s="9">
        <f t="shared" si="42"/>
        <v>-9.8634226522365882</v>
      </c>
      <c r="F196" s="9">
        <f t="shared" si="43"/>
        <v>-7.3561379544785925</v>
      </c>
      <c r="G196" s="10">
        <f t="shared" si="52"/>
        <v>2.1666666599999997</v>
      </c>
      <c r="H196" s="5">
        <f t="shared" si="52"/>
        <v>1</v>
      </c>
      <c r="I196">
        <f t="shared" si="45"/>
        <v>55.165862653449352</v>
      </c>
      <c r="J196">
        <f t="shared" si="46"/>
        <v>49.006473229417374</v>
      </c>
      <c r="K196">
        <f t="shared" si="47"/>
        <v>-25.330574093644941</v>
      </c>
      <c r="L196">
        <f t="shared" si="48"/>
        <v>-10.620177181689728</v>
      </c>
      <c r="M196">
        <f t="shared" si="49"/>
        <v>-26.684619367995126</v>
      </c>
      <c r="S196">
        <f t="shared" si="36"/>
        <v>0</v>
      </c>
      <c r="T196" t="b">
        <f t="shared" si="37"/>
        <v>0</v>
      </c>
      <c r="U196" t="b">
        <f t="shared" si="38"/>
        <v>0</v>
      </c>
    </row>
    <row r="197" spans="1:21" x14ac:dyDescent="0.2">
      <c r="A197">
        <f t="shared" si="50"/>
        <v>100</v>
      </c>
      <c r="B197">
        <f t="shared" si="39"/>
        <v>37.895638227239523</v>
      </c>
      <c r="C197" s="9">
        <f t="shared" si="40"/>
        <v>1.0680000000000007</v>
      </c>
      <c r="D197" s="9">
        <f t="shared" si="41"/>
        <v>58.895638227239523</v>
      </c>
      <c r="E197" s="9">
        <f t="shared" si="42"/>
        <v>-10.015886419947082</v>
      </c>
      <c r="F197" s="9">
        <f t="shared" si="43"/>
        <v>-7.4688732878391448</v>
      </c>
      <c r="G197" s="10">
        <f t="shared" ref="G197:H212" si="53">G196</f>
        <v>2.1666666599999997</v>
      </c>
      <c r="H197" s="5">
        <f t="shared" si="53"/>
        <v>1</v>
      </c>
      <c r="I197">
        <f t="shared" si="45"/>
        <v>55.183039502601666</v>
      </c>
      <c r="J197">
        <f t="shared" si="46"/>
        <v>48.942752166327239</v>
      </c>
      <c r="K197">
        <f t="shared" si="47"/>
        <v>-25.490681809852912</v>
      </c>
      <c r="L197">
        <f t="shared" si="48"/>
        <v>-10.609670687327892</v>
      </c>
      <c r="M197">
        <f t="shared" si="49"/>
        <v>-26.648202458437396</v>
      </c>
      <c r="S197">
        <f t="shared" si="36"/>
        <v>0</v>
      </c>
      <c r="T197" t="b">
        <f t="shared" si="37"/>
        <v>0</v>
      </c>
      <c r="U197" t="b">
        <f t="shared" si="38"/>
        <v>0</v>
      </c>
    </row>
    <row r="198" spans="1:21" x14ac:dyDescent="0.2">
      <c r="A198">
        <f t="shared" si="50"/>
        <v>100</v>
      </c>
      <c r="B198">
        <f t="shared" si="39"/>
        <v>38.189103766165111</v>
      </c>
      <c r="C198" s="9">
        <f t="shared" si="40"/>
        <v>1.0740000000000007</v>
      </c>
      <c r="D198" s="9">
        <f t="shared" si="41"/>
        <v>59.189103766165111</v>
      </c>
      <c r="E198" s="9">
        <f t="shared" si="42"/>
        <v>-10.16931017845045</v>
      </c>
      <c r="F198" s="9">
        <f t="shared" si="43"/>
        <v>-7.5821797433984734</v>
      </c>
      <c r="G198" s="10">
        <f t="shared" si="53"/>
        <v>2.1666666599999997</v>
      </c>
      <c r="H198" s="5">
        <f t="shared" si="53"/>
        <v>1</v>
      </c>
      <c r="I198">
        <f t="shared" si="45"/>
        <v>55.200703238732395</v>
      </c>
      <c r="J198">
        <f t="shared" si="46"/>
        <v>48.879094142203272</v>
      </c>
      <c r="K198">
        <f t="shared" si="47"/>
        <v>-25.650571024603536</v>
      </c>
      <c r="L198">
        <f t="shared" si="48"/>
        <v>-10.599262752020321</v>
      </c>
      <c r="M198">
        <f t="shared" si="49"/>
        <v>-26.611762262161331</v>
      </c>
      <c r="S198">
        <f t="shared" si="36"/>
        <v>0</v>
      </c>
      <c r="T198" t="b">
        <f t="shared" si="37"/>
        <v>0</v>
      </c>
      <c r="U198" t="b">
        <f t="shared" si="38"/>
        <v>0</v>
      </c>
    </row>
    <row r="199" spans="1:21" x14ac:dyDescent="0.2">
      <c r="A199">
        <f t="shared" si="50"/>
        <v>100</v>
      </c>
      <c r="B199">
        <f t="shared" si="39"/>
        <v>38.482187544288792</v>
      </c>
      <c r="C199" s="9">
        <f t="shared" si="40"/>
        <v>1.0800000000000007</v>
      </c>
      <c r="D199" s="9">
        <f t="shared" si="41"/>
        <v>59.482187544288792</v>
      </c>
      <c r="E199" s="9">
        <f t="shared" si="42"/>
        <v>-10.323692616318791</v>
      </c>
      <c r="F199" s="9">
        <f t="shared" si="43"/>
        <v>-7.6960546659255549</v>
      </c>
      <c r="G199" s="10">
        <f t="shared" si="53"/>
        <v>2.1666666599999997</v>
      </c>
      <c r="H199" s="5">
        <f t="shared" si="53"/>
        <v>1</v>
      </c>
      <c r="I199">
        <f t="shared" si="45"/>
        <v>55.218850690441172</v>
      </c>
      <c r="J199">
        <f t="shared" si="46"/>
        <v>48.815498565691151</v>
      </c>
      <c r="K199">
        <f t="shared" si="47"/>
        <v>-25.810241598176503</v>
      </c>
      <c r="L199">
        <f t="shared" si="48"/>
        <v>-10.588952287188922</v>
      </c>
      <c r="M199">
        <f t="shared" si="49"/>
        <v>-26.575298259073918</v>
      </c>
      <c r="S199">
        <f t="shared" si="36"/>
        <v>0</v>
      </c>
      <c r="T199" t="b">
        <f t="shared" si="37"/>
        <v>0</v>
      </c>
      <c r="U199" t="b">
        <f t="shared" si="38"/>
        <v>0</v>
      </c>
    </row>
    <row r="200" spans="1:21" x14ac:dyDescent="0.2">
      <c r="A200">
        <f t="shared" si="50"/>
        <v>100</v>
      </c>
      <c r="B200">
        <f t="shared" si="39"/>
        <v>38.774889934541768</v>
      </c>
      <c r="C200" s="9">
        <f t="shared" si="40"/>
        <v>1.0860000000000007</v>
      </c>
      <c r="D200" s="9">
        <f t="shared" si="41"/>
        <v>59.774889934541768</v>
      </c>
      <c r="E200" s="9">
        <f t="shared" si="42"/>
        <v>-10.479032421276512</v>
      </c>
      <c r="F200" s="9">
        <f t="shared" si="43"/>
        <v>-7.8104954061249181</v>
      </c>
      <c r="G200" s="10">
        <f t="shared" si="53"/>
        <v>2.1666666599999997</v>
      </c>
      <c r="H200" s="5">
        <f t="shared" si="53"/>
        <v>1</v>
      </c>
      <c r="I200">
        <f t="shared" si="45"/>
        <v>55.237478685945483</v>
      </c>
      <c r="J200">
        <f t="shared" si="46"/>
        <v>48.751964851968019</v>
      </c>
      <c r="K200">
        <f t="shared" si="47"/>
        <v>-25.969693387730945</v>
      </c>
      <c r="L200">
        <f t="shared" si="48"/>
        <v>-10.578738209316027</v>
      </c>
      <c r="M200">
        <f t="shared" si="49"/>
        <v>-26.538809940292673</v>
      </c>
      <c r="S200">
        <f t="shared" si="36"/>
        <v>0</v>
      </c>
      <c r="T200" t="b">
        <f t="shared" si="37"/>
        <v>0</v>
      </c>
      <c r="U200" t="b">
        <f t="shared" si="38"/>
        <v>0</v>
      </c>
    </row>
    <row r="201" spans="1:21" x14ac:dyDescent="0.2">
      <c r="A201">
        <f t="shared" si="50"/>
        <v>100</v>
      </c>
      <c r="B201">
        <f t="shared" si="39"/>
        <v>39.067211306365806</v>
      </c>
      <c r="C201" s="9">
        <f t="shared" si="40"/>
        <v>1.0920000000000007</v>
      </c>
      <c r="D201" s="9">
        <f t="shared" si="41"/>
        <v>60.067211306365806</v>
      </c>
      <c r="E201" s="9">
        <f t="shared" si="42"/>
        <v>-10.635328280181824</v>
      </c>
      <c r="F201" s="9">
        <f t="shared" si="43"/>
        <v>-7.925499320597174</v>
      </c>
      <c r="G201" s="10">
        <f t="shared" si="53"/>
        <v>2.1666666599999997</v>
      </c>
      <c r="H201" s="5">
        <f t="shared" si="53"/>
        <v>1</v>
      </c>
      <c r="I201">
        <f t="shared" si="45"/>
        <v>55.256584053279461</v>
      </c>
      <c r="J201">
        <f t="shared" si="46"/>
        <v>48.688492422712123</v>
      </c>
      <c r="K201">
        <f t="shared" si="47"/>
        <v>-26.1289262473727</v>
      </c>
      <c r="L201">
        <f t="shared" si="48"/>
        <v>-10.568619439959798</v>
      </c>
      <c r="M201">
        <f t="shared" si="49"/>
        <v>-26.502296808088424</v>
      </c>
      <c r="S201">
        <f t="shared" si="36"/>
        <v>0</v>
      </c>
      <c r="T201" t="b">
        <f t="shared" si="37"/>
        <v>0</v>
      </c>
      <c r="U201" t="b">
        <f t="shared" si="38"/>
        <v>0</v>
      </c>
    </row>
    <row r="202" spans="1:21" x14ac:dyDescent="0.2">
      <c r="A202">
        <f t="shared" si="50"/>
        <v>100</v>
      </c>
      <c r="B202">
        <f t="shared" si="39"/>
        <v>39.359152025752159</v>
      </c>
      <c r="C202" s="9">
        <f t="shared" si="40"/>
        <v>1.0980000000000008</v>
      </c>
      <c r="D202" s="9">
        <f t="shared" si="41"/>
        <v>60.359152025752159</v>
      </c>
      <c r="E202" s="9">
        <f t="shared" si="42"/>
        <v>-10.792578879008605</v>
      </c>
      <c r="F202" s="9">
        <f t="shared" si="43"/>
        <v>-8.0410637718001929</v>
      </c>
      <c r="G202" s="10">
        <f t="shared" si="53"/>
        <v>2.1666666599999997</v>
      </c>
      <c r="H202" s="5">
        <f t="shared" si="53"/>
        <v>1</v>
      </c>
      <c r="I202">
        <f t="shared" si="45"/>
        <v>55.276163620492035</v>
      </c>
      <c r="J202">
        <f t="shared" si="46"/>
        <v>48.625080706072367</v>
      </c>
      <c r="K202">
        <f t="shared" si="47"/>
        <v>-26.287940028221229</v>
      </c>
      <c r="L202">
        <f t="shared" si="48"/>
        <v>-10.55859490576953</v>
      </c>
      <c r="M202">
        <f t="shared" si="49"/>
        <v>-26.465758375827455</v>
      </c>
      <c r="S202">
        <f t="shared" si="36"/>
        <v>0</v>
      </c>
      <c r="T202" t="b">
        <f t="shared" si="37"/>
        <v>0</v>
      </c>
      <c r="U202" t="b">
        <f t="shared" si="38"/>
        <v>0</v>
      </c>
    </row>
    <row r="203" spans="1:21" x14ac:dyDescent="0.2">
      <c r="A203">
        <f t="shared" si="50"/>
        <v>100</v>
      </c>
      <c r="B203">
        <f t="shared" si="39"/>
        <v>39.650712455280292</v>
      </c>
      <c r="C203" s="9">
        <f t="shared" si="40"/>
        <v>1.1040000000000008</v>
      </c>
      <c r="D203" s="9">
        <f t="shared" si="41"/>
        <v>60.650712455280292</v>
      </c>
      <c r="E203" s="9">
        <f t="shared" si="42"/>
        <v>-10.950782902828697</v>
      </c>
      <c r="F203" s="9">
        <f t="shared" si="43"/>
        <v>-8.1571861280109719</v>
      </c>
      <c r="G203" s="10">
        <f t="shared" si="53"/>
        <v>2.1666666599999997</v>
      </c>
      <c r="H203" s="5">
        <f t="shared" si="53"/>
        <v>1</v>
      </c>
      <c r="I203">
        <f t="shared" si="45"/>
        <v>55.296214215844287</v>
      </c>
      <c r="J203">
        <f t="shared" si="46"/>
        <v>48.561729136637751</v>
      </c>
      <c r="K203">
        <f t="shared" si="47"/>
        <v>-26.446734578476192</v>
      </c>
      <c r="L203">
        <f t="shared" si="48"/>
        <v>-10.548663538500774</v>
      </c>
      <c r="M203">
        <f t="shared" si="49"/>
        <v>-26.429194167913131</v>
      </c>
      <c r="S203">
        <f t="shared" si="36"/>
        <v>0</v>
      </c>
      <c r="T203" t="b">
        <f t="shared" si="37"/>
        <v>0</v>
      </c>
      <c r="U203" t="b">
        <f t="shared" si="38"/>
        <v>0</v>
      </c>
    </row>
    <row r="204" spans="1:21" x14ac:dyDescent="0.2">
      <c r="A204">
        <f t="shared" si="50"/>
        <v>100</v>
      </c>
      <c r="B204">
        <f t="shared" si="39"/>
        <v>39.941892954156422</v>
      </c>
      <c r="C204" s="9">
        <f t="shared" si="40"/>
        <v>1.1100000000000008</v>
      </c>
      <c r="D204" s="9">
        <f t="shared" si="41"/>
        <v>60.941892954156422</v>
      </c>
      <c r="E204" s="9">
        <f t="shared" si="42"/>
        <v>-11.109939035794577</v>
      </c>
      <c r="F204" s="9">
        <f t="shared" si="43"/>
        <v>-8.2738637632881584</v>
      </c>
      <c r="G204" s="10">
        <f t="shared" si="53"/>
        <v>2.1666666599999997</v>
      </c>
      <c r="H204" s="5">
        <f t="shared" si="53"/>
        <v>1</v>
      </c>
      <c r="I204">
        <f t="shared" si="45"/>
        <v>55.316732668006026</v>
      </c>
      <c r="J204">
        <f t="shared" si="46"/>
        <v>48.498437155406748</v>
      </c>
      <c r="K204">
        <f t="shared" si="47"/>
        <v>-26.605309743483673</v>
      </c>
      <c r="L204">
        <f t="shared" si="48"/>
        <v>-10.538824275030322</v>
      </c>
      <c r="M204">
        <f t="shared" si="49"/>
        <v>-26.392603719726917</v>
      </c>
      <c r="S204">
        <f t="shared" si="36"/>
        <v>0</v>
      </c>
      <c r="T204" t="b">
        <f t="shared" si="37"/>
        <v>0</v>
      </c>
      <c r="U204" t="b">
        <f t="shared" si="38"/>
        <v>0</v>
      </c>
    </row>
    <row r="205" spans="1:21" x14ac:dyDescent="0.2">
      <c r="A205">
        <f t="shared" si="50"/>
        <v>100</v>
      </c>
      <c r="B205">
        <f t="shared" si="39"/>
        <v>40.232693878251915</v>
      </c>
      <c r="C205" s="9">
        <f t="shared" si="40"/>
        <v>1.1160000000000008</v>
      </c>
      <c r="D205" s="9">
        <f t="shared" si="41"/>
        <v>61.232693878251915</v>
      </c>
      <c r="E205" s="9">
        <f t="shared" si="42"/>
        <v>-11.270045961122435</v>
      </c>
      <c r="F205" s="9">
        <f t="shared" si="43"/>
        <v>-8.3910940574352537</v>
      </c>
      <c r="G205" s="10">
        <f t="shared" si="53"/>
        <v>2.1666666599999997</v>
      </c>
      <c r="H205" s="5">
        <f t="shared" si="53"/>
        <v>1</v>
      </c>
      <c r="I205">
        <f t="shared" si="45"/>
        <v>55.337715806251445</v>
      </c>
      <c r="J205">
        <f t="shared" si="46"/>
        <v>48.435204209756563</v>
      </c>
      <c r="K205">
        <f t="shared" si="47"/>
        <v>-26.763665365802034</v>
      </c>
      <c r="L205">
        <f t="shared" si="48"/>
        <v>-10.529076057371</v>
      </c>
      <c r="M205">
        <f t="shared" si="49"/>
        <v>-26.355986577568885</v>
      </c>
      <c r="S205">
        <f t="shared" si="36"/>
        <v>0</v>
      </c>
      <c r="T205" t="b">
        <f t="shared" si="37"/>
        <v>0</v>
      </c>
      <c r="U205" t="b">
        <f t="shared" si="38"/>
        <v>0</v>
      </c>
    </row>
    <row r="206" spans="1:21" x14ac:dyDescent="0.2">
      <c r="A206">
        <f t="shared" si="50"/>
        <v>100</v>
      </c>
      <c r="B206">
        <f t="shared" si="39"/>
        <v>40.523115580141422</v>
      </c>
      <c r="C206" s="9">
        <f t="shared" si="40"/>
        <v>1.1220000000000008</v>
      </c>
      <c r="D206" s="9">
        <f t="shared" si="41"/>
        <v>61.523115580141422</v>
      </c>
      <c r="E206" s="9">
        <f t="shared" si="42"/>
        <v>-11.431102361075643</v>
      </c>
      <c r="F206" s="9">
        <f t="shared" si="43"/>
        <v>-8.5088743959644155</v>
      </c>
      <c r="G206" s="10">
        <f t="shared" si="53"/>
        <v>2.1666666599999997</v>
      </c>
      <c r="H206" s="5">
        <f t="shared" si="53"/>
        <v>1</v>
      </c>
      <c r="I206">
        <f t="shared" si="45"/>
        <v>55.359160460653989</v>
      </c>
      <c r="J206">
        <f t="shared" si="46"/>
        <v>48.372029753412335</v>
      </c>
      <c r="K206">
        <f t="shared" si="47"/>
        <v>-26.921801285267446</v>
      </c>
      <c r="L206">
        <f t="shared" si="48"/>
        <v>-10.519417832686315</v>
      </c>
      <c r="M206">
        <f t="shared" si="49"/>
        <v>-26.31934229859764</v>
      </c>
      <c r="S206">
        <f t="shared" si="36"/>
        <v>0</v>
      </c>
      <c r="T206" t="b">
        <f t="shared" si="37"/>
        <v>0</v>
      </c>
      <c r="U206" t="b">
        <f t="shared" si="38"/>
        <v>0</v>
      </c>
    </row>
    <row r="207" spans="1:21" x14ac:dyDescent="0.2">
      <c r="A207">
        <f t="shared" si="50"/>
        <v>100</v>
      </c>
      <c r="B207">
        <f t="shared" si="39"/>
        <v>40.813158409140911</v>
      </c>
      <c r="C207" s="9">
        <f t="shared" si="40"/>
        <v>1.1280000000000008</v>
      </c>
      <c r="D207" s="9">
        <f t="shared" si="41"/>
        <v>61.813158409140911</v>
      </c>
      <c r="E207" s="9">
        <f t="shared" si="42"/>
        <v>-11.593106916948622</v>
      </c>
      <c r="F207" s="9">
        <f t="shared" si="43"/>
        <v>-8.6272021700609773</v>
      </c>
      <c r="G207" s="10">
        <f t="shared" si="53"/>
        <v>2.1666666599999997</v>
      </c>
      <c r="H207" s="5">
        <f t="shared" si="53"/>
        <v>1</v>
      </c>
      <c r="I207">
        <f t="shared" si="45"/>
        <v>55.38106346228016</v>
      </c>
      <c r="J207">
        <f t="shared" si="46"/>
        <v>48.308913246416218</v>
      </c>
      <c r="K207">
        <f t="shared" si="47"/>
        <v>-27.07971733905903</v>
      </c>
      <c r="L207">
        <f t="shared" si="48"/>
        <v>-10.509848553304858</v>
      </c>
      <c r="M207">
        <f t="shared" si="49"/>
        <v>-26.282670450769718</v>
      </c>
      <c r="S207">
        <f t="shared" si="36"/>
        <v>0</v>
      </c>
      <c r="T207" t="b">
        <f t="shared" si="37"/>
        <v>0</v>
      </c>
      <c r="U207" t="b">
        <f t="shared" si="38"/>
        <v>0</v>
      </c>
    </row>
    <row r="208" spans="1:21" x14ac:dyDescent="0.2">
      <c r="A208">
        <f t="shared" si="50"/>
        <v>100</v>
      </c>
      <c r="B208">
        <f t="shared" si="39"/>
        <v>41.102822711345446</v>
      </c>
      <c r="C208" s="9">
        <f t="shared" si="40"/>
        <v>1.1340000000000008</v>
      </c>
      <c r="D208" s="9">
        <f t="shared" si="41"/>
        <v>62.102822711345446</v>
      </c>
      <c r="E208" s="9">
        <f t="shared" si="42"/>
        <v>-11.75605830905109</v>
      </c>
      <c r="F208" s="9">
        <f t="shared" si="43"/>
        <v>-8.7460747765485465</v>
      </c>
      <c r="G208" s="10">
        <f t="shared" si="53"/>
        <v>2.1666666599999997</v>
      </c>
      <c r="H208" s="5">
        <f t="shared" si="53"/>
        <v>1</v>
      </c>
      <c r="I208">
        <f t="shared" si="45"/>
        <v>55.403421643382394</v>
      </c>
      <c r="J208">
        <f t="shared" si="46"/>
        <v>48.245854155096389</v>
      </c>
      <c r="K208">
        <f t="shared" si="47"/>
        <v>-27.23741336176365</v>
      </c>
      <c r="L208">
        <f t="shared" si="48"/>
        <v>-10.500367176734557</v>
      </c>
      <c r="M208">
        <f t="shared" si="49"/>
        <v>-26.245970612778493</v>
      </c>
      <c r="S208">
        <f t="shared" si="36"/>
        <v>0</v>
      </c>
      <c r="T208" t="b">
        <f t="shared" si="37"/>
        <v>0</v>
      </c>
      <c r="U208" t="b">
        <f t="shared" si="38"/>
        <v>0</v>
      </c>
    </row>
    <row r="209" spans="1:21" x14ac:dyDescent="0.2">
      <c r="A209">
        <f t="shared" si="50"/>
        <v>100</v>
      </c>
      <c r="B209">
        <f t="shared" si="39"/>
        <v>41.392108829666846</v>
      </c>
      <c r="C209" s="9">
        <f t="shared" si="40"/>
        <v>1.1400000000000008</v>
      </c>
      <c r="D209" s="9">
        <f t="shared" si="41"/>
        <v>62.392108829666846</v>
      </c>
      <c r="E209" s="9">
        <f t="shared" si="42"/>
        <v>-11.919955216692703</v>
      </c>
      <c r="F209" s="9">
        <f t="shared" si="43"/>
        <v>-8.8654896178547915</v>
      </c>
      <c r="G209" s="10">
        <f t="shared" si="53"/>
        <v>2.1666666599999997</v>
      </c>
      <c r="H209" s="5">
        <f t="shared" si="53"/>
        <v>1</v>
      </c>
      <c r="I209">
        <f t="shared" si="45"/>
        <v>55.426231837590876</v>
      </c>
      <c r="J209">
        <f t="shared" si="46"/>
        <v>48.182851952035982</v>
      </c>
      <c r="K209">
        <f t="shared" si="47"/>
        <v>-27.39488918544032</v>
      </c>
      <c r="L209">
        <f t="shared" si="48"/>
        <v>-10.49097266567669</v>
      </c>
      <c r="M209">
        <f t="shared" si="49"/>
        <v>-26.209242373992513</v>
      </c>
      <c r="S209">
        <f t="shared" si="36"/>
        <v>0</v>
      </c>
      <c r="T209" t="b">
        <f t="shared" si="37"/>
        <v>0</v>
      </c>
      <c r="U209" t="b">
        <f t="shared" si="38"/>
        <v>0</v>
      </c>
    </row>
    <row r="210" spans="1:21" x14ac:dyDescent="0.2">
      <c r="A210">
        <f t="shared" si="50"/>
        <v>100</v>
      </c>
      <c r="B210">
        <f t="shared" si="39"/>
        <v>41.681017103871078</v>
      </c>
      <c r="C210" s="9">
        <f t="shared" si="40"/>
        <v>1.1460000000000008</v>
      </c>
      <c r="D210" s="9">
        <f t="shared" si="41"/>
        <v>62.681017103871078</v>
      </c>
      <c r="E210" s="9">
        <f t="shared" si="42"/>
        <v>-12.084796318168076</v>
      </c>
      <c r="F210" s="9">
        <f t="shared" si="43"/>
        <v>-8.9854441019777838</v>
      </c>
      <c r="G210" s="10">
        <f t="shared" si="53"/>
        <v>2.1666666599999997</v>
      </c>
      <c r="H210" s="5">
        <f t="shared" si="53"/>
        <v>1</v>
      </c>
      <c r="I210">
        <f t="shared" si="45"/>
        <v>55.449490880104321</v>
      </c>
      <c r="J210">
        <f t="shared" si="46"/>
        <v>48.119906116041925</v>
      </c>
      <c r="K210">
        <f t="shared" si="47"/>
        <v>-27.552144639684276</v>
      </c>
      <c r="L210">
        <f t="shared" si="48"/>
        <v>-10.481663988039696</v>
      </c>
      <c r="M210">
        <f t="shared" si="49"/>
        <v>-26.172485334393372</v>
      </c>
      <c r="S210">
        <f t="shared" si="36"/>
        <v>0</v>
      </c>
      <c r="T210" t="b">
        <f t="shared" si="37"/>
        <v>0</v>
      </c>
      <c r="U210" t="b">
        <f t="shared" si="38"/>
        <v>0</v>
      </c>
    </row>
    <row r="211" spans="1:21" x14ac:dyDescent="0.2">
      <c r="A211">
        <f t="shared" si="50"/>
        <v>100</v>
      </c>
      <c r="B211">
        <f t="shared" si="39"/>
        <v>41.969547870615543</v>
      </c>
      <c r="C211" s="9">
        <f t="shared" si="40"/>
        <v>1.1520000000000008</v>
      </c>
      <c r="D211" s="9">
        <f t="shared" si="41"/>
        <v>62.969547870615543</v>
      </c>
      <c r="E211" s="9">
        <f t="shared" si="42"/>
        <v>-12.250580290742201</v>
      </c>
      <c r="F211" s="9">
        <f t="shared" si="43"/>
        <v>-9.1059356424530513</v>
      </c>
      <c r="G211" s="10">
        <f t="shared" si="53"/>
        <v>2.1666666599999997</v>
      </c>
      <c r="H211" s="5">
        <f t="shared" si="53"/>
        <v>1</v>
      </c>
      <c r="I211">
        <f t="shared" si="45"/>
        <v>55.473195607879539</v>
      </c>
      <c r="J211">
        <f t="shared" si="46"/>
        <v>48.057016132113688</v>
      </c>
      <c r="K211">
        <f t="shared" si="47"/>
        <v>-27.709179551690635</v>
      </c>
      <c r="L211">
        <f t="shared" si="48"/>
        <v>-10.472440116952733</v>
      </c>
      <c r="M211">
        <f t="shared" si="49"/>
        <v>-26.13569910451308</v>
      </c>
      <c r="S211">
        <f t="shared" si="36"/>
        <v>0</v>
      </c>
      <c r="T211" t="b">
        <f t="shared" si="37"/>
        <v>0</v>
      </c>
      <c r="U211" t="b">
        <f t="shared" si="38"/>
        <v>0</v>
      </c>
    </row>
    <row r="212" spans="1:21" x14ac:dyDescent="0.2">
      <c r="A212">
        <f t="shared" si="50"/>
        <v>100</v>
      </c>
      <c r="B212">
        <f t="shared" si="39"/>
        <v>42.257701463486121</v>
      </c>
      <c r="C212" s="9">
        <f t="shared" si="40"/>
        <v>1.1580000000000008</v>
      </c>
      <c r="D212" s="9">
        <f t="shared" si="41"/>
        <v>63.257701463486121</v>
      </c>
      <c r="E212" s="9">
        <f t="shared" si="42"/>
        <v>-12.417305810636226</v>
      </c>
      <c r="F212" s="9">
        <f t="shared" si="43"/>
        <v>-9.2269616583211764</v>
      </c>
      <c r="G212" s="10">
        <f t="shared" si="53"/>
        <v>2.1666666599999997</v>
      </c>
      <c r="H212" s="5">
        <f t="shared" si="53"/>
        <v>1</v>
      </c>
      <c r="I212">
        <f t="shared" si="45"/>
        <v>55.497342859819959</v>
      </c>
      <c r="J212">
        <f t="shared" si="46"/>
        <v>47.994181491411972</v>
      </c>
      <c r="K212">
        <f t="shared" si="47"/>
        <v>-27.865993746317713</v>
      </c>
      <c r="L212">
        <f t="shared" si="48"/>
        <v>-10.46330003077904</v>
      </c>
      <c r="M212">
        <f t="shared" si="49"/>
        <v>-26.098883305370926</v>
      </c>
      <c r="S212">
        <f t="shared" ref="S212:S275" si="54">GESTEP(E212,H212)</f>
        <v>0</v>
      </c>
      <c r="T212" t="b">
        <f t="shared" ref="T212:T275" si="55">AND(S211=0,S212=1)</f>
        <v>0</v>
      </c>
      <c r="U212" t="b">
        <f t="shared" ref="U212:U275" si="56">AND(S212=1,S213=0)</f>
        <v>0</v>
      </c>
    </row>
    <row r="213" spans="1:21" x14ac:dyDescent="0.2">
      <c r="A213">
        <f t="shared" si="50"/>
        <v>100</v>
      </c>
      <c r="B213">
        <f t="shared" ref="B213:B276" si="57">ABS(D213-$D$11)</f>
        <v>42.545478213034038</v>
      </c>
      <c r="C213" s="9">
        <f t="shared" ref="C213:C276" si="58">C212+_dt</f>
        <v>1.1640000000000008</v>
      </c>
      <c r="D213" s="9">
        <f t="shared" ref="D213:D276" si="59">D212+$C$7*(J212+J213)/2</f>
        <v>63.545478213034038</v>
      </c>
      <c r="E213" s="9">
        <f t="shared" ref="E213:E276" si="60">E212+$C$7*(K212+K213)/2</f>
        <v>-12.584971553013629</v>
      </c>
      <c r="F213" s="9">
        <f t="shared" ref="F213:F276" si="61">$O$1*D213^2+$O$2*D213+$O$3</f>
        <v>-9.3485195740960219</v>
      </c>
      <c r="G213" s="10">
        <f t="shared" ref="G213:H228" si="62">G212</f>
        <v>2.1666666599999997</v>
      </c>
      <c r="H213" s="5">
        <f t="shared" si="62"/>
        <v>1</v>
      </c>
      <c r="I213">
        <f t="shared" ref="I213:I276" si="63">SQRT(J213^2+K213^2)</f>
        <v>55.52192947696286</v>
      </c>
      <c r="J213">
        <f t="shared" ref="J213:J276" si="64">J212+L212*$C$7</f>
        <v>47.9314016912273</v>
      </c>
      <c r="K213">
        <f t="shared" ref="K213:K276" si="65">K212+M212*$C$7</f>
        <v>-28.022587046149937</v>
      </c>
      <c r="L213">
        <f t="shared" ref="L213:L276" si="66">-$C$15*I213*J213</f>
        <v>-10.454242713129005</v>
      </c>
      <c r="M213">
        <f t="shared" ref="M213:M276" si="67">-$C$6-$C$15*I213*K213</f>
        <v>-26.062037568409885</v>
      </c>
      <c r="S213">
        <f t="shared" si="54"/>
        <v>0</v>
      </c>
      <c r="T213" t="b">
        <f t="shared" si="55"/>
        <v>0</v>
      </c>
      <c r="U213" t="b">
        <f t="shared" si="56"/>
        <v>0</v>
      </c>
    </row>
    <row r="214" spans="1:21" x14ac:dyDescent="0.2">
      <c r="A214">
        <f t="shared" ref="A214:A277" si="68">IF(B214&lt;B213,B214,100)</f>
        <v>100</v>
      </c>
      <c r="B214">
        <f t="shared" si="57"/>
        <v>42.832878446812565</v>
      </c>
      <c r="C214" s="9">
        <f t="shared" si="58"/>
        <v>1.1700000000000008</v>
      </c>
      <c r="D214" s="9">
        <f t="shared" si="59"/>
        <v>63.832878446812565</v>
      </c>
      <c r="E214" s="9">
        <f t="shared" si="60"/>
        <v>-12.75357619196676</v>
      </c>
      <c r="F214" s="9">
        <f t="shared" si="61"/>
        <v>-9.4706068197335824</v>
      </c>
      <c r="G214" s="10">
        <f t="shared" si="62"/>
        <v>2.1666666599999997</v>
      </c>
      <c r="H214" s="5">
        <f t="shared" si="62"/>
        <v>1</v>
      </c>
      <c r="I214">
        <f t="shared" si="63"/>
        <v>55.546952302665396</v>
      </c>
      <c r="J214">
        <f t="shared" si="64"/>
        <v>47.868676234948524</v>
      </c>
      <c r="K214">
        <f t="shared" si="65"/>
        <v>-28.178959271560394</v>
      </c>
      <c r="L214">
        <f t="shared" si="66"/>
        <v>-10.445267152873026</v>
      </c>
      <c r="M214">
        <f t="shared" si="67"/>
        <v>-26.025161535432563</v>
      </c>
      <c r="S214">
        <f t="shared" si="54"/>
        <v>0</v>
      </c>
      <c r="T214" t="b">
        <f t="shared" si="55"/>
        <v>0</v>
      </c>
      <c r="U214" t="b">
        <f t="shared" si="56"/>
        <v>0</v>
      </c>
    </row>
    <row r="215" spans="1:21" x14ac:dyDescent="0.2">
      <c r="A215">
        <f t="shared" si="68"/>
        <v>100</v>
      </c>
      <c r="B215">
        <f t="shared" si="57"/>
        <v>43.119902489413505</v>
      </c>
      <c r="C215" s="9">
        <f t="shared" si="58"/>
        <v>1.1760000000000008</v>
      </c>
      <c r="D215" s="9">
        <f t="shared" si="59"/>
        <v>64.119902489413505</v>
      </c>
      <c r="E215" s="9">
        <f t="shared" si="60"/>
        <v>-12.92311840050376</v>
      </c>
      <c r="F215" s="9">
        <f t="shared" si="61"/>
        <v>-9.5932208306014033</v>
      </c>
      <c r="G215" s="10">
        <f t="shared" si="62"/>
        <v>2.1666666599999997</v>
      </c>
      <c r="H215" s="5">
        <f t="shared" si="62"/>
        <v>1</v>
      </c>
      <c r="I215">
        <f t="shared" si="63"/>
        <v>55.572408182789367</v>
      </c>
      <c r="J215">
        <f t="shared" si="64"/>
        <v>47.806004632031282</v>
      </c>
      <c r="K215">
        <f t="shared" si="65"/>
        <v>-28.335110240772991</v>
      </c>
      <c r="L215">
        <f t="shared" si="66"/>
        <v>-10.436372344154073</v>
      </c>
      <c r="M215">
        <f t="shared" si="67"/>
        <v>-25.988254858536688</v>
      </c>
      <c r="S215">
        <f t="shared" si="54"/>
        <v>0</v>
      </c>
      <c r="T215" t="b">
        <f t="shared" si="55"/>
        <v>0</v>
      </c>
      <c r="U215" t="b">
        <f t="shared" si="56"/>
        <v>0</v>
      </c>
    </row>
    <row r="216" spans="1:21" x14ac:dyDescent="0.2">
      <c r="A216">
        <f t="shared" si="68"/>
        <v>100</v>
      </c>
      <c r="B216">
        <f t="shared" si="57"/>
        <v>43.406550662503491</v>
      </c>
      <c r="C216" s="9">
        <f t="shared" si="58"/>
        <v>1.1820000000000008</v>
      </c>
      <c r="D216" s="9">
        <f t="shared" si="59"/>
        <v>64.406550662503491</v>
      </c>
      <c r="E216" s="9">
        <f t="shared" si="60"/>
        <v>-13.093596850535851</v>
      </c>
      <c r="F216" s="9">
        <f t="shared" si="61"/>
        <v>-9.7163590474486092</v>
      </c>
      <c r="G216" s="10">
        <f t="shared" si="62"/>
        <v>2.1666666599999997</v>
      </c>
      <c r="H216" s="5">
        <f t="shared" si="62"/>
        <v>1</v>
      </c>
      <c r="I216">
        <f t="shared" si="63"/>
        <v>55.598293965884622</v>
      </c>
      <c r="J216">
        <f t="shared" si="64"/>
        <v>47.743386397966354</v>
      </c>
      <c r="K216">
        <f t="shared" si="65"/>
        <v>-28.49103976992421</v>
      </c>
      <c r="L216">
        <f t="shared" si="66"/>
        <v>-10.427557286400013</v>
      </c>
      <c r="M216">
        <f t="shared" si="67"/>
        <v>-25.951317200050131</v>
      </c>
      <c r="S216">
        <f t="shared" si="54"/>
        <v>0</v>
      </c>
      <c r="T216" t="b">
        <f t="shared" si="55"/>
        <v>0</v>
      </c>
      <c r="U216" t="b">
        <f t="shared" si="56"/>
        <v>0</v>
      </c>
    </row>
    <row r="217" spans="1:21" x14ac:dyDescent="0.2">
      <c r="A217">
        <f t="shared" si="68"/>
        <v>100</v>
      </c>
      <c r="B217">
        <f t="shared" si="57"/>
        <v>43.69282328486014</v>
      </c>
      <c r="C217" s="9">
        <f t="shared" si="58"/>
        <v>1.1880000000000008</v>
      </c>
      <c r="D217" s="9">
        <f t="shared" si="59"/>
        <v>64.69282328486014</v>
      </c>
      <c r="E217" s="9">
        <f t="shared" si="60"/>
        <v>-13.265010212864997</v>
      </c>
      <c r="F217" s="9">
        <f t="shared" si="61"/>
        <v>-9.8400189163765219</v>
      </c>
      <c r="G217" s="10">
        <f t="shared" si="62"/>
        <v>2.1666666599999997</v>
      </c>
      <c r="H217" s="5">
        <f t="shared" si="62"/>
        <v>1</v>
      </c>
      <c r="I217">
        <f t="shared" si="63"/>
        <v>55.624606503371147</v>
      </c>
      <c r="J217">
        <f t="shared" si="64"/>
        <v>47.680821054247957</v>
      </c>
      <c r="K217">
        <f t="shared" si="65"/>
        <v>-28.646747673124512</v>
      </c>
      <c r="L217">
        <f t="shared" si="66"/>
        <v>-10.418820984335635</v>
      </c>
      <c r="M217">
        <f t="shared" si="67"/>
        <v>-25.914348232465535</v>
      </c>
      <c r="S217">
        <f t="shared" si="54"/>
        <v>0</v>
      </c>
      <c r="T217" t="b">
        <f t="shared" si="55"/>
        <v>0</v>
      </c>
      <c r="U217" t="b">
        <f t="shared" si="56"/>
        <v>0</v>
      </c>
    </row>
    <row r="218" spans="1:21" x14ac:dyDescent="0.2">
      <c r="A218">
        <f t="shared" si="68"/>
        <v>100</v>
      </c>
      <c r="B218">
        <f t="shared" si="57"/>
        <v>43.978720672407903</v>
      </c>
      <c r="C218" s="9">
        <f t="shared" si="58"/>
        <v>1.1940000000000008</v>
      </c>
      <c r="D218" s="9">
        <f t="shared" si="59"/>
        <v>64.978720672407903</v>
      </c>
      <c r="E218" s="9">
        <f t="shared" si="60"/>
        <v>-13.437357157171929</v>
      </c>
      <c r="F218" s="9">
        <f t="shared" si="61"/>
        <v>-9.9641978888098119</v>
      </c>
      <c r="G218" s="10">
        <f t="shared" si="62"/>
        <v>2.1666666599999997</v>
      </c>
      <c r="H218" s="5">
        <f t="shared" si="62"/>
        <v>1</v>
      </c>
      <c r="I218">
        <f t="shared" si="63"/>
        <v>55.651342649719815</v>
      </c>
      <c r="J218">
        <f t="shared" si="64"/>
        <v>47.618308128341944</v>
      </c>
      <c r="K218">
        <f t="shared" si="65"/>
        <v>-28.802233762519304</v>
      </c>
      <c r="L218">
        <f t="shared" si="66"/>
        <v>-10.410162447994411</v>
      </c>
      <c r="M218">
        <f t="shared" si="67"/>
        <v>-25.877347638374495</v>
      </c>
      <c r="S218">
        <f t="shared" si="54"/>
        <v>0</v>
      </c>
      <c r="T218" t="b">
        <f t="shared" si="55"/>
        <v>0</v>
      </c>
      <c r="U218" t="b">
        <f t="shared" si="56"/>
        <v>0</v>
      </c>
    </row>
    <row r="219" spans="1:21" x14ac:dyDescent="0.2">
      <c r="A219">
        <f t="shared" si="68"/>
        <v>100</v>
      </c>
      <c r="B219">
        <f t="shared" si="57"/>
        <v>44.264243138253889</v>
      </c>
      <c r="C219" s="9">
        <f t="shared" si="58"/>
        <v>1.2000000000000008</v>
      </c>
      <c r="D219" s="9">
        <f t="shared" si="59"/>
        <v>65.264243138253889</v>
      </c>
      <c r="E219" s="9">
        <f t="shared" si="60"/>
        <v>-13.610636352004535</v>
      </c>
      <c r="F219" s="9">
        <f t="shared" si="61"/>
        <v>-10.088893421468299</v>
      </c>
      <c r="G219" s="10">
        <f t="shared" si="62"/>
        <v>2.1666666599999997</v>
      </c>
      <c r="H219" s="5">
        <f t="shared" si="62"/>
        <v>1</v>
      </c>
      <c r="I219">
        <f t="shared" si="63"/>
        <v>55.678499262631604</v>
      </c>
      <c r="J219">
        <f t="shared" si="64"/>
        <v>47.555847153653978</v>
      </c>
      <c r="K219">
        <f t="shared" si="65"/>
        <v>-28.957497848349551</v>
      </c>
      <c r="L219">
        <f t="shared" si="66"/>
        <v>-10.401580692729953</v>
      </c>
      <c r="M219">
        <f t="shared" si="67"/>
        <v>-25.840315110401335</v>
      </c>
      <c r="S219">
        <f t="shared" si="54"/>
        <v>0</v>
      </c>
      <c r="T219" t="b">
        <f t="shared" si="55"/>
        <v>0</v>
      </c>
      <c r="U219" t="b">
        <f t="shared" si="56"/>
        <v>0</v>
      </c>
    </row>
    <row r="220" spans="1:21" x14ac:dyDescent="0.2">
      <c r="A220">
        <f t="shared" si="68"/>
        <v>100</v>
      </c>
      <c r="B220">
        <f t="shared" si="57"/>
        <v>44.549390992723346</v>
      </c>
      <c r="C220" s="9">
        <f t="shared" si="58"/>
        <v>1.2060000000000008</v>
      </c>
      <c r="D220" s="9">
        <f t="shared" si="59"/>
        <v>65.549390992723346</v>
      </c>
      <c r="E220" s="9">
        <f t="shared" si="60"/>
        <v>-13.78484646476662</v>
      </c>
      <c r="F220" s="9">
        <f t="shared" si="61"/>
        <v>-10.214102976339255</v>
      </c>
      <c r="G220" s="10">
        <f t="shared" si="62"/>
        <v>2.1666666599999997</v>
      </c>
      <c r="H220" s="5">
        <f t="shared" si="62"/>
        <v>1</v>
      </c>
      <c r="I220">
        <f t="shared" si="63"/>
        <v>55.706073203215496</v>
      </c>
      <c r="J220">
        <f t="shared" si="64"/>
        <v>47.493437669497595</v>
      </c>
      <c r="K220">
        <f t="shared" si="65"/>
        <v>-29.112539739011957</v>
      </c>
      <c r="L220">
        <f t="shared" si="66"/>
        <v>-10.39307473922719</v>
      </c>
      <c r="M220">
        <f t="shared" si="67"/>
        <v>-25.803250351136487</v>
      </c>
      <c r="S220">
        <f t="shared" si="54"/>
        <v>0</v>
      </c>
      <c r="T220" t="b">
        <f t="shared" si="55"/>
        <v>0</v>
      </c>
      <c r="U220" t="b">
        <f t="shared" si="56"/>
        <v>0</v>
      </c>
    </row>
    <row r="221" spans="1:21" x14ac:dyDescent="0.2">
      <c r="A221">
        <f t="shared" si="68"/>
        <v>100</v>
      </c>
      <c r="B221">
        <f t="shared" si="57"/>
        <v>44.834164543395019</v>
      </c>
      <c r="C221" s="9">
        <f t="shared" si="58"/>
        <v>1.2120000000000009</v>
      </c>
      <c r="D221" s="9">
        <f t="shared" si="59"/>
        <v>65.834164543395019</v>
      </c>
      <c r="E221" s="9">
        <f t="shared" si="60"/>
        <v>-13.959986161707011</v>
      </c>
      <c r="F221" s="9">
        <f t="shared" si="61"/>
        <v>-10.339824020650294</v>
      </c>
      <c r="G221" s="10">
        <f t="shared" si="62"/>
        <v>2.1666666599999997</v>
      </c>
      <c r="H221" s="5">
        <f t="shared" si="62"/>
        <v>1</v>
      </c>
      <c r="I221">
        <f t="shared" si="63"/>
        <v>55.734061336164814</v>
      </c>
      <c r="J221">
        <f t="shared" si="64"/>
        <v>47.431079221062234</v>
      </c>
      <c r="K221">
        <f t="shared" si="65"/>
        <v>-29.267359241118776</v>
      </c>
      <c r="L221">
        <f t="shared" si="66"/>
        <v>-10.384643613513239</v>
      </c>
      <c r="M221">
        <f t="shared" si="67"/>
        <v>-25.766153073069479</v>
      </c>
      <c r="S221">
        <f t="shared" si="54"/>
        <v>0</v>
      </c>
      <c r="T221" t="b">
        <f t="shared" si="55"/>
        <v>0</v>
      </c>
      <c r="U221" t="b">
        <f t="shared" si="56"/>
        <v>0</v>
      </c>
    </row>
    <row r="222" spans="1:21" x14ac:dyDescent="0.2">
      <c r="A222">
        <f t="shared" si="68"/>
        <v>100</v>
      </c>
      <c r="B222">
        <f t="shared" si="57"/>
        <v>45.11856409513635</v>
      </c>
      <c r="C222" s="9">
        <f t="shared" si="58"/>
        <v>1.2180000000000009</v>
      </c>
      <c r="D222" s="9">
        <f t="shared" si="59"/>
        <v>66.11856409513635</v>
      </c>
      <c r="E222" s="9">
        <f t="shared" si="60"/>
        <v>-14.13605410790904</v>
      </c>
      <c r="F222" s="9">
        <f t="shared" si="61"/>
        <v>-10.466054026842826</v>
      </c>
      <c r="G222" s="10">
        <f t="shared" si="62"/>
        <v>2.1666666599999997</v>
      </c>
      <c r="H222" s="5">
        <f t="shared" si="62"/>
        <v>1</v>
      </c>
      <c r="I222">
        <f t="shared" si="63"/>
        <v>55.762460529932085</v>
      </c>
      <c r="J222">
        <f t="shared" si="64"/>
        <v>47.368771359381157</v>
      </c>
      <c r="K222">
        <f t="shared" si="65"/>
        <v>-29.421956159557194</v>
      </c>
      <c r="L222">
        <f t="shared" si="66"/>
        <v>-10.37628634696796</v>
      </c>
      <c r="M222">
        <f t="shared" si="67"/>
        <v>-25.729022998521536</v>
      </c>
      <c r="S222">
        <f t="shared" si="54"/>
        <v>0</v>
      </c>
      <c r="T222" t="b">
        <f t="shared" si="55"/>
        <v>0</v>
      </c>
      <c r="U222" t="b">
        <f t="shared" si="56"/>
        <v>0</v>
      </c>
    </row>
    <row r="223" spans="1:21" x14ac:dyDescent="0.2">
      <c r="A223">
        <f t="shared" si="68"/>
        <v>100</v>
      </c>
      <c r="B223">
        <f t="shared" si="57"/>
        <v>45.402589950138392</v>
      </c>
      <c r="C223" s="9">
        <f t="shared" si="58"/>
        <v>1.2240000000000009</v>
      </c>
      <c r="D223" s="9">
        <f t="shared" si="59"/>
        <v>66.402589950138392</v>
      </c>
      <c r="E223" s="9">
        <f t="shared" si="60"/>
        <v>-14.313048967280356</v>
      </c>
      <c r="F223" s="9">
        <f t="shared" si="61"/>
        <v>-10.592790472546032</v>
      </c>
      <c r="G223" s="10">
        <f t="shared" si="62"/>
        <v>2.1666666599999997</v>
      </c>
      <c r="H223" s="5">
        <f t="shared" si="62"/>
        <v>1</v>
      </c>
      <c r="I223">
        <f t="shared" si="63"/>
        <v>55.791267656902328</v>
      </c>
      <c r="J223">
        <f t="shared" si="64"/>
        <v>47.306513641299347</v>
      </c>
      <c r="K223">
        <f t="shared" si="65"/>
        <v>-29.576330297548324</v>
      </c>
      <c r="L223">
        <f t="shared" si="66"/>
        <v>-10.368001976334202</v>
      </c>
      <c r="M223">
        <f t="shared" si="67"/>
        <v>-25.691859859577857</v>
      </c>
      <c r="S223">
        <f t="shared" si="54"/>
        <v>0</v>
      </c>
      <c r="T223" t="b">
        <f t="shared" si="55"/>
        <v>0</v>
      </c>
      <c r="U223" t="b">
        <f t="shared" si="56"/>
        <v>0</v>
      </c>
    </row>
    <row r="224" spans="1:21" x14ac:dyDescent="0.2">
      <c r="A224">
        <f t="shared" si="68"/>
        <v>100</v>
      </c>
      <c r="B224">
        <f t="shared" si="57"/>
        <v>45.686242407950616</v>
      </c>
      <c r="C224" s="9">
        <f t="shared" si="58"/>
        <v>1.2300000000000009</v>
      </c>
      <c r="D224" s="9">
        <f t="shared" si="59"/>
        <v>66.686242407950616</v>
      </c>
      <c r="E224" s="9">
        <f t="shared" si="60"/>
        <v>-14.490969402543119</v>
      </c>
      <c r="F224" s="9">
        <f t="shared" si="61"/>
        <v>-10.720030840551399</v>
      </c>
      <c r="G224" s="10">
        <f t="shared" si="62"/>
        <v>2.1666666599999997</v>
      </c>
      <c r="H224" s="5">
        <f t="shared" si="62"/>
        <v>1</v>
      </c>
      <c r="I224">
        <f t="shared" si="63"/>
        <v>55.820479593564855</v>
      </c>
      <c r="J224">
        <f t="shared" si="64"/>
        <v>47.244305629441342</v>
      </c>
      <c r="K224">
        <f t="shared" si="65"/>
        <v>-29.730481456705792</v>
      </c>
      <c r="L224">
        <f t="shared" si="66"/>
        <v>-10.359789543727745</v>
      </c>
      <c r="M224">
        <f t="shared" si="67"/>
        <v>-25.654663398019458</v>
      </c>
      <c r="S224">
        <f t="shared" si="54"/>
        <v>0</v>
      </c>
      <c r="T224" t="b">
        <f t="shared" si="55"/>
        <v>0</v>
      </c>
      <c r="U224" t="b">
        <f t="shared" si="56"/>
        <v>0</v>
      </c>
    </row>
    <row r="225" spans="1:21" x14ac:dyDescent="0.2">
      <c r="A225">
        <f t="shared" si="68"/>
        <v>100</v>
      </c>
      <c r="B225">
        <f t="shared" si="57"/>
        <v>45.969521765515481</v>
      </c>
      <c r="C225" s="9">
        <f t="shared" si="58"/>
        <v>1.2360000000000009</v>
      </c>
      <c r="D225" s="9">
        <f t="shared" si="59"/>
        <v>66.969521765515481</v>
      </c>
      <c r="E225" s="9">
        <f t="shared" si="60"/>
        <v>-14.669814075224517</v>
      </c>
      <c r="F225" s="9">
        <f t="shared" si="61"/>
        <v>-10.847772618787813</v>
      </c>
      <c r="G225" s="10">
        <f t="shared" si="62"/>
        <v>2.1666666599999997</v>
      </c>
      <c r="H225" s="5">
        <f t="shared" si="62"/>
        <v>1</v>
      </c>
      <c r="I225">
        <f t="shared" si="63"/>
        <v>55.850093220683362</v>
      </c>
      <c r="J225">
        <f t="shared" si="64"/>
        <v>47.182146892178977</v>
      </c>
      <c r="K225">
        <f t="shared" si="65"/>
        <v>-29.884409437093908</v>
      </c>
      <c r="L225">
        <f t="shared" si="66"/>
        <v>-10.351648096646898</v>
      </c>
      <c r="M225">
        <f t="shared" si="67"/>
        <v>-25.617433365254755</v>
      </c>
      <c r="S225">
        <f t="shared" si="54"/>
        <v>0</v>
      </c>
      <c r="T225" t="b">
        <f t="shared" si="55"/>
        <v>0</v>
      </c>
      <c r="U225" t="b">
        <f t="shared" si="56"/>
        <v>0</v>
      </c>
    </row>
    <row r="226" spans="1:21" x14ac:dyDescent="0.2">
      <c r="A226">
        <f t="shared" si="68"/>
        <v>100</v>
      </c>
      <c r="B226">
        <f t="shared" si="57"/>
        <v>46.252428317202813</v>
      </c>
      <c r="C226" s="9">
        <f t="shared" si="58"/>
        <v>1.2420000000000009</v>
      </c>
      <c r="D226" s="9">
        <f t="shared" si="59"/>
        <v>67.252428317202813</v>
      </c>
      <c r="E226" s="9">
        <f t="shared" si="60"/>
        <v>-14.849581645647655</v>
      </c>
      <c r="F226" s="9">
        <f t="shared" si="61"/>
        <v>-10.976013300297142</v>
      </c>
      <c r="G226" s="10">
        <f t="shared" si="62"/>
        <v>2.1666666599999997</v>
      </c>
      <c r="H226" s="5">
        <f t="shared" si="62"/>
        <v>1</v>
      </c>
      <c r="I226">
        <f t="shared" si="63"/>
        <v>55.880105423464549</v>
      </c>
      <c r="J226">
        <f t="shared" si="64"/>
        <v>47.120037003599094</v>
      </c>
      <c r="K226">
        <f t="shared" si="65"/>
        <v>-30.038114037285435</v>
      </c>
      <c r="L226">
        <f t="shared" si="66"/>
        <v>-10.343576687981788</v>
      </c>
      <c r="M226">
        <f t="shared" si="67"/>
        <v>-25.580169522250749</v>
      </c>
      <c r="S226">
        <f t="shared" si="54"/>
        <v>0</v>
      </c>
      <c r="T226" t="b">
        <f t="shared" si="55"/>
        <v>0</v>
      </c>
      <c r="U226" t="b">
        <f t="shared" si="56"/>
        <v>0</v>
      </c>
    </row>
    <row r="227" spans="1:21" x14ac:dyDescent="0.2">
      <c r="A227">
        <f t="shared" si="68"/>
        <v>100</v>
      </c>
      <c r="B227">
        <f t="shared" si="57"/>
        <v>46.534962354844026</v>
      </c>
      <c r="C227" s="9">
        <f t="shared" si="58"/>
        <v>1.2480000000000009</v>
      </c>
      <c r="D227" s="9">
        <f t="shared" si="59"/>
        <v>67.534962354844026</v>
      </c>
      <c r="E227" s="9">
        <f t="shared" si="60"/>
        <v>-15.030270772922767</v>
      </c>
      <c r="F227" s="9">
        <f t="shared" si="61"/>
        <v>-11.104750383210364</v>
      </c>
      <c r="G227" s="10">
        <f t="shared" si="62"/>
        <v>2.1666666599999997</v>
      </c>
      <c r="H227" s="5">
        <f t="shared" si="62"/>
        <v>1</v>
      </c>
      <c r="I227">
        <f t="shared" si="63"/>
        <v>55.910513091724958</v>
      </c>
      <c r="J227">
        <f t="shared" si="64"/>
        <v>47.057975543471201</v>
      </c>
      <c r="K227">
        <f t="shared" si="65"/>
        <v>-30.19159505441894</v>
      </c>
      <c r="L227">
        <f t="shared" si="66"/>
        <v>-10.335574376023304</v>
      </c>
      <c r="M227">
        <f t="shared" si="67"/>
        <v>-25.542871639463936</v>
      </c>
      <c r="S227">
        <f t="shared" si="54"/>
        <v>0</v>
      </c>
      <c r="T227" t="b">
        <f t="shared" si="55"/>
        <v>0</v>
      </c>
      <c r="U227" t="b">
        <f t="shared" si="56"/>
        <v>0</v>
      </c>
    </row>
    <row r="228" spans="1:21" x14ac:dyDescent="0.2">
      <c r="A228">
        <f t="shared" si="68"/>
        <v>100</v>
      </c>
      <c r="B228">
        <f t="shared" si="57"/>
        <v>46.817124167766082</v>
      </c>
      <c r="C228" s="9">
        <f t="shared" si="58"/>
        <v>1.2540000000000009</v>
      </c>
      <c r="D228" s="9">
        <f t="shared" si="59"/>
        <v>67.817124167766082</v>
      </c>
      <c r="E228" s="9">
        <f t="shared" si="60"/>
        <v>-15.211880114938792</v>
      </c>
      <c r="F228" s="9">
        <f t="shared" si="61"/>
        <v>-11.233981370724234</v>
      </c>
      <c r="G228" s="10">
        <f t="shared" si="62"/>
        <v>2.1666666599999997</v>
      </c>
      <c r="H228" s="5">
        <f t="shared" si="62"/>
        <v>1</v>
      </c>
      <c r="I228">
        <f t="shared" si="63"/>
        <v>55.941313120056222</v>
      </c>
      <c r="J228">
        <f t="shared" si="64"/>
        <v>46.995962097215063</v>
      </c>
      <c r="K228">
        <f t="shared" si="65"/>
        <v>-30.344852284255722</v>
      </c>
      <c r="L228">
        <f t="shared" si="66"/>
        <v>-10.327640224471715</v>
      </c>
      <c r="M228">
        <f t="shared" si="67"/>
        <v>-25.505539496770872</v>
      </c>
      <c r="S228">
        <f t="shared" si="54"/>
        <v>0</v>
      </c>
      <c r="T228" t="b">
        <f t="shared" si="55"/>
        <v>0</v>
      </c>
      <c r="U228" t="b">
        <f t="shared" si="56"/>
        <v>0</v>
      </c>
    </row>
    <row r="229" spans="1:21" x14ac:dyDescent="0.2">
      <c r="A229">
        <f t="shared" si="68"/>
        <v>100</v>
      </c>
      <c r="B229">
        <f t="shared" si="57"/>
        <v>47.098914042825328</v>
      </c>
      <c r="C229" s="9">
        <f t="shared" si="58"/>
        <v>1.2600000000000009</v>
      </c>
      <c r="D229" s="9">
        <f t="shared" si="59"/>
        <v>68.098914042825328</v>
      </c>
      <c r="E229" s="9">
        <f t="shared" si="60"/>
        <v>-15.394408328355269</v>
      </c>
      <c r="F229" s="9">
        <f t="shared" si="61"/>
        <v>-11.363703771078429</v>
      </c>
      <c r="G229" s="10">
        <f t="shared" ref="G229:H244" si="69">G228</f>
        <v>2.1666666599999997</v>
      </c>
      <c r="H229" s="5">
        <f t="shared" si="69"/>
        <v>1</v>
      </c>
      <c r="I229">
        <f t="shared" si="63"/>
        <v>55.972502407988607</v>
      </c>
      <c r="J229">
        <f t="shared" si="64"/>
        <v>46.93399625586823</v>
      </c>
      <c r="K229">
        <f t="shared" si="65"/>
        <v>-30.497885521236348</v>
      </c>
      <c r="L229">
        <f t="shared" si="66"/>
        <v>-10.319773302444929</v>
      </c>
      <c r="M229">
        <f t="shared" si="67"/>
        <v>-25.468172883398452</v>
      </c>
      <c r="S229">
        <f t="shared" si="54"/>
        <v>0</v>
      </c>
      <c r="T229" t="b">
        <f t="shared" si="55"/>
        <v>0</v>
      </c>
      <c r="U229" t="b">
        <f t="shared" si="56"/>
        <v>0</v>
      </c>
    </row>
    <row r="230" spans="1:21" x14ac:dyDescent="0.2">
      <c r="A230">
        <f t="shared" si="68"/>
        <v>100</v>
      </c>
      <c r="B230">
        <f t="shared" si="57"/>
        <v>47.380332264441094</v>
      </c>
      <c r="C230" s="9">
        <f t="shared" si="58"/>
        <v>1.2660000000000009</v>
      </c>
      <c r="D230" s="9">
        <f t="shared" si="59"/>
        <v>68.380332264441094</v>
      </c>
      <c r="E230" s="9">
        <f t="shared" si="60"/>
        <v>-15.577854068594588</v>
      </c>
      <c r="F230" s="9">
        <f t="shared" si="61"/>
        <v>-11.49391509753324</v>
      </c>
      <c r="G230" s="10">
        <f t="shared" si="69"/>
        <v>2.1666666599999997</v>
      </c>
      <c r="H230" s="5">
        <f t="shared" si="69"/>
        <v>1</v>
      </c>
      <c r="I230">
        <f t="shared" si="63"/>
        <v>56.004077860152847</v>
      </c>
      <c r="J230">
        <f t="shared" si="64"/>
        <v>46.872077616053559</v>
      </c>
      <c r="K230">
        <f t="shared" si="65"/>
        <v>-30.650694558536738</v>
      </c>
      <c r="L230">
        <f t="shared" si="66"/>
        <v>-10.311972684486436</v>
      </c>
      <c r="M230">
        <f t="shared" si="67"/>
        <v>-25.430771597853919</v>
      </c>
      <c r="S230">
        <f t="shared" si="54"/>
        <v>0</v>
      </c>
      <c r="T230" t="b">
        <f t="shared" si="55"/>
        <v>0</v>
      </c>
      <c r="U230" t="b">
        <f t="shared" si="56"/>
        <v>0</v>
      </c>
    </row>
    <row r="231" spans="1:21" x14ac:dyDescent="0.2">
      <c r="A231">
        <f t="shared" si="68"/>
        <v>100</v>
      </c>
      <c r="B231">
        <f t="shared" si="57"/>
        <v>47.661379114629099</v>
      </c>
      <c r="C231" s="9">
        <f t="shared" si="58"/>
        <v>1.2720000000000009</v>
      </c>
      <c r="D231" s="9">
        <f t="shared" si="59"/>
        <v>68.661379114629099</v>
      </c>
      <c r="E231" s="9">
        <f t="shared" si="60"/>
        <v>-15.762215989834569</v>
      </c>
      <c r="F231" s="9">
        <f t="shared" si="61"/>
        <v>-11.624612868347718</v>
      </c>
      <c r="G231" s="10">
        <f t="shared" si="69"/>
        <v>2.1666666599999997</v>
      </c>
      <c r="H231" s="5">
        <f t="shared" si="69"/>
        <v>1</v>
      </c>
      <c r="I231">
        <f t="shared" si="63"/>
        <v>56.036036386440244</v>
      </c>
      <c r="J231">
        <f t="shared" si="64"/>
        <v>46.810205779946642</v>
      </c>
      <c r="K231">
        <f t="shared" si="65"/>
        <v>-30.803279188123863</v>
      </c>
      <c r="L231">
        <f t="shared" si="66"/>
        <v>-10.304237450572881</v>
      </c>
      <c r="M231">
        <f t="shared" si="67"/>
        <v>-25.393335447854554</v>
      </c>
      <c r="S231">
        <f t="shared" si="54"/>
        <v>0</v>
      </c>
      <c r="T231" t="b">
        <f t="shared" si="55"/>
        <v>0</v>
      </c>
      <c r="U231" t="b">
        <f t="shared" si="56"/>
        <v>0</v>
      </c>
    </row>
    <row r="232" spans="1:21" x14ac:dyDescent="0.2">
      <c r="A232">
        <f t="shared" si="68"/>
        <v>100</v>
      </c>
      <c r="B232">
        <f t="shared" si="57"/>
        <v>47.942054873034664</v>
      </c>
      <c r="C232" s="9">
        <f t="shared" si="58"/>
        <v>1.2780000000000009</v>
      </c>
      <c r="D232" s="9">
        <f t="shared" si="59"/>
        <v>68.942054873034664</v>
      </c>
      <c r="E232" s="9">
        <f t="shared" si="60"/>
        <v>-15.947492745001373</v>
      </c>
      <c r="F232" s="9">
        <f t="shared" si="61"/>
        <v>-11.755794606758357</v>
      </c>
      <c r="G232" s="10">
        <f t="shared" si="69"/>
        <v>2.1666666599999997</v>
      </c>
      <c r="H232" s="5">
        <f t="shared" si="69"/>
        <v>1</v>
      </c>
      <c r="I232">
        <f t="shared" si="63"/>
        <v>56.068374902160976</v>
      </c>
      <c r="J232">
        <f t="shared" si="64"/>
        <v>46.748380355243206</v>
      </c>
      <c r="K232">
        <f t="shared" si="65"/>
        <v>-30.955639200810989</v>
      </c>
      <c r="L232">
        <f t="shared" si="66"/>
        <v>-10.296566686121281</v>
      </c>
      <c r="M232">
        <f t="shared" si="67"/>
        <v>-25.355864250257142</v>
      </c>
      <c r="S232">
        <f t="shared" si="54"/>
        <v>0</v>
      </c>
      <c r="T232" t="b">
        <f t="shared" si="55"/>
        <v>0</v>
      </c>
      <c r="U232" t="b">
        <f t="shared" si="56"/>
        <v>0</v>
      </c>
    </row>
    <row r="233" spans="1:21" x14ac:dyDescent="0.2">
      <c r="A233">
        <f t="shared" si="68"/>
        <v>100</v>
      </c>
      <c r="B233">
        <f t="shared" si="57"/>
        <v>48.222359816965778</v>
      </c>
      <c r="C233" s="9">
        <f t="shared" si="58"/>
        <v>1.2840000000000009</v>
      </c>
      <c r="D233" s="9">
        <f t="shared" si="59"/>
        <v>69.222359816965778</v>
      </c>
      <c r="E233" s="9">
        <f t="shared" si="60"/>
        <v>-16.133682985762743</v>
      </c>
      <c r="F233" s="9">
        <f t="shared" si="61"/>
        <v>-11.887457840958287</v>
      </c>
      <c r="G233" s="10">
        <f t="shared" si="69"/>
        <v>2.1666666599999997</v>
      </c>
      <c r="H233" s="5">
        <f t="shared" si="69"/>
        <v>1</v>
      </c>
      <c r="I233">
        <f t="shared" si="63"/>
        <v>56.10109032820074</v>
      </c>
      <c r="J233">
        <f t="shared" si="64"/>
        <v>46.68660095512648</v>
      </c>
      <c r="K233">
        <f t="shared" si="65"/>
        <v>-31.107774386312531</v>
      </c>
      <c r="L233">
        <f t="shared" si="66"/>
        <v>-10.288959481995919</v>
      </c>
      <c r="M233">
        <f t="shared" si="67"/>
        <v>-25.318357830987161</v>
      </c>
      <c r="S233">
        <f t="shared" si="54"/>
        <v>0</v>
      </c>
      <c r="T233" t="b">
        <f t="shared" si="55"/>
        <v>0</v>
      </c>
      <c r="U233" t="b">
        <f t="shared" si="56"/>
        <v>0</v>
      </c>
    </row>
    <row r="234" spans="1:21" x14ac:dyDescent="0.2">
      <c r="A234">
        <f t="shared" si="68"/>
        <v>100</v>
      </c>
      <c r="B234">
        <f t="shared" si="57"/>
        <v>48.502294221425856</v>
      </c>
      <c r="C234" s="9">
        <f t="shared" si="58"/>
        <v>1.2900000000000009</v>
      </c>
      <c r="D234" s="9">
        <f t="shared" si="59"/>
        <v>69.502294221425856</v>
      </c>
      <c r="E234" s="9">
        <f t="shared" si="60"/>
        <v>-16.320785362521576</v>
      </c>
      <c r="F234" s="9">
        <f t="shared" si="61"/>
        <v>-12.019600104076851</v>
      </c>
      <c r="G234" s="10">
        <f t="shared" si="69"/>
        <v>2.1666666599999997</v>
      </c>
      <c r="H234" s="5">
        <f t="shared" si="69"/>
        <v>1</v>
      </c>
      <c r="I234">
        <f t="shared" si="63"/>
        <v>56.134179591175489</v>
      </c>
      <c r="J234">
        <f t="shared" si="64"/>
        <v>46.624867198234504</v>
      </c>
      <c r="K234">
        <f t="shared" si="65"/>
        <v>-31.259684533298454</v>
      </c>
      <c r="L234">
        <f t="shared" si="66"/>
        <v>-10.281414934514849</v>
      </c>
      <c r="M234">
        <f t="shared" si="67"/>
        <v>-25.280816024967734</v>
      </c>
      <c r="S234">
        <f t="shared" si="54"/>
        <v>0</v>
      </c>
      <c r="T234" t="b">
        <f t="shared" si="55"/>
        <v>0</v>
      </c>
      <c r="U234" t="b">
        <f t="shared" si="56"/>
        <v>0</v>
      </c>
    </row>
    <row r="235" spans="1:21" x14ac:dyDescent="0.2">
      <c r="A235">
        <f t="shared" si="68"/>
        <v>100</v>
      </c>
      <c r="B235">
        <f t="shared" si="57"/>
        <v>48.78185835914644</v>
      </c>
      <c r="C235" s="9">
        <f t="shared" si="58"/>
        <v>1.2960000000000009</v>
      </c>
      <c r="D235" s="9">
        <f t="shared" si="59"/>
        <v>69.78185835914644</v>
      </c>
      <c r="E235" s="9">
        <f t="shared" si="60"/>
        <v>-16.508798524409816</v>
      </c>
      <c r="F235" s="9">
        <f t="shared" si="61"/>
        <v>-12.152218934159814</v>
      </c>
      <c r="G235" s="10">
        <f t="shared" si="69"/>
        <v>2.1666666599999997</v>
      </c>
      <c r="H235" s="5">
        <f t="shared" si="69"/>
        <v>1</v>
      </c>
      <c r="I235">
        <f t="shared" si="63"/>
        <v>56.167639623584421</v>
      </c>
      <c r="J235">
        <f t="shared" si="64"/>
        <v>46.563178708627419</v>
      </c>
      <c r="K235">
        <f t="shared" si="65"/>
        <v>-31.411369429448261</v>
      </c>
      <c r="L235">
        <f t="shared" si="66"/>
        <v>-10.273932145456055</v>
      </c>
      <c r="M235">
        <f t="shared" si="67"/>
        <v>-25.243238676048342</v>
      </c>
      <c r="S235">
        <f t="shared" si="54"/>
        <v>0</v>
      </c>
      <c r="T235" t="b">
        <f t="shared" si="55"/>
        <v>0</v>
      </c>
      <c r="U235" t="b">
        <f t="shared" si="56"/>
        <v>0</v>
      </c>
    </row>
    <row r="236" spans="1:21" x14ac:dyDescent="0.2">
      <c r="A236">
        <f t="shared" si="68"/>
        <v>100</v>
      </c>
      <c r="B236">
        <f t="shared" si="57"/>
        <v>49.061052500619581</v>
      </c>
      <c r="C236" s="9">
        <f t="shared" si="58"/>
        <v>1.3020000000000009</v>
      </c>
      <c r="D236" s="9">
        <f t="shared" si="59"/>
        <v>70.061052500619581</v>
      </c>
      <c r="E236" s="9">
        <f t="shared" si="60"/>
        <v>-16.697721119282676</v>
      </c>
      <c r="F236" s="9">
        <f t="shared" si="61"/>
        <v>-12.285311874149908</v>
      </c>
      <c r="G236" s="10">
        <f t="shared" si="69"/>
        <v>2.1666666599999997</v>
      </c>
      <c r="H236" s="5">
        <f t="shared" si="69"/>
        <v>1</v>
      </c>
      <c r="I236">
        <f t="shared" si="63"/>
        <v>56.201467363961157</v>
      </c>
      <c r="J236">
        <f t="shared" si="64"/>
        <v>46.501535115754685</v>
      </c>
      <c r="K236">
        <f t="shared" si="65"/>
        <v>-31.562828861504549</v>
      </c>
      <c r="L236">
        <f t="shared" si="66"/>
        <v>-10.266510222063244</v>
      </c>
      <c r="M236">
        <f t="shared" si="67"/>
        <v>-25.205625636933334</v>
      </c>
      <c r="S236">
        <f t="shared" si="54"/>
        <v>0</v>
      </c>
      <c r="T236" t="b">
        <f t="shared" si="55"/>
        <v>0</v>
      </c>
      <c r="U236" t="b">
        <f t="shared" si="56"/>
        <v>0</v>
      </c>
    </row>
    <row r="237" spans="1:21" x14ac:dyDescent="0.2">
      <c r="A237">
        <f t="shared" si="68"/>
        <v>100</v>
      </c>
      <c r="B237">
        <f t="shared" si="57"/>
        <v>49.339876914130116</v>
      </c>
      <c r="C237" s="9">
        <f t="shared" si="58"/>
        <v>1.3080000000000009</v>
      </c>
      <c r="D237" s="9">
        <f t="shared" si="59"/>
        <v>70.339876914130116</v>
      </c>
      <c r="E237" s="9">
        <f t="shared" si="60"/>
        <v>-16.887551793713168</v>
      </c>
      <c r="F237" s="9">
        <f t="shared" si="61"/>
        <v>-12.418876471867925</v>
      </c>
      <c r="G237" s="10">
        <f t="shared" si="69"/>
        <v>2.1666666599999997</v>
      </c>
      <c r="H237" s="5">
        <f t="shared" si="69"/>
        <v>1</v>
      </c>
      <c r="I237">
        <f t="shared" si="63"/>
        <v>56.235659757023036</v>
      </c>
      <c r="J237">
        <f t="shared" si="64"/>
        <v>46.439936054422304</v>
      </c>
      <c r="K237">
        <f t="shared" si="65"/>
        <v>-31.714062615326149</v>
      </c>
      <c r="L237">
        <f t="shared" si="66"/>
        <v>-10.259148277051276</v>
      </c>
      <c r="M237">
        <f t="shared" si="67"/>
        <v>-25.167976769110197</v>
      </c>
      <c r="S237">
        <f t="shared" si="54"/>
        <v>0</v>
      </c>
      <c r="T237" t="b">
        <f t="shared" si="55"/>
        <v>0</v>
      </c>
      <c r="U237" t="b">
        <f t="shared" si="56"/>
        <v>0</v>
      </c>
    </row>
    <row r="238" spans="1:21" x14ac:dyDescent="0.2">
      <c r="A238">
        <f t="shared" si="68"/>
        <v>100</v>
      </c>
      <c r="B238">
        <f t="shared" si="57"/>
        <v>49.618331865787667</v>
      </c>
      <c r="C238" s="9">
        <f t="shared" si="58"/>
        <v>1.3140000000000009</v>
      </c>
      <c r="D238" s="9">
        <f t="shared" si="59"/>
        <v>70.618331865787667</v>
      </c>
      <c r="E238" s="9">
        <f t="shared" si="60"/>
        <v>-17.078289192986968</v>
      </c>
      <c r="F238" s="9">
        <f t="shared" si="61"/>
        <v>-12.552910279994251</v>
      </c>
      <c r="G238" s="10">
        <f t="shared" si="69"/>
        <v>2.1666666599999997</v>
      </c>
      <c r="H238" s="5">
        <f t="shared" si="69"/>
        <v>1</v>
      </c>
      <c r="I238">
        <f t="shared" si="63"/>
        <v>56.270213753818631</v>
      </c>
      <c r="J238">
        <f t="shared" si="64"/>
        <v>46.378381164759993</v>
      </c>
      <c r="K238">
        <f t="shared" si="65"/>
        <v>-31.865070475940811</v>
      </c>
      <c r="L238">
        <f t="shared" si="66"/>
        <v>-10.251845428611235</v>
      </c>
      <c r="M238">
        <f t="shared" si="67"/>
        <v>-25.130291942777664</v>
      </c>
      <c r="S238">
        <f t="shared" si="54"/>
        <v>0</v>
      </c>
      <c r="T238" t="b">
        <f t="shared" si="55"/>
        <v>0</v>
      </c>
      <c r="U238" t="b">
        <f t="shared" si="56"/>
        <v>0</v>
      </c>
    </row>
    <row r="239" spans="1:21" x14ac:dyDescent="0.2">
      <c r="A239">
        <f t="shared" si="68"/>
        <v>100</v>
      </c>
      <c r="B239">
        <f t="shared" si="57"/>
        <v>49.896417619558505</v>
      </c>
      <c r="C239" s="9">
        <f t="shared" si="58"/>
        <v>1.320000000000001</v>
      </c>
      <c r="D239" s="9">
        <f t="shared" si="59"/>
        <v>70.896417619558505</v>
      </c>
      <c r="E239" s="9">
        <f t="shared" si="60"/>
        <v>-17.269931961097583</v>
      </c>
      <c r="F239" s="9">
        <f t="shared" si="61"/>
        <v>-12.687410856050839</v>
      </c>
      <c r="G239" s="10">
        <f t="shared" si="69"/>
        <v>2.1666666599999997</v>
      </c>
      <c r="H239" s="5">
        <f t="shared" si="69"/>
        <v>1</v>
      </c>
      <c r="I239">
        <f t="shared" si="63"/>
        <v>56.305126311873309</v>
      </c>
      <c r="J239">
        <f t="shared" si="64"/>
        <v>46.316870092188324</v>
      </c>
      <c r="K239">
        <f t="shared" si="65"/>
        <v>-32.015852227597478</v>
      </c>
      <c r="L239">
        <f t="shared" si="66"/>
        <v>-10.244600800415112</v>
      </c>
      <c r="M239">
        <f t="shared" si="67"/>
        <v>-25.092571036773599</v>
      </c>
      <c r="S239">
        <f t="shared" si="54"/>
        <v>0</v>
      </c>
      <c r="T239" t="b">
        <f t="shared" si="55"/>
        <v>0</v>
      </c>
      <c r="U239" t="b">
        <f t="shared" si="56"/>
        <v>0</v>
      </c>
    </row>
    <row r="240" spans="1:21" x14ac:dyDescent="0.2">
      <c r="A240">
        <f t="shared" si="68"/>
        <v>100</v>
      </c>
      <c r="B240">
        <f t="shared" si="57"/>
        <v>50.174134437297226</v>
      </c>
      <c r="C240" s="9">
        <f t="shared" si="58"/>
        <v>1.326000000000001</v>
      </c>
      <c r="D240" s="9">
        <f t="shared" si="59"/>
        <v>71.174134437297226</v>
      </c>
      <c r="E240" s="9">
        <f t="shared" si="60"/>
        <v>-17.46247874074183</v>
      </c>
      <c r="F240" s="9">
        <f t="shared" si="61"/>
        <v>-12.822375762383682</v>
      </c>
      <c r="G240" s="10">
        <f t="shared" si="69"/>
        <v>2.1666666599999997</v>
      </c>
      <c r="H240" s="5">
        <f t="shared" si="69"/>
        <v>1</v>
      </c>
      <c r="I240">
        <f t="shared" si="63"/>
        <v>56.340394395332986</v>
      </c>
      <c r="J240">
        <f t="shared" si="64"/>
        <v>46.255402487385837</v>
      </c>
      <c r="K240">
        <f t="shared" si="65"/>
        <v>-32.166407653818119</v>
      </c>
      <c r="L240">
        <f t="shared" si="66"/>
        <v>-10.237413521620137</v>
      </c>
      <c r="M240">
        <f t="shared" si="67"/>
        <v>-25.054813938502736</v>
      </c>
      <c r="S240">
        <f t="shared" si="54"/>
        <v>0</v>
      </c>
      <c r="T240" t="b">
        <f t="shared" si="55"/>
        <v>0</v>
      </c>
      <c r="U240" t="b">
        <f t="shared" si="56"/>
        <v>0</v>
      </c>
    </row>
    <row r="241" spans="1:21" x14ac:dyDescent="0.2">
      <c r="A241">
        <f t="shared" si="68"/>
        <v>100</v>
      </c>
      <c r="B241">
        <f t="shared" si="57"/>
        <v>50.451482578778155</v>
      </c>
      <c r="C241" s="9">
        <f t="shared" si="58"/>
        <v>1.332000000000001</v>
      </c>
      <c r="D241" s="9">
        <f t="shared" si="59"/>
        <v>71.451482578778155</v>
      </c>
      <c r="E241" s="9">
        <f t="shared" si="60"/>
        <v>-17.65592817331563</v>
      </c>
      <c r="F241" s="9">
        <f t="shared" si="61"/>
        <v>-12.957802566145682</v>
      </c>
      <c r="G241" s="10">
        <f t="shared" si="69"/>
        <v>2.1666666599999997</v>
      </c>
      <c r="H241" s="5">
        <f t="shared" si="69"/>
        <v>1</v>
      </c>
      <c r="I241">
        <f t="shared" si="63"/>
        <v>56.376014975105981</v>
      </c>
      <c r="J241">
        <f t="shared" si="64"/>
        <v>46.193978006256117</v>
      </c>
      <c r="K241">
        <f t="shared" si="65"/>
        <v>-32.316736537449138</v>
      </c>
      <c r="L241">
        <f t="shared" si="66"/>
        <v>-10.230282726872733</v>
      </c>
      <c r="M241">
        <f t="shared" si="67"/>
        <v>-25.017020543864223</v>
      </c>
      <c r="S241">
        <f t="shared" si="54"/>
        <v>0</v>
      </c>
      <c r="T241" t="b">
        <f t="shared" si="55"/>
        <v>0</v>
      </c>
      <c r="U241" t="b">
        <f t="shared" si="56"/>
        <v>0</v>
      </c>
    </row>
    <row r="242" spans="1:21" x14ac:dyDescent="0.2">
      <c r="A242">
        <f t="shared" si="68"/>
        <v>100</v>
      </c>
      <c r="B242">
        <f t="shared" si="57"/>
        <v>50.728462301726609</v>
      </c>
      <c r="C242" s="9">
        <f t="shared" si="58"/>
        <v>1.338000000000001</v>
      </c>
      <c r="D242" s="9">
        <f t="shared" si="59"/>
        <v>71.728462301726609</v>
      </c>
      <c r="E242" s="9">
        <f t="shared" si="60"/>
        <v>-17.850278898910116</v>
      </c>
      <c r="F242" s="9">
        <f t="shared" si="61"/>
        <v>-13.093688839279991</v>
      </c>
      <c r="G242" s="10">
        <f t="shared" si="69"/>
        <v>2.1666666599999997</v>
      </c>
      <c r="H242" s="5">
        <f t="shared" si="69"/>
        <v>1</v>
      </c>
      <c r="I242">
        <f t="shared" si="63"/>
        <v>56.411985029002935</v>
      </c>
      <c r="J242">
        <f t="shared" si="64"/>
        <v>46.132596309894879</v>
      </c>
      <c r="K242">
        <f t="shared" si="65"/>
        <v>-32.466838660712327</v>
      </c>
      <c r="L242">
        <f t="shared" si="66"/>
        <v>-10.223207556312085</v>
      </c>
      <c r="M242">
        <f t="shared" si="67"/>
        <v>-24.979190757179044</v>
      </c>
      <c r="S242">
        <f t="shared" si="54"/>
        <v>0</v>
      </c>
      <c r="T242" t="b">
        <f t="shared" si="55"/>
        <v>0</v>
      </c>
      <c r="U242" t="b">
        <f t="shared" si="56"/>
        <v>0</v>
      </c>
    </row>
    <row r="243" spans="1:21" x14ac:dyDescent="0.2">
      <c r="A243">
        <f t="shared" si="68"/>
        <v>100</v>
      </c>
      <c r="B243">
        <f t="shared" si="57"/>
        <v>51.005073861849965</v>
      </c>
      <c r="C243" s="9">
        <f t="shared" si="58"/>
        <v>1.344000000000001</v>
      </c>
      <c r="D243" s="9">
        <f t="shared" si="59"/>
        <v>72.005073861849965</v>
      </c>
      <c r="E243" s="9">
        <f t="shared" si="60"/>
        <v>-18.045529556308018</v>
      </c>
      <c r="F243" s="9">
        <f t="shared" si="61"/>
        <v>-13.230032158503764</v>
      </c>
      <c r="G243" s="10">
        <f t="shared" si="69"/>
        <v>2.1666666599999997</v>
      </c>
      <c r="H243" s="5">
        <f t="shared" si="69"/>
        <v>1</v>
      </c>
      <c r="I243">
        <f t="shared" si="63"/>
        <v>56.448301541874862</v>
      </c>
      <c r="J243">
        <f t="shared" si="64"/>
        <v>46.07125706455701</v>
      </c>
      <c r="K243">
        <f t="shared" si="65"/>
        <v>-32.616713805255401</v>
      </c>
      <c r="L243">
        <f t="shared" si="66"/>
        <v>-10.216187155573364</v>
      </c>
      <c r="M243">
        <f t="shared" si="67"/>
        <v>-24.941324491117253</v>
      </c>
      <c r="S243">
        <f t="shared" si="54"/>
        <v>0</v>
      </c>
      <c r="T243" t="b">
        <f t="shared" si="55"/>
        <v>0</v>
      </c>
      <c r="U243" t="b">
        <f t="shared" si="56"/>
        <v>0</v>
      </c>
    </row>
    <row r="244" spans="1:21" x14ac:dyDescent="0.2">
      <c r="A244">
        <f t="shared" si="68"/>
        <v>100</v>
      </c>
      <c r="B244">
        <f t="shared" si="57"/>
        <v>51.281317512868512</v>
      </c>
      <c r="C244" s="9">
        <f t="shared" si="58"/>
        <v>1.350000000000001</v>
      </c>
      <c r="D244" s="9">
        <f t="shared" si="59"/>
        <v>72.281317512868512</v>
      </c>
      <c r="E244" s="9">
        <f t="shared" si="60"/>
        <v>-18.24167878298039</v>
      </c>
      <c r="F244" s="9">
        <f t="shared" si="61"/>
        <v>-13.366830105292379</v>
      </c>
      <c r="G244" s="10">
        <f t="shared" si="69"/>
        <v>2.1666666599999997</v>
      </c>
      <c r="H244" s="5">
        <f t="shared" si="69"/>
        <v>1</v>
      </c>
      <c r="I244">
        <f t="shared" si="63"/>
        <v>56.484961505749283</v>
      </c>
      <c r="J244">
        <f t="shared" si="64"/>
        <v>46.009959941623571</v>
      </c>
      <c r="K244">
        <f t="shared" si="65"/>
        <v>-32.766361752202101</v>
      </c>
      <c r="L244">
        <f t="shared" si="66"/>
        <v>-10.209220675790547</v>
      </c>
      <c r="M244">
        <f t="shared" si="67"/>
        <v>-24.903421666625125</v>
      </c>
      <c r="S244">
        <f t="shared" si="54"/>
        <v>0</v>
      </c>
      <c r="T244" t="b">
        <f t="shared" si="55"/>
        <v>0</v>
      </c>
      <c r="U244" t="b">
        <f t="shared" si="56"/>
        <v>0</v>
      </c>
    </row>
    <row r="245" spans="1:21" x14ac:dyDescent="0.2">
      <c r="A245">
        <f t="shared" si="68"/>
        <v>100</v>
      </c>
      <c r="B245">
        <f t="shared" si="57"/>
        <v>51.557193506546085</v>
      </c>
      <c r="C245" s="9">
        <f t="shared" si="58"/>
        <v>1.356000000000001</v>
      </c>
      <c r="D245" s="9">
        <f t="shared" si="59"/>
        <v>72.557193506546085</v>
      </c>
      <c r="E245" s="9">
        <f t="shared" si="60"/>
        <v>-18.438725215083601</v>
      </c>
      <c r="F245" s="9">
        <f t="shared" si="61"/>
        <v>-13.504080265864033</v>
      </c>
      <c r="G245" s="10">
        <f t="shared" ref="G245:H260" si="70">G244</f>
        <v>2.1666666599999997</v>
      </c>
      <c r="H245" s="5">
        <f t="shared" si="70"/>
        <v>1</v>
      </c>
      <c r="I245">
        <f t="shared" si="63"/>
        <v>56.52196191996439</v>
      </c>
      <c r="J245">
        <f t="shared" si="64"/>
        <v>45.948704617568829</v>
      </c>
      <c r="K245">
        <f t="shared" si="65"/>
        <v>-32.915782282201853</v>
      </c>
      <c r="L245">
        <f t="shared" si="66"/>
        <v>-10.20230727359888</v>
      </c>
      <c r="M245">
        <f t="shared" si="67"/>
        <v>-24.865482212852132</v>
      </c>
      <c r="S245">
        <f t="shared" si="54"/>
        <v>0</v>
      </c>
      <c r="T245" t="b">
        <f t="shared" si="55"/>
        <v>0</v>
      </c>
      <c r="U245" t="b">
        <f t="shared" si="56"/>
        <v>0</v>
      </c>
    </row>
    <row r="246" spans="1:21" x14ac:dyDescent="0.2">
      <c r="A246">
        <f t="shared" si="68"/>
        <v>100</v>
      </c>
      <c r="B246">
        <f t="shared" si="57"/>
        <v>51.832702092720567</v>
      </c>
      <c r="C246" s="9">
        <f t="shared" si="58"/>
        <v>1.362000000000001</v>
      </c>
      <c r="D246" s="9">
        <f t="shared" si="59"/>
        <v>72.832702092720567</v>
      </c>
      <c r="E246" s="9">
        <f t="shared" si="60"/>
        <v>-18.636667487456641</v>
      </c>
      <c r="F246" s="9">
        <f t="shared" si="61"/>
        <v>-13.641780231164805</v>
      </c>
      <c r="G246" s="10">
        <f t="shared" si="70"/>
        <v>2.1666666599999997</v>
      </c>
      <c r="H246" s="5">
        <f t="shared" si="70"/>
        <v>1</v>
      </c>
      <c r="I246">
        <f t="shared" si="63"/>
        <v>56.559299791301314</v>
      </c>
      <c r="J246">
        <f t="shared" si="64"/>
        <v>45.887490773927233</v>
      </c>
      <c r="K246">
        <f t="shared" si="65"/>
        <v>-33.064975175478963</v>
      </c>
      <c r="L246">
        <f t="shared" si="66"/>
        <v>-10.195446111136949</v>
      </c>
      <c r="M246">
        <f t="shared" si="67"/>
        <v>-24.827506067077866</v>
      </c>
      <c r="S246">
        <f t="shared" si="54"/>
        <v>0</v>
      </c>
      <c r="T246" t="b">
        <f t="shared" si="55"/>
        <v>0</v>
      </c>
      <c r="U246" t="b">
        <f t="shared" si="56"/>
        <v>0</v>
      </c>
    </row>
    <row r="247" spans="1:21" x14ac:dyDescent="0.2">
      <c r="A247">
        <f t="shared" si="68"/>
        <v>100</v>
      </c>
      <c r="B247">
        <f t="shared" si="57"/>
        <v>52.107843519334125</v>
      </c>
      <c r="C247" s="9">
        <f t="shared" si="58"/>
        <v>1.368000000000001</v>
      </c>
      <c r="D247" s="9">
        <f t="shared" si="59"/>
        <v>73.107843519334125</v>
      </c>
      <c r="E247" s="9">
        <f t="shared" si="60"/>
        <v>-18.835504233618721</v>
      </c>
      <c r="F247" s="9">
        <f t="shared" si="61"/>
        <v>-13.779927596854115</v>
      </c>
      <c r="G247" s="10">
        <f t="shared" si="70"/>
        <v>2.1666666599999997</v>
      </c>
      <c r="H247" s="5">
        <f t="shared" si="70"/>
        <v>1</v>
      </c>
      <c r="I247">
        <f t="shared" si="63"/>
        <v>56.59697213411448</v>
      </c>
      <c r="J247">
        <f t="shared" si="64"/>
        <v>45.826318097260412</v>
      </c>
      <c r="K247">
        <f t="shared" si="65"/>
        <v>-33.213940211881429</v>
      </c>
      <c r="L247">
        <f t="shared" si="66"/>
        <v>-10.188636356048404</v>
      </c>
      <c r="M247">
        <f t="shared" si="67"/>
        <v>-24.789493174638796</v>
      </c>
      <c r="S247">
        <f t="shared" si="54"/>
        <v>0</v>
      </c>
      <c r="T247" t="b">
        <f t="shared" si="55"/>
        <v>0</v>
      </c>
      <c r="U247" t="b">
        <f t="shared" si="56"/>
        <v>0</v>
      </c>
    </row>
    <row r="248" spans="1:21" x14ac:dyDescent="0.2">
      <c r="A248">
        <f t="shared" si="68"/>
        <v>100</v>
      </c>
      <c r="B248">
        <f t="shared" si="57"/>
        <v>52.382618032463284</v>
      </c>
      <c r="C248" s="9">
        <f t="shared" si="58"/>
        <v>1.374000000000001</v>
      </c>
      <c r="D248" s="9">
        <f t="shared" si="59"/>
        <v>73.382618032463284</v>
      </c>
      <c r="E248" s="9">
        <f t="shared" si="60"/>
        <v>-19.035234085767154</v>
      </c>
      <c r="F248" s="9">
        <f t="shared" si="61"/>
        <v>-13.918519963290557</v>
      </c>
      <c r="G248" s="10">
        <f t="shared" si="70"/>
        <v>2.1666666599999997</v>
      </c>
      <c r="H248" s="5">
        <f t="shared" si="70"/>
        <v>1</v>
      </c>
      <c r="I248">
        <f t="shared" si="63"/>
        <v>56.634975970459948</v>
      </c>
      <c r="J248">
        <f t="shared" si="64"/>
        <v>45.765186279124123</v>
      </c>
      <c r="K248">
        <f t="shared" si="65"/>
        <v>-33.36267717092926</v>
      </c>
      <c r="L248">
        <f t="shared" si="66"/>
        <v>-10.181877181483264</v>
      </c>
      <c r="M248">
        <f t="shared" si="67"/>
        <v>-24.751443488854985</v>
      </c>
      <c r="S248">
        <f t="shared" si="54"/>
        <v>0</v>
      </c>
      <c r="T248" t="b">
        <f t="shared" si="55"/>
        <v>0</v>
      </c>
      <c r="U248" t="b">
        <f t="shared" si="56"/>
        <v>0</v>
      </c>
    </row>
    <row r="249" spans="1:21" x14ac:dyDescent="0.2">
      <c r="A249">
        <f t="shared" si="68"/>
        <v>100</v>
      </c>
      <c r="B249">
        <f t="shared" si="57"/>
        <v>52.657025876348769</v>
      </c>
      <c r="C249" s="9">
        <f t="shared" si="58"/>
        <v>1.380000000000001</v>
      </c>
      <c r="D249" s="9">
        <f t="shared" si="59"/>
        <v>73.657025876348769</v>
      </c>
      <c r="E249" s="9">
        <f t="shared" si="60"/>
        <v>-19.235855674775529</v>
      </c>
      <c r="F249" s="9">
        <f t="shared" si="61"/>
        <v>-14.057554935518201</v>
      </c>
      <c r="G249" s="10">
        <f t="shared" si="70"/>
        <v>2.1666666599999997</v>
      </c>
      <c r="H249" s="5">
        <f t="shared" si="70"/>
        <v>1</v>
      </c>
      <c r="I249">
        <f t="shared" si="63"/>
        <v>56.673308330221829</v>
      </c>
      <c r="J249">
        <f t="shared" si="64"/>
        <v>45.704095016035225</v>
      </c>
      <c r="K249">
        <f t="shared" si="65"/>
        <v>-33.511185831862392</v>
      </c>
      <c r="L249">
        <f t="shared" si="66"/>
        <v>-10.175167766098884</v>
      </c>
      <c r="M249">
        <f t="shared" si="67"/>
        <v>-24.713356970956699</v>
      </c>
      <c r="S249">
        <f t="shared" si="54"/>
        <v>0</v>
      </c>
      <c r="T249" t="b">
        <f t="shared" si="55"/>
        <v>0</v>
      </c>
      <c r="U249" t="b">
        <f t="shared" si="56"/>
        <v>0</v>
      </c>
    </row>
    <row r="250" spans="1:21" x14ac:dyDescent="0.2">
      <c r="A250">
        <f t="shared" si="68"/>
        <v>100</v>
      </c>
      <c r="B250">
        <f t="shared" si="57"/>
        <v>52.931067293425187</v>
      </c>
      <c r="C250" s="9">
        <f t="shared" si="58"/>
        <v>1.386000000000001</v>
      </c>
      <c r="D250" s="9">
        <f t="shared" si="59"/>
        <v>73.931067293425187</v>
      </c>
      <c r="E250" s="9">
        <f t="shared" si="60"/>
        <v>-19.437367630192181</v>
      </c>
      <c r="F250" s="9">
        <f t="shared" si="61"/>
        <v>-14.197030123253231</v>
      </c>
      <c r="G250" s="10">
        <f t="shared" si="70"/>
        <v>2.1666666599999997</v>
      </c>
      <c r="H250" s="5">
        <f t="shared" si="70"/>
        <v>1</v>
      </c>
      <c r="I250">
        <f t="shared" si="63"/>
        <v>56.711966251236788</v>
      </c>
      <c r="J250">
        <f t="shared" si="64"/>
        <v>45.643044009438633</v>
      </c>
      <c r="K250">
        <f t="shared" si="65"/>
        <v>-33.659465973688128</v>
      </c>
      <c r="L250">
        <f t="shared" si="66"/>
        <v>-10.168507294060527</v>
      </c>
      <c r="M250">
        <f t="shared" si="67"/>
        <v>-24.675233590010961</v>
      </c>
      <c r="S250">
        <f t="shared" si="54"/>
        <v>0</v>
      </c>
      <c r="T250" t="b">
        <f t="shared" si="55"/>
        <v>0</v>
      </c>
      <c r="U250" t="b">
        <f t="shared" si="56"/>
        <v>0</v>
      </c>
    </row>
    <row r="251" spans="1:21" x14ac:dyDescent="0.2">
      <c r="A251">
        <f t="shared" si="68"/>
        <v>100</v>
      </c>
      <c r="B251">
        <f t="shared" si="57"/>
        <v>53.204742524350522</v>
      </c>
      <c r="C251" s="9">
        <f t="shared" si="58"/>
        <v>1.392000000000001</v>
      </c>
      <c r="D251" s="9">
        <f t="shared" si="59"/>
        <v>74.204742524350522</v>
      </c>
      <c r="E251" s="9">
        <f t="shared" si="60"/>
        <v>-19.639768580238929</v>
      </c>
      <c r="F251" s="9">
        <f t="shared" si="61"/>
        <v>-14.336943140871041</v>
      </c>
      <c r="G251" s="10">
        <f t="shared" si="70"/>
        <v>2.1666666599999997</v>
      </c>
      <c r="H251" s="5">
        <f t="shared" si="70"/>
        <v>1</v>
      </c>
      <c r="I251">
        <f t="shared" si="63"/>
        <v>56.75094677941658</v>
      </c>
      <c r="J251">
        <f t="shared" si="64"/>
        <v>45.582032965674273</v>
      </c>
      <c r="K251">
        <f t="shared" si="65"/>
        <v>-33.807517375228194</v>
      </c>
      <c r="L251">
        <f t="shared" si="66"/>
        <v>-10.161894955041573</v>
      </c>
      <c r="M251">
        <f t="shared" si="67"/>
        <v>-24.637073322848014</v>
      </c>
      <c r="S251">
        <f t="shared" si="54"/>
        <v>0</v>
      </c>
      <c r="T251" t="b">
        <f t="shared" si="55"/>
        <v>0</v>
      </c>
      <c r="U251" t="b">
        <f t="shared" si="56"/>
        <v>0</v>
      </c>
    </row>
    <row r="252" spans="1:21" x14ac:dyDescent="0.2">
      <c r="A252">
        <f t="shared" si="68"/>
        <v>100</v>
      </c>
      <c r="B252">
        <f t="shared" si="57"/>
        <v>53.478051808035374</v>
      </c>
      <c r="C252" s="9">
        <f t="shared" si="58"/>
        <v>1.398000000000001</v>
      </c>
      <c r="D252" s="9">
        <f t="shared" si="59"/>
        <v>74.478051808035374</v>
      </c>
      <c r="E252" s="9">
        <f t="shared" si="60"/>
        <v>-19.843057151810111</v>
      </c>
      <c r="F252" s="9">
        <f t="shared" si="61"/>
        <v>-14.477291607393653</v>
      </c>
      <c r="G252" s="10">
        <f t="shared" si="70"/>
        <v>2.1666666599999997</v>
      </c>
      <c r="H252" s="5">
        <f t="shared" si="70"/>
        <v>1</v>
      </c>
      <c r="I252">
        <f t="shared" si="63"/>
        <v>56.790246968868509</v>
      </c>
      <c r="J252">
        <f t="shared" si="64"/>
        <v>45.521061595944026</v>
      </c>
      <c r="K252">
        <f t="shared" si="65"/>
        <v>-33.955339815165281</v>
      </c>
      <c r="L252">
        <f t="shared" si="66"/>
        <v>-10.15532994422332</v>
      </c>
      <c r="M252">
        <f t="shared" si="67"/>
        <v>-24.598876153987788</v>
      </c>
      <c r="S252">
        <f t="shared" si="54"/>
        <v>0</v>
      </c>
      <c r="T252" t="b">
        <f t="shared" si="55"/>
        <v>0</v>
      </c>
      <c r="U252" t="b">
        <f t="shared" si="56"/>
        <v>0</v>
      </c>
    </row>
    <row r="253" spans="1:21" x14ac:dyDescent="0.2">
      <c r="A253">
        <f t="shared" si="68"/>
        <v>100</v>
      </c>
      <c r="B253">
        <f t="shared" si="57"/>
        <v>53.750995381672041</v>
      </c>
      <c r="C253" s="9">
        <f t="shared" si="58"/>
        <v>1.404000000000001</v>
      </c>
      <c r="D253" s="9">
        <f t="shared" si="59"/>
        <v>74.750995381672041</v>
      </c>
      <c r="E253" s="9">
        <f t="shared" si="60"/>
        <v>-20.047231970471874</v>
      </c>
      <c r="F253" s="9">
        <f t="shared" si="61"/>
        <v>-14.618073146477562</v>
      </c>
      <c r="G253" s="10">
        <f t="shared" si="70"/>
        <v>2.1666666599999997</v>
      </c>
      <c r="H253" s="5">
        <f t="shared" si="70"/>
        <v>1</v>
      </c>
      <c r="I253">
        <f t="shared" si="63"/>
        <v>56.829863882014131</v>
      </c>
      <c r="J253">
        <f t="shared" si="64"/>
        <v>45.460129616278685</v>
      </c>
      <c r="K253">
        <f t="shared" si="65"/>
        <v>-34.102933072089208</v>
      </c>
      <c r="L253">
        <f t="shared" si="66"/>
        <v>-10.148811462294461</v>
      </c>
      <c r="M253">
        <f t="shared" si="67"/>
        <v>-24.560642075566271</v>
      </c>
      <c r="S253">
        <f t="shared" si="54"/>
        <v>0</v>
      </c>
      <c r="T253" t="b">
        <f t="shared" si="55"/>
        <v>0</v>
      </c>
      <c r="U253" t="b">
        <f t="shared" si="56"/>
        <v>0</v>
      </c>
    </row>
    <row r="254" spans="1:21" x14ac:dyDescent="0.2">
      <c r="A254">
        <f t="shared" si="68"/>
        <v>100</v>
      </c>
      <c r="B254">
        <f t="shared" si="57"/>
        <v>54.023573480763389</v>
      </c>
      <c r="C254" s="9">
        <f t="shared" si="58"/>
        <v>1.410000000000001</v>
      </c>
      <c r="D254" s="9">
        <f t="shared" si="59"/>
        <v>75.023573480763389</v>
      </c>
      <c r="E254" s="9">
        <f t="shared" si="60"/>
        <v>-20.252291660461768</v>
      </c>
      <c r="F254" s="9">
        <f t="shared" si="61"/>
        <v>-14.759285386401926</v>
      </c>
      <c r="G254" s="10">
        <f t="shared" si="70"/>
        <v>2.1666666599999997</v>
      </c>
      <c r="H254" s="5">
        <f t="shared" si="70"/>
        <v>1</v>
      </c>
      <c r="I254">
        <f t="shared" si="63"/>
        <v>56.869794589705812</v>
      </c>
      <c r="J254">
        <f t="shared" si="64"/>
        <v>45.399236747504915</v>
      </c>
      <c r="K254">
        <f t="shared" si="65"/>
        <v>-34.250296924542603</v>
      </c>
      <c r="L254">
        <f t="shared" si="66"/>
        <v>-10.142338715450146</v>
      </c>
      <c r="M254">
        <f t="shared" si="67"/>
        <v>-24.522371087261881</v>
      </c>
      <c r="S254">
        <f t="shared" si="54"/>
        <v>0</v>
      </c>
      <c r="T254" t="b">
        <f t="shared" si="55"/>
        <v>0</v>
      </c>
      <c r="U254" t="b">
        <f t="shared" si="56"/>
        <v>0</v>
      </c>
    </row>
    <row r="255" spans="1:21" x14ac:dyDescent="0.2">
      <c r="A255">
        <f t="shared" si="68"/>
        <v>100</v>
      </c>
      <c r="B255">
        <f t="shared" si="57"/>
        <v>54.295786339151547</v>
      </c>
      <c r="C255" s="9">
        <f t="shared" si="58"/>
        <v>1.416000000000001</v>
      </c>
      <c r="D255" s="9">
        <f t="shared" si="59"/>
        <v>75.295786339151547</v>
      </c>
      <c r="E255" s="9">
        <f t="shared" si="60"/>
        <v>-20.458234844688594</v>
      </c>
      <c r="F255" s="9">
        <f t="shared" si="61"/>
        <v>-14.900925960057187</v>
      </c>
      <c r="G255" s="10">
        <f t="shared" si="70"/>
        <v>2.1666666599999997</v>
      </c>
      <c r="H255" s="5">
        <f t="shared" si="70"/>
        <v>1</v>
      </c>
      <c r="I255">
        <f t="shared" si="63"/>
        <v>56.910036171341446</v>
      </c>
      <c r="J255">
        <f t="shared" si="64"/>
        <v>45.338382715212212</v>
      </c>
      <c r="K255">
        <f t="shared" si="65"/>
        <v>-34.397431151066172</v>
      </c>
      <c r="L255">
        <f t="shared" si="66"/>
        <v>-10.135910915390696</v>
      </c>
      <c r="M255">
        <f t="shared" si="67"/>
        <v>-24.484063196221804</v>
      </c>
      <c r="S255">
        <f t="shared" si="54"/>
        <v>0</v>
      </c>
      <c r="T255" t="b">
        <f t="shared" si="55"/>
        <v>0</v>
      </c>
      <c r="U255" t="b">
        <f t="shared" si="56"/>
        <v>0</v>
      </c>
    </row>
    <row r="256" spans="1:21" x14ac:dyDescent="0.2">
      <c r="A256">
        <f t="shared" si="68"/>
        <v>100</v>
      </c>
      <c r="B256">
        <f t="shared" si="57"/>
        <v>54.567634189046345</v>
      </c>
      <c r="C256" s="9">
        <f t="shared" si="58"/>
        <v>1.422000000000001</v>
      </c>
      <c r="D256" s="9">
        <f t="shared" si="59"/>
        <v>75.567634189046345</v>
      </c>
      <c r="E256" s="9">
        <f t="shared" si="60"/>
        <v>-20.665060144732522</v>
      </c>
      <c r="F256" s="9">
        <f t="shared" si="61"/>
        <v>-15.042992504933956</v>
      </c>
      <c r="G256" s="10">
        <f t="shared" si="70"/>
        <v>2.1666666599999997</v>
      </c>
      <c r="H256" s="5">
        <f t="shared" si="70"/>
        <v>1</v>
      </c>
      <c r="I256">
        <f t="shared" si="63"/>
        <v>56.950585714977052</v>
      </c>
      <c r="J256">
        <f t="shared" si="64"/>
        <v>45.277567249719866</v>
      </c>
      <c r="K256">
        <f t="shared" si="65"/>
        <v>-34.544335530243501</v>
      </c>
      <c r="L256">
        <f t="shared" si="66"/>
        <v>-10.129527279319912</v>
      </c>
      <c r="M256">
        <f t="shared" si="67"/>
        <v>-24.445718416988345</v>
      </c>
      <c r="S256">
        <f t="shared" si="54"/>
        <v>0</v>
      </c>
      <c r="T256" t="b">
        <f t="shared" si="55"/>
        <v>0</v>
      </c>
      <c r="U256" t="b">
        <f t="shared" si="56"/>
        <v>0</v>
      </c>
    </row>
    <row r="257" spans="1:21" x14ac:dyDescent="0.2">
      <c r="A257">
        <f t="shared" si="68"/>
        <v>100</v>
      </c>
      <c r="B257">
        <f t="shared" si="57"/>
        <v>54.83911726105363</v>
      </c>
      <c r="C257" s="9">
        <f t="shared" si="58"/>
        <v>1.428000000000001</v>
      </c>
      <c r="D257" s="9">
        <f t="shared" si="59"/>
        <v>75.83911726105363</v>
      </c>
      <c r="E257" s="9">
        <f t="shared" si="60"/>
        <v>-20.872766180845488</v>
      </c>
      <c r="F257" s="9">
        <f t="shared" si="61"/>
        <v>-15.18548266311239</v>
      </c>
      <c r="G257" s="10">
        <f t="shared" si="70"/>
        <v>2.1666666599999997</v>
      </c>
      <c r="H257" s="5">
        <f t="shared" si="70"/>
        <v>1</v>
      </c>
      <c r="I257">
        <f t="shared" si="63"/>
        <v>56.991440317437657</v>
      </c>
      <c r="J257">
        <f t="shared" si="64"/>
        <v>45.216790086043943</v>
      </c>
      <c r="K257">
        <f t="shared" si="65"/>
        <v>-34.69100984074543</v>
      </c>
      <c r="L257">
        <f t="shared" si="66"/>
        <v>-10.123187029943072</v>
      </c>
      <c r="M257">
        <f t="shared" si="67"/>
        <v>-24.407336771425232</v>
      </c>
      <c r="S257">
        <f t="shared" si="54"/>
        <v>0</v>
      </c>
      <c r="T257" t="b">
        <f t="shared" si="55"/>
        <v>0</v>
      </c>
      <c r="U257" t="b">
        <f t="shared" si="56"/>
        <v>0</v>
      </c>
    </row>
    <row r="258" spans="1:21" x14ac:dyDescent="0.2">
      <c r="A258">
        <f t="shared" si="68"/>
        <v>100</v>
      </c>
      <c r="B258">
        <f t="shared" si="57"/>
        <v>55.110235784203354</v>
      </c>
      <c r="C258" s="9">
        <f t="shared" si="58"/>
        <v>1.4340000000000011</v>
      </c>
      <c r="D258" s="9">
        <f t="shared" si="59"/>
        <v>76.110235784203354</v>
      </c>
      <c r="E258" s="9">
        <f t="shared" si="60"/>
        <v>-21.081351571951846</v>
      </c>
      <c r="F258" s="9">
        <f t="shared" si="61"/>
        <v>-15.328394081251826</v>
      </c>
      <c r="G258" s="10">
        <f t="shared" si="70"/>
        <v>2.1666666599999997</v>
      </c>
      <c r="H258" s="5">
        <f t="shared" si="70"/>
        <v>1</v>
      </c>
      <c r="I258">
        <f t="shared" si="63"/>
        <v>57.03259708442593</v>
      </c>
      <c r="J258">
        <f t="shared" si="64"/>
        <v>45.156050963864281</v>
      </c>
      <c r="K258">
        <f t="shared" si="65"/>
        <v>-34.83745386137398</v>
      </c>
      <c r="L258">
        <f t="shared" si="66"/>
        <v>-10.116889395464483</v>
      </c>
      <c r="M258">
        <f t="shared" si="67"/>
        <v>-24.368918288643975</v>
      </c>
      <c r="S258">
        <f t="shared" si="54"/>
        <v>0</v>
      </c>
      <c r="T258" t="b">
        <f t="shared" si="55"/>
        <v>0</v>
      </c>
      <c r="U258" t="b">
        <f t="shared" si="56"/>
        <v>0</v>
      </c>
    </row>
    <row r="259" spans="1:21" x14ac:dyDescent="0.2">
      <c r="A259">
        <f t="shared" si="68"/>
        <v>100</v>
      </c>
      <c r="B259">
        <f t="shared" si="57"/>
        <v>55.380989985977422</v>
      </c>
      <c r="C259" s="9">
        <f t="shared" si="58"/>
        <v>1.4400000000000011</v>
      </c>
      <c r="D259" s="9">
        <f t="shared" si="59"/>
        <v>76.380989985977422</v>
      </c>
      <c r="E259" s="9">
        <f t="shared" si="60"/>
        <v>-21.290814935649284</v>
      </c>
      <c r="F259" s="9">
        <f t="shared" si="61"/>
        <v>-15.471724410580794</v>
      </c>
      <c r="G259" s="10">
        <f t="shared" si="70"/>
        <v>2.1666666599999997</v>
      </c>
      <c r="H259" s="5">
        <f t="shared" si="70"/>
        <v>1</v>
      </c>
      <c r="I259">
        <f t="shared" si="63"/>
        <v>57.074053130629096</v>
      </c>
      <c r="J259">
        <f t="shared" si="64"/>
        <v>45.095349627491494</v>
      </c>
      <c r="K259">
        <f t="shared" si="65"/>
        <v>-34.983667371105845</v>
      </c>
      <c r="L259">
        <f t="shared" si="66"/>
        <v>-10.110633609584738</v>
      </c>
      <c r="M259">
        <f t="shared" si="67"/>
        <v>-24.33046300493022</v>
      </c>
      <c r="S259">
        <f t="shared" si="54"/>
        <v>0</v>
      </c>
      <c r="T259" t="b">
        <f t="shared" si="55"/>
        <v>0</v>
      </c>
      <c r="U259" t="b">
        <f t="shared" si="56"/>
        <v>0</v>
      </c>
    </row>
    <row r="260" spans="1:21" x14ac:dyDescent="0.2">
      <c r="A260">
        <f t="shared" si="68"/>
        <v>100</v>
      </c>
      <c r="B260">
        <f t="shared" si="57"/>
        <v>55.651380092337405</v>
      </c>
      <c r="C260" s="9">
        <f t="shared" si="58"/>
        <v>1.4460000000000011</v>
      </c>
      <c r="D260" s="9">
        <f t="shared" si="59"/>
        <v>76.651380092337405</v>
      </c>
      <c r="E260" s="9">
        <f t="shared" si="60"/>
        <v>-21.501154888210007</v>
      </c>
      <c r="F260" s="9">
        <f t="shared" si="61"/>
        <v>-15.615471306887411</v>
      </c>
      <c r="G260" s="10">
        <f t="shared" si="70"/>
        <v>2.1666666599999997</v>
      </c>
      <c r="H260" s="5">
        <f t="shared" si="70"/>
        <v>1</v>
      </c>
      <c r="I260">
        <f t="shared" si="63"/>
        <v>57.115805579823729</v>
      </c>
      <c r="J260">
        <f t="shared" si="64"/>
        <v>45.034685825833982</v>
      </c>
      <c r="K260">
        <f t="shared" si="65"/>
        <v>-35.129650149135429</v>
      </c>
      <c r="L260">
        <f t="shared" si="66"/>
        <v>-10.104418911497552</v>
      </c>
      <c r="M260">
        <f t="shared" si="67"/>
        <v>-24.291970963670124</v>
      </c>
      <c r="S260">
        <f t="shared" si="54"/>
        <v>0</v>
      </c>
      <c r="T260" t="b">
        <f t="shared" si="55"/>
        <v>0</v>
      </c>
      <c r="U260" t="b">
        <f t="shared" si="56"/>
        <v>0</v>
      </c>
    </row>
    <row r="261" spans="1:21" x14ac:dyDescent="0.2">
      <c r="A261">
        <f t="shared" si="68"/>
        <v>100</v>
      </c>
      <c r="B261">
        <f t="shared" si="57"/>
        <v>55.921406327751995</v>
      </c>
      <c r="C261" s="9">
        <f t="shared" si="58"/>
        <v>1.4520000000000011</v>
      </c>
      <c r="D261" s="9">
        <f t="shared" si="59"/>
        <v>76.921406327751995</v>
      </c>
      <c r="E261" s="9">
        <f t="shared" si="60"/>
        <v>-21.712370044582165</v>
      </c>
      <c r="F261" s="9">
        <f t="shared" si="61"/>
        <v>-15.759632430510067</v>
      </c>
      <c r="G261" s="10">
        <f t="shared" ref="G261:H276" si="71">G260</f>
        <v>2.1666666599999997</v>
      </c>
      <c r="H261" s="5">
        <f t="shared" si="71"/>
        <v>1</v>
      </c>
      <c r="I261">
        <f t="shared" si="63"/>
        <v>57.157851564978671</v>
      </c>
      <c r="J261">
        <f t="shared" si="64"/>
        <v>44.974059312365</v>
      </c>
      <c r="K261">
        <f t="shared" si="65"/>
        <v>-35.27540197491745</v>
      </c>
      <c r="L261">
        <f t="shared" si="66"/>
        <v>-10.098244545886267</v>
      </c>
      <c r="M261">
        <f t="shared" si="67"/>
        <v>-24.253442215276792</v>
      </c>
      <c r="S261">
        <f t="shared" si="54"/>
        <v>0</v>
      </c>
      <c r="T261" t="b">
        <f t="shared" si="55"/>
        <v>0</v>
      </c>
      <c r="U261" t="b">
        <f t="shared" si="56"/>
        <v>0</v>
      </c>
    </row>
    <row r="262" spans="1:21" x14ac:dyDescent="0.2">
      <c r="A262">
        <f t="shared" si="68"/>
        <v>100</v>
      </c>
      <c r="B262">
        <f t="shared" si="57"/>
        <v>56.191068915224363</v>
      </c>
      <c r="C262" s="9">
        <f t="shared" si="58"/>
        <v>1.4580000000000011</v>
      </c>
      <c r="D262" s="9">
        <f t="shared" si="59"/>
        <v>77.191068915224363</v>
      </c>
      <c r="E262" s="9">
        <f t="shared" si="60"/>
        <v>-21.924459018391545</v>
      </c>
      <c r="F262" s="9">
        <f t="shared" si="61"/>
        <v>-15.90420544632849</v>
      </c>
      <c r="G262" s="10">
        <f t="shared" si="71"/>
        <v>2.1666666599999997</v>
      </c>
      <c r="H262" s="5">
        <f t="shared" si="71"/>
        <v>1</v>
      </c>
      <c r="I262">
        <f t="shared" si="63"/>
        <v>57.200188228355998</v>
      </c>
      <c r="J262">
        <f t="shared" si="64"/>
        <v>44.913469845089679</v>
      </c>
      <c r="K262">
        <f t="shared" si="65"/>
        <v>-35.420922628209112</v>
      </c>
      <c r="L262">
        <f t="shared" si="66"/>
        <v>-10.092109762919971</v>
      </c>
      <c r="M262">
        <f t="shared" si="67"/>
        <v>-24.214876817116725</v>
      </c>
      <c r="S262">
        <f t="shared" si="54"/>
        <v>0</v>
      </c>
      <c r="T262" t="b">
        <f t="shared" si="55"/>
        <v>0</v>
      </c>
      <c r="U262" t="b">
        <f t="shared" si="56"/>
        <v>0</v>
      </c>
    </row>
    <row r="263" spans="1:21" x14ac:dyDescent="0.2">
      <c r="A263">
        <f t="shared" si="68"/>
        <v>100</v>
      </c>
      <c r="B263">
        <f t="shared" si="57"/>
        <v>56.46036807631917</v>
      </c>
      <c r="C263" s="9">
        <f t="shared" si="58"/>
        <v>1.4640000000000011</v>
      </c>
      <c r="D263" s="9">
        <f t="shared" si="59"/>
        <v>77.46036807631917</v>
      </c>
      <c r="E263" s="9">
        <f t="shared" si="60"/>
        <v>-22.137420421943506</v>
      </c>
      <c r="F263" s="9">
        <f t="shared" si="61"/>
        <v>-16.049188023755121</v>
      </c>
      <c r="G263" s="10">
        <f t="shared" si="71"/>
        <v>2.1666666599999997</v>
      </c>
      <c r="H263" s="5">
        <f t="shared" si="71"/>
        <v>1</v>
      </c>
      <c r="I263">
        <f t="shared" si="63"/>
        <v>57.242812721610001</v>
      </c>
      <c r="J263">
        <f t="shared" si="64"/>
        <v>44.852917186512158</v>
      </c>
      <c r="K263">
        <f t="shared" si="65"/>
        <v>-35.566211889111813</v>
      </c>
      <c r="L263">
        <f t="shared" si="66"/>
        <v>-10.086013818249279</v>
      </c>
      <c r="M263">
        <f t="shared" si="67"/>
        <v>-24.176274833436349</v>
      </c>
      <c r="S263">
        <f t="shared" si="54"/>
        <v>0</v>
      </c>
      <c r="T263" t="b">
        <f t="shared" si="55"/>
        <v>0</v>
      </c>
      <c r="U263" t="b">
        <f t="shared" si="56"/>
        <v>0</v>
      </c>
    </row>
    <row r="264" spans="1:21" x14ac:dyDescent="0.2">
      <c r="A264">
        <f t="shared" si="68"/>
        <v>100</v>
      </c>
      <c r="B264">
        <f t="shared" si="57"/>
        <v>56.729304031189514</v>
      </c>
      <c r="C264" s="9">
        <f t="shared" si="58"/>
        <v>1.4700000000000011</v>
      </c>
      <c r="D264" s="9">
        <f t="shared" si="59"/>
        <v>77.729304031189514</v>
      </c>
      <c r="E264" s="9">
        <f t="shared" si="60"/>
        <v>-22.351252866225177</v>
      </c>
      <c r="F264" s="9">
        <f t="shared" si="61"/>
        <v>-16.194577836726815</v>
      </c>
      <c r="G264" s="10">
        <f t="shared" si="71"/>
        <v>2.1666666599999997</v>
      </c>
      <c r="H264" s="5">
        <f t="shared" si="71"/>
        <v>1</v>
      </c>
      <c r="I264">
        <f t="shared" si="63"/>
        <v>57.285722205884269</v>
      </c>
      <c r="J264">
        <f t="shared" si="64"/>
        <v>44.792401103602664</v>
      </c>
      <c r="K264">
        <f t="shared" si="65"/>
        <v>-35.711269538112433</v>
      </c>
      <c r="L264">
        <f t="shared" si="66"/>
        <v>-10.079955973001741</v>
      </c>
      <c r="M264">
        <f t="shared" si="67"/>
        <v>-24.137636335288594</v>
      </c>
      <c r="S264">
        <f t="shared" si="54"/>
        <v>0</v>
      </c>
      <c r="T264" t="b">
        <f t="shared" si="55"/>
        <v>0</v>
      </c>
      <c r="U264" t="b">
        <f t="shared" si="56"/>
        <v>0</v>
      </c>
    </row>
    <row r="265" spans="1:21" x14ac:dyDescent="0.2">
      <c r="A265">
        <f t="shared" si="68"/>
        <v>100</v>
      </c>
      <c r="B265">
        <f t="shared" si="57"/>
        <v>56.997876998603616</v>
      </c>
      <c r="C265" s="9">
        <f t="shared" si="58"/>
        <v>1.4760000000000011</v>
      </c>
      <c r="D265" s="9">
        <f t="shared" si="59"/>
        <v>77.997876998603616</v>
      </c>
      <c r="E265" s="9">
        <f t="shared" si="60"/>
        <v>-22.565954960907888</v>
      </c>
      <c r="F265" s="9">
        <f t="shared" si="61"/>
        <v>-16.340372563696885</v>
      </c>
      <c r="G265" s="10">
        <f t="shared" si="71"/>
        <v>2.1666666599999997</v>
      </c>
      <c r="H265" s="5">
        <f t="shared" si="71"/>
        <v>1</v>
      </c>
      <c r="I265">
        <f t="shared" si="63"/>
        <v>57.328913851906783</v>
      </c>
      <c r="J265">
        <f t="shared" si="64"/>
        <v>44.731921367764656</v>
      </c>
      <c r="K265">
        <f t="shared" si="65"/>
        <v>-35.856095356124165</v>
      </c>
      <c r="L265">
        <f t="shared" si="66"/>
        <v>-10.073935493776883</v>
      </c>
      <c r="M265">
        <f t="shared" si="67"/>
        <v>-24.098961400459551</v>
      </c>
      <c r="S265">
        <f t="shared" si="54"/>
        <v>0</v>
      </c>
      <c r="T265" t="b">
        <f t="shared" si="55"/>
        <v>0</v>
      </c>
      <c r="U265" t="b">
        <f t="shared" si="56"/>
        <v>0</v>
      </c>
    </row>
    <row r="266" spans="1:21" x14ac:dyDescent="0.2">
      <c r="A266">
        <f t="shared" si="68"/>
        <v>100</v>
      </c>
      <c r="B266">
        <f t="shared" si="57"/>
        <v>57.266087195971309</v>
      </c>
      <c r="C266" s="9">
        <f t="shared" si="58"/>
        <v>1.4820000000000011</v>
      </c>
      <c r="D266" s="9">
        <f t="shared" si="59"/>
        <v>78.266087195971309</v>
      </c>
      <c r="E266" s="9">
        <f t="shared" si="60"/>
        <v>-22.781525314349842</v>
      </c>
      <c r="F266" s="9">
        <f t="shared" si="61"/>
        <v>-16.486569887627443</v>
      </c>
      <c r="G266" s="10">
        <f t="shared" si="71"/>
        <v>2.1666666599999997</v>
      </c>
      <c r="H266" s="5">
        <f t="shared" si="71"/>
        <v>1</v>
      </c>
      <c r="I266">
        <f t="shared" si="63"/>
        <v>57.372384840083136</v>
      </c>
      <c r="J266">
        <f t="shared" si="64"/>
        <v>44.671477754801998</v>
      </c>
      <c r="K266">
        <f t="shared" si="65"/>
        <v>-36.000689124526922</v>
      </c>
      <c r="L266">
        <f t="shared" si="66"/>
        <v>-10.067951652640927</v>
      </c>
      <c r="M266">
        <f t="shared" si="67"/>
        <v>-24.06025011339521</v>
      </c>
      <c r="S266">
        <f t="shared" si="54"/>
        <v>0</v>
      </c>
      <c r="T266" t="b">
        <f t="shared" si="55"/>
        <v>0</v>
      </c>
      <c r="U266" t="b">
        <f t="shared" si="56"/>
        <v>0</v>
      </c>
    </row>
    <row r="267" spans="1:21" x14ac:dyDescent="0.2">
      <c r="A267">
        <f t="shared" si="68"/>
        <v>100</v>
      </c>
      <c r="B267">
        <f t="shared" si="57"/>
        <v>57.533934839370374</v>
      </c>
      <c r="C267" s="9">
        <f t="shared" si="58"/>
        <v>1.4880000000000011</v>
      </c>
      <c r="D267" s="9">
        <f t="shared" si="59"/>
        <v>78.533934839370374</v>
      </c>
      <c r="E267" s="9">
        <f t="shared" si="60"/>
        <v>-22.997962533599043</v>
      </c>
      <c r="F267" s="9">
        <f t="shared" si="61"/>
        <v>-16.633167495982082</v>
      </c>
      <c r="G267" s="10">
        <f t="shared" si="71"/>
        <v>2.1666666599999997</v>
      </c>
      <c r="H267" s="5">
        <f t="shared" si="71"/>
        <v>1</v>
      </c>
      <c r="I267">
        <f t="shared" si="63"/>
        <v>57.416132360587795</v>
      </c>
      <c r="J267">
        <f t="shared" si="64"/>
        <v>44.611070044886155</v>
      </c>
      <c r="K267">
        <f t="shared" si="65"/>
        <v>-36.14505062520729</v>
      </c>
      <c r="L267">
        <f t="shared" si="66"/>
        <v>-10.06200372712112</v>
      </c>
      <c r="M267">
        <f t="shared" si="67"/>
        <v>-24.021502565128273</v>
      </c>
      <c r="S267">
        <f t="shared" si="54"/>
        <v>0</v>
      </c>
      <c r="T267" t="b">
        <f t="shared" si="55"/>
        <v>0</v>
      </c>
      <c r="U267" t="b">
        <f t="shared" si="56"/>
        <v>0</v>
      </c>
    </row>
    <row r="268" spans="1:21" x14ac:dyDescent="0.2">
      <c r="A268">
        <f t="shared" si="68"/>
        <v>100</v>
      </c>
      <c r="B268">
        <f t="shared" si="57"/>
        <v>57.801420143572599</v>
      </c>
      <c r="C268" s="9">
        <f t="shared" si="58"/>
        <v>1.4940000000000011</v>
      </c>
      <c r="D268" s="9">
        <f t="shared" si="59"/>
        <v>78.801420143572599</v>
      </c>
      <c r="E268" s="9">
        <f t="shared" si="60"/>
        <v>-23.215265224396461</v>
      </c>
      <c r="F268" s="9">
        <f t="shared" si="61"/>
        <v>-16.780163080718797</v>
      </c>
      <c r="G268" s="10">
        <f t="shared" si="71"/>
        <v>2.1666666599999997</v>
      </c>
      <c r="H268" s="5">
        <f t="shared" si="71"/>
        <v>1</v>
      </c>
      <c r="I268">
        <f t="shared" si="63"/>
        <v>57.460153613453471</v>
      </c>
      <c r="J268">
        <f t="shared" si="64"/>
        <v>44.550698022523427</v>
      </c>
      <c r="K268">
        <f t="shared" si="65"/>
        <v>-36.289179640598057</v>
      </c>
      <c r="L268">
        <f t="shared" si="66"/>
        <v>-10.056091000199743</v>
      </c>
      <c r="M268">
        <f t="shared" si="67"/>
        <v>-23.982718853205078</v>
      </c>
      <c r="S268">
        <f t="shared" si="54"/>
        <v>0</v>
      </c>
      <c r="T268" t="b">
        <f t="shared" si="55"/>
        <v>0</v>
      </c>
      <c r="U268" t="b">
        <f t="shared" si="56"/>
        <v>0</v>
      </c>
    </row>
    <row r="269" spans="1:21" x14ac:dyDescent="0.2">
      <c r="A269">
        <f t="shared" si="68"/>
        <v>100</v>
      </c>
      <c r="B269">
        <f t="shared" si="57"/>
        <v>58.068543322069743</v>
      </c>
      <c r="C269" s="9">
        <f t="shared" si="58"/>
        <v>1.5000000000000011</v>
      </c>
      <c r="D269" s="9">
        <f t="shared" si="59"/>
        <v>79.068543322069743</v>
      </c>
      <c r="E269" s="9">
        <f t="shared" si="60"/>
        <v>-23.433431991179408</v>
      </c>
      <c r="F269" s="9">
        <f t="shared" si="61"/>
        <v>-16.92755433828334</v>
      </c>
      <c r="G269" s="10">
        <f t="shared" si="71"/>
        <v>2.1666666599999997</v>
      </c>
      <c r="H269" s="5">
        <f t="shared" si="71"/>
        <v>1</v>
      </c>
      <c r="I269">
        <f t="shared" si="63"/>
        <v>57.504445808658538</v>
      </c>
      <c r="J269">
        <f t="shared" si="64"/>
        <v>44.490361476522231</v>
      </c>
      <c r="K269">
        <f t="shared" si="65"/>
        <v>-36.433075953717285</v>
      </c>
      <c r="L269">
        <f t="shared" si="66"/>
        <v>-10.050212760307762</v>
      </c>
      <c r="M269">
        <f t="shared" si="67"/>
        <v>-23.943899081612635</v>
      </c>
      <c r="S269">
        <f t="shared" si="54"/>
        <v>0</v>
      </c>
      <c r="T269" t="b">
        <f t="shared" si="55"/>
        <v>0</v>
      </c>
      <c r="U269" t="b">
        <f t="shared" si="56"/>
        <v>0</v>
      </c>
    </row>
    <row r="270" spans="1:21" x14ac:dyDescent="0.2">
      <c r="A270">
        <f t="shared" si="68"/>
        <v>100</v>
      </c>
      <c r="B270">
        <f t="shared" si="57"/>
        <v>58.335304587099188</v>
      </c>
      <c r="C270" s="9">
        <f t="shared" si="58"/>
        <v>1.5060000000000011</v>
      </c>
      <c r="D270" s="9">
        <f t="shared" si="59"/>
        <v>79.335304587099188</v>
      </c>
      <c r="E270" s="9">
        <f t="shared" si="60"/>
        <v>-23.652461437085179</v>
      </c>
      <c r="F270" s="9">
        <f t="shared" si="61"/>
        <v>-17.075338969602715</v>
      </c>
      <c r="G270" s="10">
        <f t="shared" si="71"/>
        <v>2.1666666599999997</v>
      </c>
      <c r="H270" s="5">
        <f t="shared" si="71"/>
        <v>1</v>
      </c>
      <c r="I270">
        <f t="shared" si="63"/>
        <v>57.549006166212592</v>
      </c>
      <c r="J270">
        <f t="shared" si="64"/>
        <v>44.430060199960387</v>
      </c>
      <c r="K270">
        <f t="shared" si="65"/>
        <v>-36.576739348206964</v>
      </c>
      <c r="L270">
        <f t="shared" si="66"/>
        <v>-10.044368301318123</v>
      </c>
      <c r="M270">
        <f t="shared" si="67"/>
        <v>-23.905043360705754</v>
      </c>
      <c r="S270">
        <f t="shared" si="54"/>
        <v>0</v>
      </c>
      <c r="T270" t="b">
        <f t="shared" si="55"/>
        <v>0</v>
      </c>
      <c r="U270" t="b">
        <f t="shared" si="56"/>
        <v>0</v>
      </c>
    </row>
    <row r="271" spans="1:21" x14ac:dyDescent="0.2">
      <c r="A271">
        <f t="shared" si="68"/>
        <v>100</v>
      </c>
      <c r="B271">
        <f t="shared" si="57"/>
        <v>58.60170414966953</v>
      </c>
      <c r="C271" s="9">
        <f t="shared" si="58"/>
        <v>1.5120000000000011</v>
      </c>
      <c r="D271" s="9">
        <f t="shared" si="59"/>
        <v>79.60170414966953</v>
      </c>
      <c r="E271" s="9">
        <f t="shared" si="60"/>
        <v>-23.872352163954915</v>
      </c>
      <c r="F271" s="9">
        <f t="shared" si="61"/>
        <v>-17.223514680079116</v>
      </c>
      <c r="G271" s="10">
        <f t="shared" si="71"/>
        <v>2.1666666599999997</v>
      </c>
      <c r="H271" s="5">
        <f t="shared" si="71"/>
        <v>1</v>
      </c>
      <c r="I271">
        <f t="shared" si="63"/>
        <v>57.59383191624012</v>
      </c>
      <c r="J271">
        <f t="shared" si="64"/>
        <v>44.36979399015248</v>
      </c>
      <c r="K271">
        <f t="shared" si="65"/>
        <v>-36.720169608371201</v>
      </c>
      <c r="L271">
        <f t="shared" si="66"/>
        <v>-10.038556922538737</v>
      </c>
      <c r="M271">
        <f t="shared" si="67"/>
        <v>-23.866151807134308</v>
      </c>
      <c r="S271">
        <f t="shared" si="54"/>
        <v>0</v>
      </c>
      <c r="T271" t="b">
        <f t="shared" si="55"/>
        <v>0</v>
      </c>
      <c r="U271" t="b">
        <f t="shared" si="56"/>
        <v>0</v>
      </c>
    </row>
    <row r="272" spans="1:21" x14ac:dyDescent="0.2">
      <c r="A272">
        <f t="shared" si="68"/>
        <v>100</v>
      </c>
      <c r="B272">
        <f t="shared" si="57"/>
        <v>58.867742219585836</v>
      </c>
      <c r="C272" s="9">
        <f t="shared" si="58"/>
        <v>1.5180000000000011</v>
      </c>
      <c r="D272" s="9">
        <f t="shared" si="59"/>
        <v>79.867742219585836</v>
      </c>
      <c r="E272" s="9">
        <f t="shared" si="60"/>
        <v>-24.093102772337669</v>
      </c>
      <c r="F272" s="9">
        <f t="shared" si="61"/>
        <v>-17.372079179584031</v>
      </c>
      <c r="G272" s="10">
        <f t="shared" si="71"/>
        <v>2.1666666599999997</v>
      </c>
      <c r="H272" s="5">
        <f t="shared" si="71"/>
        <v>1</v>
      </c>
      <c r="I272">
        <f t="shared" si="63"/>
        <v>57.6389202990622</v>
      </c>
      <c r="J272">
        <f t="shared" si="64"/>
        <v>44.309562648617245</v>
      </c>
      <c r="K272">
        <f t="shared" si="65"/>
        <v>-36.863366519214004</v>
      </c>
      <c r="L272">
        <f t="shared" si="66"/>
        <v>-10.032777928705075</v>
      </c>
      <c r="M272">
        <f t="shared" si="67"/>
        <v>-23.827224543770633</v>
      </c>
      <c r="S272">
        <f t="shared" si="54"/>
        <v>0</v>
      </c>
      <c r="T272" t="b">
        <f t="shared" si="55"/>
        <v>0</v>
      </c>
      <c r="U272" t="b">
        <f t="shared" si="56"/>
        <v>0</v>
      </c>
    </row>
    <row r="273" spans="1:21" x14ac:dyDescent="0.2">
      <c r="A273">
        <f t="shared" si="68"/>
        <v>100</v>
      </c>
      <c r="B273">
        <f t="shared" si="57"/>
        <v>59.133419005474821</v>
      </c>
      <c r="C273" s="9">
        <f t="shared" si="58"/>
        <v>1.5240000000000011</v>
      </c>
      <c r="D273" s="9">
        <f t="shared" si="59"/>
        <v>80.133419005474821</v>
      </c>
      <c r="E273" s="9">
        <f t="shared" si="60"/>
        <v>-24.314711861494743</v>
      </c>
      <c r="F273" s="9">
        <f t="shared" si="61"/>
        <v>-17.52103018245273</v>
      </c>
      <c r="G273" s="10">
        <f t="shared" si="71"/>
        <v>2.1666666599999997</v>
      </c>
      <c r="H273" s="5">
        <f t="shared" si="71"/>
        <v>1</v>
      </c>
      <c r="I273">
        <f t="shared" si="63"/>
        <v>57.684268565276476</v>
      </c>
      <c r="J273">
        <f t="shared" si="64"/>
        <v>44.249365981045017</v>
      </c>
      <c r="K273">
        <f t="shared" si="65"/>
        <v>-37.006329866476626</v>
      </c>
      <c r="L273">
        <f t="shared" si="66"/>
        <v>-10.027030629972495</v>
      </c>
      <c r="M273">
        <f t="shared" si="67"/>
        <v>-23.78826169963704</v>
      </c>
      <c r="S273">
        <f t="shared" si="54"/>
        <v>0</v>
      </c>
      <c r="T273" t="b">
        <f t="shared" si="55"/>
        <v>0</v>
      </c>
      <c r="U273" t="b">
        <f t="shared" si="56"/>
        <v>0</v>
      </c>
    </row>
    <row r="274" spans="1:21" x14ac:dyDescent="0.2">
      <c r="A274">
        <f t="shared" si="68"/>
        <v>100</v>
      </c>
      <c r="B274">
        <f t="shared" si="57"/>
        <v>59.398734714809748</v>
      </c>
      <c r="C274" s="9">
        <f t="shared" si="58"/>
        <v>1.5300000000000011</v>
      </c>
      <c r="D274" s="9">
        <f t="shared" si="59"/>
        <v>80.398734714809748</v>
      </c>
      <c r="E274" s="9">
        <f t="shared" si="60"/>
        <v>-24.537178029404195</v>
      </c>
      <c r="F274" s="9">
        <f t="shared" si="61"/>
        <v>-17.670365407478968</v>
      </c>
      <c r="G274" s="10">
        <f t="shared" si="71"/>
        <v>2.1666666599999997</v>
      </c>
      <c r="H274" s="5">
        <f t="shared" si="71"/>
        <v>1</v>
      </c>
      <c r="I274">
        <f t="shared" si="63"/>
        <v>57.729873975835133</v>
      </c>
      <c r="J274">
        <f t="shared" si="64"/>
        <v>44.189203797265179</v>
      </c>
      <c r="K274">
        <f t="shared" si="65"/>
        <v>-37.149059436674449</v>
      </c>
      <c r="L274">
        <f t="shared" si="66"/>
        <v>-10.021314341908166</v>
      </c>
      <c r="M274">
        <f t="shared" si="67"/>
        <v>-23.749263409833496</v>
      </c>
      <c r="S274">
        <f t="shared" si="54"/>
        <v>0</v>
      </c>
      <c r="T274" t="b">
        <f t="shared" si="55"/>
        <v>0</v>
      </c>
      <c r="U274" t="b">
        <f t="shared" si="56"/>
        <v>0</v>
      </c>
    </row>
    <row r="275" spans="1:21" x14ac:dyDescent="0.2">
      <c r="A275">
        <f t="shared" si="68"/>
        <v>100</v>
      </c>
      <c r="B275">
        <f t="shared" si="57"/>
        <v>59.663689553935185</v>
      </c>
      <c r="C275" s="9">
        <f t="shared" si="58"/>
        <v>1.5360000000000011</v>
      </c>
      <c r="D275" s="9">
        <f t="shared" si="59"/>
        <v>80.663689553935185</v>
      </c>
      <c r="E275" s="9">
        <f t="shared" si="60"/>
        <v>-24.760499872765621</v>
      </c>
      <c r="F275" s="9">
        <f t="shared" si="61"/>
        <v>-17.820082577909997</v>
      </c>
      <c r="G275" s="10">
        <f t="shared" si="71"/>
        <v>2.1666666599999997</v>
      </c>
      <c r="H275" s="5">
        <f t="shared" si="71"/>
        <v>1</v>
      </c>
      <c r="I275">
        <f t="shared" si="63"/>
        <v>57.775733802121067</v>
      </c>
      <c r="J275">
        <f t="shared" si="64"/>
        <v>44.129075911213732</v>
      </c>
      <c r="K275">
        <f t="shared" si="65"/>
        <v>-37.291555017133447</v>
      </c>
      <c r="L275">
        <f t="shared" si="66"/>
        <v>-10.015628385482714</v>
      </c>
      <c r="M275">
        <f t="shared" si="67"/>
        <v>-23.71022981546546</v>
      </c>
      <c r="S275">
        <f t="shared" si="54"/>
        <v>0</v>
      </c>
      <c r="T275" t="b">
        <f t="shared" si="55"/>
        <v>0</v>
      </c>
      <c r="U275" t="b">
        <f t="shared" si="56"/>
        <v>0</v>
      </c>
    </row>
    <row r="276" spans="1:21" x14ac:dyDescent="0.2">
      <c r="A276">
        <f t="shared" si="68"/>
        <v>100</v>
      </c>
      <c r="B276">
        <f t="shared" si="57"/>
        <v>59.928283728091529</v>
      </c>
      <c r="C276" s="9">
        <f t="shared" si="58"/>
        <v>1.5420000000000011</v>
      </c>
      <c r="D276" s="9">
        <f t="shared" si="59"/>
        <v>80.928283728091529</v>
      </c>
      <c r="E276" s="9">
        <f t="shared" si="60"/>
        <v>-24.984675987005101</v>
      </c>
      <c r="F276" s="9">
        <f t="shared" si="61"/>
        <v>-17.970179421441852</v>
      </c>
      <c r="G276" s="10">
        <f t="shared" si="71"/>
        <v>2.1666666599999997</v>
      </c>
      <c r="H276" s="5">
        <f t="shared" si="71"/>
        <v>1</v>
      </c>
      <c r="I276">
        <f t="shared" si="63"/>
        <v>57.821845326022235</v>
      </c>
      <c r="J276">
        <f t="shared" si="64"/>
        <v>44.068982140900836</v>
      </c>
      <c r="K276">
        <f t="shared" si="65"/>
        <v>-37.433816396026238</v>
      </c>
      <c r="L276">
        <f t="shared" si="66"/>
        <v>-10.009972087061511</v>
      </c>
      <c r="M276">
        <f t="shared" si="67"/>
        <v>-23.671161063571855</v>
      </c>
      <c r="S276">
        <f t="shared" ref="S276:S289" si="72">GESTEP(E276,H276)</f>
        <v>0</v>
      </c>
      <c r="T276" t="b">
        <f t="shared" ref="T276:T289" si="73">AND(S275=0,S276=1)</f>
        <v>0</v>
      </c>
      <c r="U276" t="b">
        <f t="shared" ref="U276:U289" si="74">AND(S276=1,S277=0)</f>
        <v>0</v>
      </c>
    </row>
    <row r="277" spans="1:21" x14ac:dyDescent="0.2">
      <c r="A277">
        <f t="shared" si="68"/>
        <v>100</v>
      </c>
      <c r="B277">
        <f t="shared" ref="B277:B289" si="75">ABS(D277-$D$11)</f>
        <v>60.192517441439364</v>
      </c>
      <c r="C277" s="9">
        <f t="shared" ref="C277:C289" si="76">C276+_dt</f>
        <v>1.5480000000000012</v>
      </c>
      <c r="D277" s="9">
        <f t="shared" ref="D277:D289" si="77">D276+$C$7*(J276+J277)/2</f>
        <v>81.192517441439364</v>
      </c>
      <c r="E277" s="9">
        <f t="shared" ref="E277:E289" si="78">E276+$C$7*(K276+K277)/2</f>
        <v>-25.209704966280402</v>
      </c>
      <c r="F277" s="9">
        <f t="shared" ref="F277:F289" si="79">$O$1*D277^2+$O$2*D277+$O$3</f>
        <v>-18.120653670214853</v>
      </c>
      <c r="G277" s="10">
        <f t="shared" ref="G277:H289" si="80">G276</f>
        <v>2.1666666599999997</v>
      </c>
      <c r="H277" s="5">
        <f t="shared" si="80"/>
        <v>1</v>
      </c>
      <c r="I277">
        <f t="shared" ref="I277:I289" si="81">SQRT(J277^2+K277^2)</f>
        <v>57.86820584000413</v>
      </c>
      <c r="J277">
        <f t="shared" ref="J277:J289" si="82">J276+L276*$C$7</f>
        <v>44.008922308378466</v>
      </c>
      <c r="K277">
        <f t="shared" ref="K277:K289" si="83">K276+M276*$C$7</f>
        <v>-37.575843362407667</v>
      </c>
      <c r="L277">
        <f t="shared" ref="L277:L289" si="84">-$C$15*I277*J277</f>
        <v>-10.004344778395659</v>
      </c>
      <c r="M277">
        <f t="shared" ref="M277:M289" si="85">-$C$6-$C$15*I277*K277</f>
        <v>-23.632057307053209</v>
      </c>
      <c r="S277">
        <f t="shared" si="72"/>
        <v>0</v>
      </c>
      <c r="T277" t="b">
        <f t="shared" si="73"/>
        <v>0</v>
      </c>
      <c r="U277" t="b">
        <f t="shared" si="74"/>
        <v>0</v>
      </c>
    </row>
    <row r="278" spans="1:21" x14ac:dyDescent="0.2">
      <c r="A278">
        <f t="shared" ref="A278:A289" si="86">IF(B278&lt;B277,B278,100)</f>
        <v>100</v>
      </c>
      <c r="B278">
        <f t="shared" si="75"/>
        <v>60.456390897083622</v>
      </c>
      <c r="C278" s="9">
        <f t="shared" si="76"/>
        <v>1.5540000000000012</v>
      </c>
      <c r="D278" s="9">
        <f t="shared" si="77"/>
        <v>81.456390897083622</v>
      </c>
      <c r="E278" s="9">
        <f t="shared" si="78"/>
        <v>-25.435585403486375</v>
      </c>
      <c r="F278" s="9">
        <f t="shared" si="79"/>
        <v>-18.271503060809483</v>
      </c>
      <c r="G278" s="10">
        <f t="shared" si="80"/>
        <v>2.1666666599999997</v>
      </c>
      <c r="H278" s="5">
        <f t="shared" si="80"/>
        <v>1</v>
      </c>
      <c r="I278">
        <f t="shared" si="81"/>
        <v>57.91481264718044</v>
      </c>
      <c r="J278">
        <f t="shared" si="82"/>
        <v>43.948896239708091</v>
      </c>
      <c r="K278">
        <f t="shared" si="83"/>
        <v>-37.717635706249986</v>
      </c>
      <c r="L278">
        <f t="shared" si="84"/>
        <v>-9.9987457966126403</v>
      </c>
      <c r="M278">
        <f t="shared" si="85"/>
        <v>-23.592918704600017</v>
      </c>
      <c r="S278">
        <f t="shared" si="72"/>
        <v>0</v>
      </c>
      <c r="T278" t="b">
        <f t="shared" si="73"/>
        <v>0</v>
      </c>
      <c r="U278" t="b">
        <f t="shared" si="74"/>
        <v>0</v>
      </c>
    </row>
    <row r="279" spans="1:21" x14ac:dyDescent="0.2">
      <c r="A279">
        <f t="shared" si="86"/>
        <v>100</v>
      </c>
      <c r="B279">
        <f t="shared" si="75"/>
        <v>60.719904297097528</v>
      </c>
      <c r="C279" s="9">
        <f t="shared" si="76"/>
        <v>1.5600000000000012</v>
      </c>
      <c r="D279" s="9">
        <f t="shared" si="77"/>
        <v>81.719904297097528</v>
      </c>
      <c r="E279" s="9">
        <f t="shared" si="78"/>
        <v>-25.662315890260558</v>
      </c>
      <c r="F279" s="9">
        <f t="shared" si="79"/>
        <v>-18.422725334242369</v>
      </c>
      <c r="G279" s="10">
        <f t="shared" si="80"/>
        <v>2.1666666599999997</v>
      </c>
      <c r="H279" s="5">
        <f t="shared" si="80"/>
        <v>1</v>
      </c>
      <c r="I279">
        <f t="shared" si="81"/>
        <v>57.961663061381934</v>
      </c>
      <c r="J279">
        <f t="shared" si="82"/>
        <v>43.888903764928415</v>
      </c>
      <c r="K279">
        <f t="shared" si="83"/>
        <v>-37.859193218477586</v>
      </c>
      <c r="L279">
        <f t="shared" si="84"/>
        <v>-9.9931744842066497</v>
      </c>
      <c r="M279">
        <f t="shared" si="85"/>
        <v>-23.553745420621198</v>
      </c>
      <c r="S279">
        <f t="shared" si="72"/>
        <v>0</v>
      </c>
      <c r="T279" t="b">
        <f t="shared" si="73"/>
        <v>0</v>
      </c>
      <c r="U279" t="b">
        <f t="shared" si="74"/>
        <v>0</v>
      </c>
    </row>
    <row r="280" spans="1:21" x14ac:dyDescent="0.2">
      <c r="A280">
        <f t="shared" si="86"/>
        <v>100</v>
      </c>
      <c r="B280">
        <f t="shared" si="75"/>
        <v>60.983057842546387</v>
      </c>
      <c r="C280" s="9">
        <f t="shared" si="76"/>
        <v>1.5660000000000012</v>
      </c>
      <c r="D280" s="9">
        <f t="shared" si="77"/>
        <v>81.983057842546387</v>
      </c>
      <c r="E280" s="9">
        <f t="shared" si="78"/>
        <v>-25.889895016988994</v>
      </c>
      <c r="F280" s="9">
        <f t="shared" si="79"/>
        <v>-18.574318235962675</v>
      </c>
      <c r="G280" s="10">
        <f t="shared" si="80"/>
        <v>2.1666666599999997</v>
      </c>
      <c r="H280" s="5">
        <f t="shared" si="80"/>
        <v>1</v>
      </c>
      <c r="I280">
        <f t="shared" si="81"/>
        <v>58.008754407223471</v>
      </c>
      <c r="J280">
        <f t="shared" si="82"/>
        <v>43.828944718023173</v>
      </c>
      <c r="K280">
        <f t="shared" si="83"/>
        <v>-38.000515691001311</v>
      </c>
      <c r="L280">
        <f t="shared" si="84"/>
        <v>-9.9876301890286303</v>
      </c>
      <c r="M280">
        <f t="shared" si="85"/>
        <v>-23.514537625172849</v>
      </c>
      <c r="S280">
        <f t="shared" si="72"/>
        <v>0</v>
      </c>
      <c r="T280" t="b">
        <f t="shared" si="73"/>
        <v>0</v>
      </c>
      <c r="U280" t="b">
        <f t="shared" si="74"/>
        <v>0</v>
      </c>
    </row>
    <row r="281" spans="1:21" x14ac:dyDescent="0.2">
      <c r="A281">
        <f t="shared" si="86"/>
        <v>100</v>
      </c>
      <c r="B281">
        <f t="shared" si="75"/>
        <v>61.245851733511117</v>
      </c>
      <c r="C281" s="9">
        <f t="shared" si="76"/>
        <v>1.5720000000000012</v>
      </c>
      <c r="D281" s="9">
        <f t="shared" si="77"/>
        <v>82.245851733511117</v>
      </c>
      <c r="E281" s="9">
        <f t="shared" si="78"/>
        <v>-26.118321372812254</v>
      </c>
      <c r="F281" s="9">
        <f t="shared" si="79"/>
        <v>-18.726279515848613</v>
      </c>
      <c r="G281" s="10">
        <f t="shared" si="80"/>
        <v>2.1666666599999997</v>
      </c>
      <c r="H281" s="5">
        <f t="shared" si="80"/>
        <v>1</v>
      </c>
      <c r="I281">
        <f t="shared" si="81"/>
        <v>58.056084020169315</v>
      </c>
      <c r="J281">
        <f t="shared" si="82"/>
        <v>43.769018936889005</v>
      </c>
      <c r="K281">
        <f t="shared" si="83"/>
        <v>-38.141602916752348</v>
      </c>
      <c r="L281">
        <f t="shared" si="84"/>
        <v>-9.9821122642759761</v>
      </c>
      <c r="M281">
        <f t="shared" si="85"/>
        <v>-23.475295493887081</v>
      </c>
      <c r="S281">
        <f t="shared" si="72"/>
        <v>0</v>
      </c>
      <c r="T281" t="b">
        <f t="shared" si="73"/>
        <v>0</v>
      </c>
      <c r="U281" t="b">
        <f t="shared" si="74"/>
        <v>0</v>
      </c>
    </row>
    <row r="282" spans="1:21" x14ac:dyDescent="0.2">
      <c r="A282">
        <f t="shared" si="86"/>
        <v>100</v>
      </c>
      <c r="B282">
        <f t="shared" si="75"/>
        <v>61.508286169111699</v>
      </c>
      <c r="C282" s="9">
        <f t="shared" si="76"/>
        <v>1.5780000000000012</v>
      </c>
      <c r="D282" s="9">
        <f t="shared" si="77"/>
        <v>82.508286169111699</v>
      </c>
      <c r="E282" s="9">
        <f t="shared" si="78"/>
        <v>-26.347593545631657</v>
      </c>
      <c r="F282" s="9">
        <f t="shared" si="79"/>
        <v>-18.878606928204317</v>
      </c>
      <c r="G282" s="10">
        <f t="shared" si="80"/>
        <v>2.1666666599999997</v>
      </c>
      <c r="H282" s="5">
        <f t="shared" si="80"/>
        <v>1</v>
      </c>
      <c r="I282">
        <f t="shared" si="81"/>
        <v>58.103649246596618</v>
      </c>
      <c r="J282">
        <f t="shared" si="82"/>
        <v>43.709126263303347</v>
      </c>
      <c r="K282">
        <f t="shared" si="83"/>
        <v>-38.282454689715671</v>
      </c>
      <c r="L282">
        <f t="shared" si="84"/>
        <v>-9.9766200684819424</v>
      </c>
      <c r="M282">
        <f t="shared" si="85"/>
        <v>-23.436019207901147</v>
      </c>
      <c r="S282">
        <f t="shared" si="72"/>
        <v>0</v>
      </c>
      <c r="T282" t="b">
        <f t="shared" si="73"/>
        <v>0</v>
      </c>
      <c r="U282" t="b">
        <f t="shared" si="74"/>
        <v>0</v>
      </c>
    </row>
    <row r="283" spans="1:21" x14ac:dyDescent="0.2">
      <c r="A283">
        <f t="shared" si="86"/>
        <v>100</v>
      </c>
      <c r="B283">
        <f t="shared" si="75"/>
        <v>61.770361347530283</v>
      </c>
      <c r="C283" s="9">
        <f t="shared" si="76"/>
        <v>1.5840000000000012</v>
      </c>
      <c r="D283" s="9">
        <f t="shared" si="77"/>
        <v>82.770361347530283</v>
      </c>
      <c r="E283" s="9">
        <f t="shared" si="78"/>
        <v>-26.577710122115693</v>
      </c>
      <c r="F283" s="9">
        <f t="shared" si="79"/>
        <v>-19.031298231756825</v>
      </c>
      <c r="G283" s="10">
        <f t="shared" si="80"/>
        <v>2.1666666599999997</v>
      </c>
      <c r="H283" s="5">
        <f t="shared" si="80"/>
        <v>1</v>
      </c>
      <c r="I283">
        <f t="shared" si="81"/>
        <v>58.151447443857116</v>
      </c>
      <c r="J283">
        <f t="shared" si="82"/>
        <v>43.649266542892455</v>
      </c>
      <c r="K283">
        <f t="shared" si="83"/>
        <v>-38.423070804963075</v>
      </c>
      <c r="L283">
        <f t="shared" si="84"/>
        <v>-9.9711529655047464</v>
      </c>
      <c r="M283">
        <f t="shared" si="85"/>
        <v>-23.396708953786728</v>
      </c>
      <c r="S283">
        <f t="shared" si="72"/>
        <v>0</v>
      </c>
      <c r="T283" t="b">
        <f t="shared" si="73"/>
        <v>0</v>
      </c>
      <c r="U283" t="b">
        <f t="shared" si="74"/>
        <v>0</v>
      </c>
    </row>
    <row r="284" spans="1:21" x14ac:dyDescent="0.2">
      <c r="A284">
        <f t="shared" si="86"/>
        <v>100</v>
      </c>
      <c r="B284">
        <f t="shared" si="75"/>
        <v>62.032077466034252</v>
      </c>
      <c r="C284" s="9">
        <f t="shared" si="76"/>
        <v>1.5900000000000012</v>
      </c>
      <c r="D284" s="9">
        <f t="shared" si="77"/>
        <v>83.032077466034252</v>
      </c>
      <c r="E284" s="9">
        <f t="shared" si="78"/>
        <v>-26.80866968770664</v>
      </c>
      <c r="F284" s="9">
        <f t="shared" si="79"/>
        <v>-19.184351189653444</v>
      </c>
      <c r="G284" s="10">
        <f t="shared" si="80"/>
        <v>2.1666666599999997</v>
      </c>
      <c r="H284" s="5">
        <f t="shared" si="80"/>
        <v>1</v>
      </c>
      <c r="I284">
        <f t="shared" si="81"/>
        <v>58.199475980337155</v>
      </c>
      <c r="J284">
        <f t="shared" si="82"/>
        <v>43.589439625099423</v>
      </c>
      <c r="K284">
        <f t="shared" si="83"/>
        <v>-38.563451058685793</v>
      </c>
      <c r="L284">
        <f t="shared" si="84"/>
        <v>-9.9657103245163654</v>
      </c>
      <c r="M284">
        <f t="shared" si="85"/>
        <v>-23.357364923479444</v>
      </c>
      <c r="S284">
        <f t="shared" si="72"/>
        <v>0</v>
      </c>
      <c r="T284" t="b">
        <f t="shared" si="73"/>
        <v>0</v>
      </c>
      <c r="U284" t="b">
        <f t="shared" si="74"/>
        <v>0</v>
      </c>
    </row>
    <row r="285" spans="1:21" x14ac:dyDescent="0.2">
      <c r="A285">
        <f t="shared" si="86"/>
        <v>100</v>
      </c>
      <c r="B285">
        <f t="shared" si="75"/>
        <v>62.293434720999002</v>
      </c>
      <c r="C285" s="9">
        <f t="shared" si="76"/>
        <v>1.5960000000000012</v>
      </c>
      <c r="D285" s="9">
        <f t="shared" si="77"/>
        <v>83.293434720999002</v>
      </c>
      <c r="E285" s="9">
        <f t="shared" si="78"/>
        <v>-27.040470826627377</v>
      </c>
      <c r="F285" s="9">
        <f t="shared" si="79"/>
        <v>-19.337763569459245</v>
      </c>
      <c r="G285" s="10">
        <f t="shared" si="80"/>
        <v>2.1666666599999997</v>
      </c>
      <c r="H285" s="5">
        <f t="shared" si="80"/>
        <v>1</v>
      </c>
      <c r="I285">
        <f t="shared" si="81"/>
        <v>58.24773223551594</v>
      </c>
      <c r="J285">
        <f t="shared" si="82"/>
        <v>43.529645363152326</v>
      </c>
      <c r="K285">
        <f t="shared" si="83"/>
        <v>-38.703595248226669</v>
      </c>
      <c r="L285">
        <f t="shared" si="84"/>
        <v>-9.9602915199910544</v>
      </c>
      <c r="M285">
        <f t="shared" si="85"/>
        <v>-23.31798731420859</v>
      </c>
      <c r="S285">
        <f t="shared" si="72"/>
        <v>0</v>
      </c>
      <c r="T285" t="b">
        <f t="shared" si="73"/>
        <v>0</v>
      </c>
      <c r="U285" t="b">
        <f t="shared" si="74"/>
        <v>0</v>
      </c>
    </row>
    <row r="286" spans="1:21" x14ac:dyDescent="0.2">
      <c r="A286">
        <f t="shared" si="86"/>
        <v>100</v>
      </c>
      <c r="B286">
        <f t="shared" si="75"/>
        <v>62.554433307930552</v>
      </c>
      <c r="C286" s="9">
        <f t="shared" si="76"/>
        <v>1.6020000000000012</v>
      </c>
      <c r="D286" s="9">
        <f t="shared" si="77"/>
        <v>83.554433307930552</v>
      </c>
      <c r="E286" s="9">
        <f t="shared" si="78"/>
        <v>-27.273112121888392</v>
      </c>
      <c r="F286" s="9">
        <f t="shared" si="79"/>
        <v>-19.491533143154818</v>
      </c>
      <c r="G286" s="10">
        <f t="shared" si="80"/>
        <v>2.1666666599999997</v>
      </c>
      <c r="H286" s="5">
        <f t="shared" si="80"/>
        <v>1</v>
      </c>
      <c r="I286">
        <f t="shared" si="81"/>
        <v>58.296213600022007</v>
      </c>
      <c r="J286">
        <f t="shared" si="82"/>
        <v>43.469883614032383</v>
      </c>
      <c r="K286">
        <f t="shared" si="83"/>
        <v>-38.843503172111923</v>
      </c>
      <c r="L286">
        <f t="shared" si="84"/>
        <v>-9.9548959316935424</v>
      </c>
      <c r="M286">
        <f t="shared" si="85"/>
        <v>-23.278576328427107</v>
      </c>
      <c r="S286">
        <f t="shared" si="72"/>
        <v>0</v>
      </c>
      <c r="T286" t="b">
        <f t="shared" si="73"/>
        <v>0</v>
      </c>
      <c r="U286" t="b">
        <f t="shared" si="74"/>
        <v>0</v>
      </c>
    </row>
    <row r="287" spans="1:21" x14ac:dyDescent="0.2">
      <c r="A287">
        <f t="shared" si="86"/>
        <v>100</v>
      </c>
      <c r="B287">
        <f t="shared" si="75"/>
        <v>62.81507342148798</v>
      </c>
      <c r="C287" s="9">
        <f t="shared" si="76"/>
        <v>1.6080000000000012</v>
      </c>
      <c r="D287" s="9">
        <f t="shared" si="77"/>
        <v>83.81507342148798</v>
      </c>
      <c r="E287" s="9">
        <f t="shared" si="78"/>
        <v>-27.506592155294975</v>
      </c>
      <c r="F287" s="9">
        <f t="shared" si="79"/>
        <v>-19.645657687134264</v>
      </c>
      <c r="G287" s="10">
        <f t="shared" si="80"/>
        <v>2.1666666599999997</v>
      </c>
      <c r="H287" s="5">
        <f t="shared" si="80"/>
        <v>1</v>
      </c>
      <c r="I287">
        <f t="shared" si="81"/>
        <v>58.344917475688064</v>
      </c>
      <c r="J287">
        <f t="shared" si="82"/>
        <v>43.410154238442225</v>
      </c>
      <c r="K287">
        <f t="shared" si="83"/>
        <v>-38.983174630082488</v>
      </c>
      <c r="L287">
        <f t="shared" si="84"/>
        <v>-9.9495229446669597</v>
      </c>
      <c r="M287">
        <f t="shared" si="85"/>
        <v>-23.239132173741773</v>
      </c>
      <c r="S287">
        <f t="shared" si="72"/>
        <v>0</v>
      </c>
      <c r="T287" t="b">
        <f t="shared" si="73"/>
        <v>0</v>
      </c>
      <c r="U287" t="b">
        <f t="shared" si="74"/>
        <v>0</v>
      </c>
    </row>
    <row r="288" spans="1:21" x14ac:dyDescent="0.2">
      <c r="A288">
        <f t="shared" si="86"/>
        <v>100</v>
      </c>
      <c r="B288">
        <f t="shared" si="75"/>
        <v>63.075355255505627</v>
      </c>
      <c r="C288" s="9">
        <f t="shared" si="76"/>
        <v>1.6140000000000012</v>
      </c>
      <c r="D288" s="9">
        <f t="shared" si="77"/>
        <v>84.075355255505627</v>
      </c>
      <c r="E288" s="9">
        <f t="shared" si="78"/>
        <v>-27.740909507454596</v>
      </c>
      <c r="F288" s="9">
        <f t="shared" si="79"/>
        <v>-19.800134982203371</v>
      </c>
      <c r="G288" s="10">
        <f t="shared" si="80"/>
        <v>2.1666666599999997</v>
      </c>
      <c r="H288" s="5">
        <f t="shared" si="80"/>
        <v>1</v>
      </c>
      <c r="I288">
        <f t="shared" si="81"/>
        <v>58.393841275604139</v>
      </c>
      <c r="J288">
        <f t="shared" si="82"/>
        <v>43.350457100774221</v>
      </c>
      <c r="K288">
        <f t="shared" si="83"/>
        <v>-39.122609423124935</v>
      </c>
      <c r="L288">
        <f t="shared" si="84"/>
        <v>-9.944171949220479</v>
      </c>
      <c r="M288">
        <f t="shared" si="85"/>
        <v>-23.199655062843625</v>
      </c>
      <c r="S288">
        <f t="shared" si="72"/>
        <v>0</v>
      </c>
      <c r="T288" t="b">
        <f t="shared" si="73"/>
        <v>0</v>
      </c>
      <c r="U288" t="b">
        <f t="shared" si="74"/>
        <v>0</v>
      </c>
    </row>
    <row r="289" spans="1:21" x14ac:dyDescent="0.2">
      <c r="A289">
        <f t="shared" si="86"/>
        <v>100</v>
      </c>
      <c r="B289">
        <f t="shared" si="75"/>
        <v>63.335279003015188</v>
      </c>
      <c r="C289" s="9">
        <f t="shared" si="76"/>
        <v>1.6200000000000012</v>
      </c>
      <c r="D289" s="9">
        <f t="shared" si="77"/>
        <v>84.335279003015188</v>
      </c>
      <c r="E289" s="9">
        <f t="shared" si="78"/>
        <v>-27.976062757784476</v>
      </c>
      <c r="F289" s="9">
        <f t="shared" si="79"/>
        <v>-19.954962813578064</v>
      </c>
      <c r="G289" s="10">
        <f t="shared" si="80"/>
        <v>2.1666666599999997</v>
      </c>
      <c r="H289" s="5">
        <f t="shared" si="80"/>
        <v>1</v>
      </c>
      <c r="I289">
        <f t="shared" si="81"/>
        <v>58.442982424169003</v>
      </c>
      <c r="J289">
        <f t="shared" si="82"/>
        <v>43.290792069078897</v>
      </c>
      <c r="K289">
        <f t="shared" si="83"/>
        <v>-39.261807353501993</v>
      </c>
      <c r="L289">
        <f t="shared" si="84"/>
        <v>-9.9388423409166755</v>
      </c>
      <c r="M289">
        <f t="shared" si="85"/>
        <v>-23.160145213438639</v>
      </c>
      <c r="S289">
        <f t="shared" si="72"/>
        <v>0</v>
      </c>
      <c r="T289" t="b">
        <f t="shared" si="73"/>
        <v>0</v>
      </c>
      <c r="U289" t="b">
        <f t="shared" si="74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mergeCells count="1">
    <mergeCell ref="C17:F17"/>
  </mergeCells>
  <conditionalFormatting sqref="N19">
    <cfRule type="cellIs" dxfId="23" priority="16" stopIfTrue="1" operator="greaterThan">
      <formula>$G$19</formula>
    </cfRule>
    <cfRule type="cellIs" dxfId="22" priority="17" stopIfTrue="1" operator="lessThan">
      <formula>$H$19</formula>
    </cfRule>
    <cfRule type="cellIs" dxfId="21" priority="18" stopIfTrue="1" operator="between">
      <formula>$H$19</formula>
      <formula>$G$19</formula>
    </cfRule>
  </conditionalFormatting>
  <conditionalFormatting sqref="E19:E20">
    <cfRule type="cellIs" dxfId="20" priority="13" stopIfTrue="1" operator="lessThan">
      <formula>$H$19</formula>
    </cfRule>
    <cfRule type="cellIs" dxfId="19" priority="14" stopIfTrue="1" operator="greaterThan">
      <formula>$G$19</formula>
    </cfRule>
    <cfRule type="cellIs" dxfId="18" priority="15" stopIfTrue="1" operator="between">
      <formula>$H$19</formula>
      <formula>$G$19</formula>
    </cfRule>
  </conditionalFormatting>
  <conditionalFormatting sqref="F19">
    <cfRule type="cellIs" dxfId="17" priority="10" stopIfTrue="1" operator="lessThan">
      <formula>$H$19</formula>
    </cfRule>
    <cfRule type="cellIs" dxfId="16" priority="11" stopIfTrue="1" operator="greaterThan">
      <formula>$G$19</formula>
    </cfRule>
    <cfRule type="cellIs" dxfId="15" priority="12" stopIfTrue="1" operator="between">
      <formula>$H$19</formula>
      <formula>$G$19</formula>
    </cfRule>
  </conditionalFormatting>
  <conditionalFormatting sqref="F20">
    <cfRule type="cellIs" dxfId="14" priority="7" stopIfTrue="1" operator="lessThan">
      <formula>$H$19</formula>
    </cfRule>
    <cfRule type="cellIs" dxfId="13" priority="8" stopIfTrue="1" operator="greaterThan">
      <formula>$G$19</formula>
    </cfRule>
    <cfRule type="cellIs" dxfId="12" priority="9" stopIfTrue="1" operator="between">
      <formula>$H$19</formula>
      <formula>$G$19</formula>
    </cfRule>
  </conditionalFormatting>
  <conditionalFormatting sqref="E21:E289">
    <cfRule type="cellIs" dxfId="11" priority="4" stopIfTrue="1" operator="lessThan">
      <formula>$H$19</formula>
    </cfRule>
    <cfRule type="cellIs" dxfId="10" priority="5" stopIfTrue="1" operator="greaterThan">
      <formula>$G$19</formula>
    </cfRule>
    <cfRule type="cellIs" dxfId="9" priority="6" stopIfTrue="1" operator="between">
      <formula>$H$19</formula>
      <formula>$G$19</formula>
    </cfRule>
  </conditionalFormatting>
  <conditionalFormatting sqref="F21:F289">
    <cfRule type="cellIs" dxfId="8" priority="1" stopIfTrue="1" operator="lessThan">
      <formula>$H$19</formula>
    </cfRule>
    <cfRule type="cellIs" dxfId="7" priority="2" stopIfTrue="1" operator="greaterThan">
      <formula>$G$19</formula>
    </cfRule>
    <cfRule type="cellIs" dxfId="6" priority="3" stopIfTrue="1" operator="between">
      <formula>$H$19</formula>
      <formula>$G$19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546"/>
  <sheetViews>
    <sheetView topLeftCell="A47" zoomScale="70" zoomScaleNormal="70" workbookViewId="0">
      <selection activeCell="G17" sqref="G17:H19"/>
    </sheetView>
  </sheetViews>
  <sheetFormatPr defaultRowHeight="12.75" x14ac:dyDescent="0.2"/>
  <cols>
    <col min="3" max="3" width="10.625" customWidth="1"/>
    <col min="4" max="4" width="9" customWidth="1"/>
    <col min="5" max="5" width="10.25" customWidth="1"/>
    <col min="6" max="6" width="15.125" customWidth="1"/>
    <col min="7" max="8" width="15.625" customWidth="1"/>
    <col min="9" max="9" width="20.75" customWidth="1"/>
    <col min="10" max="10" width="12.625" customWidth="1"/>
    <col min="11" max="11" width="16.5" customWidth="1"/>
    <col min="12" max="12" width="18.5" customWidth="1"/>
    <col min="13" max="13" width="18.875" customWidth="1"/>
    <col min="14" max="16" width="15.625" customWidth="1"/>
    <col min="17" max="18" width="9.875" customWidth="1"/>
    <col min="19" max="21" width="9" hidden="1" customWidth="1"/>
  </cols>
  <sheetData>
    <row r="1" spans="2:22" ht="24.75" x14ac:dyDescent="0.3">
      <c r="C1" s="23">
        <f>SummaryChart!G31</f>
        <v>62.5</v>
      </c>
      <c r="D1" s="1" t="s">
        <v>17</v>
      </c>
      <c r="G1" t="s">
        <v>27</v>
      </c>
      <c r="H1" s="6" t="s">
        <v>22</v>
      </c>
      <c r="O1" s="28">
        <f>-(_g/2)/(COS(theta/180*PI())*_Vo)^2</f>
        <v>-4.1678602405282265E-3</v>
      </c>
      <c r="P1" s="5" t="s">
        <v>10</v>
      </c>
    </row>
    <row r="2" spans="2:22" ht="22.5" x14ac:dyDescent="0.3">
      <c r="C2" s="24">
        <f>SummaryChart!H31</f>
        <v>6.2621054885854859</v>
      </c>
      <c r="D2" s="1" t="s">
        <v>18</v>
      </c>
      <c r="G2" s="9" t="s">
        <v>23</v>
      </c>
      <c r="O2" s="28">
        <f>TAN(theta/180*PI())</f>
        <v>0.10973163139921137</v>
      </c>
      <c r="P2" s="5" t="s">
        <v>12</v>
      </c>
    </row>
    <row r="3" spans="2:22" ht="22.5" x14ac:dyDescent="0.3">
      <c r="C3" s="24">
        <f>SummaryChart!J31/12</f>
        <v>0.75756408106106221</v>
      </c>
      <c r="D3" s="1" t="s">
        <v>19</v>
      </c>
      <c r="G3" s="9" t="s">
        <v>28</v>
      </c>
      <c r="O3" s="28">
        <f>_ho</f>
        <v>0.75756408106106221</v>
      </c>
      <c r="P3" s="5" t="s">
        <v>11</v>
      </c>
    </row>
    <row r="4" spans="2:22" x14ac:dyDescent="0.2">
      <c r="C4" s="13"/>
      <c r="D4" s="1"/>
      <c r="N4" s="9" t="s">
        <v>36</v>
      </c>
      <c r="O4" s="9" t="s">
        <v>35</v>
      </c>
      <c r="V4">
        <v>50</v>
      </c>
    </row>
    <row r="5" spans="2:22" x14ac:dyDescent="0.2">
      <c r="C5" s="12">
        <v>90.5</v>
      </c>
      <c r="D5" s="1" t="s">
        <v>20</v>
      </c>
      <c r="G5" s="9" t="s">
        <v>32</v>
      </c>
      <c r="O5" s="9"/>
      <c r="P5" s="5"/>
    </row>
    <row r="6" spans="2:22" x14ac:dyDescent="0.2">
      <c r="C6" s="12">
        <v>32.173999999999999</v>
      </c>
      <c r="D6" s="1" t="s">
        <v>8</v>
      </c>
      <c r="G6" s="9" t="s">
        <v>24</v>
      </c>
      <c r="O6" s="9"/>
      <c r="P6" s="5"/>
      <c r="V6" s="9"/>
    </row>
    <row r="7" spans="2:22" x14ac:dyDescent="0.2">
      <c r="C7" s="11">
        <v>6.0000000000000001E-3</v>
      </c>
      <c r="D7" s="1" t="s">
        <v>9</v>
      </c>
    </row>
    <row r="8" spans="2:22" x14ac:dyDescent="0.2">
      <c r="C8" s="14"/>
      <c r="D8" s="15"/>
      <c r="V8" s="26"/>
    </row>
    <row r="9" spans="2:22" x14ac:dyDescent="0.2">
      <c r="C9" s="14"/>
      <c r="D9" s="15"/>
      <c r="V9" s="26"/>
    </row>
    <row r="10" spans="2:22" x14ac:dyDescent="0.2">
      <c r="C10" s="14"/>
      <c r="D10" s="15"/>
      <c r="Q10" s="26"/>
    </row>
    <row r="11" spans="2:22" x14ac:dyDescent="0.2">
      <c r="B11" s="1" t="s">
        <v>44</v>
      </c>
      <c r="C11" s="14"/>
      <c r="D11" s="15">
        <f>SummaryChart!B31</f>
        <v>22</v>
      </c>
      <c r="F11" s="9" t="s">
        <v>46</v>
      </c>
      <c r="G11" s="9" t="s">
        <v>47</v>
      </c>
      <c r="H11" s="26" t="s">
        <v>45</v>
      </c>
      <c r="I11" s="9" t="s">
        <v>63</v>
      </c>
      <c r="J11" s="9" t="s">
        <v>64</v>
      </c>
      <c r="K11" s="9" t="s">
        <v>65</v>
      </c>
      <c r="N11" s="26" t="s">
        <v>48</v>
      </c>
      <c r="O11" s="26"/>
      <c r="P11" s="10"/>
    </row>
    <row r="12" spans="2:22" x14ac:dyDescent="0.2">
      <c r="B12">
        <f>MIN(B20:B289)</f>
        <v>0.11826073868517284</v>
      </c>
      <c r="C12" s="14"/>
      <c r="D12" s="15">
        <f ca="1">CELL("contents",INDIRECT("D"&amp;C13-1))</f>
        <v>21.776383413120477</v>
      </c>
      <c r="E12" s="15">
        <f ca="1">CELL("contents",INDIRECT("E"&amp;C13-1))</f>
        <v>1.0509732744667906</v>
      </c>
      <c r="F12">
        <f ca="1">D13-D12</f>
        <v>0.34187732556469541</v>
      </c>
      <c r="G12">
        <f ca="1">D13-D11</f>
        <v>0.11826073868517284</v>
      </c>
      <c r="H12" s="27">
        <f ca="1">G12/F12</f>
        <v>0.3459157125727359</v>
      </c>
      <c r="I12">
        <f ca="1">D13-D12</f>
        <v>0.34187732556469541</v>
      </c>
      <c r="J12">
        <f ca="1">E13-E12</f>
        <v>-3.0816536286635943E-2</v>
      </c>
      <c r="K12">
        <f ca="1">ATAN(J12/I12)*180/PI()</f>
        <v>-5.150673897895504</v>
      </c>
      <c r="N12" s="26">
        <f ca="1">E13-E12</f>
        <v>-3.0816536286635943E-2</v>
      </c>
      <c r="O12" s="26">
        <f ca="1">N12+E13-H12*N12</f>
        <v>1.0000001260021338</v>
      </c>
      <c r="P12">
        <f ca="1">IF(AND(G12&gt;0,G12&lt;F12),1,0)</f>
        <v>1</v>
      </c>
      <c r="Q12" s="26">
        <f ca="1">IF(P12=1,O12,O13)</f>
        <v>1.0000001260021338</v>
      </c>
    </row>
    <row r="13" spans="2:22" x14ac:dyDescent="0.2">
      <c r="B13" t="str">
        <f ca="1">CELL("address",INDEX(B20:B290,MATCH(MIN(B20:B290),B20:B290,0)))</f>
        <v>$B$81</v>
      </c>
      <c r="C13">
        <f ca="1">CELL("row",INDEX(A20:A289,MATCH(MIN(A20:A289),A20:A289,0)))</f>
        <v>81</v>
      </c>
      <c r="D13" s="15">
        <f ca="1">CELL("contents",INDIRECT("D"&amp;C13))</f>
        <v>22.118260738685173</v>
      </c>
      <c r="E13" s="15">
        <f ca="1">CELL("contents",INDIRECT("E"&amp;C13))</f>
        <v>1.0201567381801546</v>
      </c>
      <c r="F13">
        <f ca="1">D14-D13</f>
        <v>0.34141631967964869</v>
      </c>
      <c r="G13">
        <f ca="1">D14-D11</f>
        <v>0.45967705836482153</v>
      </c>
      <c r="H13" s="27">
        <f ca="1">G13/F13</f>
        <v>1.3463827938750468</v>
      </c>
      <c r="N13" s="26">
        <f ca="1">E14-E13</f>
        <v>-3.1933246010669158E-2</v>
      </c>
      <c r="O13" s="26">
        <f ca="1">E13+H13*N13</f>
        <v>0.97716236519881072</v>
      </c>
      <c r="P13">
        <f ca="1">IF(G13&lt;F13,1,0)</f>
        <v>0</v>
      </c>
    </row>
    <row r="14" spans="2:22" x14ac:dyDescent="0.2">
      <c r="D14" s="15">
        <f ca="1">CELL("contents",INDIRECT("D"&amp;C13+1))</f>
        <v>22.459677058364822</v>
      </c>
      <c r="E14" s="15">
        <f ca="1">CELL("contents",INDIRECT("E"&amp;C13+1))</f>
        <v>0.98822349216948546</v>
      </c>
      <c r="N14" s="26"/>
      <c r="O14" s="26"/>
      <c r="P14" s="26"/>
      <c r="Q14" s="10"/>
    </row>
    <row r="15" spans="2:22" x14ac:dyDescent="0.2">
      <c r="B15" t="e">
        <f>cell</f>
        <v>#NAME?</v>
      </c>
      <c r="C15" s="28">
        <f>_g/_Vt^2</f>
        <v>3.9283294160739907E-3</v>
      </c>
      <c r="D15" s="5" t="s">
        <v>7</v>
      </c>
      <c r="F15" s="4"/>
      <c r="G15" s="4"/>
      <c r="H15" s="4"/>
      <c r="N15" s="10">
        <v>70</v>
      </c>
      <c r="O15" s="10">
        <f>R19</f>
        <v>22.118260738685173</v>
      </c>
      <c r="P15" s="10">
        <f>Q19</f>
        <v>2.5959650159420016</v>
      </c>
      <c r="Q15" s="10">
        <f>Q19</f>
        <v>2.5959650159420016</v>
      </c>
    </row>
    <row r="16" spans="2:22" ht="10.9" customHeight="1" x14ac:dyDescent="0.2">
      <c r="C16" s="3"/>
      <c r="D16" s="3"/>
      <c r="F16" s="4"/>
      <c r="G16" s="4"/>
      <c r="H16" s="4"/>
    </row>
    <row r="17" spans="1:22" ht="12" customHeight="1" x14ac:dyDescent="0.2">
      <c r="C17" s="36" t="s">
        <v>21</v>
      </c>
      <c r="D17" s="36"/>
      <c r="E17" s="36"/>
      <c r="F17" s="36"/>
      <c r="G17" s="29">
        <v>1.16666666</v>
      </c>
      <c r="T17" t="b">
        <v>1</v>
      </c>
    </row>
    <row r="18" spans="1:22" s="2" customFormat="1" ht="57.6" customHeight="1" x14ac:dyDescent="0.2">
      <c r="C18" s="2" t="s">
        <v>0</v>
      </c>
      <c r="D18" s="2" t="s">
        <v>1</v>
      </c>
      <c r="E18" s="7" t="s">
        <v>14</v>
      </c>
      <c r="F18" s="8" t="s">
        <v>13</v>
      </c>
      <c r="G18" s="7" t="s">
        <v>16</v>
      </c>
      <c r="H18" s="7" t="s">
        <v>15</v>
      </c>
      <c r="I18" s="2" t="s">
        <v>6</v>
      </c>
      <c r="J18" s="2" t="s">
        <v>2</v>
      </c>
      <c r="K18" s="2" t="s">
        <v>3</v>
      </c>
      <c r="L18" s="2" t="s">
        <v>4</v>
      </c>
      <c r="M18" s="2" t="s">
        <v>5</v>
      </c>
      <c r="N18" s="7" t="s">
        <v>25</v>
      </c>
      <c r="O18" s="7" t="s">
        <v>29</v>
      </c>
      <c r="P18" s="7" t="s">
        <v>26</v>
      </c>
      <c r="Q18" s="20" t="s">
        <v>30</v>
      </c>
      <c r="R18" s="20" t="s">
        <v>31</v>
      </c>
      <c r="S18" s="2">
        <v>0</v>
      </c>
      <c r="T18" s="2" t="s">
        <v>34</v>
      </c>
      <c r="U18" s="2" t="s">
        <v>33</v>
      </c>
    </row>
    <row r="19" spans="1:22" ht="15" x14ac:dyDescent="0.2">
      <c r="C19" s="9">
        <v>0</v>
      </c>
      <c r="D19" s="9">
        <v>0</v>
      </c>
      <c r="E19" s="9">
        <f>_ho</f>
        <v>0.75756408106106221</v>
      </c>
      <c r="F19" s="9">
        <f>$O$1*D19^2+$O$2*D19+$O$3</f>
        <v>0.75756408106106221</v>
      </c>
      <c r="G19" s="18">
        <f>H19+G17</f>
        <v>2.1666666599999997</v>
      </c>
      <c r="H19" s="17">
        <v>1</v>
      </c>
      <c r="I19">
        <f>_Vo</f>
        <v>62.5</v>
      </c>
      <c r="J19">
        <f>_Vo*COS(theta/180*PI())</f>
        <v>62.127082160820386</v>
      </c>
      <c r="K19">
        <f>_Vo*SIN(theta/180*PI())</f>
        <v>6.8173060795796623</v>
      </c>
      <c r="L19">
        <f>-_k*I19*J19</f>
        <v>-15.253477774199775</v>
      </c>
      <c r="M19">
        <f>-_g-_k*I19*K19</f>
        <v>-33.847789000674553</v>
      </c>
      <c r="N19" s="16">
        <f>MAX(E19:E289)</f>
        <v>1.4554292347480395</v>
      </c>
      <c r="O19" s="19">
        <f>INDEX(C19:C289,MATCH(N19,E19:E289,0),1)</f>
        <v>0.2040000000000001</v>
      </c>
      <c r="P19" s="19">
        <f>COUNTIF(E19:E289,"&gt;"&amp;H19)*_dt</f>
        <v>0.33600000000000002</v>
      </c>
      <c r="Q19" s="21">
        <f>INDEX(D19:D289,MATCH(T17,T19:T289,0),1)</f>
        <v>2.5959650159420016</v>
      </c>
      <c r="R19" s="21">
        <f>INDEX(D19:D289,MATCH(T17,U19:U289,0),1)</f>
        <v>22.118260738685173</v>
      </c>
      <c r="S19" s="19">
        <f>GESTEP(E19,H19)</f>
        <v>0</v>
      </c>
      <c r="T19" s="19" t="b">
        <f>AND(S18=0,S19=1)</f>
        <v>0</v>
      </c>
      <c r="U19" s="19" t="b">
        <f>AND(S19=1,S20=0)</f>
        <v>0</v>
      </c>
      <c r="V19" s="25">
        <f>R19-Q19</f>
        <v>19.52229572274317</v>
      </c>
    </row>
    <row r="20" spans="1:22" x14ac:dyDescent="0.2">
      <c r="A20">
        <f>B20</f>
        <v>21.627512069635014</v>
      </c>
      <c r="B20">
        <f>ABS(D20-$D$11)</f>
        <v>21.627512069635014</v>
      </c>
      <c r="C20" s="9">
        <f>C19+_dt</f>
        <v>6.0000000000000001E-3</v>
      </c>
      <c r="D20" s="9">
        <f t="shared" ref="D20:D83" si="0">D19+_dt*(J19+J20)/2</f>
        <v>0.37248793036498673</v>
      </c>
      <c r="E20" s="9">
        <f t="shared" ref="E20:E83" si="1">E19+_dt*(K19+K20)/2</f>
        <v>0.79785865733652805</v>
      </c>
      <c r="F20" s="9">
        <f t="shared" ref="F20:F82" si="2">_a*D20^2+_b*D20+_c</f>
        <v>0.7978595101553122</v>
      </c>
      <c r="G20" s="10">
        <f>G19</f>
        <v>2.1666666599999997</v>
      </c>
      <c r="H20" s="5">
        <f>H19</f>
        <v>1</v>
      </c>
      <c r="I20">
        <f>SQRT(J20^2+K20^2)</f>
        <v>62.387168253053076</v>
      </c>
      <c r="J20">
        <f>J19+L19*_dt</f>
        <v>62.035561294175189</v>
      </c>
      <c r="K20">
        <f>K19+M19*_dt</f>
        <v>6.6142193455756146</v>
      </c>
      <c r="L20">
        <f>-_k*I20*J20</f>
        <v>-15.203510858185824</v>
      </c>
      <c r="M20">
        <f>-_g-_k*I20*K20</f>
        <v>-33.794995337851866</v>
      </c>
      <c r="Q20" s="22"/>
      <c r="R20" s="22"/>
      <c r="S20">
        <f t="shared" ref="S20:S83" si="3">GESTEP(E20,H20)</f>
        <v>0</v>
      </c>
      <c r="T20" t="b">
        <f t="shared" ref="T20:T83" si="4">AND(S19=0,S20=1)</f>
        <v>0</v>
      </c>
      <c r="U20" t="b">
        <f t="shared" ref="U20:U83" si="5">AND(S20=1,S21=0)</f>
        <v>0</v>
      </c>
    </row>
    <row r="21" spans="1:22" x14ac:dyDescent="0.2">
      <c r="A21">
        <f>IF(B21&lt;B20,B21,100)</f>
        <v>21.255572365065408</v>
      </c>
      <c r="B21">
        <f t="shared" ref="B21:B84" si="6">ABS(D21-$D$11)</f>
        <v>21.255572365065408</v>
      </c>
      <c r="C21" s="9">
        <f t="shared" ref="C21:C84" si="7">C20+_dt</f>
        <v>1.2E-2</v>
      </c>
      <c r="D21" s="9">
        <f t="shared" si="0"/>
        <v>0.74442763493459052</v>
      </c>
      <c r="E21" s="9">
        <f>E20+_dt*(K20+K21)/2</f>
        <v>0.83693566349390036</v>
      </c>
      <c r="F21" s="9">
        <f t="shared" si="2"/>
        <v>0.83694162635671665</v>
      </c>
      <c r="G21" s="10">
        <f t="shared" ref="G21:G84" si="8">G20</f>
        <v>2.1666666599999997</v>
      </c>
      <c r="H21" s="5">
        <f t="shared" ref="H21:H84" si="9">H20</f>
        <v>1</v>
      </c>
      <c r="I21">
        <f t="shared" ref="I21:I84" si="10">SQRT(J21^2+K21^2)</f>
        <v>62.275259690176433</v>
      </c>
      <c r="J21">
        <f t="shared" ref="J21:J84" si="11">J20+L20*_dt</f>
        <v>61.944340229026075</v>
      </c>
      <c r="K21">
        <f t="shared" ref="K21:K84" si="12">K20+M20*_dt</f>
        <v>6.4114493735485034</v>
      </c>
      <c r="L21">
        <f t="shared" ref="L21:L84" si="13">-_k*I21*J21</f>
        <v>-15.153923060867374</v>
      </c>
      <c r="M21">
        <f t="shared" ref="M21:M84" si="14">-_g-_k*I21*K21</f>
        <v>-33.742482449827975</v>
      </c>
      <c r="S21">
        <f t="shared" si="3"/>
        <v>0</v>
      </c>
      <c r="T21" t="b">
        <f t="shared" si="4"/>
        <v>0</v>
      </c>
      <c r="U21" t="b">
        <f t="shared" si="5"/>
        <v>0</v>
      </c>
    </row>
    <row r="22" spans="1:22" x14ac:dyDescent="0.2">
      <c r="A22">
        <f t="shared" ref="A22:A85" si="15">IF(B22&lt;B21,B22,100)</f>
        <v>20.884179094306347</v>
      </c>
      <c r="B22">
        <f t="shared" si="6"/>
        <v>20.884179094306347</v>
      </c>
      <c r="C22" s="9">
        <f t="shared" si="7"/>
        <v>1.8000000000000002E-2</v>
      </c>
      <c r="D22" s="9">
        <f t="shared" si="0"/>
        <v>1.1158209056936514</v>
      </c>
      <c r="E22" s="9">
        <f>E21+_dt*(K21+K22)/2</f>
        <v>0.87479699505109454</v>
      </c>
      <c r="F22" s="9">
        <f t="shared" si="2"/>
        <v>0.87481570876892811</v>
      </c>
      <c r="G22" s="10">
        <f t="shared" si="8"/>
        <v>2.1666666599999997</v>
      </c>
      <c r="H22" s="5">
        <f t="shared" si="9"/>
        <v>1</v>
      </c>
      <c r="I22">
        <f t="shared" si="10"/>
        <v>62.164272446051427</v>
      </c>
      <c r="J22">
        <f t="shared" si="11"/>
        <v>61.853416690660872</v>
      </c>
      <c r="K22">
        <f t="shared" si="12"/>
        <v>6.2089944788495357</v>
      </c>
      <c r="L22">
        <f t="shared" si="13"/>
        <v>-15.104711985669921</v>
      </c>
      <c r="M22">
        <f t="shared" si="14"/>
        <v>-33.690247255873857</v>
      </c>
      <c r="S22">
        <f t="shared" si="3"/>
        <v>0</v>
      </c>
      <c r="T22" t="b">
        <f t="shared" si="4"/>
        <v>0</v>
      </c>
      <c r="U22" t="b">
        <f t="shared" si="5"/>
        <v>0</v>
      </c>
    </row>
    <row r="23" spans="1:22" x14ac:dyDescent="0.2">
      <c r="A23">
        <f t="shared" si="15"/>
        <v>20.513330478978126</v>
      </c>
      <c r="B23">
        <f t="shared" si="6"/>
        <v>20.513330478978126</v>
      </c>
      <c r="C23" s="9">
        <f t="shared" si="7"/>
        <v>2.4E-2</v>
      </c>
      <c r="D23" s="9">
        <f t="shared" si="0"/>
        <v>1.4866695210218746</v>
      </c>
      <c r="E23" s="9">
        <f t="shared" si="1"/>
        <v>0.911444537473586</v>
      </c>
      <c r="F23" s="9">
        <f t="shared" si="2"/>
        <v>0.91148700549732431</v>
      </c>
      <c r="G23" s="10">
        <f t="shared" si="8"/>
        <v>2.1666666599999997</v>
      </c>
      <c r="H23" s="5">
        <f t="shared" si="9"/>
        <v>1</v>
      </c>
      <c r="I23">
        <f t="shared" si="10"/>
        <v>62.054204661458726</v>
      </c>
      <c r="J23">
        <f t="shared" si="11"/>
        <v>61.762788418746851</v>
      </c>
      <c r="K23">
        <f t="shared" si="12"/>
        <v>6.0068529953142926</v>
      </c>
      <c r="L23">
        <f t="shared" si="13"/>
        <v>-15.055875254117904</v>
      </c>
      <c r="M23">
        <f t="shared" si="14"/>
        <v>-33.638286695641249</v>
      </c>
      <c r="S23">
        <f t="shared" si="3"/>
        <v>0</v>
      </c>
      <c r="T23" t="b">
        <f t="shared" si="4"/>
        <v>0</v>
      </c>
      <c r="U23" t="b">
        <f t="shared" si="5"/>
        <v>0</v>
      </c>
    </row>
    <row r="24" spans="1:22" x14ac:dyDescent="0.2">
      <c r="A24">
        <f t="shared" si="15"/>
        <v>20.143024754220217</v>
      </c>
      <c r="B24">
        <f t="shared" si="6"/>
        <v>20.143024754220217</v>
      </c>
      <c r="C24" s="9">
        <f t="shared" si="7"/>
        <v>0.03</v>
      </c>
      <c r="D24" s="9">
        <f t="shared" si="0"/>
        <v>1.8569752457797817</v>
      </c>
      <c r="E24" s="9">
        <f t="shared" si="1"/>
        <v>0.9468801662849502</v>
      </c>
      <c r="F24" s="9">
        <f t="shared" si="2"/>
        <v>0.9469607339485776</v>
      </c>
      <c r="G24" s="10">
        <f t="shared" si="8"/>
        <v>2.1666666599999997</v>
      </c>
      <c r="H24" s="5">
        <f t="shared" si="9"/>
        <v>1</v>
      </c>
      <c r="I24">
        <f t="shared" si="10"/>
        <v>61.945054482889361</v>
      </c>
      <c r="J24">
        <f t="shared" si="11"/>
        <v>61.672453167222145</v>
      </c>
      <c r="K24">
        <f t="shared" si="12"/>
        <v>5.8050232751404449</v>
      </c>
      <c r="L24">
        <f t="shared" si="13"/>
        <v>-15.007410505568455</v>
      </c>
      <c r="M24">
        <f t="shared" si="14"/>
        <v>-33.586597728976251</v>
      </c>
      <c r="S24">
        <f t="shared" si="3"/>
        <v>0</v>
      </c>
      <c r="T24" t="b">
        <f t="shared" si="4"/>
        <v>0</v>
      </c>
      <c r="U24" t="b">
        <f t="shared" si="5"/>
        <v>0</v>
      </c>
    </row>
    <row r="25" spans="1:22" x14ac:dyDescent="0.2">
      <c r="A25">
        <f t="shared" si="15"/>
        <v>19.773260168605987</v>
      </c>
      <c r="B25">
        <f t="shared" si="6"/>
        <v>19.773260168605987</v>
      </c>
      <c r="C25" s="9">
        <f t="shared" si="7"/>
        <v>3.5999999999999997E-2</v>
      </c>
      <c r="D25" s="9">
        <f t="shared" si="0"/>
        <v>2.2267398313940143</v>
      </c>
      <c r="E25" s="9">
        <f t="shared" si="1"/>
        <v>0.98110574717667132</v>
      </c>
      <c r="F25" s="9">
        <f t="shared" si="2"/>
        <v>0.98124208112738809</v>
      </c>
      <c r="G25" s="10">
        <f t="shared" si="8"/>
        <v>2.1666666599999997</v>
      </c>
      <c r="H25" s="5">
        <f t="shared" si="9"/>
        <v>1</v>
      </c>
      <c r="I25">
        <f t="shared" si="10"/>
        <v>61.836820062158445</v>
      </c>
      <c r="J25">
        <f t="shared" si="11"/>
        <v>61.582408704188737</v>
      </c>
      <c r="K25">
        <f t="shared" si="12"/>
        <v>5.6035036887665877</v>
      </c>
      <c r="L25">
        <f t="shared" si="13"/>
        <v>-14.959315396948462</v>
      </c>
      <c r="M25">
        <f t="shared" si="14"/>
        <v>-33.535177335736819</v>
      </c>
      <c r="S25">
        <f t="shared" si="3"/>
        <v>0</v>
      </c>
      <c r="T25" t="b">
        <f t="shared" si="4"/>
        <v>0</v>
      </c>
      <c r="U25" t="b">
        <f t="shared" si="5"/>
        <v>0</v>
      </c>
    </row>
    <row r="26" spans="1:22" x14ac:dyDescent="0.2">
      <c r="A26">
        <f t="shared" si="15"/>
        <v>19.404034984057997</v>
      </c>
      <c r="B26">
        <f t="shared" si="6"/>
        <v>19.404034984057997</v>
      </c>
      <c r="C26" s="9">
        <f t="shared" si="7"/>
        <v>4.1999999999999996E-2</v>
      </c>
      <c r="D26" s="9">
        <f t="shared" si="0"/>
        <v>2.5959650159420016</v>
      </c>
      <c r="E26" s="9">
        <f t="shared" si="1"/>
        <v>1.0141231361172276</v>
      </c>
      <c r="F26" s="9">
        <f t="shared" si="2"/>
        <v>1.0143362039304107</v>
      </c>
      <c r="G26" s="10">
        <f t="shared" si="8"/>
        <v>2.1666666599999997</v>
      </c>
      <c r="H26" s="5">
        <f t="shared" si="9"/>
        <v>1</v>
      </c>
      <c r="I26">
        <f t="shared" si="10"/>
        <v>61.729499556021779</v>
      </c>
      <c r="J26">
        <f t="shared" si="11"/>
        <v>61.492652811807048</v>
      </c>
      <c r="K26">
        <f t="shared" si="12"/>
        <v>5.4022926247521665</v>
      </c>
      <c r="L26">
        <f t="shared" si="13"/>
        <v>-14.911587602495024</v>
      </c>
      <c r="M26">
        <f t="shared" si="14"/>
        <v>-33.484022515614051</v>
      </c>
      <c r="S26">
        <f t="shared" si="3"/>
        <v>1</v>
      </c>
      <c r="T26" t="b">
        <f t="shared" si="4"/>
        <v>1</v>
      </c>
      <c r="U26" t="b">
        <f t="shared" si="5"/>
        <v>0</v>
      </c>
    </row>
    <row r="27" spans="1:22" x14ac:dyDescent="0.2">
      <c r="A27">
        <f t="shared" si="15"/>
        <v>19.035347475764002</v>
      </c>
      <c r="B27">
        <f t="shared" si="6"/>
        <v>19.035347475764002</v>
      </c>
      <c r="C27" s="9">
        <f t="shared" si="7"/>
        <v>4.7999999999999994E-2</v>
      </c>
      <c r="D27" s="9">
        <f t="shared" si="0"/>
        <v>2.9646525242359991</v>
      </c>
      <c r="E27" s="9">
        <f t="shared" si="1"/>
        <v>1.0459341794604595</v>
      </c>
      <c r="F27" s="9">
        <f t="shared" si="2"/>
        <v>1.046248229437404</v>
      </c>
      <c r="G27" s="10">
        <f t="shared" si="8"/>
        <v>2.1666666599999997</v>
      </c>
      <c r="H27" s="5">
        <f t="shared" si="9"/>
        <v>1</v>
      </c>
      <c r="I27">
        <f t="shared" si="10"/>
        <v>61.623091125795121</v>
      </c>
      <c r="J27">
        <f t="shared" si="11"/>
        <v>61.403183286192075</v>
      </c>
      <c r="K27">
        <f t="shared" si="12"/>
        <v>5.2013884896584823</v>
      </c>
      <c r="L27">
        <f t="shared" si="13"/>
        <v>-14.864224813499163</v>
      </c>
      <c r="M27">
        <f t="shared" si="14"/>
        <v>-33.433130287957177</v>
      </c>
      <c r="S27">
        <f t="shared" si="3"/>
        <v>1</v>
      </c>
      <c r="T27" t="b">
        <f t="shared" si="4"/>
        <v>0</v>
      </c>
      <c r="U27" t="b">
        <f t="shared" si="5"/>
        <v>0</v>
      </c>
    </row>
    <row r="28" spans="1:22" x14ac:dyDescent="0.2">
      <c r="A28">
        <f t="shared" si="15"/>
        <v>18.667195932093492</v>
      </c>
      <c r="B28">
        <f t="shared" si="6"/>
        <v>18.667195932093492</v>
      </c>
      <c r="C28" s="9">
        <f t="shared" si="7"/>
        <v>5.3999999999999992E-2</v>
      </c>
      <c r="D28" s="9">
        <f t="shared" si="0"/>
        <v>3.3328040679065087</v>
      </c>
      <c r="E28" s="9">
        <f t="shared" si="1"/>
        <v>1.0765407140532273</v>
      </c>
      <c r="F28" s="9">
        <f t="shared" si="2"/>
        <v>1.0769832551996321</v>
      </c>
      <c r="G28" s="10">
        <f t="shared" si="8"/>
        <v>2.1666666599999997</v>
      </c>
      <c r="H28" s="5">
        <f t="shared" si="9"/>
        <v>1</v>
      </c>
      <c r="I28">
        <f t="shared" si="10"/>
        <v>61.517592936976435</v>
      </c>
      <c r="J28">
        <f t="shared" si="11"/>
        <v>61.313997937311079</v>
      </c>
      <c r="K28">
        <f t="shared" si="12"/>
        <v>5.0007897079307391</v>
      </c>
      <c r="L28">
        <f t="shared" si="13"/>
        <v>-14.817224738052847</v>
      </c>
      <c r="M28">
        <f t="shared" si="14"/>
        <v>-33.382497691602346</v>
      </c>
      <c r="S28">
        <f t="shared" si="3"/>
        <v>1</v>
      </c>
      <c r="T28" t="b">
        <f t="shared" si="4"/>
        <v>0</v>
      </c>
      <c r="U28" t="b">
        <f t="shared" si="5"/>
        <v>0</v>
      </c>
    </row>
    <row r="29" spans="1:22" x14ac:dyDescent="0.2">
      <c r="A29">
        <f t="shared" si="15"/>
        <v>18.29957865451491</v>
      </c>
      <c r="B29">
        <f t="shared" si="6"/>
        <v>18.29957865451491</v>
      </c>
      <c r="C29" s="9">
        <f t="shared" si="7"/>
        <v>5.9999999999999991E-2</v>
      </c>
      <c r="D29" s="9">
        <f t="shared" si="0"/>
        <v>3.7004213454850903</v>
      </c>
      <c r="E29" s="9">
        <f t="shared" si="1"/>
        <v>1.1059445673423629</v>
      </c>
      <c r="F29" s="9">
        <f t="shared" si="2"/>
        <v>1.1065463495255441</v>
      </c>
      <c r="G29" s="10">
        <f t="shared" si="8"/>
        <v>2.1666666599999997</v>
      </c>
      <c r="H29" s="5">
        <f t="shared" si="9"/>
        <v>1</v>
      </c>
      <c r="I29">
        <f t="shared" si="10"/>
        <v>61.413003158870922</v>
      </c>
      <c r="J29">
        <f t="shared" si="11"/>
        <v>61.225094588882762</v>
      </c>
      <c r="K29">
        <f t="shared" si="12"/>
        <v>4.8004947217811251</v>
      </c>
      <c r="L29">
        <f t="shared" si="13"/>
        <v>-14.770585100799247</v>
      </c>
      <c r="M29">
        <f t="shared" si="14"/>
        <v>-33.332121784704938</v>
      </c>
      <c r="S29">
        <f t="shared" si="3"/>
        <v>1</v>
      </c>
      <c r="T29" t="b">
        <f t="shared" si="4"/>
        <v>0</v>
      </c>
      <c r="U29" t="b">
        <f t="shared" si="5"/>
        <v>0</v>
      </c>
    </row>
    <row r="30" spans="1:22" x14ac:dyDescent="0.2">
      <c r="A30">
        <f t="shared" si="15"/>
        <v>17.932493957513429</v>
      </c>
      <c r="B30">
        <f t="shared" si="6"/>
        <v>17.932493957513429</v>
      </c>
      <c r="C30" s="9">
        <f t="shared" si="7"/>
        <v>6.5999999999999989E-2</v>
      </c>
      <c r="D30" s="9">
        <f t="shared" si="0"/>
        <v>4.0675060424865723</v>
      </c>
      <c r="E30" s="9">
        <f t="shared" si="1"/>
        <v>1.134147557480925</v>
      </c>
      <c r="F30" s="9">
        <f t="shared" si="2"/>
        <v>1.1349425517637652</v>
      </c>
      <c r="G30" s="10">
        <f t="shared" si="8"/>
        <v>2.1666666599999997</v>
      </c>
      <c r="H30" s="5">
        <f t="shared" si="9"/>
        <v>1</v>
      </c>
      <c r="I30">
        <f t="shared" si="10"/>
        <v>61.309319964219007</v>
      </c>
      <c r="J30">
        <f t="shared" si="11"/>
        <v>61.136471078277964</v>
      </c>
      <c r="K30">
        <f t="shared" si="12"/>
        <v>4.6005019910728953</v>
      </c>
      <c r="L30">
        <f t="shared" si="13"/>
        <v>-14.724303642686197</v>
      </c>
      <c r="M30">
        <f t="shared" si="14"/>
        <v>-33.28199964457562</v>
      </c>
      <c r="S30">
        <f t="shared" si="3"/>
        <v>1</v>
      </c>
      <c r="T30" t="b">
        <f t="shared" si="4"/>
        <v>0</v>
      </c>
      <c r="U30" t="b">
        <f t="shared" si="5"/>
        <v>0</v>
      </c>
    </row>
    <row r="31" spans="1:22" x14ac:dyDescent="0.2">
      <c r="A31">
        <f t="shared" si="15"/>
        <v>17.565940168509329</v>
      </c>
      <c r="B31">
        <f t="shared" si="6"/>
        <v>17.565940168509329</v>
      </c>
      <c r="C31" s="9">
        <f t="shared" si="7"/>
        <v>7.1999999999999995E-2</v>
      </c>
      <c r="D31" s="9">
        <f t="shared" si="0"/>
        <v>4.4340598314906714</v>
      </c>
      <c r="E31" s="9">
        <f t="shared" si="1"/>
        <v>1.1611514934337599</v>
      </c>
      <c r="F31" s="9">
        <f t="shared" si="2"/>
        <v>1.1621768725834216</v>
      </c>
      <c r="G31" s="10">
        <f t="shared" si="8"/>
        <v>2.1666666599999997</v>
      </c>
      <c r="H31" s="5">
        <f t="shared" si="9"/>
        <v>1</v>
      </c>
      <c r="I31">
        <f t="shared" si="10"/>
        <v>61.206541528827358</v>
      </c>
      <c r="J31">
        <f t="shared" si="11"/>
        <v>61.048125256421848</v>
      </c>
      <c r="K31">
        <f t="shared" si="12"/>
        <v>4.4008099932054412</v>
      </c>
      <c r="L31">
        <f t="shared" si="13"/>
        <v>-14.678378120722886</v>
      </c>
      <c r="M31">
        <f t="shared" si="14"/>
        <v>-33.232128367519856</v>
      </c>
      <c r="S31">
        <f t="shared" si="3"/>
        <v>1</v>
      </c>
      <c r="T31" t="b">
        <f t="shared" si="4"/>
        <v>0</v>
      </c>
      <c r="U31" t="b">
        <f t="shared" si="5"/>
        <v>0</v>
      </c>
    </row>
    <row r="32" spans="1:22" x14ac:dyDescent="0.2">
      <c r="A32">
        <f t="shared" si="15"/>
        <v>17.199915627776971</v>
      </c>
      <c r="B32">
        <f t="shared" si="6"/>
        <v>17.199915627776971</v>
      </c>
      <c r="C32" s="9">
        <f t="shared" si="7"/>
        <v>7.8E-2</v>
      </c>
      <c r="D32" s="9">
        <f t="shared" si="0"/>
        <v>4.8000843722230293</v>
      </c>
      <c r="E32" s="9">
        <f t="shared" si="1"/>
        <v>1.1869581750823772</v>
      </c>
      <c r="F32" s="9">
        <f t="shared" si="2"/>
        <v>1.1882542942518304</v>
      </c>
      <c r="G32" s="10">
        <f t="shared" si="8"/>
        <v>2.1666666599999997</v>
      </c>
      <c r="H32" s="5">
        <f t="shared" si="9"/>
        <v>1</v>
      </c>
      <c r="I32">
        <f t="shared" si="10"/>
        <v>61.10466603120279</v>
      </c>
      <c r="J32">
        <f t="shared" si="11"/>
        <v>60.960054987697511</v>
      </c>
      <c r="K32">
        <f t="shared" si="12"/>
        <v>4.2014172230003224</v>
      </c>
      <c r="L32">
        <f t="shared" si="13"/>
        <v>-14.632806307739681</v>
      </c>
      <c r="M32">
        <f t="shared" si="14"/>
        <v>-33.182505068680996</v>
      </c>
      <c r="S32">
        <f t="shared" si="3"/>
        <v>1</v>
      </c>
      <c r="T32" t="b">
        <f t="shared" si="4"/>
        <v>0</v>
      </c>
      <c r="U32" t="b">
        <f t="shared" si="5"/>
        <v>0</v>
      </c>
    </row>
    <row r="33" spans="1:21" x14ac:dyDescent="0.2">
      <c r="A33">
        <f t="shared" si="15"/>
        <v>16.834418688364323</v>
      </c>
      <c r="B33">
        <f t="shared" si="6"/>
        <v>16.834418688364323</v>
      </c>
      <c r="C33" s="9">
        <f t="shared" si="7"/>
        <v>8.4000000000000005E-2</v>
      </c>
      <c r="D33" s="9">
        <f t="shared" si="0"/>
        <v>5.165581311635675</v>
      </c>
      <c r="E33" s="9">
        <f t="shared" si="1"/>
        <v>1.2115693933291429</v>
      </c>
      <c r="F33" s="9">
        <f t="shared" si="2"/>
        <v>1.213179770909578</v>
      </c>
      <c r="G33" s="10">
        <f t="shared" si="8"/>
        <v>2.1666666599999997</v>
      </c>
      <c r="H33" s="5">
        <f t="shared" si="9"/>
        <v>1</v>
      </c>
      <c r="I33">
        <f t="shared" si="10"/>
        <v>61.003691652189332</v>
      </c>
      <c r="J33">
        <f t="shared" si="11"/>
        <v>60.872258149851071</v>
      </c>
      <c r="K33">
        <f t="shared" si="12"/>
        <v>4.0023221925882364</v>
      </c>
      <c r="L33">
        <f t="shared" si="13"/>
        <v>-14.587585992151118</v>
      </c>
      <c r="M33">
        <f t="shared" si="14"/>
        <v>-33.13312688188681</v>
      </c>
      <c r="S33">
        <f t="shared" si="3"/>
        <v>1</v>
      </c>
      <c r="T33" t="b">
        <f t="shared" si="4"/>
        <v>0</v>
      </c>
      <c r="U33" t="b">
        <f t="shared" si="5"/>
        <v>0</v>
      </c>
    </row>
    <row r="34" spans="1:21" x14ac:dyDescent="0.2">
      <c r="A34">
        <f t="shared" si="15"/>
        <v>16.469447716013079</v>
      </c>
      <c r="B34">
        <f t="shared" si="6"/>
        <v>16.469447716013079</v>
      </c>
      <c r="C34" s="9">
        <f t="shared" si="7"/>
        <v>9.0000000000000011E-2</v>
      </c>
      <c r="D34" s="9">
        <f t="shared" si="0"/>
        <v>5.530552283986923</v>
      </c>
      <c r="E34" s="9">
        <f t="shared" si="1"/>
        <v>1.2349869302007983</v>
      </c>
      <c r="F34" s="9">
        <f t="shared" si="2"/>
        <v>1.2369582288430168</v>
      </c>
      <c r="G34" s="10">
        <f t="shared" si="8"/>
        <v>2.1666666599999997</v>
      </c>
      <c r="H34" s="5">
        <f t="shared" si="9"/>
        <v>1</v>
      </c>
      <c r="I34">
        <f t="shared" si="10"/>
        <v>60.90361657460835</v>
      </c>
      <c r="J34">
        <f t="shared" si="11"/>
        <v>60.784732633898166</v>
      </c>
      <c r="K34">
        <f t="shared" si="12"/>
        <v>3.8035234312969157</v>
      </c>
      <c r="L34">
        <f t="shared" si="13"/>
        <v>-14.542714977721989</v>
      </c>
      <c r="M34">
        <f t="shared" si="14"/>
        <v>-33.083990959499445</v>
      </c>
      <c r="S34">
        <f t="shared" si="3"/>
        <v>1</v>
      </c>
      <c r="T34" t="b">
        <f t="shared" si="4"/>
        <v>0</v>
      </c>
      <c r="U34" t="b">
        <f t="shared" si="5"/>
        <v>0</v>
      </c>
    </row>
    <row r="35" spans="1:21" x14ac:dyDescent="0.2">
      <c r="A35">
        <f t="shared" si="15"/>
        <v>16.105001089079288</v>
      </c>
      <c r="B35">
        <f t="shared" si="6"/>
        <v>16.105001089079288</v>
      </c>
      <c r="C35" s="9">
        <f t="shared" si="7"/>
        <v>9.6000000000000016E-2</v>
      </c>
      <c r="D35" s="9">
        <f t="shared" si="0"/>
        <v>5.8949989109207133</v>
      </c>
      <c r="E35" s="9">
        <f t="shared" si="1"/>
        <v>1.2572125589513088</v>
      </c>
      <c r="F35" s="9">
        <f t="shared" si="2"/>
        <v>1.2595945667542048</v>
      </c>
      <c r="G35" s="10">
        <f t="shared" si="8"/>
        <v>2.1666666599999997</v>
      </c>
      <c r="H35" s="5">
        <f t="shared" si="9"/>
        <v>1</v>
      </c>
      <c r="I35">
        <f t="shared" si="10"/>
        <v>60.804438982901786</v>
      </c>
      <c r="J35">
        <f t="shared" si="11"/>
        <v>60.697476344031834</v>
      </c>
      <c r="K35">
        <f t="shared" si="12"/>
        <v>3.6050194855399189</v>
      </c>
      <c r="L35">
        <f t="shared" si="13"/>
        <v>-14.498191083336533</v>
      </c>
      <c r="M35">
        <f t="shared" si="14"/>
        <v>-33.035094472268753</v>
      </c>
      <c r="S35">
        <f t="shared" si="3"/>
        <v>1</v>
      </c>
      <c r="T35" t="b">
        <f t="shared" si="4"/>
        <v>0</v>
      </c>
      <c r="U35" t="b">
        <f t="shared" si="5"/>
        <v>0</v>
      </c>
    </row>
    <row r="36" spans="1:21" x14ac:dyDescent="0.2">
      <c r="A36">
        <f t="shared" si="15"/>
        <v>15.741077198454596</v>
      </c>
      <c r="B36">
        <f t="shared" si="6"/>
        <v>15.741077198454596</v>
      </c>
      <c r="C36" s="9">
        <f t="shared" si="7"/>
        <v>0.10200000000000002</v>
      </c>
      <c r="D36" s="9">
        <f t="shared" si="0"/>
        <v>6.2589228015454044</v>
      </c>
      <c r="E36" s="9">
        <f t="shared" si="1"/>
        <v>1.2782480441640474</v>
      </c>
      <c r="F36" s="9">
        <f t="shared" si="2"/>
        <v>1.2810936560283124</v>
      </c>
      <c r="G36" s="10">
        <f t="shared" si="8"/>
        <v>2.1666666599999997</v>
      </c>
      <c r="H36" s="5">
        <f t="shared" si="9"/>
        <v>1</v>
      </c>
      <c r="I36">
        <f t="shared" si="10"/>
        <v>60.706157062778608</v>
      </c>
      <c r="J36">
        <f t="shared" si="11"/>
        <v>60.610487197531818</v>
      </c>
      <c r="K36">
        <f t="shared" si="12"/>
        <v>3.4068089187063064</v>
      </c>
      <c r="L36">
        <f t="shared" si="13"/>
        <v>-14.454012142770692</v>
      </c>
      <c r="M36">
        <f t="shared" si="14"/>
        <v>-32.986434609188983</v>
      </c>
      <c r="S36">
        <f t="shared" si="3"/>
        <v>1</v>
      </c>
      <c r="T36" t="b">
        <f t="shared" si="4"/>
        <v>0</v>
      </c>
      <c r="U36" t="b">
        <f t="shared" si="5"/>
        <v>0</v>
      </c>
    </row>
    <row r="37" spans="1:21" x14ac:dyDescent="0.2">
      <c r="A37">
        <f t="shared" si="15"/>
        <v>15.377674447487975</v>
      </c>
      <c r="B37">
        <f t="shared" si="6"/>
        <v>15.377674447487975</v>
      </c>
      <c r="C37" s="9">
        <f t="shared" si="7"/>
        <v>0.10800000000000003</v>
      </c>
      <c r="D37" s="9">
        <f t="shared" si="0"/>
        <v>6.6223255525120255</v>
      </c>
      <c r="E37" s="9">
        <f t="shared" si="1"/>
        <v>1.2980951418533198</v>
      </c>
      <c r="F37" s="9">
        <f t="shared" si="2"/>
        <v>1.3014603409985244</v>
      </c>
      <c r="G37" s="10">
        <f t="shared" si="8"/>
        <v>2.1666666599999997</v>
      </c>
      <c r="H37" s="5">
        <f t="shared" si="9"/>
        <v>1</v>
      </c>
      <c r="I37">
        <f t="shared" si="10"/>
        <v>60.608769000864477</v>
      </c>
      <c r="J37">
        <f t="shared" si="11"/>
        <v>60.523763124675192</v>
      </c>
      <c r="K37">
        <f t="shared" si="12"/>
        <v>3.2088903110511726</v>
      </c>
      <c r="L37">
        <f t="shared" si="13"/>
        <v>-14.410176004467404</v>
      </c>
      <c r="M37">
        <f t="shared" si="14"/>
        <v>-32.938008577358694</v>
      </c>
      <c r="S37">
        <f t="shared" si="3"/>
        <v>1</v>
      </c>
      <c r="T37" t="b">
        <f t="shared" si="4"/>
        <v>0</v>
      </c>
      <c r="U37" t="b">
        <f t="shared" si="5"/>
        <v>0</v>
      </c>
    </row>
    <row r="38" spans="1:21" x14ac:dyDescent="0.2">
      <c r="A38">
        <f t="shared" si="15"/>
        <v>15.014791251908004</v>
      </c>
      <c r="B38">
        <f t="shared" si="6"/>
        <v>15.014791251908004</v>
      </c>
      <c r="C38" s="9">
        <f t="shared" si="7"/>
        <v>0.11400000000000003</v>
      </c>
      <c r="D38" s="9">
        <f t="shared" si="0"/>
        <v>6.9852087480919964</v>
      </c>
      <c r="E38" s="9">
        <f t="shared" si="1"/>
        <v>1.3167555995652342</v>
      </c>
      <c r="F38" s="9">
        <f t="shared" si="2"/>
        <v>1.320699439208461</v>
      </c>
      <c r="G38" s="10">
        <f t="shared" si="8"/>
        <v>2.1666666599999997</v>
      </c>
      <c r="H38" s="5">
        <f t="shared" si="9"/>
        <v>1</v>
      </c>
      <c r="I38">
        <f t="shared" si="10"/>
        <v>60.512272984354702</v>
      </c>
      <c r="J38">
        <f t="shared" si="11"/>
        <v>60.437302068648386</v>
      </c>
      <c r="K38">
        <f t="shared" si="12"/>
        <v>3.0112622595870207</v>
      </c>
      <c r="L38">
        <f t="shared" si="13"/>
        <v>-14.366680531314939</v>
      </c>
      <c r="M38">
        <f t="shared" si="14"/>
        <v>-32.88981360184399</v>
      </c>
      <c r="S38">
        <f t="shared" si="3"/>
        <v>1</v>
      </c>
      <c r="T38" t="b">
        <f t="shared" si="4"/>
        <v>0</v>
      </c>
      <c r="U38" t="b">
        <f t="shared" si="5"/>
        <v>0</v>
      </c>
    </row>
    <row r="39" spans="1:21" x14ac:dyDescent="0.2">
      <c r="A39">
        <f t="shared" si="15"/>
        <v>14.652426039745677</v>
      </c>
      <c r="B39">
        <f t="shared" si="6"/>
        <v>14.652426039745677</v>
      </c>
      <c r="C39" s="9">
        <f t="shared" si="7"/>
        <v>0.12000000000000004</v>
      </c>
      <c r="D39" s="9">
        <f t="shared" si="0"/>
        <v>7.3475739602543229</v>
      </c>
      <c r="E39" s="9">
        <f t="shared" si="1"/>
        <v>1.3342311564779232</v>
      </c>
      <c r="F39" s="9">
        <f t="shared" si="2"/>
        <v>1.3388157416721418</v>
      </c>
      <c r="G39" s="10">
        <f t="shared" si="8"/>
        <v>2.1666666599999997</v>
      </c>
      <c r="H39" s="5">
        <f t="shared" si="9"/>
        <v>1</v>
      </c>
      <c r="I39">
        <f t="shared" si="10"/>
        <v>60.416667200670489</v>
      </c>
      <c r="J39">
        <f t="shared" si="11"/>
        <v>60.351101985460495</v>
      </c>
      <c r="K39">
        <f t="shared" si="12"/>
        <v>2.8139233779759567</v>
      </c>
      <c r="L39">
        <f t="shared" si="13"/>
        <v>-14.323523600428203</v>
      </c>
      <c r="M39">
        <f t="shared" si="14"/>
        <v>-32.841846925544878</v>
      </c>
      <c r="S39">
        <f t="shared" si="3"/>
        <v>1</v>
      </c>
      <c r="T39" t="b">
        <f t="shared" si="4"/>
        <v>0</v>
      </c>
      <c r="U39" t="b">
        <f t="shared" si="5"/>
        <v>0</v>
      </c>
    </row>
    <row r="40" spans="1:21" x14ac:dyDescent="0.2">
      <c r="A40">
        <f t="shared" si="15"/>
        <v>14.290577251257723</v>
      </c>
      <c r="B40">
        <f t="shared" si="6"/>
        <v>14.290577251257723</v>
      </c>
      <c r="C40" s="9">
        <f t="shared" si="7"/>
        <v>0.12600000000000003</v>
      </c>
      <c r="D40" s="9">
        <f t="shared" si="0"/>
        <v>7.709422748742278</v>
      </c>
      <c r="E40" s="9">
        <f t="shared" si="1"/>
        <v>1.3505235435011191</v>
      </c>
      <c r="F40" s="9">
        <f t="shared" si="2"/>
        <v>1.3558140131315159</v>
      </c>
      <c r="G40" s="10">
        <f t="shared" si="8"/>
        <v>2.1666666599999997</v>
      </c>
      <c r="H40" s="5">
        <f t="shared" si="9"/>
        <v>1</v>
      </c>
      <c r="I40">
        <f t="shared" si="10"/>
        <v>60.321949837118588</v>
      </c>
      <c r="J40">
        <f t="shared" si="11"/>
        <v>60.265160843857927</v>
      </c>
      <c r="K40">
        <f t="shared" si="12"/>
        <v>2.6168722964226876</v>
      </c>
      <c r="L40">
        <f t="shared" si="13"/>
        <v>-14.280703102933042</v>
      </c>
      <c r="M40">
        <f t="shared" si="14"/>
        <v>-32.794105809064838</v>
      </c>
      <c r="S40">
        <f t="shared" si="3"/>
        <v>1</v>
      </c>
      <c r="T40" t="b">
        <f t="shared" si="4"/>
        <v>0</v>
      </c>
      <c r="U40" t="b">
        <f t="shared" si="5"/>
        <v>0</v>
      </c>
    </row>
    <row r="41" spans="1:21" x14ac:dyDescent="0.2">
      <c r="A41">
        <f t="shared" si="15"/>
        <v>13.929243338850426</v>
      </c>
      <c r="B41">
        <f t="shared" si="6"/>
        <v>13.929243338850426</v>
      </c>
      <c r="C41" s="9">
        <f t="shared" si="7"/>
        <v>0.13200000000000003</v>
      </c>
      <c r="D41" s="9">
        <f t="shared" si="0"/>
        <v>8.0707566611495736</v>
      </c>
      <c r="E41" s="9">
        <f t="shared" si="1"/>
        <v>1.3656344833750922</v>
      </c>
      <c r="F41" s="9">
        <f t="shared" si="2"/>
        <v>1.3716989923115874</v>
      </c>
      <c r="G41" s="10">
        <f t="shared" si="8"/>
        <v>2.1666666599999997</v>
      </c>
      <c r="H41" s="5">
        <f t="shared" si="9"/>
        <v>1</v>
      </c>
      <c r="I41">
        <f t="shared" si="10"/>
        <v>60.228119080554301</v>
      </c>
      <c r="J41">
        <f t="shared" si="11"/>
        <v>60.179476625240326</v>
      </c>
      <c r="K41">
        <f t="shared" si="12"/>
        <v>2.4201076615682986</v>
      </c>
      <c r="L41">
        <f t="shared" si="13"/>
        <v>-14.238216943753489</v>
      </c>
      <c r="M41">
        <f t="shared" si="14"/>
        <v>-32.746587530583426</v>
      </c>
      <c r="S41">
        <f t="shared" si="3"/>
        <v>1</v>
      </c>
      <c r="T41" t="b">
        <f t="shared" si="4"/>
        <v>0</v>
      </c>
      <c r="U41" t="b">
        <f t="shared" si="5"/>
        <v>0</v>
      </c>
    </row>
    <row r="42" spans="1:21" x14ac:dyDescent="0.2">
      <c r="A42">
        <f t="shared" si="15"/>
        <v>13.568422767003971</v>
      </c>
      <c r="B42">
        <f t="shared" si="6"/>
        <v>13.568422767003971</v>
      </c>
      <c r="C42" s="9">
        <f t="shared" si="7"/>
        <v>0.13800000000000004</v>
      </c>
      <c r="D42" s="9">
        <f t="shared" si="0"/>
        <v>8.4315772329960286</v>
      </c>
      <c r="E42" s="9">
        <f t="shared" si="1"/>
        <v>1.3795656907689515</v>
      </c>
      <c r="F42" s="9">
        <f t="shared" si="2"/>
        <v>1.3864753921731507</v>
      </c>
      <c r="G42" s="10">
        <f t="shared" si="8"/>
        <v>2.1666666599999997</v>
      </c>
      <c r="H42" s="5">
        <f t="shared" si="9"/>
        <v>1</v>
      </c>
      <c r="I42">
        <f t="shared" si="10"/>
        <v>60.135173117047984</v>
      </c>
      <c r="J42">
        <f t="shared" si="11"/>
        <v>60.094047323577804</v>
      </c>
      <c r="K42">
        <f t="shared" si="12"/>
        <v>2.2236281363847978</v>
      </c>
      <c r="L42">
        <f t="shared" si="13"/>
        <v>-14.196063041401949</v>
      </c>
      <c r="M42">
        <f t="shared" si="14"/>
        <v>-32.69928938573203</v>
      </c>
      <c r="S42">
        <f t="shared" si="3"/>
        <v>1</v>
      </c>
      <c r="T42" t="b">
        <f t="shared" si="4"/>
        <v>0</v>
      </c>
      <c r="U42" t="b">
        <f t="shared" si="5"/>
        <v>0</v>
      </c>
    </row>
    <row r="43" spans="1:21" x14ac:dyDescent="0.2">
      <c r="A43">
        <f t="shared" si="15"/>
        <v>13.20811401219725</v>
      </c>
      <c r="B43">
        <f t="shared" si="6"/>
        <v>13.20811401219725</v>
      </c>
      <c r="C43" s="9">
        <f t="shared" si="7"/>
        <v>0.14400000000000004</v>
      </c>
      <c r="D43" s="9">
        <f t="shared" si="0"/>
        <v>8.7918859878027504</v>
      </c>
      <c r="E43" s="9">
        <f t="shared" si="1"/>
        <v>1.3923188723783171</v>
      </c>
      <c r="F43" s="9">
        <f t="shared" si="2"/>
        <v>1.4001479001631703</v>
      </c>
      <c r="G43" s="10">
        <f t="shared" si="8"/>
        <v>2.1666666599999997</v>
      </c>
      <c r="H43" s="5">
        <f t="shared" si="9"/>
        <v>1</v>
      </c>
      <c r="I43">
        <f t="shared" si="10"/>
        <v>60.043110131555089</v>
      </c>
      <c r="J43">
        <f t="shared" si="11"/>
        <v>60.008870945329392</v>
      </c>
      <c r="K43">
        <f t="shared" si="12"/>
        <v>2.0274324000704058</v>
      </c>
      <c r="L43">
        <f t="shared" si="13"/>
        <v>-14.154239327772306</v>
      </c>
      <c r="M43">
        <f t="shared" si="14"/>
        <v>-32.652208687472559</v>
      </c>
      <c r="S43">
        <f t="shared" si="3"/>
        <v>1</v>
      </c>
      <c r="T43" t="b">
        <f t="shared" si="4"/>
        <v>0</v>
      </c>
      <c r="U43" t="b">
        <f t="shared" si="5"/>
        <v>0</v>
      </c>
    </row>
    <row r="44" spans="1:21" x14ac:dyDescent="0.2">
      <c r="A44">
        <f t="shared" si="15"/>
        <v>12.848315562833173</v>
      </c>
      <c r="B44">
        <f t="shared" si="6"/>
        <v>12.848315562833173</v>
      </c>
      <c r="C44" s="9">
        <f t="shared" si="7"/>
        <v>0.15000000000000005</v>
      </c>
      <c r="D44" s="9">
        <f t="shared" si="0"/>
        <v>9.1516844371668267</v>
      </c>
      <c r="E44" s="9">
        <f t="shared" si="1"/>
        <v>1.4038957270223651</v>
      </c>
      <c r="F44" s="9">
        <f t="shared" si="2"/>
        <v>1.4127211784628146</v>
      </c>
      <c r="G44" s="10">
        <f t="shared" si="8"/>
        <v>2.1666666599999997</v>
      </c>
      <c r="H44" s="5">
        <f t="shared" si="9"/>
        <v>1</v>
      </c>
      <c r="I44">
        <f t="shared" si="10"/>
        <v>59.951928307589647</v>
      </c>
      <c r="J44">
        <f t="shared" si="11"/>
        <v>59.92394550936276</v>
      </c>
      <c r="K44">
        <f t="shared" si="12"/>
        <v>1.8315191479455706</v>
      </c>
      <c r="L44">
        <f t="shared" si="13"/>
        <v>-14.112743747935903</v>
      </c>
      <c r="M44">
        <f t="shared" si="14"/>
        <v>-32.605342765979174</v>
      </c>
      <c r="S44">
        <f t="shared" si="3"/>
        <v>1</v>
      </c>
      <c r="T44" t="b">
        <f t="shared" si="4"/>
        <v>0</v>
      </c>
      <c r="U44" t="b">
        <f t="shared" si="5"/>
        <v>0</v>
      </c>
    </row>
    <row r="45" spans="1:21" x14ac:dyDescent="0.2">
      <c r="A45">
        <f t="shared" si="15"/>
        <v>12.48902591916446</v>
      </c>
      <c r="B45">
        <f t="shared" si="6"/>
        <v>12.48902591916446</v>
      </c>
      <c r="C45" s="9">
        <f t="shared" si="7"/>
        <v>0.15600000000000006</v>
      </c>
      <c r="D45" s="9">
        <f t="shared" si="0"/>
        <v>9.5109740808355401</v>
      </c>
      <c r="E45" s="9">
        <f t="shared" si="1"/>
        <v>1.4142979457402509</v>
      </c>
      <c r="F45" s="9">
        <f t="shared" si="2"/>
        <v>1.4241998642331781</v>
      </c>
      <c r="G45" s="10">
        <f t="shared" si="8"/>
        <v>2.1666666599999997</v>
      </c>
      <c r="H45" s="5">
        <f t="shared" si="9"/>
        <v>1</v>
      </c>
      <c r="I45">
        <f t="shared" si="10"/>
        <v>59.861625826901445</v>
      </c>
      <c r="J45">
        <f t="shared" si="11"/>
        <v>59.839269046875145</v>
      </c>
      <c r="K45">
        <f t="shared" si="12"/>
        <v>1.6358870913496955</v>
      </c>
      <c r="L45">
        <f t="shared" si="13"/>
        <v>-14.071574259940402</v>
      </c>
      <c r="M45">
        <f t="shared" si="14"/>
        <v>-32.558688968522873</v>
      </c>
      <c r="S45">
        <f t="shared" si="3"/>
        <v>1</v>
      </c>
      <c r="T45" t="b">
        <f t="shared" si="4"/>
        <v>0</v>
      </c>
      <c r="U45" t="b">
        <f t="shared" si="5"/>
        <v>0</v>
      </c>
    </row>
    <row r="46" spans="1:21" x14ac:dyDescent="0.2">
      <c r="A46">
        <f t="shared" si="15"/>
        <v>12.130243593219888</v>
      </c>
      <c r="B46">
        <f t="shared" si="6"/>
        <v>12.130243593219888</v>
      </c>
      <c r="C46" s="9">
        <f t="shared" si="7"/>
        <v>0.16200000000000006</v>
      </c>
      <c r="D46" s="9">
        <f t="shared" si="0"/>
        <v>9.8697564067801125</v>
      </c>
      <c r="E46" s="9">
        <f t="shared" si="1"/>
        <v>1.4235272118869158</v>
      </c>
      <c r="F46" s="9">
        <f t="shared" si="2"/>
        <v>1.4345885698587089</v>
      </c>
      <c r="G46" s="10">
        <f t="shared" si="8"/>
        <v>2.1666666599999997</v>
      </c>
      <c r="H46" s="5">
        <f t="shared" si="9"/>
        <v>1</v>
      </c>
      <c r="I46">
        <f t="shared" si="10"/>
        <v>59.772200869156848</v>
      </c>
      <c r="J46">
        <f t="shared" si="11"/>
        <v>59.754839601315503</v>
      </c>
      <c r="K46">
        <f t="shared" si="12"/>
        <v>1.4405349575385582</v>
      </c>
      <c r="L46">
        <f t="shared" si="13"/>
        <v>-14.03072883461151</v>
      </c>
      <c r="M46">
        <f t="shared" si="14"/>
        <v>-32.512244659359055</v>
      </c>
      <c r="S46">
        <f t="shared" si="3"/>
        <v>1</v>
      </c>
      <c r="T46" t="b">
        <f t="shared" si="4"/>
        <v>0</v>
      </c>
      <c r="U46" t="b">
        <f t="shared" si="5"/>
        <v>0</v>
      </c>
    </row>
    <row r="47" spans="1:21" x14ac:dyDescent="0.2">
      <c r="A47">
        <f t="shared" si="15"/>
        <v>11.771967108731017</v>
      </c>
      <c r="B47">
        <f t="shared" si="6"/>
        <v>11.771967108731017</v>
      </c>
      <c r="C47" s="9">
        <f t="shared" si="7"/>
        <v>0.16800000000000007</v>
      </c>
      <c r="D47" s="9">
        <f t="shared" si="0"/>
        <v>10.228032891268983</v>
      </c>
      <c r="E47" s="9">
        <f t="shared" si="1"/>
        <v>1.4315852012282786</v>
      </c>
      <c r="F47" s="9">
        <f t="shared" si="2"/>
        <v>1.4438918831883587</v>
      </c>
      <c r="G47" s="10">
        <f t="shared" si="8"/>
        <v>2.1666666599999997</v>
      </c>
      <c r="H47" s="5">
        <f t="shared" si="9"/>
        <v>1</v>
      </c>
      <c r="I47">
        <f t="shared" si="10"/>
        <v>59.683651611623212</v>
      </c>
      <c r="J47">
        <f t="shared" si="11"/>
        <v>59.670655228307837</v>
      </c>
      <c r="K47">
        <f t="shared" si="12"/>
        <v>1.2454614895824039</v>
      </c>
      <c r="L47">
        <f t="shared" si="13"/>
        <v>-13.990205455357531</v>
      </c>
      <c r="M47">
        <f t="shared" si="14"/>
        <v>-32.46600721961785</v>
      </c>
      <c r="S47">
        <f t="shared" si="3"/>
        <v>1</v>
      </c>
      <c r="T47" t="b">
        <f t="shared" si="4"/>
        <v>0</v>
      </c>
      <c r="U47" t="b">
        <f t="shared" si="5"/>
        <v>0</v>
      </c>
    </row>
    <row r="48" spans="1:21" x14ac:dyDescent="0.2">
      <c r="A48">
        <f t="shared" si="15"/>
        <v>11.414195001059367</v>
      </c>
      <c r="B48">
        <f t="shared" si="6"/>
        <v>11.414195001059367</v>
      </c>
      <c r="C48" s="9">
        <f t="shared" si="7"/>
        <v>0.17400000000000007</v>
      </c>
      <c r="D48" s="9">
        <f t="shared" si="0"/>
        <v>10.585804998940633</v>
      </c>
      <c r="E48" s="9">
        <f t="shared" si="1"/>
        <v>1.4384735820358199</v>
      </c>
      <c r="F48" s="9">
        <f t="shared" si="2"/>
        <v>1.4521143677744881</v>
      </c>
      <c r="G48" s="10">
        <f t="shared" si="8"/>
        <v>2.1666666599999997</v>
      </c>
      <c r="H48" s="5">
        <f t="shared" si="9"/>
        <v>1</v>
      </c>
      <c r="I48">
        <f t="shared" si="10"/>
        <v>59.595976228857189</v>
      </c>
      <c r="J48">
        <f t="shared" si="11"/>
        <v>59.586713995575693</v>
      </c>
      <c r="K48">
        <f t="shared" si="12"/>
        <v>1.0506654462646967</v>
      </c>
      <c r="L48">
        <f t="shared" si="13"/>
        <v>-13.950002117976714</v>
      </c>
      <c r="M48">
        <f t="shared" si="14"/>
        <v>-32.419974047197265</v>
      </c>
      <c r="S48">
        <f t="shared" si="3"/>
        <v>1</v>
      </c>
      <c r="T48" t="b">
        <f t="shared" si="4"/>
        <v>0</v>
      </c>
      <c r="U48" t="b">
        <f t="shared" si="5"/>
        <v>0</v>
      </c>
    </row>
    <row r="49" spans="1:21" x14ac:dyDescent="0.2">
      <c r="A49">
        <f t="shared" si="15"/>
        <v>11.056925817124036</v>
      </c>
      <c r="B49">
        <f t="shared" si="6"/>
        <v>11.056925817124036</v>
      </c>
      <c r="C49" s="9">
        <f t="shared" si="7"/>
        <v>0.18000000000000008</v>
      </c>
      <c r="D49" s="9">
        <f t="shared" si="0"/>
        <v>10.943074182875964</v>
      </c>
      <c r="E49" s="9">
        <f t="shared" si="1"/>
        <v>1.4441940151805586</v>
      </c>
      <c r="F49" s="9">
        <f t="shared" si="2"/>
        <v>1.4592605631095392</v>
      </c>
      <c r="G49" s="10">
        <f t="shared" si="8"/>
        <v>2.1666666599999997</v>
      </c>
      <c r="H49" s="5">
        <f t="shared" si="9"/>
        <v>1</v>
      </c>
      <c r="I49">
        <f t="shared" si="10"/>
        <v>59.509172892396656</v>
      </c>
      <c r="J49">
        <f t="shared" si="11"/>
        <v>59.503013982867834</v>
      </c>
      <c r="K49">
        <f t="shared" si="12"/>
        <v>0.85614560198151313</v>
      </c>
      <c r="L49">
        <f t="shared" si="13"/>
        <v>-13.91011683046743</v>
      </c>
      <c r="M49">
        <f t="shared" si="14"/>
        <v>-32.374142556659109</v>
      </c>
      <c r="S49">
        <f t="shared" si="3"/>
        <v>1</v>
      </c>
      <c r="T49" t="b">
        <f t="shared" si="4"/>
        <v>0</v>
      </c>
      <c r="U49" t="b">
        <f t="shared" si="5"/>
        <v>0</v>
      </c>
    </row>
    <row r="50" spans="1:21" x14ac:dyDescent="0.2">
      <c r="A50">
        <f t="shared" si="15"/>
        <v>10.700158115329778</v>
      </c>
      <c r="B50">
        <f t="shared" si="6"/>
        <v>10.700158115329778</v>
      </c>
      <c r="C50" s="9">
        <f t="shared" si="7"/>
        <v>0.18600000000000008</v>
      </c>
      <c r="D50" s="9">
        <f t="shared" si="0"/>
        <v>11.299841884670222</v>
      </c>
      <c r="E50" s="9">
        <f t="shared" si="1"/>
        <v>1.4487481542264278</v>
      </c>
      <c r="F50" s="9">
        <f t="shared" si="2"/>
        <v>1.4653349848604957</v>
      </c>
      <c r="G50" s="10">
        <f t="shared" si="8"/>
        <v>2.1666666599999997</v>
      </c>
      <c r="H50" s="5">
        <f t="shared" si="9"/>
        <v>1</v>
      </c>
      <c r="I50">
        <f t="shared" si="10"/>
        <v>59.423239770456632</v>
      </c>
      <c r="J50">
        <f t="shared" si="11"/>
        <v>59.41955328188503</v>
      </c>
      <c r="K50">
        <f t="shared" si="12"/>
        <v>0.66190074664155851</v>
      </c>
      <c r="L50">
        <f t="shared" si="13"/>
        <v>-13.870547612841106</v>
      </c>
      <c r="M50">
        <f t="shared" si="14"/>
        <v>-32.328510179127612</v>
      </c>
      <c r="S50">
        <f t="shared" si="3"/>
        <v>1</v>
      </c>
      <c r="T50" t="b">
        <f t="shared" si="4"/>
        <v>0</v>
      </c>
      <c r="U50" t="b">
        <f t="shared" si="5"/>
        <v>0</v>
      </c>
    </row>
    <row r="51" spans="1:21" x14ac:dyDescent="0.2">
      <c r="A51">
        <f t="shared" si="15"/>
        <v>10.343890465495498</v>
      </c>
      <c r="B51">
        <f t="shared" si="6"/>
        <v>10.343890465495498</v>
      </c>
      <c r="C51" s="9">
        <f t="shared" si="7"/>
        <v>0.19200000000000009</v>
      </c>
      <c r="D51" s="9">
        <f t="shared" si="0"/>
        <v>11.656109534504502</v>
      </c>
      <c r="E51" s="9">
        <f t="shared" si="1"/>
        <v>1.4521376455230528</v>
      </c>
      <c r="F51" s="9">
        <f t="shared" si="2"/>
        <v>1.470342125101161</v>
      </c>
      <c r="G51" s="10">
        <f t="shared" si="8"/>
        <v>2.1666666599999997</v>
      </c>
      <c r="H51" s="5">
        <f t="shared" si="9"/>
        <v>1</v>
      </c>
      <c r="I51">
        <f t="shared" si="10"/>
        <v>59.338175027628935</v>
      </c>
      <c r="J51">
        <f t="shared" si="11"/>
        <v>59.336329996207986</v>
      </c>
      <c r="K51">
        <f t="shared" si="12"/>
        <v>0.46792968556679282</v>
      </c>
      <c r="L51">
        <f t="shared" si="13"/>
        <v>-13.831292496937914</v>
      </c>
      <c r="M51">
        <f t="shared" si="14"/>
        <v>-32.283074362190717</v>
      </c>
      <c r="S51">
        <f t="shared" si="3"/>
        <v>1</v>
      </c>
      <c r="T51" t="b">
        <f t="shared" si="4"/>
        <v>0</v>
      </c>
      <c r="U51" t="b">
        <f t="shared" si="5"/>
        <v>0</v>
      </c>
    </row>
    <row r="52" spans="1:21" x14ac:dyDescent="0.2">
      <c r="A52">
        <f t="shared" si="15"/>
        <v>9.9881214487831951</v>
      </c>
      <c r="B52">
        <f t="shared" si="6"/>
        <v>9.9881214487831951</v>
      </c>
      <c r="C52" s="9">
        <f t="shared" si="7"/>
        <v>0.19800000000000009</v>
      </c>
      <c r="D52" s="9">
        <f t="shared" si="0"/>
        <v>12.011878551216805</v>
      </c>
      <c r="E52" s="9">
        <f t="shared" si="1"/>
        <v>1.454364128297934</v>
      </c>
      <c r="F52" s="9">
        <f t="shared" si="2"/>
        <v>1.4742864525422621</v>
      </c>
      <c r="G52" s="10">
        <f t="shared" si="8"/>
        <v>2.1666666599999997</v>
      </c>
      <c r="H52" s="5">
        <f t="shared" si="9"/>
        <v>1</v>
      </c>
      <c r="I52">
        <f t="shared" si="10"/>
        <v>59.253976824585862</v>
      </c>
      <c r="J52">
        <f t="shared" si="11"/>
        <v>59.253342241226356</v>
      </c>
      <c r="K52">
        <f t="shared" si="12"/>
        <v>0.27423123939364852</v>
      </c>
      <c r="L52">
        <f t="shared" si="13"/>
        <v>-13.79234952624522</v>
      </c>
      <c r="M52">
        <f t="shared" si="14"/>
        <v>-32.237832569803984</v>
      </c>
      <c r="S52">
        <f t="shared" si="3"/>
        <v>1</v>
      </c>
      <c r="T52" t="b">
        <f t="shared" si="4"/>
        <v>0</v>
      </c>
      <c r="U52" t="b">
        <f t="shared" si="5"/>
        <v>0</v>
      </c>
    </row>
    <row r="53" spans="1:21" x14ac:dyDescent="0.2">
      <c r="A53">
        <f t="shared" si="15"/>
        <v>9.6328496576273093</v>
      </c>
      <c r="B53">
        <f t="shared" si="6"/>
        <v>9.6328496576273093</v>
      </c>
      <c r="C53" s="9">
        <f t="shared" si="7"/>
        <v>0.2040000000000001</v>
      </c>
      <c r="D53" s="9">
        <f t="shared" si="0"/>
        <v>12.367150342372691</v>
      </c>
      <c r="E53" s="9">
        <f t="shared" si="1"/>
        <v>1.4554292347480395</v>
      </c>
      <c r="F53" s="9">
        <f t="shared" si="2"/>
        <v>1.4771724127594092</v>
      </c>
      <c r="G53" s="10">
        <f t="shared" si="8"/>
        <v>2.1666666599999997</v>
      </c>
      <c r="H53" s="5">
        <f t="shared" si="9"/>
        <v>1</v>
      </c>
      <c r="I53">
        <f t="shared" si="10"/>
        <v>59.170643317787835</v>
      </c>
      <c r="J53">
        <f t="shared" si="11"/>
        <v>59.170588144068887</v>
      </c>
      <c r="K53">
        <f t="shared" si="12"/>
        <v>8.0804243974824608E-2</v>
      </c>
      <c r="L53">
        <f t="shared" si="13"/>
        <v>-13.753716755718754</v>
      </c>
      <c r="M53">
        <f t="shared" si="14"/>
        <v>-32.192782282197093</v>
      </c>
      <c r="S53">
        <f t="shared" si="3"/>
        <v>1</v>
      </c>
      <c r="T53" t="b">
        <f t="shared" si="4"/>
        <v>0</v>
      </c>
      <c r="U53" t="b">
        <f t="shared" si="5"/>
        <v>0</v>
      </c>
    </row>
    <row r="54" spans="1:21" x14ac:dyDescent="0.2">
      <c r="A54">
        <f t="shared" si="15"/>
        <v>9.2780736956644994</v>
      </c>
      <c r="B54">
        <f t="shared" si="6"/>
        <v>9.2780736956644994</v>
      </c>
      <c r="C54" s="9">
        <f t="shared" si="7"/>
        <v>0.2100000000000001</v>
      </c>
      <c r="D54" s="9">
        <f t="shared" si="0"/>
        <v>12.721926304335501</v>
      </c>
      <c r="E54" s="9">
        <f t="shared" si="1"/>
        <v>1.455334590130809</v>
      </c>
      <c r="F54" s="9">
        <f t="shared" si="2"/>
        <v>1.4790044284189228</v>
      </c>
      <c r="G54" s="10">
        <f t="shared" si="8"/>
        <v>2.1666666599999997</v>
      </c>
      <c r="H54" s="5">
        <f t="shared" si="9"/>
        <v>1</v>
      </c>
      <c r="I54">
        <f t="shared" si="10"/>
        <v>59.08817265919496</v>
      </c>
      <c r="J54">
        <f t="shared" si="11"/>
        <v>59.088065843534572</v>
      </c>
      <c r="K54">
        <f t="shared" si="12"/>
        <v>-0.11235244971835795</v>
      </c>
      <c r="L54">
        <f t="shared" si="13"/>
        <v>-13.71539225160646</v>
      </c>
      <c r="M54">
        <f t="shared" si="14"/>
        <v>-32.147920995782862</v>
      </c>
      <c r="S54">
        <f t="shared" si="3"/>
        <v>1</v>
      </c>
      <c r="T54" t="b">
        <f t="shared" si="4"/>
        <v>0</v>
      </c>
      <c r="U54" t="b">
        <f t="shared" si="5"/>
        <v>0</v>
      </c>
    </row>
    <row r="55" spans="1:21" x14ac:dyDescent="0.2">
      <c r="A55">
        <f t="shared" si="15"/>
        <v>8.9237921776638203</v>
      </c>
      <c r="B55">
        <f t="shared" si="6"/>
        <v>8.9237921776638203</v>
      </c>
      <c r="C55" s="9">
        <f t="shared" si="7"/>
        <v>0.21600000000000011</v>
      </c>
      <c r="D55" s="9">
        <f t="shared" si="0"/>
        <v>13.07620782233618</v>
      </c>
      <c r="E55" s="9">
        <f t="shared" si="1"/>
        <v>1.4540818128545747</v>
      </c>
      <c r="F55" s="9">
        <f t="shared" si="2"/>
        <v>1.4797868995015562</v>
      </c>
      <c r="G55" s="10">
        <f t="shared" si="8"/>
        <v>2.1666666599999997</v>
      </c>
      <c r="H55" s="5">
        <f t="shared" si="9"/>
        <v>1</v>
      </c>
      <c r="I55">
        <f t="shared" si="10"/>
        <v>59.006562995982833</v>
      </c>
      <c r="J55">
        <f t="shared" si="11"/>
        <v>59.005773490024936</v>
      </c>
      <c r="K55">
        <f t="shared" si="12"/>
        <v>-0.30523997569305511</v>
      </c>
      <c r="L55">
        <f t="shared" si="13"/>
        <v>-13.677374091275075</v>
      </c>
      <c r="M55">
        <f t="shared" si="14"/>
        <v>-32.103246223068808</v>
      </c>
      <c r="S55">
        <f t="shared" si="3"/>
        <v>1</v>
      </c>
      <c r="T55" t="b">
        <f t="shared" si="4"/>
        <v>0</v>
      </c>
      <c r="U55" t="b">
        <f t="shared" si="5"/>
        <v>0</v>
      </c>
    </row>
    <row r="56" spans="1:21" x14ac:dyDescent="0.2">
      <c r="A56">
        <f t="shared" si="15"/>
        <v>8.5700037294573139</v>
      </c>
      <c r="B56">
        <f t="shared" si="6"/>
        <v>8.5700037294573139</v>
      </c>
      <c r="C56" s="9">
        <f t="shared" si="7"/>
        <v>0.22200000000000011</v>
      </c>
      <c r="D56" s="9">
        <f t="shared" si="0"/>
        <v>13.429996270542686</v>
      </c>
      <c r="E56" s="9">
        <f t="shared" si="1"/>
        <v>1.4516725145684011</v>
      </c>
      <c r="F56" s="9">
        <f t="shared" si="2"/>
        <v>1.4795242035241234</v>
      </c>
      <c r="G56" s="10">
        <f t="shared" si="8"/>
        <v>2.1666666599999997</v>
      </c>
      <c r="H56" s="5">
        <f t="shared" si="9"/>
        <v>1</v>
      </c>
      <c r="I56">
        <f t="shared" si="10"/>
        <v>58.925812470262287</v>
      </c>
      <c r="J56">
        <f t="shared" si="11"/>
        <v>58.923709245477284</v>
      </c>
      <c r="K56">
        <f t="shared" si="12"/>
        <v>-0.49785945303146795</v>
      </c>
      <c r="L56">
        <f t="shared" si="13"/>
        <v>-13.639660363039354</v>
      </c>
      <c r="M56">
        <f t="shared" si="14"/>
        <v>-32.058755492571116</v>
      </c>
      <c r="S56">
        <f t="shared" si="3"/>
        <v>1</v>
      </c>
      <c r="T56" t="b">
        <f t="shared" si="4"/>
        <v>0</v>
      </c>
      <c r="U56" t="b">
        <f t="shared" si="5"/>
        <v>0</v>
      </c>
    </row>
    <row r="57" spans="1:21" x14ac:dyDescent="0.2">
      <c r="A57">
        <f t="shared" si="15"/>
        <v>8.2167069878709853</v>
      </c>
      <c r="B57">
        <f t="shared" si="6"/>
        <v>8.2167069878709853</v>
      </c>
      <c r="C57" s="9">
        <f t="shared" si="7"/>
        <v>0.22800000000000012</v>
      </c>
      <c r="D57" s="9">
        <f t="shared" si="0"/>
        <v>13.783293012129015</v>
      </c>
      <c r="E57" s="9">
        <f t="shared" si="1"/>
        <v>1.448108300251346</v>
      </c>
      <c r="F57" s="9">
        <f t="shared" si="2"/>
        <v>1.4782206957590569</v>
      </c>
      <c r="G57" s="10">
        <f t="shared" si="8"/>
        <v>2.1666666599999997</v>
      </c>
      <c r="H57" s="5">
        <f t="shared" si="9"/>
        <v>1</v>
      </c>
      <c r="I57">
        <f t="shared" si="10"/>
        <v>58.845919218803381</v>
      </c>
      <c r="J57">
        <f t="shared" si="11"/>
        <v>58.841871283299049</v>
      </c>
      <c r="K57">
        <f t="shared" si="12"/>
        <v>-0.6902119859868947</v>
      </c>
      <c r="L57">
        <f t="shared" si="13"/>
        <v>-13.602249165993967</v>
      </c>
      <c r="M57">
        <f t="shared" si="14"/>
        <v>-32.014446348731028</v>
      </c>
      <c r="S57">
        <f t="shared" si="3"/>
        <v>1</v>
      </c>
      <c r="T57" t="b">
        <f t="shared" si="4"/>
        <v>0</v>
      </c>
      <c r="U57" t="b">
        <f t="shared" si="5"/>
        <v>0</v>
      </c>
    </row>
    <row r="58" spans="1:21" x14ac:dyDescent="0.2">
      <c r="A58">
        <f t="shared" si="15"/>
        <v>7.8639006006561782</v>
      </c>
      <c r="B58">
        <f t="shared" si="6"/>
        <v>7.8639006006561782</v>
      </c>
      <c r="C58" s="9">
        <f t="shared" si="7"/>
        <v>0.23400000000000012</v>
      </c>
      <c r="D58" s="9">
        <f t="shared" si="0"/>
        <v>14.136099399343822</v>
      </c>
      <c r="E58" s="9">
        <f t="shared" si="1"/>
        <v>1.4433907683011475</v>
      </c>
      <c r="F58" s="9">
        <f t="shared" si="2"/>
        <v>1.4758807094519144</v>
      </c>
      <c r="G58" s="10">
        <f t="shared" si="8"/>
        <v>2.1666666599999997</v>
      </c>
      <c r="H58" s="5">
        <f t="shared" si="9"/>
        <v>1</v>
      </c>
      <c r="I58">
        <f t="shared" si="10"/>
        <v>58.766881372763599</v>
      </c>
      <c r="J58">
        <f t="shared" si="11"/>
        <v>58.760257788303086</v>
      </c>
      <c r="K58">
        <f t="shared" si="12"/>
        <v>-0.88229866407928093</v>
      </c>
      <c r="L58">
        <f t="shared" si="13"/>
        <v>-13.565138609848018</v>
      </c>
      <c r="M58">
        <f t="shared" si="14"/>
        <v>-31.97031635183361</v>
      </c>
      <c r="S58">
        <f t="shared" si="3"/>
        <v>1</v>
      </c>
      <c r="T58" t="b">
        <f t="shared" si="4"/>
        <v>0</v>
      </c>
      <c r="U58" t="b">
        <f t="shared" si="5"/>
        <v>0</v>
      </c>
    </row>
    <row r="59" spans="1:21" x14ac:dyDescent="0.2">
      <c r="A59">
        <f t="shared" si="15"/>
        <v>7.5115832264213367</v>
      </c>
      <c r="B59">
        <f t="shared" si="6"/>
        <v>7.5115832264213367</v>
      </c>
      <c r="C59" s="9">
        <f t="shared" si="7"/>
        <v>0.24000000000000013</v>
      </c>
      <c r="D59" s="9">
        <f t="shared" si="0"/>
        <v>14.488416773578663</v>
      </c>
      <c r="E59" s="9">
        <f t="shared" si="1"/>
        <v>1.4375215106223389</v>
      </c>
      <c r="F59" s="9">
        <f t="shared" si="2"/>
        <v>1.4725085560368489</v>
      </c>
      <c r="G59" s="10">
        <f t="shared" si="8"/>
        <v>2.1666666599999997</v>
      </c>
      <c r="H59" s="5">
        <f t="shared" si="9"/>
        <v>1</v>
      </c>
      <c r="I59">
        <f t="shared" si="10"/>
        <v>58.688697057420242</v>
      </c>
      <c r="J59">
        <f t="shared" si="11"/>
        <v>58.678866956644001</v>
      </c>
      <c r="K59">
        <f t="shared" si="12"/>
        <v>-1.0741205621902825</v>
      </c>
      <c r="L59">
        <f t="shared" si="13"/>
        <v>-13.528326814762206</v>
      </c>
      <c r="M59">
        <f t="shared" si="14"/>
        <v>-31.926363077928841</v>
      </c>
      <c r="S59">
        <f t="shared" si="3"/>
        <v>1</v>
      </c>
      <c r="T59" t="b">
        <f t="shared" si="4"/>
        <v>0</v>
      </c>
      <c r="U59" t="b">
        <f t="shared" si="5"/>
        <v>0</v>
      </c>
    </row>
    <row r="60" spans="1:21" x14ac:dyDescent="0.2">
      <c r="A60">
        <f t="shared" si="15"/>
        <v>7.159753534564139</v>
      </c>
      <c r="B60">
        <f t="shared" si="6"/>
        <v>7.159753534564139</v>
      </c>
      <c r="C60" s="9">
        <f t="shared" si="7"/>
        <v>0.24600000000000014</v>
      </c>
      <c r="D60" s="9">
        <f t="shared" si="0"/>
        <v>14.840246465435861</v>
      </c>
      <c r="E60" s="9">
        <f t="shared" si="1"/>
        <v>1.4305021127137945</v>
      </c>
      <c r="F60" s="9">
        <f t="shared" si="2"/>
        <v>1.4681085253500621</v>
      </c>
      <c r="G60" s="10">
        <f t="shared" si="8"/>
        <v>2.1666666599999997</v>
      </c>
      <c r="H60" s="5">
        <f t="shared" si="9"/>
        <v>1</v>
      </c>
      <c r="I60">
        <f t="shared" si="10"/>
        <v>58.611364391907117</v>
      </c>
      <c r="J60">
        <f t="shared" si="11"/>
        <v>58.597696995755427</v>
      </c>
      <c r="K60">
        <f t="shared" si="12"/>
        <v>-1.2656787406578556</v>
      </c>
      <c r="L60">
        <f t="shared" si="13"/>
        <v>-13.491811911188575</v>
      </c>
      <c r="M60">
        <f t="shared" si="14"/>
        <v>-31.882584118754995</v>
      </c>
      <c r="S60">
        <f t="shared" si="3"/>
        <v>1</v>
      </c>
      <c r="T60" t="b">
        <f t="shared" si="4"/>
        <v>0</v>
      </c>
      <c r="U60" t="b">
        <f t="shared" si="5"/>
        <v>0</v>
      </c>
    </row>
    <row r="61" spans="1:21" x14ac:dyDescent="0.2">
      <c r="A61">
        <f t="shared" si="15"/>
        <v>6.808410205204007</v>
      </c>
      <c r="B61">
        <f t="shared" si="6"/>
        <v>6.808410205204007</v>
      </c>
      <c r="C61" s="9">
        <f t="shared" si="7"/>
        <v>0.25200000000000011</v>
      </c>
      <c r="D61" s="9">
        <f t="shared" si="0"/>
        <v>15.191589794795993</v>
      </c>
      <c r="E61" s="9">
        <f t="shared" si="1"/>
        <v>1.4223341537557097</v>
      </c>
      <c r="F61" s="9">
        <f t="shared" si="2"/>
        <v>1.462684885841262</v>
      </c>
      <c r="G61" s="10">
        <f t="shared" si="8"/>
        <v>2.1666666599999997</v>
      </c>
      <c r="H61" s="5">
        <f t="shared" si="9"/>
        <v>1</v>
      </c>
      <c r="I61">
        <f t="shared" si="10"/>
        <v>58.534881488955641</v>
      </c>
      <c r="J61">
        <f t="shared" si="11"/>
        <v>58.516746124288296</v>
      </c>
      <c r="K61">
        <f t="shared" si="12"/>
        <v>-1.4569742453703856</v>
      </c>
      <c r="L61">
        <f t="shared" si="13"/>
        <v>-13.455592039712883</v>
      </c>
      <c r="M61">
        <f t="shared" si="14"/>
        <v>-31.838977081664229</v>
      </c>
      <c r="S61">
        <f t="shared" si="3"/>
        <v>1</v>
      </c>
      <c r="T61" t="b">
        <f t="shared" si="4"/>
        <v>0</v>
      </c>
      <c r="U61" t="b">
        <f t="shared" si="5"/>
        <v>0</v>
      </c>
    </row>
    <row r="62" spans="1:21" x14ac:dyDescent="0.2">
      <c r="A62">
        <f t="shared" si="15"/>
        <v>6.4575519291149917</v>
      </c>
      <c r="B62">
        <f t="shared" si="6"/>
        <v>6.4575519291149917</v>
      </c>
      <c r="C62" s="9">
        <f t="shared" si="7"/>
        <v>0.25800000000000012</v>
      </c>
      <c r="D62" s="9">
        <f t="shared" si="0"/>
        <v>15.542448070885008</v>
      </c>
      <c r="E62" s="9">
        <f t="shared" si="1"/>
        <v>1.4130192066960174</v>
      </c>
      <c r="F62" s="9">
        <f t="shared" si="2"/>
        <v>1.4562418847831335</v>
      </c>
      <c r="G62" s="10">
        <f t="shared" si="8"/>
        <v>2.1666666599999997</v>
      </c>
      <c r="H62" s="5">
        <f t="shared" si="9"/>
        <v>1</v>
      </c>
      <c r="I62">
        <f t="shared" si="10"/>
        <v>58.459246454640187</v>
      </c>
      <c r="J62">
        <f t="shared" si="11"/>
        <v>58.436012572050018</v>
      </c>
      <c r="K62">
        <f t="shared" si="12"/>
        <v>-1.648008107860371</v>
      </c>
      <c r="L62">
        <f t="shared" si="13"/>
        <v>-13.419665350899496</v>
      </c>
      <c r="M62">
        <f t="shared" si="14"/>
        <v>-31.795539589550412</v>
      </c>
      <c r="S62">
        <f t="shared" si="3"/>
        <v>1</v>
      </c>
      <c r="T62" t="b">
        <f t="shared" si="4"/>
        <v>0</v>
      </c>
      <c r="U62" t="b">
        <f t="shared" si="5"/>
        <v>0</v>
      </c>
    </row>
    <row r="63" spans="1:21" x14ac:dyDescent="0.2">
      <c r="A63">
        <f t="shared" si="15"/>
        <v>6.1071774076590071</v>
      </c>
      <c r="B63">
        <f t="shared" si="6"/>
        <v>6.1071774076590071</v>
      </c>
      <c r="C63" s="9">
        <f t="shared" si="7"/>
        <v>0.26400000000000012</v>
      </c>
      <c r="D63" s="9">
        <f t="shared" si="0"/>
        <v>15.892822592340993</v>
      </c>
      <c r="E63" s="9">
        <f t="shared" si="1"/>
        <v>1.4025588383362433</v>
      </c>
      <c r="F63" s="9">
        <f t="shared" si="2"/>
        <v>1.4487837484788513</v>
      </c>
      <c r="G63" s="10">
        <f t="shared" si="8"/>
        <v>2.1666666599999997</v>
      </c>
      <c r="H63" s="5">
        <f t="shared" si="9"/>
        <v>1</v>
      </c>
      <c r="I63">
        <f t="shared" si="10"/>
        <v>58.384457388127949</v>
      </c>
      <c r="J63">
        <f t="shared" si="11"/>
        <v>58.355494579944619</v>
      </c>
      <c r="K63">
        <f t="shared" si="12"/>
        <v>-1.8387813453976736</v>
      </c>
      <c r="L63">
        <f t="shared" si="13"/>
        <v>-13.384030005138907</v>
      </c>
      <c r="M63">
        <f t="shared" si="14"/>
        <v>-31.752269280779085</v>
      </c>
      <c r="S63">
        <f t="shared" si="3"/>
        <v>1</v>
      </c>
      <c r="T63" t="b">
        <f t="shared" si="4"/>
        <v>0</v>
      </c>
      <c r="U63" t="b">
        <f t="shared" si="5"/>
        <v>0</v>
      </c>
    </row>
    <row r="64" spans="1:21" x14ac:dyDescent="0.2">
      <c r="A64">
        <f t="shared" si="15"/>
        <v>5.7572853527194319</v>
      </c>
      <c r="B64">
        <f t="shared" si="6"/>
        <v>5.7572853527194319</v>
      </c>
      <c r="C64" s="9">
        <f t="shared" si="7"/>
        <v>0.27000000000000013</v>
      </c>
      <c r="D64" s="9">
        <f t="shared" si="0"/>
        <v>16.242714647280568</v>
      </c>
      <c r="E64" s="9">
        <f t="shared" si="1"/>
        <v>1.3909546094168033</v>
      </c>
      <c r="F64" s="9">
        <f t="shared" si="2"/>
        <v>1.440314682467642</v>
      </c>
      <c r="G64" s="10">
        <f t="shared" si="8"/>
        <v>2.1666666599999997</v>
      </c>
      <c r="H64" s="5">
        <f t="shared" si="9"/>
        <v>1</v>
      </c>
      <c r="I64">
        <f t="shared" si="10"/>
        <v>58.310512381433227</v>
      </c>
      <c r="J64">
        <f t="shared" si="11"/>
        <v>58.275190399913782</v>
      </c>
      <c r="K64">
        <f t="shared" si="12"/>
        <v>-2.0292949610823481</v>
      </c>
      <c r="L64">
        <f t="shared" si="13"/>
        <v>-13.348684172497739</v>
      </c>
      <c r="M64">
        <f t="shared" si="14"/>
        <v>-31.709163809119541</v>
      </c>
      <c r="S64">
        <f t="shared" si="3"/>
        <v>1</v>
      </c>
      <c r="T64" t="b">
        <f t="shared" si="4"/>
        <v>0</v>
      </c>
      <c r="U64" t="b">
        <f t="shared" si="5"/>
        <v>0</v>
      </c>
    </row>
    <row r="65" spans="1:21" x14ac:dyDescent="0.2">
      <c r="A65">
        <f t="shared" si="15"/>
        <v>5.4078744866350554</v>
      </c>
      <c r="B65">
        <f t="shared" si="6"/>
        <v>5.4078744866350554</v>
      </c>
      <c r="C65" s="9">
        <f t="shared" si="7"/>
        <v>0.27600000000000013</v>
      </c>
      <c r="D65" s="9">
        <f t="shared" si="0"/>
        <v>16.592125513364945</v>
      </c>
      <c r="E65" s="9">
        <f t="shared" si="1"/>
        <v>1.3782080747017451</v>
      </c>
      <c r="F65" s="9">
        <f t="shared" si="2"/>
        <v>1.4308388717284166</v>
      </c>
      <c r="G65" s="10">
        <f t="shared" si="8"/>
        <v>2.1666666599999997</v>
      </c>
      <c r="H65" s="5">
        <f t="shared" si="9"/>
        <v>1</v>
      </c>
      <c r="I65">
        <f t="shared" si="10"/>
        <v>58.237409519176211</v>
      </c>
      <c r="J65">
        <f t="shared" si="11"/>
        <v>58.195098294878797</v>
      </c>
      <c r="K65">
        <f t="shared" si="12"/>
        <v>-2.2195499439370652</v>
      </c>
      <c r="L65">
        <f t="shared" si="13"/>
        <v>-13.313626032571308</v>
      </c>
      <c r="M65">
        <f t="shared" si="14"/>
        <v>-31.666220843678975</v>
      </c>
      <c r="S65">
        <f t="shared" si="3"/>
        <v>1</v>
      </c>
      <c r="T65" t="b">
        <f t="shared" si="4"/>
        <v>0</v>
      </c>
      <c r="U65" t="b">
        <f t="shared" si="5"/>
        <v>0</v>
      </c>
    </row>
    <row r="66" spans="1:21" x14ac:dyDescent="0.2">
      <c r="A66">
        <f t="shared" si="15"/>
        <v>5.0589435421343687</v>
      </c>
      <c r="B66">
        <f t="shared" si="6"/>
        <v>5.0589435421343687</v>
      </c>
      <c r="C66" s="9">
        <f t="shared" si="7"/>
        <v>0.28200000000000014</v>
      </c>
      <c r="D66" s="9">
        <f t="shared" si="0"/>
        <v>16.941056457865631</v>
      </c>
      <c r="E66" s="9">
        <f t="shared" si="1"/>
        <v>1.3643207830629365</v>
      </c>
      <c r="F66" s="9">
        <f t="shared" si="2"/>
        <v>1.4203604808814885</v>
      </c>
      <c r="G66" s="10">
        <f t="shared" si="8"/>
        <v>2.1666666599999997</v>
      </c>
      <c r="H66" s="5">
        <f t="shared" si="9"/>
        <v>1</v>
      </c>
      <c r="I66">
        <f t="shared" si="10"/>
        <v>58.165146878346299</v>
      </c>
      <c r="J66">
        <f t="shared" si="11"/>
        <v>58.11521653868337</v>
      </c>
      <c r="K66">
        <f t="shared" si="12"/>
        <v>-2.4095472689991388</v>
      </c>
      <c r="L66">
        <f t="shared" si="13"/>
        <v>-13.278853774338689</v>
      </c>
      <c r="M66">
        <f t="shared" si="14"/>
        <v>-31.623438068838663</v>
      </c>
      <c r="S66">
        <f t="shared" si="3"/>
        <v>1</v>
      </c>
      <c r="T66" t="b">
        <f t="shared" si="4"/>
        <v>0</v>
      </c>
      <c r="U66" t="b">
        <f t="shared" si="5"/>
        <v>0</v>
      </c>
    </row>
    <row r="67" spans="1:21" x14ac:dyDescent="0.2">
      <c r="A67">
        <f t="shared" si="15"/>
        <v>4.7104912622702066</v>
      </c>
      <c r="B67">
        <f t="shared" si="6"/>
        <v>4.7104912622702066</v>
      </c>
      <c r="C67" s="9">
        <f t="shared" si="7"/>
        <v>0.28800000000000014</v>
      </c>
      <c r="D67" s="9">
        <f t="shared" si="0"/>
        <v>17.289508737729793</v>
      </c>
      <c r="E67" s="9">
        <f t="shared" si="1"/>
        <v>1.3492942775637025</v>
      </c>
      <c r="F67" s="9">
        <f t="shared" si="2"/>
        <v>1.4088836543883974</v>
      </c>
      <c r="G67" s="10">
        <f t="shared" si="8"/>
        <v>2.1666666599999997</v>
      </c>
      <c r="H67" s="5">
        <f t="shared" si="9"/>
        <v>1</v>
      </c>
      <c r="I67">
        <f t="shared" si="10"/>
        <v>58.093722528069996</v>
      </c>
      <c r="J67">
        <f t="shared" si="11"/>
        <v>58.035543416037335</v>
      </c>
      <c r="K67">
        <f t="shared" si="12"/>
        <v>-2.5992878974121707</v>
      </c>
      <c r="L67">
        <f t="shared" si="13"/>
        <v>-13.244365596020275</v>
      </c>
      <c r="M67">
        <f t="shared" si="14"/>
        <v>-31.580813184192145</v>
      </c>
      <c r="S67">
        <f t="shared" si="3"/>
        <v>1</v>
      </c>
      <c r="T67" t="b">
        <f t="shared" si="4"/>
        <v>0</v>
      </c>
      <c r="U67" t="b">
        <f t="shared" si="5"/>
        <v>0</v>
      </c>
    </row>
    <row r="68" spans="1:21" x14ac:dyDescent="0.2">
      <c r="A68">
        <f t="shared" si="15"/>
        <v>4.3625164003547106</v>
      </c>
      <c r="B68">
        <f t="shared" si="6"/>
        <v>4.3625164003547106</v>
      </c>
      <c r="C68" s="9">
        <f t="shared" si="7"/>
        <v>0.29400000000000015</v>
      </c>
      <c r="D68" s="9">
        <f t="shared" si="0"/>
        <v>17.637483599645289</v>
      </c>
      <c r="E68" s="9">
        <f t="shared" si="1"/>
        <v>1.3331300955419141</v>
      </c>
      <c r="F68" s="9">
        <f t="shared" si="2"/>
        <v>1.3964125167498473</v>
      </c>
      <c r="G68" s="10">
        <f t="shared" si="8"/>
        <v>2.1666666599999997</v>
      </c>
      <c r="H68" s="5">
        <f t="shared" si="9"/>
        <v>1</v>
      </c>
      <c r="I68">
        <f t="shared" si="10"/>
        <v>58.023134529383462</v>
      </c>
      <c r="J68">
        <f t="shared" si="11"/>
        <v>57.956077222461211</v>
      </c>
      <c r="K68">
        <f t="shared" si="12"/>
        <v>-2.7887727765173236</v>
      </c>
      <c r="L68">
        <f t="shared" si="13"/>
        <v>-13.210159704937826</v>
      </c>
      <c r="M68">
        <f t="shared" si="14"/>
        <v>-31.538343904485323</v>
      </c>
      <c r="S68">
        <f t="shared" si="3"/>
        <v>1</v>
      </c>
      <c r="T68" t="b">
        <f t="shared" si="4"/>
        <v>0</v>
      </c>
      <c r="U68" t="b">
        <f t="shared" si="5"/>
        <v>0</v>
      </c>
    </row>
    <row r="69" spans="1:21" x14ac:dyDescent="0.2">
      <c r="A69">
        <f t="shared" si="15"/>
        <v>4.0150177198946331</v>
      </c>
      <c r="B69">
        <f t="shared" si="6"/>
        <v>4.0150177198946331</v>
      </c>
      <c r="C69" s="9">
        <f t="shared" si="7"/>
        <v>0.30000000000000016</v>
      </c>
      <c r="D69" s="9">
        <f t="shared" si="0"/>
        <v>17.984982280105367</v>
      </c>
      <c r="E69" s="9">
        <f t="shared" si="1"/>
        <v>1.3158297686925293</v>
      </c>
      <c r="F69" s="9">
        <f t="shared" si="2"/>
        <v>1.3829511727017831</v>
      </c>
      <c r="G69" s="10">
        <f t="shared" si="8"/>
        <v>2.1666666599999997</v>
      </c>
      <c r="H69" s="5">
        <f t="shared" si="9"/>
        <v>1</v>
      </c>
      <c r="I69">
        <f t="shared" si="10"/>
        <v>57.953380935009633</v>
      </c>
      <c r="J69">
        <f t="shared" si="11"/>
        <v>57.876816264231586</v>
      </c>
      <c r="K69">
        <f t="shared" si="12"/>
        <v>-2.9780028399442355</v>
      </c>
      <c r="L69">
        <f t="shared" si="13"/>
        <v>-13.176234317376975</v>
      </c>
      <c r="M69">
        <f t="shared" si="14"/>
        <v>-31.496027959558493</v>
      </c>
      <c r="S69">
        <f t="shared" si="3"/>
        <v>1</v>
      </c>
      <c r="T69" t="b">
        <f t="shared" si="4"/>
        <v>0</v>
      </c>
      <c r="U69" t="b">
        <f t="shared" si="5"/>
        <v>0</v>
      </c>
    </row>
    <row r="70" spans="1:21" x14ac:dyDescent="0.2">
      <c r="A70">
        <f t="shared" si="15"/>
        <v>3.667993994526956</v>
      </c>
      <c r="B70">
        <f t="shared" si="6"/>
        <v>3.667993994526956</v>
      </c>
      <c r="C70" s="9">
        <f t="shared" si="7"/>
        <v>0.30600000000000016</v>
      </c>
      <c r="D70" s="9">
        <f t="shared" si="0"/>
        <v>18.332006005473044</v>
      </c>
      <c r="E70" s="9">
        <f t="shared" si="1"/>
        <v>1.2973948231495918</v>
      </c>
      <c r="F70" s="9">
        <f t="shared" si="2"/>
        <v>1.3685037074096129</v>
      </c>
      <c r="G70" s="10">
        <f t="shared" si="8"/>
        <v>2.1666666599999997</v>
      </c>
      <c r="H70" s="5">
        <f t="shared" si="9"/>
        <v>1</v>
      </c>
      <c r="I70">
        <f t="shared" si="10"/>
        <v>57.884459789140102</v>
      </c>
      <c r="J70">
        <f t="shared" si="11"/>
        <v>57.797758858327327</v>
      </c>
      <c r="K70">
        <f t="shared" si="12"/>
        <v>-3.1669790077015865</v>
      </c>
      <c r="L70">
        <f t="shared" si="13"/>
        <v>-13.142587658452179</v>
      </c>
      <c r="M70">
        <f t="shared" si="14"/>
        <v>-31.453863094290217</v>
      </c>
      <c r="S70">
        <f t="shared" si="3"/>
        <v>1</v>
      </c>
      <c r="T70" t="b">
        <f t="shared" si="4"/>
        <v>0</v>
      </c>
      <c r="U70" t="b">
        <f t="shared" si="5"/>
        <v>0</v>
      </c>
    </row>
    <row r="71" spans="1:21" x14ac:dyDescent="0.2">
      <c r="A71">
        <f t="shared" si="15"/>
        <v>3.3214440079548453</v>
      </c>
      <c r="B71">
        <f t="shared" si="6"/>
        <v>3.3214440079548453</v>
      </c>
      <c r="C71" s="9">
        <f t="shared" si="7"/>
        <v>0.31200000000000017</v>
      </c>
      <c r="D71" s="9">
        <f t="shared" si="0"/>
        <v>18.678555992045155</v>
      </c>
      <c r="E71" s="9">
        <f t="shared" si="1"/>
        <v>1.277826779567685</v>
      </c>
      <c r="F71" s="9">
        <f t="shared" si="2"/>
        <v>1.3530741866606013</v>
      </c>
      <c r="G71" s="10">
        <f t="shared" si="8"/>
        <v>2.1666666599999997</v>
      </c>
      <c r="H71" s="5">
        <f t="shared" si="9"/>
        <v>1</v>
      </c>
      <c r="I71">
        <f t="shared" si="10"/>
        <v>57.816369127221705</v>
      </c>
      <c r="J71">
        <f t="shared" si="11"/>
        <v>57.718903332376613</v>
      </c>
      <c r="K71">
        <f t="shared" si="12"/>
        <v>-3.3557021862673277</v>
      </c>
      <c r="L71">
        <f t="shared" si="13"/>
        <v>-13.109217961974114</v>
      </c>
      <c r="M71">
        <f t="shared" si="14"/>
        <v>-31.411847068543043</v>
      </c>
      <c r="S71">
        <f t="shared" si="3"/>
        <v>1</v>
      </c>
      <c r="T71" t="b">
        <f t="shared" si="4"/>
        <v>0</v>
      </c>
      <c r="U71" t="b">
        <f t="shared" si="5"/>
        <v>0</v>
      </c>
    </row>
    <row r="72" spans="1:21" x14ac:dyDescent="0.2">
      <c r="A72">
        <f t="shared" si="15"/>
        <v>2.9753665538839016</v>
      </c>
      <c r="B72">
        <f t="shared" si="6"/>
        <v>2.9753665538839016</v>
      </c>
      <c r="C72" s="9">
        <f t="shared" si="7"/>
        <v>0.31800000000000017</v>
      </c>
      <c r="D72" s="9">
        <f t="shared" si="0"/>
        <v>19.024633446116098</v>
      </c>
      <c r="E72" s="9">
        <f t="shared" si="1"/>
        <v>1.2571271532028472</v>
      </c>
      <c r="F72" s="9">
        <f t="shared" si="2"/>
        <v>1.3366666570544385</v>
      </c>
      <c r="G72" s="10">
        <f t="shared" si="8"/>
        <v>2.1666666599999997</v>
      </c>
      <c r="H72" s="5">
        <f t="shared" si="9"/>
        <v>1</v>
      </c>
      <c r="I72">
        <f t="shared" si="10"/>
        <v>57.749106975747857</v>
      </c>
      <c r="J72">
        <f t="shared" si="11"/>
        <v>57.640248024604766</v>
      </c>
      <c r="K72">
        <f t="shared" si="12"/>
        <v>-3.5441732686785858</v>
      </c>
      <c r="L72">
        <f t="shared" si="13"/>
        <v>-13.076123470319498</v>
      </c>
      <c r="M72">
        <f t="shared" si="14"/>
        <v>-31.369977657110979</v>
      </c>
      <c r="S72">
        <f t="shared" si="3"/>
        <v>1</v>
      </c>
      <c r="T72" t="b">
        <f t="shared" si="4"/>
        <v>0</v>
      </c>
      <c r="U72" t="b">
        <f t="shared" si="5"/>
        <v>0</v>
      </c>
    </row>
    <row r="73" spans="1:21" x14ac:dyDescent="0.2">
      <c r="A73">
        <f t="shared" si="15"/>
        <v>2.6297604359587403</v>
      </c>
      <c r="B73">
        <f t="shared" si="6"/>
        <v>2.6297604359587403</v>
      </c>
      <c r="C73" s="9">
        <f t="shared" si="7"/>
        <v>0.32400000000000018</v>
      </c>
      <c r="D73" s="9">
        <f t="shared" si="0"/>
        <v>19.37023956404126</v>
      </c>
      <c r="E73" s="9">
        <f t="shared" si="1"/>
        <v>1.2352974539929478</v>
      </c>
      <c r="F73" s="9">
        <f t="shared" si="2"/>
        <v>1.3192851461920088</v>
      </c>
      <c r="G73" s="10">
        <f t="shared" si="8"/>
        <v>2.1666666599999997</v>
      </c>
      <c r="H73" s="5">
        <f t="shared" si="9"/>
        <v>1</v>
      </c>
      <c r="I73">
        <f t="shared" si="10"/>
        <v>57.682671352054655</v>
      </c>
      <c r="J73">
        <f t="shared" si="11"/>
        <v>57.561791283782846</v>
      </c>
      <c r="K73">
        <f t="shared" si="12"/>
        <v>-3.7323931346212516</v>
      </c>
      <c r="L73">
        <f t="shared" si="13"/>
        <v>-13.043302434303277</v>
      </c>
      <c r="M73">
        <f t="shared" si="14"/>
        <v>-31.328252649668705</v>
      </c>
      <c r="S73">
        <f t="shared" si="3"/>
        <v>1</v>
      </c>
      <c r="T73" t="b">
        <f t="shared" si="4"/>
        <v>0</v>
      </c>
      <c r="U73" t="b">
        <f t="shared" si="5"/>
        <v>0</v>
      </c>
    </row>
    <row r="74" spans="1:21" x14ac:dyDescent="0.2">
      <c r="A74">
        <f t="shared" si="15"/>
        <v>2.2846244676998602</v>
      </c>
      <c r="B74">
        <f t="shared" si="6"/>
        <v>2.2846244676998602</v>
      </c>
      <c r="C74" s="9">
        <f t="shared" si="7"/>
        <v>0.33000000000000018</v>
      </c>
      <c r="D74" s="9">
        <f t="shared" si="0"/>
        <v>19.71537553230014</v>
      </c>
      <c r="E74" s="9">
        <f t="shared" si="1"/>
        <v>1.2123391866375262</v>
      </c>
      <c r="F74" s="9">
        <f t="shared" si="2"/>
        <v>1.3009336628623658</v>
      </c>
      <c r="G74" s="10">
        <f t="shared" si="8"/>
        <v>2.1666666599999997</v>
      </c>
      <c r="H74" s="5">
        <f t="shared" si="9"/>
        <v>1</v>
      </c>
      <c r="I74">
        <f t="shared" si="10"/>
        <v>57.617060264121875</v>
      </c>
      <c r="J74">
        <f t="shared" si="11"/>
        <v>57.483531469177024</v>
      </c>
      <c r="K74">
        <f t="shared" si="12"/>
        <v>-3.9203626505192637</v>
      </c>
      <c r="L74">
        <f t="shared" si="13"/>
        <v>-13.010753113053257</v>
      </c>
      <c r="M74">
        <f t="shared" si="14"/>
        <v>-31.286669850722525</v>
      </c>
      <c r="S74">
        <f t="shared" si="3"/>
        <v>1</v>
      </c>
      <c r="T74" t="b">
        <f t="shared" si="4"/>
        <v>0</v>
      </c>
      <c r="U74" t="b">
        <f t="shared" si="5"/>
        <v>0</v>
      </c>
    </row>
    <row r="75" spans="1:21" x14ac:dyDescent="0.2">
      <c r="A75">
        <f t="shared" si="15"/>
        <v>1.9399574724408346</v>
      </c>
      <c r="B75">
        <f t="shared" si="6"/>
        <v>1.9399574724408346</v>
      </c>
      <c r="C75" s="9">
        <f t="shared" si="7"/>
        <v>0.33600000000000019</v>
      </c>
      <c r="D75" s="9">
        <f t="shared" si="0"/>
        <v>20.060042527559165</v>
      </c>
      <c r="E75" s="9">
        <f t="shared" si="1"/>
        <v>1.1882538506770977</v>
      </c>
      <c r="F75" s="9">
        <f t="shared" si="2"/>
        <v>1.281616197227937</v>
      </c>
      <c r="G75" s="10">
        <f t="shared" si="8"/>
        <v>2.1666666599999997</v>
      </c>
      <c r="H75" s="5">
        <f t="shared" si="9"/>
        <v>1</v>
      </c>
      <c r="I75">
        <f t="shared" si="10"/>
        <v>57.55227171037874</v>
      </c>
      <c r="J75">
        <f t="shared" si="11"/>
        <v>57.405466950498706</v>
      </c>
      <c r="K75">
        <f t="shared" si="12"/>
        <v>-4.1080826696235988</v>
      </c>
      <c r="L75">
        <f t="shared" si="13"/>
        <v>-12.978473773887043</v>
      </c>
      <c r="M75">
        <f t="shared" si="14"/>
        <v>-31.245227079562905</v>
      </c>
      <c r="S75">
        <f t="shared" si="3"/>
        <v>1</v>
      </c>
      <c r="T75" t="b">
        <f t="shared" si="4"/>
        <v>0</v>
      </c>
      <c r="U75" t="b">
        <f t="shared" si="5"/>
        <v>0</v>
      </c>
    </row>
    <row r="76" spans="1:21" x14ac:dyDescent="0.2">
      <c r="A76">
        <f t="shared" si="15"/>
        <v>1.5957582832657735</v>
      </c>
      <c r="B76">
        <f t="shared" si="6"/>
        <v>1.5957582832657735</v>
      </c>
      <c r="C76" s="9">
        <f t="shared" si="7"/>
        <v>0.34200000000000019</v>
      </c>
      <c r="D76" s="9">
        <f t="shared" si="0"/>
        <v>20.404241716734226</v>
      </c>
      <c r="E76" s="9">
        <f t="shared" si="1"/>
        <v>1.163042940571924</v>
      </c>
      <c r="F76" s="9">
        <f t="shared" si="2"/>
        <v>1.2613367210079662</v>
      </c>
      <c r="G76" s="10">
        <f t="shared" si="8"/>
        <v>2.1666666599999997</v>
      </c>
      <c r="H76" s="5">
        <f t="shared" si="9"/>
        <v>1</v>
      </c>
      <c r="I76">
        <f t="shared" si="10"/>
        <v>57.48830367951463</v>
      </c>
      <c r="J76">
        <f t="shared" si="11"/>
        <v>57.327596107855385</v>
      </c>
      <c r="K76">
        <f t="shared" si="12"/>
        <v>-4.2955540321009762</v>
      </c>
      <c r="L76">
        <f t="shared" si="13"/>
        <v>-12.946462692191393</v>
      </c>
      <c r="M76">
        <f t="shared" si="14"/>
        <v>-31.203922170218693</v>
      </c>
      <c r="S76">
        <f t="shared" si="3"/>
        <v>1</v>
      </c>
      <c r="T76" t="b">
        <f t="shared" si="4"/>
        <v>0</v>
      </c>
      <c r="U76" t="b">
        <f t="shared" si="5"/>
        <v>0</v>
      </c>
    </row>
    <row r="77" spans="1:21" x14ac:dyDescent="0.2">
      <c r="A77">
        <f t="shared" si="15"/>
        <v>1.2520257429471009</v>
      </c>
      <c r="B77">
        <f t="shared" si="6"/>
        <v>1.2520257429471009</v>
      </c>
      <c r="C77" s="9">
        <f t="shared" si="7"/>
        <v>0.3480000000000002</v>
      </c>
      <c r="D77" s="9">
        <f t="shared" si="0"/>
        <v>20.747974257052899</v>
      </c>
      <c r="E77" s="9">
        <f t="shared" si="1"/>
        <v>1.1367079457802542</v>
      </c>
      <c r="F77" s="9">
        <f t="shared" si="2"/>
        <v>1.2400991876602079</v>
      </c>
      <c r="G77" s="10">
        <f t="shared" si="8"/>
        <v>2.1666666599999997</v>
      </c>
      <c r="H77" s="5">
        <f t="shared" si="9"/>
        <v>1</v>
      </c>
      <c r="I77">
        <f t="shared" si="10"/>
        <v>57.425154150294659</v>
      </c>
      <c r="J77">
        <f t="shared" si="11"/>
        <v>57.249917331702235</v>
      </c>
      <c r="K77">
        <f t="shared" si="12"/>
        <v>-4.4827775651222881</v>
      </c>
      <c r="L77">
        <f t="shared" si="13"/>
        <v>-12.91471815130387</v>
      </c>
      <c r="M77">
        <f t="shared" si="14"/>
        <v>-31.162752971412871</v>
      </c>
      <c r="S77">
        <f t="shared" si="3"/>
        <v>1</v>
      </c>
      <c r="T77" t="b">
        <f t="shared" si="4"/>
        <v>0</v>
      </c>
      <c r="U77" t="b">
        <f t="shared" si="5"/>
        <v>0</v>
      </c>
    </row>
    <row r="78" spans="1:21" x14ac:dyDescent="0.2">
      <c r="A78">
        <f t="shared" si="15"/>
        <v>0.9087587038836098</v>
      </c>
      <c r="B78">
        <f t="shared" si="6"/>
        <v>0.9087587038836098</v>
      </c>
      <c r="C78" s="9">
        <f t="shared" si="7"/>
        <v>0.3540000000000002</v>
      </c>
      <c r="D78" s="9">
        <f t="shared" si="0"/>
        <v>21.09124129611639</v>
      </c>
      <c r="E78" s="9">
        <f t="shared" si="1"/>
        <v>1.1092503508360352</v>
      </c>
      <c r="F78" s="9">
        <f t="shared" si="2"/>
        <v>1.2179075325608915</v>
      </c>
      <c r="G78" s="10">
        <f t="shared" si="8"/>
        <v>2.1666666599999997</v>
      </c>
      <c r="H78" s="5">
        <f t="shared" si="9"/>
        <v>1</v>
      </c>
      <c r="I78">
        <f t="shared" si="10"/>
        <v>57.362821091380262</v>
      </c>
      <c r="J78">
        <f t="shared" si="11"/>
        <v>57.172429022794411</v>
      </c>
      <c r="K78">
        <f t="shared" si="12"/>
        <v>-4.6697540829507656</v>
      </c>
      <c r="L78">
        <f t="shared" si="13"/>
        <v>-12.883238442396845</v>
      </c>
      <c r="M78">
        <f t="shared" si="14"/>
        <v>-31.121717346519862</v>
      </c>
      <c r="S78">
        <f t="shared" si="3"/>
        <v>1</v>
      </c>
      <c r="T78" t="b">
        <f t="shared" si="4"/>
        <v>0</v>
      </c>
      <c r="U78" t="b">
        <f t="shared" si="5"/>
        <v>0</v>
      </c>
    </row>
    <row r="79" spans="1:21" x14ac:dyDescent="0.2">
      <c r="A79">
        <f t="shared" si="15"/>
        <v>0.56595602803880496</v>
      </c>
      <c r="B79">
        <f t="shared" si="6"/>
        <v>0.56595602803880496</v>
      </c>
      <c r="C79" s="9">
        <f t="shared" si="7"/>
        <v>0.36000000000000021</v>
      </c>
      <c r="D79" s="9">
        <f t="shared" si="0"/>
        <v>21.434043971961195</v>
      </c>
      <c r="E79" s="9">
        <f t="shared" si="1"/>
        <v>1.0806716354260932</v>
      </c>
      <c r="F79" s="9">
        <f t="shared" si="2"/>
        <v>1.1947656731829661</v>
      </c>
      <c r="G79" s="10">
        <f t="shared" si="8"/>
        <v>2.1666666599999997</v>
      </c>
      <c r="H79" s="5">
        <f t="shared" si="9"/>
        <v>1</v>
      </c>
      <c r="I79">
        <f t="shared" si="10"/>
        <v>57.301302461154663</v>
      </c>
      <c r="J79">
        <f t="shared" si="11"/>
        <v>57.095129592140033</v>
      </c>
      <c r="K79">
        <f t="shared" si="12"/>
        <v>-4.8564843870298846</v>
      </c>
      <c r="L79">
        <f t="shared" si="13"/>
        <v>-12.852021864363794</v>
      </c>
      <c r="M79">
        <f t="shared" si="14"/>
        <v>-31.080813173524316</v>
      </c>
      <c r="S79">
        <f t="shared" si="3"/>
        <v>1</v>
      </c>
      <c r="T79" t="b">
        <f t="shared" si="4"/>
        <v>0</v>
      </c>
      <c r="U79" t="b">
        <f t="shared" si="5"/>
        <v>0</v>
      </c>
    </row>
    <row r="80" spans="1:21" x14ac:dyDescent="0.2">
      <c r="A80">
        <f t="shared" si="15"/>
        <v>0.22361658687952257</v>
      </c>
      <c r="B80">
        <f t="shared" si="6"/>
        <v>0.22361658687952257</v>
      </c>
      <c r="C80" s="9">
        <f t="shared" si="7"/>
        <v>0.36600000000000021</v>
      </c>
      <c r="D80" s="9">
        <f t="shared" si="0"/>
        <v>21.776383413120477</v>
      </c>
      <c r="E80" s="9">
        <f t="shared" si="1"/>
        <v>1.0509732744667906</v>
      </c>
      <c r="F80" s="9">
        <f t="shared" si="2"/>
        <v>1.1706775092726427</v>
      </c>
      <c r="G80" s="10">
        <f t="shared" si="8"/>
        <v>2.1666666599999997</v>
      </c>
      <c r="H80" s="5">
        <f t="shared" si="9"/>
        <v>1</v>
      </c>
      <c r="I80">
        <f t="shared" si="10"/>
        <v>57.240596207553388</v>
      </c>
      <c r="J80">
        <f t="shared" si="11"/>
        <v>57.01801746095385</v>
      </c>
      <c r="K80">
        <f t="shared" si="12"/>
        <v>-5.0429692660710304</v>
      </c>
      <c r="L80">
        <f t="shared" si="13"/>
        <v>-12.821066723707894</v>
      </c>
      <c r="M80">
        <f t="shared" si="14"/>
        <v>-31.040038344981362</v>
      </c>
      <c r="S80">
        <f t="shared" si="3"/>
        <v>1</v>
      </c>
      <c r="T80" t="b">
        <f t="shared" si="4"/>
        <v>0</v>
      </c>
      <c r="U80" t="b">
        <f t="shared" si="5"/>
        <v>0</v>
      </c>
    </row>
    <row r="81" spans="1:21" x14ac:dyDescent="0.2">
      <c r="A81">
        <f t="shared" si="15"/>
        <v>0.11826073868517284</v>
      </c>
      <c r="B81">
        <f t="shared" si="6"/>
        <v>0.11826073868517284</v>
      </c>
      <c r="C81" s="9">
        <f t="shared" si="7"/>
        <v>0.37200000000000022</v>
      </c>
      <c r="D81" s="9">
        <f t="shared" si="0"/>
        <v>22.118260738685173</v>
      </c>
      <c r="E81" s="9">
        <f t="shared" si="1"/>
        <v>1.0201567381801546</v>
      </c>
      <c r="F81" s="9">
        <f t="shared" si="2"/>
        <v>1.1456469230242416</v>
      </c>
      <c r="G81" s="10">
        <f t="shared" si="8"/>
        <v>2.1666666599999997</v>
      </c>
      <c r="H81" s="5">
        <f t="shared" si="9"/>
        <v>1</v>
      </c>
      <c r="I81">
        <f t="shared" si="10"/>
        <v>57.180700267899773</v>
      </c>
      <c r="J81">
        <f t="shared" si="11"/>
        <v>56.941091060611605</v>
      </c>
      <c r="K81">
        <f t="shared" si="12"/>
        <v>-5.2292094961409186</v>
      </c>
      <c r="L81">
        <f t="shared" si="13"/>
        <v>-12.790371334432889</v>
      </c>
      <c r="M81">
        <f t="shared" si="14"/>
        <v>-30.999390767978259</v>
      </c>
      <c r="S81">
        <f t="shared" si="3"/>
        <v>1</v>
      </c>
      <c r="T81" t="b">
        <f t="shared" si="4"/>
        <v>0</v>
      </c>
      <c r="U81" t="b">
        <f t="shared" si="5"/>
        <v>1</v>
      </c>
    </row>
    <row r="82" spans="1:21" x14ac:dyDescent="0.2">
      <c r="A82">
        <f t="shared" si="15"/>
        <v>100</v>
      </c>
      <c r="B82">
        <f t="shared" si="6"/>
        <v>0.45967705836482153</v>
      </c>
      <c r="C82" s="9">
        <f t="shared" si="7"/>
        <v>0.37800000000000022</v>
      </c>
      <c r="D82" s="9">
        <f t="shared" si="0"/>
        <v>22.459677058364822</v>
      </c>
      <c r="E82" s="9">
        <f t="shared" si="1"/>
        <v>0.98822349216948546</v>
      </c>
      <c r="F82" s="9">
        <f t="shared" si="2"/>
        <v>1.1196777792533634</v>
      </c>
      <c r="G82" s="10">
        <f t="shared" si="8"/>
        <v>2.1666666599999997</v>
      </c>
      <c r="H82" s="5">
        <f t="shared" si="9"/>
        <v>1</v>
      </c>
      <c r="I82">
        <f t="shared" si="10"/>
        <v>57.121612568745526</v>
      </c>
      <c r="J82">
        <f t="shared" si="11"/>
        <v>56.86434883260501</v>
      </c>
      <c r="K82">
        <f t="shared" si="12"/>
        <v>-5.4152058407487882</v>
      </c>
      <c r="L82">
        <f t="shared" si="13"/>
        <v>-12.759934017936231</v>
      </c>
      <c r="M82">
        <f t="shared" si="14"/>
        <v>-30.958868364097434</v>
      </c>
      <c r="S82">
        <f t="shared" si="3"/>
        <v>0</v>
      </c>
      <c r="T82" t="b">
        <f t="shared" si="4"/>
        <v>0</v>
      </c>
      <c r="U82" t="b">
        <f t="shared" si="5"/>
        <v>0</v>
      </c>
    </row>
    <row r="83" spans="1:21" x14ac:dyDescent="0.2">
      <c r="A83">
        <f t="shared" si="15"/>
        <v>100</v>
      </c>
      <c r="B83">
        <f t="shared" si="6"/>
        <v>0.80063347254812811</v>
      </c>
      <c r="C83" s="9">
        <f t="shared" si="7"/>
        <v>0.38400000000000023</v>
      </c>
      <c r="D83" s="9">
        <f t="shared" si="0"/>
        <v>22.800633472548128</v>
      </c>
      <c r="E83" s="9">
        <f t="shared" si="1"/>
        <v>0.95517499749443902</v>
      </c>
      <c r="F83" s="9">
        <f t="shared" ref="F83:F146" si="16">_a*D83^2+_b*D83+_c</f>
        <v>1.0927739255683964</v>
      </c>
      <c r="G83" s="10">
        <f t="shared" si="8"/>
        <v>2.1666666599999997</v>
      </c>
      <c r="H83" s="5">
        <f t="shared" si="9"/>
        <v>1</v>
      </c>
      <c r="I83">
        <f t="shared" si="10"/>
        <v>57.063331025716309</v>
      </c>
      <c r="J83">
        <f t="shared" si="11"/>
        <v>56.787789228497395</v>
      </c>
      <c r="K83">
        <f t="shared" si="12"/>
        <v>-5.6009590509333727</v>
      </c>
      <c r="L83">
        <f t="shared" si="13"/>
        <v>-12.729753102904445</v>
      </c>
      <c r="M83">
        <f t="shared" si="14"/>
        <v>-30.918469069380844</v>
      </c>
      <c r="S83">
        <f t="shared" si="3"/>
        <v>0</v>
      </c>
      <c r="T83" t="b">
        <f t="shared" si="4"/>
        <v>0</v>
      </c>
      <c r="U83" t="b">
        <f t="shared" si="5"/>
        <v>0</v>
      </c>
    </row>
    <row r="84" spans="1:21" x14ac:dyDescent="0.2">
      <c r="A84">
        <f t="shared" si="15"/>
        <v>100</v>
      </c>
      <c r="B84">
        <f t="shared" si="6"/>
        <v>1.1411310723632617</v>
      </c>
      <c r="C84" s="9">
        <f t="shared" si="7"/>
        <v>0.39000000000000024</v>
      </c>
      <c r="D84" s="9">
        <f t="shared" ref="D84:D147" si="17">D83+_dt*(J83+J84)/2</f>
        <v>23.141131072363262</v>
      </c>
      <c r="E84" s="9">
        <f t="shared" ref="E84:E147" si="18">E83+_dt*(K83+K84)/2</f>
        <v>0.92101271074558988</v>
      </c>
      <c r="F84" s="9">
        <f t="shared" si="16"/>
        <v>1.0649391925403688</v>
      </c>
      <c r="G84" s="10">
        <f t="shared" si="8"/>
        <v>2.1666666599999997</v>
      </c>
      <c r="H84" s="5">
        <f t="shared" si="9"/>
        <v>1</v>
      </c>
      <c r="I84">
        <f t="shared" si="10"/>
        <v>57.005853543362441</v>
      </c>
      <c r="J84">
        <f t="shared" si="11"/>
        <v>56.711410709879971</v>
      </c>
      <c r="K84">
        <f t="shared" si="12"/>
        <v>-5.786469865349658</v>
      </c>
      <c r="L84">
        <f t="shared" si="13"/>
        <v>-12.699826925210745</v>
      </c>
      <c r="M84">
        <f t="shared" si="14"/>
        <v>-30.878190834295616</v>
      </c>
      <c r="S84">
        <f t="shared" ref="S84:S147" si="19">GESTEP(E84,H84)</f>
        <v>0</v>
      </c>
      <c r="T84" t="b">
        <f t="shared" ref="T84:T147" si="20">AND(S83=0,S84=1)</f>
        <v>0</v>
      </c>
      <c r="U84" t="b">
        <f t="shared" ref="U84:U147" si="21">AND(S84=1,S85=0)</f>
        <v>0</v>
      </c>
    </row>
    <row r="85" spans="1:21" x14ac:dyDescent="0.2">
      <c r="A85">
        <f t="shared" si="15"/>
        <v>100</v>
      </c>
      <c r="B85">
        <f t="shared" ref="B85:B148" si="22">ABS(D85-$D$11)</f>
        <v>1.4811709397378863</v>
      </c>
      <c r="C85" s="9">
        <f t="shared" ref="C85:C148" si="23">C84+_dt</f>
        <v>0.39600000000000024</v>
      </c>
      <c r="D85" s="9">
        <f t="shared" si="17"/>
        <v>23.481170939737886</v>
      </c>
      <c r="E85" s="9">
        <f t="shared" si="18"/>
        <v>0.88573808411847466</v>
      </c>
      <c r="F85" s="9">
        <f t="shared" si="16"/>
        <v>1.0361773938711685</v>
      </c>
      <c r="G85" s="10">
        <f t="shared" ref="G85:G148" si="24">G84</f>
        <v>2.1666666599999997</v>
      </c>
      <c r="H85" s="5">
        <f t="shared" ref="H85:H148" si="25">H84</f>
        <v>1</v>
      </c>
      <c r="I85">
        <f t="shared" ref="I85:I148" si="26">SQRT(J85^2+K85^2)</f>
        <v>56.949178015014681</v>
      </c>
      <c r="J85">
        <f t="shared" ref="J85:J148" si="27">J84+L84*_dt</f>
        <v>56.635211748328707</v>
      </c>
      <c r="K85">
        <f t="shared" ref="K85:K148" si="28">K84+M84*_dt</f>
        <v>-5.9717390103554315</v>
      </c>
      <c r="L85">
        <f t="shared" ref="L85:L148" si="29">-_k*I85*J85</f>
        <v>-12.670153827814845</v>
      </c>
      <c r="M85">
        <f t="shared" ref="M85:M148" si="30">-_g-_k*I85*K85</f>
        <v>-30.838031623700974</v>
      </c>
      <c r="S85">
        <f t="shared" si="19"/>
        <v>0</v>
      </c>
      <c r="T85" t="b">
        <f t="shared" si="20"/>
        <v>0</v>
      </c>
      <c r="U85" t="b">
        <f t="shared" si="21"/>
        <v>0</v>
      </c>
    </row>
    <row r="86" spans="1:21" x14ac:dyDescent="0.2">
      <c r="A86">
        <f t="shared" ref="A86:A149" si="31">IF(B86&lt;B85,B86,100)</f>
        <v>100</v>
      </c>
      <c r="B86">
        <f t="shared" si="22"/>
        <v>1.8207541474589561</v>
      </c>
      <c r="C86" s="9">
        <f t="shared" si="23"/>
        <v>0.40200000000000025</v>
      </c>
      <c r="D86" s="9">
        <f t="shared" si="17"/>
        <v>23.820754147458956</v>
      </c>
      <c r="E86" s="9">
        <f t="shared" si="18"/>
        <v>0.84935256548711546</v>
      </c>
      <c r="F86" s="9">
        <f t="shared" si="16"/>
        <v>1.0064923265601249</v>
      </c>
      <c r="G86" s="10">
        <f t="shared" si="24"/>
        <v>2.1666666599999997</v>
      </c>
      <c r="H86" s="5">
        <f t="shared" si="25"/>
        <v>1</v>
      </c>
      <c r="I86">
        <f t="shared" si="26"/>
        <v>56.893302322645063</v>
      </c>
      <c r="J86">
        <f t="shared" si="27"/>
        <v>56.559190825361817</v>
      </c>
      <c r="K86">
        <f t="shared" si="28"/>
        <v>-6.1567672000976374</v>
      </c>
      <c r="L86">
        <f t="shared" si="29"/>
        <v>-12.640732160664964</v>
      </c>
      <c r="M86">
        <f t="shared" si="30"/>
        <v>-30.79798941681635</v>
      </c>
      <c r="S86">
        <f t="shared" si="19"/>
        <v>0</v>
      </c>
      <c r="T86" t="b">
        <f t="shared" si="20"/>
        <v>0</v>
      </c>
      <c r="U86" t="b">
        <f t="shared" si="21"/>
        <v>0</v>
      </c>
    </row>
    <row r="87" spans="1:21" x14ac:dyDescent="0.2">
      <c r="A87">
        <f t="shared" si="31"/>
        <v>100</v>
      </c>
      <c r="B87">
        <f t="shared" si="22"/>
        <v>2.1598817592322348</v>
      </c>
      <c r="C87" s="9">
        <f t="shared" si="23"/>
        <v>0.40800000000000025</v>
      </c>
      <c r="D87" s="9">
        <f t="shared" si="17"/>
        <v>24.159881759232235</v>
      </c>
      <c r="E87" s="9">
        <f t="shared" si="18"/>
        <v>0.81185759847702699</v>
      </c>
      <c r="F87" s="9">
        <f t="shared" si="16"/>
        <v>0.97588777106898883</v>
      </c>
      <c r="G87" s="10">
        <f t="shared" si="24"/>
        <v>2.1666666599999997</v>
      </c>
      <c r="H87" s="5">
        <f t="shared" si="25"/>
        <v>1</v>
      </c>
      <c r="I87">
        <f t="shared" si="26"/>
        <v>56.838224336732999</v>
      </c>
      <c r="J87">
        <f t="shared" si="27"/>
        <v>56.48334643239783</v>
      </c>
      <c r="K87">
        <f t="shared" si="28"/>
        <v>-6.3415551365985356</v>
      </c>
      <c r="L87">
        <f t="shared" si="29"/>
        <v>-12.611560280602031</v>
      </c>
      <c r="M87">
        <f t="shared" si="30"/>
        <v>-30.758062207190672</v>
      </c>
      <c r="S87">
        <f t="shared" si="19"/>
        <v>0</v>
      </c>
      <c r="T87" t="b">
        <f t="shared" si="20"/>
        <v>0</v>
      </c>
      <c r="U87" t="b">
        <f t="shared" si="21"/>
        <v>0</v>
      </c>
    </row>
    <row r="88" spans="1:21" x14ac:dyDescent="0.2">
      <c r="A88">
        <f t="shared" si="31"/>
        <v>100</v>
      </c>
      <c r="B88">
        <f t="shared" si="22"/>
        <v>2.4985548297415718</v>
      </c>
      <c r="C88" s="9">
        <f t="shared" si="23"/>
        <v>0.41400000000000026</v>
      </c>
      <c r="D88" s="9">
        <f t="shared" si="17"/>
        <v>24.498554829741572</v>
      </c>
      <c r="E88" s="9">
        <f t="shared" si="18"/>
        <v>0.77325462253770638</v>
      </c>
      <c r="F88" s="9">
        <f t="shared" si="16"/>
        <v>0.94436749148530286</v>
      </c>
      <c r="G88" s="10">
        <f t="shared" si="24"/>
        <v>2.1666666599999997</v>
      </c>
      <c r="H88" s="5">
        <f t="shared" si="25"/>
        <v>1</v>
      </c>
      <c r="I88">
        <f t="shared" si="26"/>
        <v>56.783941916136349</v>
      </c>
      <c r="J88">
        <f t="shared" si="27"/>
        <v>56.407677070714222</v>
      </c>
      <c r="K88">
        <f t="shared" si="28"/>
        <v>-6.52610350984168</v>
      </c>
      <c r="L88">
        <f t="shared" si="29"/>
        <v>-12.582636551266022</v>
      </c>
      <c r="M88">
        <f t="shared" si="30"/>
        <v>-30.718248002672809</v>
      </c>
      <c r="S88">
        <f t="shared" si="19"/>
        <v>0</v>
      </c>
      <c r="T88" t="b">
        <f t="shared" si="20"/>
        <v>0</v>
      </c>
      <c r="U88" t="b">
        <f t="shared" si="21"/>
        <v>0</v>
      </c>
    </row>
    <row r="89" spans="1:21" x14ac:dyDescent="0.2">
      <c r="A89">
        <f t="shared" si="31"/>
        <v>100</v>
      </c>
      <c r="B89">
        <f t="shared" si="22"/>
        <v>2.8367744047079348</v>
      </c>
      <c r="C89" s="9">
        <f t="shared" si="23"/>
        <v>0.42000000000000026</v>
      </c>
      <c r="D89" s="9">
        <f t="shared" si="17"/>
        <v>24.836774404707935</v>
      </c>
      <c r="E89" s="9">
        <f t="shared" si="18"/>
        <v>0.73354507301460814</v>
      </c>
      <c r="F89" s="9">
        <f t="shared" si="16"/>
        <v>0.91193523568418522</v>
      </c>
      <c r="G89" s="10">
        <f t="shared" si="24"/>
        <v>2.1666666599999997</v>
      </c>
      <c r="H89" s="5">
        <f t="shared" si="25"/>
        <v>1</v>
      </c>
      <c r="I89">
        <f t="shared" si="26"/>
        <v>56.730452907967745</v>
      </c>
      <c r="J89">
        <f t="shared" si="27"/>
        <v>56.332181251406624</v>
      </c>
      <c r="K89">
        <f t="shared" si="28"/>
        <v>-6.7104129978577172</v>
      </c>
      <c r="L89">
        <f t="shared" si="29"/>
        <v>-12.553959343004454</v>
      </c>
      <c r="M89">
        <f t="shared" si="30"/>
        <v>-30.678544825383078</v>
      </c>
      <c r="S89">
        <f t="shared" si="19"/>
        <v>0</v>
      </c>
      <c r="T89" t="b">
        <f t="shared" si="20"/>
        <v>0</v>
      </c>
      <c r="U89" t="b">
        <f t="shared" si="21"/>
        <v>0</v>
      </c>
    </row>
    <row r="90" spans="1:21" x14ac:dyDescent="0.2">
      <c r="A90">
        <f t="shared" si="31"/>
        <v>100</v>
      </c>
      <c r="B90">
        <f t="shared" si="22"/>
        <v>3.1745415209481997</v>
      </c>
      <c r="C90" s="9">
        <f t="shared" si="23"/>
        <v>0.42600000000000027</v>
      </c>
      <c r="D90" s="9">
        <f t="shared" si="17"/>
        <v>25.1745415209482</v>
      </c>
      <c r="E90" s="9">
        <f t="shared" si="18"/>
        <v>0.69273038122060493</v>
      </c>
      <c r="F90" s="9">
        <f t="shared" si="16"/>
        <v>0.87859473548853506</v>
      </c>
      <c r="G90" s="10">
        <f t="shared" si="24"/>
        <v>2.1666666599999997</v>
      </c>
      <c r="H90" s="5">
        <f t="shared" si="25"/>
        <v>1</v>
      </c>
      <c r="I90">
        <f t="shared" si="26"/>
        <v>56.67775514747607</v>
      </c>
      <c r="J90">
        <f t="shared" si="27"/>
        <v>56.256857495348598</v>
      </c>
      <c r="K90">
        <f t="shared" si="28"/>
        <v>-6.8944842668100152</v>
      </c>
      <c r="L90">
        <f t="shared" si="29"/>
        <v>-12.525527032783026</v>
      </c>
      <c r="M90">
        <f t="shared" si="30"/>
        <v>-30.638950711685837</v>
      </c>
      <c r="S90">
        <f t="shared" si="19"/>
        <v>0</v>
      </c>
      <c r="T90" t="b">
        <f t="shared" si="20"/>
        <v>0</v>
      </c>
      <c r="U90" t="b">
        <f t="shared" si="21"/>
        <v>0</v>
      </c>
    </row>
    <row r="91" spans="1:21" x14ac:dyDescent="0.2">
      <c r="A91">
        <f t="shared" si="31"/>
        <v>100</v>
      </c>
      <c r="B91">
        <f t="shared" si="22"/>
        <v>3.511857206433703</v>
      </c>
      <c r="C91" s="9">
        <f t="shared" si="23"/>
        <v>0.43200000000000027</v>
      </c>
      <c r="D91" s="9">
        <f t="shared" si="17"/>
        <v>25.511857206433703</v>
      </c>
      <c r="E91" s="9">
        <f t="shared" si="18"/>
        <v>0.65081197450693451</v>
      </c>
      <c r="F91" s="9">
        <f t="shared" si="16"/>
        <v>0.84434970682767307</v>
      </c>
      <c r="G91" s="10">
        <f t="shared" si="24"/>
        <v>2.1666666599999997</v>
      </c>
      <c r="H91" s="5">
        <f t="shared" si="25"/>
        <v>1</v>
      </c>
      <c r="I91">
        <f t="shared" si="26"/>
        <v>56.6258464579331</v>
      </c>
      <c r="J91">
        <f t="shared" si="27"/>
        <v>56.181704333151899</v>
      </c>
      <c r="K91">
        <f t="shared" si="28"/>
        <v>-7.0783179710801303</v>
      </c>
      <c r="L91">
        <f t="shared" si="29"/>
        <v>-12.497338004098335</v>
      </c>
      <c r="M91">
        <f t="shared" si="30"/>
        <v>-30.599463712163086</v>
      </c>
      <c r="S91">
        <f t="shared" si="19"/>
        <v>0</v>
      </c>
      <c r="T91" t="b">
        <f t="shared" si="20"/>
        <v>0</v>
      </c>
      <c r="U91" t="b">
        <f t="shared" si="21"/>
        <v>0</v>
      </c>
    </row>
    <row r="92" spans="1:21" x14ac:dyDescent="0.2">
      <c r="A92">
        <f t="shared" si="31"/>
        <v>100</v>
      </c>
      <c r="B92">
        <f t="shared" si="22"/>
        <v>3.8487224803485418</v>
      </c>
      <c r="C92" s="9">
        <f t="shared" si="23"/>
        <v>0.43800000000000028</v>
      </c>
      <c r="D92" s="9">
        <f t="shared" si="17"/>
        <v>25.848722480348542</v>
      </c>
      <c r="E92" s="9">
        <f t="shared" si="18"/>
        <v>0.60779127633363483</v>
      </c>
      <c r="F92" s="9">
        <f t="shared" si="16"/>
        <v>0.80920384989442606</v>
      </c>
      <c r="G92" s="10">
        <f t="shared" si="24"/>
        <v>2.1666666599999997</v>
      </c>
      <c r="H92" s="5">
        <f t="shared" si="25"/>
        <v>1</v>
      </c>
      <c r="I92">
        <f t="shared" si="26"/>
        <v>56.574724650525276</v>
      </c>
      <c r="J92">
        <f t="shared" si="27"/>
        <v>56.106720305127311</v>
      </c>
      <c r="K92">
        <f t="shared" si="28"/>
        <v>-7.2619147533531088</v>
      </c>
      <c r="L92">
        <f t="shared" si="29"/>
        <v>-12.469390646892705</v>
      </c>
      <c r="M92">
        <f t="shared" si="30"/>
        <v>-30.560081891589046</v>
      </c>
      <c r="S92">
        <f t="shared" si="19"/>
        <v>0</v>
      </c>
      <c r="T92" t="b">
        <f t="shared" si="20"/>
        <v>0</v>
      </c>
      <c r="U92" t="b">
        <f t="shared" si="21"/>
        <v>0</v>
      </c>
    </row>
    <row r="93" spans="1:21" x14ac:dyDescent="0.2">
      <c r="A93">
        <f t="shared" si="31"/>
        <v>100</v>
      </c>
      <c r="B93">
        <f t="shared" si="22"/>
        <v>4.1851383531476607</v>
      </c>
      <c r="C93" s="9">
        <f t="shared" si="23"/>
        <v>0.44400000000000028</v>
      </c>
      <c r="D93" s="9">
        <f t="shared" si="17"/>
        <v>26.185138353147661</v>
      </c>
      <c r="E93" s="9">
        <f t="shared" si="18"/>
        <v>0.56366970633946756</v>
      </c>
      <c r="F93" s="9">
        <f t="shared" si="16"/>
        <v>0.77316084930067275</v>
      </c>
      <c r="G93" s="10">
        <f t="shared" si="24"/>
        <v>2.1666666599999997</v>
      </c>
      <c r="H93" s="5">
        <f t="shared" si="25"/>
        <v>1</v>
      </c>
      <c r="I93">
        <f t="shared" si="26"/>
        <v>56.524387524250734</v>
      </c>
      <c r="J93">
        <f t="shared" si="27"/>
        <v>56.031903961245952</v>
      </c>
      <c r="K93">
        <f t="shared" si="28"/>
        <v>-7.4452752447026427</v>
      </c>
      <c r="L93">
        <f t="shared" si="29"/>
        <v>-12.441683357471094</v>
      </c>
      <c r="M93">
        <f t="shared" si="30"/>
        <v>-30.520803328905679</v>
      </c>
      <c r="S93">
        <f t="shared" si="19"/>
        <v>0</v>
      </c>
      <c r="T93" t="b">
        <f t="shared" si="20"/>
        <v>0</v>
      </c>
      <c r="U93" t="b">
        <f t="shared" si="21"/>
        <v>0</v>
      </c>
    </row>
    <row r="94" spans="1:21" x14ac:dyDescent="0.2">
      <c r="A94">
        <f t="shared" si="31"/>
        <v>100</v>
      </c>
      <c r="B94">
        <f t="shared" si="22"/>
        <v>4.5211058266147006</v>
      </c>
      <c r="C94" s="9">
        <f t="shared" si="23"/>
        <v>0.45000000000000029</v>
      </c>
      <c r="D94" s="9">
        <f t="shared" si="17"/>
        <v>26.521105826614701</v>
      </c>
      <c r="E94" s="9">
        <f t="shared" si="18"/>
        <v>0.51844868041133141</v>
      </c>
      <c r="F94" s="9">
        <f t="shared" si="16"/>
        <v>0.73622437423135301</v>
      </c>
      <c r="G94" s="10">
        <f t="shared" si="24"/>
        <v>2.1666666599999997</v>
      </c>
      <c r="H94" s="5">
        <f t="shared" si="25"/>
        <v>1</v>
      </c>
      <c r="I94">
        <f t="shared" si="26"/>
        <v>56.474832865821448</v>
      </c>
      <c r="J94">
        <f t="shared" si="27"/>
        <v>55.957253861101123</v>
      </c>
      <c r="K94">
        <f t="shared" si="28"/>
        <v>-7.628400064676077</v>
      </c>
      <c r="L94">
        <f t="shared" si="29"/>
        <v>-12.414214538420044</v>
      </c>
      <c r="M94">
        <f t="shared" si="30"/>
        <v>-30.48162611719912</v>
      </c>
      <c r="S94">
        <f t="shared" si="19"/>
        <v>0</v>
      </c>
      <c r="T94" t="b">
        <f t="shared" si="20"/>
        <v>0</v>
      </c>
      <c r="U94" t="b">
        <f t="shared" si="21"/>
        <v>0</v>
      </c>
    </row>
    <row r="95" spans="1:21" x14ac:dyDescent="0.2">
      <c r="A95">
        <f t="shared" si="31"/>
        <v>100</v>
      </c>
      <c r="B95">
        <f t="shared" si="22"/>
        <v>4.8566258939196167</v>
      </c>
      <c r="C95" s="9">
        <f t="shared" si="23"/>
        <v>0.45600000000000029</v>
      </c>
      <c r="D95" s="9">
        <f t="shared" si="17"/>
        <v>26.856625893919617</v>
      </c>
      <c r="E95" s="9">
        <f t="shared" si="18"/>
        <v>0.47212961075316534</v>
      </c>
      <c r="F95" s="9">
        <f t="shared" si="16"/>
        <v>0.69839807859696368</v>
      </c>
      <c r="G95" s="10">
        <f t="shared" si="24"/>
        <v>2.1666666599999997</v>
      </c>
      <c r="H95" s="5">
        <f t="shared" si="25"/>
        <v>1</v>
      </c>
      <c r="I95">
        <f t="shared" si="26"/>
        <v>56.426058449570647</v>
      </c>
      <c r="J95">
        <f t="shared" si="27"/>
        <v>55.882768573870599</v>
      </c>
      <c r="K95">
        <f t="shared" si="28"/>
        <v>-7.8112898213792716</v>
      </c>
      <c r="L95">
        <f t="shared" si="29"/>
        <v>-12.386982598528689</v>
      </c>
      <c r="M95">
        <f t="shared" si="30"/>
        <v>-30.442548363676973</v>
      </c>
      <c r="S95">
        <f t="shared" si="19"/>
        <v>0</v>
      </c>
      <c r="T95" t="b">
        <f t="shared" si="20"/>
        <v>0</v>
      </c>
      <c r="U95" t="b">
        <f t="shared" si="21"/>
        <v>0</v>
      </c>
    </row>
    <row r="96" spans="1:21" x14ac:dyDescent="0.2">
      <c r="A96">
        <f t="shared" si="31"/>
        <v>100</v>
      </c>
      <c r="B96">
        <f t="shared" si="22"/>
        <v>5.1916995396760655</v>
      </c>
      <c r="C96" s="9">
        <f t="shared" si="23"/>
        <v>0.4620000000000003</v>
      </c>
      <c r="D96" s="9">
        <f t="shared" si="17"/>
        <v>27.191699539676065</v>
      </c>
      <c r="E96" s="9">
        <f t="shared" si="18"/>
        <v>0.42471390595434355</v>
      </c>
      <c r="F96" s="9">
        <f t="shared" si="16"/>
        <v>0.65968560118454178</v>
      </c>
      <c r="G96" s="10">
        <f t="shared" si="24"/>
        <v>2.1666666599999997</v>
      </c>
      <c r="H96" s="5">
        <f t="shared" si="25"/>
        <v>1</v>
      </c>
      <c r="I96">
        <f t="shared" si="26"/>
        <v>56.378062037365325</v>
      </c>
      <c r="J96">
        <f t="shared" si="27"/>
        <v>55.808446678279431</v>
      </c>
      <c r="K96">
        <f t="shared" si="28"/>
        <v>-7.9939451115613336</v>
      </c>
      <c r="L96">
        <f t="shared" si="29"/>
        <v>-12.35998595271176</v>
      </c>
      <c r="M96">
        <f t="shared" si="30"/>
        <v>-30.403568189646428</v>
      </c>
      <c r="S96">
        <f t="shared" si="19"/>
        <v>0</v>
      </c>
      <c r="T96" t="b">
        <f t="shared" si="20"/>
        <v>0</v>
      </c>
      <c r="U96" t="b">
        <f t="shared" si="21"/>
        <v>0</v>
      </c>
    </row>
    <row r="97" spans="1:21" x14ac:dyDescent="0.2">
      <c r="A97">
        <f t="shared" si="31"/>
        <v>100</v>
      </c>
      <c r="B97">
        <f t="shared" si="22"/>
        <v>5.5263277399985924</v>
      </c>
      <c r="C97" s="9">
        <f t="shared" si="23"/>
        <v>0.4680000000000003</v>
      </c>
      <c r="D97" s="9">
        <f t="shared" si="17"/>
        <v>27.526327739998592</v>
      </c>
      <c r="E97" s="9">
        <f t="shared" si="18"/>
        <v>0.3762029710575619</v>
      </c>
      <c r="F97" s="9">
        <f t="shared" si="16"/>
        <v>0.62009056580715161</v>
      </c>
      <c r="G97" s="10">
        <f t="shared" si="24"/>
        <v>2.1666666599999997</v>
      </c>
      <c r="H97" s="5">
        <f t="shared" si="25"/>
        <v>1</v>
      </c>
      <c r="I97">
        <f t="shared" si="26"/>
        <v>56.330841378524021</v>
      </c>
      <c r="J97">
        <f t="shared" si="27"/>
        <v>55.734286762563158</v>
      </c>
      <c r="K97">
        <f t="shared" si="28"/>
        <v>-8.1763665206992115</v>
      </c>
      <c r="L97">
        <f t="shared" si="29"/>
        <v>-12.333223021934618</v>
      </c>
      <c r="M97">
        <f t="shared" si="30"/>
        <v>-30.364683730493201</v>
      </c>
      <c r="S97">
        <f t="shared" si="19"/>
        <v>0</v>
      </c>
      <c r="T97" t="b">
        <f t="shared" si="20"/>
        <v>0</v>
      </c>
      <c r="U97" t="b">
        <f t="shared" si="21"/>
        <v>0</v>
      </c>
    </row>
    <row r="98" spans="1:21" x14ac:dyDescent="0.2">
      <c r="A98">
        <f t="shared" si="31"/>
        <v>100</v>
      </c>
      <c r="B98">
        <f t="shared" si="22"/>
        <v>5.8605114625595753</v>
      </c>
      <c r="C98" s="9">
        <f t="shared" si="23"/>
        <v>0.47400000000000031</v>
      </c>
      <c r="D98" s="9">
        <f t="shared" si="17"/>
        <v>27.860511462559575</v>
      </c>
      <c r="E98" s="9">
        <f t="shared" si="18"/>
        <v>0.32659820762621777</v>
      </c>
      <c r="F98" s="9">
        <f t="shared" si="16"/>
        <v>0.57961658145188588</v>
      </c>
      <c r="G98" s="10">
        <f t="shared" si="24"/>
        <v>2.1666666599999997</v>
      </c>
      <c r="H98" s="5">
        <f t="shared" si="25"/>
        <v>1</v>
      </c>
      <c r="I98">
        <f t="shared" si="26"/>
        <v>56.284394209739716</v>
      </c>
      <c r="J98">
        <f t="shared" si="27"/>
        <v>55.660287424431552</v>
      </c>
      <c r="K98">
        <f t="shared" si="28"/>
        <v>-8.3585546230821706</v>
      </c>
      <c r="L98">
        <f t="shared" si="29"/>
        <v>-12.306692233140254</v>
      </c>
      <c r="M98">
        <f t="shared" si="30"/>
        <v>-30.325893135661175</v>
      </c>
      <c r="S98">
        <f t="shared" si="19"/>
        <v>0</v>
      </c>
      <c r="T98" t="b">
        <f t="shared" si="20"/>
        <v>0</v>
      </c>
      <c r="U98" t="b">
        <f t="shared" si="21"/>
        <v>0</v>
      </c>
    </row>
    <row r="99" spans="1:21" x14ac:dyDescent="0.2">
      <c r="A99">
        <f t="shared" si="31"/>
        <v>100</v>
      </c>
      <c r="B99">
        <f t="shared" si="22"/>
        <v>6.1942516666459682</v>
      </c>
      <c r="C99" s="9">
        <f t="shared" si="23"/>
        <v>0.48000000000000032</v>
      </c>
      <c r="D99" s="9">
        <f t="shared" si="17"/>
        <v>28.194251666645968</v>
      </c>
      <c r="E99" s="9">
        <f t="shared" si="18"/>
        <v>0.27590101381128285</v>
      </c>
      <c r="F99" s="9">
        <f t="shared" si="16"/>
        <v>0.5382672424263899</v>
      </c>
      <c r="G99" s="10">
        <f t="shared" si="24"/>
        <v>2.1666666599999997</v>
      </c>
      <c r="H99" s="5">
        <f t="shared" si="25"/>
        <v>1</v>
      </c>
      <c r="I99">
        <f t="shared" si="26"/>
        <v>56.238718255007974</v>
      </c>
      <c r="J99">
        <f t="shared" si="27"/>
        <v>55.586447271032711</v>
      </c>
      <c r="K99">
        <f t="shared" si="28"/>
        <v>-8.5405099818961379</v>
      </c>
      <c r="L99">
        <f t="shared" si="29"/>
        <v>-12.280392019178256</v>
      </c>
      <c r="M99">
        <f t="shared" si="30"/>
        <v>-30.287194568632824</v>
      </c>
      <c r="S99">
        <f t="shared" si="19"/>
        <v>0</v>
      </c>
      <c r="T99" t="b">
        <f t="shared" si="20"/>
        <v>0</v>
      </c>
      <c r="U99" t="b">
        <f t="shared" si="21"/>
        <v>0</v>
      </c>
    </row>
    <row r="100" spans="1:21" x14ac:dyDescent="0.2">
      <c r="A100">
        <f t="shared" si="31"/>
        <v>100</v>
      </c>
      <c r="B100">
        <f t="shared" si="22"/>
        <v>6.5275493032158209</v>
      </c>
      <c r="C100" s="9">
        <f t="shared" si="23"/>
        <v>0.48600000000000032</v>
      </c>
      <c r="D100" s="9">
        <f t="shared" si="17"/>
        <v>28.527549303215821</v>
      </c>
      <c r="E100" s="9">
        <f t="shared" si="18"/>
        <v>0.22411278441767063</v>
      </c>
      <c r="F100" s="9">
        <f t="shared" si="16"/>
        <v>0.49604612850392327</v>
      </c>
      <c r="G100" s="10">
        <f t="shared" si="24"/>
        <v>2.1666666599999997</v>
      </c>
      <c r="H100" s="5">
        <f t="shared" si="25"/>
        <v>1</v>
      </c>
      <c r="I100">
        <f t="shared" si="26"/>
        <v>56.193811225560232</v>
      </c>
      <c r="J100">
        <f t="shared" si="27"/>
        <v>55.51276491891764</v>
      </c>
      <c r="K100">
        <f t="shared" si="28"/>
        <v>-8.7222331493079341</v>
      </c>
      <c r="L100">
        <f t="shared" si="29"/>
        <v>-12.254320818735744</v>
      </c>
      <c r="M100">
        <f t="shared" si="30"/>
        <v>-30.248586206910279</v>
      </c>
      <c r="S100">
        <f t="shared" si="19"/>
        <v>0</v>
      </c>
      <c r="T100" t="b">
        <f t="shared" si="20"/>
        <v>0</v>
      </c>
      <c r="U100" t="b">
        <f t="shared" si="21"/>
        <v>0</v>
      </c>
    </row>
    <row r="101" spans="1:21" x14ac:dyDescent="0.2">
      <c r="A101">
        <f t="shared" si="31"/>
        <v>100</v>
      </c>
      <c r="B101">
        <f t="shared" si="22"/>
        <v>6.8604053149545905</v>
      </c>
      <c r="C101" s="9">
        <f t="shared" si="23"/>
        <v>0.49200000000000033</v>
      </c>
      <c r="D101" s="9">
        <f t="shared" si="17"/>
        <v>28.86040531495459</v>
      </c>
      <c r="E101" s="9">
        <f t="shared" si="18"/>
        <v>0.17123491097009863</v>
      </c>
      <c r="F101" s="9">
        <f t="shared" si="16"/>
        <v>0.45295680506696323</v>
      </c>
      <c r="G101" s="10">
        <f t="shared" si="24"/>
        <v>2.1666666599999997</v>
      </c>
      <c r="H101" s="5">
        <f t="shared" si="25"/>
        <v>1</v>
      </c>
      <c r="I101">
        <f t="shared" si="26"/>
        <v>56.149670819802225</v>
      </c>
      <c r="J101">
        <f t="shared" si="27"/>
        <v>55.439238994005223</v>
      </c>
      <c r="K101">
        <f t="shared" si="28"/>
        <v>-8.9037246665493956</v>
      </c>
      <c r="L101">
        <f t="shared" si="29"/>
        <v>-12.228477076270195</v>
      </c>
      <c r="M101">
        <f t="shared" si="30"/>
        <v>-30.21006624199704</v>
      </c>
      <c r="S101">
        <f t="shared" si="19"/>
        <v>0</v>
      </c>
      <c r="T101" t="b">
        <f t="shared" si="20"/>
        <v>0</v>
      </c>
      <c r="U101" t="b">
        <f t="shared" si="21"/>
        <v>0</v>
      </c>
    </row>
    <row r="102" spans="1:21" x14ac:dyDescent="0.2">
      <c r="A102">
        <f t="shared" si="31"/>
        <v>100</v>
      </c>
      <c r="B102">
        <f t="shared" si="22"/>
        <v>7.1928206363312484</v>
      </c>
      <c r="C102" s="9">
        <f t="shared" si="23"/>
        <v>0.49800000000000033</v>
      </c>
      <c r="D102" s="9">
        <f t="shared" si="17"/>
        <v>29.192820636331248</v>
      </c>
      <c r="E102" s="9">
        <f t="shared" si="18"/>
        <v>0.11726878177844631</v>
      </c>
      <c r="F102" s="9">
        <f t="shared" si="16"/>
        <v>0.40900282324936921</v>
      </c>
      <c r="G102" s="10">
        <f t="shared" si="24"/>
        <v>2.1666666599999997</v>
      </c>
      <c r="H102" s="5">
        <f t="shared" si="25"/>
        <v>1</v>
      </c>
      <c r="I102">
        <f t="shared" si="26"/>
        <v>56.106294723257626</v>
      </c>
      <c r="J102">
        <f t="shared" si="27"/>
        <v>55.3658681315476</v>
      </c>
      <c r="K102">
        <f t="shared" si="28"/>
        <v>-9.0849850640013781</v>
      </c>
      <c r="L102">
        <f t="shared" si="29"/>
        <v>-12.202859241944219</v>
      </c>
      <c r="M102">
        <f t="shared" si="30"/>
        <v>-30.171632879380347</v>
      </c>
      <c r="S102">
        <f t="shared" si="19"/>
        <v>0</v>
      </c>
      <c r="T102" t="b">
        <f t="shared" si="20"/>
        <v>0</v>
      </c>
      <c r="U102" t="b">
        <f t="shared" si="21"/>
        <v>0</v>
      </c>
    </row>
    <row r="103" spans="1:21" x14ac:dyDescent="0.2">
      <c r="A103">
        <f t="shared" si="31"/>
        <v>100</v>
      </c>
      <c r="B103">
        <f t="shared" si="22"/>
        <v>7.5247961936541792</v>
      </c>
      <c r="C103" s="9">
        <f t="shared" si="23"/>
        <v>0.50400000000000034</v>
      </c>
      <c r="D103" s="9">
        <f t="shared" si="17"/>
        <v>29.524796193654179</v>
      </c>
      <c r="E103" s="9">
        <f t="shared" si="18"/>
        <v>6.2215782002609188E-2</v>
      </c>
      <c r="F103" s="9">
        <f t="shared" si="16"/>
        <v>0.3641877200771062</v>
      </c>
      <c r="G103" s="10">
        <f t="shared" si="24"/>
        <v>2.1666666599999997</v>
      </c>
      <c r="H103" s="5">
        <f t="shared" si="25"/>
        <v>1</v>
      </c>
      <c r="I103">
        <f t="shared" si="26"/>
        <v>56.06368060851679</v>
      </c>
      <c r="J103">
        <f t="shared" si="27"/>
        <v>55.292650976095935</v>
      </c>
      <c r="K103">
        <f t="shared" si="28"/>
        <v>-9.2660148612776609</v>
      </c>
      <c r="L103">
        <f t="shared" si="29"/>
        <v>-12.177465771562188</v>
      </c>
      <c r="M103">
        <f t="shared" si="30"/>
        <v>-30.133284338514052</v>
      </c>
      <c r="S103">
        <f t="shared" si="19"/>
        <v>0</v>
      </c>
      <c r="T103" t="b">
        <f t="shared" si="20"/>
        <v>0</v>
      </c>
      <c r="U103" t="b">
        <f t="shared" si="21"/>
        <v>0</v>
      </c>
    </row>
    <row r="104" spans="1:21" x14ac:dyDescent="0.2">
      <c r="A104">
        <f t="shared" si="31"/>
        <v>100</v>
      </c>
      <c r="B104">
        <f t="shared" si="22"/>
        <v>7.856332905126866</v>
      </c>
      <c r="C104" s="9">
        <f t="shared" si="23"/>
        <v>0.51000000000000034</v>
      </c>
      <c r="D104" s="9">
        <f t="shared" si="17"/>
        <v>29.856332905126866</v>
      </c>
      <c r="E104" s="9">
        <f t="shared" si="18"/>
        <v>6.0772937168499658E-3</v>
      </c>
      <c r="F104" s="9">
        <f t="shared" si="16"/>
        <v>0.31851501860755471</v>
      </c>
      <c r="G104" s="10">
        <f t="shared" si="24"/>
        <v>2.1666666599999997</v>
      </c>
      <c r="H104" s="5">
        <f t="shared" si="25"/>
        <v>1</v>
      </c>
      <c r="I104">
        <f t="shared" si="26"/>
        <v>56.021826135190643</v>
      </c>
      <c r="J104">
        <f t="shared" si="27"/>
        <v>55.219586181466561</v>
      </c>
      <c r="K104">
        <f t="shared" si="28"/>
        <v>-9.4468145673087456</v>
      </c>
      <c r="L104">
        <f t="shared" si="29"/>
        <v>-12.152295126508754</v>
      </c>
      <c r="M104">
        <f t="shared" si="30"/>
        <v>-30.095018852802113</v>
      </c>
      <c r="S104">
        <f t="shared" si="19"/>
        <v>0</v>
      </c>
      <c r="T104" t="b">
        <f t="shared" si="20"/>
        <v>0</v>
      </c>
      <c r="U104" t="b">
        <f t="shared" si="21"/>
        <v>0</v>
      </c>
    </row>
    <row r="105" spans="1:21" x14ac:dyDescent="0.2">
      <c r="A105">
        <f t="shared" si="31"/>
        <v>100</v>
      </c>
      <c r="B105">
        <f t="shared" si="22"/>
        <v>8.1874316809033871</v>
      </c>
      <c r="C105" s="9">
        <f t="shared" si="23"/>
        <v>0.51600000000000035</v>
      </c>
      <c r="D105" s="9">
        <f t="shared" si="17"/>
        <v>30.187431680903387</v>
      </c>
      <c r="E105" s="9">
        <f t="shared" si="18"/>
        <v>-5.1145304026352957E-2</v>
      </c>
      <c r="F105" s="9">
        <f t="shared" si="16"/>
        <v>0.27198822806740131</v>
      </c>
      <c r="G105" s="10">
        <f t="shared" si="24"/>
        <v>2.1666666599999997</v>
      </c>
      <c r="H105" s="5">
        <f t="shared" si="25"/>
        <v>1</v>
      </c>
      <c r="I105">
        <f t="shared" si="26"/>
        <v>55.980728949869722</v>
      </c>
      <c r="J105">
        <f t="shared" si="27"/>
        <v>55.146672410707509</v>
      </c>
      <c r="K105">
        <f t="shared" si="28"/>
        <v>-9.6273846804255587</v>
      </c>
      <c r="L105">
        <f t="shared" si="29"/>
        <v>-12.127345773689223</v>
      </c>
      <c r="M105">
        <f t="shared" si="30"/>
        <v>-30.056834669582535</v>
      </c>
      <c r="S105">
        <f t="shared" si="19"/>
        <v>0</v>
      </c>
      <c r="T105" t="b">
        <f t="shared" si="20"/>
        <v>0</v>
      </c>
      <c r="U105" t="b">
        <f t="shared" si="21"/>
        <v>0</v>
      </c>
    </row>
    <row r="106" spans="1:21" x14ac:dyDescent="0.2">
      <c r="A106">
        <f t="shared" si="31"/>
        <v>100</v>
      </c>
      <c r="B106">
        <f t="shared" si="22"/>
        <v>8.5180934231437071</v>
      </c>
      <c r="C106" s="9">
        <f t="shared" si="23"/>
        <v>0.52200000000000035</v>
      </c>
      <c r="D106" s="9">
        <f t="shared" si="17"/>
        <v>30.518093423143707</v>
      </c>
      <c r="E106" s="9">
        <f t="shared" si="18"/>
        <v>-0.1094506351329588</v>
      </c>
      <c r="F106" s="9">
        <f t="shared" si="16"/>
        <v>0.22461084398912279</v>
      </c>
      <c r="G106" s="10">
        <f t="shared" si="24"/>
        <v>2.1666666599999997</v>
      </c>
      <c r="H106" s="5">
        <f t="shared" si="25"/>
        <v>1</v>
      </c>
      <c r="I106">
        <f t="shared" si="26"/>
        <v>55.940386686088225</v>
      </c>
      <c r="J106">
        <f t="shared" si="27"/>
        <v>55.073908336065372</v>
      </c>
      <c r="K106">
        <f t="shared" si="28"/>
        <v>-9.8077256884430533</v>
      </c>
      <c r="L106">
        <f t="shared" si="29"/>
        <v>-12.102616185471732</v>
      </c>
      <c r="M106">
        <f t="shared" si="30"/>
        <v>-30.01873005011182</v>
      </c>
      <c r="S106">
        <f t="shared" si="19"/>
        <v>0</v>
      </c>
      <c r="T106" t="b">
        <f t="shared" si="20"/>
        <v>0</v>
      </c>
      <c r="U106" t="b">
        <f t="shared" si="21"/>
        <v>0</v>
      </c>
    </row>
    <row r="107" spans="1:21" x14ac:dyDescent="0.2">
      <c r="A107">
        <f t="shared" si="31"/>
        <v>100</v>
      </c>
      <c r="B107">
        <f t="shared" si="22"/>
        <v>8.8483190260687614</v>
      </c>
      <c r="C107" s="9">
        <f t="shared" si="23"/>
        <v>0.52800000000000036</v>
      </c>
      <c r="D107" s="9">
        <f t="shared" si="17"/>
        <v>30.848319026068761</v>
      </c>
      <c r="E107" s="9">
        <f t="shared" si="18"/>
        <v>-0.16883732640451915</v>
      </c>
      <c r="F107" s="9">
        <f t="shared" si="16"/>
        <v>0.17638634834608702</v>
      </c>
      <c r="G107" s="10">
        <f t="shared" si="24"/>
        <v>2.1666666599999997</v>
      </c>
      <c r="H107" s="5">
        <f t="shared" si="25"/>
        <v>1</v>
      </c>
      <c r="I107">
        <f t="shared" si="26"/>
        <v>55.900796964293285</v>
      </c>
      <c r="J107">
        <f t="shared" si="27"/>
        <v>55.001292638952542</v>
      </c>
      <c r="K107">
        <f t="shared" si="28"/>
        <v>-9.9878380687437236</v>
      </c>
      <c r="L107">
        <f t="shared" si="29"/>
        <v>-12.078104839631276</v>
      </c>
      <c r="M107">
        <f t="shared" si="30"/>
        <v>-29.980703269549839</v>
      </c>
      <c r="S107">
        <f t="shared" si="19"/>
        <v>0</v>
      </c>
      <c r="T107" t="b">
        <f t="shared" si="20"/>
        <v>0</v>
      </c>
      <c r="U107" t="b">
        <f t="shared" si="21"/>
        <v>0</v>
      </c>
    </row>
    <row r="108" spans="1:21" x14ac:dyDescent="0.2">
      <c r="A108">
        <f t="shared" si="31"/>
        <v>100</v>
      </c>
      <c r="B108">
        <f t="shared" si="22"/>
        <v>9.1781093760153638</v>
      </c>
      <c r="C108" s="9">
        <f t="shared" si="23"/>
        <v>0.53400000000000036</v>
      </c>
      <c r="D108" s="9">
        <f t="shared" si="17"/>
        <v>31.178109376015364</v>
      </c>
      <c r="E108" s="9">
        <f t="shared" si="18"/>
        <v>-0.2293040074758334</v>
      </c>
      <c r="F108" s="9">
        <f t="shared" si="16"/>
        <v>0.12731820968626106</v>
      </c>
      <c r="G108" s="10">
        <f t="shared" si="24"/>
        <v>2.1666666599999997</v>
      </c>
      <c r="H108" s="5">
        <f t="shared" si="25"/>
        <v>1</v>
      </c>
      <c r="I108">
        <f t="shared" si="26"/>
        <v>55.861957391819182</v>
      </c>
      <c r="J108">
        <f t="shared" si="27"/>
        <v>54.928824009914756</v>
      </c>
      <c r="K108">
        <f t="shared" si="28"/>
        <v>-10.167722288361023</v>
      </c>
      <c r="L108">
        <f t="shared" si="29"/>
        <v>-12.053810219295485</v>
      </c>
      <c r="M108">
        <f t="shared" si="30"/>
        <v>-29.942752616945114</v>
      </c>
      <c r="S108">
        <f t="shared" si="19"/>
        <v>0</v>
      </c>
      <c r="T108" t="b">
        <f t="shared" si="20"/>
        <v>0</v>
      </c>
      <c r="U108" t="b">
        <f t="shared" si="21"/>
        <v>0</v>
      </c>
    </row>
    <row r="109" spans="1:21" x14ac:dyDescent="0.2">
      <c r="A109">
        <f t="shared" si="31"/>
        <v>100</v>
      </c>
      <c r="B109">
        <f t="shared" si="22"/>
        <v>9.5074653514909038</v>
      </c>
      <c r="C109" s="9">
        <f t="shared" si="23"/>
        <v>0.54000000000000037</v>
      </c>
      <c r="D109" s="9">
        <f t="shared" si="17"/>
        <v>31.507465351490904</v>
      </c>
      <c r="E109" s="9">
        <f t="shared" si="18"/>
        <v>-0.29084931075310455</v>
      </c>
      <c r="F109" s="9">
        <f t="shared" si="16"/>
        <v>7.7409883264551116E-2</v>
      </c>
      <c r="G109" s="10">
        <f t="shared" si="24"/>
        <v>2.1666666599999997</v>
      </c>
      <c r="H109" s="5">
        <f t="shared" si="25"/>
        <v>1</v>
      </c>
      <c r="I109">
        <f t="shared" si="26"/>
        <v>55.823865562866636</v>
      </c>
      <c r="J109">
        <f t="shared" si="27"/>
        <v>54.85650114859898</v>
      </c>
      <c r="K109">
        <f t="shared" si="28"/>
        <v>-10.347378804062695</v>
      </c>
      <c r="L109">
        <f t="shared" si="29"/>
        <v>-12.02973081289219</v>
      </c>
      <c r="M109">
        <f t="shared" si="30"/>
        <v>-29.904876395220484</v>
      </c>
      <c r="S109">
        <f t="shared" si="19"/>
        <v>0</v>
      </c>
      <c r="T109" t="b">
        <f t="shared" si="20"/>
        <v>0</v>
      </c>
      <c r="U109" t="b">
        <f t="shared" si="21"/>
        <v>0</v>
      </c>
    </row>
    <row r="110" spans="1:21" x14ac:dyDescent="0.2">
      <c r="A110">
        <f t="shared" si="31"/>
        <v>100</v>
      </c>
      <c r="B110">
        <f t="shared" si="22"/>
        <v>9.8363878232278665</v>
      </c>
      <c r="C110" s="9">
        <f t="shared" si="23"/>
        <v>0.54600000000000037</v>
      </c>
      <c r="D110" s="9">
        <f t="shared" si="17"/>
        <v>31.836387823227867</v>
      </c>
      <c r="E110" s="9">
        <f t="shared" si="18"/>
        <v>-0.35347187135259472</v>
      </c>
      <c r="F110" s="9">
        <f t="shared" si="16"/>
        <v>2.6664811173774172E-2</v>
      </c>
      <c r="G110" s="10">
        <f t="shared" si="24"/>
        <v>2.1666666599999997</v>
      </c>
      <c r="H110" s="5">
        <f t="shared" si="25"/>
        <v>1</v>
      </c>
      <c r="I110">
        <f t="shared" si="26"/>
        <v>55.78651905848718</v>
      </c>
      <c r="J110">
        <f t="shared" si="27"/>
        <v>54.784322763721626</v>
      </c>
      <c r="K110">
        <f t="shared" si="28"/>
        <v>-10.526808062434018</v>
      </c>
      <c r="L110">
        <f t="shared" si="29"/>
        <v>-12.00586511409875</v>
      </c>
      <c r="M110">
        <f t="shared" si="30"/>
        <v>-29.867072921159085</v>
      </c>
      <c r="S110">
        <f t="shared" si="19"/>
        <v>0</v>
      </c>
      <c r="T110" t="b">
        <f t="shared" si="20"/>
        <v>0</v>
      </c>
      <c r="U110" t="b">
        <f t="shared" si="21"/>
        <v>0</v>
      </c>
    </row>
    <row r="111" spans="1:21" x14ac:dyDescent="0.2">
      <c r="A111">
        <f t="shared" si="31"/>
        <v>100</v>
      </c>
      <c r="B111">
        <f t="shared" si="22"/>
        <v>10.16487765423814</v>
      </c>
      <c r="C111" s="9">
        <f t="shared" si="23"/>
        <v>0.55200000000000038</v>
      </c>
      <c r="D111" s="9">
        <f t="shared" si="17"/>
        <v>32.16487765423814</v>
      </c>
      <c r="E111" s="9">
        <f t="shared" si="18"/>
        <v>-0.41717032703977969</v>
      </c>
      <c r="F111" s="9">
        <f t="shared" si="16"/>
        <v>-2.4913577525719433E-2</v>
      </c>
      <c r="G111" s="10">
        <f t="shared" si="24"/>
        <v>2.1666666599999997</v>
      </c>
      <c r="H111" s="5">
        <f t="shared" si="25"/>
        <v>1</v>
      </c>
      <c r="I111">
        <f t="shared" si="26"/>
        <v>55.749915446572444</v>
      </c>
      <c r="J111">
        <f t="shared" si="27"/>
        <v>54.712287573037031</v>
      </c>
      <c r="K111">
        <f t="shared" si="28"/>
        <v>-10.706010499960973</v>
      </c>
      <c r="L111">
        <f t="shared" si="29"/>
        <v>-11.982211621793075</v>
      </c>
      <c r="M111">
        <f t="shared" si="30"/>
        <v>-29.82934052539068</v>
      </c>
      <c r="S111">
        <f t="shared" si="19"/>
        <v>0</v>
      </c>
      <c r="T111" t="b">
        <f t="shared" si="20"/>
        <v>0</v>
      </c>
      <c r="U111" t="b">
        <f t="shared" si="21"/>
        <v>0</v>
      </c>
    </row>
    <row r="112" spans="1:21" x14ac:dyDescent="0.2">
      <c r="A112">
        <f t="shared" si="31"/>
        <v>100</v>
      </c>
      <c r="B112">
        <f t="shared" si="22"/>
        <v>10.492935699867168</v>
      </c>
      <c r="C112" s="9">
        <f t="shared" si="23"/>
        <v>0.55800000000000038</v>
      </c>
      <c r="D112" s="9">
        <f t="shared" si="17"/>
        <v>32.492935699867168</v>
      </c>
      <c r="E112" s="9">
        <f t="shared" si="18"/>
        <v>-0.48194331816900254</v>
      </c>
      <c r="F112" s="9">
        <f t="shared" si="16"/>
        <v>-7.7321866677775297E-2</v>
      </c>
      <c r="G112" s="10">
        <f t="shared" si="24"/>
        <v>2.1666666599999997</v>
      </c>
      <c r="H112" s="5">
        <f t="shared" si="25"/>
        <v>1</v>
      </c>
      <c r="I112">
        <f t="shared" si="26"/>
        <v>55.714052281848453</v>
      </c>
      <c r="J112">
        <f t="shared" si="27"/>
        <v>54.640394303306273</v>
      </c>
      <c r="K112">
        <f t="shared" si="28"/>
        <v>-10.884986543113317</v>
      </c>
      <c r="L112">
        <f t="shared" si="29"/>
        <v>-11.958768840006385</v>
      </c>
      <c r="M112">
        <f t="shared" si="30"/>
        <v>-29.791677552378207</v>
      </c>
      <c r="S112">
        <f t="shared" si="19"/>
        <v>0</v>
      </c>
      <c r="T112" t="b">
        <f t="shared" si="20"/>
        <v>0</v>
      </c>
      <c r="U112" t="b">
        <f t="shared" si="21"/>
        <v>0</v>
      </c>
    </row>
    <row r="113" spans="1:21" x14ac:dyDescent="0.2">
      <c r="A113">
        <f t="shared" si="31"/>
        <v>100</v>
      </c>
      <c r="B113">
        <f t="shared" si="22"/>
        <v>10.820562807847885</v>
      </c>
      <c r="C113" s="9">
        <f t="shared" si="23"/>
        <v>0.56400000000000039</v>
      </c>
      <c r="D113" s="9">
        <f t="shared" si="17"/>
        <v>32.820562807847885</v>
      </c>
      <c r="E113" s="9">
        <f t="shared" si="18"/>
        <v>-0.54778948762362523</v>
      </c>
      <c r="F113" s="9">
        <f t="shared" si="16"/>
        <v>-0.13055665290349117</v>
      </c>
      <c r="G113" s="10">
        <f t="shared" si="24"/>
        <v>2.1666666599999997</v>
      </c>
      <c r="H113" s="5">
        <f t="shared" si="25"/>
        <v>1</v>
      </c>
      <c r="I113">
        <f t="shared" si="26"/>
        <v>55.678927105874834</v>
      </c>
      <c r="J113">
        <f t="shared" si="27"/>
        <v>54.568641690266233</v>
      </c>
      <c r="K113">
        <f t="shared" si="28"/>
        <v>-11.063736608427586</v>
      </c>
      <c r="L113">
        <f t="shared" si="29"/>
        <v>-11.935535277877639</v>
      </c>
      <c r="M113">
        <f t="shared" si="30"/>
        <v>-29.754082360404645</v>
      </c>
      <c r="S113">
        <f t="shared" si="19"/>
        <v>0</v>
      </c>
      <c r="T113" t="b">
        <f t="shared" si="20"/>
        <v>0</v>
      </c>
      <c r="U113" t="b">
        <f t="shared" si="21"/>
        <v>0</v>
      </c>
    </row>
    <row r="114" spans="1:21" x14ac:dyDescent="0.2">
      <c r="A114">
        <f t="shared" si="31"/>
        <v>100</v>
      </c>
      <c r="B114">
        <f t="shared" si="22"/>
        <v>11.14775981835448</v>
      </c>
      <c r="C114" s="9">
        <f t="shared" si="23"/>
        <v>0.5700000000000004</v>
      </c>
      <c r="D114" s="9">
        <f t="shared" si="17"/>
        <v>33.14775981835448</v>
      </c>
      <c r="E114" s="9">
        <f t="shared" si="18"/>
        <v>-0.61470748075667803</v>
      </c>
      <c r="F114" s="9">
        <f t="shared" si="16"/>
        <v>-0.18461454547561207</v>
      </c>
      <c r="G114" s="10">
        <f t="shared" si="24"/>
        <v>2.1666666599999997</v>
      </c>
      <c r="H114" s="5">
        <f t="shared" si="25"/>
        <v>1</v>
      </c>
      <c r="I114">
        <f t="shared" si="26"/>
        <v>55.644537447048975</v>
      </c>
      <c r="J114">
        <f t="shared" si="27"/>
        <v>54.49702847859897</v>
      </c>
      <c r="K114">
        <f t="shared" si="28"/>
        <v>-11.242261102590014</v>
      </c>
      <c r="L114">
        <f t="shared" si="29"/>
        <v>-11.912509449609637</v>
      </c>
      <c r="M114">
        <f t="shared" si="30"/>
        <v>-29.716553321560014</v>
      </c>
      <c r="S114">
        <f t="shared" si="19"/>
        <v>0</v>
      </c>
      <c r="T114" t="b">
        <f t="shared" si="20"/>
        <v>0</v>
      </c>
      <c r="U114" t="b">
        <f t="shared" si="21"/>
        <v>0</v>
      </c>
    </row>
    <row r="115" spans="1:21" x14ac:dyDescent="0.2">
      <c r="A115">
        <f t="shared" si="31"/>
        <v>100</v>
      </c>
      <c r="B115">
        <f t="shared" si="22"/>
        <v>11.474527564055983</v>
      </c>
      <c r="C115" s="9">
        <f t="shared" si="23"/>
        <v>0.5760000000000004</v>
      </c>
      <c r="D115" s="9">
        <f t="shared" si="17"/>
        <v>33.474527564055983</v>
      </c>
      <c r="E115" s="9">
        <f t="shared" si="18"/>
        <v>-0.68269594533200617</v>
      </c>
      <c r="F115" s="9">
        <f t="shared" si="16"/>
        <v>-0.23949216619422486</v>
      </c>
      <c r="G115" s="10">
        <f t="shared" si="24"/>
        <v>2.1666666599999997</v>
      </c>
      <c r="H115" s="5">
        <f t="shared" si="25"/>
        <v>1</v>
      </c>
      <c r="I115">
        <f t="shared" si="26"/>
        <v>55.610880820615037</v>
      </c>
      <c r="J115">
        <f t="shared" si="27"/>
        <v>54.425553421901313</v>
      </c>
      <c r="K115">
        <f t="shared" si="28"/>
        <v>-11.420560422519374</v>
      </c>
      <c r="L115">
        <f t="shared" si="29"/>
        <v>-11.889689874426749</v>
      </c>
      <c r="M115">
        <f t="shared" si="30"/>
        <v>-29.679088821728623</v>
      </c>
      <c r="S115">
        <f t="shared" si="19"/>
        <v>0</v>
      </c>
      <c r="T115" t="b">
        <f t="shared" si="20"/>
        <v>0</v>
      </c>
      <c r="U115" t="b">
        <f t="shared" si="21"/>
        <v>0</v>
      </c>
    </row>
    <row r="116" spans="1:21" x14ac:dyDescent="0.2">
      <c r="A116">
        <f t="shared" si="31"/>
        <v>100</v>
      </c>
      <c r="B116">
        <f t="shared" si="22"/>
        <v>11.800866870169649</v>
      </c>
      <c r="C116" s="9">
        <f t="shared" si="23"/>
        <v>0.58200000000000041</v>
      </c>
      <c r="D116" s="9">
        <f t="shared" si="17"/>
        <v>33.800866870169649</v>
      </c>
      <c r="E116" s="9">
        <f t="shared" si="18"/>
        <v>-0.7517535314659135</v>
      </c>
      <c r="F116" s="9">
        <f t="shared" si="16"/>
        <v>-0.29518614926378195</v>
      </c>
      <c r="G116" s="10">
        <f t="shared" si="24"/>
        <v>2.1666666599999997</v>
      </c>
      <c r="H116" s="5">
        <f t="shared" si="25"/>
        <v>1</v>
      </c>
      <c r="I116">
        <f t="shared" si="26"/>
        <v>55.577954728677803</v>
      </c>
      <c r="J116">
        <f t="shared" si="27"/>
        <v>54.354215282654749</v>
      </c>
      <c r="K116">
        <f t="shared" si="28"/>
        <v>-11.598634955449747</v>
      </c>
      <c r="L116">
        <f t="shared" si="29"/>
        <v>-11.867075076534297</v>
      </c>
      <c r="M116">
        <f t="shared" si="30"/>
        <v>-29.641687260576443</v>
      </c>
      <c r="S116">
        <f t="shared" si="19"/>
        <v>0</v>
      </c>
      <c r="T116" t="b">
        <f t="shared" si="20"/>
        <v>0</v>
      </c>
      <c r="U116" t="b">
        <f t="shared" si="21"/>
        <v>0</v>
      </c>
    </row>
    <row r="117" spans="1:21" x14ac:dyDescent="0.2">
      <c r="A117">
        <f t="shared" si="31"/>
        <v>100</v>
      </c>
      <c r="B117">
        <f t="shared" si="22"/>
        <v>12.126778554514203</v>
      </c>
      <c r="C117" s="9">
        <f t="shared" si="23"/>
        <v>0.58800000000000041</v>
      </c>
      <c r="D117" s="9">
        <f t="shared" si="17"/>
        <v>34.126778554514203</v>
      </c>
      <c r="E117" s="9">
        <f t="shared" si="18"/>
        <v>-0.82187889156930238</v>
      </c>
      <c r="F117" s="9">
        <f t="shared" si="16"/>
        <v>-0.35169314117140793</v>
      </c>
      <c r="G117" s="10">
        <f t="shared" si="24"/>
        <v>2.1666666599999997</v>
      </c>
      <c r="H117" s="5">
        <f t="shared" si="25"/>
        <v>1</v>
      </c>
      <c r="I117">
        <f t="shared" si="26"/>
        <v>55.545756660221372</v>
      </c>
      <c r="J117">
        <f t="shared" si="27"/>
        <v>54.283012832195546</v>
      </c>
      <c r="K117">
        <f t="shared" si="28"/>
        <v>-11.776485079013206</v>
      </c>
      <c r="L117">
        <f t="shared" si="29"/>
        <v>-11.844663585079509</v>
      </c>
      <c r="M117">
        <f t="shared" si="30"/>
        <v>-29.604347051538589</v>
      </c>
      <c r="S117">
        <f t="shared" si="19"/>
        <v>0</v>
      </c>
      <c r="T117" t="b">
        <f t="shared" si="20"/>
        <v>0</v>
      </c>
      <c r="U117" t="b">
        <f t="shared" si="21"/>
        <v>0</v>
      </c>
    </row>
    <row r="118" spans="1:21" x14ac:dyDescent="0.2">
      <c r="A118">
        <f t="shared" si="31"/>
        <v>100</v>
      </c>
      <c r="B118">
        <f t="shared" si="22"/>
        <v>12.452263427562848</v>
      </c>
      <c r="C118" s="9">
        <f t="shared" si="23"/>
        <v>0.59400000000000042</v>
      </c>
      <c r="D118" s="9">
        <f t="shared" si="17"/>
        <v>34.452263427562848</v>
      </c>
      <c r="E118" s="9">
        <f t="shared" si="18"/>
        <v>-0.89307068029030934</v>
      </c>
      <c r="F118" s="9">
        <f t="shared" si="16"/>
        <v>-0.40900980056649905</v>
      </c>
      <c r="G118" s="10">
        <f t="shared" si="24"/>
        <v>2.1666666599999997</v>
      </c>
      <c r="H118" s="5">
        <f t="shared" si="25"/>
        <v>1</v>
      </c>
      <c r="I118">
        <f t="shared" si="26"/>
        <v>55.514284091132552</v>
      </c>
      <c r="J118">
        <f t="shared" si="27"/>
        <v>54.211944850685072</v>
      </c>
      <c r="K118">
        <f t="shared" si="28"/>
        <v>-11.954111161322437</v>
      </c>
      <c r="L118">
        <f t="shared" si="29"/>
        <v>-11.822453934114046</v>
      </c>
      <c r="M118">
        <f t="shared" si="30"/>
        <v>-29.567066621806926</v>
      </c>
      <c r="S118">
        <f t="shared" si="19"/>
        <v>0</v>
      </c>
      <c r="T118" t="b">
        <f t="shared" si="20"/>
        <v>0</v>
      </c>
      <c r="U118" t="b">
        <f t="shared" si="21"/>
        <v>0</v>
      </c>
    </row>
    <row r="119" spans="1:21" x14ac:dyDescent="0.2">
      <c r="A119">
        <f t="shared" si="31"/>
        <v>100</v>
      </c>
      <c r="B119">
        <f t="shared" si="22"/>
        <v>12.777322292496144</v>
      </c>
      <c r="C119" s="9">
        <f t="shared" si="23"/>
        <v>0.60000000000000042</v>
      </c>
      <c r="D119" s="9">
        <f t="shared" si="17"/>
        <v>34.777322292496144</v>
      </c>
      <c r="E119" s="9">
        <f t="shared" si="18"/>
        <v>-0.96532755445743645</v>
      </c>
      <c r="F119" s="9">
        <f t="shared" si="16"/>
        <v>-0.46713279814161313</v>
      </c>
      <c r="G119" s="10">
        <f t="shared" si="24"/>
        <v>2.1666666599999997</v>
      </c>
      <c r="H119" s="5">
        <f t="shared" si="25"/>
        <v>1</v>
      </c>
      <c r="I119">
        <f t="shared" si="26"/>
        <v>55.483534484229104</v>
      </c>
      <c r="J119">
        <f t="shared" si="27"/>
        <v>54.141010127080385</v>
      </c>
      <c r="K119">
        <f t="shared" si="28"/>
        <v>-12.131513561053278</v>
      </c>
      <c r="L119">
        <f t="shared" si="29"/>
        <v>-11.800444662558119</v>
      </c>
      <c r="M119">
        <f t="shared" si="30"/>
        <v>-29.529844412317718</v>
      </c>
      <c r="S119">
        <f t="shared" si="19"/>
        <v>0</v>
      </c>
      <c r="T119" t="b">
        <f t="shared" si="20"/>
        <v>0</v>
      </c>
      <c r="U119" t="b">
        <f t="shared" si="21"/>
        <v>0</v>
      </c>
    </row>
    <row r="120" spans="1:21" x14ac:dyDescent="0.2">
      <c r="A120">
        <f t="shared" si="31"/>
        <v>100</v>
      </c>
      <c r="B120">
        <f t="shared" si="22"/>
        <v>13.101955945254701</v>
      </c>
      <c r="C120" s="9">
        <f t="shared" si="23"/>
        <v>0.60600000000000043</v>
      </c>
      <c r="D120" s="9">
        <f t="shared" si="17"/>
        <v>35.101955945254701</v>
      </c>
      <c r="E120" s="9">
        <f t="shared" si="18"/>
        <v>-1.0386481730231778</v>
      </c>
      <c r="F120" s="9">
        <f t="shared" si="16"/>
        <v>-0.52605881651461939</v>
      </c>
      <c r="G120" s="10">
        <f t="shared" si="24"/>
        <v>2.1666666599999997</v>
      </c>
      <c r="H120" s="5">
        <f t="shared" si="25"/>
        <v>1</v>
      </c>
      <c r="I120">
        <f t="shared" si="26"/>
        <v>55.453505289292572</v>
      </c>
      <c r="J120">
        <f t="shared" si="27"/>
        <v>54.070207459105035</v>
      </c>
      <c r="K120">
        <f t="shared" si="28"/>
        <v>-12.308692627527185</v>
      </c>
      <c r="L120">
        <f t="shared" si="29"/>
        <v>-11.778634314166103</v>
      </c>
      <c r="M120">
        <f t="shared" si="30"/>
        <v>-29.492678877739323</v>
      </c>
      <c r="S120">
        <f t="shared" si="19"/>
        <v>0</v>
      </c>
      <c r="T120" t="b">
        <f t="shared" si="20"/>
        <v>0</v>
      </c>
      <c r="U120" t="b">
        <f t="shared" si="21"/>
        <v>0</v>
      </c>
    </row>
    <row r="121" spans="1:21" x14ac:dyDescent="0.2">
      <c r="A121">
        <f t="shared" si="31"/>
        <v>100</v>
      </c>
      <c r="B121">
        <f t="shared" si="22"/>
        <v>13.426165174591674</v>
      </c>
      <c r="C121" s="9">
        <f t="shared" si="23"/>
        <v>0.61200000000000043</v>
      </c>
      <c r="D121" s="9">
        <f t="shared" si="17"/>
        <v>35.426165174591674</v>
      </c>
      <c r="E121" s="9">
        <f t="shared" si="18"/>
        <v>-1.1130311970081401</v>
      </c>
      <c r="F121" s="9">
        <f t="shared" si="16"/>
        <v>-0.58578455011212238</v>
      </c>
      <c r="G121" s="10">
        <f t="shared" si="24"/>
        <v>2.1666666599999997</v>
      </c>
      <c r="H121" s="5">
        <f t="shared" si="25"/>
        <v>1</v>
      </c>
      <c r="I121">
        <f t="shared" si="26"/>
        <v>55.424193943105848</v>
      </c>
      <c r="J121">
        <f t="shared" si="27"/>
        <v>53.999535653220036</v>
      </c>
      <c r="K121">
        <f t="shared" si="28"/>
        <v>-12.48564870079362</v>
      </c>
      <c r="L121">
        <f t="shared" si="29"/>
        <v>-11.757021437493687</v>
      </c>
      <c r="M121">
        <f t="shared" si="30"/>
        <v>-29.455568486459896</v>
      </c>
      <c r="S121">
        <f t="shared" si="19"/>
        <v>0</v>
      </c>
      <c r="T121" t="b">
        <f t="shared" si="20"/>
        <v>0</v>
      </c>
      <c r="U121" t="b">
        <f t="shared" si="21"/>
        <v>0</v>
      </c>
    </row>
    <row r="122" spans="1:21" x14ac:dyDescent="0.2">
      <c r="A122">
        <f t="shared" si="31"/>
        <v>100</v>
      </c>
      <c r="B122">
        <f t="shared" si="22"/>
        <v>13.749950762125117</v>
      </c>
      <c r="C122" s="9">
        <f t="shared" si="23"/>
        <v>0.61800000000000044</v>
      </c>
      <c r="D122" s="9">
        <f t="shared" si="17"/>
        <v>35.749950762125117</v>
      </c>
      <c r="E122" s="9">
        <f t="shared" si="18"/>
        <v>-1.1884752894456581</v>
      </c>
      <c r="F122" s="9">
        <f t="shared" si="16"/>
        <v>-0.64630670505413468</v>
      </c>
      <c r="G122" s="10">
        <f t="shared" si="24"/>
        <v>2.1666666599999997</v>
      </c>
      <c r="H122" s="5">
        <f t="shared" si="25"/>
        <v>1</v>
      </c>
      <c r="I122">
        <f t="shared" si="26"/>
        <v>55.395597869495283</v>
      </c>
      <c r="J122">
        <f t="shared" si="27"/>
        <v>53.928993524595072</v>
      </c>
      <c r="K122">
        <f t="shared" si="28"/>
        <v>-12.662382111712379</v>
      </c>
      <c r="L122">
        <f t="shared" si="29"/>
        <v>-11.735604585866492</v>
      </c>
      <c r="M122">
        <f t="shared" si="30"/>
        <v>-29.418511720575051</v>
      </c>
      <c r="S122">
        <f t="shared" si="19"/>
        <v>0</v>
      </c>
      <c r="T122" t="b">
        <f t="shared" si="20"/>
        <v>0</v>
      </c>
      <c r="U122" t="b">
        <f t="shared" si="21"/>
        <v>0</v>
      </c>
    </row>
    <row r="123" spans="1:21" x14ac:dyDescent="0.2">
      <c r="A123">
        <f t="shared" si="31"/>
        <v>100</v>
      </c>
      <c r="B123">
        <f t="shared" si="22"/>
        <v>14.073313482390141</v>
      </c>
      <c r="C123" s="9">
        <f t="shared" si="23"/>
        <v>0.62400000000000044</v>
      </c>
      <c r="D123" s="9">
        <f t="shared" si="17"/>
        <v>36.073313482390141</v>
      </c>
      <c r="E123" s="9">
        <f t="shared" si="18"/>
        <v>-1.2649791153269028</v>
      </c>
      <c r="F123" s="9">
        <f t="shared" si="16"/>
        <v>-0.70762199903999434</v>
      </c>
      <c r="G123" s="10">
        <f t="shared" si="24"/>
        <v>2.1666666599999997</v>
      </c>
      <c r="H123" s="5">
        <f t="shared" si="25"/>
        <v>1</v>
      </c>
      <c r="I123">
        <f t="shared" si="26"/>
        <v>55.36771447937744</v>
      </c>
      <c r="J123">
        <f t="shared" si="27"/>
        <v>53.858579897079871</v>
      </c>
      <c r="K123">
        <f t="shared" si="28"/>
        <v>-12.838893182035829</v>
      </c>
      <c r="L123">
        <f t="shared" si="29"/>
        <v>-11.714382317350177</v>
      </c>
      <c r="M123">
        <f t="shared" si="30"/>
        <v>-29.381507075875525</v>
      </c>
      <c r="S123">
        <f t="shared" si="19"/>
        <v>0</v>
      </c>
      <c r="T123" t="b">
        <f t="shared" si="20"/>
        <v>0</v>
      </c>
      <c r="U123" t="b">
        <f t="shared" si="21"/>
        <v>0</v>
      </c>
    </row>
    <row r="124" spans="1:21" x14ac:dyDescent="0.2">
      <c r="A124">
        <f t="shared" si="31"/>
        <v>100</v>
      </c>
      <c r="B124">
        <f t="shared" si="22"/>
        <v>14.396254102890907</v>
      </c>
      <c r="C124" s="9">
        <f t="shared" si="23"/>
        <v>0.63000000000000045</v>
      </c>
      <c r="D124" s="9">
        <f t="shared" si="17"/>
        <v>36.396254102890907</v>
      </c>
      <c r="E124" s="9">
        <f t="shared" si="18"/>
        <v>-1.3425413415464835</v>
      </c>
      <c r="F124" s="9">
        <f t="shared" si="16"/>
        <v>-0.76972716123552987</v>
      </c>
      <c r="G124" s="10">
        <f t="shared" si="24"/>
        <v>2.1666666599999997</v>
      </c>
      <c r="H124" s="5">
        <f t="shared" si="25"/>
        <v>1</v>
      </c>
      <c r="I124">
        <f t="shared" si="26"/>
        <v>55.340541170810283</v>
      </c>
      <c r="J124">
        <f t="shared" si="27"/>
        <v>53.788293603175767</v>
      </c>
      <c r="K124">
        <f t="shared" si="28"/>
        <v>-13.015182224491081</v>
      </c>
      <c r="L124">
        <f t="shared" si="29"/>
        <v>-11.693353194721967</v>
      </c>
      <c r="M124">
        <f t="shared" si="30"/>
        <v>-29.344553061834709</v>
      </c>
      <c r="S124">
        <f t="shared" si="19"/>
        <v>0</v>
      </c>
      <c r="T124" t="b">
        <f t="shared" si="20"/>
        <v>0</v>
      </c>
      <c r="U124" t="b">
        <f t="shared" si="21"/>
        <v>0</v>
      </c>
    </row>
    <row r="125" spans="1:21" x14ac:dyDescent="0.2">
      <c r="A125">
        <f t="shared" si="31"/>
        <v>100</v>
      </c>
      <c r="B125">
        <f t="shared" si="22"/>
        <v>14.718773384152456</v>
      </c>
      <c r="C125" s="9">
        <f t="shared" si="23"/>
        <v>0.63600000000000045</v>
      </c>
      <c r="D125" s="9">
        <f t="shared" si="17"/>
        <v>36.718773384152456</v>
      </c>
      <c r="E125" s="9">
        <f t="shared" si="18"/>
        <v>-1.421160636848543</v>
      </c>
      <c r="F125" s="9">
        <f t="shared" si="16"/>
        <v>-0.83261893216144145</v>
      </c>
      <c r="G125" s="10">
        <f t="shared" si="24"/>
        <v>2.1666666599999997</v>
      </c>
      <c r="H125" s="5">
        <f t="shared" si="25"/>
        <v>1</v>
      </c>
      <c r="I125">
        <f t="shared" si="26"/>
        <v>55.314075329048933</v>
      </c>
      <c r="J125">
        <f t="shared" si="27"/>
        <v>53.718133484007431</v>
      </c>
      <c r="K125">
        <f t="shared" si="28"/>
        <v>-13.191249542862089</v>
      </c>
      <c r="L125">
        <f t="shared" si="29"/>
        <v>-11.67251578544362</v>
      </c>
      <c r="M125">
        <f t="shared" si="30"/>
        <v>-29.307648201596134</v>
      </c>
      <c r="S125">
        <f t="shared" si="19"/>
        <v>0</v>
      </c>
      <c r="T125" t="b">
        <f t="shared" si="20"/>
        <v>0</v>
      </c>
      <c r="U125" t="b">
        <f t="shared" si="21"/>
        <v>0</v>
      </c>
    </row>
    <row r="126" spans="1:21" x14ac:dyDescent="0.2">
      <c r="A126">
        <f t="shared" si="31"/>
        <v>100</v>
      </c>
      <c r="B126">
        <f t="shared" si="22"/>
        <v>15.040872079772363</v>
      </c>
      <c r="C126" s="9">
        <f t="shared" si="23"/>
        <v>0.64200000000000046</v>
      </c>
      <c r="D126" s="9">
        <f t="shared" si="17"/>
        <v>37.040872079772363</v>
      </c>
      <c r="E126" s="9">
        <f t="shared" si="18"/>
        <v>-1.5008356717733442</v>
      </c>
      <c r="F126" s="9">
        <f t="shared" si="16"/>
        <v>-0.89629406358291597</v>
      </c>
      <c r="G126" s="10">
        <f t="shared" si="24"/>
        <v>2.1666666599999997</v>
      </c>
      <c r="H126" s="5">
        <f t="shared" si="25"/>
        <v>1</v>
      </c>
      <c r="I126">
        <f t="shared" si="26"/>
        <v>55.288314326605786</v>
      </c>
      <c r="J126">
        <f t="shared" si="27"/>
        <v>53.648098389294766</v>
      </c>
      <c r="K126">
        <f t="shared" si="28"/>
        <v>-13.367095432071665</v>
      </c>
      <c r="L126">
        <f t="shared" si="29"/>
        <v>-11.651868661635778</v>
      </c>
      <c r="M126">
        <f t="shared" si="30"/>
        <v>-29.270791031960787</v>
      </c>
      <c r="S126">
        <f t="shared" si="19"/>
        <v>0</v>
      </c>
      <c r="T126" t="b">
        <f t="shared" si="20"/>
        <v>0</v>
      </c>
      <c r="U126" t="b">
        <f t="shared" si="21"/>
        <v>0</v>
      </c>
    </row>
    <row r="127" spans="1:21" x14ac:dyDescent="0.2">
      <c r="A127">
        <f t="shared" si="31"/>
        <v>100</v>
      </c>
      <c r="B127">
        <f t="shared" si="22"/>
        <v>15.362550936472225</v>
      </c>
      <c r="C127" s="9">
        <f t="shared" si="23"/>
        <v>0.64800000000000046</v>
      </c>
      <c r="D127" s="9">
        <f t="shared" si="17"/>
        <v>37.362550936472225</v>
      </c>
      <c r="E127" s="9">
        <f t="shared" si="18"/>
        <v>-1.5815651186043496</v>
      </c>
      <c r="F127" s="9">
        <f t="shared" si="16"/>
        <v>-0.96074931840044187</v>
      </c>
      <c r="G127" s="10">
        <f t="shared" si="24"/>
        <v>2.1666666599999997</v>
      </c>
      <c r="H127" s="5">
        <f t="shared" si="25"/>
        <v>1</v>
      </c>
      <c r="I127">
        <f t="shared" si="26"/>
        <v>55.263255523315046</v>
      </c>
      <c r="J127">
        <f t="shared" si="27"/>
        <v>53.578187177324949</v>
      </c>
      <c r="K127">
        <f t="shared" si="28"/>
        <v>-13.54272017826343</v>
      </c>
      <c r="L127">
        <f t="shared" si="29"/>
        <v>-11.631410400053694</v>
      </c>
      <c r="M127">
        <f t="shared" si="30"/>
        <v>-29.233980103374318</v>
      </c>
      <c r="S127">
        <f t="shared" si="19"/>
        <v>0</v>
      </c>
      <c r="T127" t="b">
        <f t="shared" si="20"/>
        <v>0</v>
      </c>
      <c r="U127" t="b">
        <f t="shared" si="21"/>
        <v>0</v>
      </c>
    </row>
    <row r="128" spans="1:21" x14ac:dyDescent="0.2">
      <c r="A128">
        <f t="shared" si="31"/>
        <v>100</v>
      </c>
      <c r="B128">
        <f t="shared" si="22"/>
        <v>15.683810694148974</v>
      </c>
      <c r="C128" s="9">
        <f t="shared" si="23"/>
        <v>0.65400000000000047</v>
      </c>
      <c r="D128" s="9">
        <f t="shared" si="17"/>
        <v>37.683810694148974</v>
      </c>
      <c r="E128" s="9">
        <f t="shared" si="18"/>
        <v>-1.663347651315791</v>
      </c>
      <c r="F128" s="9">
        <f t="shared" si="16"/>
        <v>-1.0259814705418409</v>
      </c>
      <c r="G128" s="10">
        <f t="shared" si="24"/>
        <v>2.1666666599999997</v>
      </c>
      <c r="H128" s="5">
        <f t="shared" si="25"/>
        <v>1</v>
      </c>
      <c r="I128">
        <f t="shared" si="26"/>
        <v>55.238896266401539</v>
      </c>
      <c r="J128">
        <f t="shared" si="27"/>
        <v>53.508398714924624</v>
      </c>
      <c r="K128">
        <f t="shared" si="28"/>
        <v>-13.718124058883676</v>
      </c>
      <c r="L128">
        <f t="shared" si="29"/>
        <v>-11.611139582064324</v>
      </c>
      <c r="M128">
        <f t="shared" si="30"/>
        <v>-29.197213979914039</v>
      </c>
      <c r="S128">
        <f t="shared" si="19"/>
        <v>0</v>
      </c>
      <c r="T128" t="b">
        <f t="shared" si="20"/>
        <v>0</v>
      </c>
      <c r="U128" t="b">
        <f t="shared" si="21"/>
        <v>0</v>
      </c>
    </row>
    <row r="129" spans="1:21" x14ac:dyDescent="0.2">
      <c r="A129">
        <f t="shared" si="31"/>
        <v>100</v>
      </c>
      <c r="B129">
        <f t="shared" si="22"/>
        <v>16.004652085926047</v>
      </c>
      <c r="C129" s="9">
        <f t="shared" si="23"/>
        <v>0.66000000000000048</v>
      </c>
      <c r="D129" s="9">
        <f t="shared" si="17"/>
        <v>38.004652085926047</v>
      </c>
      <c r="E129" s="9">
        <f t="shared" si="18"/>
        <v>-1.7461819455207315</v>
      </c>
      <c r="F129" s="9">
        <f t="shared" si="16"/>
        <v>-1.091987304855488</v>
      </c>
      <c r="G129" s="10">
        <f t="shared" si="24"/>
        <v>2.1666666599999997</v>
      </c>
      <c r="H129" s="5">
        <f t="shared" si="25"/>
        <v>1</v>
      </c>
      <c r="I129">
        <f t="shared" si="26"/>
        <v>55.215233890553876</v>
      </c>
      <c r="J129">
        <f t="shared" si="27"/>
        <v>53.43873187743224</v>
      </c>
      <c r="K129">
        <f t="shared" si="28"/>
        <v>-13.89330734276316</v>
      </c>
      <c r="L129">
        <f t="shared" si="29"/>
        <v>-11.591054793624725</v>
      </c>
      <c r="M129">
        <f t="shared" si="30"/>
        <v>-29.160491239275746</v>
      </c>
      <c r="S129">
        <f t="shared" si="19"/>
        <v>0</v>
      </c>
      <c r="T129" t="b">
        <f t="shared" si="20"/>
        <v>0</v>
      </c>
      <c r="U129" t="b">
        <f t="shared" si="21"/>
        <v>0</v>
      </c>
    </row>
    <row r="130" spans="1:21" x14ac:dyDescent="0.2">
      <c r="A130">
        <f t="shared" si="31"/>
        <v>100</v>
      </c>
      <c r="B130">
        <f t="shared" si="22"/>
        <v>16.325075838204356</v>
      </c>
      <c r="C130" s="9">
        <f t="shared" si="23"/>
        <v>0.66600000000000048</v>
      </c>
      <c r="D130" s="9">
        <f t="shared" si="17"/>
        <v>38.325075838204356</v>
      </c>
      <c r="E130" s="9">
        <f t="shared" si="18"/>
        <v>-1.8300666784196173</v>
      </c>
      <c r="F130" s="9">
        <f t="shared" si="16"/>
        <v>-1.1587636170047171</v>
      </c>
      <c r="G130" s="10">
        <f t="shared" si="24"/>
        <v>2.1666666599999997</v>
      </c>
      <c r="H130" s="5">
        <f t="shared" si="25"/>
        <v>1</v>
      </c>
      <c r="I130">
        <f t="shared" si="26"/>
        <v>55.192265718001742</v>
      </c>
      <c r="J130">
        <f t="shared" si="27"/>
        <v>53.369185548670494</v>
      </c>
      <c r="K130">
        <f t="shared" si="28"/>
        <v>-14.068270290198814</v>
      </c>
      <c r="L130">
        <f t="shared" si="29"/>
        <v>-11.571154625261769</v>
      </c>
      <c r="M130">
        <f t="shared" si="30"/>
        <v>-29.123810472760304</v>
      </c>
      <c r="S130">
        <f t="shared" si="19"/>
        <v>0</v>
      </c>
      <c r="T130" t="b">
        <f t="shared" si="20"/>
        <v>0</v>
      </c>
      <c r="U130" t="b">
        <f t="shared" si="21"/>
        <v>0</v>
      </c>
    </row>
    <row r="131" spans="1:21" x14ac:dyDescent="0.2">
      <c r="A131">
        <f t="shared" si="31"/>
        <v>100</v>
      </c>
      <c r="B131">
        <f t="shared" si="22"/>
        <v>16.645082670713123</v>
      </c>
      <c r="C131" s="9">
        <f t="shared" si="23"/>
        <v>0.67200000000000049</v>
      </c>
      <c r="D131" s="9">
        <f t="shared" si="17"/>
        <v>38.645082670713123</v>
      </c>
      <c r="E131" s="9">
        <f t="shared" si="18"/>
        <v>-1.9150005287493199</v>
      </c>
      <c r="F131" s="9">
        <f t="shared" si="16"/>
        <v>-1.2263072133634196</v>
      </c>
      <c r="G131" s="10">
        <f t="shared" si="24"/>
        <v>2.1666666599999997</v>
      </c>
      <c r="H131" s="5">
        <f t="shared" si="25"/>
        <v>1</v>
      </c>
      <c r="I131">
        <f t="shared" si="26"/>
        <v>55.16998905859743</v>
      </c>
      <c r="J131">
        <f t="shared" si="27"/>
        <v>53.299758620918922</v>
      </c>
      <c r="K131">
        <f t="shared" si="28"/>
        <v>-14.243013153035376</v>
      </c>
      <c r="L131">
        <f t="shared" si="29"/>
        <v>-11.551437672053149</v>
      </c>
      <c r="M131">
        <f t="shared" si="30"/>
        <v>-29.087170285260012</v>
      </c>
      <c r="S131">
        <f t="shared" si="19"/>
        <v>0</v>
      </c>
      <c r="T131" t="b">
        <f t="shared" si="20"/>
        <v>0</v>
      </c>
      <c r="U131" t="b">
        <f t="shared" si="21"/>
        <v>0</v>
      </c>
    </row>
    <row r="132" spans="1:21" x14ac:dyDescent="0.2">
      <c r="A132">
        <f t="shared" si="31"/>
        <v>100</v>
      </c>
      <c r="B132">
        <f t="shared" si="22"/>
        <v>16.964673296560541</v>
      </c>
      <c r="C132" s="9">
        <f t="shared" si="23"/>
        <v>0.67800000000000049</v>
      </c>
      <c r="D132" s="9">
        <f t="shared" si="17"/>
        <v>38.964673296560541</v>
      </c>
      <c r="E132" s="9">
        <f t="shared" si="18"/>
        <v>-2.0009821767326668</v>
      </c>
      <c r="F132" s="9">
        <f t="shared" si="16"/>
        <v>-1.2946149109127951</v>
      </c>
      <c r="G132" s="10">
        <f t="shared" si="24"/>
        <v>2.1666666599999997</v>
      </c>
      <c r="H132" s="5">
        <f t="shared" si="25"/>
        <v>1</v>
      </c>
      <c r="I132">
        <f t="shared" si="26"/>
        <v>55.148401209901451</v>
      </c>
      <c r="J132">
        <f t="shared" si="27"/>
        <v>53.230449994886605</v>
      </c>
      <c r="K132">
        <f t="shared" si="28"/>
        <v>-14.417536174746935</v>
      </c>
      <c r="L132">
        <f t="shared" si="29"/>
        <v>-11.531902533609619</v>
      </c>
      <c r="M132">
        <f t="shared" si="30"/>
        <v>-29.05056929524466</v>
      </c>
      <c r="S132">
        <f t="shared" si="19"/>
        <v>0</v>
      </c>
      <c r="T132" t="b">
        <f t="shared" si="20"/>
        <v>0</v>
      </c>
      <c r="U132" t="b">
        <f t="shared" si="21"/>
        <v>0</v>
      </c>
    </row>
    <row r="133" spans="1:21" x14ac:dyDescent="0.2">
      <c r="A133">
        <f t="shared" si="31"/>
        <v>100</v>
      </c>
      <c r="B133">
        <f t="shared" si="22"/>
        <v>17.283848422284258</v>
      </c>
      <c r="C133" s="9">
        <f t="shared" si="23"/>
        <v>0.6840000000000005</v>
      </c>
      <c r="D133" s="9">
        <f t="shared" si="17"/>
        <v>39.283848422284258</v>
      </c>
      <c r="E133" s="9">
        <f t="shared" si="18"/>
        <v>-2.088010304028463</v>
      </c>
      <c r="F133" s="9">
        <f t="shared" si="16"/>
        <v>-1.3636835371392806</v>
      </c>
      <c r="G133" s="10">
        <f t="shared" si="24"/>
        <v>2.1666666599999997</v>
      </c>
      <c r="H133" s="5">
        <f t="shared" si="25"/>
        <v>1</v>
      </c>
      <c r="I133">
        <f t="shared" si="26"/>
        <v>55.127499457272201</v>
      </c>
      <c r="J133">
        <f t="shared" si="27"/>
        <v>53.161258579684947</v>
      </c>
      <c r="K133">
        <f t="shared" si="28"/>
        <v>-14.591839590518402</v>
      </c>
      <c r="L133">
        <f t="shared" si="29"/>
        <v>-11.512547814058493</v>
      </c>
      <c r="M133">
        <f t="shared" si="30"/>
        <v>-29.014006134747341</v>
      </c>
      <c r="S133">
        <f t="shared" si="19"/>
        <v>0</v>
      </c>
      <c r="T133" t="b">
        <f t="shared" si="20"/>
        <v>0</v>
      </c>
      <c r="U133" t="b">
        <f t="shared" si="21"/>
        <v>0</v>
      </c>
    </row>
    <row r="134" spans="1:21" x14ac:dyDescent="0.2">
      <c r="A134">
        <f t="shared" si="31"/>
        <v>100</v>
      </c>
      <c r="B134">
        <f t="shared" si="22"/>
        <v>17.602608747901712</v>
      </c>
      <c r="C134" s="9">
        <f t="shared" si="23"/>
        <v>0.6900000000000005</v>
      </c>
      <c r="D134" s="9">
        <f t="shared" si="17"/>
        <v>39.602608747901712</v>
      </c>
      <c r="E134" s="9">
        <f t="shared" si="18"/>
        <v>-2.1760835936819989</v>
      </c>
      <c r="F134" s="9">
        <f t="shared" si="16"/>
        <v>-1.4335099299336367</v>
      </c>
      <c r="G134" s="10">
        <f t="shared" si="24"/>
        <v>2.1666666599999997</v>
      </c>
      <c r="H134" s="5">
        <f t="shared" si="25"/>
        <v>1</v>
      </c>
      <c r="I134">
        <f t="shared" si="26"/>
        <v>55.107281073959591</v>
      </c>
      <c r="J134">
        <f t="shared" si="27"/>
        <v>53.092183292800598</v>
      </c>
      <c r="K134">
        <f t="shared" si="28"/>
        <v>-14.765923627326886</v>
      </c>
      <c r="L134">
        <f t="shared" si="29"/>
        <v>-11.49337212202833</v>
      </c>
      <c r="M134">
        <f t="shared" si="30"/>
        <v>-28.977479449349914</v>
      </c>
      <c r="S134">
        <f t="shared" si="19"/>
        <v>0</v>
      </c>
      <c r="T134" t="b">
        <f t="shared" si="20"/>
        <v>0</v>
      </c>
      <c r="U134" t="b">
        <f t="shared" si="21"/>
        <v>0</v>
      </c>
    </row>
    <row r="135" spans="1:21" x14ac:dyDescent="0.2">
      <c r="A135">
        <f t="shared" si="31"/>
        <v>100</v>
      </c>
      <c r="B135">
        <f t="shared" si="22"/>
        <v>17.920954966960316</v>
      </c>
      <c r="C135" s="9">
        <f t="shared" si="23"/>
        <v>0.69600000000000051</v>
      </c>
      <c r="D135" s="9">
        <f t="shared" si="17"/>
        <v>39.920954966960316</v>
      </c>
      <c r="E135" s="9">
        <f t="shared" si="18"/>
        <v>-2.2652007300760486</v>
      </c>
      <c r="F135" s="9">
        <f t="shared" si="16"/>
        <v>-1.5040909374911644</v>
      </c>
      <c r="G135" s="10">
        <f t="shared" si="24"/>
        <v>2.1666666599999997</v>
      </c>
      <c r="H135" s="5">
        <f t="shared" si="25"/>
        <v>1</v>
      </c>
      <c r="I135">
        <f t="shared" si="26"/>
        <v>55.087743321202673</v>
      </c>
      <c r="J135">
        <f t="shared" si="27"/>
        <v>53.023223060068432</v>
      </c>
      <c r="K135">
        <f t="shared" si="28"/>
        <v>-14.939788504022985</v>
      </c>
      <c r="L135">
        <f t="shared" si="29"/>
        <v>-11.474374070634825</v>
      </c>
      <c r="M135">
        <f t="shared" si="30"/>
        <v>-28.940987898168174</v>
      </c>
      <c r="S135">
        <f t="shared" si="19"/>
        <v>0</v>
      </c>
      <c r="T135" t="b">
        <f t="shared" si="20"/>
        <v>0</v>
      </c>
      <c r="U135" t="b">
        <f t="shared" si="21"/>
        <v>0</v>
      </c>
    </row>
    <row r="136" spans="1:21" x14ac:dyDescent="0.2">
      <c r="A136">
        <f t="shared" si="31"/>
        <v>100</v>
      </c>
      <c r="B136">
        <f t="shared" si="22"/>
        <v>18.238887766587453</v>
      </c>
      <c r="C136" s="9">
        <f t="shared" si="23"/>
        <v>0.70200000000000051</v>
      </c>
      <c r="D136" s="9">
        <f t="shared" si="17"/>
        <v>40.238887766587453</v>
      </c>
      <c r="E136" s="9">
        <f t="shared" si="18"/>
        <v>-2.3553603988823535</v>
      </c>
      <c r="F136" s="9">
        <f t="shared" si="16"/>
        <v>-1.5754234182130853</v>
      </c>
      <c r="G136" s="10">
        <f t="shared" si="24"/>
        <v>2.1666666599999997</v>
      </c>
      <c r="H136" s="5">
        <f t="shared" si="25"/>
        <v>1</v>
      </c>
      <c r="I136">
        <f t="shared" si="26"/>
        <v>55.068883448331057</v>
      </c>
      <c r="J136">
        <f t="shared" si="27"/>
        <v>52.954376815644622</v>
      </c>
      <c r="K136">
        <f t="shared" si="28"/>
        <v>-15.113434431411994</v>
      </c>
      <c r="L136">
        <f t="shared" si="29"/>
        <v>-11.455552277467859</v>
      </c>
      <c r="M136">
        <f t="shared" si="30"/>
        <v>-28.904530153836628</v>
      </c>
      <c r="S136">
        <f t="shared" si="19"/>
        <v>0</v>
      </c>
      <c r="T136" t="b">
        <f t="shared" si="20"/>
        <v>0</v>
      </c>
      <c r="U136" t="b">
        <f t="shared" si="21"/>
        <v>0</v>
      </c>
    </row>
    <row r="137" spans="1:21" x14ac:dyDescent="0.2">
      <c r="A137">
        <f t="shared" si="31"/>
        <v>100</v>
      </c>
      <c r="B137">
        <f t="shared" si="22"/>
        <v>18.556407827540326</v>
      </c>
      <c r="C137" s="9">
        <f t="shared" si="23"/>
        <v>0.70800000000000052</v>
      </c>
      <c r="D137" s="9">
        <f t="shared" si="17"/>
        <v>40.556407827540326</v>
      </c>
      <c r="E137" s="9">
        <f t="shared" si="18"/>
        <v>-2.4465612870135947</v>
      </c>
      <c r="F137" s="9">
        <f t="shared" si="16"/>
        <v>-1.647504240609031</v>
      </c>
      <c r="G137" s="10">
        <f t="shared" si="24"/>
        <v>2.1666666599999997</v>
      </c>
      <c r="H137" s="5">
        <f t="shared" si="25"/>
        <v>1</v>
      </c>
      <c r="I137">
        <f t="shared" si="26"/>
        <v>55.050698692870206</v>
      </c>
      <c r="J137">
        <f t="shared" si="27"/>
        <v>52.885643501979814</v>
      </c>
      <c r="K137">
        <f t="shared" si="28"/>
        <v>-15.286861612335013</v>
      </c>
      <c r="L137">
        <f t="shared" si="29"/>
        <v>-11.436905364579681</v>
      </c>
      <c r="M137">
        <f t="shared" si="30"/>
        <v>-28.868104902492934</v>
      </c>
      <c r="S137">
        <f t="shared" si="19"/>
        <v>0</v>
      </c>
      <c r="T137" t="b">
        <f t="shared" si="20"/>
        <v>0</v>
      </c>
      <c r="U137" t="b">
        <f t="shared" si="21"/>
        <v>0</v>
      </c>
    </row>
    <row r="138" spans="1:21" x14ac:dyDescent="0.2">
      <c r="A138">
        <f t="shared" si="31"/>
        <v>100</v>
      </c>
      <c r="B138">
        <f t="shared" si="22"/>
        <v>18.873515824255641</v>
      </c>
      <c r="C138" s="9">
        <f t="shared" si="23"/>
        <v>0.71400000000000052</v>
      </c>
      <c r="D138" s="9">
        <f t="shared" si="17"/>
        <v>40.873515824255641</v>
      </c>
      <c r="E138" s="9">
        <f t="shared" si="18"/>
        <v>-2.5388020825758497</v>
      </c>
      <c r="F138" s="9">
        <f t="shared" si="16"/>
        <v>-1.7203302832006759</v>
      </c>
      <c r="G138" s="10">
        <f t="shared" si="24"/>
        <v>2.1666666599999997</v>
      </c>
      <c r="H138" s="5">
        <f t="shared" si="25"/>
        <v>1</v>
      </c>
      <c r="I138">
        <f t="shared" si="26"/>
        <v>55.033186280650455</v>
      </c>
      <c r="J138">
        <f t="shared" si="27"/>
        <v>52.817022069792337</v>
      </c>
      <c r="K138">
        <f t="shared" si="28"/>
        <v>-15.460070241749971</v>
      </c>
      <c r="L138">
        <f t="shared" si="29"/>
        <v>-11.418431958474214</v>
      </c>
      <c r="M138">
        <f t="shared" si="30"/>
        <v>-28.831710843761925</v>
      </c>
      <c r="S138">
        <f t="shared" si="19"/>
        <v>0</v>
      </c>
      <c r="T138" t="b">
        <f t="shared" si="20"/>
        <v>0</v>
      </c>
      <c r="U138" t="b">
        <f t="shared" si="21"/>
        <v>0</v>
      </c>
    </row>
    <row r="139" spans="1:21" x14ac:dyDescent="0.2">
      <c r="A139">
        <f t="shared" si="31"/>
        <v>100</v>
      </c>
      <c r="B139">
        <f t="shared" si="22"/>
        <v>19.190212424899144</v>
      </c>
      <c r="C139" s="9">
        <f t="shared" si="23"/>
        <v>0.72000000000000053</v>
      </c>
      <c r="D139" s="9">
        <f t="shared" si="17"/>
        <v>41.190212424899144</v>
      </c>
      <c r="E139" s="9">
        <f t="shared" si="18"/>
        <v>-2.6320814748215371</v>
      </c>
      <c r="F139" s="9">
        <f t="shared" si="16"/>
        <v>-1.7938984344264739</v>
      </c>
      <c r="G139" s="10">
        <f t="shared" si="24"/>
        <v>2.1666666599999997</v>
      </c>
      <c r="H139" s="5">
        <f t="shared" si="25"/>
        <v>1</v>
      </c>
      <c r="I139">
        <f t="shared" si="26"/>
        <v>55.016343425919693</v>
      </c>
      <c r="J139">
        <f t="shared" si="27"/>
        <v>52.748511478041493</v>
      </c>
      <c r="K139">
        <f t="shared" si="28"/>
        <v>-15.633060506812543</v>
      </c>
      <c r="L139">
        <f t="shared" si="29"/>
        <v>-11.400130690097445</v>
      </c>
      <c r="M139">
        <f t="shared" si="30"/>
        <v>-28.79534669073924</v>
      </c>
      <c r="S139">
        <f t="shared" si="19"/>
        <v>0</v>
      </c>
      <c r="T139" t="b">
        <f t="shared" si="20"/>
        <v>0</v>
      </c>
      <c r="U139" t="b">
        <f t="shared" si="21"/>
        <v>0</v>
      </c>
    </row>
    <row r="140" spans="1:21" x14ac:dyDescent="0.2">
      <c r="A140">
        <f t="shared" si="31"/>
        <v>100</v>
      </c>
      <c r="B140">
        <f t="shared" si="22"/>
        <v>19.506498291414971</v>
      </c>
      <c r="C140" s="9">
        <f t="shared" si="23"/>
        <v>0.72600000000000053</v>
      </c>
      <c r="D140" s="9">
        <f t="shared" si="17"/>
        <v>41.506498291414971</v>
      </c>
      <c r="E140" s="9">
        <f t="shared" si="18"/>
        <v>-2.7263981541028457</v>
      </c>
      <c r="F140" s="9">
        <f t="shared" si="16"/>
        <v>-1.8682055925475103</v>
      </c>
      <c r="G140" s="10">
        <f t="shared" si="24"/>
        <v>2.1666666599999997</v>
      </c>
      <c r="H140" s="5">
        <f t="shared" si="25"/>
        <v>1</v>
      </c>
      <c r="I140">
        <f t="shared" si="26"/>
        <v>55.000167331459672</v>
      </c>
      <c r="J140">
        <f t="shared" si="27"/>
        <v>52.680110693900907</v>
      </c>
      <c r="K140">
        <f t="shared" si="28"/>
        <v>-15.805832586956978</v>
      </c>
      <c r="L140">
        <f t="shared" si="29"/>
        <v>-11.382000194828892</v>
      </c>
      <c r="M140">
        <f t="shared" si="30"/>
        <v>-28.759011169974524</v>
      </c>
      <c r="S140">
        <f t="shared" si="19"/>
        <v>0</v>
      </c>
      <c r="T140" t="b">
        <f t="shared" si="20"/>
        <v>0</v>
      </c>
      <c r="U140" t="b">
        <f t="shared" si="21"/>
        <v>0</v>
      </c>
    </row>
    <row r="141" spans="1:21" x14ac:dyDescent="0.2">
      <c r="A141">
        <f t="shared" si="31"/>
        <v>100</v>
      </c>
      <c r="B141">
        <f t="shared" si="22"/>
        <v>19.822374079574871</v>
      </c>
      <c r="C141" s="9">
        <f t="shared" si="23"/>
        <v>0.73200000000000054</v>
      </c>
      <c r="D141" s="9">
        <f t="shared" si="17"/>
        <v>41.822374079574871</v>
      </c>
      <c r="E141" s="9">
        <f t="shared" si="18"/>
        <v>-2.8217508118256469</v>
      </c>
      <c r="F141" s="9">
        <f t="shared" si="16"/>
        <v>-1.9432486655544476</v>
      </c>
      <c r="G141" s="10">
        <f t="shared" si="24"/>
        <v>2.1666666599999997</v>
      </c>
      <c r="H141" s="5">
        <f t="shared" si="25"/>
        <v>1</v>
      </c>
      <c r="I141">
        <f t="shared" si="26"/>
        <v>54.984655188705901</v>
      </c>
      <c r="J141">
        <f t="shared" si="27"/>
        <v>52.611818692731937</v>
      </c>
      <c r="K141">
        <f t="shared" si="28"/>
        <v>-15.978386653976825</v>
      </c>
      <c r="L141">
        <f t="shared" si="29"/>
        <v>-11.364039112474121</v>
      </c>
      <c r="M141">
        <f t="shared" si="30"/>
        <v>-28.722703021454162</v>
      </c>
      <c r="S141">
        <f t="shared" si="19"/>
        <v>0</v>
      </c>
      <c r="T141" t="b">
        <f t="shared" si="20"/>
        <v>0</v>
      </c>
      <c r="U141" t="b">
        <f t="shared" si="21"/>
        <v>0</v>
      </c>
    </row>
    <row r="142" spans="1:21" x14ac:dyDescent="0.2">
      <c r="A142">
        <f t="shared" si="31"/>
        <v>100</v>
      </c>
      <c r="B142">
        <f t="shared" si="22"/>
        <v>20.137840439027237</v>
      </c>
      <c r="C142" s="9">
        <f t="shared" si="23"/>
        <v>0.73800000000000054</v>
      </c>
      <c r="D142" s="9">
        <f t="shared" si="17"/>
        <v>42.137840439027237</v>
      </c>
      <c r="E142" s="9">
        <f t="shared" si="18"/>
        <v>-2.9181381404038942</v>
      </c>
      <c r="F142" s="9">
        <f t="shared" si="16"/>
        <v>-2.0190245710755805</v>
      </c>
      <c r="G142" s="10">
        <f t="shared" si="24"/>
        <v>2.1666666599999997</v>
      </c>
      <c r="H142" s="5">
        <f t="shared" si="25"/>
        <v>1</v>
      </c>
      <c r="I142">
        <f t="shared" si="26"/>
        <v>54.969804177870948</v>
      </c>
      <c r="J142">
        <f t="shared" si="27"/>
        <v>52.543634458057092</v>
      </c>
      <c r="K142">
        <f t="shared" si="28"/>
        <v>-16.15072287210555</v>
      </c>
      <c r="L142">
        <f t="shared" si="29"/>
        <v>-11.346246087258242</v>
      </c>
      <c r="M142">
        <f t="shared" si="30"/>
        <v>-28.686420998583586</v>
      </c>
      <c r="S142">
        <f t="shared" si="19"/>
        <v>0</v>
      </c>
      <c r="T142" t="b">
        <f t="shared" si="20"/>
        <v>0</v>
      </c>
      <c r="U142" t="b">
        <f t="shared" si="21"/>
        <v>0</v>
      </c>
    </row>
    <row r="143" spans="1:21" x14ac:dyDescent="0.2">
      <c r="A143">
        <f t="shared" si="31"/>
        <v>100</v>
      </c>
      <c r="B143">
        <f t="shared" si="22"/>
        <v>20.452898013346008</v>
      </c>
      <c r="C143" s="9">
        <f t="shared" si="23"/>
        <v>0.74400000000000055</v>
      </c>
      <c r="D143" s="9">
        <f t="shared" si="17"/>
        <v>42.452898013346008</v>
      </c>
      <c r="E143" s="9">
        <f t="shared" si="18"/>
        <v>-3.0155588332145018</v>
      </c>
      <c r="F143" s="9">
        <f t="shared" si="16"/>
        <v>-2.095530236285958</v>
      </c>
      <c r="G143" s="10">
        <f t="shared" si="24"/>
        <v>2.1666666599999997</v>
      </c>
      <c r="H143" s="5">
        <f t="shared" si="25"/>
        <v>1</v>
      </c>
      <c r="I143">
        <f t="shared" si="26"/>
        <v>54.955611468071254</v>
      </c>
      <c r="J143">
        <f t="shared" si="27"/>
        <v>52.475556981533543</v>
      </c>
      <c r="K143">
        <f t="shared" si="28"/>
        <v>-16.322841398097051</v>
      </c>
      <c r="L143">
        <f t="shared" si="29"/>
        <v>-11.328619767820475</v>
      </c>
      <c r="M143">
        <f t="shared" si="30"/>
        <v>-28.65016386816907</v>
      </c>
      <c r="S143">
        <f t="shared" si="19"/>
        <v>0</v>
      </c>
      <c r="T143" t="b">
        <f t="shared" si="20"/>
        <v>0</v>
      </c>
      <c r="U143" t="b">
        <f t="shared" si="21"/>
        <v>0</v>
      </c>
    </row>
    <row r="144" spans="1:21" x14ac:dyDescent="0.2">
      <c r="A144">
        <f t="shared" si="31"/>
        <v>100</v>
      </c>
      <c r="B144">
        <f t="shared" si="22"/>
        <v>20.76754744007939</v>
      </c>
      <c r="C144" s="9">
        <f t="shared" si="23"/>
        <v>0.75000000000000056</v>
      </c>
      <c r="D144" s="9">
        <f t="shared" si="17"/>
        <v>42.76754744007939</v>
      </c>
      <c r="E144" s="9">
        <f t="shared" si="18"/>
        <v>-3.1140115845527112</v>
      </c>
      <c r="F144" s="9">
        <f t="shared" si="16"/>
        <v>-2.1727625978175924</v>
      </c>
      <c r="G144" s="10">
        <f t="shared" si="24"/>
        <v>2.1666666599999997</v>
      </c>
      <c r="H144" s="5">
        <f t="shared" si="25"/>
        <v>1</v>
      </c>
      <c r="I144">
        <f t="shared" si="26"/>
        <v>54.942074217457225</v>
      </c>
      <c r="J144">
        <f t="shared" si="27"/>
        <v>52.407585262926624</v>
      </c>
      <c r="K144">
        <f t="shared" si="28"/>
        <v>-16.494742381306065</v>
      </c>
      <c r="L144">
        <f t="shared" si="29"/>
        <v>-11.311158807209623</v>
      </c>
      <c r="M144">
        <f t="shared" si="30"/>
        <v>-28.61393041039905</v>
      </c>
      <c r="S144">
        <f t="shared" si="19"/>
        <v>0</v>
      </c>
      <c r="T144" t="b">
        <f t="shared" si="20"/>
        <v>0</v>
      </c>
      <c r="U144" t="b">
        <f t="shared" si="21"/>
        <v>0</v>
      </c>
    </row>
    <row r="145" spans="1:21" x14ac:dyDescent="0.2">
      <c r="A145">
        <f t="shared" si="31"/>
        <v>100</v>
      </c>
      <c r="B145">
        <f t="shared" si="22"/>
        <v>21.081789350798417</v>
      </c>
      <c r="C145" s="9">
        <f t="shared" si="23"/>
        <v>0.75600000000000056</v>
      </c>
      <c r="D145" s="9">
        <f t="shared" si="17"/>
        <v>43.081789350798417</v>
      </c>
      <c r="E145" s="9">
        <f t="shared" si="18"/>
        <v>-3.2134950895879348</v>
      </c>
      <c r="F145" s="9">
        <f t="shared" si="16"/>
        <v>-2.2507186016707452</v>
      </c>
      <c r="G145" s="10">
        <f t="shared" si="24"/>
        <v>2.1666666599999997</v>
      </c>
      <c r="H145" s="5">
        <f t="shared" si="25"/>
        <v>1</v>
      </c>
      <c r="I145">
        <f t="shared" si="26"/>
        <v>54.929189573346619</v>
      </c>
      <c r="J145">
        <f t="shared" si="27"/>
        <v>52.339718310083363</v>
      </c>
      <c r="K145">
        <f t="shared" si="28"/>
        <v>-16.666425963768457</v>
      </c>
      <c r="L145">
        <f t="shared" si="29"/>
        <v>-11.293861862880521</v>
      </c>
      <c r="M145">
        <f t="shared" si="30"/>
        <v>-28.577719418824927</v>
      </c>
      <c r="S145">
        <f t="shared" si="19"/>
        <v>0</v>
      </c>
      <c r="T145" t="b">
        <f t="shared" si="20"/>
        <v>0</v>
      </c>
      <c r="U145" t="b">
        <f t="shared" si="21"/>
        <v>0</v>
      </c>
    </row>
    <row r="146" spans="1:21" x14ac:dyDescent="0.2">
      <c r="A146">
        <f t="shared" si="31"/>
        <v>100</v>
      </c>
      <c r="B146">
        <f t="shared" si="22"/>
        <v>21.395624371145388</v>
      </c>
      <c r="C146" s="9">
        <f t="shared" si="23"/>
        <v>0.76200000000000057</v>
      </c>
      <c r="D146" s="9">
        <f t="shared" si="17"/>
        <v>43.395624371145388</v>
      </c>
      <c r="E146" s="9">
        <f t="shared" si="18"/>
        <v>-3.3140080443200843</v>
      </c>
      <c r="F146" s="9">
        <f t="shared" si="16"/>
        <v>-2.3293952031262668</v>
      </c>
      <c r="G146" s="10">
        <f t="shared" si="24"/>
        <v>2.1666666599999997</v>
      </c>
      <c r="H146" s="5">
        <f t="shared" si="25"/>
        <v>1</v>
      </c>
      <c r="I146">
        <f t="shared" si="26"/>
        <v>54.916954672361157</v>
      </c>
      <c r="J146">
        <f t="shared" si="27"/>
        <v>52.27195513890608</v>
      </c>
      <c r="K146">
        <f t="shared" si="28"/>
        <v>-16.837892280281405</v>
      </c>
      <c r="L146">
        <f t="shared" si="29"/>
        <v>-11.276727596691416</v>
      </c>
      <c r="M146">
        <f t="shared" si="30"/>
        <v>-28.541529700341329</v>
      </c>
      <c r="S146">
        <f t="shared" si="19"/>
        <v>0</v>
      </c>
      <c r="T146" t="b">
        <f t="shared" si="20"/>
        <v>0</v>
      </c>
      <c r="U146" t="b">
        <f t="shared" si="21"/>
        <v>0</v>
      </c>
    </row>
    <row r="147" spans="1:21" x14ac:dyDescent="0.2">
      <c r="A147">
        <f t="shared" si="31"/>
        <v>100</v>
      </c>
      <c r="B147">
        <f t="shared" si="22"/>
        <v>21.709053120882082</v>
      </c>
      <c r="C147" s="9">
        <f t="shared" si="23"/>
        <v>0.76800000000000057</v>
      </c>
      <c r="D147" s="9">
        <f t="shared" si="17"/>
        <v>43.709053120882082</v>
      </c>
      <c r="E147" s="9">
        <f t="shared" si="18"/>
        <v>-3.4155491455363789</v>
      </c>
      <c r="F147" s="9">
        <f t="shared" ref="F147:F210" si="32">_a*D147^2+_b*D147+_c</f>
        <v>-2.4087893666589935</v>
      </c>
      <c r="G147" s="10">
        <f t="shared" si="24"/>
        <v>2.1666666599999997</v>
      </c>
      <c r="H147" s="5">
        <f t="shared" si="25"/>
        <v>1</v>
      </c>
      <c r="I147">
        <f t="shared" si="26"/>
        <v>54.905366640566257</v>
      </c>
      <c r="J147">
        <f t="shared" si="27"/>
        <v>52.204294773325934</v>
      </c>
      <c r="K147">
        <f t="shared" si="28"/>
        <v>-17.009141458483452</v>
      </c>
      <c r="L147">
        <f t="shared" si="29"/>
        <v>-11.259754674902242</v>
      </c>
      <c r="M147">
        <f t="shared" si="30"/>
        <v>-28.505360075165882</v>
      </c>
      <c r="S147">
        <f t="shared" si="19"/>
        <v>0</v>
      </c>
      <c r="T147" t="b">
        <f t="shared" si="20"/>
        <v>0</v>
      </c>
      <c r="U147" t="b">
        <f t="shared" si="21"/>
        <v>0</v>
      </c>
    </row>
    <row r="148" spans="1:21" x14ac:dyDescent="0.2">
      <c r="A148">
        <f t="shared" si="31"/>
        <v>100</v>
      </c>
      <c r="B148">
        <f t="shared" si="22"/>
        <v>22.022076213937886</v>
      </c>
      <c r="C148" s="9">
        <f t="shared" si="23"/>
        <v>0.77400000000000058</v>
      </c>
      <c r="D148" s="9">
        <f t="shared" ref="D148:D211" si="33">D147+_dt*(J147+J148)/2</f>
        <v>44.022076213937886</v>
      </c>
      <c r="E148" s="9">
        <f t="shared" ref="E148:E211" si="34">E147+_dt*(K147+K148)/2</f>
        <v>-3.5181170907686328</v>
      </c>
      <c r="F148" s="9">
        <f t="shared" si="32"/>
        <v>-2.4888980658522</v>
      </c>
      <c r="G148" s="10">
        <f t="shared" si="24"/>
        <v>2.1666666599999997</v>
      </c>
      <c r="H148" s="5">
        <f t="shared" si="25"/>
        <v>1</v>
      </c>
      <c r="I148">
        <f t="shared" si="26"/>
        <v>54.894422593613839</v>
      </c>
      <c r="J148">
        <f t="shared" si="27"/>
        <v>52.136736245276524</v>
      </c>
      <c r="K148">
        <f t="shared" si="28"/>
        <v>-17.180173618934447</v>
      </c>
      <c r="L148">
        <f t="shared" si="29"/>
        <v>-11.242941768173766</v>
      </c>
      <c r="M148">
        <f t="shared" si="30"/>
        <v>-28.469209376818352</v>
      </c>
      <c r="S148">
        <f t="shared" ref="S148:S211" si="35">GESTEP(E148,H148)</f>
        <v>0</v>
      </c>
      <c r="T148" t="b">
        <f t="shared" ref="T148:T211" si="36">AND(S147=0,S148=1)</f>
        <v>0</v>
      </c>
      <c r="U148" t="b">
        <f t="shared" ref="U148:U211" si="37">AND(S148=1,S149=0)</f>
        <v>0</v>
      </c>
    </row>
    <row r="149" spans="1:21" x14ac:dyDescent="0.2">
      <c r="A149">
        <f t="shared" si="31"/>
        <v>100</v>
      </c>
      <c r="B149">
        <f t="shared" ref="B149:B212" si="38">ABS(D149-$D$11)</f>
        <v>22.334694258457716</v>
      </c>
      <c r="C149" s="9">
        <f t="shared" ref="C149:C212" si="39">C148+_dt</f>
        <v>0.78000000000000058</v>
      </c>
      <c r="D149" s="9">
        <f t="shared" si="33"/>
        <v>44.334694258457716</v>
      </c>
      <c r="E149" s="9">
        <f t="shared" si="34"/>
        <v>-3.6217105782510224</v>
      </c>
      <c r="F149" s="9">
        <f t="shared" si="32"/>
        <v>-2.5697182833130841</v>
      </c>
      <c r="G149" s="10">
        <f t="shared" ref="G149:G212" si="40">G148</f>
        <v>2.1666666599999997</v>
      </c>
      <c r="H149" s="5">
        <f t="shared" ref="H149:H212" si="41">H148</f>
        <v>1</v>
      </c>
      <c r="I149">
        <f t="shared" ref="I149:I212" si="42">SQRT(J149^2+K149^2)</f>
        <v>54.884119636888137</v>
      </c>
      <c r="J149">
        <f t="shared" ref="J149:J212" si="43">J148+L148*_dt</f>
        <v>52.06927859466748</v>
      </c>
      <c r="K149">
        <f t="shared" ref="K149:K212" si="44">K148+M148*_dt</f>
        <v>-17.350988875195355</v>
      </c>
      <c r="L149">
        <f t="shared" ref="L149:L212" si="45">-_k*I149*J149</f>
        <v>-11.226287551567605</v>
      </c>
      <c r="M149">
        <f t="shared" ref="M149:M212" si="46">-_g-_k*I149*K149</f>
        <v>-28.433076452099296</v>
      </c>
      <c r="S149">
        <f t="shared" si="35"/>
        <v>0</v>
      </c>
      <c r="T149" t="b">
        <f t="shared" si="36"/>
        <v>0</v>
      </c>
      <c r="U149" t="b">
        <f t="shared" si="37"/>
        <v>0</v>
      </c>
    </row>
    <row r="150" spans="1:21" x14ac:dyDescent="0.2">
      <c r="A150">
        <f t="shared" ref="A150:A213" si="47">IF(B150&lt;B149,B150,100)</f>
        <v>100</v>
      </c>
      <c r="B150">
        <f t="shared" si="38"/>
        <v>22.646907856849793</v>
      </c>
      <c r="C150" s="9">
        <f t="shared" si="39"/>
        <v>0.78600000000000059</v>
      </c>
      <c r="D150" s="9">
        <f t="shared" si="33"/>
        <v>44.646907856849793</v>
      </c>
      <c r="E150" s="9">
        <f t="shared" si="34"/>
        <v>-3.7263283068783322</v>
      </c>
      <c r="F150" s="9">
        <f t="shared" si="32"/>
        <v>-2.6512470105893007</v>
      </c>
      <c r="G150" s="10">
        <f t="shared" si="40"/>
        <v>2.1666666599999997</v>
      </c>
      <c r="H150" s="5">
        <f t="shared" si="41"/>
        <v>1</v>
      </c>
      <c r="I150">
        <f t="shared" si="42"/>
        <v>54.8744548656544</v>
      </c>
      <c r="J150">
        <f t="shared" si="43"/>
        <v>52.001920869358074</v>
      </c>
      <c r="K150">
        <f t="shared" si="44"/>
        <v>-17.521587333907952</v>
      </c>
      <c r="L150">
        <f t="shared" si="45"/>
        <v>-11.209790704547062</v>
      </c>
      <c r="M150">
        <f t="shared" si="46"/>
        <v>-28.396960161068076</v>
      </c>
      <c r="S150">
        <f t="shared" si="35"/>
        <v>0</v>
      </c>
      <c r="T150" t="b">
        <f t="shared" si="36"/>
        <v>0</v>
      </c>
      <c r="U150" t="b">
        <f t="shared" si="37"/>
        <v>0</v>
      </c>
    </row>
    <row r="151" spans="1:21" x14ac:dyDescent="0.2">
      <c r="A151">
        <f t="shared" si="47"/>
        <v>100</v>
      </c>
      <c r="B151">
        <f t="shared" si="38"/>
        <v>22.958717605833257</v>
      </c>
      <c r="C151" s="9">
        <f t="shared" si="39"/>
        <v>0.79200000000000059</v>
      </c>
      <c r="D151" s="9">
        <f t="shared" si="33"/>
        <v>44.958717605833257</v>
      </c>
      <c r="E151" s="9">
        <f t="shared" si="34"/>
        <v>-3.8319689761646791</v>
      </c>
      <c r="F151" s="9">
        <f t="shared" si="32"/>
        <v>-2.7334812480864921</v>
      </c>
      <c r="G151" s="10">
        <f t="shared" si="40"/>
        <v>2.1666666599999997</v>
      </c>
      <c r="H151" s="5">
        <f t="shared" si="41"/>
        <v>1</v>
      </c>
      <c r="I151">
        <f t="shared" si="42"/>
        <v>54.865425365210506</v>
      </c>
      <c r="J151">
        <f t="shared" si="43"/>
        <v>51.934662125130792</v>
      </c>
      <c r="K151">
        <f t="shared" si="44"/>
        <v>-17.691969094874359</v>
      </c>
      <c r="L151">
        <f t="shared" si="45"/>
        <v>-11.19344991097878</v>
      </c>
      <c r="M151">
        <f t="shared" si="46"/>
        <v>-28.360859377020315</v>
      </c>
      <c r="S151">
        <f t="shared" si="35"/>
        <v>0</v>
      </c>
      <c r="T151" t="b">
        <f t="shared" si="36"/>
        <v>0</v>
      </c>
      <c r="U151" t="b">
        <f t="shared" si="37"/>
        <v>0</v>
      </c>
    </row>
    <row r="152" spans="1:21" x14ac:dyDescent="0.2">
      <c r="A152">
        <f t="shared" si="47"/>
        <v>100</v>
      </c>
      <c r="B152">
        <f t="shared" si="38"/>
        <v>23.270124096485645</v>
      </c>
      <c r="C152" s="9">
        <f t="shared" si="39"/>
        <v>0.7980000000000006</v>
      </c>
      <c r="D152" s="9">
        <f t="shared" si="33"/>
        <v>45.270124096485645</v>
      </c>
      <c r="E152" s="9">
        <f t="shared" si="34"/>
        <v>-3.9386312862027117</v>
      </c>
      <c r="F152" s="9">
        <f t="shared" si="32"/>
        <v>-2.8164180049868746</v>
      </c>
      <c r="G152" s="10">
        <f t="shared" si="40"/>
        <v>2.1666666599999997</v>
      </c>
      <c r="H152" s="5">
        <f t="shared" si="41"/>
        <v>1</v>
      </c>
      <c r="I152">
        <f t="shared" si="42"/>
        <v>54.857028211041246</v>
      </c>
      <c r="J152">
        <f t="shared" si="43"/>
        <v>51.867501425664919</v>
      </c>
      <c r="K152">
        <f t="shared" si="44"/>
        <v>-17.862134251136482</v>
      </c>
      <c r="L152">
        <f t="shared" si="45"/>
        <v>-11.177263859135163</v>
      </c>
      <c r="M152">
        <f t="shared" si="46"/>
        <v>-28.324772986464737</v>
      </c>
      <c r="S152">
        <f t="shared" si="35"/>
        <v>0</v>
      </c>
      <c r="T152" t="b">
        <f t="shared" si="36"/>
        <v>0</v>
      </c>
      <c r="U152" t="b">
        <f t="shared" si="37"/>
        <v>0</v>
      </c>
    </row>
    <row r="153" spans="1:21" x14ac:dyDescent="0.2">
      <c r="A153">
        <f t="shared" si="47"/>
        <v>100</v>
      </c>
      <c r="B153">
        <f t="shared" si="38"/>
        <v>23.581127914290171</v>
      </c>
      <c r="C153" s="9">
        <f t="shared" si="39"/>
        <v>0.8040000000000006</v>
      </c>
      <c r="D153" s="9">
        <f t="shared" si="33"/>
        <v>45.581127914290171</v>
      </c>
      <c r="E153" s="9">
        <f t="shared" si="34"/>
        <v>-4.0463139376232871</v>
      </c>
      <c r="F153" s="9">
        <f t="shared" si="32"/>
        <v>-2.9000542991688132</v>
      </c>
      <c r="G153" s="10">
        <f t="shared" si="40"/>
        <v>2.1666666599999997</v>
      </c>
      <c r="H153" s="5">
        <f t="shared" si="41"/>
        <v>1</v>
      </c>
      <c r="I153">
        <f t="shared" si="42"/>
        <v>54.849260468975451</v>
      </c>
      <c r="J153">
        <f t="shared" si="43"/>
        <v>51.800437842510107</v>
      </c>
      <c r="K153">
        <f t="shared" si="44"/>
        <v>-18.032082889055271</v>
      </c>
      <c r="L153">
        <f t="shared" si="45"/>
        <v>-11.161231241697589</v>
      </c>
      <c r="M153">
        <f t="shared" si="46"/>
        <v>-28.288699889099398</v>
      </c>
      <c r="S153">
        <f t="shared" si="35"/>
        <v>0</v>
      </c>
      <c r="T153" t="b">
        <f t="shared" si="36"/>
        <v>0</v>
      </c>
      <c r="U153" t="b">
        <f t="shared" si="37"/>
        <v>0</v>
      </c>
    </row>
    <row r="154" spans="1:21" x14ac:dyDescent="0.2">
      <c r="A154">
        <f t="shared" si="47"/>
        <v>100</v>
      </c>
      <c r="B154">
        <f t="shared" si="38"/>
        <v>23.891729639182884</v>
      </c>
      <c r="C154" s="9">
        <f t="shared" si="39"/>
        <v>0.81000000000000061</v>
      </c>
      <c r="D154" s="9">
        <f t="shared" si="33"/>
        <v>45.891729639182884</v>
      </c>
      <c r="E154" s="9">
        <f t="shared" si="34"/>
        <v>-4.1550156315556226</v>
      </c>
      <c r="F154" s="9">
        <f t="shared" si="32"/>
        <v>-2.9843871571274061</v>
      </c>
      <c r="G154" s="10">
        <f t="shared" si="40"/>
        <v>2.1666666599999997</v>
      </c>
      <c r="H154" s="5">
        <f t="shared" si="41"/>
        <v>1</v>
      </c>
      <c r="I154">
        <f t="shared" si="42"/>
        <v>54.84211919534561</v>
      </c>
      <c r="J154">
        <f t="shared" si="43"/>
        <v>51.733470455059923</v>
      </c>
      <c r="K154">
        <f t="shared" si="44"/>
        <v>-18.201815088389868</v>
      </c>
      <c r="L154">
        <f t="shared" si="45"/>
        <v>-11.145350755760328</v>
      </c>
      <c r="M154">
        <f t="shared" si="46"/>
        <v>-28.252638997787283</v>
      </c>
      <c r="S154">
        <f t="shared" si="35"/>
        <v>0</v>
      </c>
      <c r="T154" t="b">
        <f t="shared" si="36"/>
        <v>0</v>
      </c>
      <c r="U154" t="b">
        <f t="shared" si="37"/>
        <v>0</v>
      </c>
    </row>
    <row r="155" spans="1:21" x14ac:dyDescent="0.2">
      <c r="A155">
        <f t="shared" si="47"/>
        <v>100</v>
      </c>
      <c r="B155">
        <f t="shared" si="38"/>
        <v>24.201929845599643</v>
      </c>
      <c r="C155" s="9">
        <f t="shared" si="39"/>
        <v>0.81600000000000061</v>
      </c>
      <c r="D155" s="9">
        <f t="shared" si="33"/>
        <v>46.201929845599643</v>
      </c>
      <c r="E155" s="9">
        <f t="shared" si="34"/>
        <v>-4.264735069587922</v>
      </c>
      <c r="F155" s="9">
        <f t="shared" si="32"/>
        <v>-3.0694136138960708</v>
      </c>
      <c r="G155" s="10">
        <f t="shared" si="40"/>
        <v>2.1666666599999997</v>
      </c>
      <c r="H155" s="5">
        <f t="shared" si="41"/>
        <v>1</v>
      </c>
      <c r="I155">
        <f t="shared" si="42"/>
        <v>54.835601437150117</v>
      </c>
      <c r="J155">
        <f t="shared" si="43"/>
        <v>51.666598350525362</v>
      </c>
      <c r="K155">
        <f t="shared" si="44"/>
        <v>-18.37133092237659</v>
      </c>
      <c r="L155">
        <f t="shared" si="45"/>
        <v>-11.129621102835197</v>
      </c>
      <c r="M155">
        <f t="shared" si="46"/>
        <v>-28.216589238531277</v>
      </c>
      <c r="S155">
        <f t="shared" si="35"/>
        <v>0</v>
      </c>
      <c r="T155" t="b">
        <f t="shared" si="36"/>
        <v>0</v>
      </c>
      <c r="U155" t="b">
        <f t="shared" si="37"/>
        <v>0</v>
      </c>
    </row>
    <row r="156" spans="1:21" x14ac:dyDescent="0.2">
      <c r="A156">
        <f t="shared" si="47"/>
        <v>100</v>
      </c>
      <c r="B156">
        <f t="shared" si="38"/>
        <v>24.511729102522942</v>
      </c>
      <c r="C156" s="9">
        <f t="shared" si="39"/>
        <v>0.82200000000000062</v>
      </c>
      <c r="D156" s="9">
        <f t="shared" si="33"/>
        <v>46.511729102522942</v>
      </c>
      <c r="E156" s="9">
        <f t="shared" si="34"/>
        <v>-4.3754709537284748</v>
      </c>
      <c r="F156" s="9">
        <f t="shared" si="32"/>
        <v>-3.1551307129691111</v>
      </c>
      <c r="G156" s="10">
        <f t="shared" si="40"/>
        <v>2.1666666599999997</v>
      </c>
      <c r="H156" s="5">
        <f t="shared" si="41"/>
        <v>1</v>
      </c>
      <c r="I156">
        <f t="shared" si="42"/>
        <v>54.82970423221802</v>
      </c>
      <c r="J156">
        <f t="shared" si="43"/>
        <v>51.59982062390835</v>
      </c>
      <c r="K156">
        <f t="shared" si="44"/>
        <v>-18.540630457807776</v>
      </c>
      <c r="L156">
        <f t="shared" si="45"/>
        <v>-11.114040988856907</v>
      </c>
      <c r="M156">
        <f t="shared" si="46"/>
        <v>-28.180549550448482</v>
      </c>
      <c r="S156">
        <f t="shared" si="35"/>
        <v>0</v>
      </c>
      <c r="T156" t="b">
        <f t="shared" si="36"/>
        <v>0</v>
      </c>
      <c r="U156" t="b">
        <f t="shared" si="37"/>
        <v>0</v>
      </c>
    </row>
    <row r="157" spans="1:21" x14ac:dyDescent="0.2">
      <c r="A157">
        <f t="shared" si="47"/>
        <v>100</v>
      </c>
      <c r="B157">
        <f t="shared" si="38"/>
        <v>24.82112797352859</v>
      </c>
      <c r="C157" s="9">
        <f t="shared" si="39"/>
        <v>0.82800000000000062</v>
      </c>
      <c r="D157" s="9">
        <f t="shared" si="33"/>
        <v>46.82112797352859</v>
      </c>
      <c r="E157" s="9">
        <f t="shared" si="34"/>
        <v>-4.4872219863672296</v>
      </c>
      <c r="F157" s="9">
        <f t="shared" si="32"/>
        <v>-3.2415355062252891</v>
      </c>
      <c r="G157" s="10">
        <f t="shared" si="40"/>
        <v>2.1666666599999997</v>
      </c>
      <c r="H157" s="5">
        <f t="shared" si="41"/>
        <v>1</v>
      </c>
      <c r="I157">
        <f t="shared" si="42"/>
        <v>54.824424609376081</v>
      </c>
      <c r="J157">
        <f t="shared" si="43"/>
        <v>51.533136377975211</v>
      </c>
      <c r="K157">
        <f t="shared" si="44"/>
        <v>-18.709713755110467</v>
      </c>
      <c r="L157">
        <f t="shared" si="45"/>
        <v>-11.098609124189069</v>
      </c>
      <c r="M157">
        <f t="shared" si="46"/>
        <v>-28.144518885743906</v>
      </c>
      <c r="S157">
        <f t="shared" si="35"/>
        <v>0</v>
      </c>
      <c r="T157" t="b">
        <f t="shared" si="36"/>
        <v>0</v>
      </c>
      <c r="U157" t="b">
        <f t="shared" si="37"/>
        <v>0</v>
      </c>
    </row>
    <row r="158" spans="1:21" x14ac:dyDescent="0.2">
      <c r="A158">
        <f t="shared" si="47"/>
        <v>100</v>
      </c>
      <c r="B158">
        <f t="shared" si="38"/>
        <v>25.130127016832205</v>
      </c>
      <c r="C158" s="9">
        <f t="shared" si="39"/>
        <v>0.83400000000000063</v>
      </c>
      <c r="D158" s="9">
        <f t="shared" si="33"/>
        <v>47.130127016832205</v>
      </c>
      <c r="E158" s="9">
        <f t="shared" si="34"/>
        <v>-4.5999868702378359</v>
      </c>
      <c r="F158" s="9">
        <f t="shared" si="32"/>
        <v>-3.3286250538523463</v>
      </c>
      <c r="G158" s="10">
        <f t="shared" si="40"/>
        <v>2.1666666599999997</v>
      </c>
      <c r="H158" s="5">
        <f t="shared" si="41"/>
        <v>1</v>
      </c>
      <c r="I158">
        <f t="shared" si="42"/>
        <v>54.81975958861824</v>
      </c>
      <c r="J158">
        <f t="shared" si="43"/>
        <v>51.466544723230079</v>
      </c>
      <c r="K158">
        <f t="shared" si="44"/>
        <v>-18.87858086842493</v>
      </c>
      <c r="L158">
        <f t="shared" si="45"/>
        <v>-11.083324223630855</v>
      </c>
      <c r="M158">
        <f t="shared" si="46"/>
        <v>-28.108496209683452</v>
      </c>
      <c r="S158">
        <f t="shared" si="35"/>
        <v>0</v>
      </c>
      <c r="T158" t="b">
        <f t="shared" si="36"/>
        <v>0</v>
      </c>
      <c r="U158" t="b">
        <f t="shared" si="37"/>
        <v>0</v>
      </c>
    </row>
    <row r="159" spans="1:21" x14ac:dyDescent="0.2">
      <c r="A159">
        <f t="shared" si="47"/>
        <v>100</v>
      </c>
      <c r="B159">
        <f t="shared" si="38"/>
        <v>25.438726785335561</v>
      </c>
      <c r="C159" s="9">
        <f t="shared" si="39"/>
        <v>0.84000000000000064</v>
      </c>
      <c r="D159" s="9">
        <f t="shared" si="33"/>
        <v>47.438726785335561</v>
      </c>
      <c r="E159" s="9">
        <f t="shared" si="34"/>
        <v>-4.7137643083801599</v>
      </c>
      <c r="F159" s="9">
        <f t="shared" si="32"/>
        <v>-3.4163964242725067</v>
      </c>
      <c r="G159" s="10">
        <f t="shared" si="40"/>
        <v>2.1666666599999997</v>
      </c>
      <c r="H159" s="5">
        <f t="shared" si="41"/>
        <v>1</v>
      </c>
      <c r="I159">
        <f t="shared" si="42"/>
        <v>54.815706181277314</v>
      </c>
      <c r="J159">
        <f t="shared" si="43"/>
        <v>51.400044777888297</v>
      </c>
      <c r="K159">
        <f t="shared" si="44"/>
        <v>-19.047231845683029</v>
      </c>
      <c r="L159">
        <f t="shared" si="45"/>
        <v>-11.068185006424283</v>
      </c>
      <c r="M159">
        <f t="shared" si="46"/>
        <v>-28.072480500566265</v>
      </c>
      <c r="S159">
        <f t="shared" si="35"/>
        <v>0</v>
      </c>
      <c r="T159" t="b">
        <f t="shared" si="36"/>
        <v>0</v>
      </c>
      <c r="U159" t="b">
        <f t="shared" si="37"/>
        <v>0</v>
      </c>
    </row>
    <row r="160" spans="1:21" x14ac:dyDescent="0.2">
      <c r="A160">
        <f t="shared" si="47"/>
        <v>100</v>
      </c>
      <c r="B160">
        <f t="shared" si="38"/>
        <v>25.746927826672774</v>
      </c>
      <c r="C160" s="9">
        <f t="shared" si="39"/>
        <v>0.84600000000000064</v>
      </c>
      <c r="D160" s="9">
        <f t="shared" si="33"/>
        <v>47.746927826672774</v>
      </c>
      <c r="E160" s="9">
        <f t="shared" si="34"/>
        <v>-4.8285530041032683</v>
      </c>
      <c r="F160" s="9">
        <f t="shared" si="32"/>
        <v>-3.5048466940689513</v>
      </c>
      <c r="G160" s="10">
        <f t="shared" si="40"/>
        <v>2.1666666599999997</v>
      </c>
      <c r="H160" s="5">
        <f t="shared" si="41"/>
        <v>1</v>
      </c>
      <c r="I160">
        <f t="shared" si="42"/>
        <v>54.812261390198842</v>
      </c>
      <c r="J160">
        <f t="shared" si="43"/>
        <v>51.333635667849748</v>
      </c>
      <c r="K160">
        <f t="shared" si="44"/>
        <v>-19.215666728686426</v>
      </c>
      <c r="L160">
        <f t="shared" si="45"/>
        <v>-11.053190196262097</v>
      </c>
      <c r="M160">
        <f t="shared" si="46"/>
        <v>-28.036470749696399</v>
      </c>
      <c r="S160">
        <f t="shared" si="35"/>
        <v>0</v>
      </c>
      <c r="T160" t="b">
        <f t="shared" si="36"/>
        <v>0</v>
      </c>
      <c r="U160" t="b">
        <f t="shared" si="37"/>
        <v>0</v>
      </c>
    </row>
    <row r="161" spans="1:21" x14ac:dyDescent="0.2">
      <c r="A161">
        <f t="shared" si="47"/>
        <v>100</v>
      </c>
      <c r="B161">
        <f t="shared" si="38"/>
        <v>26.054730683256338</v>
      </c>
      <c r="C161" s="9">
        <f t="shared" si="39"/>
        <v>0.85200000000000065</v>
      </c>
      <c r="D161" s="9">
        <f t="shared" si="33"/>
        <v>48.054730683256338</v>
      </c>
      <c r="E161" s="9">
        <f t="shared" si="34"/>
        <v>-4.9443516609488816</v>
      </c>
      <c r="F161" s="9">
        <f t="shared" si="32"/>
        <v>-3.5939729479132208</v>
      </c>
      <c r="G161" s="10">
        <f t="shared" si="40"/>
        <v>2.1666666599999997</v>
      </c>
      <c r="H161" s="5">
        <f t="shared" si="41"/>
        <v>1</v>
      </c>
      <c r="I161">
        <f t="shared" si="42"/>
        <v>54.809422209917088</v>
      </c>
      <c r="J161">
        <f t="shared" si="43"/>
        <v>51.267316526672175</v>
      </c>
      <c r="K161">
        <f t="shared" si="44"/>
        <v>-19.383885553184605</v>
      </c>
      <c r="L161">
        <f t="shared" si="45"/>
        <v>-11.038338521296252</v>
      </c>
      <c r="M161">
        <f t="shared" si="46"/>
        <v>-28.000465961353793</v>
      </c>
      <c r="S161">
        <f t="shared" si="35"/>
        <v>0</v>
      </c>
      <c r="T161" t="b">
        <f t="shared" si="36"/>
        <v>0</v>
      </c>
      <c r="U161" t="b">
        <f t="shared" si="37"/>
        <v>0</v>
      </c>
    </row>
    <row r="162" spans="1:21" x14ac:dyDescent="0.2">
      <c r="A162">
        <f t="shared" si="47"/>
        <v>100</v>
      </c>
      <c r="B162">
        <f t="shared" si="38"/>
        <v>26.362135892322989</v>
      </c>
      <c r="C162" s="9">
        <f t="shared" si="39"/>
        <v>0.85800000000000065</v>
      </c>
      <c r="D162" s="9">
        <f t="shared" si="33"/>
        <v>48.362135892322989</v>
      </c>
      <c r="E162" s="9">
        <f t="shared" si="34"/>
        <v>-5.0611589826552938</v>
      </c>
      <c r="F162" s="9">
        <f t="shared" si="32"/>
        <v>-3.6837722784936089</v>
      </c>
      <c r="G162" s="10">
        <f t="shared" si="40"/>
        <v>2.1666666599999997</v>
      </c>
      <c r="H162" s="5">
        <f t="shared" si="41"/>
        <v>1</v>
      </c>
      <c r="I162">
        <f t="shared" si="42"/>
        <v>54.807185626833018</v>
      </c>
      <c r="J162">
        <f t="shared" si="43"/>
        <v>51.201086495544395</v>
      </c>
      <c r="K162">
        <f t="shared" si="44"/>
        <v>-19.551888348952726</v>
      </c>
      <c r="L162">
        <f t="shared" si="45"/>
        <v>-11.023628714146922</v>
      </c>
      <c r="M162">
        <f t="shared" si="46"/>
        <v>-27.964465152764561</v>
      </c>
      <c r="S162">
        <f t="shared" si="35"/>
        <v>0</v>
      </c>
      <c r="T162" t="b">
        <f t="shared" si="36"/>
        <v>0</v>
      </c>
      <c r="U162" t="b">
        <f t="shared" si="37"/>
        <v>0</v>
      </c>
    </row>
    <row r="163" spans="1:21" x14ac:dyDescent="0.2">
      <c r="A163">
        <f t="shared" si="47"/>
        <v>100</v>
      </c>
      <c r="B163">
        <f t="shared" si="38"/>
        <v>26.669143985979403</v>
      </c>
      <c r="C163" s="9">
        <f t="shared" si="39"/>
        <v>0.86400000000000066</v>
      </c>
      <c r="D163" s="9">
        <f t="shared" si="33"/>
        <v>48.669143985979403</v>
      </c>
      <c r="E163" s="9">
        <f t="shared" si="34"/>
        <v>-5.1789736731217602</v>
      </c>
      <c r="F163" s="9">
        <f t="shared" si="32"/>
        <v>-3.7742417864444384</v>
      </c>
      <c r="G163" s="10">
        <f t="shared" si="40"/>
        <v>2.1666666599999997</v>
      </c>
      <c r="H163" s="5">
        <f t="shared" si="41"/>
        <v>1</v>
      </c>
      <c r="I163">
        <f t="shared" si="42"/>
        <v>54.805548619394237</v>
      </c>
      <c r="J163">
        <f t="shared" si="43"/>
        <v>51.134944723259515</v>
      </c>
      <c r="K163">
        <f t="shared" si="44"/>
        <v>-19.719675139869313</v>
      </c>
      <c r="L163">
        <f t="shared" si="45"/>
        <v>-11.009059511912065</v>
      </c>
      <c r="M163">
        <f t="shared" si="46"/>
        <v>-27.928467354070587</v>
      </c>
      <c r="S163">
        <f t="shared" si="35"/>
        <v>0</v>
      </c>
      <c r="T163" t="b">
        <f t="shared" si="36"/>
        <v>0</v>
      </c>
      <c r="U163" t="b">
        <f t="shared" si="37"/>
        <v>0</v>
      </c>
    </row>
    <row r="164" spans="1:21" x14ac:dyDescent="0.2">
      <c r="A164">
        <f t="shared" si="47"/>
        <v>100</v>
      </c>
      <c r="B164">
        <f t="shared" si="38"/>
        <v>26.975755491247746</v>
      </c>
      <c r="C164" s="9">
        <f t="shared" si="39"/>
        <v>0.87000000000000066</v>
      </c>
      <c r="D164" s="9">
        <f t="shared" si="33"/>
        <v>48.975755491247746</v>
      </c>
      <c r="E164" s="9">
        <f t="shared" si="34"/>
        <v>-5.2977944363733496</v>
      </c>
      <c r="F164" s="9">
        <f t="shared" si="32"/>
        <v>-3.8653785802763352</v>
      </c>
      <c r="G164" s="10">
        <f t="shared" si="40"/>
        <v>2.1666666599999997</v>
      </c>
      <c r="H164" s="5">
        <f t="shared" si="41"/>
        <v>1</v>
      </c>
      <c r="I164">
        <f t="shared" si="42"/>
        <v>54.804508158276803</v>
      </c>
      <c r="J164">
        <f t="shared" si="43"/>
        <v>51.068890366188043</v>
      </c>
      <c r="K164">
        <f t="shared" si="44"/>
        <v>-19.887245943993737</v>
      </c>
      <c r="L164">
        <f t="shared" si="45"/>
        <v>-10.994629656177512</v>
      </c>
      <c r="M164">
        <f t="shared" si="46"/>
        <v>-27.892471608298418</v>
      </c>
      <c r="S164">
        <f t="shared" si="35"/>
        <v>0</v>
      </c>
      <c r="T164" t="b">
        <f t="shared" si="36"/>
        <v>0</v>
      </c>
      <c r="U164" t="b">
        <f t="shared" si="37"/>
        <v>0</v>
      </c>
    </row>
    <row r="165" spans="1:21" x14ac:dyDescent="0.2">
      <c r="A165">
        <f t="shared" si="47"/>
        <v>100</v>
      </c>
      <c r="B165">
        <f t="shared" si="38"/>
        <v>27.281970930111065</v>
      </c>
      <c r="C165" s="9">
        <f t="shared" si="39"/>
        <v>0.87600000000000067</v>
      </c>
      <c r="D165" s="9">
        <f t="shared" si="33"/>
        <v>49.281970930111065</v>
      </c>
      <c r="E165" s="9">
        <f t="shared" si="34"/>
        <v>-5.4176199765262609</v>
      </c>
      <c r="F165" s="9">
        <f t="shared" si="32"/>
        <v>-3.9571797763073722</v>
      </c>
      <c r="G165" s="10">
        <f t="shared" si="40"/>
        <v>2.1666666599999997</v>
      </c>
      <c r="H165" s="5">
        <f t="shared" si="41"/>
        <v>1</v>
      </c>
      <c r="I165">
        <f t="shared" si="42"/>
        <v>54.804061206568853</v>
      </c>
      <c r="J165">
        <f t="shared" si="43"/>
        <v>51.002922588250975</v>
      </c>
      <c r="K165">
        <f t="shared" si="44"/>
        <v>-20.054600773643529</v>
      </c>
      <c r="L165">
        <f t="shared" si="45"/>
        <v>-10.980337893027517</v>
      </c>
      <c r="M165">
        <f t="shared" si="46"/>
        <v>-27.856476971327449</v>
      </c>
      <c r="S165">
        <f t="shared" si="35"/>
        <v>0</v>
      </c>
      <c r="T165" t="b">
        <f t="shared" si="36"/>
        <v>0</v>
      </c>
      <c r="U165" t="b">
        <f t="shared" si="37"/>
        <v>0</v>
      </c>
    </row>
    <row r="166" spans="1:21" x14ac:dyDescent="0.2">
      <c r="A166">
        <f t="shared" si="47"/>
        <v>100</v>
      </c>
      <c r="B166">
        <f t="shared" si="38"/>
        <v>27.587790819558499</v>
      </c>
      <c r="C166" s="9">
        <f t="shared" si="39"/>
        <v>0.88200000000000067</v>
      </c>
      <c r="D166" s="9">
        <f t="shared" si="33"/>
        <v>49.587790819558499</v>
      </c>
      <c r="E166" s="9">
        <f t="shared" si="34"/>
        <v>-5.5384489977536058</v>
      </c>
      <c r="F166" s="9">
        <f t="shared" si="32"/>
        <v>-4.0496424985951798</v>
      </c>
      <c r="G166" s="10">
        <f t="shared" si="40"/>
        <v>2.1666666599999997</v>
      </c>
      <c r="H166" s="5">
        <f t="shared" si="41"/>
        <v>1</v>
      </c>
      <c r="I166">
        <f t="shared" si="42"/>
        <v>54.804204719955912</v>
      </c>
      <c r="J166">
        <f t="shared" si="43"/>
        <v>50.937040560892811</v>
      </c>
      <c r="K166">
        <f t="shared" si="44"/>
        <v>-20.221739635471494</v>
      </c>
      <c r="L166">
        <f t="shared" si="45"/>
        <v>-10.966182973055819</v>
      </c>
      <c r="M166">
        <f t="shared" si="46"/>
        <v>-27.820482511857406</v>
      </c>
      <c r="S166">
        <f t="shared" si="35"/>
        <v>0</v>
      </c>
      <c r="T166" t="b">
        <f t="shared" si="36"/>
        <v>0</v>
      </c>
      <c r="U166" t="b">
        <f t="shared" si="37"/>
        <v>0</v>
      </c>
    </row>
    <row r="167" spans="1:21" x14ac:dyDescent="0.2">
      <c r="A167">
        <f t="shared" si="47"/>
        <v>100</v>
      </c>
      <c r="B167">
        <f t="shared" si="38"/>
        <v>27.893215671630344</v>
      </c>
      <c r="C167" s="9">
        <f t="shared" si="39"/>
        <v>0.88800000000000068</v>
      </c>
      <c r="D167" s="9">
        <f t="shared" si="33"/>
        <v>49.893215671630344</v>
      </c>
      <c r="E167" s="9">
        <f t="shared" si="34"/>
        <v>-5.6602802042516478</v>
      </c>
      <c r="F167" s="9">
        <f t="shared" si="32"/>
        <v>-4.1427638788699346</v>
      </c>
      <c r="G167" s="10">
        <f t="shared" si="40"/>
        <v>2.1666666599999997</v>
      </c>
      <c r="H167" s="5">
        <f t="shared" si="41"/>
        <v>1</v>
      </c>
      <c r="I167">
        <f t="shared" si="42"/>
        <v>54.8049356469079</v>
      </c>
      <c r="J167">
        <f t="shared" si="43"/>
        <v>50.871243463054476</v>
      </c>
      <c r="K167">
        <f t="shared" si="44"/>
        <v>-20.388662530542639</v>
      </c>
      <c r="L167">
        <f t="shared" si="45"/>
        <v>-10.95216365137712</v>
      </c>
      <c r="M167">
        <f t="shared" si="46"/>
        <v>-27.784487311375109</v>
      </c>
      <c r="S167">
        <f t="shared" si="35"/>
        <v>0</v>
      </c>
      <c r="T167" t="b">
        <f t="shared" si="36"/>
        <v>0</v>
      </c>
      <c r="U167" t="b">
        <f t="shared" si="37"/>
        <v>0</v>
      </c>
    </row>
    <row r="168" spans="1:21" x14ac:dyDescent="0.2">
      <c r="A168">
        <f t="shared" si="47"/>
        <v>100</v>
      </c>
      <c r="B168">
        <f t="shared" si="38"/>
        <v>28.198245993462947</v>
      </c>
      <c r="C168" s="9">
        <f t="shared" si="39"/>
        <v>0.89400000000000068</v>
      </c>
      <c r="D168" s="9">
        <f t="shared" si="33"/>
        <v>50.198245993462947</v>
      </c>
      <c r="E168" s="9">
        <f t="shared" si="34"/>
        <v>-5.7831123002065086</v>
      </c>
      <c r="F168" s="9">
        <f t="shared" si="32"/>
        <v>-4.2365410564682762</v>
      </c>
      <c r="G168" s="10">
        <f t="shared" si="40"/>
        <v>2.1666666599999997</v>
      </c>
      <c r="H168" s="5">
        <f t="shared" si="41"/>
        <v>1</v>
      </c>
      <c r="I168">
        <f t="shared" si="42"/>
        <v>54.806250928867641</v>
      </c>
      <c r="J168">
        <f t="shared" si="43"/>
        <v>50.805530481146214</v>
      </c>
      <c r="K168">
        <f t="shared" si="44"/>
        <v>-20.55536945441089</v>
      </c>
      <c r="L168">
        <f t="shared" si="45"/>
        <v>-10.938278687639013</v>
      </c>
      <c r="M168">
        <f t="shared" si="46"/>
        <v>-27.748490464120511</v>
      </c>
      <c r="S168">
        <f t="shared" si="35"/>
        <v>0</v>
      </c>
      <c r="T168" t="b">
        <f t="shared" si="36"/>
        <v>0</v>
      </c>
      <c r="U168" t="b">
        <f t="shared" si="37"/>
        <v>0</v>
      </c>
    </row>
    <row r="169" spans="1:21" x14ac:dyDescent="0.2">
      <c r="A169">
        <f t="shared" si="47"/>
        <v>100</v>
      </c>
      <c r="B169">
        <f t="shared" si="38"/>
        <v>28.502882287333449</v>
      </c>
      <c r="C169" s="9">
        <f t="shared" si="39"/>
        <v>0.90000000000000069</v>
      </c>
      <c r="D169" s="9">
        <f t="shared" si="33"/>
        <v>50.502882287333449</v>
      </c>
      <c r="E169" s="9">
        <f t="shared" si="34"/>
        <v>-5.9069439897613281</v>
      </c>
      <c r="F169" s="9">
        <f t="shared" si="32"/>
        <v>-4.3309711782681104</v>
      </c>
      <c r="G169" s="10">
        <f t="shared" si="40"/>
        <v>2.1666666599999997</v>
      </c>
      <c r="H169" s="5">
        <f t="shared" si="41"/>
        <v>1</v>
      </c>
      <c r="I169">
        <f t="shared" si="42"/>
        <v>54.808147500440946</v>
      </c>
      <c r="J169">
        <f t="shared" si="43"/>
        <v>50.739900809020376</v>
      </c>
      <c r="K169">
        <f t="shared" si="44"/>
        <v>-20.721860397195613</v>
      </c>
      <c r="L169">
        <f t="shared" si="45"/>
        <v>-10.924526846034317</v>
      </c>
      <c r="M169">
        <f t="shared" si="46"/>
        <v>-27.712491077052039</v>
      </c>
      <c r="S169">
        <f t="shared" si="35"/>
        <v>0</v>
      </c>
      <c r="T169" t="b">
        <f t="shared" si="36"/>
        <v>0</v>
      </c>
      <c r="U169" t="b">
        <f t="shared" si="37"/>
        <v>0</v>
      </c>
    </row>
    <row r="170" spans="1:21" x14ac:dyDescent="0.2">
      <c r="A170">
        <f t="shared" si="47"/>
        <v>100</v>
      </c>
      <c r="B170">
        <f t="shared" si="38"/>
        <v>28.807125050704343</v>
      </c>
      <c r="C170" s="9">
        <f t="shared" si="39"/>
        <v>0.90600000000000069</v>
      </c>
      <c r="D170" s="9">
        <f t="shared" si="33"/>
        <v>50.807125050704343</v>
      </c>
      <c r="E170" s="9">
        <f t="shared" si="34"/>
        <v>-6.0317739769838887</v>
      </c>
      <c r="F170" s="9">
        <f t="shared" si="32"/>
        <v>-4.4260513986243204</v>
      </c>
      <c r="G170" s="10">
        <f t="shared" si="40"/>
        <v>2.1666666599999997</v>
      </c>
      <c r="H170" s="5">
        <f t="shared" si="41"/>
        <v>1</v>
      </c>
      <c r="I170">
        <f t="shared" si="42"/>
        <v>54.810622289588025</v>
      </c>
      <c r="J170">
        <f t="shared" si="43"/>
        <v>50.674353647944173</v>
      </c>
      <c r="K170">
        <f t="shared" si="44"/>
        <v>-20.888135343657925</v>
      </c>
      <c r="L170">
        <f t="shared" si="45"/>
        <v>-10.910906895313792</v>
      </c>
      <c r="M170">
        <f t="shared" si="46"/>
        <v>-27.676488269811191</v>
      </c>
      <c r="S170">
        <f t="shared" si="35"/>
        <v>0</v>
      </c>
      <c r="T170" t="b">
        <f t="shared" si="36"/>
        <v>0</v>
      </c>
      <c r="U170" t="b">
        <f t="shared" si="37"/>
        <v>0</v>
      </c>
    </row>
    <row r="171" spans="1:21" x14ac:dyDescent="0.2">
      <c r="A171">
        <f t="shared" si="47"/>
        <v>100</v>
      </c>
      <c r="B171">
        <f t="shared" si="38"/>
        <v>29.110974776267895</v>
      </c>
      <c r="C171" s="9">
        <f t="shared" si="39"/>
        <v>0.9120000000000007</v>
      </c>
      <c r="D171" s="9">
        <f t="shared" si="33"/>
        <v>51.110974776267895</v>
      </c>
      <c r="E171" s="9">
        <f t="shared" si="34"/>
        <v>-6.1576009658346926</v>
      </c>
      <c r="F171" s="9">
        <f t="shared" si="32"/>
        <v>-4.5217788793053399</v>
      </c>
      <c r="G171" s="10">
        <f t="shared" si="40"/>
        <v>2.1666666599999997</v>
      </c>
      <c r="H171" s="5">
        <f t="shared" si="41"/>
        <v>1</v>
      </c>
      <c r="I171">
        <f t="shared" si="42"/>
        <v>54.813672217816354</v>
      </c>
      <c r="J171">
        <f t="shared" si="43"/>
        <v>50.608888206572288</v>
      </c>
      <c r="K171">
        <f t="shared" si="44"/>
        <v>-21.054194273276792</v>
      </c>
      <c r="L171">
        <f t="shared" si="45"/>
        <v>-10.897417608799229</v>
      </c>
      <c r="M171">
        <f t="shared" si="46"/>
        <v>-27.640481174686411</v>
      </c>
      <c r="S171">
        <f t="shared" si="35"/>
        <v>0</v>
      </c>
      <c r="T171" t="b">
        <f t="shared" si="36"/>
        <v>0</v>
      </c>
      <c r="U171" t="b">
        <f t="shared" si="37"/>
        <v>0</v>
      </c>
    </row>
    <row r="172" spans="1:21" x14ac:dyDescent="0.2">
      <c r="A172">
        <f t="shared" si="47"/>
        <v>100</v>
      </c>
      <c r="B172">
        <f t="shared" si="38"/>
        <v>29.414431951990373</v>
      </c>
      <c r="C172" s="9">
        <f t="shared" si="39"/>
        <v>0.9180000000000007</v>
      </c>
      <c r="D172" s="9">
        <f t="shared" si="33"/>
        <v>51.414431951990373</v>
      </c>
      <c r="E172" s="9">
        <f t="shared" si="34"/>
        <v>-6.2844236601354977</v>
      </c>
      <c r="F172" s="9">
        <f t="shared" si="32"/>
        <v>-4.618150789430632</v>
      </c>
      <c r="G172" s="10">
        <f t="shared" si="40"/>
        <v>2.1666666599999997</v>
      </c>
      <c r="H172" s="5">
        <f t="shared" si="41"/>
        <v>1</v>
      </c>
      <c r="I172">
        <f t="shared" si="42"/>
        <v>54.81729420037469</v>
      </c>
      <c r="J172">
        <f t="shared" si="43"/>
        <v>50.543503700919494</v>
      </c>
      <c r="K172">
        <f t="shared" si="44"/>
        <v>-21.22003716032491</v>
      </c>
      <c r="L172">
        <f t="shared" si="45"/>
        <v>-10.884057764396891</v>
      </c>
      <c r="M172">
        <f t="shared" si="46"/>
        <v>-27.60446893657625</v>
      </c>
      <c r="S172">
        <f t="shared" si="35"/>
        <v>0</v>
      </c>
      <c r="T172" t="b">
        <f t="shared" si="36"/>
        <v>0</v>
      </c>
      <c r="U172" t="b">
        <f t="shared" si="37"/>
        <v>0</v>
      </c>
    </row>
    <row r="173" spans="1:21" x14ac:dyDescent="0.2">
      <c r="A173">
        <f t="shared" si="47"/>
        <v>100</v>
      </c>
      <c r="B173">
        <f t="shared" si="38"/>
        <v>29.717497061156131</v>
      </c>
      <c r="C173" s="9">
        <f t="shared" si="39"/>
        <v>0.92400000000000071</v>
      </c>
      <c r="D173" s="9">
        <f t="shared" si="33"/>
        <v>51.717497061156131</v>
      </c>
      <c r="E173" s="9">
        <f t="shared" si="34"/>
        <v>-6.4122407635383052</v>
      </c>
      <c r="F173" s="9">
        <f t="shared" si="32"/>
        <v>-4.7151643054090142</v>
      </c>
      <c r="G173" s="10">
        <f t="shared" si="40"/>
        <v>2.1666666599999997</v>
      </c>
      <c r="H173" s="5">
        <f t="shared" si="41"/>
        <v>1</v>
      </c>
      <c r="I173">
        <f t="shared" si="42"/>
        <v>54.82148514644836</v>
      </c>
      <c r="J173">
        <f t="shared" si="43"/>
        <v>50.478199354333114</v>
      </c>
      <c r="K173">
        <f t="shared" si="44"/>
        <v>-21.385663973944368</v>
      </c>
      <c r="L173">
        <f t="shared" si="45"/>
        <v>-10.87082614461127</v>
      </c>
      <c r="M173">
        <f t="shared" si="46"/>
        <v>-27.568450712951801</v>
      </c>
      <c r="S173">
        <f t="shared" si="35"/>
        <v>0</v>
      </c>
      <c r="T173" t="b">
        <f t="shared" si="36"/>
        <v>0</v>
      </c>
      <c r="U173" t="b">
        <f t="shared" si="37"/>
        <v>0</v>
      </c>
    </row>
    <row r="174" spans="1:21" x14ac:dyDescent="0.2">
      <c r="A174">
        <f t="shared" si="47"/>
        <v>100</v>
      </c>
      <c r="B174">
        <f t="shared" si="38"/>
        <v>30.020170582411524</v>
      </c>
      <c r="C174" s="9">
        <f t="shared" si="39"/>
        <v>0.93000000000000071</v>
      </c>
      <c r="D174" s="9">
        <f t="shared" si="33"/>
        <v>52.020170582411524</v>
      </c>
      <c r="E174" s="9">
        <f t="shared" si="34"/>
        <v>-6.5410509794948046</v>
      </c>
      <c r="F174" s="9">
        <f t="shared" si="32"/>
        <v>-4.8128166108778778</v>
      </c>
      <c r="G174" s="10">
        <f t="shared" si="40"/>
        <v>2.1666666599999997</v>
      </c>
      <c r="H174" s="5">
        <f t="shared" si="41"/>
        <v>1</v>
      </c>
      <c r="I174">
        <f t="shared" si="42"/>
        <v>54.826241959355663</v>
      </c>
      <c r="J174">
        <f t="shared" si="43"/>
        <v>50.412974397465447</v>
      </c>
      <c r="K174">
        <f t="shared" si="44"/>
        <v>-21.551074678222079</v>
      </c>
      <c r="L174">
        <f t="shared" si="45"/>
        <v>-10.857721536559161</v>
      </c>
      <c r="M174">
        <f t="shared" si="46"/>
        <v>-27.532425673818384</v>
      </c>
      <c r="S174">
        <f t="shared" si="35"/>
        <v>0</v>
      </c>
      <c r="T174" t="b">
        <f t="shared" si="36"/>
        <v>0</v>
      </c>
      <c r="U174" t="b">
        <f t="shared" si="37"/>
        <v>0</v>
      </c>
    </row>
    <row r="175" spans="1:21" x14ac:dyDescent="0.2">
      <c r="A175">
        <f t="shared" si="47"/>
        <v>100</v>
      </c>
      <c r="B175">
        <f t="shared" si="38"/>
        <v>30.32245298980866</v>
      </c>
      <c r="C175" s="9">
        <f t="shared" si="39"/>
        <v>0.93600000000000072</v>
      </c>
      <c r="D175" s="9">
        <f t="shared" si="33"/>
        <v>52.32245298980866</v>
      </c>
      <c r="E175" s="9">
        <f t="shared" si="34"/>
        <v>-6.6708530112262654</v>
      </c>
      <c r="F175" s="9">
        <f t="shared" si="32"/>
        <v>-4.9111048966432351</v>
      </c>
      <c r="G175" s="10">
        <f t="shared" si="40"/>
        <v>2.1666666599999997</v>
      </c>
      <c r="H175" s="5">
        <f t="shared" si="41"/>
        <v>1</v>
      </c>
      <c r="I175">
        <f t="shared" si="42"/>
        <v>54.831561536745312</v>
      </c>
      <c r="J175">
        <f t="shared" si="43"/>
        <v>50.347828068246095</v>
      </c>
      <c r="K175">
        <f t="shared" si="44"/>
        <v>-21.716269232264988</v>
      </c>
      <c r="L175">
        <f t="shared" si="45"/>
        <v>-10.84474273198404</v>
      </c>
      <c r="M175">
        <f t="shared" si="46"/>
        <v>-27.496393001676537</v>
      </c>
      <c r="S175">
        <f t="shared" si="35"/>
        <v>0</v>
      </c>
      <c r="T175" t="b">
        <f t="shared" si="36"/>
        <v>0</v>
      </c>
      <c r="U175" t="b">
        <f t="shared" si="37"/>
        <v>0</v>
      </c>
    </row>
    <row r="176" spans="1:21" x14ac:dyDescent="0.2">
      <c r="A176">
        <f t="shared" si="47"/>
        <v>100</v>
      </c>
      <c r="B176">
        <f t="shared" si="38"/>
        <v>30.624344752848963</v>
      </c>
      <c r="C176" s="9">
        <f t="shared" si="39"/>
        <v>0.94200000000000073</v>
      </c>
      <c r="D176" s="9">
        <f t="shared" si="33"/>
        <v>52.624344752848963</v>
      </c>
      <c r="E176" s="9">
        <f t="shared" si="34"/>
        <v>-6.8016455616938858</v>
      </c>
      <c r="F176" s="9">
        <f t="shared" si="32"/>
        <v>-5.0100263606206408</v>
      </c>
      <c r="G176" s="10">
        <f t="shared" si="40"/>
        <v>2.1666666599999997</v>
      </c>
      <c r="H176" s="5">
        <f t="shared" si="41"/>
        <v>1</v>
      </c>
      <c r="I176">
        <f t="shared" si="42"/>
        <v>54.837440770794842</v>
      </c>
      <c r="J176">
        <f t="shared" si="43"/>
        <v>50.282759611854189</v>
      </c>
      <c r="K176">
        <f t="shared" si="44"/>
        <v>-21.881247590275049</v>
      </c>
      <c r="L176">
        <f t="shared" si="45"/>
        <v>-10.831888527270678</v>
      </c>
      <c r="M176">
        <f t="shared" si="46"/>
        <v>-27.460351891482244</v>
      </c>
      <c r="S176">
        <f t="shared" si="35"/>
        <v>0</v>
      </c>
      <c r="T176" t="b">
        <f t="shared" si="36"/>
        <v>0</v>
      </c>
      <c r="U176" t="b">
        <f t="shared" si="37"/>
        <v>0</v>
      </c>
    </row>
    <row r="177" spans="1:21" x14ac:dyDescent="0.2">
      <c r="A177">
        <f t="shared" si="47"/>
        <v>100</v>
      </c>
      <c r="B177">
        <f t="shared" si="38"/>
        <v>30.925846336526597</v>
      </c>
      <c r="C177" s="9">
        <f t="shared" si="39"/>
        <v>0.94800000000000073</v>
      </c>
      <c r="D177" s="9">
        <f t="shared" si="33"/>
        <v>52.925846336526597</v>
      </c>
      <c r="E177" s="9">
        <f t="shared" si="34"/>
        <v>-6.9334273335695826</v>
      </c>
      <c r="F177" s="9">
        <f t="shared" si="32"/>
        <v>-5.1095782077769529</v>
      </c>
      <c r="G177" s="10">
        <f t="shared" si="40"/>
        <v>2.1666666599999997</v>
      </c>
      <c r="H177" s="5">
        <f t="shared" si="41"/>
        <v>1</v>
      </c>
      <c r="I177">
        <f t="shared" si="42"/>
        <v>54.843876548409924</v>
      </c>
      <c r="J177">
        <f t="shared" si="43"/>
        <v>50.217768280690564</v>
      </c>
      <c r="K177">
        <f t="shared" si="44"/>
        <v>-22.046009701623941</v>
      </c>
      <c r="L177">
        <f t="shared" si="45"/>
        <v>-10.819157723460034</v>
      </c>
      <c r="M177">
        <f t="shared" si="46"/>
        <v>-27.424301550606472</v>
      </c>
      <c r="S177">
        <f t="shared" si="35"/>
        <v>0</v>
      </c>
      <c r="T177" t="b">
        <f t="shared" si="36"/>
        <v>0</v>
      </c>
      <c r="U177" t="b">
        <f t="shared" si="37"/>
        <v>0</v>
      </c>
    </row>
    <row r="178" spans="1:21" x14ac:dyDescent="0.2">
      <c r="A178">
        <f t="shared" si="47"/>
        <v>100</v>
      </c>
      <c r="B178">
        <f t="shared" si="38"/>
        <v>31.226958201371716</v>
      </c>
      <c r="C178" s="9">
        <f t="shared" si="39"/>
        <v>0.95400000000000074</v>
      </c>
      <c r="D178" s="9">
        <f t="shared" si="33"/>
        <v>53.226958201371716</v>
      </c>
      <c r="E178" s="9">
        <f t="shared" si="34"/>
        <v>-7.0661970292072374</v>
      </c>
      <c r="F178" s="9">
        <f t="shared" si="32"/>
        <v>-5.2097576500729188</v>
      </c>
      <c r="G178" s="10">
        <f t="shared" si="40"/>
        <v>2.1666666599999997</v>
      </c>
      <c r="H178" s="5">
        <f t="shared" si="41"/>
        <v>1</v>
      </c>
      <c r="I178">
        <f t="shared" si="42"/>
        <v>54.850865751424543</v>
      </c>
      <c r="J178">
        <f t="shared" si="43"/>
        <v>50.152853334349807</v>
      </c>
      <c r="K178">
        <f t="shared" si="44"/>
        <v>-22.210555510927581</v>
      </c>
      <c r="L178">
        <f t="shared" si="45"/>
        <v>-10.806549126264381</v>
      </c>
      <c r="M178">
        <f t="shared" si="46"/>
        <v>-27.388241198793946</v>
      </c>
      <c r="S178">
        <f t="shared" si="35"/>
        <v>0</v>
      </c>
      <c r="T178" t="b">
        <f t="shared" si="36"/>
        <v>0</v>
      </c>
      <c r="U178" t="b">
        <f t="shared" si="37"/>
        <v>0</v>
      </c>
    </row>
    <row r="179" spans="1:21" x14ac:dyDescent="0.2">
      <c r="A179">
        <f t="shared" si="47"/>
        <v>100</v>
      </c>
      <c r="B179">
        <f t="shared" si="38"/>
        <v>31.527680803493539</v>
      </c>
      <c r="C179" s="9">
        <f t="shared" si="39"/>
        <v>0.96000000000000074</v>
      </c>
      <c r="D179" s="9">
        <f t="shared" si="33"/>
        <v>53.527680803493539</v>
      </c>
      <c r="E179" s="9">
        <f t="shared" si="34"/>
        <v>-7.1999533506143809</v>
      </c>
      <c r="F179" s="9">
        <f t="shared" si="32"/>
        <v>-5.3105619064066207</v>
      </c>
      <c r="G179" s="10">
        <f t="shared" si="40"/>
        <v>2.1666666599999997</v>
      </c>
      <c r="H179" s="5">
        <f t="shared" si="41"/>
        <v>1</v>
      </c>
      <c r="I179">
        <f t="shared" si="42"/>
        <v>54.858405256801881</v>
      </c>
      <c r="J179">
        <f t="shared" si="43"/>
        <v>50.088014039592224</v>
      </c>
      <c r="K179">
        <f t="shared" si="44"/>
        <v>-22.374884958120344</v>
      </c>
      <c r="L179">
        <f t="shared" si="45"/>
        <v>-10.794061546082611</v>
      </c>
      <c r="M179">
        <f t="shared" si="46"/>
        <v>-27.352170068121247</v>
      </c>
      <c r="S179">
        <f t="shared" si="35"/>
        <v>0</v>
      </c>
      <c r="T179" t="b">
        <f t="shared" si="36"/>
        <v>0</v>
      </c>
      <c r="U179" t="b">
        <f t="shared" si="37"/>
        <v>0</v>
      </c>
    </row>
    <row r="180" spans="1:21" x14ac:dyDescent="0.2">
      <c r="A180">
        <f t="shared" si="47"/>
        <v>100</v>
      </c>
      <c r="B180">
        <f t="shared" si="38"/>
        <v>31.828014594623262</v>
      </c>
      <c r="C180" s="9">
        <f t="shared" si="39"/>
        <v>0.96600000000000075</v>
      </c>
      <c r="D180" s="9">
        <f t="shared" si="33"/>
        <v>53.828014594623262</v>
      </c>
      <c r="E180" s="9">
        <f t="shared" si="34"/>
        <v>-7.3346949994243289</v>
      </c>
      <c r="F180" s="9">
        <f t="shared" si="32"/>
        <v>-5.4119882025577164</v>
      </c>
      <c r="G180" s="10">
        <f t="shared" si="40"/>
        <v>2.1666666599999997</v>
      </c>
      <c r="H180" s="5">
        <f t="shared" si="41"/>
        <v>1</v>
      </c>
      <c r="I180">
        <f t="shared" si="42"/>
        <v>54.866491936835914</v>
      </c>
      <c r="J180">
        <f t="shared" si="43"/>
        <v>50.023249670315728</v>
      </c>
      <c r="K180">
        <f t="shared" si="44"/>
        <v>-22.538997978529071</v>
      </c>
      <c r="L180">
        <f t="shared" si="45"/>
        <v>-10.781693798015791</v>
      </c>
      <c r="M180">
        <f t="shared" si="46"/>
        <v>-27.316087402954132</v>
      </c>
      <c r="S180">
        <f t="shared" si="35"/>
        <v>0</v>
      </c>
      <c r="T180" t="b">
        <f t="shared" si="36"/>
        <v>0</v>
      </c>
      <c r="U180" t="b">
        <f t="shared" si="37"/>
        <v>0</v>
      </c>
    </row>
    <row r="181" spans="1:21" x14ac:dyDescent="0.2">
      <c r="A181">
        <f t="shared" si="47"/>
        <v>100</v>
      </c>
      <c r="B181">
        <f t="shared" si="38"/>
        <v>32.127960022156792</v>
      </c>
      <c r="C181" s="9">
        <f t="shared" si="39"/>
        <v>0.97200000000000075</v>
      </c>
      <c r="D181" s="9">
        <f t="shared" si="33"/>
        <v>54.127960022156792</v>
      </c>
      <c r="E181" s="9">
        <f t="shared" si="34"/>
        <v>-7.4704206768687564</v>
      </c>
      <c r="F181" s="9">
        <f t="shared" si="32"/>
        <v>-5.5140337711325182</v>
      </c>
      <c r="G181" s="10">
        <f t="shared" si="40"/>
        <v>2.1666666599999997</v>
      </c>
      <c r="H181" s="5">
        <f t="shared" si="41"/>
        <v>1</v>
      </c>
      <c r="I181">
        <f t="shared" si="42"/>
        <v>54.875122659353679</v>
      </c>
      <c r="J181">
        <f t="shared" si="43"/>
        <v>49.958559507527632</v>
      </c>
      <c r="K181">
        <f t="shared" si="44"/>
        <v>-22.702894502946798</v>
      </c>
      <c r="L181">
        <f t="shared" si="45"/>
        <v>-10.769444701882854</v>
      </c>
      <c r="M181">
        <f t="shared" si="46"/>
        <v>-27.279992459904182</v>
      </c>
      <c r="S181">
        <f t="shared" si="35"/>
        <v>0</v>
      </c>
      <c r="T181" t="b">
        <f t="shared" si="36"/>
        <v>0</v>
      </c>
      <c r="U181" t="b">
        <f t="shared" si="37"/>
        <v>0</v>
      </c>
    </row>
    <row r="182" spans="1:21" x14ac:dyDescent="0.2">
      <c r="A182">
        <f t="shared" si="47"/>
        <v>100</v>
      </c>
      <c r="B182">
        <f t="shared" si="38"/>
        <v>32.427517529197324</v>
      </c>
      <c r="C182" s="9">
        <f t="shared" si="39"/>
        <v>0.97800000000000076</v>
      </c>
      <c r="D182" s="9">
        <f t="shared" si="33"/>
        <v>54.427517529197324</v>
      </c>
      <c r="E182" s="9">
        <f t="shared" si="34"/>
        <v>-7.6071290837507153</v>
      </c>
      <c r="F182" s="9">
        <f t="shared" si="32"/>
        <v>-5.6166958515098688</v>
      </c>
      <c r="G182" s="10">
        <f t="shared" si="40"/>
        <v>2.1666666599999997</v>
      </c>
      <c r="H182" s="5">
        <f t="shared" si="41"/>
        <v>1</v>
      </c>
      <c r="I182">
        <f t="shared" si="42"/>
        <v>54.884294287917996</v>
      </c>
      <c r="J182">
        <f t="shared" si="43"/>
        <v>49.893942839316331</v>
      </c>
      <c r="K182">
        <f t="shared" si="44"/>
        <v>-22.866574457706221</v>
      </c>
      <c r="L182">
        <f t="shared" si="45"/>
        <v>-10.757313082236463</v>
      </c>
      <c r="M182">
        <f t="shared" si="46"/>
        <v>-27.243884507784713</v>
      </c>
      <c r="S182">
        <f t="shared" si="35"/>
        <v>0</v>
      </c>
      <c r="T182" t="b">
        <f t="shared" si="36"/>
        <v>0</v>
      </c>
      <c r="U182" t="b">
        <f t="shared" si="37"/>
        <v>0</v>
      </c>
    </row>
    <row r="183" spans="1:21" x14ac:dyDescent="0.2">
      <c r="A183">
        <f t="shared" si="47"/>
        <v>100</v>
      </c>
      <c r="B183">
        <f t="shared" si="38"/>
        <v>32.726687554597738</v>
      </c>
      <c r="C183" s="9">
        <f t="shared" si="39"/>
        <v>0.98400000000000076</v>
      </c>
      <c r="D183" s="9">
        <f t="shared" si="33"/>
        <v>54.726687554597738</v>
      </c>
      <c r="E183" s="9">
        <f t="shared" si="34"/>
        <v>-7.7448189204180924</v>
      </c>
      <c r="F183" s="9">
        <f t="shared" si="32"/>
        <v>-5.7199716897878456</v>
      </c>
      <c r="G183" s="10">
        <f t="shared" si="40"/>
        <v>2.1666666599999997</v>
      </c>
      <c r="H183" s="5">
        <f t="shared" si="41"/>
        <v>1</v>
      </c>
      <c r="I183">
        <f t="shared" si="42"/>
        <v>54.89400368203075</v>
      </c>
      <c r="J183">
        <f t="shared" si="43"/>
        <v>49.829398960822914</v>
      </c>
      <c r="K183">
        <f t="shared" si="44"/>
        <v>-23.03003776475293</v>
      </c>
      <c r="L183">
        <f t="shared" si="45"/>
        <v>-10.745297768379032</v>
      </c>
      <c r="M183">
        <f t="shared" si="46"/>
        <v>-27.207762827565968</v>
      </c>
      <c r="S183">
        <f t="shared" si="35"/>
        <v>0</v>
      </c>
      <c r="T183" t="b">
        <f t="shared" si="36"/>
        <v>0</v>
      </c>
      <c r="U183" t="b">
        <f t="shared" si="37"/>
        <v>0</v>
      </c>
    </row>
    <row r="184" spans="1:21" x14ac:dyDescent="0.2">
      <c r="A184">
        <f t="shared" si="47"/>
        <v>100</v>
      </c>
      <c r="B184">
        <f t="shared" si="38"/>
        <v>33.025470533002846</v>
      </c>
      <c r="C184" s="9">
        <f t="shared" si="39"/>
        <v>0.99000000000000077</v>
      </c>
      <c r="D184" s="9">
        <f t="shared" si="33"/>
        <v>55.025470533002846</v>
      </c>
      <c r="E184" s="9">
        <f t="shared" si="34"/>
        <v>-7.8834888867375064</v>
      </c>
      <c r="F184" s="9">
        <f t="shared" si="32"/>
        <v>-5.823858538731236</v>
      </c>
      <c r="G184" s="10">
        <f t="shared" si="40"/>
        <v>2.1666666599999997</v>
      </c>
      <c r="H184" s="5">
        <f t="shared" si="41"/>
        <v>1</v>
      </c>
      <c r="I184">
        <f t="shared" si="42"/>
        <v>54.90424769733653</v>
      </c>
      <c r="J184">
        <f t="shared" si="43"/>
        <v>49.764927174212637</v>
      </c>
      <c r="K184">
        <f t="shared" si="44"/>
        <v>-23.193284341718325</v>
      </c>
      <c r="L184">
        <f t="shared" si="45"/>
        <v>-10.733397594378847</v>
      </c>
      <c r="M184">
        <f t="shared" si="46"/>
        <v>-27.171626712329601</v>
      </c>
      <c r="S184">
        <f t="shared" si="35"/>
        <v>0</v>
      </c>
      <c r="T184" t="b">
        <f t="shared" si="36"/>
        <v>0</v>
      </c>
      <c r="U184" t="b">
        <f t="shared" si="37"/>
        <v>0</v>
      </c>
    </row>
    <row r="185" spans="1:21" x14ac:dyDescent="0.2">
      <c r="A185">
        <f t="shared" si="47"/>
        <v>100</v>
      </c>
      <c r="B185">
        <f t="shared" si="38"/>
        <v>33.323866894891424</v>
      </c>
      <c r="C185" s="9">
        <f t="shared" si="39"/>
        <v>0.99600000000000077</v>
      </c>
      <c r="D185" s="9">
        <f t="shared" si="33"/>
        <v>55.323866894891424</v>
      </c>
      <c r="E185" s="9">
        <f t="shared" si="34"/>
        <v>-8.0231376820686382</v>
      </c>
      <c r="F185" s="9">
        <f t="shared" si="32"/>
        <v>-5.9283536577198186</v>
      </c>
      <c r="G185" s="10">
        <f t="shared" si="40"/>
        <v>2.1666666599999997</v>
      </c>
      <c r="H185" s="5">
        <f t="shared" si="41"/>
        <v>1</v>
      </c>
      <c r="I185">
        <f t="shared" si="42"/>
        <v>54.915023185826662</v>
      </c>
      <c r="J185">
        <f t="shared" si="43"/>
        <v>49.700526788646364</v>
      </c>
      <c r="K185">
        <f t="shared" si="44"/>
        <v>-23.356314101992304</v>
      </c>
      <c r="L185">
        <f t="shared" si="45"/>
        <v>-10.721611399086319</v>
      </c>
      <c r="M185">
        <f t="shared" si="46"/>
        <v>-27.135475467222477</v>
      </c>
      <c r="S185">
        <f t="shared" si="35"/>
        <v>0</v>
      </c>
      <c r="T185" t="b">
        <f t="shared" si="36"/>
        <v>0</v>
      </c>
      <c r="U185" t="b">
        <f t="shared" si="37"/>
        <v>0</v>
      </c>
    </row>
    <row r="186" spans="1:21" x14ac:dyDescent="0.2">
      <c r="A186">
        <f t="shared" si="47"/>
        <v>100</v>
      </c>
      <c r="B186">
        <f t="shared" si="38"/>
        <v>33.621877066618119</v>
      </c>
      <c r="C186" s="9">
        <f t="shared" si="39"/>
        <v>1.0020000000000007</v>
      </c>
      <c r="D186" s="9">
        <f t="shared" si="33"/>
        <v>55.621877066618119</v>
      </c>
      <c r="E186" s="9">
        <f t="shared" si="34"/>
        <v>-8.1637640052390026</v>
      </c>
      <c r="F186" s="9">
        <f t="shared" si="32"/>
        <v>-6.0334543126974278</v>
      </c>
      <c r="G186" s="10">
        <f t="shared" si="40"/>
        <v>2.1666666599999997</v>
      </c>
      <c r="H186" s="5">
        <f t="shared" si="41"/>
        <v>1</v>
      </c>
      <c r="I186">
        <f t="shared" si="42"/>
        <v>54.926326996043457</v>
      </c>
      <c r="J186">
        <f t="shared" si="43"/>
        <v>49.636197120251843</v>
      </c>
      <c r="K186">
        <f t="shared" si="44"/>
        <v>-23.519126954795638</v>
      </c>
      <c r="L186">
        <f t="shared" si="45"/>
        <v>-10.709938026150315</v>
      </c>
      <c r="M186">
        <f t="shared" si="46"/>
        <v>-27.099308409409737</v>
      </c>
      <c r="S186">
        <f t="shared" si="35"/>
        <v>0</v>
      </c>
      <c r="T186" t="b">
        <f t="shared" si="36"/>
        <v>0</v>
      </c>
      <c r="U186" t="b">
        <f t="shared" si="37"/>
        <v>0</v>
      </c>
    </row>
    <row r="187" spans="1:21" x14ac:dyDescent="0.2">
      <c r="A187">
        <f t="shared" si="47"/>
        <v>100</v>
      </c>
      <c r="B187">
        <f t="shared" si="38"/>
        <v>33.91950147045516</v>
      </c>
      <c r="C187" s="9">
        <f t="shared" si="39"/>
        <v>1.0080000000000007</v>
      </c>
      <c r="D187" s="9">
        <f t="shared" si="33"/>
        <v>55.91950147045516</v>
      </c>
      <c r="E187" s="9">
        <f t="shared" si="34"/>
        <v>-8.3053665545191464</v>
      </c>
      <c r="F187" s="9">
        <f t="shared" si="32"/>
        <v>-6.1391577761218077</v>
      </c>
      <c r="G187" s="10">
        <f t="shared" si="40"/>
        <v>2.1666666599999997</v>
      </c>
      <c r="H187" s="5">
        <f t="shared" si="41"/>
        <v>1</v>
      </c>
      <c r="I187">
        <f t="shared" si="42"/>
        <v>54.938155973284765</v>
      </c>
      <c r="J187">
        <f t="shared" si="43"/>
        <v>49.571937492094939</v>
      </c>
      <c r="K187">
        <f t="shared" si="44"/>
        <v>-23.681722805252097</v>
      </c>
      <c r="L187">
        <f t="shared" si="45"/>
        <v>-10.698376324034582</v>
      </c>
      <c r="M187">
        <f t="shared" si="46"/>
        <v>-27.063124868027185</v>
      </c>
      <c r="S187">
        <f t="shared" si="35"/>
        <v>0</v>
      </c>
      <c r="T187" t="b">
        <f t="shared" si="36"/>
        <v>0</v>
      </c>
      <c r="U187" t="b">
        <f t="shared" si="37"/>
        <v>0</v>
      </c>
    </row>
    <row r="188" spans="1:21" x14ac:dyDescent="0.2">
      <c r="A188">
        <f t="shared" si="47"/>
        <v>100</v>
      </c>
      <c r="B188">
        <f t="shared" si="38"/>
        <v>34.216740524633899</v>
      </c>
      <c r="C188" s="9">
        <f t="shared" si="39"/>
        <v>1.0140000000000007</v>
      </c>
      <c r="D188" s="9">
        <f t="shared" si="33"/>
        <v>56.216740524633899</v>
      </c>
      <c r="E188" s="9">
        <f t="shared" si="34"/>
        <v>-8.4479440275982842</v>
      </c>
      <c r="F188" s="9">
        <f t="shared" si="32"/>
        <v>-6.2454613269152128</v>
      </c>
      <c r="G188" s="10">
        <f t="shared" si="40"/>
        <v>2.1666666599999997</v>
      </c>
      <c r="H188" s="5">
        <f t="shared" si="41"/>
        <v>1</v>
      </c>
      <c r="I188">
        <f t="shared" si="42"/>
        <v>54.950506959808607</v>
      </c>
      <c r="J188">
        <f t="shared" si="43"/>
        <v>49.507747234150735</v>
      </c>
      <c r="K188">
        <f t="shared" si="44"/>
        <v>-23.844101554460259</v>
      </c>
      <c r="L188">
        <f t="shared" si="45"/>
        <v>-10.68692514603422</v>
      </c>
      <c r="M188">
        <f t="shared" si="46"/>
        <v>-27.026924184132973</v>
      </c>
      <c r="S188">
        <f t="shared" si="35"/>
        <v>0</v>
      </c>
      <c r="T188" t="b">
        <f t="shared" si="36"/>
        <v>0</v>
      </c>
      <c r="U188" t="b">
        <f t="shared" si="37"/>
        <v>0</v>
      </c>
    </row>
    <row r="189" spans="1:21" x14ac:dyDescent="0.2">
      <c r="A189">
        <f t="shared" si="47"/>
        <v>100</v>
      </c>
      <c r="B189">
        <f t="shared" si="38"/>
        <v>34.513594643386178</v>
      </c>
      <c r="C189" s="9">
        <f t="shared" si="39"/>
        <v>1.0200000000000007</v>
      </c>
      <c r="D189" s="9">
        <f t="shared" si="33"/>
        <v>56.513594643386178</v>
      </c>
      <c r="E189" s="9">
        <f t="shared" si="34"/>
        <v>-8.5914951215603601</v>
      </c>
      <c r="F189" s="9">
        <f t="shared" si="32"/>
        <v>-6.3523622504157995</v>
      </c>
      <c r="G189" s="10">
        <f t="shared" si="40"/>
        <v>2.1666666599999997</v>
      </c>
      <c r="H189" s="5">
        <f t="shared" si="41"/>
        <v>1</v>
      </c>
      <c r="I189">
        <f t="shared" si="42"/>
        <v>54.963376795037831</v>
      </c>
      <c r="J189">
        <f t="shared" si="43"/>
        <v>49.443625683274526</v>
      </c>
      <c r="K189">
        <f t="shared" si="44"/>
        <v>-24.006263099565057</v>
      </c>
      <c r="L189">
        <f t="shared" si="45"/>
        <v>-10.675583350292179</v>
      </c>
      <c r="M189">
        <f t="shared" si="46"/>
        <v>-26.990705710658609</v>
      </c>
      <c r="S189">
        <f t="shared" si="35"/>
        <v>0</v>
      </c>
      <c r="T189" t="b">
        <f t="shared" si="36"/>
        <v>0</v>
      </c>
      <c r="U189" t="b">
        <f t="shared" si="37"/>
        <v>0</v>
      </c>
    </row>
    <row r="190" spans="1:21" x14ac:dyDescent="0.2">
      <c r="A190">
        <f t="shared" si="47"/>
        <v>100</v>
      </c>
      <c r="B190">
        <f t="shared" si="38"/>
        <v>34.810064236985518</v>
      </c>
      <c r="C190" s="9">
        <f t="shared" si="39"/>
        <v>1.0260000000000007</v>
      </c>
      <c r="D190" s="9">
        <f t="shared" si="33"/>
        <v>56.810064236985518</v>
      </c>
      <c r="E190" s="9">
        <f t="shared" si="34"/>
        <v>-8.7360185328605429</v>
      </c>
      <c r="F190" s="9">
        <f t="shared" si="32"/>
        <v>-6.4598578383297571</v>
      </c>
      <c r="G190" s="10">
        <f t="shared" si="40"/>
        <v>2.1666666599999997</v>
      </c>
      <c r="H190" s="5">
        <f t="shared" si="41"/>
        <v>1</v>
      </c>
      <c r="I190">
        <f t="shared" si="42"/>
        <v>54.976762315764987</v>
      </c>
      <c r="J190">
        <f t="shared" si="43"/>
        <v>49.379572183172776</v>
      </c>
      <c r="K190">
        <f t="shared" si="44"/>
        <v>-24.16820733382901</v>
      </c>
      <c r="L190">
        <f t="shared" si="45"/>
        <v>-10.664349799815845</v>
      </c>
      <c r="M190">
        <f t="shared" si="46"/>
        <v>-26.954468812359263</v>
      </c>
      <c r="S190">
        <f t="shared" si="35"/>
        <v>0</v>
      </c>
      <c r="T190" t="b">
        <f t="shared" si="36"/>
        <v>0</v>
      </c>
      <c r="U190" t="b">
        <f t="shared" si="37"/>
        <v>0</v>
      </c>
    </row>
    <row r="191" spans="1:21" x14ac:dyDescent="0.2">
      <c r="A191">
        <f t="shared" si="47"/>
        <v>100</v>
      </c>
      <c r="B191">
        <f t="shared" si="38"/>
        <v>35.106149711788156</v>
      </c>
      <c r="C191" s="9">
        <f t="shared" si="39"/>
        <v>1.0320000000000007</v>
      </c>
      <c r="D191" s="9">
        <f t="shared" si="33"/>
        <v>57.106149711788156</v>
      </c>
      <c r="E191" s="9">
        <f t="shared" si="34"/>
        <v>-8.8815129573021387</v>
      </c>
      <c r="F191" s="9">
        <f t="shared" si="32"/>
        <v>-6.5679453886842154</v>
      </c>
      <c r="G191" s="10">
        <f t="shared" si="40"/>
        <v>2.1666666599999997</v>
      </c>
      <c r="H191" s="5">
        <f t="shared" si="41"/>
        <v>1</v>
      </c>
      <c r="I191">
        <f t="shared" si="42"/>
        <v>54.990660356356912</v>
      </c>
      <c r="J191">
        <f t="shared" si="43"/>
        <v>49.315586084373884</v>
      </c>
      <c r="K191">
        <f t="shared" si="44"/>
        <v>-24.329934146703167</v>
      </c>
      <c r="L191">
        <f t="shared" si="45"/>
        <v>-10.653223362493573</v>
      </c>
      <c r="M191">
        <f t="shared" si="46"/>
        <v>-26.918212865763429</v>
      </c>
      <c r="S191">
        <f t="shared" si="35"/>
        <v>0</v>
      </c>
      <c r="T191" t="b">
        <f t="shared" si="36"/>
        <v>0</v>
      </c>
      <c r="U191" t="b">
        <f t="shared" si="37"/>
        <v>0</v>
      </c>
    </row>
    <row r="192" spans="1:21" x14ac:dyDescent="0.2">
      <c r="A192">
        <f t="shared" si="47"/>
        <v>100</v>
      </c>
      <c r="B192">
        <f t="shared" si="38"/>
        <v>35.401851470273876</v>
      </c>
      <c r="C192" s="9">
        <f t="shared" si="39"/>
        <v>1.0380000000000007</v>
      </c>
      <c r="D192" s="9">
        <f t="shared" si="33"/>
        <v>57.401851470273876</v>
      </c>
      <c r="E192" s="9">
        <f t="shared" si="34"/>
        <v>-9.0279770900139411</v>
      </c>
      <c r="F192" s="9">
        <f t="shared" si="32"/>
        <v>-6.676622205780876</v>
      </c>
      <c r="G192" s="10">
        <f t="shared" si="40"/>
        <v>2.1666666599999997</v>
      </c>
      <c r="H192" s="5">
        <f t="shared" si="41"/>
        <v>1</v>
      </c>
      <c r="I192">
        <f t="shared" si="42"/>
        <v>55.005067748959405</v>
      </c>
      <c r="J192">
        <f t="shared" si="43"/>
        <v>49.251666744198921</v>
      </c>
      <c r="K192">
        <f t="shared" si="44"/>
        <v>-24.491443423897746</v>
      </c>
      <c r="L192">
        <f t="shared" si="45"/>
        <v>-10.642202911111266</v>
      </c>
      <c r="M192">
        <f t="shared" si="46"/>
        <v>-26.881937259121873</v>
      </c>
      <c r="S192">
        <f t="shared" si="35"/>
        <v>0</v>
      </c>
      <c r="T192" t="b">
        <f t="shared" si="36"/>
        <v>0</v>
      </c>
      <c r="U192" t="b">
        <f t="shared" si="37"/>
        <v>0</v>
      </c>
    </row>
    <row r="193" spans="1:21" x14ac:dyDescent="0.2">
      <c r="A193">
        <f t="shared" si="47"/>
        <v>100</v>
      </c>
      <c r="B193">
        <f t="shared" si="38"/>
        <v>35.697169911086668</v>
      </c>
      <c r="C193" s="9">
        <f t="shared" si="39"/>
        <v>1.0440000000000007</v>
      </c>
      <c r="D193" s="9">
        <f t="shared" si="33"/>
        <v>57.697169911086668</v>
      </c>
      <c r="E193" s="9">
        <f t="shared" si="34"/>
        <v>-9.1754096254279922</v>
      </c>
      <c r="F193" s="9">
        <f t="shared" si="32"/>
        <v>-6.7858856001503876</v>
      </c>
      <c r="G193" s="10">
        <f t="shared" si="40"/>
        <v>2.1666666599999997</v>
      </c>
      <c r="H193" s="5">
        <f t="shared" si="41"/>
        <v>1</v>
      </c>
      <c r="I193">
        <f t="shared" si="42"/>
        <v>55.019981323701636</v>
      </c>
      <c r="J193">
        <f t="shared" si="43"/>
        <v>49.187813526732256</v>
      </c>
      <c r="K193">
        <f t="shared" si="44"/>
        <v>-24.652735047452477</v>
      </c>
      <c r="L193">
        <f t="shared" si="45"/>
        <v>-10.631287323368925</v>
      </c>
      <c r="M193">
        <f t="shared" si="46"/>
        <v>-26.845641392355947</v>
      </c>
      <c r="S193">
        <f t="shared" si="35"/>
        <v>0</v>
      </c>
      <c r="T193" t="b">
        <f t="shared" si="36"/>
        <v>0</v>
      </c>
      <c r="U193" t="b">
        <f t="shared" si="37"/>
        <v>0</v>
      </c>
    </row>
    <row r="194" spans="1:21" x14ac:dyDescent="0.2">
      <c r="A194">
        <f t="shared" si="47"/>
        <v>100</v>
      </c>
      <c r="B194">
        <f t="shared" si="38"/>
        <v>35.992105429075238</v>
      </c>
      <c r="C194" s="9">
        <f t="shared" si="39"/>
        <v>1.0500000000000007</v>
      </c>
      <c r="D194" s="9">
        <f t="shared" si="33"/>
        <v>57.992105429075238</v>
      </c>
      <c r="E194" s="9">
        <f t="shared" si="34"/>
        <v>-9.3238092572577695</v>
      </c>
      <c r="F194" s="9">
        <f t="shared" si="32"/>
        <v>-6.8957328885074594</v>
      </c>
      <c r="G194" s="10">
        <f t="shared" si="40"/>
        <v>2.1666666599999997</v>
      </c>
      <c r="H194" s="5">
        <f t="shared" si="41"/>
        <v>1</v>
      </c>
      <c r="I194">
        <f t="shared" si="42"/>
        <v>55.035397908900315</v>
      </c>
      <c r="J194">
        <f t="shared" si="43"/>
        <v>49.12402580279204</v>
      </c>
      <c r="K194">
        <f t="shared" si="44"/>
        <v>-24.813808895806613</v>
      </c>
      <c r="L194">
        <f t="shared" si="45"/>
        <v>-10.620475481897145</v>
      </c>
      <c r="M194">
        <f t="shared" si="46"/>
        <v>-26.809324677005257</v>
      </c>
      <c r="S194">
        <f t="shared" si="35"/>
        <v>0</v>
      </c>
      <c r="T194" t="b">
        <f t="shared" si="36"/>
        <v>0</v>
      </c>
      <c r="U194" t="b">
        <f t="shared" si="37"/>
        <v>0</v>
      </c>
    </row>
    <row r="195" spans="1:21" x14ac:dyDescent="0.2">
      <c r="A195">
        <f t="shared" si="47"/>
        <v>100</v>
      </c>
      <c r="B195">
        <f t="shared" si="38"/>
        <v>36.286658415333314</v>
      </c>
      <c r="C195" s="9">
        <f t="shared" si="39"/>
        <v>1.0560000000000007</v>
      </c>
      <c r="D195" s="9">
        <f t="shared" si="33"/>
        <v>58.286658415333314</v>
      </c>
      <c r="E195" s="9">
        <f t="shared" si="34"/>
        <v>-9.473174678476795</v>
      </c>
      <c r="F195" s="9">
        <f t="shared" si="32"/>
        <v>-7.0061613937067122</v>
      </c>
      <c r="G195" s="10">
        <f t="shared" si="40"/>
        <v>2.1666666599999997</v>
      </c>
      <c r="H195" s="5">
        <f t="shared" si="41"/>
        <v>1</v>
      </c>
      <c r="I195">
        <f t="shared" si="42"/>
        <v>55.051314331263697</v>
      </c>
      <c r="J195">
        <f t="shared" si="43"/>
        <v>49.06030294990066</v>
      </c>
      <c r="K195">
        <f t="shared" si="44"/>
        <v>-24.974664843868645</v>
      </c>
      <c r="L195">
        <f t="shared" si="45"/>
        <v>-10.609766274273634</v>
      </c>
      <c r="M195">
        <f t="shared" si="46"/>
        <v>-26.772986536174631</v>
      </c>
      <c r="S195">
        <f t="shared" si="35"/>
        <v>0</v>
      </c>
      <c r="T195" t="b">
        <f t="shared" si="36"/>
        <v>0</v>
      </c>
      <c r="U195" t="b">
        <f t="shared" si="37"/>
        <v>0</v>
      </c>
    </row>
    <row r="196" spans="1:21" x14ac:dyDescent="0.2">
      <c r="A196">
        <f t="shared" si="47"/>
        <v>100</v>
      </c>
      <c r="B196">
        <f t="shared" si="38"/>
        <v>36.580829257239778</v>
      </c>
      <c r="C196" s="9">
        <f t="shared" si="39"/>
        <v>1.0620000000000007</v>
      </c>
      <c r="D196" s="9">
        <f t="shared" si="33"/>
        <v>58.580829257239778</v>
      </c>
      <c r="E196" s="9">
        <f t="shared" si="34"/>
        <v>-9.6235045812976576</v>
      </c>
      <c r="F196" s="9">
        <f t="shared" si="32"/>
        <v>-7.1171684446992218</v>
      </c>
      <c r="G196" s="10">
        <f t="shared" si="40"/>
        <v>2.1666666599999997</v>
      </c>
      <c r="H196" s="5">
        <f t="shared" si="41"/>
        <v>1</v>
      </c>
      <c r="I196">
        <f t="shared" si="42"/>
        <v>55.067727416095053</v>
      </c>
      <c r="J196">
        <f t="shared" si="43"/>
        <v>48.996644352255018</v>
      </c>
      <c r="K196">
        <f t="shared" si="44"/>
        <v>-25.135302763085694</v>
      </c>
      <c r="L196">
        <f t="shared" si="45"/>
        <v>-10.599158593039588</v>
      </c>
      <c r="M196">
        <f t="shared" si="46"/>
        <v>-26.736626404480493</v>
      </c>
      <c r="S196">
        <f t="shared" si="35"/>
        <v>0</v>
      </c>
      <c r="T196" t="b">
        <f t="shared" si="36"/>
        <v>0</v>
      </c>
      <c r="U196" t="b">
        <f t="shared" si="37"/>
        <v>0</v>
      </c>
    </row>
    <row r="197" spans="1:21" x14ac:dyDescent="0.2">
      <c r="A197">
        <f t="shared" si="47"/>
        <v>100</v>
      </c>
      <c r="B197">
        <f t="shared" si="38"/>
        <v>36.874618338498635</v>
      </c>
      <c r="C197" s="9">
        <f t="shared" si="39"/>
        <v>1.0680000000000007</v>
      </c>
      <c r="D197" s="9">
        <f t="shared" si="33"/>
        <v>58.874618338498635</v>
      </c>
      <c r="E197" s="9">
        <f t="shared" si="34"/>
        <v>-9.7747976571514528</v>
      </c>
      <c r="F197" s="9">
        <f t="shared" si="32"/>
        <v>-7.2287513764898108</v>
      </c>
      <c r="G197" s="10">
        <f t="shared" si="40"/>
        <v>2.1666666599999997</v>
      </c>
      <c r="H197" s="5">
        <f t="shared" si="41"/>
        <v>1</v>
      </c>
      <c r="I197">
        <f t="shared" si="42"/>
        <v>55.084633987495913</v>
      </c>
      <c r="J197">
        <f t="shared" si="43"/>
        <v>48.933049400696781</v>
      </c>
      <c r="K197">
        <f t="shared" si="44"/>
        <v>-25.295722521512577</v>
      </c>
      <c r="L197">
        <f t="shared" si="45"/>
        <v>-10.588651335716072</v>
      </c>
      <c r="M197">
        <f t="shared" si="46"/>
        <v>-26.700243727996579</v>
      </c>
      <c r="S197">
        <f t="shared" si="35"/>
        <v>0</v>
      </c>
      <c r="T197" t="b">
        <f t="shared" si="36"/>
        <v>0</v>
      </c>
      <c r="U197" t="b">
        <f t="shared" si="37"/>
        <v>0</v>
      </c>
    </row>
    <row r="198" spans="1:21" x14ac:dyDescent="0.2">
      <c r="A198">
        <f t="shared" si="47"/>
        <v>100</v>
      </c>
      <c r="B198">
        <f t="shared" si="38"/>
        <v>37.16802603917877</v>
      </c>
      <c r="C198" s="9">
        <f t="shared" si="39"/>
        <v>1.0740000000000007</v>
      </c>
      <c r="D198" s="9">
        <f t="shared" si="33"/>
        <v>59.16802603917877</v>
      </c>
      <c r="E198" s="9">
        <f t="shared" si="34"/>
        <v>-9.9270525966676324</v>
      </c>
      <c r="F198" s="9">
        <f t="shared" si="32"/>
        <v>-7.3409075300949986</v>
      </c>
      <c r="G198" s="10">
        <f t="shared" si="40"/>
        <v>2.1666666599999997</v>
      </c>
      <c r="H198" s="5">
        <f t="shared" si="41"/>
        <v>1</v>
      </c>
      <c r="I198">
        <f t="shared" si="42"/>
        <v>55.102030868568761</v>
      </c>
      <c r="J198">
        <f t="shared" si="43"/>
        <v>48.869517492682483</v>
      </c>
      <c r="K198">
        <f t="shared" si="44"/>
        <v>-25.455923983880556</v>
      </c>
      <c r="L198">
        <f t="shared" si="45"/>
        <v>-10.578243404820276</v>
      </c>
      <c r="M198">
        <f t="shared" si="46"/>
        <v>-26.663837964199022</v>
      </c>
      <c r="S198">
        <f t="shared" si="35"/>
        <v>0</v>
      </c>
      <c r="T198" t="b">
        <f t="shared" si="36"/>
        <v>0</v>
      </c>
      <c r="U198" t="b">
        <f t="shared" si="37"/>
        <v>0</v>
      </c>
    </row>
    <row r="199" spans="1:21" x14ac:dyDescent="0.2">
      <c r="A199">
        <f t="shared" si="47"/>
        <v>100</v>
      </c>
      <c r="B199">
        <f t="shared" si="38"/>
        <v>37.461052735753576</v>
      </c>
      <c r="C199" s="9">
        <f t="shared" si="39"/>
        <v>1.0800000000000007</v>
      </c>
      <c r="D199" s="9">
        <f t="shared" si="33"/>
        <v>59.461052735753576</v>
      </c>
      <c r="E199" s="9">
        <f t="shared" si="34"/>
        <v>-10.080268089654272</v>
      </c>
      <c r="F199" s="9">
        <f t="shared" si="32"/>
        <v>-7.453634252501729</v>
      </c>
      <c r="G199" s="10">
        <f t="shared" si="40"/>
        <v>2.1666666599999997</v>
      </c>
      <c r="H199" s="5">
        <f t="shared" si="41"/>
        <v>1</v>
      </c>
      <c r="I199">
        <f t="shared" si="42"/>
        <v>55.119914881619223</v>
      </c>
      <c r="J199">
        <f t="shared" si="43"/>
        <v>48.806048032253564</v>
      </c>
      <c r="K199">
        <f t="shared" si="44"/>
        <v>-25.615907011665751</v>
      </c>
      <c r="L199">
        <f t="shared" si="45"/>
        <v>-10.567933707881684</v>
      </c>
      <c r="M199">
        <f t="shared" si="46"/>
        <v>-26.627408581910835</v>
      </c>
      <c r="S199">
        <f t="shared" si="35"/>
        <v>0</v>
      </c>
      <c r="T199" t="b">
        <f t="shared" si="36"/>
        <v>0</v>
      </c>
      <c r="U199" t="b">
        <f t="shared" si="37"/>
        <v>0</v>
      </c>
    </row>
    <row r="200" spans="1:21" x14ac:dyDescent="0.2">
      <c r="A200">
        <f t="shared" si="47"/>
        <v>100</v>
      </c>
      <c r="B200">
        <f t="shared" si="38"/>
        <v>37.753698801140352</v>
      </c>
      <c r="C200" s="9">
        <f t="shared" si="39"/>
        <v>1.0860000000000007</v>
      </c>
      <c r="D200" s="9">
        <f t="shared" si="33"/>
        <v>59.753698801140352</v>
      </c>
      <c r="E200" s="9">
        <f t="shared" si="34"/>
        <v>-10.234442825078741</v>
      </c>
      <c r="F200" s="9">
        <f t="shared" si="32"/>
        <v>-7.566928896626699</v>
      </c>
      <c r="G200" s="10">
        <f t="shared" si="40"/>
        <v>2.1666666599999997</v>
      </c>
      <c r="H200" s="5">
        <f t="shared" si="41"/>
        <v>1</v>
      </c>
      <c r="I200">
        <f t="shared" si="42"/>
        <v>55.138282848357726</v>
      </c>
      <c r="J200">
        <f t="shared" si="43"/>
        <v>48.742640430006276</v>
      </c>
      <c r="K200">
        <f t="shared" si="44"/>
        <v>-25.775671463157217</v>
      </c>
      <c r="L200">
        <f t="shared" si="45"/>
        <v>-10.55772115745815</v>
      </c>
      <c r="M200">
        <f t="shared" si="46"/>
        <v>-26.59095506124574</v>
      </c>
      <c r="S200">
        <f t="shared" si="35"/>
        <v>0</v>
      </c>
      <c r="T200" t="b">
        <f t="shared" si="36"/>
        <v>0</v>
      </c>
      <c r="U200" t="b">
        <f t="shared" si="37"/>
        <v>0</v>
      </c>
    </row>
    <row r="201" spans="1:21" x14ac:dyDescent="0.2">
      <c r="A201">
        <f t="shared" si="47"/>
        <v>100</v>
      </c>
      <c r="B201">
        <f t="shared" si="38"/>
        <v>38.045964604739552</v>
      </c>
      <c r="C201" s="9">
        <f t="shared" si="39"/>
        <v>1.0920000000000007</v>
      </c>
      <c r="D201" s="9">
        <f t="shared" si="33"/>
        <v>60.045964604739552</v>
      </c>
      <c r="E201" s="9">
        <f t="shared" si="34"/>
        <v>-10.389575491048786</v>
      </c>
      <c r="F201" s="9">
        <f t="shared" si="32"/>
        <v>-7.6807888212764688</v>
      </c>
      <c r="G201" s="10">
        <f t="shared" si="40"/>
        <v>2.1666666599999997</v>
      </c>
      <c r="H201" s="5">
        <f t="shared" si="41"/>
        <v>1</v>
      </c>
      <c r="I201">
        <f t="shared" si="42"/>
        <v>55.157131590100477</v>
      </c>
      <c r="J201">
        <f t="shared" si="43"/>
        <v>48.67929410306153</v>
      </c>
      <c r="K201">
        <f t="shared" si="44"/>
        <v>-25.935217193524689</v>
      </c>
      <c r="L201">
        <f t="shared" si="45"/>
        <v>-10.547604671151827</v>
      </c>
      <c r="M201">
        <f t="shared" si="46"/>
        <v>-26.554476893551463</v>
      </c>
      <c r="S201">
        <f t="shared" si="35"/>
        <v>0</v>
      </c>
      <c r="T201" t="b">
        <f t="shared" si="36"/>
        <v>0</v>
      </c>
      <c r="U201" t="b">
        <f t="shared" si="37"/>
        <v>0</v>
      </c>
    </row>
    <row r="202" spans="1:21" x14ac:dyDescent="0.2">
      <c r="A202">
        <f t="shared" si="47"/>
        <v>100</v>
      </c>
      <c r="B202">
        <f t="shared" si="38"/>
        <v>38.337850512473842</v>
      </c>
      <c r="C202" s="9">
        <f t="shared" si="39"/>
        <v>1.0980000000000008</v>
      </c>
      <c r="D202" s="9">
        <f t="shared" si="33"/>
        <v>60.337850512473842</v>
      </c>
      <c r="E202" s="9">
        <f t="shared" si="34"/>
        <v>-10.545664774794018</v>
      </c>
      <c r="F202" s="9">
        <f t="shared" si="32"/>
        <v>-7.7952113911081824</v>
      </c>
      <c r="G202" s="10">
        <f t="shared" si="40"/>
        <v>2.1666666599999997</v>
      </c>
      <c r="H202" s="5">
        <f t="shared" si="41"/>
        <v>1</v>
      </c>
      <c r="I202">
        <f t="shared" si="42"/>
        <v>55.176457927969821</v>
      </c>
      <c r="J202">
        <f t="shared" si="43"/>
        <v>48.616008475034619</v>
      </c>
      <c r="K202">
        <f t="shared" si="44"/>
        <v>-26.094544054885997</v>
      </c>
      <c r="L202">
        <f t="shared" si="45"/>
        <v>-10.537583171624988</v>
      </c>
      <c r="M202">
        <f t="shared" si="46"/>
        <v>-26.517973581352354</v>
      </c>
      <c r="S202">
        <f t="shared" si="35"/>
        <v>0</v>
      </c>
      <c r="T202" t="b">
        <f t="shared" si="36"/>
        <v>0</v>
      </c>
      <c r="U202" t="b">
        <f t="shared" si="37"/>
        <v>0</v>
      </c>
    </row>
    <row r="203" spans="1:21" x14ac:dyDescent="0.2">
      <c r="A203">
        <f t="shared" si="47"/>
        <v>100</v>
      </c>
      <c r="B203">
        <f t="shared" si="38"/>
        <v>38.629356886826962</v>
      </c>
      <c r="C203" s="9">
        <f t="shared" si="39"/>
        <v>1.1040000000000008</v>
      </c>
      <c r="D203" s="9">
        <f t="shared" si="33"/>
        <v>60.629356886826962</v>
      </c>
      <c r="E203" s="9">
        <f t="shared" si="34"/>
        <v>-10.702709362647798</v>
      </c>
      <c r="F203" s="9">
        <f t="shared" si="32"/>
        <v>-7.9101939765909961</v>
      </c>
      <c r="G203" s="10">
        <f t="shared" si="40"/>
        <v>2.1666666599999997</v>
      </c>
      <c r="H203" s="5">
        <f t="shared" si="41"/>
        <v>1</v>
      </c>
      <c r="I203">
        <f t="shared" si="42"/>
        <v>55.19625868309388</v>
      </c>
      <c r="J203">
        <f t="shared" si="43"/>
        <v>48.55278297600487</v>
      </c>
      <c r="K203">
        <f t="shared" si="44"/>
        <v>-26.253651896374112</v>
      </c>
      <c r="L203">
        <f t="shared" si="45"/>
        <v>-10.527655586615699</v>
      </c>
      <c r="M203">
        <f t="shared" si="46"/>
        <v>-26.481444638291478</v>
      </c>
      <c r="S203">
        <f t="shared" si="35"/>
        <v>0</v>
      </c>
      <c r="T203" t="b">
        <f t="shared" si="36"/>
        <v>0</v>
      </c>
      <c r="U203" t="b">
        <f t="shared" si="37"/>
        <v>0</v>
      </c>
    </row>
    <row r="204" spans="1:21" x14ac:dyDescent="0.2">
      <c r="A204">
        <f t="shared" si="47"/>
        <v>100</v>
      </c>
      <c r="B204">
        <f t="shared" si="38"/>
        <v>38.920484086882432</v>
      </c>
      <c r="C204" s="9">
        <f t="shared" si="39"/>
        <v>1.1100000000000008</v>
      </c>
      <c r="D204" s="9">
        <f t="shared" si="33"/>
        <v>60.920484086882432</v>
      </c>
      <c r="E204" s="9">
        <f t="shared" si="34"/>
        <v>-10.860707940029533</v>
      </c>
      <c r="F204" s="9">
        <f t="shared" si="32"/>
        <v>-8.0257339539681798</v>
      </c>
      <c r="G204" s="10">
        <f t="shared" si="40"/>
        <v>2.1666666599999997</v>
      </c>
      <c r="H204" s="5">
        <f t="shared" si="41"/>
        <v>1</v>
      </c>
      <c r="I204">
        <f t="shared" si="42"/>
        <v>55.216530676805327</v>
      </c>
      <c r="J204">
        <f t="shared" si="43"/>
        <v>48.489617042485179</v>
      </c>
      <c r="K204">
        <f t="shared" si="44"/>
        <v>-26.412540564203862</v>
      </c>
      <c r="L204">
        <f t="shared" si="45"/>
        <v>-10.51782084895332</v>
      </c>
      <c r="M204">
        <f t="shared" si="46"/>
        <v>-26.444889589072101</v>
      </c>
      <c r="S204">
        <f t="shared" si="35"/>
        <v>0</v>
      </c>
      <c r="T204" t="b">
        <f t="shared" si="36"/>
        <v>0</v>
      </c>
      <c r="U204" t="b">
        <f t="shared" si="37"/>
        <v>0</v>
      </c>
    </row>
    <row r="205" spans="1:21" x14ac:dyDescent="0.2">
      <c r="A205">
        <f t="shared" si="47"/>
        <v>100</v>
      </c>
      <c r="B205">
        <f t="shared" si="38"/>
        <v>39.211232468362063</v>
      </c>
      <c r="C205" s="9">
        <f t="shared" si="39"/>
        <v>1.1160000000000008</v>
      </c>
      <c r="D205" s="9">
        <f t="shared" si="33"/>
        <v>61.211232468362063</v>
      </c>
      <c r="E205" s="9">
        <f t="shared" si="34"/>
        <v>-11.01965919142736</v>
      </c>
      <c r="F205" s="9">
        <f t="shared" si="32"/>
        <v>-8.1418287052198668</v>
      </c>
      <c r="G205" s="10">
        <f t="shared" si="40"/>
        <v>2.1666666599999997</v>
      </c>
      <c r="H205" s="5">
        <f t="shared" si="41"/>
        <v>1</v>
      </c>
      <c r="I205">
        <f t="shared" si="42"/>
        <v>55.237270730839448</v>
      </c>
      <c r="J205">
        <f t="shared" si="43"/>
        <v>48.426510117391459</v>
      </c>
      <c r="K205">
        <f t="shared" si="44"/>
        <v>-26.571209901738296</v>
      </c>
      <c r="L205">
        <f t="shared" si="45"/>
        <v>-10.508077896573868</v>
      </c>
      <c r="M205">
        <f t="shared" si="46"/>
        <v>-26.408307969398621</v>
      </c>
      <c r="S205">
        <f t="shared" si="35"/>
        <v>0</v>
      </c>
      <c r="T205" t="b">
        <f t="shared" si="36"/>
        <v>0</v>
      </c>
      <c r="U205" t="b">
        <f t="shared" si="37"/>
        <v>0</v>
      </c>
    </row>
    <row r="206" spans="1:21" x14ac:dyDescent="0.2">
      <c r="A206">
        <f t="shared" si="47"/>
        <v>100</v>
      </c>
      <c r="B206">
        <f t="shared" si="38"/>
        <v>39.50160238366427</v>
      </c>
      <c r="C206" s="9">
        <f t="shared" si="39"/>
        <v>1.1220000000000008</v>
      </c>
      <c r="D206" s="9">
        <f t="shared" si="33"/>
        <v>61.50160238366427</v>
      </c>
      <c r="E206" s="9">
        <f t="shared" si="34"/>
        <v>-11.179561800381238</v>
      </c>
      <c r="F206" s="9">
        <f t="shared" si="32"/>
        <v>-8.2584756180264698</v>
      </c>
      <c r="G206" s="10">
        <f t="shared" si="40"/>
        <v>2.1666666599999997</v>
      </c>
      <c r="H206" s="5">
        <f t="shared" si="41"/>
        <v>1</v>
      </c>
      <c r="I206">
        <f t="shared" si="42"/>
        <v>55.258475667531286</v>
      </c>
      <c r="J206">
        <f t="shared" si="43"/>
        <v>48.363461650012013</v>
      </c>
      <c r="K206">
        <f t="shared" si="44"/>
        <v>-26.729659749554688</v>
      </c>
      <c r="L206">
        <f t="shared" si="45"/>
        <v>-10.498425672535177</v>
      </c>
      <c r="M206">
        <f t="shared" si="46"/>
        <v>-26.371699325916936</v>
      </c>
      <c r="S206">
        <f t="shared" si="35"/>
        <v>0</v>
      </c>
      <c r="T206" t="b">
        <f t="shared" si="36"/>
        <v>0</v>
      </c>
      <c r="U206" t="b">
        <f t="shared" si="37"/>
        <v>0</v>
      </c>
    </row>
    <row r="207" spans="1:21" x14ac:dyDescent="0.2">
      <c r="A207">
        <f t="shared" si="47"/>
        <v>100</v>
      </c>
      <c r="B207">
        <f t="shared" si="38"/>
        <v>39.791594181902234</v>
      </c>
      <c r="C207" s="9">
        <f t="shared" si="39"/>
        <v>1.1280000000000008</v>
      </c>
      <c r="D207" s="9">
        <f t="shared" si="33"/>
        <v>61.791594181902234</v>
      </c>
      <c r="E207" s="9">
        <f t="shared" si="34"/>
        <v>-11.340414449466433</v>
      </c>
      <c r="F207" s="9">
        <f t="shared" si="32"/>
        <v>-8.3756720857327593</v>
      </c>
      <c r="G207" s="10">
        <f t="shared" si="40"/>
        <v>2.1666666599999997</v>
      </c>
      <c r="H207" s="5">
        <f t="shared" si="41"/>
        <v>1</v>
      </c>
      <c r="I207">
        <f t="shared" si="42"/>
        <v>55.280142310011819</v>
      </c>
      <c r="J207">
        <f t="shared" si="43"/>
        <v>48.300471095976803</v>
      </c>
      <c r="K207">
        <f t="shared" si="44"/>
        <v>-26.887889945510189</v>
      </c>
      <c r="L207">
        <f t="shared" si="45"/>
        <v>-10.488863125031896</v>
      </c>
      <c r="M207">
        <f t="shared" si="46"/>
        <v>-26.335063216154243</v>
      </c>
      <c r="S207">
        <f t="shared" si="35"/>
        <v>0</v>
      </c>
      <c r="T207" t="b">
        <f t="shared" si="36"/>
        <v>0</v>
      </c>
      <c r="U207" t="b">
        <f t="shared" si="37"/>
        <v>0</v>
      </c>
    </row>
    <row r="208" spans="1:21" x14ac:dyDescent="0.2">
      <c r="A208">
        <f t="shared" si="47"/>
        <v>100</v>
      </c>
      <c r="B208">
        <f t="shared" si="38"/>
        <v>40.081208208941845</v>
      </c>
      <c r="C208" s="9">
        <f t="shared" si="39"/>
        <v>1.1340000000000008</v>
      </c>
      <c r="D208" s="9">
        <f t="shared" si="33"/>
        <v>62.081208208941845</v>
      </c>
      <c r="E208" s="9">
        <f t="shared" si="34"/>
        <v>-11.502215820277385</v>
      </c>
      <c r="F208" s="9">
        <f t="shared" si="32"/>
        <v>-8.4934155073125552</v>
      </c>
      <c r="G208" s="10">
        <f t="shared" si="40"/>
        <v>2.1666666599999997</v>
      </c>
      <c r="H208" s="5">
        <f t="shared" si="41"/>
        <v>1</v>
      </c>
      <c r="I208">
        <f t="shared" si="42"/>
        <v>55.302267482403259</v>
      </c>
      <c r="J208">
        <f t="shared" si="43"/>
        <v>48.237537917226611</v>
      </c>
      <c r="K208">
        <f t="shared" si="44"/>
        <v>-27.045900324807114</v>
      </c>
      <c r="L208">
        <f t="shared" si="45"/>
        <v>-10.479389207410273</v>
      </c>
      <c r="M208">
        <f t="shared" si="46"/>
        <v>-26.298399208458335</v>
      </c>
      <c r="S208">
        <f t="shared" si="35"/>
        <v>0</v>
      </c>
      <c r="T208" t="b">
        <f t="shared" si="36"/>
        <v>0</v>
      </c>
      <c r="U208" t="b">
        <f t="shared" si="37"/>
        <v>0</v>
      </c>
    </row>
    <row r="209" spans="1:21" x14ac:dyDescent="0.2">
      <c r="A209">
        <f t="shared" si="47"/>
        <v>100</v>
      </c>
      <c r="B209">
        <f t="shared" si="38"/>
        <v>40.370444807439469</v>
      </c>
      <c r="C209" s="9">
        <f t="shared" si="39"/>
        <v>1.1400000000000008</v>
      </c>
      <c r="D209" s="9">
        <f t="shared" si="33"/>
        <v>62.370444807439469</v>
      </c>
      <c r="E209" s="9">
        <f t="shared" si="34"/>
        <v>-11.66496459341198</v>
      </c>
      <c r="F209" s="9">
        <f t="shared" si="32"/>
        <v>-8.611703287334068</v>
      </c>
      <c r="G209" s="10">
        <f t="shared" si="40"/>
        <v>2.1666666599999997</v>
      </c>
      <c r="H209" s="5">
        <f t="shared" si="41"/>
        <v>1</v>
      </c>
      <c r="I209">
        <f t="shared" si="42"/>
        <v>55.32484801001327</v>
      </c>
      <c r="J209">
        <f t="shared" si="43"/>
        <v>48.17466158198215</v>
      </c>
      <c r="K209">
        <f t="shared" si="44"/>
        <v>-27.203690720057864</v>
      </c>
      <c r="L209">
        <f t="shared" si="45"/>
        <v>-10.470002878182733</v>
      </c>
      <c r="M209">
        <f t="shared" si="46"/>
        <v>-26.261706881936341</v>
      </c>
      <c r="S209">
        <f t="shared" si="35"/>
        <v>0</v>
      </c>
      <c r="T209" t="b">
        <f t="shared" si="36"/>
        <v>0</v>
      </c>
      <c r="U209" t="b">
        <f t="shared" si="37"/>
        <v>0</v>
      </c>
    </row>
    <row r="210" spans="1:21" x14ac:dyDescent="0.2">
      <c r="A210">
        <f t="shared" si="47"/>
        <v>100</v>
      </c>
      <c r="B210">
        <f t="shared" si="38"/>
        <v>40.659304316879556</v>
      </c>
      <c r="C210" s="9">
        <f t="shared" si="39"/>
        <v>1.1460000000000008</v>
      </c>
      <c r="D210" s="9">
        <f t="shared" si="33"/>
        <v>62.659304316879556</v>
      </c>
      <c r="E210" s="9">
        <f t="shared" si="34"/>
        <v>-11.828659448456202</v>
      </c>
      <c r="F210" s="9">
        <f t="shared" si="32"/>
        <v>-8.730532835925926</v>
      </c>
      <c r="G210" s="10">
        <f t="shared" si="40"/>
        <v>2.1666666599999997</v>
      </c>
      <c r="H210" s="5">
        <f t="shared" si="41"/>
        <v>1</v>
      </c>
      <c r="I210">
        <f t="shared" si="42"/>
        <v>55.34788071952817</v>
      </c>
      <c r="J210">
        <f t="shared" si="43"/>
        <v>48.111841564713053</v>
      </c>
      <c r="K210">
        <f t="shared" si="44"/>
        <v>-27.361260961349483</v>
      </c>
      <c r="L210">
        <f t="shared" si="45"/>
        <v>-10.460703101042265</v>
      </c>
      <c r="M210">
        <f t="shared" si="46"/>
        <v>-26.224985826392938</v>
      </c>
      <c r="S210">
        <f t="shared" si="35"/>
        <v>0</v>
      </c>
      <c r="T210" t="b">
        <f t="shared" si="36"/>
        <v>0</v>
      </c>
      <c r="U210" t="b">
        <f t="shared" si="37"/>
        <v>0</v>
      </c>
    </row>
    <row r="211" spans="1:21" x14ac:dyDescent="0.2">
      <c r="A211">
        <f t="shared" si="47"/>
        <v>100</v>
      </c>
      <c r="B211">
        <f t="shared" si="38"/>
        <v>40.947787073612012</v>
      </c>
      <c r="C211" s="9">
        <f t="shared" si="39"/>
        <v>1.1520000000000008</v>
      </c>
      <c r="D211" s="9">
        <f t="shared" si="33"/>
        <v>62.947787073612012</v>
      </c>
      <c r="E211" s="9">
        <f t="shared" si="34"/>
        <v>-11.993299063969173</v>
      </c>
      <c r="F211" s="9">
        <f t="shared" ref="F211:F274" si="48">_a*D211^2+_b*D211+_c</f>
        <v>-8.8499015687437179</v>
      </c>
      <c r="G211" s="10">
        <f t="shared" si="40"/>
        <v>2.1666666599999997</v>
      </c>
      <c r="H211" s="5">
        <f t="shared" si="41"/>
        <v>1</v>
      </c>
      <c r="I211">
        <f t="shared" si="42"/>
        <v>55.371362439204994</v>
      </c>
      <c r="J211">
        <f t="shared" si="43"/>
        <v>48.049077346106799</v>
      </c>
      <c r="K211">
        <f t="shared" si="44"/>
        <v>-27.518610876307839</v>
      </c>
      <c r="L211">
        <f t="shared" si="45"/>
        <v>-10.45148884487654</v>
      </c>
      <c r="M211">
        <f t="shared" si="46"/>
        <v>-26.188235642268094</v>
      </c>
      <c r="S211">
        <f t="shared" si="35"/>
        <v>0</v>
      </c>
      <c r="T211" t="b">
        <f t="shared" si="36"/>
        <v>0</v>
      </c>
      <c r="U211" t="b">
        <f t="shared" si="37"/>
        <v>0</v>
      </c>
    </row>
    <row r="212" spans="1:21" x14ac:dyDescent="0.2">
      <c r="A212">
        <f t="shared" si="47"/>
        <v>100</v>
      </c>
      <c r="B212">
        <f t="shared" si="38"/>
        <v>41.235893410889446</v>
      </c>
      <c r="C212" s="9">
        <f t="shared" si="39"/>
        <v>1.1580000000000008</v>
      </c>
      <c r="D212" s="9">
        <f t="shared" ref="D212:D275" si="49">D211+_dt*(J211+J212)/2</f>
        <v>63.235893410889446</v>
      </c>
      <c r="E212" s="9">
        <f t="shared" ref="E212:E275" si="50">E211+_dt*(K211+K212)/2</f>
        <v>-12.158882117468581</v>
      </c>
      <c r="F212" s="9">
        <f t="shared" si="48"/>
        <v>-8.9698069069372774</v>
      </c>
      <c r="G212" s="10">
        <f t="shared" si="40"/>
        <v>2.1666666599999997</v>
      </c>
      <c r="H212" s="5">
        <f t="shared" si="41"/>
        <v>1</v>
      </c>
      <c r="I212">
        <f t="shared" si="42"/>
        <v>55.395289999062491</v>
      </c>
      <c r="J212">
        <f t="shared" si="43"/>
        <v>47.986368413037539</v>
      </c>
      <c r="K212">
        <f t="shared" si="44"/>
        <v>-27.67574029016145</v>
      </c>
      <c r="L212">
        <f t="shared" si="45"/>
        <v>-10.442359083781845</v>
      </c>
      <c r="M212">
        <f t="shared" si="46"/>
        <v>-26.151455940574252</v>
      </c>
      <c r="S212">
        <f t="shared" ref="S212:S275" si="51">GESTEP(E212,H212)</f>
        <v>0</v>
      </c>
      <c r="T212" t="b">
        <f t="shared" ref="T212:T275" si="52">AND(S211=0,S212=1)</f>
        <v>0</v>
      </c>
      <c r="U212" t="b">
        <f t="shared" ref="U212:U275" si="53">AND(S212=1,S213=0)</f>
        <v>0</v>
      </c>
    </row>
    <row r="213" spans="1:21" x14ac:dyDescent="0.2">
      <c r="A213">
        <f t="shared" si="47"/>
        <v>100</v>
      </c>
      <c r="B213">
        <f t="shared" ref="B213:B276" si="54">ABS(D213-$D$11)</f>
        <v>41.523623658904164</v>
      </c>
      <c r="C213" s="9">
        <f t="shared" ref="C213:C276" si="55">C212+_dt</f>
        <v>1.1640000000000008</v>
      </c>
      <c r="D213" s="9">
        <f t="shared" si="49"/>
        <v>63.523623658904164</v>
      </c>
      <c r="E213" s="9">
        <f t="shared" si="50"/>
        <v>-12.32540728541648</v>
      </c>
      <c r="F213" s="9">
        <f t="shared" si="48"/>
        <v>-9.0902462771184815</v>
      </c>
      <c r="G213" s="10">
        <f t="shared" ref="G213:G276" si="56">G212</f>
        <v>2.1666666599999997</v>
      </c>
      <c r="H213" s="5">
        <f t="shared" ref="H213:H276" si="57">H212</f>
        <v>1</v>
      </c>
      <c r="I213">
        <f t="shared" ref="I213:I276" si="58">SQRT(J213^2+K213^2)</f>
        <v>55.419660231070843</v>
      </c>
      <c r="J213">
        <f t="shared" ref="J213:J276" si="59">J212+L212*_dt</f>
        <v>47.923714258534851</v>
      </c>
      <c r="K213">
        <f t="shared" ref="K213:K276" si="60">K212+M212*_dt</f>
        <v>-27.832649025804894</v>
      </c>
      <c r="L213">
        <f t="shared" ref="L213:L276" si="61">-_k*I213*J213</f>
        <v>-10.433312797076738</v>
      </c>
      <c r="M213">
        <f t="shared" ref="M213:M276" si="62">-_g-_k*I213*K213</f>
        <v>-26.11464634283308</v>
      </c>
      <c r="S213">
        <f t="shared" si="51"/>
        <v>0</v>
      </c>
      <c r="T213" t="b">
        <f t="shared" si="52"/>
        <v>0</v>
      </c>
      <c r="U213" t="b">
        <f t="shared" si="53"/>
        <v>0</v>
      </c>
    </row>
    <row r="214" spans="1:21" x14ac:dyDescent="0.2">
      <c r="A214">
        <f t="shared" ref="A214:A277" si="63">IF(B214&lt;B213,B214,100)</f>
        <v>100</v>
      </c>
      <c r="B214">
        <f t="shared" si="54"/>
        <v>41.810978144825029</v>
      </c>
      <c r="C214" s="9">
        <f t="shared" si="55"/>
        <v>1.1700000000000008</v>
      </c>
      <c r="D214" s="9">
        <f t="shared" si="49"/>
        <v>63.810978144825029</v>
      </c>
      <c r="E214" s="9">
        <f t="shared" si="50"/>
        <v>-12.49287324320548</v>
      </c>
      <c r="F214" s="9">
        <f t="shared" si="48"/>
        <v>-9.2112171113297308</v>
      </c>
      <c r="G214" s="10">
        <f t="shared" si="56"/>
        <v>2.1666666599999997</v>
      </c>
      <c r="H214" s="5">
        <f t="shared" si="57"/>
        <v>1</v>
      </c>
      <c r="I214">
        <f t="shared" si="58"/>
        <v>55.444469969340233</v>
      </c>
      <c r="J214">
        <f t="shared" si="59"/>
        <v>47.861114381752394</v>
      </c>
      <c r="K214">
        <f t="shared" si="60"/>
        <v>-27.989336903861894</v>
      </c>
      <c r="L214">
        <f t="shared" si="61"/>
        <v>-10.424348969315464</v>
      </c>
      <c r="M214">
        <f t="shared" si="62"/>
        <v>-26.077806481011713</v>
      </c>
      <c r="S214">
        <f t="shared" si="51"/>
        <v>0</v>
      </c>
      <c r="T214" t="b">
        <f t="shared" si="52"/>
        <v>0</v>
      </c>
      <c r="U214" t="b">
        <f t="shared" si="53"/>
        <v>0</v>
      </c>
    </row>
    <row r="215" spans="1:21" x14ac:dyDescent="0.2">
      <c r="A215">
        <f t="shared" si="63"/>
        <v>100</v>
      </c>
      <c r="B215">
        <f t="shared" si="54"/>
        <v>42.097957192834102</v>
      </c>
      <c r="C215" s="9">
        <f t="shared" si="55"/>
        <v>1.1760000000000008</v>
      </c>
      <c r="D215" s="9">
        <f t="shared" si="49"/>
        <v>64.097957192834102</v>
      </c>
      <c r="E215" s="9">
        <f t="shared" si="50"/>
        <v>-12.661278665145309</v>
      </c>
      <c r="F215" s="9">
        <f t="shared" si="48"/>
        <v>-9.3327168470129784</v>
      </c>
      <c r="G215" s="10">
        <f t="shared" si="56"/>
        <v>2.1666666599999997</v>
      </c>
      <c r="H215" s="5">
        <f t="shared" si="57"/>
        <v>1</v>
      </c>
      <c r="I215">
        <f t="shared" si="58"/>
        <v>55.469716050308158</v>
      </c>
      <c r="J215">
        <f t="shared" si="59"/>
        <v>47.798568287936504</v>
      </c>
      <c r="K215">
        <f t="shared" si="60"/>
        <v>-28.145803742747965</v>
      </c>
      <c r="L215">
        <f t="shared" si="61"/>
        <v>-10.415466590301124</v>
      </c>
      <c r="M215">
        <f t="shared" si="62"/>
        <v>-26.040935997458526</v>
      </c>
      <c r="S215">
        <f t="shared" si="51"/>
        <v>0</v>
      </c>
      <c r="T215" t="b">
        <f t="shared" si="52"/>
        <v>0</v>
      </c>
      <c r="U215" t="b">
        <f t="shared" si="53"/>
        <v>0</v>
      </c>
    </row>
    <row r="216" spans="1:21" x14ac:dyDescent="0.2">
      <c r="A216">
        <f t="shared" si="63"/>
        <v>100</v>
      </c>
      <c r="B216">
        <f t="shared" si="54"/>
        <v>42.384561124163099</v>
      </c>
      <c r="C216" s="9">
        <f t="shared" si="55"/>
        <v>1.1820000000000008</v>
      </c>
      <c r="D216" s="9">
        <f t="shared" si="49"/>
        <v>64.384561124163099</v>
      </c>
      <c r="E216" s="9">
        <f t="shared" si="50"/>
        <v>-12.830622224449751</v>
      </c>
      <c r="F216" s="9">
        <f t="shared" si="48"/>
        <v>-9.4547429269793852</v>
      </c>
      <c r="G216" s="10">
        <f t="shared" si="56"/>
        <v>2.1666666599999997</v>
      </c>
      <c r="H216" s="5">
        <f t="shared" si="57"/>
        <v>1</v>
      </c>
      <c r="I216">
        <f t="shared" si="58"/>
        <v>55.495395312925375</v>
      </c>
      <c r="J216">
        <f t="shared" si="59"/>
        <v>47.736075488394697</v>
      </c>
      <c r="K216">
        <f t="shared" si="60"/>
        <v>-28.302049358732717</v>
      </c>
      <c r="L216">
        <f t="shared" si="61"/>
        <v>-10.406664655098558</v>
      </c>
      <c r="M216">
        <f t="shared" si="62"/>
        <v>-26.004034544838465</v>
      </c>
      <c r="S216">
        <f t="shared" si="51"/>
        <v>0</v>
      </c>
      <c r="T216" t="b">
        <f t="shared" si="52"/>
        <v>0</v>
      </c>
      <c r="U216" t="b">
        <f t="shared" si="53"/>
        <v>0</v>
      </c>
    </row>
    <row r="217" spans="1:21" x14ac:dyDescent="0.2">
      <c r="A217">
        <f t="shared" si="63"/>
        <v>100</v>
      </c>
      <c r="B217">
        <f t="shared" si="54"/>
        <v>42.670790257129681</v>
      </c>
      <c r="C217" s="9">
        <f t="shared" si="55"/>
        <v>1.1880000000000008</v>
      </c>
      <c r="D217" s="9">
        <f t="shared" si="49"/>
        <v>64.670790257129681</v>
      </c>
      <c r="E217" s="9">
        <f t="shared" si="50"/>
        <v>-13.000902593223955</v>
      </c>
      <c r="F217" s="9">
        <f t="shared" si="48"/>
        <v>-9.577292799379558</v>
      </c>
      <c r="G217" s="10">
        <f t="shared" si="56"/>
        <v>2.1666666599999997</v>
      </c>
      <c r="H217" s="5">
        <f t="shared" si="57"/>
        <v>1</v>
      </c>
      <c r="I217">
        <f t="shared" si="58"/>
        <v>55.521504598840615</v>
      </c>
      <c r="J217">
        <f t="shared" si="59"/>
        <v>47.673635500464108</v>
      </c>
      <c r="K217">
        <f t="shared" si="60"/>
        <v>-28.458073566001747</v>
      </c>
      <c r="L217">
        <f t="shared" si="61"/>
        <v>-10.397942164046979</v>
      </c>
      <c r="M217">
        <f t="shared" si="62"/>
        <v>-25.967101786067907</v>
      </c>
      <c r="S217">
        <f t="shared" si="51"/>
        <v>0</v>
      </c>
      <c r="T217" t="b">
        <f t="shared" si="52"/>
        <v>0</v>
      </c>
      <c r="U217" t="b">
        <f t="shared" si="53"/>
        <v>0</v>
      </c>
    </row>
    <row r="218" spans="1:21" x14ac:dyDescent="0.2">
      <c r="A218">
        <f t="shared" si="63"/>
        <v>100</v>
      </c>
      <c r="B218">
        <f t="shared" si="54"/>
        <v>42.956644907173512</v>
      </c>
      <c r="C218" s="9">
        <f t="shared" si="55"/>
        <v>1.1940000000000008</v>
      </c>
      <c r="D218" s="9">
        <f t="shared" si="49"/>
        <v>64.956644907173512</v>
      </c>
      <c r="E218" s="9">
        <f t="shared" si="50"/>
        <v>-13.172118442452115</v>
      </c>
      <c r="F218" s="9">
        <f t="shared" si="48"/>
        <v>-9.700363917674359</v>
      </c>
      <c r="G218" s="10">
        <f t="shared" si="56"/>
        <v>2.1666666599999997</v>
      </c>
      <c r="H218" s="5">
        <f t="shared" si="57"/>
        <v>1</v>
      </c>
      <c r="I218">
        <f t="shared" si="58"/>
        <v>55.548040752583802</v>
      </c>
      <c r="J218">
        <f t="shared" si="59"/>
        <v>47.611247847479824</v>
      </c>
      <c r="K218">
        <f t="shared" si="60"/>
        <v>-28.613876176718154</v>
      </c>
      <c r="L218">
        <f t="shared" si="61"/>
        <v>-10.389298122772292</v>
      </c>
      <c r="M218">
        <f t="shared" si="62"/>
        <v>-25.930137394249112</v>
      </c>
      <c r="S218">
        <f t="shared" si="51"/>
        <v>0</v>
      </c>
      <c r="T218" t="b">
        <f t="shared" si="52"/>
        <v>0</v>
      </c>
      <c r="U218" t="b">
        <f t="shared" si="53"/>
        <v>0</v>
      </c>
    </row>
    <row r="219" spans="1:21" x14ac:dyDescent="0.2">
      <c r="A219">
        <f t="shared" si="63"/>
        <v>100</v>
      </c>
      <c r="B219">
        <f t="shared" si="54"/>
        <v>43.242125386892184</v>
      </c>
      <c r="C219" s="9">
        <f t="shared" si="55"/>
        <v>1.2000000000000008</v>
      </c>
      <c r="D219" s="9">
        <f t="shared" si="49"/>
        <v>65.242125386892184</v>
      </c>
      <c r="E219" s="9">
        <f t="shared" si="50"/>
        <v>-13.34426844198552</v>
      </c>
      <c r="F219" s="9">
        <f t="shared" si="48"/>
        <v>-9.8239537406063207</v>
      </c>
      <c r="G219" s="10">
        <f t="shared" si="56"/>
        <v>2.1666666599999997</v>
      </c>
      <c r="H219" s="5">
        <f t="shared" si="57"/>
        <v>1</v>
      </c>
      <c r="I219">
        <f t="shared" si="58"/>
        <v>55.575000621748032</v>
      </c>
      <c r="J219">
        <f t="shared" si="59"/>
        <v>47.548912058743191</v>
      </c>
      <c r="K219">
        <f t="shared" si="60"/>
        <v>-28.769457001083648</v>
      </c>
      <c r="L219">
        <f t="shared" si="61"/>
        <v>-10.380731542199168</v>
      </c>
      <c r="M219">
        <f t="shared" si="62"/>
        <v>-25.893141052604232</v>
      </c>
      <c r="S219">
        <f t="shared" si="51"/>
        <v>0</v>
      </c>
      <c r="T219" t="b">
        <f t="shared" si="52"/>
        <v>0</v>
      </c>
      <c r="U219" t="b">
        <f t="shared" si="53"/>
        <v>0</v>
      </c>
    </row>
    <row r="220" spans="1:21" x14ac:dyDescent="0.2">
      <c r="A220">
        <f t="shared" si="63"/>
        <v>100</v>
      </c>
      <c r="B220">
        <f t="shared" si="54"/>
        <v>43.527232006076886</v>
      </c>
      <c r="C220" s="9">
        <f t="shared" si="55"/>
        <v>1.2060000000000008</v>
      </c>
      <c r="D220" s="9">
        <f t="shared" si="49"/>
        <v>65.527232006076886</v>
      </c>
      <c r="E220" s="9">
        <f t="shared" si="50"/>
        <v>-13.517351260530969</v>
      </c>
      <c r="F220" s="9">
        <f t="shared" si="48"/>
        <v>-9.9480597321716004</v>
      </c>
      <c r="G220" s="10">
        <f t="shared" si="56"/>
        <v>2.1666666599999997</v>
      </c>
      <c r="H220" s="5">
        <f t="shared" si="57"/>
        <v>1</v>
      </c>
      <c r="I220">
        <f t="shared" si="58"/>
        <v>55.602381057169964</v>
      </c>
      <c r="J220">
        <f t="shared" si="59"/>
        <v>47.486627669489998</v>
      </c>
      <c r="K220">
        <f t="shared" si="60"/>
        <v>-28.924815847399273</v>
      </c>
      <c r="L220">
        <f t="shared" si="61"/>
        <v>-10.372241438562792</v>
      </c>
      <c r="M220">
        <f t="shared" si="62"/>
        <v>-25.856112454408901</v>
      </c>
      <c r="S220">
        <f t="shared" si="51"/>
        <v>0</v>
      </c>
      <c r="T220" t="b">
        <f t="shared" si="52"/>
        <v>0</v>
      </c>
      <c r="U220" t="b">
        <f t="shared" si="53"/>
        <v>0</v>
      </c>
    </row>
    <row r="221" spans="1:21" x14ac:dyDescent="0.2">
      <c r="A221">
        <f t="shared" si="63"/>
        <v>100</v>
      </c>
      <c r="B221">
        <f t="shared" si="54"/>
        <v>43.811965071747935</v>
      </c>
      <c r="C221" s="9">
        <f t="shared" si="55"/>
        <v>1.2120000000000009</v>
      </c>
      <c r="D221" s="9">
        <f t="shared" si="49"/>
        <v>65.811965071747935</v>
      </c>
      <c r="E221" s="9">
        <f t="shared" si="50"/>
        <v>-13.691365565639543</v>
      </c>
      <c r="F221" s="9">
        <f t="shared" si="48"/>
        <v>-10.072679361592513</v>
      </c>
      <c r="G221" s="10">
        <f t="shared" si="56"/>
        <v>2.1666666599999997</v>
      </c>
      <c r="H221" s="5">
        <f t="shared" si="57"/>
        <v>1</v>
      </c>
      <c r="I221">
        <f t="shared" si="58"/>
        <v>55.6301789131088</v>
      </c>
      <c r="J221">
        <f t="shared" si="59"/>
        <v>47.424394220858623</v>
      </c>
      <c r="K221">
        <f t="shared" si="60"/>
        <v>-29.079952522125726</v>
      </c>
      <c r="L221">
        <f t="shared" si="61"/>
        <v>-10.363826833420307</v>
      </c>
      <c r="M221">
        <f t="shared" si="62"/>
        <v>-25.819051302925452</v>
      </c>
      <c r="S221">
        <f t="shared" si="51"/>
        <v>0</v>
      </c>
      <c r="T221" t="b">
        <f t="shared" si="52"/>
        <v>0</v>
      </c>
      <c r="U221" t="b">
        <f t="shared" si="53"/>
        <v>0</v>
      </c>
    </row>
    <row r="222" spans="1:21" x14ac:dyDescent="0.2">
      <c r="A222">
        <f t="shared" si="63"/>
        <v>100</v>
      </c>
      <c r="B222">
        <f t="shared" si="54"/>
        <v>44.096324888190082</v>
      </c>
      <c r="C222" s="9">
        <f t="shared" si="55"/>
        <v>1.2180000000000009</v>
      </c>
      <c r="D222" s="9">
        <f t="shared" si="49"/>
        <v>66.096324888190082</v>
      </c>
      <c r="E222" s="9">
        <f t="shared" si="50"/>
        <v>-13.86631002369575</v>
      </c>
      <c r="F222" s="9">
        <f t="shared" si="48"/>
        <v>-10.197810103290628</v>
      </c>
      <c r="G222" s="10">
        <f t="shared" si="56"/>
        <v>2.1666666599999997</v>
      </c>
      <c r="H222" s="5">
        <f t="shared" si="57"/>
        <v>1</v>
      </c>
      <c r="I222">
        <f t="shared" si="58"/>
        <v>55.658391047423812</v>
      </c>
      <c r="J222">
        <f t="shared" si="59"/>
        <v>47.3622112598581</v>
      </c>
      <c r="K222">
        <f t="shared" si="60"/>
        <v>-29.234866829943279</v>
      </c>
      <c r="L222">
        <f t="shared" si="61"/>
        <v>-10.355486753661991</v>
      </c>
      <c r="M222">
        <f t="shared" si="62"/>
        <v>-25.781957311335702</v>
      </c>
      <c r="S222">
        <f t="shared" si="51"/>
        <v>0</v>
      </c>
      <c r="T222" t="b">
        <f t="shared" si="52"/>
        <v>0</v>
      </c>
      <c r="U222" t="b">
        <f t="shared" si="53"/>
        <v>0</v>
      </c>
    </row>
    <row r="223" spans="1:21" x14ac:dyDescent="0.2">
      <c r="A223">
        <f t="shared" si="63"/>
        <v>100</v>
      </c>
      <c r="B223">
        <f t="shared" si="54"/>
        <v>44.380311756987666</v>
      </c>
      <c r="C223" s="9">
        <f t="shared" si="55"/>
        <v>1.2240000000000009</v>
      </c>
      <c r="D223" s="9">
        <f t="shared" si="49"/>
        <v>66.380311756987666</v>
      </c>
      <c r="E223" s="9">
        <f t="shared" si="50"/>
        <v>-14.042183299907013</v>
      </c>
      <c r="F223" s="9">
        <f t="shared" si="48"/>
        <v>-10.323449436860434</v>
      </c>
      <c r="G223" s="10">
        <f t="shared" si="56"/>
        <v>2.1666666599999997</v>
      </c>
      <c r="H223" s="5">
        <f t="shared" si="57"/>
        <v>1</v>
      </c>
      <c r="I223">
        <f t="shared" si="58"/>
        <v>55.687014321750269</v>
      </c>
      <c r="J223">
        <f t="shared" si="59"/>
        <v>47.300078339336125</v>
      </c>
      <c r="K223">
        <f t="shared" si="60"/>
        <v>-29.389558573811293</v>
      </c>
      <c r="L223">
        <f t="shared" si="61"/>
        <v>-10.347220231522078</v>
      </c>
      <c r="M223">
        <f t="shared" si="62"/>
        <v>-25.74483020267337</v>
      </c>
      <c r="S223">
        <f t="shared" si="51"/>
        <v>0</v>
      </c>
      <c r="T223" t="b">
        <f t="shared" si="52"/>
        <v>0</v>
      </c>
      <c r="U223" t="b">
        <f t="shared" si="53"/>
        <v>0</v>
      </c>
    </row>
    <row r="224" spans="1:21" x14ac:dyDescent="0.2">
      <c r="A224">
        <f t="shared" si="63"/>
        <v>100</v>
      </c>
      <c r="B224">
        <f t="shared" si="54"/>
        <v>44.66392597705952</v>
      </c>
      <c r="C224" s="9">
        <f t="shared" si="55"/>
        <v>1.2300000000000009</v>
      </c>
      <c r="D224" s="9">
        <f t="shared" si="49"/>
        <v>66.66392597705952</v>
      </c>
      <c r="E224" s="9">
        <f t="shared" si="50"/>
        <v>-14.218984058293529</v>
      </c>
      <c r="F224" s="9">
        <f t="shared" si="48"/>
        <v>-10.449594847043505</v>
      </c>
      <c r="G224" s="10">
        <f t="shared" si="56"/>
        <v>2.1666666599999997</v>
      </c>
      <c r="H224" s="5">
        <f t="shared" si="57"/>
        <v>1</v>
      </c>
      <c r="I224">
        <f t="shared" si="58"/>
        <v>55.716045601673841</v>
      </c>
      <c r="J224">
        <f t="shared" si="59"/>
        <v>47.237995017946993</v>
      </c>
      <c r="K224">
        <f t="shared" si="60"/>
        <v>-29.544027555027334</v>
      </c>
      <c r="L224">
        <f t="shared" si="61"/>
        <v>-10.339026304589289</v>
      </c>
      <c r="M224">
        <f t="shared" si="62"/>
        <v>-25.707669709756157</v>
      </c>
      <c r="S224">
        <f t="shared" si="51"/>
        <v>0</v>
      </c>
      <c r="T224" t="b">
        <f t="shared" si="52"/>
        <v>0</v>
      </c>
      <c r="U224" t="b">
        <f t="shared" si="53"/>
        <v>0</v>
      </c>
    </row>
    <row r="225" spans="1:21" x14ac:dyDescent="0.2">
      <c r="A225">
        <f t="shared" si="63"/>
        <v>100</v>
      </c>
      <c r="B225">
        <f t="shared" si="54"/>
        <v>44.947167844693723</v>
      </c>
      <c r="C225" s="9">
        <f t="shared" si="55"/>
        <v>1.2360000000000009</v>
      </c>
      <c r="D225" s="9">
        <f t="shared" si="49"/>
        <v>66.947167844693723</v>
      </c>
      <c r="E225" s="9">
        <f t="shared" si="50"/>
        <v>-14.396710961678469</v>
      </c>
      <c r="F225" s="9">
        <f t="shared" si="48"/>
        <v>-10.576243823703262</v>
      </c>
      <c r="G225" s="10">
        <f t="shared" si="56"/>
        <v>2.1666666599999997</v>
      </c>
      <c r="H225" s="5">
        <f t="shared" si="57"/>
        <v>1</v>
      </c>
      <c r="I225">
        <f t="shared" si="58"/>
        <v>55.74548175690343</v>
      </c>
      <c r="J225">
        <f t="shared" si="59"/>
        <v>47.17596086011946</v>
      </c>
      <c r="K225">
        <f t="shared" si="60"/>
        <v>-29.698273573285871</v>
      </c>
      <c r="L225">
        <f t="shared" si="61"/>
        <v>-10.330904015817026</v>
      </c>
      <c r="M225">
        <f t="shared" si="62"/>
        <v>-25.670475575117415</v>
      </c>
      <c r="S225">
        <f t="shared" si="51"/>
        <v>0</v>
      </c>
      <c r="T225" t="b">
        <f t="shared" si="52"/>
        <v>0</v>
      </c>
      <c r="U225" t="b">
        <f t="shared" si="53"/>
        <v>0</v>
      </c>
    </row>
    <row r="226" spans="1:21" x14ac:dyDescent="0.2">
      <c r="A226">
        <f t="shared" si="63"/>
        <v>100</v>
      </c>
      <c r="B226">
        <f t="shared" si="54"/>
        <v>45.230037653582158</v>
      </c>
      <c r="C226" s="9">
        <f t="shared" si="55"/>
        <v>1.2420000000000009</v>
      </c>
      <c r="D226" s="9">
        <f t="shared" si="49"/>
        <v>67.230037653582158</v>
      </c>
      <c r="E226" s="9">
        <f t="shared" si="50"/>
        <v>-14.575362671678537</v>
      </c>
      <c r="F226" s="9">
        <f t="shared" si="48"/>
        <v>-10.70339386180023</v>
      </c>
      <c r="G226" s="10">
        <f t="shared" si="56"/>
        <v>2.1666666599999997</v>
      </c>
      <c r="H226" s="5">
        <f t="shared" si="57"/>
        <v>1</v>
      </c>
      <c r="I226">
        <f t="shared" si="58"/>
        <v>55.775319661442325</v>
      </c>
      <c r="J226">
        <f t="shared" si="59"/>
        <v>47.11397543602456</v>
      </c>
      <c r="K226">
        <f t="shared" si="60"/>
        <v>-29.852296426736576</v>
      </c>
      <c r="L226">
        <f t="shared" si="61"/>
        <v>-10.322852413533237</v>
      </c>
      <c r="M226">
        <f t="shared" si="62"/>
        <v>-25.633247550937519</v>
      </c>
      <c r="S226">
        <f t="shared" si="51"/>
        <v>0</v>
      </c>
      <c r="T226" t="b">
        <f t="shared" si="52"/>
        <v>0</v>
      </c>
      <c r="U226" t="b">
        <f t="shared" si="53"/>
        <v>0</v>
      </c>
    </row>
    <row r="227" spans="1:21" x14ac:dyDescent="0.2">
      <c r="A227">
        <f t="shared" si="63"/>
        <v>100</v>
      </c>
      <c r="B227">
        <f t="shared" si="54"/>
        <v>45.512535694854861</v>
      </c>
      <c r="C227" s="9">
        <f t="shared" si="55"/>
        <v>1.2480000000000009</v>
      </c>
      <c r="D227" s="9">
        <f t="shared" si="49"/>
        <v>67.512535694854861</v>
      </c>
      <c r="E227" s="9">
        <f t="shared" si="50"/>
        <v>-14.754937848694873</v>
      </c>
      <c r="F227" s="9">
        <f t="shared" si="48"/>
        <v>-10.831042461367861</v>
      </c>
      <c r="G227" s="10">
        <f t="shared" si="56"/>
        <v>2.1666666599999997</v>
      </c>
      <c r="H227" s="5">
        <f t="shared" si="57"/>
        <v>1</v>
      </c>
      <c r="I227">
        <f t="shared" si="58"/>
        <v>55.805556193757809</v>
      </c>
      <c r="J227">
        <f t="shared" si="59"/>
        <v>47.052038321543364</v>
      </c>
      <c r="K227">
        <f t="shared" si="60"/>
        <v>-30.006095912042202</v>
      </c>
      <c r="L227">
        <f t="shared" si="61"/>
        <v>-10.314870551449964</v>
      </c>
      <c r="M227">
        <f t="shared" si="62"/>
        <v>-25.595985398974847</v>
      </c>
      <c r="S227">
        <f t="shared" si="51"/>
        <v>0</v>
      </c>
      <c r="T227" t="b">
        <f t="shared" si="52"/>
        <v>0</v>
      </c>
      <c r="U227" t="b">
        <f t="shared" si="53"/>
        <v>0</v>
      </c>
    </row>
    <row r="228" spans="1:21" x14ac:dyDescent="0.2">
      <c r="A228">
        <f t="shared" si="63"/>
        <v>100</v>
      </c>
      <c r="B228">
        <f t="shared" si="54"/>
        <v>45.794662257114197</v>
      </c>
      <c r="C228" s="9">
        <f t="shared" si="55"/>
        <v>1.2540000000000009</v>
      </c>
      <c r="D228" s="9">
        <f t="shared" si="49"/>
        <v>67.794662257114197</v>
      </c>
      <c r="E228" s="9">
        <f t="shared" si="50"/>
        <v>-14.935435151904308</v>
      </c>
      <c r="F228" s="9">
        <f t="shared" si="48"/>
        <v>-10.959187127488839</v>
      </c>
      <c r="G228" s="10">
        <f t="shared" si="56"/>
        <v>2.1666666599999997</v>
      </c>
      <c r="H228" s="5">
        <f t="shared" si="57"/>
        <v>1</v>
      </c>
      <c r="I228">
        <f t="shared" si="58"/>
        <v>55.836188236949035</v>
      </c>
      <c r="J228">
        <f t="shared" si="59"/>
        <v>46.990149098234667</v>
      </c>
      <c r="K228">
        <f t="shared" si="60"/>
        <v>-30.15967182443605</v>
      </c>
      <c r="L228">
        <f t="shared" si="61"/>
        <v>-10.306957488672541</v>
      </c>
      <c r="M228">
        <f t="shared" si="62"/>
        <v>-25.558688890496505</v>
      </c>
      <c r="S228">
        <f t="shared" si="51"/>
        <v>0</v>
      </c>
      <c r="T228" t="b">
        <f t="shared" si="52"/>
        <v>0</v>
      </c>
      <c r="U228" t="b">
        <f t="shared" si="53"/>
        <v>0</v>
      </c>
    </row>
    <row r="229" spans="1:21" x14ac:dyDescent="0.2">
      <c r="A229">
        <f t="shared" si="63"/>
        <v>100</v>
      </c>
      <c r="B229">
        <f t="shared" si="54"/>
        <v>46.07641762646881</v>
      </c>
      <c r="C229" s="9">
        <f t="shared" si="55"/>
        <v>1.2600000000000009</v>
      </c>
      <c r="D229" s="9">
        <f t="shared" si="49"/>
        <v>68.07641762646881</v>
      </c>
      <c r="E229" s="9">
        <f t="shared" si="50"/>
        <v>-15.116853239250952</v>
      </c>
      <c r="F229" s="9">
        <f t="shared" si="48"/>
        <v>-11.087825370271958</v>
      </c>
      <c r="G229" s="10">
        <f t="shared" si="56"/>
        <v>2.1666666599999997</v>
      </c>
      <c r="H229" s="5">
        <f t="shared" si="57"/>
        <v>1</v>
      </c>
      <c r="I229">
        <f t="shared" si="58"/>
        <v>55.867212678913234</v>
      </c>
      <c r="J229">
        <f t="shared" si="59"/>
        <v>46.928307353302635</v>
      </c>
      <c r="K229">
        <f t="shared" si="60"/>
        <v>-30.313023957779027</v>
      </c>
      <c r="L229">
        <f t="shared" si="61"/>
        <v>-10.299112289708448</v>
      </c>
      <c r="M229">
        <f t="shared" si="62"/>
        <v>-25.52135780620868</v>
      </c>
      <c r="S229">
        <f t="shared" si="51"/>
        <v>0</v>
      </c>
      <c r="T229" t="b">
        <f t="shared" si="52"/>
        <v>0</v>
      </c>
      <c r="U229" t="b">
        <f t="shared" si="53"/>
        <v>0</v>
      </c>
    </row>
    <row r="230" spans="1:21" x14ac:dyDescent="0.2">
      <c r="A230">
        <f t="shared" si="63"/>
        <v>100</v>
      </c>
      <c r="B230">
        <f t="shared" si="54"/>
        <v>46.357802086567418</v>
      </c>
      <c r="C230" s="9">
        <f t="shared" si="55"/>
        <v>1.2660000000000009</v>
      </c>
      <c r="D230" s="9">
        <f t="shared" si="49"/>
        <v>68.357802086567418</v>
      </c>
      <c r="E230" s="9">
        <f t="shared" si="50"/>
        <v>-15.299190767438137</v>
      </c>
      <c r="F230" s="9">
        <f t="shared" si="48"/>
        <v>-11.216954704829448</v>
      </c>
      <c r="G230" s="10">
        <f t="shared" si="56"/>
        <v>2.1666666599999997</v>
      </c>
      <c r="H230" s="5">
        <f t="shared" si="57"/>
        <v>1</v>
      </c>
      <c r="I230">
        <f t="shared" si="58"/>
        <v>55.898626412510211</v>
      </c>
      <c r="J230">
        <f t="shared" si="59"/>
        <v>46.866512679564387</v>
      </c>
      <c r="K230">
        <f t="shared" si="60"/>
        <v>-30.466152104616278</v>
      </c>
      <c r="L230">
        <f t="shared" si="61"/>
        <v>-10.291334024475828</v>
      </c>
      <c r="M230">
        <f t="shared" si="62"/>
        <v>-25.483991936186712</v>
      </c>
      <c r="S230">
        <f t="shared" si="51"/>
        <v>0</v>
      </c>
      <c r="T230" t="b">
        <f t="shared" si="52"/>
        <v>0</v>
      </c>
      <c r="U230" t="b">
        <f t="shared" si="53"/>
        <v>0</v>
      </c>
    </row>
    <row r="231" spans="1:21" x14ac:dyDescent="0.2">
      <c r="A231">
        <f t="shared" si="63"/>
        <v>100</v>
      </c>
      <c r="B231">
        <f t="shared" si="54"/>
        <v>46.638815918632361</v>
      </c>
      <c r="C231" s="9">
        <f t="shared" si="55"/>
        <v>1.2720000000000009</v>
      </c>
      <c r="D231" s="9">
        <f t="shared" si="49"/>
        <v>68.638815918632361</v>
      </c>
      <c r="E231" s="9">
        <f t="shared" si="50"/>
        <v>-15.482446391920686</v>
      </c>
      <c r="F231" s="9">
        <f t="shared" si="48"/>
        <v>-11.346572651254862</v>
      </c>
      <c r="G231" s="10">
        <f t="shared" si="56"/>
        <v>2.1666666599999997</v>
      </c>
      <c r="H231" s="5">
        <f t="shared" si="57"/>
        <v>1</v>
      </c>
      <c r="I231">
        <f t="shared" si="58"/>
        <v>55.930426335725137</v>
      </c>
      <c r="J231">
        <f t="shared" si="59"/>
        <v>46.80476467541753</v>
      </c>
      <c r="K231">
        <f t="shared" si="60"/>
        <v>-30.619056056233397</v>
      </c>
      <c r="L231">
        <f t="shared" si="61"/>
        <v>-10.283621768311656</v>
      </c>
      <c r="M231">
        <f t="shared" si="62"/>
        <v>-25.446591079804897</v>
      </c>
      <c r="S231">
        <f t="shared" si="51"/>
        <v>0</v>
      </c>
      <c r="T231" t="b">
        <f t="shared" si="52"/>
        <v>0</v>
      </c>
      <c r="U231" t="b">
        <f t="shared" si="53"/>
        <v>0</v>
      </c>
    </row>
    <row r="232" spans="1:21" x14ac:dyDescent="0.2">
      <c r="A232">
        <f t="shared" si="63"/>
        <v>100</v>
      </c>
      <c r="B232">
        <f t="shared" si="54"/>
        <v>46.919459401493043</v>
      </c>
      <c r="C232" s="9">
        <f t="shared" si="55"/>
        <v>1.2780000000000009</v>
      </c>
      <c r="D232" s="9">
        <f t="shared" si="49"/>
        <v>68.919459401493043</v>
      </c>
      <c r="E232" s="9">
        <f t="shared" si="50"/>
        <v>-15.666618766897523</v>
      </c>
      <c r="F232" s="9">
        <f t="shared" si="48"/>
        <v>-11.476676734601465</v>
      </c>
      <c r="G232" s="10">
        <f t="shared" si="56"/>
        <v>2.1666666599999997</v>
      </c>
      <c r="H232" s="5">
        <f t="shared" si="57"/>
        <v>1</v>
      </c>
      <c r="I232">
        <f t="shared" si="58"/>
        <v>55.962609351829535</v>
      </c>
      <c r="J232">
        <f t="shared" si="59"/>
        <v>46.743062944807662</v>
      </c>
      <c r="K232">
        <f t="shared" si="60"/>
        <v>-30.771735602712226</v>
      </c>
      <c r="L232">
        <f t="shared" si="61"/>
        <v>-10.275974601979543</v>
      </c>
      <c r="M232">
        <f t="shared" si="62"/>
        <v>-25.409155045665962</v>
      </c>
      <c r="S232">
        <f t="shared" si="51"/>
        <v>0</v>
      </c>
      <c r="T232" t="b">
        <f t="shared" si="52"/>
        <v>0</v>
      </c>
      <c r="U232" t="b">
        <f t="shared" si="53"/>
        <v>0</v>
      </c>
    </row>
    <row r="233" spans="1:21" x14ac:dyDescent="0.2">
      <c r="A233">
        <f t="shared" si="63"/>
        <v>100</v>
      </c>
      <c r="B233">
        <f t="shared" si="54"/>
        <v>47.199732811619057</v>
      </c>
      <c r="C233" s="9">
        <f t="shared" si="55"/>
        <v>1.2840000000000009</v>
      </c>
      <c r="D233" s="9">
        <f t="shared" si="49"/>
        <v>69.199732811619057</v>
      </c>
      <c r="E233" s="9">
        <f t="shared" si="50"/>
        <v>-15.851706545304618</v>
      </c>
      <c r="F233" s="9">
        <f t="shared" si="48"/>
        <v>-11.607264484861048</v>
      </c>
      <c r="G233" s="10">
        <f t="shared" si="56"/>
        <v>2.1666666599999997</v>
      </c>
      <c r="H233" s="5">
        <f t="shared" si="57"/>
        <v>1</v>
      </c>
      <c r="I233">
        <f t="shared" si="58"/>
        <v>55.995172369540541</v>
      </c>
      <c r="J233">
        <f t="shared" si="59"/>
        <v>46.681407097195788</v>
      </c>
      <c r="K233">
        <f t="shared" si="60"/>
        <v>-30.924190532986223</v>
      </c>
      <c r="L233">
        <f t="shared" si="61"/>
        <v>-10.268391611677197</v>
      </c>
      <c r="M233">
        <f t="shared" si="62"/>
        <v>-25.371683651530326</v>
      </c>
      <c r="S233">
        <f t="shared" si="51"/>
        <v>0</v>
      </c>
      <c r="T233" t="b">
        <f t="shared" si="52"/>
        <v>0</v>
      </c>
      <c r="U233" t="b">
        <f t="shared" si="53"/>
        <v>0</v>
      </c>
    </row>
    <row r="234" spans="1:21" x14ac:dyDescent="0.2">
      <c r="A234">
        <f t="shared" si="63"/>
        <v>100</v>
      </c>
      <c r="B234">
        <f t="shared" si="54"/>
        <v>47.479636423153224</v>
      </c>
      <c r="C234" s="9">
        <f t="shared" si="55"/>
        <v>1.2900000000000009</v>
      </c>
      <c r="D234" s="9">
        <f t="shared" si="49"/>
        <v>69.479636423153224</v>
      </c>
      <c r="E234" s="9">
        <f t="shared" si="50"/>
        <v>-16.037708378808262</v>
      </c>
      <c r="F234" s="9">
        <f t="shared" si="48"/>
        <v>-11.738333436943318</v>
      </c>
      <c r="G234" s="10">
        <f t="shared" si="56"/>
        <v>2.1666666599999997</v>
      </c>
      <c r="H234" s="5">
        <f t="shared" si="57"/>
        <v>1</v>
      </c>
      <c r="I234">
        <f t="shared" si="58"/>
        <v>56.028112303178332</v>
      </c>
      <c r="J234">
        <f t="shared" si="59"/>
        <v>46.619796747525726</v>
      </c>
      <c r="K234">
        <f t="shared" si="60"/>
        <v>-31.076420634895406</v>
      </c>
      <c r="L234">
        <f t="shared" si="61"/>
        <v>-10.260871889043511</v>
      </c>
      <c r="M234">
        <f t="shared" si="62"/>
        <v>-25.334176724245079</v>
      </c>
      <c r="S234">
        <f t="shared" si="51"/>
        <v>0</v>
      </c>
      <c r="T234" t="b">
        <f t="shared" si="52"/>
        <v>0</v>
      </c>
      <c r="U234" t="b">
        <f t="shared" si="53"/>
        <v>0</v>
      </c>
    </row>
    <row r="235" spans="1:21" x14ac:dyDescent="0.2">
      <c r="A235">
        <f t="shared" si="63"/>
        <v>100</v>
      </c>
      <c r="B235">
        <f t="shared" si="54"/>
        <v>47.759170507944376</v>
      </c>
      <c r="C235" s="9">
        <f t="shared" si="55"/>
        <v>1.2960000000000009</v>
      </c>
      <c r="D235" s="9">
        <f t="shared" si="49"/>
        <v>69.759170507944376</v>
      </c>
      <c r="E235" s="9">
        <f t="shared" si="50"/>
        <v>-16.224622917798669</v>
      </c>
      <c r="F235" s="9">
        <f t="shared" si="48"/>
        <v>-11.869881130655745</v>
      </c>
      <c r="G235" s="10">
        <f t="shared" si="56"/>
        <v>2.1666666599999997</v>
      </c>
      <c r="H235" s="5">
        <f t="shared" si="57"/>
        <v>1</v>
      </c>
      <c r="I235">
        <f t="shared" si="58"/>
        <v>56.061426072821803</v>
      </c>
      <c r="J235">
        <f t="shared" si="59"/>
        <v>46.558231516191462</v>
      </c>
      <c r="K235">
        <f t="shared" si="60"/>
        <v>-31.228425695240876</v>
      </c>
      <c r="L235">
        <f t="shared" si="61"/>
        <v>-10.253414531165307</v>
      </c>
      <c r="M235">
        <f t="shared" si="62"/>
        <v>-25.296634099672701</v>
      </c>
      <c r="S235">
        <f t="shared" si="51"/>
        <v>0</v>
      </c>
      <c r="T235" t="b">
        <f t="shared" si="52"/>
        <v>0</v>
      </c>
      <c r="U235" t="b">
        <f t="shared" si="53"/>
        <v>0</v>
      </c>
    </row>
    <row r="236" spans="1:21" x14ac:dyDescent="0.2">
      <c r="A236">
        <f t="shared" si="63"/>
        <v>100</v>
      </c>
      <c r="B236">
        <f t="shared" si="54"/>
        <v>48.038335335579958</v>
      </c>
      <c r="C236" s="9">
        <f t="shared" si="55"/>
        <v>1.3020000000000009</v>
      </c>
      <c r="D236" s="9">
        <f t="shared" si="49"/>
        <v>70.038335335579958</v>
      </c>
      <c r="E236" s="9">
        <f t="shared" si="50"/>
        <v>-16.412448811383907</v>
      </c>
      <c r="F236" s="9">
        <f t="shared" si="48"/>
        <v>-12.00190511068385</v>
      </c>
      <c r="G236" s="10">
        <f t="shared" si="56"/>
        <v>2.1666666599999997</v>
      </c>
      <c r="H236" s="5">
        <f t="shared" si="57"/>
        <v>1</v>
      </c>
      <c r="I236">
        <f t="shared" si="58"/>
        <v>56.09511060446237</v>
      </c>
      <c r="J236">
        <f t="shared" si="59"/>
        <v>46.496711029004473</v>
      </c>
      <c r="K236">
        <f t="shared" si="60"/>
        <v>-31.380205499838912</v>
      </c>
      <c r="L236">
        <f t="shared" si="61"/>
        <v>-10.246018640583712</v>
      </c>
      <c r="M236">
        <f t="shared" si="62"/>
        <v>-25.25905562261957</v>
      </c>
      <c r="S236">
        <f t="shared" si="51"/>
        <v>0</v>
      </c>
      <c r="T236" t="b">
        <f t="shared" si="52"/>
        <v>0</v>
      </c>
      <c r="U236" t="b">
        <f t="shared" si="53"/>
        <v>0</v>
      </c>
    </row>
    <row r="237" spans="1:21" x14ac:dyDescent="0.2">
      <c r="A237">
        <f t="shared" si="63"/>
        <v>100</v>
      </c>
      <c r="B237">
        <f t="shared" si="54"/>
        <v>48.31713117341846</v>
      </c>
      <c r="C237" s="9">
        <f t="shared" si="55"/>
        <v>1.3080000000000009</v>
      </c>
      <c r="D237" s="9">
        <f t="shared" si="49"/>
        <v>70.31713117341846</v>
      </c>
      <c r="E237" s="9">
        <f t="shared" si="50"/>
        <v>-16.601184707384149</v>
      </c>
      <c r="F237" s="9">
        <f t="shared" si="48"/>
        <v>-12.134402926572029</v>
      </c>
      <c r="G237" s="10">
        <f t="shared" si="56"/>
        <v>2.1666666599999997</v>
      </c>
      <c r="H237" s="5">
        <f t="shared" si="57"/>
        <v>1</v>
      </c>
      <c r="I237">
        <f t="shared" si="58"/>
        <v>56.129162830155906</v>
      </c>
      <c r="J237">
        <f t="shared" si="59"/>
        <v>46.435234917160969</v>
      </c>
      <c r="K237">
        <f t="shared" si="60"/>
        <v>-31.531759833574629</v>
      </c>
      <c r="L237">
        <f t="shared" si="61"/>
        <v>-10.238683325300133</v>
      </c>
      <c r="M237">
        <f t="shared" si="62"/>
        <v>-25.221441146764256</v>
      </c>
      <c r="S237">
        <f t="shared" si="51"/>
        <v>0</v>
      </c>
      <c r="T237" t="b">
        <f t="shared" si="52"/>
        <v>0</v>
      </c>
      <c r="U237" t="b">
        <f t="shared" si="53"/>
        <v>0</v>
      </c>
    </row>
    <row r="238" spans="1:21" x14ac:dyDescent="0.2">
      <c r="A238">
        <f t="shared" si="63"/>
        <v>100</v>
      </c>
      <c r="B238">
        <f t="shared" si="54"/>
        <v>48.595558286621568</v>
      </c>
      <c r="C238" s="9">
        <f t="shared" si="55"/>
        <v>1.3140000000000009</v>
      </c>
      <c r="D238" s="9">
        <f t="shared" si="49"/>
        <v>70.595558286621568</v>
      </c>
      <c r="E238" s="9">
        <f t="shared" si="50"/>
        <v>-16.79082925232624</v>
      </c>
      <c r="F238" s="9">
        <f t="shared" si="48"/>
        <v>-12.267372132704786</v>
      </c>
      <c r="G238" s="10">
        <f t="shared" si="56"/>
        <v>2.1666666599999997</v>
      </c>
      <c r="H238" s="5">
        <f t="shared" si="57"/>
        <v>1</v>
      </c>
      <c r="I238">
        <f t="shared" si="58"/>
        <v>56.163579688172931</v>
      </c>
      <c r="J238">
        <f t="shared" si="59"/>
        <v>46.373802817209167</v>
      </c>
      <c r="K238">
        <f t="shared" si="60"/>
        <v>-31.683088480455215</v>
      </c>
      <c r="L238">
        <f t="shared" si="61"/>
        <v>-10.231407698781927</v>
      </c>
      <c r="M238">
        <f t="shared" si="62"/>
        <v>-25.183790534585555</v>
      </c>
      <c r="S238">
        <f t="shared" si="51"/>
        <v>0</v>
      </c>
      <c r="T238" t="b">
        <f t="shared" si="52"/>
        <v>0</v>
      </c>
      <c r="U238" t="b">
        <f t="shared" si="53"/>
        <v>0</v>
      </c>
    </row>
    <row r="239" spans="1:21" x14ac:dyDescent="0.2">
      <c r="A239">
        <f t="shared" si="63"/>
        <v>100</v>
      </c>
      <c r="B239">
        <f t="shared" si="54"/>
        <v>48.873616938186245</v>
      </c>
      <c r="C239" s="9">
        <f t="shared" si="55"/>
        <v>1.320000000000001</v>
      </c>
      <c r="D239" s="9">
        <f t="shared" si="49"/>
        <v>70.873616938186245</v>
      </c>
      <c r="E239" s="9">
        <f t="shared" si="50"/>
        <v>-16.981381091438593</v>
      </c>
      <c r="F239" s="9">
        <f t="shared" si="48"/>
        <v>-12.400810288288461</v>
      </c>
      <c r="G239" s="10">
        <f t="shared" si="56"/>
        <v>2.1666666599999997</v>
      </c>
      <c r="H239" s="5">
        <f t="shared" si="57"/>
        <v>1</v>
      </c>
      <c r="I239">
        <f t="shared" si="58"/>
        <v>56.198358123146782</v>
      </c>
      <c r="J239">
        <f t="shared" si="59"/>
        <v>46.312414371016473</v>
      </c>
      <c r="K239">
        <f t="shared" si="60"/>
        <v>-31.834191223662728</v>
      </c>
      <c r="L239">
        <f t="shared" si="61"/>
        <v>-10.224190879967631</v>
      </c>
      <c r="M239">
        <f t="shared" si="62"/>
        <v>-25.146103657290404</v>
      </c>
      <c r="S239">
        <f t="shared" si="51"/>
        <v>0</v>
      </c>
      <c r="T239" t="b">
        <f t="shared" si="52"/>
        <v>0</v>
      </c>
      <c r="U239" t="b">
        <f t="shared" si="53"/>
        <v>0</v>
      </c>
    </row>
    <row r="240" spans="1:21" x14ac:dyDescent="0.2">
      <c r="A240">
        <f t="shared" si="63"/>
        <v>100</v>
      </c>
      <c r="B240">
        <f t="shared" si="54"/>
        <v>49.151307388976505</v>
      </c>
      <c r="C240" s="9">
        <f t="shared" si="55"/>
        <v>1.326000000000001</v>
      </c>
      <c r="D240" s="9">
        <f t="shared" si="49"/>
        <v>71.151307388976505</v>
      </c>
      <c r="E240" s="9">
        <f t="shared" si="50"/>
        <v>-17.172838868646402</v>
      </c>
      <c r="F240" s="9">
        <f t="shared" si="48"/>
        <v>-12.534714957333421</v>
      </c>
      <c r="G240" s="10">
        <f t="shared" si="56"/>
        <v>2.1666666599999997</v>
      </c>
      <c r="H240" s="5">
        <f t="shared" si="57"/>
        <v>1</v>
      </c>
      <c r="I240">
        <f t="shared" si="58"/>
        <v>56.233495086220046</v>
      </c>
      <c r="J240">
        <f t="shared" si="59"/>
        <v>46.251069225736664</v>
      </c>
      <c r="K240">
        <f t="shared" si="60"/>
        <v>-31.985067845606469</v>
      </c>
      <c r="L240">
        <f t="shared" si="61"/>
        <v>-10.217031993271871</v>
      </c>
      <c r="M240">
        <f t="shared" si="62"/>
        <v>-25.108380394741509</v>
      </c>
      <c r="S240">
        <f t="shared" si="51"/>
        <v>0</v>
      </c>
      <c r="T240" t="b">
        <f t="shared" si="52"/>
        <v>0</v>
      </c>
      <c r="U240" t="b">
        <f t="shared" si="53"/>
        <v>0</v>
      </c>
    </row>
    <row r="241" spans="1:21" x14ac:dyDescent="0.2">
      <c r="A241">
        <f t="shared" si="63"/>
        <v>100</v>
      </c>
      <c r="B241">
        <f t="shared" si="54"/>
        <v>49.428629897755044</v>
      </c>
      <c r="C241" s="9">
        <f t="shared" si="55"/>
        <v>1.332000000000001</v>
      </c>
      <c r="D241" s="9">
        <f t="shared" si="49"/>
        <v>71.428629897755044</v>
      </c>
      <c r="E241" s="9">
        <f t="shared" si="50"/>
        <v>-17.365201226567144</v>
      </c>
      <c r="F241" s="9">
        <f t="shared" si="48"/>
        <v>-12.669083708636661</v>
      </c>
      <c r="G241" s="10">
        <f t="shared" si="56"/>
        <v>2.1666666599999997</v>
      </c>
      <c r="H241" s="5">
        <f t="shared" si="57"/>
        <v>1</v>
      </c>
      <c r="I241">
        <f t="shared" si="58"/>
        <v>56.268987535188963</v>
      </c>
      <c r="J241">
        <f t="shared" si="59"/>
        <v>46.189767033777031</v>
      </c>
      <c r="K241">
        <f t="shared" si="60"/>
        <v>-32.135718127974918</v>
      </c>
      <c r="L241">
        <f t="shared" si="61"/>
        <v>-10.209930168589873</v>
      </c>
      <c r="M241">
        <f t="shared" si="62"/>
        <v>-25.070620635384877</v>
      </c>
      <c r="S241">
        <f t="shared" si="51"/>
        <v>0</v>
      </c>
      <c r="T241" t="b">
        <f t="shared" si="52"/>
        <v>0</v>
      </c>
      <c r="U241" t="b">
        <f t="shared" si="53"/>
        <v>0</v>
      </c>
    </row>
    <row r="242" spans="1:21" x14ac:dyDescent="0.2">
      <c r="A242">
        <f t="shared" si="63"/>
        <v>100</v>
      </c>
      <c r="B242">
        <f t="shared" si="54"/>
        <v>49.705584721214677</v>
      </c>
      <c r="C242" s="9">
        <f t="shared" si="55"/>
        <v>1.338000000000001</v>
      </c>
      <c r="D242" s="9">
        <f t="shared" si="49"/>
        <v>71.705584721214677</v>
      </c>
      <c r="E242" s="9">
        <f t="shared" si="50"/>
        <v>-17.558466806506431</v>
      </c>
      <c r="F242" s="9">
        <f t="shared" si="48"/>
        <v>-12.803914115764925</v>
      </c>
      <c r="G242" s="10">
        <f t="shared" si="56"/>
        <v>2.1666666599999997</v>
      </c>
      <c r="H242" s="5">
        <f t="shared" si="57"/>
        <v>1</v>
      </c>
      <c r="I242">
        <f t="shared" si="58"/>
        <v>56.304832434646038</v>
      </c>
      <c r="J242">
        <f t="shared" si="59"/>
        <v>46.12850745276549</v>
      </c>
      <c r="K242">
        <f t="shared" si="60"/>
        <v>-32.286141851787228</v>
      </c>
      <c r="L242">
        <f t="shared" si="61"/>
        <v>-10.202884541301595</v>
      </c>
      <c r="M242">
        <f t="shared" si="62"/>
        <v>-25.032824276177148</v>
      </c>
      <c r="S242">
        <f t="shared" si="51"/>
        <v>0</v>
      </c>
      <c r="T242" t="b">
        <f t="shared" si="52"/>
        <v>0</v>
      </c>
      <c r="U242" t="b">
        <f t="shared" si="53"/>
        <v>0</v>
      </c>
    </row>
    <row r="243" spans="1:21" x14ac:dyDescent="0.2">
      <c r="A243">
        <f t="shared" si="63"/>
        <v>100</v>
      </c>
      <c r="B243">
        <f t="shared" si="54"/>
        <v>49.982172114009529</v>
      </c>
      <c r="C243" s="9">
        <f t="shared" si="55"/>
        <v>1.344000000000001</v>
      </c>
      <c r="D243" s="9">
        <f t="shared" si="49"/>
        <v>71.982172114009529</v>
      </c>
      <c r="E243" s="9">
        <f t="shared" si="50"/>
        <v>-17.752634248454125</v>
      </c>
      <c r="F243" s="9">
        <f t="shared" si="48"/>
        <v>-12.939203757038166</v>
      </c>
      <c r="G243" s="10">
        <f t="shared" si="56"/>
        <v>2.1666666599999997</v>
      </c>
      <c r="H243" s="5">
        <f t="shared" si="57"/>
        <v>1</v>
      </c>
      <c r="I243">
        <f t="shared" si="58"/>
        <v>56.341026756120627</v>
      </c>
      <c r="J243">
        <f t="shared" si="59"/>
        <v>46.067290145517681</v>
      </c>
      <c r="K243">
        <f t="shared" si="60"/>
        <v>-32.436338797444293</v>
      </c>
      <c r="L243">
        <f t="shared" si="61"/>
        <v>-10.195894252275496</v>
      </c>
      <c r="M243">
        <f t="shared" si="62"/>
        <v>-24.994991222512759</v>
      </c>
      <c r="S243">
        <f t="shared" si="51"/>
        <v>0</v>
      </c>
      <c r="T243" t="b">
        <f t="shared" si="52"/>
        <v>0</v>
      </c>
      <c r="U243" t="b">
        <f t="shared" si="53"/>
        <v>0</v>
      </c>
    </row>
    <row r="244" spans="1:21" x14ac:dyDescent="0.2">
      <c r="A244">
        <f t="shared" si="63"/>
        <v>100</v>
      </c>
      <c r="B244">
        <f t="shared" si="54"/>
        <v>50.258392328786101</v>
      </c>
      <c r="C244" s="9">
        <f t="shared" si="55"/>
        <v>1.350000000000001</v>
      </c>
      <c r="D244" s="9">
        <f t="shared" si="49"/>
        <v>72.258392328786101</v>
      </c>
      <c r="E244" s="9">
        <f t="shared" si="50"/>
        <v>-17.947702191080797</v>
      </c>
      <c r="F244" s="9">
        <f t="shared" si="48"/>
        <v>-13.07495021551353</v>
      </c>
      <c r="G244" s="10">
        <f t="shared" si="56"/>
        <v>2.1666666599999997</v>
      </c>
      <c r="H244" s="5">
        <f t="shared" si="57"/>
        <v>1</v>
      </c>
      <c r="I244">
        <f t="shared" si="58"/>
        <v>56.377567478217692</v>
      </c>
      <c r="J244">
        <f t="shared" si="59"/>
        <v>46.006114780004026</v>
      </c>
      <c r="K244">
        <f t="shared" si="60"/>
        <v>-32.586308744779366</v>
      </c>
      <c r="L244">
        <f t="shared" si="61"/>
        <v>-10.18895844787191</v>
      </c>
      <c r="M244">
        <f t="shared" si="62"/>
        <v>-24.957121388150981</v>
      </c>
      <c r="S244">
        <f t="shared" si="51"/>
        <v>0</v>
      </c>
      <c r="T244" t="b">
        <f t="shared" si="52"/>
        <v>0</v>
      </c>
      <c r="U244" t="b">
        <f t="shared" si="53"/>
        <v>0</v>
      </c>
    </row>
    <row r="245" spans="1:21" x14ac:dyDescent="0.2">
      <c r="A245">
        <f t="shared" si="63"/>
        <v>100</v>
      </c>
      <c r="B245">
        <f t="shared" si="54"/>
        <v>50.534245616214065</v>
      </c>
      <c r="C245" s="9">
        <f t="shared" si="55"/>
        <v>1.356000000000001</v>
      </c>
      <c r="D245" s="9">
        <f t="shared" si="49"/>
        <v>72.534245616214065</v>
      </c>
      <c r="E245" s="9">
        <f t="shared" si="50"/>
        <v>-18.14366927173446</v>
      </c>
      <c r="F245" s="9">
        <f t="shared" si="48"/>
        <v>-13.211151078969728</v>
      </c>
      <c r="G245" s="10">
        <f t="shared" si="56"/>
        <v>2.1666666599999997</v>
      </c>
      <c r="H245" s="5">
        <f t="shared" si="57"/>
        <v>1</v>
      </c>
      <c r="I245">
        <f t="shared" si="58"/>
        <v>56.414451586754559</v>
      </c>
      <c r="J245">
        <f t="shared" si="59"/>
        <v>45.944981029316793</v>
      </c>
      <c r="K245">
        <f t="shared" si="60"/>
        <v>-32.736051473108269</v>
      </c>
      <c r="L245">
        <f t="shared" si="61"/>
        <v>-10.182076279946067</v>
      </c>
      <c r="M245">
        <f t="shared" si="62"/>
        <v>-24.919214695142824</v>
      </c>
      <c r="S245">
        <f t="shared" si="51"/>
        <v>0</v>
      </c>
      <c r="T245" t="b">
        <f t="shared" si="52"/>
        <v>0</v>
      </c>
      <c r="U245" t="b">
        <f t="shared" si="53"/>
        <v>0</v>
      </c>
    </row>
    <row r="246" spans="1:21" x14ac:dyDescent="0.2">
      <c r="A246">
        <f t="shared" si="63"/>
        <v>100</v>
      </c>
      <c r="B246">
        <f t="shared" si="54"/>
        <v>50.80973222501693</v>
      </c>
      <c r="C246" s="9">
        <f t="shared" si="55"/>
        <v>1.362000000000001</v>
      </c>
      <c r="D246" s="9">
        <f t="shared" si="49"/>
        <v>72.80973222501693</v>
      </c>
      <c r="E246" s="9">
        <f t="shared" si="50"/>
        <v>-18.340534126437621</v>
      </c>
      <c r="F246" s="9">
        <f t="shared" si="48"/>
        <v>-13.347803939891822</v>
      </c>
      <c r="G246" s="10">
        <f t="shared" si="56"/>
        <v>2.1666666599999997</v>
      </c>
      <c r="H246" s="5">
        <f t="shared" si="57"/>
        <v>1</v>
      </c>
      <c r="I246">
        <f t="shared" si="58"/>
        <v>56.451676074895751</v>
      </c>
      <c r="J246">
        <f t="shared" si="59"/>
        <v>45.883888571637115</v>
      </c>
      <c r="K246">
        <f t="shared" si="60"/>
        <v>-32.885566761279122</v>
      </c>
      <c r="L246">
        <f t="shared" si="61"/>
        <v>-10.175246905850701</v>
      </c>
      <c r="M246">
        <f t="shared" si="62"/>
        <v>-24.881271073757794</v>
      </c>
      <c r="S246">
        <f t="shared" si="51"/>
        <v>0</v>
      </c>
      <c r="T246" t="b">
        <f t="shared" si="52"/>
        <v>0</v>
      </c>
      <c r="U246" t="b">
        <f t="shared" si="53"/>
        <v>0</v>
      </c>
    </row>
    <row r="247" spans="1:21" x14ac:dyDescent="0.2">
      <c r="A247">
        <f t="shared" si="63"/>
        <v>100</v>
      </c>
      <c r="B247">
        <f t="shared" si="54"/>
        <v>51.084852402002454</v>
      </c>
      <c r="C247" s="9">
        <f t="shared" si="55"/>
        <v>1.368000000000001</v>
      </c>
      <c r="D247" s="9">
        <f t="shared" si="49"/>
        <v>73.084852402002454</v>
      </c>
      <c r="E247" s="9">
        <f t="shared" si="50"/>
        <v>-18.538295389884624</v>
      </c>
      <c r="F247" s="9">
        <f t="shared" si="48"/>
        <v>-13.484906395456484</v>
      </c>
      <c r="G247" s="10">
        <f t="shared" si="56"/>
        <v>2.1666666599999997</v>
      </c>
      <c r="H247" s="5">
        <f t="shared" si="57"/>
        <v>1</v>
      </c>
      <c r="I247">
        <f t="shared" si="58"/>
        <v>56.48923794328585</v>
      </c>
      <c r="J247">
        <f t="shared" si="59"/>
        <v>45.822837090202007</v>
      </c>
      <c r="K247">
        <f t="shared" si="60"/>
        <v>-33.034854387721666</v>
      </c>
      <c r="L247">
        <f t="shared" si="61"/>
        <v>-10.1684694884383</v>
      </c>
      <c r="M247">
        <f t="shared" si="62"/>
        <v>-24.843290462410586</v>
      </c>
      <c r="S247">
        <f t="shared" si="51"/>
        <v>0</v>
      </c>
      <c r="T247" t="b">
        <f t="shared" si="52"/>
        <v>0</v>
      </c>
      <c r="U247" t="b">
        <f t="shared" si="53"/>
        <v>0</v>
      </c>
    </row>
    <row r="248" spans="1:21" x14ac:dyDescent="0.2">
      <c r="A248">
        <f t="shared" si="63"/>
        <v>100</v>
      </c>
      <c r="B248">
        <f t="shared" si="54"/>
        <v>51.359606392092871</v>
      </c>
      <c r="C248" s="9">
        <f t="shared" si="55"/>
        <v>1.374000000000001</v>
      </c>
      <c r="D248" s="9">
        <f t="shared" si="49"/>
        <v>73.359606392092871</v>
      </c>
      <c r="E248" s="9">
        <f t="shared" si="50"/>
        <v>-18.736951695439277</v>
      </c>
      <c r="F248" s="9">
        <f t="shared" si="48"/>
        <v>-13.622456047517582</v>
      </c>
      <c r="G248" s="10">
        <f t="shared" si="56"/>
        <v>2.1666666599999997</v>
      </c>
      <c r="H248" s="5">
        <f t="shared" si="57"/>
        <v>1</v>
      </c>
      <c r="I248">
        <f t="shared" si="58"/>
        <v>56.527134200180456</v>
      </c>
      <c r="J248">
        <f t="shared" si="59"/>
        <v>45.761826273271375</v>
      </c>
      <c r="K248">
        <f t="shared" si="60"/>
        <v>-33.183914130496127</v>
      </c>
      <c r="L248">
        <f t="shared" si="61"/>
        <v>-10.161743196062979</v>
      </c>
      <c r="M248">
        <f t="shared" si="62"/>
        <v>-24.805272807587595</v>
      </c>
      <c r="S248">
        <f t="shared" si="51"/>
        <v>0</v>
      </c>
      <c r="T248" t="b">
        <f t="shared" si="52"/>
        <v>0</v>
      </c>
      <c r="U248" t="b">
        <f t="shared" si="53"/>
        <v>0</v>
      </c>
    </row>
    <row r="249" spans="1:21" x14ac:dyDescent="0.2">
      <c r="A249">
        <f t="shared" si="63"/>
        <v>100</v>
      </c>
      <c r="B249">
        <f t="shared" si="54"/>
        <v>51.633994438354975</v>
      </c>
      <c r="C249" s="9">
        <f t="shared" si="55"/>
        <v>1.380000000000001</v>
      </c>
      <c r="D249" s="9">
        <f t="shared" si="49"/>
        <v>73.633994438354975</v>
      </c>
      <c r="E249" s="9">
        <f t="shared" si="50"/>
        <v>-18.936501675132792</v>
      </c>
      <c r="F249" s="9">
        <f t="shared" si="48"/>
        <v>-13.760450502592253</v>
      </c>
      <c r="G249" s="10">
        <f t="shared" si="56"/>
        <v>2.1666666599999997</v>
      </c>
      <c r="H249" s="5">
        <f t="shared" si="57"/>
        <v>1</v>
      </c>
      <c r="I249">
        <f t="shared" si="58"/>
        <v>56.565361861575091</v>
      </c>
      <c r="J249">
        <f t="shared" si="59"/>
        <v>45.700855814095</v>
      </c>
      <c r="K249">
        <f t="shared" si="60"/>
        <v>-33.332745767341656</v>
      </c>
      <c r="L249">
        <f t="shared" si="61"/>
        <v>-10.155067202581954</v>
      </c>
      <c r="M249">
        <f t="shared" si="62"/>
        <v>-24.767218063773434</v>
      </c>
      <c r="S249">
        <f t="shared" si="51"/>
        <v>0</v>
      </c>
      <c r="T249" t="b">
        <f t="shared" si="52"/>
        <v>0</v>
      </c>
      <c r="U249" t="b">
        <f t="shared" si="53"/>
        <v>0</v>
      </c>
    </row>
    <row r="250" spans="1:21" x14ac:dyDescent="0.2">
      <c r="A250">
        <f t="shared" si="63"/>
        <v>100</v>
      </c>
      <c r="B250">
        <f t="shared" si="54"/>
        <v>51.908016782029904</v>
      </c>
      <c r="C250" s="9">
        <f t="shared" si="55"/>
        <v>1.386000000000001</v>
      </c>
      <c r="D250" s="9">
        <f t="shared" si="49"/>
        <v>73.908016782029904</v>
      </c>
      <c r="E250" s="9">
        <f t="shared" si="50"/>
        <v>-19.136943959661991</v>
      </c>
      <c r="F250" s="9">
        <f t="shared" si="48"/>
        <v>-13.89888737184735</v>
      </c>
      <c r="G250" s="10">
        <f t="shared" si="56"/>
        <v>2.1666666599999997</v>
      </c>
      <c r="H250" s="5">
        <f t="shared" si="57"/>
        <v>1</v>
      </c>
      <c r="I250">
        <f t="shared" si="58"/>
        <v>56.603917951332214</v>
      </c>
      <c r="J250">
        <f t="shared" si="59"/>
        <v>45.639925410879506</v>
      </c>
      <c r="K250">
        <f t="shared" si="60"/>
        <v>-33.481349075724296</v>
      </c>
      <c r="L250">
        <f t="shared" si="61"/>
        <v>-10.14844068735664</v>
      </c>
      <c r="M250">
        <f t="shared" si="62"/>
        <v>-24.72912619337729</v>
      </c>
      <c r="S250">
        <f t="shared" si="51"/>
        <v>0</v>
      </c>
      <c r="T250" t="b">
        <f t="shared" si="52"/>
        <v>0</v>
      </c>
      <c r="U250" t="b">
        <f t="shared" si="53"/>
        <v>0</v>
      </c>
    </row>
    <row r="251" spans="1:21" x14ac:dyDescent="0.2">
      <c r="A251">
        <f t="shared" si="63"/>
        <v>100</v>
      </c>
      <c r="B251">
        <f t="shared" si="54"/>
        <v>52.181673662562815</v>
      </c>
      <c r="C251" s="9">
        <f t="shared" si="55"/>
        <v>1.392000000000001</v>
      </c>
      <c r="D251" s="9">
        <f t="shared" si="49"/>
        <v>74.181673662562815</v>
      </c>
      <c r="E251" s="9">
        <f t="shared" si="50"/>
        <v>-19.338277178387816</v>
      </c>
      <c r="F251" s="9">
        <f t="shared" si="48"/>
        <v>-14.037764271086266</v>
      </c>
      <c r="G251" s="10">
        <f t="shared" si="56"/>
        <v>2.1666666599999997</v>
      </c>
      <c r="H251" s="5">
        <f t="shared" si="57"/>
        <v>1</v>
      </c>
      <c r="I251">
        <f t="shared" si="58"/>
        <v>56.642799501306229</v>
      </c>
      <c r="J251">
        <f t="shared" si="59"/>
        <v>45.579034766755363</v>
      </c>
      <c r="K251">
        <f t="shared" si="60"/>
        <v>-33.629723832884558</v>
      </c>
      <c r="L251">
        <f t="shared" si="61"/>
        <v>-10.141862835253393</v>
      </c>
      <c r="M251">
        <f t="shared" si="62"/>
        <v>-24.690997166659244</v>
      </c>
      <c r="S251">
        <f t="shared" si="51"/>
        <v>0</v>
      </c>
      <c r="T251" t="b">
        <f t="shared" si="52"/>
        <v>0</v>
      </c>
      <c r="U251" t="b">
        <f t="shared" si="53"/>
        <v>0</v>
      </c>
    </row>
    <row r="252" spans="1:21" x14ac:dyDescent="0.2">
      <c r="A252">
        <f t="shared" si="63"/>
        <v>100</v>
      </c>
      <c r="B252">
        <f t="shared" si="54"/>
        <v>52.454965317632315</v>
      </c>
      <c r="C252" s="9">
        <f t="shared" si="55"/>
        <v>1.398000000000001</v>
      </c>
      <c r="D252" s="9">
        <f t="shared" si="49"/>
        <v>74.454965317632315</v>
      </c>
      <c r="E252" s="9">
        <f t="shared" si="50"/>
        <v>-19.540499959334124</v>
      </c>
      <c r="F252" s="9">
        <f t="shared" si="48"/>
        <v>-14.177078820736167</v>
      </c>
      <c r="G252" s="10">
        <f t="shared" si="56"/>
        <v>2.1666666599999997</v>
      </c>
      <c r="H252" s="5">
        <f t="shared" si="57"/>
        <v>1</v>
      </c>
      <c r="I252">
        <f t="shared" si="58"/>
        <v>56.682003551466558</v>
      </c>
      <c r="J252">
        <f t="shared" si="59"/>
        <v>45.518183589743842</v>
      </c>
      <c r="K252">
        <f t="shared" si="60"/>
        <v>-33.777869815884515</v>
      </c>
      <c r="L252">
        <f t="shared" si="61"/>
        <v>-10.135332836643844</v>
      </c>
      <c r="M252">
        <f t="shared" si="62"/>
        <v>-24.652830961656527</v>
      </c>
      <c r="S252">
        <f t="shared" si="51"/>
        <v>0</v>
      </c>
      <c r="T252" t="b">
        <f t="shared" si="52"/>
        <v>0</v>
      </c>
      <c r="U252" t="b">
        <f t="shared" si="53"/>
        <v>0</v>
      </c>
    </row>
    <row r="253" spans="1:21" x14ac:dyDescent="0.2">
      <c r="A253">
        <f t="shared" si="63"/>
        <v>100</v>
      </c>
      <c r="B253">
        <f t="shared" si="54"/>
        <v>52.727891983179717</v>
      </c>
      <c r="C253" s="9">
        <f t="shared" si="55"/>
        <v>1.404000000000001</v>
      </c>
      <c r="D253" s="9">
        <f t="shared" si="49"/>
        <v>74.727891983179717</v>
      </c>
      <c r="E253" s="9">
        <f t="shared" si="50"/>
        <v>-19.74361092918674</v>
      </c>
      <c r="F253" s="9">
        <f t="shared" si="48"/>
        <v>-14.316828645835644</v>
      </c>
      <c r="G253" s="10">
        <f t="shared" si="56"/>
        <v>2.1666666599999997</v>
      </c>
      <c r="H253" s="5">
        <f t="shared" si="57"/>
        <v>1</v>
      </c>
      <c r="I253">
        <f t="shared" si="58"/>
        <v>56.72152715001863</v>
      </c>
      <c r="J253">
        <f t="shared" si="59"/>
        <v>45.45737159272398</v>
      </c>
      <c r="K253">
        <f t="shared" si="60"/>
        <v>-33.925786801654453</v>
      </c>
      <c r="L253">
        <f t="shared" si="61"/>
        <v>-10.128849887404863</v>
      </c>
      <c r="M253">
        <f t="shared" si="62"/>
        <v>-24.614627564109728</v>
      </c>
      <c r="S253">
        <f t="shared" si="51"/>
        <v>0</v>
      </c>
      <c r="T253" t="b">
        <f t="shared" si="52"/>
        <v>0</v>
      </c>
      <c r="U253" t="b">
        <f t="shared" si="53"/>
        <v>0</v>
      </c>
    </row>
    <row r="254" spans="1:21" x14ac:dyDescent="0.2">
      <c r="A254">
        <f t="shared" si="63"/>
        <v>100</v>
      </c>
      <c r="B254">
        <f t="shared" si="54"/>
        <v>53.000453893438092</v>
      </c>
      <c r="C254" s="9">
        <f t="shared" si="55"/>
        <v>1.410000000000001</v>
      </c>
      <c r="D254" s="9">
        <f t="shared" si="49"/>
        <v>75.000453893438092</v>
      </c>
      <c r="E254" s="9">
        <f t="shared" si="50"/>
        <v>-19.947608713292823</v>
      </c>
      <c r="F254" s="9">
        <f t="shared" si="48"/>
        <v>-14.457011376022685</v>
      </c>
      <c r="G254" s="10">
        <f t="shared" si="56"/>
        <v>2.1666666599999997</v>
      </c>
      <c r="H254" s="5">
        <f t="shared" si="57"/>
        <v>1</v>
      </c>
      <c r="I254">
        <f t="shared" si="58"/>
        <v>56.761367353523006</v>
      </c>
      <c r="J254">
        <f t="shared" si="59"/>
        <v>45.396598493399551</v>
      </c>
      <c r="K254">
        <f t="shared" si="60"/>
        <v>-34.073474567039113</v>
      </c>
      <c r="L254">
        <f t="shared" si="61"/>
        <v>-10.122413188918138</v>
      </c>
      <c r="M254">
        <f t="shared" si="62"/>
        <v>-24.576386967388952</v>
      </c>
      <c r="S254">
        <f t="shared" si="51"/>
        <v>0</v>
      </c>
      <c r="T254" t="b">
        <f t="shared" si="52"/>
        <v>0</v>
      </c>
      <c r="U254" t="b">
        <f t="shared" si="53"/>
        <v>0</v>
      </c>
    </row>
    <row r="255" spans="1:21" x14ac:dyDescent="0.2">
      <c r="A255">
        <f t="shared" si="63"/>
        <v>100</v>
      </c>
      <c r="B255">
        <f t="shared" si="54"/>
        <v>53.272651280961085</v>
      </c>
      <c r="C255" s="9">
        <f t="shared" si="55"/>
        <v>1.416000000000001</v>
      </c>
      <c r="D255" s="9">
        <f t="shared" si="49"/>
        <v>75.272651280961085</v>
      </c>
      <c r="E255" s="9">
        <f t="shared" si="50"/>
        <v>-20.152491935660471</v>
      </c>
      <c r="F255" s="9">
        <f t="shared" si="48"/>
        <v>-14.597624645523062</v>
      </c>
      <c r="G255" s="10">
        <f t="shared" si="56"/>
        <v>2.1666666599999997</v>
      </c>
      <c r="H255" s="5">
        <f t="shared" si="57"/>
        <v>1</v>
      </c>
      <c r="I255">
        <f t="shared" si="58"/>
        <v>56.801521227012486</v>
      </c>
      <c r="J255">
        <f t="shared" si="59"/>
        <v>45.335864014266043</v>
      </c>
      <c r="K255">
        <f t="shared" si="60"/>
        <v>-34.22093288884345</v>
      </c>
      <c r="L255">
        <f t="shared" si="61"/>
        <v>-10.116021948069402</v>
      </c>
      <c r="M255">
        <f t="shared" si="62"/>
        <v>-24.538109172419951</v>
      </c>
      <c r="S255">
        <f t="shared" si="51"/>
        <v>0</v>
      </c>
      <c r="T255" t="b">
        <f t="shared" si="52"/>
        <v>0</v>
      </c>
      <c r="U255" t="b">
        <f t="shared" si="53"/>
        <v>0</v>
      </c>
    </row>
    <row r="256" spans="1:21" x14ac:dyDescent="0.2">
      <c r="A256">
        <f t="shared" si="63"/>
        <v>100</v>
      </c>
      <c r="B256">
        <f t="shared" si="54"/>
        <v>53.54448437665161</v>
      </c>
      <c r="C256" s="9">
        <f t="shared" si="55"/>
        <v>1.422000000000001</v>
      </c>
      <c r="D256" s="9">
        <f t="shared" si="49"/>
        <v>75.54448437665161</v>
      </c>
      <c r="E256" s="9">
        <f t="shared" si="50"/>
        <v>-20.358259218958636</v>
      </c>
      <c r="F256" s="9">
        <f t="shared" si="48"/>
        <v>-14.738666093139095</v>
      </c>
      <c r="G256" s="10">
        <f t="shared" si="56"/>
        <v>2.1666666599999997</v>
      </c>
      <c r="H256" s="5">
        <f t="shared" si="57"/>
        <v>1</v>
      </c>
      <c r="I256">
        <f t="shared" si="58"/>
        <v>56.841985844107178</v>
      </c>
      <c r="J256">
        <f t="shared" si="59"/>
        <v>45.275167882577627</v>
      </c>
      <c r="K256">
        <f t="shared" si="60"/>
        <v>-34.368161543877967</v>
      </c>
      <c r="L256">
        <f t="shared" si="61"/>
        <v>-10.109675377247248</v>
      </c>
      <c r="M256">
        <f t="shared" si="62"/>
        <v>-24.499794187610252</v>
      </c>
      <c r="S256">
        <f t="shared" si="51"/>
        <v>0</v>
      </c>
      <c r="T256" t="b">
        <f t="shared" si="52"/>
        <v>0</v>
      </c>
      <c r="U256" t="b">
        <f t="shared" si="53"/>
        <v>0</v>
      </c>
    </row>
    <row r="257" spans="1:21" x14ac:dyDescent="0.2">
      <c r="A257">
        <f t="shared" si="63"/>
        <v>100</v>
      </c>
      <c r="B257">
        <f t="shared" si="54"/>
        <v>53.815953409790282</v>
      </c>
      <c r="C257" s="9">
        <f t="shared" si="55"/>
        <v>1.428000000000001</v>
      </c>
      <c r="D257" s="9">
        <f t="shared" si="49"/>
        <v>75.815953409790282</v>
      </c>
      <c r="E257" s="9">
        <f t="shared" si="50"/>
        <v>-20.56490918451728</v>
      </c>
      <c r="F257" s="9">
        <f t="shared" si="48"/>
        <v>-14.880133362238762</v>
      </c>
      <c r="G257" s="10">
        <f t="shared" si="56"/>
        <v>2.1666666599999997</v>
      </c>
      <c r="H257" s="5">
        <f t="shared" si="57"/>
        <v>1</v>
      </c>
      <c r="I257">
        <f t="shared" si="58"/>
        <v>56.882758287127686</v>
      </c>
      <c r="J257">
        <f t="shared" si="59"/>
        <v>45.214509830314142</v>
      </c>
      <c r="K257">
        <f t="shared" si="60"/>
        <v>-34.515160309003626</v>
      </c>
      <c r="L257">
        <f t="shared" si="61"/>
        <v>-10.103372694341596</v>
      </c>
      <c r="M257">
        <f t="shared" si="62"/>
        <v>-24.461442028775231</v>
      </c>
      <c r="S257">
        <f t="shared" si="51"/>
        <v>0</v>
      </c>
      <c r="T257" t="b">
        <f t="shared" si="52"/>
        <v>0</v>
      </c>
      <c r="U257" t="b">
        <f t="shared" si="53"/>
        <v>0</v>
      </c>
    </row>
    <row r="258" spans="1:21" x14ac:dyDescent="0.2">
      <c r="A258">
        <f t="shared" si="63"/>
        <v>100</v>
      </c>
      <c r="B258">
        <f t="shared" si="54"/>
        <v>54.087058608063671</v>
      </c>
      <c r="C258" s="9">
        <f t="shared" si="55"/>
        <v>1.4340000000000011</v>
      </c>
      <c r="D258" s="9">
        <f t="shared" si="49"/>
        <v>76.087058608063671</v>
      </c>
      <c r="E258" s="9">
        <f t="shared" si="50"/>
        <v>-20.772440452327821</v>
      </c>
      <c r="F258" s="9">
        <f t="shared" si="48"/>
        <v>-15.022024100745165</v>
      </c>
      <c r="G258" s="10">
        <f t="shared" si="56"/>
        <v>2.1666666599999997</v>
      </c>
      <c r="H258" s="5">
        <f t="shared" si="57"/>
        <v>1</v>
      </c>
      <c r="I258">
        <f t="shared" si="58"/>
        <v>56.923835647206225</v>
      </c>
      <c r="J258">
        <f t="shared" si="59"/>
        <v>45.15388959414809</v>
      </c>
      <c r="K258">
        <f t="shared" si="60"/>
        <v>-34.66192896117628</v>
      </c>
      <c r="L258">
        <f t="shared" si="61"/>
        <v>-10.097113122741767</v>
      </c>
      <c r="M258">
        <f t="shared" si="62"/>
        <v>-24.423052719064234</v>
      </c>
      <c r="S258">
        <f t="shared" si="51"/>
        <v>0</v>
      </c>
      <c r="T258" t="b">
        <f t="shared" si="52"/>
        <v>0</v>
      </c>
      <c r="U258" t="b">
        <f t="shared" si="53"/>
        <v>0</v>
      </c>
    </row>
    <row r="259" spans="1:21" x14ac:dyDescent="0.2">
      <c r="A259">
        <f t="shared" si="63"/>
        <v>100</v>
      </c>
      <c r="B259">
        <f t="shared" si="54"/>
        <v>54.357800197592354</v>
      </c>
      <c r="C259" s="9">
        <f t="shared" si="55"/>
        <v>1.4400000000000011</v>
      </c>
      <c r="D259" s="9">
        <f t="shared" si="49"/>
        <v>76.357800197592354</v>
      </c>
      <c r="E259" s="9">
        <f t="shared" si="50"/>
        <v>-20.98085164104382</v>
      </c>
      <c r="F259" s="9">
        <f t="shared" si="48"/>
        <v>-15.164335961126405</v>
      </c>
      <c r="G259" s="10">
        <f t="shared" si="56"/>
        <v>2.1666666599999997</v>
      </c>
      <c r="H259" s="5">
        <f t="shared" si="57"/>
        <v>1</v>
      </c>
      <c r="I259">
        <f t="shared" si="58"/>
        <v>56.965215024395803</v>
      </c>
      <c r="J259">
        <f t="shared" si="59"/>
        <v>45.093306915411638</v>
      </c>
      <c r="K259">
        <f t="shared" si="60"/>
        <v>-34.808467277490664</v>
      </c>
      <c r="L259">
        <f t="shared" si="61"/>
        <v>-10.090895891334197</v>
      </c>
      <c r="M259">
        <f t="shared" si="62"/>
        <v>-24.38462628888669</v>
      </c>
      <c r="S259">
        <f t="shared" si="51"/>
        <v>0</v>
      </c>
      <c r="T259" t="b">
        <f t="shared" si="52"/>
        <v>0</v>
      </c>
      <c r="U259" t="b">
        <f t="shared" si="53"/>
        <v>0</v>
      </c>
    </row>
    <row r="260" spans="1:21" x14ac:dyDescent="0.2">
      <c r="A260">
        <f t="shared" si="63"/>
        <v>100</v>
      </c>
      <c r="B260">
        <f t="shared" si="54"/>
        <v>54.628178402958781</v>
      </c>
      <c r="C260" s="9">
        <f t="shared" si="55"/>
        <v>1.4460000000000011</v>
      </c>
      <c r="D260" s="9">
        <f t="shared" si="49"/>
        <v>76.628178402958781</v>
      </c>
      <c r="E260" s="9">
        <f t="shared" si="50"/>
        <v>-21.190141367981965</v>
      </c>
      <c r="F260" s="9">
        <f t="shared" si="48"/>
        <v>-15.30706660038571</v>
      </c>
      <c r="G260" s="10">
        <f t="shared" si="56"/>
        <v>2.1666666599999997</v>
      </c>
      <c r="H260" s="5">
        <f t="shared" si="57"/>
        <v>1</v>
      </c>
      <c r="I260">
        <f t="shared" si="58"/>
        <v>57.006893527777429</v>
      </c>
      <c r="J260">
        <f t="shared" si="59"/>
        <v>45.032761540063632</v>
      </c>
      <c r="K260">
        <f t="shared" si="60"/>
        <v>-34.954775035223982</v>
      </c>
      <c r="L260">
        <f t="shared" si="61"/>
        <v>-10.084720234499777</v>
      </c>
      <c r="M260">
        <f t="shared" si="62"/>
        <v>-24.346162775838224</v>
      </c>
      <c r="S260">
        <f t="shared" si="51"/>
        <v>0</v>
      </c>
      <c r="T260" t="b">
        <f t="shared" si="52"/>
        <v>0</v>
      </c>
      <c r="U260" t="b">
        <f t="shared" si="53"/>
        <v>0</v>
      </c>
    </row>
    <row r="261" spans="1:21" x14ac:dyDescent="0.2">
      <c r="A261">
        <f t="shared" si="63"/>
        <v>100</v>
      </c>
      <c r="B261">
        <f t="shared" si="54"/>
        <v>54.898193447234945</v>
      </c>
      <c r="C261" s="9">
        <f t="shared" si="55"/>
        <v>1.4520000000000011</v>
      </c>
      <c r="D261" s="9">
        <f t="shared" si="49"/>
        <v>76.898193447234945</v>
      </c>
      <c r="E261" s="9">
        <f t="shared" si="50"/>
        <v>-21.400308249123274</v>
      </c>
      <c r="F261" s="9">
        <f t="shared" si="48"/>
        <v>-15.45021368005203</v>
      </c>
      <c r="G261" s="10">
        <f t="shared" si="56"/>
        <v>2.1666666599999997</v>
      </c>
      <c r="H261" s="5">
        <f t="shared" si="57"/>
        <v>1</v>
      </c>
      <c r="I261">
        <f t="shared" si="58"/>
        <v>57.048868275565312</v>
      </c>
      <c r="J261">
        <f t="shared" si="59"/>
        <v>44.972253218656633</v>
      </c>
      <c r="K261">
        <f t="shared" si="60"/>
        <v>-35.100852011879013</v>
      </c>
      <c r="L261">
        <f t="shared" si="61"/>
        <v>-10.078585392110808</v>
      </c>
      <c r="M261">
        <f t="shared" si="62"/>
        <v>-24.30766222462681</v>
      </c>
      <c r="S261">
        <f t="shared" si="51"/>
        <v>0</v>
      </c>
      <c r="T261" t="b">
        <f t="shared" si="52"/>
        <v>0</v>
      </c>
      <c r="U261" t="b">
        <f t="shared" si="53"/>
        <v>0</v>
      </c>
    </row>
    <row r="262" spans="1:21" x14ac:dyDescent="0.2">
      <c r="A262">
        <f t="shared" si="63"/>
        <v>100</v>
      </c>
      <c r="B262">
        <f t="shared" si="54"/>
        <v>55.167845552009823</v>
      </c>
      <c r="C262" s="9">
        <f t="shared" si="55"/>
        <v>1.4580000000000011</v>
      </c>
      <c r="D262" s="9">
        <f t="shared" si="49"/>
        <v>77.167845552009823</v>
      </c>
      <c r="E262" s="9">
        <f t="shared" si="50"/>
        <v>-21.611350899114591</v>
      </c>
      <c r="F262" s="9">
        <f t="shared" si="48"/>
        <v>-15.593774866170872</v>
      </c>
      <c r="G262" s="10">
        <f t="shared" si="56"/>
        <v>2.1666666599999997</v>
      </c>
      <c r="H262" s="5">
        <f t="shared" si="57"/>
        <v>1</v>
      </c>
      <c r="I262">
        <f t="shared" si="58"/>
        <v>57.09113639521015</v>
      </c>
      <c r="J262">
        <f t="shared" si="59"/>
        <v>44.911781706303969</v>
      </c>
      <c r="K262">
        <f t="shared" si="60"/>
        <v>-35.246697985226774</v>
      </c>
      <c r="L262">
        <f t="shared" si="61"/>
        <v>-10.072490609527623</v>
      </c>
      <c r="M262">
        <f t="shared" si="62"/>
        <v>-24.269124686998985</v>
      </c>
      <c r="S262">
        <f t="shared" si="51"/>
        <v>0</v>
      </c>
      <c r="T262" t="b">
        <f t="shared" si="52"/>
        <v>0</v>
      </c>
      <c r="U262" t="b">
        <f t="shared" si="53"/>
        <v>0</v>
      </c>
    </row>
    <row r="263" spans="1:21" x14ac:dyDescent="0.2">
      <c r="A263">
        <f t="shared" si="63"/>
        <v>100</v>
      </c>
      <c r="B263">
        <f t="shared" si="54"/>
        <v>55.437134937416673</v>
      </c>
      <c r="C263" s="9">
        <f t="shared" si="55"/>
        <v>1.4640000000000011</v>
      </c>
      <c r="D263" s="9">
        <f t="shared" si="49"/>
        <v>77.437134937416673</v>
      </c>
      <c r="E263" s="9">
        <f t="shared" si="50"/>
        <v>-21.823267931270316</v>
      </c>
      <c r="F263" s="9">
        <f t="shared" si="48"/>
        <v>-15.737747829295543</v>
      </c>
      <c r="G263" s="10">
        <f t="shared" si="56"/>
        <v>2.1666666599999997</v>
      </c>
      <c r="H263" s="5">
        <f t="shared" si="57"/>
        <v>1</v>
      </c>
      <c r="I263">
        <f t="shared" si="58"/>
        <v>57.133695023500358</v>
      </c>
      <c r="J263">
        <f t="shared" si="59"/>
        <v>44.851346762646806</v>
      </c>
      <c r="K263">
        <f t="shared" si="60"/>
        <v>-35.392312733348767</v>
      </c>
      <c r="L263">
        <f t="shared" si="61"/>
        <v>-10.0664351375948</v>
      </c>
      <c r="M263">
        <f t="shared" si="62"/>
        <v>-24.23055022166605</v>
      </c>
      <c r="S263">
        <f t="shared" si="51"/>
        <v>0</v>
      </c>
      <c r="T263" t="b">
        <f t="shared" si="52"/>
        <v>0</v>
      </c>
      <c r="U263" t="b">
        <f t="shared" si="53"/>
        <v>0</v>
      </c>
    </row>
    <row r="264" spans="1:21" x14ac:dyDescent="0.2">
      <c r="A264">
        <f t="shared" si="63"/>
        <v>100</v>
      </c>
      <c r="B264">
        <f t="shared" si="54"/>
        <v>55.706061822160081</v>
      </c>
      <c r="C264" s="9">
        <f t="shared" si="55"/>
        <v>1.4700000000000011</v>
      </c>
      <c r="D264" s="9">
        <f t="shared" si="49"/>
        <v>77.706061822160081</v>
      </c>
      <c r="E264" s="9">
        <f t="shared" si="50"/>
        <v>-22.0360579575744</v>
      </c>
      <c r="F264" s="9">
        <f t="shared" si="48"/>
        <v>-15.882130244478667</v>
      </c>
      <c r="G264" s="10">
        <f t="shared" si="56"/>
        <v>2.1666666599999997</v>
      </c>
      <c r="H264" s="5">
        <f t="shared" si="57"/>
        <v>1</v>
      </c>
      <c r="I264">
        <f t="shared" si="58"/>
        <v>57.176541306661434</v>
      </c>
      <c r="J264">
        <f t="shared" si="59"/>
        <v>44.79094815182124</v>
      </c>
      <c r="K264">
        <f t="shared" si="60"/>
        <v>-35.53769603467876</v>
      </c>
      <c r="L264">
        <f t="shared" si="61"/>
        <v>-10.060418232637039</v>
      </c>
      <c r="M264">
        <f t="shared" si="62"/>
        <v>-24.191938894230397</v>
      </c>
      <c r="S264">
        <f t="shared" si="51"/>
        <v>0</v>
      </c>
      <c r="T264" t="b">
        <f t="shared" si="52"/>
        <v>0</v>
      </c>
      <c r="U264" t="b">
        <f t="shared" si="53"/>
        <v>0</v>
      </c>
    </row>
    <row r="265" spans="1:21" x14ac:dyDescent="0.2">
      <c r="A265">
        <f t="shared" si="63"/>
        <v>100</v>
      </c>
      <c r="B265">
        <f t="shared" si="54"/>
        <v>55.974626423542816</v>
      </c>
      <c r="C265" s="9">
        <f t="shared" si="55"/>
        <v>1.4760000000000011</v>
      </c>
      <c r="D265" s="9">
        <f t="shared" si="49"/>
        <v>77.974626423542816</v>
      </c>
      <c r="E265" s="9">
        <f t="shared" si="50"/>
        <v>-22.24971958868257</v>
      </c>
      <c r="F265" s="9">
        <f t="shared" si="48"/>
        <v>-16.026919791264056</v>
      </c>
      <c r="G265" s="10">
        <f t="shared" si="56"/>
        <v>2.1666666599999997</v>
      </c>
      <c r="H265" s="5">
        <f t="shared" si="57"/>
        <v>1</v>
      </c>
      <c r="I265">
        <f t="shared" si="58"/>
        <v>57.219672400453312</v>
      </c>
      <c r="J265">
        <f t="shared" si="59"/>
        <v>44.730585642425417</v>
      </c>
      <c r="K265">
        <f t="shared" si="60"/>
        <v>-35.68284766804414</v>
      </c>
      <c r="L265">
        <f t="shared" si="61"/>
        <v>-10.05443915645467</v>
      </c>
      <c r="M265">
        <f t="shared" si="62"/>
        <v>-24.153290777111842</v>
      </c>
      <c r="S265">
        <f t="shared" si="51"/>
        <v>0</v>
      </c>
      <c r="T265" t="b">
        <f t="shared" si="52"/>
        <v>0</v>
      </c>
      <c r="U265" t="b">
        <f t="shared" si="53"/>
        <v>0</v>
      </c>
    </row>
    <row r="266" spans="1:21" x14ac:dyDescent="0.2">
      <c r="A266">
        <f t="shared" si="63"/>
        <v>100</v>
      </c>
      <c r="B266">
        <f t="shared" si="54"/>
        <v>56.242828957492549</v>
      </c>
      <c r="C266" s="9">
        <f t="shared" si="55"/>
        <v>1.4820000000000011</v>
      </c>
      <c r="D266" s="9">
        <f t="shared" si="49"/>
        <v>78.242828957492549</v>
      </c>
      <c r="E266" s="9">
        <f t="shared" si="50"/>
        <v>-22.464251433924822</v>
      </c>
      <c r="F266" s="9">
        <f t="shared" si="48"/>
        <v>-16.17211415367894</v>
      </c>
      <c r="G266" s="10">
        <f t="shared" si="56"/>
        <v>2.1666666599999997</v>
      </c>
      <c r="H266" s="5">
        <f t="shared" si="57"/>
        <v>1</v>
      </c>
      <c r="I266">
        <f t="shared" si="58"/>
        <v>57.263085470265764</v>
      </c>
      <c r="J266">
        <f t="shared" si="59"/>
        <v>44.670259007486692</v>
      </c>
      <c r="K266">
        <f t="shared" si="60"/>
        <v>-35.827767412706812</v>
      </c>
      <c r="L266">
        <f t="shared" si="61"/>
        <v>-10.048497176318808</v>
      </c>
      <c r="M266">
        <f t="shared" si="62"/>
        <v>-24.114605949474051</v>
      </c>
      <c r="S266">
        <f t="shared" si="51"/>
        <v>0</v>
      </c>
      <c r="T266" t="b">
        <f t="shared" si="52"/>
        <v>0</v>
      </c>
      <c r="U266" t="b">
        <f t="shared" si="53"/>
        <v>0</v>
      </c>
    </row>
    <row r="267" spans="1:21" x14ac:dyDescent="0.2">
      <c r="A267">
        <f t="shared" si="63"/>
        <v>100</v>
      </c>
      <c r="B267">
        <f t="shared" si="54"/>
        <v>56.510669638588297</v>
      </c>
      <c r="C267" s="9">
        <f t="shared" si="55"/>
        <v>1.4880000000000011</v>
      </c>
      <c r="D267" s="9">
        <f t="shared" si="49"/>
        <v>78.510669638588297</v>
      </c>
      <c r="E267" s="9">
        <f t="shared" si="50"/>
        <v>-22.679652101308154</v>
      </c>
      <c r="F267" s="9">
        <f t="shared" si="48"/>
        <v>-16.317711020226447</v>
      </c>
      <c r="G267" s="10">
        <f t="shared" si="56"/>
        <v>2.1666666599999997</v>
      </c>
      <c r="H267" s="5">
        <f t="shared" si="57"/>
        <v>1</v>
      </c>
      <c r="I267">
        <f t="shared" si="58"/>
        <v>57.306777691211884</v>
      </c>
      <c r="J267">
        <f t="shared" si="59"/>
        <v>44.609968024428781</v>
      </c>
      <c r="K267">
        <f t="shared" si="60"/>
        <v>-35.97245504840366</v>
      </c>
      <c r="L267">
        <f t="shared" si="61"/>
        <v>-10.042591564966132</v>
      </c>
      <c r="M267">
        <f t="shared" si="62"/>
        <v>-24.075884497151065</v>
      </c>
      <c r="S267">
        <f t="shared" si="51"/>
        <v>0</v>
      </c>
      <c r="T267" t="b">
        <f t="shared" si="52"/>
        <v>0</v>
      </c>
      <c r="U267" t="b">
        <f t="shared" si="53"/>
        <v>0</v>
      </c>
    </row>
    <row r="268" spans="1:21" x14ac:dyDescent="0.2">
      <c r="A268">
        <f t="shared" si="63"/>
        <v>100</v>
      </c>
      <c r="B268">
        <f t="shared" si="54"/>
        <v>56.778148680086701</v>
      </c>
      <c r="C268" s="9">
        <f t="shared" si="55"/>
        <v>1.4940000000000011</v>
      </c>
      <c r="D268" s="9">
        <f t="shared" si="49"/>
        <v>78.778148680086701</v>
      </c>
      <c r="E268" s="9">
        <f t="shared" si="50"/>
        <v>-22.895920197519523</v>
      </c>
      <c r="F268" s="9">
        <f t="shared" si="48"/>
        <v>-16.463708083878423</v>
      </c>
      <c r="G268" s="10">
        <f t="shared" si="56"/>
        <v>2.1666666599999997</v>
      </c>
      <c r="H268" s="5">
        <f t="shared" si="57"/>
        <v>1</v>
      </c>
      <c r="I268">
        <f t="shared" si="58"/>
        <v>57.350746248219593</v>
      </c>
      <c r="J268">
        <f t="shared" si="59"/>
        <v>44.549712475038987</v>
      </c>
      <c r="K268">
        <f t="shared" si="60"/>
        <v>-36.116910355386565</v>
      </c>
      <c r="L268">
        <f t="shared" si="61"/>
        <v>-10.036721600593324</v>
      </c>
      <c r="M268">
        <f t="shared" si="62"/>
        <v>-24.037126512573884</v>
      </c>
      <c r="S268">
        <f t="shared" si="51"/>
        <v>0</v>
      </c>
      <c r="T268" t="b">
        <f t="shared" si="52"/>
        <v>0</v>
      </c>
      <c r="U268" t="b">
        <f t="shared" si="53"/>
        <v>0</v>
      </c>
    </row>
    <row r="269" spans="1:21" x14ac:dyDescent="0.2">
      <c r="A269">
        <f t="shared" si="63"/>
        <v>100</v>
      </c>
      <c r="B269">
        <f t="shared" si="54"/>
        <v>57.045266293948131</v>
      </c>
      <c r="C269" s="9">
        <f t="shared" si="55"/>
        <v>1.5000000000000011</v>
      </c>
      <c r="D269" s="9">
        <f t="shared" si="49"/>
        <v>79.045266293948131</v>
      </c>
      <c r="E269" s="9">
        <f t="shared" si="50"/>
        <v>-23.113054327929067</v>
      </c>
      <c r="F269" s="9">
        <f t="shared" si="48"/>
        <v>-16.610103042068587</v>
      </c>
      <c r="G269" s="10">
        <f t="shared" si="56"/>
        <v>2.1666666599999997</v>
      </c>
      <c r="H269" s="5">
        <f t="shared" si="57"/>
        <v>1</v>
      </c>
      <c r="I269">
        <f t="shared" si="58"/>
        <v>57.394988336121244</v>
      </c>
      <c r="J269">
        <f t="shared" si="59"/>
        <v>44.489492145435428</v>
      </c>
      <c r="K269">
        <f t="shared" si="60"/>
        <v>-36.261133114462005</v>
      </c>
      <c r="L269">
        <f t="shared" si="61"/>
        <v>-10.030886566851155</v>
      </c>
      <c r="M269">
        <f t="shared" si="62"/>
        <v>-23.998332094697176</v>
      </c>
      <c r="S269">
        <f t="shared" si="51"/>
        <v>0</v>
      </c>
      <c r="T269" t="b">
        <f t="shared" si="52"/>
        <v>0</v>
      </c>
      <c r="U269" t="b">
        <f t="shared" si="53"/>
        <v>0</v>
      </c>
    </row>
    <row r="270" spans="1:21" x14ac:dyDescent="0.2">
      <c r="A270">
        <f t="shared" si="63"/>
        <v>100</v>
      </c>
      <c r="B270">
        <f t="shared" si="54"/>
        <v>57.312022690862534</v>
      </c>
      <c r="C270" s="9">
        <f t="shared" si="55"/>
        <v>1.5060000000000011</v>
      </c>
      <c r="D270" s="9">
        <f t="shared" si="49"/>
        <v>79.312022690862534</v>
      </c>
      <c r="E270" s="9">
        <f t="shared" si="50"/>
        <v>-23.331053096593543</v>
      </c>
      <c r="F270" s="9">
        <f t="shared" si="48"/>
        <v>-16.75689359668592</v>
      </c>
      <c r="G270" s="10">
        <f t="shared" si="56"/>
        <v>2.1666666599999997</v>
      </c>
      <c r="H270" s="5">
        <f t="shared" si="57"/>
        <v>1</v>
      </c>
      <c r="I270">
        <f t="shared" si="58"/>
        <v>57.439501159741312</v>
      </c>
      <c r="J270">
        <f t="shared" si="59"/>
        <v>44.42930682603432</v>
      </c>
      <c r="K270">
        <f t="shared" si="60"/>
        <v>-36.405123107030185</v>
      </c>
      <c r="L270">
        <f t="shared" si="61"/>
        <v>-10.025085752838212</v>
      </c>
      <c r="M270">
        <f t="shared" si="62"/>
        <v>-23.95950134892605</v>
      </c>
      <c r="S270">
        <f t="shared" si="51"/>
        <v>0</v>
      </c>
      <c r="T270" t="b">
        <f t="shared" si="52"/>
        <v>0</v>
      </c>
      <c r="U270" t="b">
        <f t="shared" si="53"/>
        <v>0</v>
      </c>
    </row>
    <row r="271" spans="1:21" x14ac:dyDescent="0.2">
      <c r="A271">
        <f t="shared" si="63"/>
        <v>100</v>
      </c>
      <c r="B271">
        <f t="shared" si="54"/>
        <v>57.578418080275185</v>
      </c>
      <c r="C271" s="9">
        <f t="shared" si="55"/>
        <v>1.5120000000000011</v>
      </c>
      <c r="D271" s="9">
        <f t="shared" si="49"/>
        <v>79.578418080275185</v>
      </c>
      <c r="E271" s="9">
        <f t="shared" si="50"/>
        <v>-23.549915106260006</v>
      </c>
      <c r="F271" s="9">
        <f t="shared" si="48"/>
        <v>-16.904077454068478</v>
      </c>
      <c r="G271" s="10">
        <f t="shared" si="56"/>
        <v>2.1666666599999997</v>
      </c>
      <c r="H271" s="5">
        <f t="shared" si="57"/>
        <v>1</v>
      </c>
      <c r="I271">
        <f t="shared" si="58"/>
        <v>57.484281933982118</v>
      </c>
      <c r="J271">
        <f t="shared" si="59"/>
        <v>44.369156311517294</v>
      </c>
      <c r="K271">
        <f t="shared" si="60"/>
        <v>-36.548880115123744</v>
      </c>
      <c r="L271">
        <f t="shared" si="61"/>
        <v>-10.019318453094288</v>
      </c>
      <c r="M271">
        <f t="shared" si="62"/>
        <v>-23.920634387043016</v>
      </c>
      <c r="S271">
        <f t="shared" si="51"/>
        <v>0</v>
      </c>
      <c r="T271" t="b">
        <f t="shared" si="52"/>
        <v>0</v>
      </c>
      <c r="U271" t="b">
        <f t="shared" si="53"/>
        <v>0</v>
      </c>
    </row>
    <row r="272" spans="1:21" x14ac:dyDescent="0.2">
      <c r="A272">
        <f t="shared" si="63"/>
        <v>100</v>
      </c>
      <c r="B272">
        <f t="shared" si="54"/>
        <v>57.844452670412139</v>
      </c>
      <c r="C272" s="9">
        <f t="shared" si="55"/>
        <v>1.5180000000000011</v>
      </c>
      <c r="D272" s="9">
        <f t="shared" si="49"/>
        <v>79.844452670412139</v>
      </c>
      <c r="E272" s="9">
        <f t="shared" si="50"/>
        <v>-23.769638958369715</v>
      </c>
      <c r="F272" s="9">
        <f t="shared" si="48"/>
        <v>-17.051652324997352</v>
      </c>
      <c r="G272" s="10">
        <f t="shared" si="56"/>
        <v>2.1666666599999997</v>
      </c>
      <c r="H272" s="5">
        <f t="shared" si="57"/>
        <v>1</v>
      </c>
      <c r="I272">
        <f t="shared" si="58"/>
        <v>57.529327883907698</v>
      </c>
      <c r="J272">
        <f t="shared" si="59"/>
        <v>44.309040400798729</v>
      </c>
      <c r="K272">
        <f t="shared" si="60"/>
        <v>-36.692403921446001</v>
      </c>
      <c r="L272">
        <f t="shared" si="61"/>
        <v>-10.013583967593418</v>
      </c>
      <c r="M272">
        <f t="shared" si="62"/>
        <v>-23.881731327134986</v>
      </c>
      <c r="S272">
        <f t="shared" si="51"/>
        <v>0</v>
      </c>
      <c r="T272" t="b">
        <f t="shared" si="52"/>
        <v>0</v>
      </c>
      <c r="U272" t="b">
        <f t="shared" si="53"/>
        <v>0</v>
      </c>
    </row>
    <row r="273" spans="1:21" x14ac:dyDescent="0.2">
      <c r="A273">
        <f t="shared" si="63"/>
        <v>100</v>
      </c>
      <c r="B273">
        <f t="shared" si="54"/>
        <v>58.110126668305512</v>
      </c>
      <c r="C273" s="9">
        <f t="shared" si="55"/>
        <v>1.5240000000000011</v>
      </c>
      <c r="D273" s="9">
        <f t="shared" si="49"/>
        <v>80.110126668305512</v>
      </c>
      <c r="E273" s="9">
        <f t="shared" si="50"/>
        <v>-23.990223253062279</v>
      </c>
      <c r="F273" s="9">
        <f t="shared" si="48"/>
        <v>-17.199615924690995</v>
      </c>
      <c r="G273" s="10">
        <f t="shared" si="56"/>
        <v>2.1666666599999997</v>
      </c>
      <c r="H273" s="5">
        <f t="shared" si="57"/>
        <v>1</v>
      </c>
      <c r="I273">
        <f t="shared" si="58"/>
        <v>57.574636244825747</v>
      </c>
      <c r="J273">
        <f t="shared" si="59"/>
        <v>44.248958896993166</v>
      </c>
      <c r="K273">
        <f t="shared" si="60"/>
        <v>-36.835694309408808</v>
      </c>
      <c r="L273">
        <f t="shared" si="61"/>
        <v>-10.007881601736582</v>
      </c>
      <c r="M273">
        <f t="shared" si="62"/>
        <v>-23.842792293520471</v>
      </c>
      <c r="S273">
        <f t="shared" si="51"/>
        <v>0</v>
      </c>
      <c r="T273" t="b">
        <f t="shared" si="52"/>
        <v>0</v>
      </c>
      <c r="U273" t="b">
        <f t="shared" si="53"/>
        <v>0</v>
      </c>
    </row>
    <row r="274" spans="1:21" x14ac:dyDescent="0.2">
      <c r="A274">
        <f t="shared" si="63"/>
        <v>100</v>
      </c>
      <c r="B274">
        <f t="shared" si="54"/>
        <v>58.375440279818633</v>
      </c>
      <c r="C274" s="9">
        <f t="shared" si="55"/>
        <v>1.5300000000000011</v>
      </c>
      <c r="D274" s="9">
        <f t="shared" si="49"/>
        <v>80.375440279818633</v>
      </c>
      <c r="E274" s="9">
        <f t="shared" si="50"/>
        <v>-24.211666589180016</v>
      </c>
      <c r="F274" s="9">
        <f t="shared" si="48"/>
        <v>-17.347965972799834</v>
      </c>
      <c r="G274" s="10">
        <f t="shared" si="56"/>
        <v>2.1666666599999997</v>
      </c>
      <c r="H274" s="5">
        <f t="shared" si="57"/>
        <v>1</v>
      </c>
      <c r="I274">
        <f t="shared" si="58"/>
        <v>57.6202042623677</v>
      </c>
      <c r="J274">
        <f t="shared" si="59"/>
        <v>44.188911607382749</v>
      </c>
      <c r="K274">
        <f t="shared" si="60"/>
        <v>-36.978751063169931</v>
      </c>
      <c r="L274">
        <f t="shared" si="61"/>
        <v>-10.00221066634407</v>
      </c>
      <c r="M274">
        <f t="shared" si="62"/>
        <v>-23.803817416676871</v>
      </c>
      <c r="S274">
        <f t="shared" si="51"/>
        <v>0</v>
      </c>
      <c r="T274" t="b">
        <f t="shared" si="52"/>
        <v>0</v>
      </c>
      <c r="U274" t="b">
        <f t="shared" si="53"/>
        <v>0</v>
      </c>
    </row>
    <row r="275" spans="1:21" x14ac:dyDescent="0.2">
      <c r="A275">
        <f t="shared" si="63"/>
        <v>100</v>
      </c>
      <c r="B275">
        <f t="shared" si="54"/>
        <v>58.640393709670931</v>
      </c>
      <c r="C275" s="9">
        <f t="shared" si="55"/>
        <v>1.5360000000000011</v>
      </c>
      <c r="D275" s="9">
        <f t="shared" si="49"/>
        <v>80.640393709670931</v>
      </c>
      <c r="E275" s="9">
        <f t="shared" si="50"/>
        <v>-24.433967564272535</v>
      </c>
      <c r="F275" s="9">
        <f t="shared" ref="F275:F289" si="64">_a*D275^2+_b*D275+_c</f>
        <v>-17.496700193401168</v>
      </c>
      <c r="G275" s="10">
        <f t="shared" si="56"/>
        <v>2.1666666599999997</v>
      </c>
      <c r="H275" s="5">
        <f t="shared" si="57"/>
        <v>1</v>
      </c>
      <c r="I275">
        <f t="shared" si="58"/>
        <v>57.66602919256686</v>
      </c>
      <c r="J275">
        <f t="shared" si="59"/>
        <v>44.128898343384684</v>
      </c>
      <c r="K275">
        <f t="shared" si="60"/>
        <v>-37.121573967669988</v>
      </c>
      <c r="L275">
        <f t="shared" si="61"/>
        <v>-9.9965704776474862</v>
      </c>
      <c r="M275">
        <f t="shared" si="62"/>
        <v>-23.764806833167935</v>
      </c>
      <c r="S275">
        <f t="shared" si="51"/>
        <v>0</v>
      </c>
      <c r="T275" t="b">
        <f t="shared" si="52"/>
        <v>0</v>
      </c>
      <c r="U275" t="b">
        <f t="shared" si="53"/>
        <v>0</v>
      </c>
    </row>
    <row r="276" spans="1:21" x14ac:dyDescent="0.2">
      <c r="A276">
        <f t="shared" si="63"/>
        <v>100</v>
      </c>
      <c r="B276">
        <f t="shared" si="54"/>
        <v>58.904987161462643</v>
      </c>
      <c r="C276" s="9">
        <f t="shared" si="55"/>
        <v>1.5420000000000011</v>
      </c>
      <c r="D276" s="9">
        <f t="shared" ref="D276:D289" si="65">D275+_dt*(J275+J276)/2</f>
        <v>80.904987161462643</v>
      </c>
      <c r="E276" s="9">
        <f t="shared" ref="E276:E289" si="66">E275+_dt*(K275+K276)/2</f>
        <v>-24.657124774601552</v>
      </c>
      <c r="F276" s="9">
        <f t="shared" si="64"/>
        <v>-17.645816314994306</v>
      </c>
      <c r="G276" s="10">
        <f t="shared" si="56"/>
        <v>2.1666666599999997</v>
      </c>
      <c r="H276" s="5">
        <f t="shared" si="57"/>
        <v>1</v>
      </c>
      <c r="I276">
        <f t="shared" si="58"/>
        <v>57.712108301934784</v>
      </c>
      <c r="J276">
        <f t="shared" si="59"/>
        <v>44.068918920518797</v>
      </c>
      <c r="K276">
        <f t="shared" si="60"/>
        <v>-37.264162808668999</v>
      </c>
      <c r="L276">
        <f t="shared" si="61"/>
        <v>-9.9909603572814678</v>
      </c>
      <c r="M276">
        <f t="shared" si="62"/>
        <v>-23.725760685571373</v>
      </c>
      <c r="S276">
        <f t="shared" ref="S276:S289" si="67">GESTEP(E276,H276)</f>
        <v>0</v>
      </c>
      <c r="T276" t="b">
        <f t="shared" ref="T276:T289" si="68">AND(S275=0,S276=1)</f>
        <v>0</v>
      </c>
      <c r="U276" t="b">
        <f t="shared" ref="U276:U289" si="69">AND(S276=1,S277=0)</f>
        <v>0</v>
      </c>
    </row>
    <row r="277" spans="1:21" x14ac:dyDescent="0.2">
      <c r="A277">
        <f t="shared" si="63"/>
        <v>100</v>
      </c>
      <c r="B277">
        <f t="shared" ref="B277:B289" si="70">ABS(D277-$D$11)</f>
        <v>59.169220837699328</v>
      </c>
      <c r="C277" s="9">
        <f t="shared" ref="C277:C289" si="71">C276+_dt</f>
        <v>1.5480000000000012</v>
      </c>
      <c r="D277" s="9">
        <f t="shared" si="65"/>
        <v>81.169220837699328</v>
      </c>
      <c r="E277" s="9">
        <f t="shared" si="66"/>
        <v>-24.881136815145908</v>
      </c>
      <c r="F277" s="9">
        <f t="shared" si="64"/>
        <v>-17.795312070495974</v>
      </c>
      <c r="G277" s="10">
        <f t="shared" ref="G277:G289" si="72">G276</f>
        <v>2.1666666599999997</v>
      </c>
      <c r="H277" s="5">
        <f t="shared" ref="H277:H289" si="73">H276</f>
        <v>1</v>
      </c>
      <c r="I277">
        <f t="shared" ref="I277:I289" si="74">SQRT(J277^2+K277^2)</f>
        <v>57.758438867535659</v>
      </c>
      <c r="J277">
        <f t="shared" ref="J277:J289" si="75">J276+L276*_dt</f>
        <v>44.008973158375106</v>
      </c>
      <c r="K277">
        <f t="shared" ref="K277:K289" si="76">K276+M276*_dt</f>
        <v>-37.406517372782425</v>
      </c>
      <c r="L277">
        <f t="shared" ref="L277:L289" si="77">-_k*I277*J277</f>
        <v>-9.9853796322750217</v>
      </c>
      <c r="M277">
        <f t="shared" ref="M277:M289" si="78">-_g-_k*I277*K277</f>
        <v>-23.686679122406627</v>
      </c>
      <c r="S277">
        <f t="shared" si="67"/>
        <v>0</v>
      </c>
      <c r="T277" t="b">
        <f t="shared" si="68"/>
        <v>0</v>
      </c>
      <c r="U277" t="b">
        <f t="shared" si="69"/>
        <v>0</v>
      </c>
    </row>
    <row r="278" spans="1:21" x14ac:dyDescent="0.2">
      <c r="A278">
        <f t="shared" ref="A278:A289" si="79">IF(B278&lt;B277,B278,100)</f>
        <v>100</v>
      </c>
      <c r="B278">
        <f t="shared" si="70"/>
        <v>59.433094939816201</v>
      </c>
      <c r="C278" s="9">
        <f t="shared" si="71"/>
        <v>1.5540000000000012</v>
      </c>
      <c r="D278" s="9">
        <f t="shared" si="65"/>
        <v>81.433094939816201</v>
      </c>
      <c r="E278" s="9">
        <f t="shared" si="66"/>
        <v>-25.106002279606805</v>
      </c>
      <c r="F278" s="9">
        <f t="shared" si="64"/>
        <v>-17.945185197236068</v>
      </c>
      <c r="G278" s="10">
        <f t="shared" si="72"/>
        <v>2.1666666599999997</v>
      </c>
      <c r="H278" s="5">
        <f t="shared" si="73"/>
        <v>1</v>
      </c>
      <c r="I278">
        <f t="shared" si="74"/>
        <v>57.805018177059004</v>
      </c>
      <c r="J278">
        <f t="shared" si="75"/>
        <v>43.949060880581456</v>
      </c>
      <c r="K278">
        <f t="shared" si="76"/>
        <v>-37.548637447516867</v>
      </c>
      <c r="L278">
        <f t="shared" si="77"/>
        <v>-9.9798276350425805</v>
      </c>
      <c r="M278">
        <f t="shared" si="78"/>
        <v>-23.647562298062788</v>
      </c>
      <c r="S278">
        <f t="shared" si="67"/>
        <v>0</v>
      </c>
      <c r="T278" t="b">
        <f t="shared" si="68"/>
        <v>0</v>
      </c>
      <c r="U278" t="b">
        <f t="shared" si="69"/>
        <v>0</v>
      </c>
    </row>
    <row r="279" spans="1:21" x14ac:dyDescent="0.2">
      <c r="A279">
        <f t="shared" si="79"/>
        <v>100</v>
      </c>
      <c r="B279">
        <f t="shared" si="70"/>
        <v>59.696609668202257</v>
      </c>
      <c r="C279" s="9">
        <f t="shared" si="71"/>
        <v>1.5600000000000012</v>
      </c>
      <c r="D279" s="9">
        <f t="shared" si="65"/>
        <v>81.696609668202257</v>
      </c>
      <c r="E279" s="9">
        <f t="shared" si="66"/>
        <v>-25.331719760413272</v>
      </c>
      <c r="F279" s="9">
        <f t="shared" si="64"/>
        <v>-18.095433436953545</v>
      </c>
      <c r="G279" s="10">
        <f t="shared" si="72"/>
        <v>2.1666666599999997</v>
      </c>
      <c r="H279" s="5">
        <f t="shared" si="73"/>
        <v>1</v>
      </c>
      <c r="I279">
        <f t="shared" si="74"/>
        <v>57.851843528890342</v>
      </c>
      <c r="J279">
        <f t="shared" si="75"/>
        <v>43.8891819147712</v>
      </c>
      <c r="K279">
        <f t="shared" si="76"/>
        <v>-37.690522821305244</v>
      </c>
      <c r="L279">
        <f t="shared" si="77"/>
        <v>-9.9743037033746997</v>
      </c>
      <c r="M279">
        <f t="shared" si="78"/>
        <v>-23.608410372726734</v>
      </c>
      <c r="S279">
        <f t="shared" si="67"/>
        <v>0</v>
      </c>
      <c r="T279" t="b">
        <f t="shared" si="68"/>
        <v>0</v>
      </c>
      <c r="U279" t="b">
        <f t="shared" si="69"/>
        <v>0</v>
      </c>
    </row>
    <row r="280" spans="1:21" x14ac:dyDescent="0.2">
      <c r="A280">
        <f t="shared" si="79"/>
        <v>100</v>
      </c>
      <c r="B280">
        <f t="shared" si="70"/>
        <v>59.95976522222422</v>
      </c>
      <c r="C280" s="9">
        <f t="shared" si="71"/>
        <v>1.5660000000000012</v>
      </c>
      <c r="D280" s="9">
        <f t="shared" si="65"/>
        <v>81.95976522222422</v>
      </c>
      <c r="E280" s="9">
        <f t="shared" si="66"/>
        <v>-25.558287848727812</v>
      </c>
      <c r="F280" s="9">
        <f t="shared" si="64"/>
        <v>-18.246054535792698</v>
      </c>
      <c r="G280" s="10">
        <f t="shared" si="72"/>
        <v>2.1666666599999997</v>
      </c>
      <c r="H280" s="5">
        <f t="shared" si="73"/>
        <v>1</v>
      </c>
      <c r="I280">
        <f t="shared" si="74"/>
        <v>57.898912232180223</v>
      </c>
      <c r="J280">
        <f t="shared" si="75"/>
        <v>43.829336092550953</v>
      </c>
      <c r="K280">
        <f t="shared" si="76"/>
        <v>-37.832173283541607</v>
      </c>
      <c r="L280">
        <f t="shared" si="77"/>
        <v>-9.9688071804284597</v>
      </c>
      <c r="M280">
        <f t="shared" si="78"/>
        <v>-23.56922351231141</v>
      </c>
      <c r="S280">
        <f t="shared" si="67"/>
        <v>0</v>
      </c>
      <c r="T280" t="b">
        <f t="shared" si="68"/>
        <v>0</v>
      </c>
      <c r="U280" t="b">
        <f t="shared" si="69"/>
        <v>0</v>
      </c>
    </row>
    <row r="281" spans="1:21" x14ac:dyDescent="0.2">
      <c r="A281">
        <f t="shared" si="79"/>
        <v>100</v>
      </c>
      <c r="B281">
        <f t="shared" si="70"/>
        <v>60.222561800250276</v>
      </c>
      <c r="C281" s="9">
        <f t="shared" si="71"/>
        <v>1.5720000000000012</v>
      </c>
      <c r="D281" s="9">
        <f t="shared" si="65"/>
        <v>82.222561800250276</v>
      </c>
      <c r="E281" s="9">
        <f t="shared" si="66"/>
        <v>-25.785705134452282</v>
      </c>
      <c r="F281" s="9">
        <f t="shared" si="64"/>
        <v>-18.397046244299585</v>
      </c>
      <c r="G281" s="10">
        <f t="shared" si="72"/>
        <v>2.1666666599999997</v>
      </c>
      <c r="H281" s="5">
        <f t="shared" si="73"/>
        <v>1</v>
      </c>
      <c r="I281">
        <f t="shared" si="74"/>
        <v>57.946221606911344</v>
      </c>
      <c r="J281">
        <f t="shared" si="75"/>
        <v>43.769523249468385</v>
      </c>
      <c r="K281">
        <f t="shared" si="76"/>
        <v>-37.973588624615473</v>
      </c>
      <c r="L281">
        <f t="shared" si="77"/>
        <v>-9.9633374147175378</v>
      </c>
      <c r="M281">
        <f t="shared" si="78"/>
        <v>-23.530001888384312</v>
      </c>
      <c r="S281">
        <f t="shared" si="67"/>
        <v>0</v>
      </c>
      <c r="T281" t="b">
        <f t="shared" si="68"/>
        <v>0</v>
      </c>
      <c r="U281" t="b">
        <f t="shared" si="69"/>
        <v>0</v>
      </c>
    </row>
    <row r="282" spans="1:21" x14ac:dyDescent="0.2">
      <c r="A282">
        <f t="shared" si="79"/>
        <v>100</v>
      </c>
      <c r="B282">
        <f t="shared" si="70"/>
        <v>60.484999599673614</v>
      </c>
      <c r="C282" s="9">
        <f t="shared" si="71"/>
        <v>1.5780000000000012</v>
      </c>
      <c r="D282" s="9">
        <f t="shared" si="65"/>
        <v>82.484999599673614</v>
      </c>
      <c r="E282" s="9">
        <f t="shared" si="66"/>
        <v>-26.013970206233967</v>
      </c>
      <c r="F282" s="9">
        <f t="shared" si="64"/>
        <v>-18.54840631741877</v>
      </c>
      <c r="G282" s="10">
        <f t="shared" si="72"/>
        <v>2.1666666599999997</v>
      </c>
      <c r="H282" s="5">
        <f t="shared" si="73"/>
        <v>1</v>
      </c>
      <c r="I282">
        <f t="shared" si="74"/>
        <v>57.993768983963854</v>
      </c>
      <c r="J282">
        <f t="shared" si="75"/>
        <v>43.70974322498008</v>
      </c>
      <c r="K282">
        <f t="shared" si="76"/>
        <v>-38.114768635945779</v>
      </c>
      <c r="L282">
        <f t="shared" si="77"/>
        <v>-9.957893760101971</v>
      </c>
      <c r="M282">
        <f t="shared" si="78"/>
        <v>-23.490745678096175</v>
      </c>
      <c r="S282">
        <f t="shared" si="67"/>
        <v>0</v>
      </c>
      <c r="T282" t="b">
        <f t="shared" si="68"/>
        <v>0</v>
      </c>
      <c r="U282" t="b">
        <f t="shared" si="69"/>
        <v>0</v>
      </c>
    </row>
    <row r="283" spans="1:21" x14ac:dyDescent="0.2">
      <c r="A283">
        <f t="shared" si="79"/>
        <v>100</v>
      </c>
      <c r="B283">
        <f t="shared" si="70"/>
        <v>60.747078816935812</v>
      </c>
      <c r="C283" s="9">
        <f t="shared" si="71"/>
        <v>1.5840000000000012</v>
      </c>
      <c r="D283" s="9">
        <f t="shared" si="65"/>
        <v>82.747078816935812</v>
      </c>
      <c r="E283" s="9">
        <f t="shared" si="66"/>
        <v>-26.243081651471847</v>
      </c>
      <c r="F283" s="9">
        <f t="shared" si="64"/>
        <v>-18.700132514490271</v>
      </c>
      <c r="G283" s="10">
        <f t="shared" si="72"/>
        <v>2.1666666599999997</v>
      </c>
      <c r="H283" s="5">
        <f t="shared" si="73"/>
        <v>1</v>
      </c>
      <c r="I283">
        <f t="shared" si="74"/>
        <v>58.041551705178946</v>
      </c>
      <c r="J283">
        <f t="shared" si="75"/>
        <v>43.649995862419466</v>
      </c>
      <c r="K283">
        <f t="shared" si="76"/>
        <v>-38.255713110014355</v>
      </c>
      <c r="L283">
        <f t="shared" si="77"/>
        <v>-9.9524755757776102</v>
      </c>
      <c r="M283">
        <f t="shared" si="78"/>
        <v>-23.451455064109844</v>
      </c>
      <c r="S283">
        <f t="shared" si="67"/>
        <v>0</v>
      </c>
      <c r="T283" t="b">
        <f t="shared" si="68"/>
        <v>0</v>
      </c>
      <c r="U283" t="b">
        <f t="shared" si="69"/>
        <v>0</v>
      </c>
    </row>
    <row r="284" spans="1:21" x14ac:dyDescent="0.2">
      <c r="A284">
        <f t="shared" si="79"/>
        <v>100</v>
      </c>
      <c r="B284">
        <f t="shared" si="70"/>
        <v>61.008799647549964</v>
      </c>
      <c r="C284" s="9">
        <f t="shared" si="71"/>
        <v>1.5900000000000012</v>
      </c>
      <c r="D284" s="9">
        <f t="shared" si="65"/>
        <v>83.008799647549964</v>
      </c>
      <c r="E284" s="9">
        <f t="shared" si="66"/>
        <v>-26.473038056323087</v>
      </c>
      <c r="F284" s="9">
        <f t="shared" si="64"/>
        <v>-18.852222599246787</v>
      </c>
      <c r="G284" s="10">
        <f t="shared" si="72"/>
        <v>2.1666666599999997</v>
      </c>
      <c r="H284" s="5">
        <f t="shared" si="73"/>
        <v>1</v>
      </c>
      <c r="I284">
        <f t="shared" si="74"/>
        <v>58.089567123420601</v>
      </c>
      <c r="J284">
        <f t="shared" si="75"/>
        <v>43.590281008964801</v>
      </c>
      <c r="K284">
        <f t="shared" si="76"/>
        <v>-38.396421840399015</v>
      </c>
      <c r="L284">
        <f t="shared" si="77"/>
        <v>-9.9470822262652678</v>
      </c>
      <c r="M284">
        <f t="shared" si="78"/>
        <v>-23.412130234529386</v>
      </c>
      <c r="S284">
        <f t="shared" si="67"/>
        <v>0</v>
      </c>
      <c r="T284" t="b">
        <f t="shared" si="68"/>
        <v>0</v>
      </c>
      <c r="U284" t="b">
        <f t="shared" si="69"/>
        <v>0</v>
      </c>
    </row>
    <row r="285" spans="1:21" x14ac:dyDescent="0.2">
      <c r="A285">
        <f t="shared" si="79"/>
        <v>100</v>
      </c>
      <c r="B285">
        <f t="shared" si="70"/>
        <v>61.270162286123679</v>
      </c>
      <c r="C285" s="9">
        <f t="shared" si="71"/>
        <v>1.5960000000000012</v>
      </c>
      <c r="D285" s="9">
        <f t="shared" si="65"/>
        <v>83.270162286123679</v>
      </c>
      <c r="E285" s="9">
        <f t="shared" si="66"/>
        <v>-26.703838005709702</v>
      </c>
      <c r="F285" s="9">
        <f t="shared" si="64"/>
        <v>-19.0046743398111</v>
      </c>
      <c r="G285" s="10">
        <f t="shared" si="72"/>
        <v>2.1666666599999997</v>
      </c>
      <c r="H285" s="5">
        <f t="shared" si="73"/>
        <v>1</v>
      </c>
      <c r="I285">
        <f t="shared" si="74"/>
        <v>58.137812602635641</v>
      </c>
      <c r="J285">
        <f t="shared" si="75"/>
        <v>43.53059851560721</v>
      </c>
      <c r="K285">
        <f t="shared" si="76"/>
        <v>-38.536894621806191</v>
      </c>
      <c r="L285">
        <f t="shared" si="77"/>
        <v>-9.9417130813995662</v>
      </c>
      <c r="M285">
        <f t="shared" si="78"/>
        <v>-23.372771382829377</v>
      </c>
      <c r="S285">
        <f t="shared" si="67"/>
        <v>0</v>
      </c>
      <c r="T285" t="b">
        <f t="shared" si="68"/>
        <v>0</v>
      </c>
      <c r="U285" t="b">
        <f t="shared" si="69"/>
        <v>0</v>
      </c>
    </row>
    <row r="286" spans="1:21" x14ac:dyDescent="0.2">
      <c r="A286">
        <f t="shared" si="79"/>
        <v>100</v>
      </c>
      <c r="B286">
        <f t="shared" si="70"/>
        <v>61.531166926381857</v>
      </c>
      <c r="C286" s="9">
        <f t="shared" si="71"/>
        <v>1.6020000000000012</v>
      </c>
      <c r="D286" s="9">
        <f t="shared" si="65"/>
        <v>83.531166926381857</v>
      </c>
      <c r="E286" s="9">
        <f t="shared" si="66"/>
        <v>-26.93548008332543</v>
      </c>
      <c r="F286" s="9">
        <f t="shared" si="64"/>
        <v>-19.157485508693796</v>
      </c>
      <c r="G286" s="10">
        <f t="shared" si="72"/>
        <v>2.1666666599999997</v>
      </c>
      <c r="H286" s="5">
        <f t="shared" si="73"/>
        <v>1</v>
      </c>
      <c r="I286">
        <f t="shared" si="74"/>
        <v>58.186285517911955</v>
      </c>
      <c r="J286">
        <f t="shared" si="75"/>
        <v>43.470948237118812</v>
      </c>
      <c r="K286">
        <f t="shared" si="76"/>
        <v>-38.677131250103166</v>
      </c>
      <c r="L286">
        <f t="shared" si="77"/>
        <v>-9.9363675163174836</v>
      </c>
      <c r="M286">
        <f t="shared" si="78"/>
        <v>-23.333378707784441</v>
      </c>
      <c r="S286">
        <f t="shared" si="67"/>
        <v>0</v>
      </c>
      <c r="T286" t="b">
        <f t="shared" si="68"/>
        <v>0</v>
      </c>
      <c r="U286" t="b">
        <f t="shared" si="69"/>
        <v>0</v>
      </c>
    </row>
    <row r="287" spans="1:21" x14ac:dyDescent="0.2">
      <c r="A287">
        <f t="shared" si="79"/>
        <v>100</v>
      </c>
      <c r="B287">
        <f t="shared" si="70"/>
        <v>61.791813761189275</v>
      </c>
      <c r="C287" s="9">
        <f t="shared" si="71"/>
        <v>1.6080000000000012</v>
      </c>
      <c r="D287" s="9">
        <f t="shared" si="65"/>
        <v>83.791813761189275</v>
      </c>
      <c r="E287" s="9">
        <f t="shared" si="66"/>
        <v>-27.167962871642789</v>
      </c>
      <c r="F287" s="9">
        <f t="shared" si="64"/>
        <v>-19.310653882791129</v>
      </c>
      <c r="G287" s="10">
        <f t="shared" si="72"/>
        <v>2.1666666599999997</v>
      </c>
      <c r="H287" s="5">
        <f t="shared" si="73"/>
        <v>1</v>
      </c>
      <c r="I287">
        <f t="shared" si="74"/>
        <v>58.234983255535056</v>
      </c>
      <c r="J287">
        <f t="shared" si="75"/>
        <v>43.411330032020906</v>
      </c>
      <c r="K287">
        <f t="shared" si="76"/>
        <v>-38.817131522349875</v>
      </c>
      <c r="L287">
        <f t="shared" si="77"/>
        <v>-9.9310449114465928</v>
      </c>
      <c r="M287">
        <f t="shared" si="78"/>
        <v>-23.293952413399019</v>
      </c>
      <c r="S287">
        <f t="shared" si="67"/>
        <v>0</v>
      </c>
      <c r="T287" t="b">
        <f t="shared" si="68"/>
        <v>0</v>
      </c>
      <c r="U287" t="b">
        <f t="shared" si="69"/>
        <v>0</v>
      </c>
    </row>
    <row r="288" spans="1:21" x14ac:dyDescent="0.2">
      <c r="A288">
        <f t="shared" si="79"/>
        <v>100</v>
      </c>
      <c r="B288">
        <f t="shared" si="70"/>
        <v>62.05210298257299</v>
      </c>
      <c r="C288" s="9">
        <f t="shared" si="71"/>
        <v>1.6140000000000012</v>
      </c>
      <c r="D288" s="9">
        <f t="shared" si="65"/>
        <v>84.05210298257299</v>
      </c>
      <c r="E288" s="9">
        <f t="shared" si="66"/>
        <v>-27.401284951920331</v>
      </c>
      <c r="F288" s="9">
        <f t="shared" si="64"/>
        <v>-19.464177243383165</v>
      </c>
      <c r="G288" s="10">
        <f t="shared" si="72"/>
        <v>2.1666666599999997</v>
      </c>
      <c r="H288" s="5">
        <f t="shared" si="73"/>
        <v>1</v>
      </c>
      <c r="I288">
        <f t="shared" si="74"/>
        <v>58.283903213042919</v>
      </c>
      <c r="J288">
        <f t="shared" si="75"/>
        <v>43.351743762552225</v>
      </c>
      <c r="K288">
        <f t="shared" si="76"/>
        <v>-38.95689523683027</v>
      </c>
      <c r="L288">
        <f t="shared" si="77"/>
        <v>-9.9257446524930426</v>
      </c>
      <c r="M288">
        <f t="shared" si="78"/>
        <v>-23.254492708837347</v>
      </c>
      <c r="S288">
        <f t="shared" si="67"/>
        <v>0</v>
      </c>
      <c r="T288" t="b">
        <f t="shared" si="68"/>
        <v>0</v>
      </c>
      <c r="U288" t="b">
        <f t="shared" si="69"/>
        <v>0</v>
      </c>
    </row>
    <row r="289" spans="1:21" x14ac:dyDescent="0.2">
      <c r="A289">
        <f t="shared" si="79"/>
        <v>100</v>
      </c>
      <c r="B289">
        <f t="shared" si="70"/>
        <v>62.312034781744558</v>
      </c>
      <c r="C289" s="9">
        <f t="shared" si="71"/>
        <v>1.6200000000000012</v>
      </c>
      <c r="D289" s="9">
        <f t="shared" si="65"/>
        <v>84.312034781744558</v>
      </c>
      <c r="E289" s="9">
        <f t="shared" si="66"/>
        <v>-27.635444904210072</v>
      </c>
      <c r="F289" s="9">
        <f t="shared" si="64"/>
        <v>-19.618053376132128</v>
      </c>
      <c r="G289" s="10">
        <f t="shared" si="72"/>
        <v>2.1666666599999997</v>
      </c>
      <c r="H289" s="5">
        <f t="shared" si="73"/>
        <v>1</v>
      </c>
      <c r="I289">
        <f t="shared" si="74"/>
        <v>58.333042799279049</v>
      </c>
      <c r="J289">
        <f t="shared" si="75"/>
        <v>43.292189294637268</v>
      </c>
      <c r="K289">
        <f t="shared" si="76"/>
        <v>-39.096422193083292</v>
      </c>
      <c r="L289">
        <f t="shared" si="77"/>
        <v>-9.9204661304292152</v>
      </c>
      <c r="M289">
        <f t="shared" si="78"/>
        <v>-23.214999808353681</v>
      </c>
      <c r="S289">
        <f t="shared" si="67"/>
        <v>0</v>
      </c>
      <c r="T289" t="b">
        <f t="shared" si="68"/>
        <v>0</v>
      </c>
      <c r="U289" t="b">
        <f t="shared" si="69"/>
        <v>0</v>
      </c>
    </row>
    <row r="290" spans="1:21" x14ac:dyDescent="0.2">
      <c r="E290" s="9"/>
      <c r="F290" s="9"/>
    </row>
    <row r="291" spans="1:21" x14ac:dyDescent="0.2">
      <c r="E291" s="9"/>
      <c r="F291" s="9"/>
    </row>
    <row r="292" spans="1:21" x14ac:dyDescent="0.2">
      <c r="E292" s="9"/>
      <c r="F292" s="9"/>
    </row>
    <row r="293" spans="1:21" x14ac:dyDescent="0.2">
      <c r="E293" s="9"/>
      <c r="F293" s="9"/>
    </row>
    <row r="294" spans="1:21" x14ac:dyDescent="0.2">
      <c r="E294" s="9"/>
      <c r="F294" s="9"/>
    </row>
    <row r="295" spans="1:21" x14ac:dyDescent="0.2">
      <c r="E295" s="9"/>
      <c r="F295" s="9"/>
    </row>
    <row r="296" spans="1:21" x14ac:dyDescent="0.2">
      <c r="E296" s="9"/>
      <c r="F296" s="9"/>
    </row>
    <row r="297" spans="1:21" x14ac:dyDescent="0.2">
      <c r="E297" s="9"/>
      <c r="F297" s="9"/>
    </row>
    <row r="298" spans="1:21" x14ac:dyDescent="0.2">
      <c r="E298" s="9"/>
      <c r="F298" s="9"/>
    </row>
    <row r="299" spans="1:21" x14ac:dyDescent="0.2">
      <c r="E299" s="9"/>
      <c r="F299" s="9"/>
    </row>
    <row r="300" spans="1:21" x14ac:dyDescent="0.2">
      <c r="E300" s="9"/>
      <c r="F300" s="9"/>
    </row>
    <row r="301" spans="1:21" x14ac:dyDescent="0.2">
      <c r="E301" s="9"/>
      <c r="F301" s="9"/>
    </row>
    <row r="302" spans="1:21" x14ac:dyDescent="0.2">
      <c r="E302" s="9"/>
      <c r="F302" s="9"/>
    </row>
    <row r="303" spans="1:21" x14ac:dyDescent="0.2">
      <c r="E303" s="9"/>
      <c r="F303" s="9"/>
    </row>
    <row r="304" spans="1:21" x14ac:dyDescent="0.2">
      <c r="E304" s="9"/>
      <c r="F304" s="9"/>
    </row>
    <row r="305" spans="5:6" x14ac:dyDescent="0.2">
      <c r="E305" s="9"/>
      <c r="F305" s="9"/>
    </row>
    <row r="306" spans="5:6" x14ac:dyDescent="0.2">
      <c r="E306" s="9"/>
      <c r="F306" s="9"/>
    </row>
    <row r="307" spans="5:6" x14ac:dyDescent="0.2">
      <c r="E307" s="9"/>
      <c r="F307" s="9"/>
    </row>
    <row r="308" spans="5:6" x14ac:dyDescent="0.2">
      <c r="E308" s="9"/>
      <c r="F308" s="9"/>
    </row>
    <row r="309" spans="5:6" x14ac:dyDescent="0.2">
      <c r="E309" s="9"/>
      <c r="F309" s="9"/>
    </row>
    <row r="310" spans="5:6" x14ac:dyDescent="0.2">
      <c r="E310" s="9"/>
      <c r="F310" s="9"/>
    </row>
    <row r="311" spans="5:6" x14ac:dyDescent="0.2">
      <c r="E311" s="9"/>
      <c r="F311" s="9"/>
    </row>
    <row r="312" spans="5:6" x14ac:dyDescent="0.2">
      <c r="E312" s="9"/>
      <c r="F312" s="9"/>
    </row>
    <row r="313" spans="5:6" x14ac:dyDescent="0.2">
      <c r="E313" s="9"/>
      <c r="F313" s="9"/>
    </row>
    <row r="314" spans="5:6" x14ac:dyDescent="0.2">
      <c r="E314" s="9"/>
      <c r="F314" s="9"/>
    </row>
    <row r="315" spans="5:6" x14ac:dyDescent="0.2">
      <c r="E315" s="9"/>
      <c r="F315" s="9"/>
    </row>
    <row r="316" spans="5:6" x14ac:dyDescent="0.2">
      <c r="E316" s="9"/>
      <c r="F316" s="9"/>
    </row>
    <row r="317" spans="5:6" x14ac:dyDescent="0.2">
      <c r="E317" s="9"/>
      <c r="F317" s="9"/>
    </row>
    <row r="318" spans="5:6" x14ac:dyDescent="0.2">
      <c r="E318" s="9"/>
      <c r="F318" s="9"/>
    </row>
    <row r="319" spans="5:6" x14ac:dyDescent="0.2">
      <c r="E319" s="9"/>
      <c r="F319" s="9"/>
    </row>
    <row r="320" spans="5:6" x14ac:dyDescent="0.2">
      <c r="E320" s="9"/>
      <c r="F320" s="9"/>
    </row>
    <row r="321" spans="5:6" x14ac:dyDescent="0.2">
      <c r="E321" s="9"/>
      <c r="F321" s="9"/>
    </row>
    <row r="322" spans="5:6" x14ac:dyDescent="0.2">
      <c r="E322" s="9"/>
      <c r="F322" s="9"/>
    </row>
    <row r="323" spans="5:6" x14ac:dyDescent="0.2">
      <c r="E323" s="9"/>
      <c r="F323" s="9"/>
    </row>
    <row r="324" spans="5:6" x14ac:dyDescent="0.2">
      <c r="E324" s="9"/>
      <c r="F324" s="9"/>
    </row>
    <row r="325" spans="5:6" x14ac:dyDescent="0.2">
      <c r="E325" s="9"/>
      <c r="F325" s="9"/>
    </row>
    <row r="326" spans="5:6" x14ac:dyDescent="0.2">
      <c r="E326" s="9"/>
      <c r="F326" s="9"/>
    </row>
    <row r="327" spans="5:6" x14ac:dyDescent="0.2">
      <c r="E327" s="9"/>
      <c r="F327" s="9"/>
    </row>
    <row r="328" spans="5:6" x14ac:dyDescent="0.2">
      <c r="E328" s="9"/>
      <c r="F328" s="9"/>
    </row>
    <row r="329" spans="5:6" x14ac:dyDescent="0.2">
      <c r="E329" s="9"/>
      <c r="F329" s="9"/>
    </row>
    <row r="330" spans="5:6" x14ac:dyDescent="0.2">
      <c r="E330" s="9"/>
      <c r="F330" s="9"/>
    </row>
    <row r="331" spans="5:6" x14ac:dyDescent="0.2">
      <c r="E331" s="9"/>
      <c r="F331" s="9"/>
    </row>
    <row r="332" spans="5:6" x14ac:dyDescent="0.2">
      <c r="E332" s="9"/>
      <c r="F332" s="9"/>
    </row>
    <row r="333" spans="5:6" x14ac:dyDescent="0.2">
      <c r="E333" s="9"/>
      <c r="F333" s="9"/>
    </row>
    <row r="334" spans="5:6" x14ac:dyDescent="0.2">
      <c r="E334" s="9"/>
      <c r="F334" s="9"/>
    </row>
    <row r="335" spans="5:6" x14ac:dyDescent="0.2">
      <c r="E335" s="9"/>
      <c r="F335" s="9"/>
    </row>
    <row r="336" spans="5:6" x14ac:dyDescent="0.2">
      <c r="E336" s="9"/>
      <c r="F336" s="9"/>
    </row>
    <row r="337" spans="5:6" x14ac:dyDescent="0.2">
      <c r="E337" s="9"/>
      <c r="F337" s="9"/>
    </row>
    <row r="338" spans="5:6" x14ac:dyDescent="0.2">
      <c r="E338" s="9"/>
      <c r="F338" s="9"/>
    </row>
    <row r="339" spans="5:6" x14ac:dyDescent="0.2">
      <c r="E339" s="9"/>
      <c r="F339" s="9"/>
    </row>
    <row r="340" spans="5:6" x14ac:dyDescent="0.2">
      <c r="E340" s="9"/>
      <c r="F340" s="9"/>
    </row>
    <row r="341" spans="5:6" x14ac:dyDescent="0.2">
      <c r="E341" s="9"/>
      <c r="F341" s="9"/>
    </row>
    <row r="342" spans="5:6" x14ac:dyDescent="0.2">
      <c r="E342" s="9"/>
      <c r="F342" s="9"/>
    </row>
    <row r="343" spans="5:6" x14ac:dyDescent="0.2">
      <c r="E343" s="9"/>
      <c r="F343" s="9"/>
    </row>
    <row r="344" spans="5:6" x14ac:dyDescent="0.2">
      <c r="E344" s="9"/>
      <c r="F344" s="9"/>
    </row>
    <row r="345" spans="5:6" x14ac:dyDescent="0.2">
      <c r="E345" s="9"/>
      <c r="F345" s="9"/>
    </row>
    <row r="346" spans="5:6" x14ac:dyDescent="0.2">
      <c r="E346" s="9"/>
      <c r="F346" s="9"/>
    </row>
    <row r="347" spans="5:6" x14ac:dyDescent="0.2">
      <c r="E347" s="9"/>
      <c r="F347" s="9"/>
    </row>
    <row r="348" spans="5:6" x14ac:dyDescent="0.2">
      <c r="E348" s="9"/>
      <c r="F348" s="9"/>
    </row>
    <row r="349" spans="5:6" x14ac:dyDescent="0.2">
      <c r="E349" s="9"/>
      <c r="F349" s="9"/>
    </row>
    <row r="350" spans="5:6" x14ac:dyDescent="0.2">
      <c r="E350" s="9"/>
      <c r="F350" s="9"/>
    </row>
    <row r="351" spans="5:6" x14ac:dyDescent="0.2">
      <c r="E351" s="9"/>
      <c r="F351" s="9"/>
    </row>
    <row r="352" spans="5:6" x14ac:dyDescent="0.2">
      <c r="E352" s="9"/>
      <c r="F352" s="9"/>
    </row>
    <row r="353" spans="5:6" x14ac:dyDescent="0.2">
      <c r="E353" s="9"/>
      <c r="F353" s="9"/>
    </row>
    <row r="354" spans="5:6" x14ac:dyDescent="0.2">
      <c r="E354" s="9"/>
      <c r="F354" s="9"/>
    </row>
    <row r="355" spans="5:6" x14ac:dyDescent="0.2">
      <c r="E355" s="9"/>
      <c r="F355" s="9"/>
    </row>
    <row r="356" spans="5:6" x14ac:dyDescent="0.2">
      <c r="E356" s="9"/>
      <c r="F356" s="9"/>
    </row>
    <row r="357" spans="5:6" x14ac:dyDescent="0.2">
      <c r="E357" s="9"/>
      <c r="F357" s="9"/>
    </row>
    <row r="358" spans="5:6" x14ac:dyDescent="0.2">
      <c r="E358" s="9"/>
      <c r="F358" s="9"/>
    </row>
    <row r="359" spans="5:6" x14ac:dyDescent="0.2">
      <c r="E359" s="9"/>
      <c r="F359" s="9"/>
    </row>
    <row r="360" spans="5:6" x14ac:dyDescent="0.2">
      <c r="E360" s="9"/>
      <c r="F360" s="9"/>
    </row>
    <row r="361" spans="5:6" x14ac:dyDescent="0.2">
      <c r="E361" s="9"/>
      <c r="F361" s="9"/>
    </row>
    <row r="362" spans="5:6" x14ac:dyDescent="0.2">
      <c r="E362" s="9"/>
      <c r="F362" s="9"/>
    </row>
    <row r="363" spans="5:6" x14ac:dyDescent="0.2">
      <c r="E363" s="9"/>
      <c r="F363" s="9"/>
    </row>
    <row r="364" spans="5:6" x14ac:dyDescent="0.2">
      <c r="E364" s="9"/>
      <c r="F364" s="9"/>
    </row>
    <row r="365" spans="5:6" x14ac:dyDescent="0.2">
      <c r="E365" s="9"/>
      <c r="F365" s="9"/>
    </row>
    <row r="366" spans="5:6" x14ac:dyDescent="0.2">
      <c r="E366" s="9"/>
      <c r="F366" s="9"/>
    </row>
    <row r="367" spans="5:6" x14ac:dyDescent="0.2">
      <c r="E367" s="9"/>
      <c r="F367" s="9"/>
    </row>
    <row r="368" spans="5:6" x14ac:dyDescent="0.2">
      <c r="E368" s="9"/>
      <c r="F368" s="9"/>
    </row>
    <row r="369" spans="5:6" x14ac:dyDescent="0.2">
      <c r="E369" s="9"/>
      <c r="F369" s="9"/>
    </row>
    <row r="370" spans="5:6" x14ac:dyDescent="0.2">
      <c r="E370" s="9"/>
      <c r="F370" s="9"/>
    </row>
    <row r="371" spans="5:6" x14ac:dyDescent="0.2">
      <c r="E371" s="9"/>
      <c r="F371" s="9"/>
    </row>
    <row r="372" spans="5:6" x14ac:dyDescent="0.2">
      <c r="E372" s="9"/>
      <c r="F372" s="9"/>
    </row>
    <row r="373" spans="5:6" x14ac:dyDescent="0.2">
      <c r="E373" s="9"/>
      <c r="F373" s="9"/>
    </row>
    <row r="374" spans="5:6" x14ac:dyDescent="0.2">
      <c r="E374" s="9"/>
      <c r="F374" s="9"/>
    </row>
    <row r="375" spans="5:6" x14ac:dyDescent="0.2">
      <c r="E375" s="9"/>
      <c r="F375" s="9"/>
    </row>
    <row r="376" spans="5:6" x14ac:dyDescent="0.2">
      <c r="E376" s="9"/>
      <c r="F376" s="9"/>
    </row>
    <row r="377" spans="5:6" x14ac:dyDescent="0.2">
      <c r="E377" s="9"/>
      <c r="F377" s="9"/>
    </row>
    <row r="378" spans="5:6" x14ac:dyDescent="0.2">
      <c r="E378" s="9"/>
      <c r="F378" s="9"/>
    </row>
    <row r="379" spans="5:6" x14ac:dyDescent="0.2">
      <c r="E379" s="9"/>
      <c r="F379" s="9"/>
    </row>
    <row r="380" spans="5:6" x14ac:dyDescent="0.2">
      <c r="E380" s="9"/>
      <c r="F380" s="9"/>
    </row>
    <row r="381" spans="5:6" x14ac:dyDescent="0.2">
      <c r="E381" s="9"/>
      <c r="F381" s="9"/>
    </row>
    <row r="382" spans="5:6" x14ac:dyDescent="0.2">
      <c r="E382" s="9"/>
      <c r="F382" s="9"/>
    </row>
    <row r="383" spans="5:6" x14ac:dyDescent="0.2">
      <c r="E383" s="9"/>
      <c r="F383" s="9"/>
    </row>
    <row r="384" spans="5:6" x14ac:dyDescent="0.2">
      <c r="E384" s="9"/>
      <c r="F384" s="9"/>
    </row>
    <row r="385" spans="5:6" x14ac:dyDescent="0.2">
      <c r="E385" s="9"/>
      <c r="F385" s="9"/>
    </row>
    <row r="386" spans="5:6" x14ac:dyDescent="0.2">
      <c r="E386" s="9"/>
      <c r="F386" s="9"/>
    </row>
    <row r="387" spans="5:6" x14ac:dyDescent="0.2">
      <c r="E387" s="9"/>
      <c r="F387" s="9"/>
    </row>
    <row r="388" spans="5:6" x14ac:dyDescent="0.2">
      <c r="E388" s="9"/>
      <c r="F388" s="9"/>
    </row>
    <row r="389" spans="5:6" x14ac:dyDescent="0.2">
      <c r="E389" s="9"/>
      <c r="F389" s="9"/>
    </row>
    <row r="390" spans="5:6" x14ac:dyDescent="0.2">
      <c r="E390" s="9"/>
      <c r="F390" s="9"/>
    </row>
    <row r="391" spans="5:6" x14ac:dyDescent="0.2">
      <c r="E391" s="9"/>
      <c r="F391" s="9"/>
    </row>
    <row r="392" spans="5:6" x14ac:dyDescent="0.2">
      <c r="E392" s="9"/>
      <c r="F392" s="9"/>
    </row>
    <row r="393" spans="5:6" x14ac:dyDescent="0.2">
      <c r="E393" s="9"/>
      <c r="F393" s="9"/>
    </row>
    <row r="394" spans="5:6" x14ac:dyDescent="0.2">
      <c r="E394" s="9"/>
      <c r="F394" s="9"/>
    </row>
    <row r="395" spans="5:6" x14ac:dyDescent="0.2">
      <c r="E395" s="9"/>
      <c r="F395" s="9"/>
    </row>
    <row r="396" spans="5:6" x14ac:dyDescent="0.2">
      <c r="E396" s="9"/>
      <c r="F396" s="9"/>
    </row>
    <row r="397" spans="5:6" x14ac:dyDescent="0.2">
      <c r="E397" s="9"/>
      <c r="F397" s="9"/>
    </row>
    <row r="398" spans="5:6" x14ac:dyDescent="0.2">
      <c r="E398" s="9"/>
      <c r="F398" s="9"/>
    </row>
    <row r="399" spans="5:6" x14ac:dyDescent="0.2">
      <c r="E399" s="9"/>
      <c r="F399" s="9"/>
    </row>
    <row r="400" spans="5:6" x14ac:dyDescent="0.2">
      <c r="E400" s="9"/>
      <c r="F400" s="9"/>
    </row>
    <row r="401" spans="5:6" x14ac:dyDescent="0.2">
      <c r="E401" s="9"/>
      <c r="F401" s="9"/>
    </row>
    <row r="402" spans="5:6" x14ac:dyDescent="0.2">
      <c r="E402" s="9"/>
      <c r="F402" s="9"/>
    </row>
    <row r="403" spans="5:6" x14ac:dyDescent="0.2">
      <c r="E403" s="9"/>
      <c r="F403" s="9"/>
    </row>
    <row r="404" spans="5:6" x14ac:dyDescent="0.2">
      <c r="E404" s="9"/>
      <c r="F404" s="9"/>
    </row>
    <row r="405" spans="5:6" x14ac:dyDescent="0.2">
      <c r="E405" s="9"/>
      <c r="F405" s="9"/>
    </row>
    <row r="406" spans="5:6" x14ac:dyDescent="0.2">
      <c r="E406" s="9"/>
      <c r="F406" s="9"/>
    </row>
    <row r="407" spans="5:6" x14ac:dyDescent="0.2">
      <c r="E407" s="9"/>
      <c r="F407" s="9"/>
    </row>
    <row r="408" spans="5:6" x14ac:dyDescent="0.2">
      <c r="E408" s="9"/>
      <c r="F408" s="9"/>
    </row>
    <row r="409" spans="5:6" x14ac:dyDescent="0.2">
      <c r="E409" s="9"/>
      <c r="F409" s="9"/>
    </row>
    <row r="410" spans="5:6" x14ac:dyDescent="0.2">
      <c r="E410" s="9"/>
      <c r="F410" s="9"/>
    </row>
    <row r="411" spans="5:6" x14ac:dyDescent="0.2">
      <c r="E411" s="9"/>
      <c r="F411" s="9"/>
    </row>
    <row r="412" spans="5:6" x14ac:dyDescent="0.2">
      <c r="E412" s="9"/>
      <c r="F412" s="9"/>
    </row>
    <row r="413" spans="5:6" x14ac:dyDescent="0.2">
      <c r="E413" s="9"/>
      <c r="F413" s="9"/>
    </row>
    <row r="414" spans="5:6" x14ac:dyDescent="0.2">
      <c r="E414" s="9"/>
      <c r="F414" s="9"/>
    </row>
    <row r="415" spans="5:6" x14ac:dyDescent="0.2">
      <c r="E415" s="9"/>
      <c r="F415" s="9"/>
    </row>
    <row r="416" spans="5:6" x14ac:dyDescent="0.2">
      <c r="E416" s="9"/>
      <c r="F416" s="9"/>
    </row>
    <row r="417" spans="5:6" x14ac:dyDescent="0.2">
      <c r="E417" s="9"/>
      <c r="F417" s="9"/>
    </row>
    <row r="418" spans="5:6" x14ac:dyDescent="0.2">
      <c r="E418" s="9"/>
      <c r="F418" s="9"/>
    </row>
    <row r="419" spans="5:6" x14ac:dyDescent="0.2">
      <c r="E419" s="9"/>
      <c r="F419" s="9"/>
    </row>
    <row r="420" spans="5:6" x14ac:dyDescent="0.2">
      <c r="E420" s="9"/>
      <c r="F420" s="9"/>
    </row>
    <row r="421" spans="5:6" x14ac:dyDescent="0.2">
      <c r="E421" s="9"/>
      <c r="F421" s="9"/>
    </row>
    <row r="422" spans="5:6" x14ac:dyDescent="0.2">
      <c r="E422" s="9"/>
      <c r="F422" s="9"/>
    </row>
    <row r="423" spans="5:6" x14ac:dyDescent="0.2">
      <c r="E423" s="9"/>
      <c r="F423" s="9"/>
    </row>
    <row r="424" spans="5:6" x14ac:dyDescent="0.2">
      <c r="E424" s="9"/>
      <c r="F424" s="9"/>
    </row>
    <row r="425" spans="5:6" x14ac:dyDescent="0.2">
      <c r="E425" s="9"/>
      <c r="F425" s="9"/>
    </row>
    <row r="426" spans="5:6" x14ac:dyDescent="0.2">
      <c r="E426" s="9"/>
      <c r="F426" s="9"/>
    </row>
    <row r="427" spans="5:6" x14ac:dyDescent="0.2">
      <c r="E427" s="9"/>
      <c r="F427" s="9"/>
    </row>
    <row r="428" spans="5:6" x14ac:dyDescent="0.2">
      <c r="E428" s="9"/>
      <c r="F428" s="9"/>
    </row>
    <row r="429" spans="5:6" x14ac:dyDescent="0.2">
      <c r="E429" s="9"/>
      <c r="F429" s="9"/>
    </row>
    <row r="430" spans="5:6" x14ac:dyDescent="0.2">
      <c r="E430" s="9"/>
      <c r="F430" s="9"/>
    </row>
    <row r="431" spans="5:6" x14ac:dyDescent="0.2">
      <c r="E431" s="9"/>
      <c r="F431" s="9"/>
    </row>
    <row r="432" spans="5:6" x14ac:dyDescent="0.2">
      <c r="E432" s="9"/>
      <c r="F432" s="9"/>
    </row>
    <row r="433" spans="5:6" x14ac:dyDescent="0.2">
      <c r="E433" s="9"/>
      <c r="F433" s="9"/>
    </row>
    <row r="434" spans="5:6" x14ac:dyDescent="0.2">
      <c r="E434" s="9"/>
      <c r="F434" s="9"/>
    </row>
    <row r="435" spans="5:6" x14ac:dyDescent="0.2">
      <c r="E435" s="9"/>
      <c r="F435" s="9"/>
    </row>
    <row r="436" spans="5:6" x14ac:dyDescent="0.2">
      <c r="E436" s="9"/>
      <c r="F436" s="9"/>
    </row>
    <row r="437" spans="5:6" x14ac:dyDescent="0.2">
      <c r="E437" s="9"/>
      <c r="F437" s="9"/>
    </row>
    <row r="438" spans="5:6" x14ac:dyDescent="0.2">
      <c r="E438" s="9"/>
      <c r="F438" s="9"/>
    </row>
    <row r="439" spans="5:6" x14ac:dyDescent="0.2">
      <c r="E439" s="9"/>
      <c r="F439" s="9"/>
    </row>
    <row r="440" spans="5:6" x14ac:dyDescent="0.2">
      <c r="E440" s="9"/>
      <c r="F440" s="9"/>
    </row>
    <row r="441" spans="5:6" x14ac:dyDescent="0.2">
      <c r="E441" s="9"/>
      <c r="F441" s="9"/>
    </row>
    <row r="442" spans="5:6" x14ac:dyDescent="0.2">
      <c r="E442" s="9"/>
      <c r="F442" s="9"/>
    </row>
    <row r="443" spans="5:6" x14ac:dyDescent="0.2">
      <c r="E443" s="9"/>
      <c r="F443" s="9"/>
    </row>
    <row r="444" spans="5:6" x14ac:dyDescent="0.2">
      <c r="E444" s="9"/>
      <c r="F444" s="9"/>
    </row>
    <row r="445" spans="5:6" x14ac:dyDescent="0.2">
      <c r="E445" s="9"/>
      <c r="F445" s="9"/>
    </row>
    <row r="446" spans="5:6" x14ac:dyDescent="0.2">
      <c r="E446" s="9"/>
      <c r="F446" s="9"/>
    </row>
    <row r="447" spans="5:6" x14ac:dyDescent="0.2">
      <c r="E447" s="9"/>
      <c r="F447" s="9"/>
    </row>
    <row r="448" spans="5:6" x14ac:dyDescent="0.2">
      <c r="E448" s="9"/>
      <c r="F448" s="9"/>
    </row>
    <row r="449" spans="5:6" x14ac:dyDescent="0.2">
      <c r="E449" s="9"/>
      <c r="F449" s="9"/>
    </row>
    <row r="450" spans="5:6" x14ac:dyDescent="0.2">
      <c r="E450" s="9"/>
      <c r="F450" s="9"/>
    </row>
    <row r="451" spans="5:6" x14ac:dyDescent="0.2">
      <c r="E451" s="9"/>
      <c r="F451" s="9"/>
    </row>
    <row r="452" spans="5:6" x14ac:dyDescent="0.2">
      <c r="E452" s="9"/>
      <c r="F452" s="9"/>
    </row>
    <row r="453" spans="5:6" x14ac:dyDescent="0.2">
      <c r="E453" s="9"/>
      <c r="F453" s="9"/>
    </row>
    <row r="454" spans="5:6" x14ac:dyDescent="0.2">
      <c r="E454" s="9"/>
      <c r="F454" s="9"/>
    </row>
    <row r="455" spans="5:6" x14ac:dyDescent="0.2">
      <c r="E455" s="9"/>
      <c r="F455" s="9"/>
    </row>
    <row r="456" spans="5:6" x14ac:dyDescent="0.2">
      <c r="E456" s="9"/>
      <c r="F456" s="9"/>
    </row>
    <row r="457" spans="5:6" x14ac:dyDescent="0.2">
      <c r="E457" s="9"/>
      <c r="F457" s="9"/>
    </row>
    <row r="458" spans="5:6" x14ac:dyDescent="0.2">
      <c r="E458" s="9"/>
      <c r="F458" s="9"/>
    </row>
    <row r="459" spans="5:6" x14ac:dyDescent="0.2">
      <c r="E459" s="9"/>
      <c r="F459" s="9"/>
    </row>
    <row r="460" spans="5:6" x14ac:dyDescent="0.2">
      <c r="E460" s="9"/>
      <c r="F460" s="9"/>
    </row>
    <row r="461" spans="5:6" x14ac:dyDescent="0.2">
      <c r="E461" s="9"/>
      <c r="F461" s="9"/>
    </row>
    <row r="462" spans="5:6" x14ac:dyDescent="0.2">
      <c r="E462" s="9"/>
      <c r="F462" s="9"/>
    </row>
    <row r="463" spans="5:6" x14ac:dyDescent="0.2">
      <c r="E463" s="9"/>
      <c r="F463" s="9"/>
    </row>
    <row r="464" spans="5:6" x14ac:dyDescent="0.2">
      <c r="E464" s="9"/>
      <c r="F464" s="9"/>
    </row>
    <row r="465" spans="5:6" x14ac:dyDescent="0.2">
      <c r="E465" s="9"/>
      <c r="F465" s="9"/>
    </row>
    <row r="466" spans="5:6" x14ac:dyDescent="0.2">
      <c r="E466" s="9"/>
      <c r="F466" s="9"/>
    </row>
    <row r="467" spans="5:6" x14ac:dyDescent="0.2">
      <c r="E467" s="9"/>
      <c r="F467" s="9"/>
    </row>
    <row r="468" spans="5:6" x14ac:dyDescent="0.2">
      <c r="E468" s="9"/>
      <c r="F468" s="9"/>
    </row>
    <row r="469" spans="5:6" x14ac:dyDescent="0.2">
      <c r="E469" s="9"/>
      <c r="F469" s="9"/>
    </row>
    <row r="470" spans="5:6" x14ac:dyDescent="0.2">
      <c r="E470" s="9"/>
      <c r="F470" s="9"/>
    </row>
    <row r="471" spans="5:6" x14ac:dyDescent="0.2">
      <c r="E471" s="9"/>
      <c r="F471" s="9"/>
    </row>
    <row r="472" spans="5:6" x14ac:dyDescent="0.2">
      <c r="E472" s="9"/>
      <c r="F472" s="9"/>
    </row>
    <row r="473" spans="5:6" x14ac:dyDescent="0.2">
      <c r="E473" s="9"/>
      <c r="F473" s="9"/>
    </row>
    <row r="474" spans="5:6" x14ac:dyDescent="0.2">
      <c r="E474" s="9"/>
      <c r="F474" s="9"/>
    </row>
    <row r="475" spans="5:6" x14ac:dyDescent="0.2">
      <c r="E475" s="9"/>
      <c r="F475" s="9"/>
    </row>
    <row r="476" spans="5:6" x14ac:dyDescent="0.2">
      <c r="E476" s="9"/>
      <c r="F476" s="9"/>
    </row>
    <row r="477" spans="5:6" x14ac:dyDescent="0.2">
      <c r="E477" s="9"/>
      <c r="F477" s="9"/>
    </row>
    <row r="478" spans="5:6" x14ac:dyDescent="0.2">
      <c r="E478" s="9"/>
      <c r="F478" s="9"/>
    </row>
    <row r="479" spans="5:6" x14ac:dyDescent="0.2">
      <c r="E479" s="9"/>
      <c r="F479" s="9"/>
    </row>
    <row r="480" spans="5:6" x14ac:dyDescent="0.2">
      <c r="E480" s="9"/>
      <c r="F480" s="9"/>
    </row>
    <row r="481" spans="5:6" x14ac:dyDescent="0.2">
      <c r="E481" s="9"/>
      <c r="F481" s="9"/>
    </row>
    <row r="482" spans="5:6" x14ac:dyDescent="0.2">
      <c r="E482" s="9"/>
      <c r="F482" s="9"/>
    </row>
    <row r="483" spans="5:6" x14ac:dyDescent="0.2">
      <c r="E483" s="9"/>
      <c r="F483" s="9"/>
    </row>
    <row r="484" spans="5:6" x14ac:dyDescent="0.2">
      <c r="E484" s="9"/>
      <c r="F484" s="9"/>
    </row>
    <row r="485" spans="5:6" x14ac:dyDescent="0.2">
      <c r="E485" s="9"/>
      <c r="F485" s="9"/>
    </row>
    <row r="486" spans="5:6" x14ac:dyDescent="0.2">
      <c r="E486" s="9"/>
      <c r="F486" s="9"/>
    </row>
    <row r="487" spans="5:6" x14ac:dyDescent="0.2">
      <c r="E487" s="9"/>
      <c r="F487" s="9"/>
    </row>
    <row r="488" spans="5:6" x14ac:dyDescent="0.2">
      <c r="E488" s="9"/>
      <c r="F488" s="9"/>
    </row>
    <row r="489" spans="5:6" x14ac:dyDescent="0.2">
      <c r="E489" s="9"/>
      <c r="F489" s="9"/>
    </row>
    <row r="490" spans="5:6" x14ac:dyDescent="0.2">
      <c r="E490" s="9"/>
      <c r="F490" s="9"/>
    </row>
    <row r="491" spans="5:6" x14ac:dyDescent="0.2">
      <c r="E491" s="9"/>
      <c r="F491" s="9"/>
    </row>
    <row r="492" spans="5:6" x14ac:dyDescent="0.2">
      <c r="E492" s="9"/>
      <c r="F492" s="9"/>
    </row>
    <row r="493" spans="5:6" x14ac:dyDescent="0.2">
      <c r="E493" s="9"/>
      <c r="F493" s="9"/>
    </row>
    <row r="494" spans="5:6" x14ac:dyDescent="0.2">
      <c r="E494" s="9"/>
      <c r="F494" s="9"/>
    </row>
    <row r="495" spans="5:6" x14ac:dyDescent="0.2">
      <c r="E495" s="9"/>
      <c r="F495" s="9"/>
    </row>
    <row r="496" spans="5:6" x14ac:dyDescent="0.2">
      <c r="E496" s="9"/>
      <c r="F496" s="9"/>
    </row>
    <row r="497" spans="5:6" x14ac:dyDescent="0.2">
      <c r="E497" s="9"/>
      <c r="F497" s="9"/>
    </row>
    <row r="498" spans="5:6" x14ac:dyDescent="0.2">
      <c r="E498" s="9"/>
      <c r="F498" s="9"/>
    </row>
    <row r="499" spans="5:6" x14ac:dyDescent="0.2">
      <c r="E499" s="9"/>
      <c r="F499" s="9"/>
    </row>
    <row r="500" spans="5:6" x14ac:dyDescent="0.2">
      <c r="E500" s="9"/>
      <c r="F500" s="9"/>
    </row>
    <row r="501" spans="5:6" x14ac:dyDescent="0.2">
      <c r="E501" s="9"/>
      <c r="F501" s="9"/>
    </row>
    <row r="502" spans="5:6" x14ac:dyDescent="0.2">
      <c r="E502" s="9"/>
      <c r="F502" s="9"/>
    </row>
    <row r="503" spans="5:6" x14ac:dyDescent="0.2">
      <c r="E503" s="9"/>
      <c r="F503" s="9"/>
    </row>
    <row r="504" spans="5:6" x14ac:dyDescent="0.2">
      <c r="E504" s="9"/>
      <c r="F504" s="9"/>
    </row>
    <row r="505" spans="5:6" x14ac:dyDescent="0.2">
      <c r="E505" s="9"/>
      <c r="F505" s="9"/>
    </row>
    <row r="506" spans="5:6" x14ac:dyDescent="0.2">
      <c r="E506" s="9"/>
      <c r="F506" s="9"/>
    </row>
    <row r="507" spans="5:6" x14ac:dyDescent="0.2">
      <c r="E507" s="9"/>
      <c r="F507" s="9"/>
    </row>
    <row r="508" spans="5:6" x14ac:dyDescent="0.2">
      <c r="E508" s="9"/>
      <c r="F508" s="9"/>
    </row>
    <row r="509" spans="5:6" x14ac:dyDescent="0.2">
      <c r="E509" s="9"/>
      <c r="F509" s="9"/>
    </row>
    <row r="510" spans="5:6" x14ac:dyDescent="0.2">
      <c r="E510" s="9"/>
      <c r="F510" s="9"/>
    </row>
    <row r="511" spans="5:6" x14ac:dyDescent="0.2">
      <c r="E511" s="9"/>
      <c r="F511" s="9"/>
    </row>
    <row r="512" spans="5:6" x14ac:dyDescent="0.2">
      <c r="E512" s="9"/>
      <c r="F512" s="9"/>
    </row>
    <row r="513" spans="5:6" x14ac:dyDescent="0.2">
      <c r="E513" s="9"/>
      <c r="F513" s="9"/>
    </row>
    <row r="514" spans="5:6" x14ac:dyDescent="0.2">
      <c r="E514" s="9"/>
      <c r="F514" s="9"/>
    </row>
    <row r="515" spans="5:6" x14ac:dyDescent="0.2">
      <c r="E515" s="9"/>
      <c r="F515" s="9"/>
    </row>
    <row r="516" spans="5:6" x14ac:dyDescent="0.2">
      <c r="E516" s="9"/>
      <c r="F516" s="9"/>
    </row>
    <row r="517" spans="5:6" x14ac:dyDescent="0.2">
      <c r="E517" s="9"/>
      <c r="F517" s="9"/>
    </row>
    <row r="518" spans="5:6" x14ac:dyDescent="0.2">
      <c r="E518" s="9"/>
      <c r="F518" s="9"/>
    </row>
    <row r="519" spans="5:6" x14ac:dyDescent="0.2">
      <c r="E519" s="9"/>
      <c r="F519" s="9"/>
    </row>
    <row r="520" spans="5:6" x14ac:dyDescent="0.2">
      <c r="E520" s="9"/>
      <c r="F520" s="9"/>
    </row>
    <row r="521" spans="5:6" x14ac:dyDescent="0.2">
      <c r="E521" s="9"/>
      <c r="F521" s="9"/>
    </row>
    <row r="522" spans="5:6" x14ac:dyDescent="0.2">
      <c r="E522" s="9"/>
      <c r="F522" s="9"/>
    </row>
    <row r="523" spans="5:6" x14ac:dyDescent="0.2">
      <c r="E523" s="9"/>
      <c r="F523" s="9"/>
    </row>
    <row r="524" spans="5:6" x14ac:dyDescent="0.2">
      <c r="E524" s="9"/>
      <c r="F524" s="9"/>
    </row>
    <row r="525" spans="5:6" x14ac:dyDescent="0.2">
      <c r="E525" s="9"/>
      <c r="F525" s="9"/>
    </row>
    <row r="526" spans="5:6" x14ac:dyDescent="0.2">
      <c r="E526" s="9"/>
      <c r="F526" s="9"/>
    </row>
    <row r="527" spans="5:6" x14ac:dyDescent="0.2">
      <c r="E527" s="9"/>
      <c r="F527" s="9"/>
    </row>
    <row r="528" spans="5:6" x14ac:dyDescent="0.2">
      <c r="E528" s="9"/>
      <c r="F528" s="9"/>
    </row>
    <row r="529" spans="5:6" x14ac:dyDescent="0.2">
      <c r="E529" s="9"/>
      <c r="F529" s="9"/>
    </row>
    <row r="530" spans="5:6" x14ac:dyDescent="0.2">
      <c r="E530" s="9"/>
      <c r="F530" s="9"/>
    </row>
    <row r="531" spans="5:6" x14ac:dyDescent="0.2">
      <c r="E531" s="9"/>
      <c r="F531" s="9"/>
    </row>
    <row r="532" spans="5:6" x14ac:dyDescent="0.2">
      <c r="E532" s="9"/>
      <c r="F532" s="9"/>
    </row>
    <row r="533" spans="5:6" x14ac:dyDescent="0.2">
      <c r="E533" s="9"/>
      <c r="F533" s="9"/>
    </row>
    <row r="534" spans="5:6" x14ac:dyDescent="0.2">
      <c r="E534" s="9"/>
      <c r="F534" s="9"/>
    </row>
    <row r="535" spans="5:6" x14ac:dyDescent="0.2">
      <c r="E535" s="9"/>
      <c r="F535" s="9"/>
    </row>
    <row r="536" spans="5:6" x14ac:dyDescent="0.2">
      <c r="E536" s="9"/>
      <c r="F536" s="9"/>
    </row>
    <row r="537" spans="5:6" x14ac:dyDescent="0.2">
      <c r="E537" s="9"/>
      <c r="F537" s="9"/>
    </row>
    <row r="538" spans="5:6" x14ac:dyDescent="0.2">
      <c r="E538" s="9"/>
      <c r="F538" s="9"/>
    </row>
    <row r="539" spans="5:6" x14ac:dyDescent="0.2">
      <c r="E539" s="9"/>
      <c r="F539" s="9"/>
    </row>
    <row r="540" spans="5:6" x14ac:dyDescent="0.2">
      <c r="E540" s="9"/>
      <c r="F540" s="9"/>
    </row>
    <row r="541" spans="5:6" x14ac:dyDescent="0.2">
      <c r="E541" s="9"/>
      <c r="F541" s="9"/>
    </row>
    <row r="542" spans="5:6" x14ac:dyDescent="0.2">
      <c r="E542" s="9"/>
      <c r="F542" s="9"/>
    </row>
    <row r="543" spans="5:6" x14ac:dyDescent="0.2">
      <c r="E543" s="9"/>
      <c r="F543" s="9"/>
    </row>
    <row r="544" spans="5:6" x14ac:dyDescent="0.2">
      <c r="E544" s="9"/>
      <c r="F544" s="9"/>
    </row>
    <row r="545" spans="5:6" x14ac:dyDescent="0.2">
      <c r="E545" s="9"/>
      <c r="F545" s="9"/>
    </row>
    <row r="546" spans="5:6" x14ac:dyDescent="0.2">
      <c r="E546" s="9"/>
      <c r="F546" s="9"/>
    </row>
  </sheetData>
  <autoFilter ref="D18:E289"/>
  <mergeCells count="1">
    <mergeCell ref="C17:F17"/>
  </mergeCells>
  <phoneticPr fontId="1" type="noConversion"/>
  <conditionalFormatting sqref="N19">
    <cfRule type="cellIs" dxfId="5" priority="5" stopIfTrue="1" operator="greaterThan">
      <formula>$G$19</formula>
    </cfRule>
    <cfRule type="cellIs" dxfId="4" priority="6" stopIfTrue="1" operator="lessThan">
      <formula>$H$19</formula>
    </cfRule>
    <cfRule type="cellIs" dxfId="3" priority="7" stopIfTrue="1" operator="between">
      <formula>$H$19</formula>
      <formula>$G$19</formula>
    </cfRule>
  </conditionalFormatting>
  <conditionalFormatting sqref="E19:F289">
    <cfRule type="cellIs" dxfId="2" priority="1" stopIfTrue="1" operator="lessThan">
      <formula>$H$19</formula>
    </cfRule>
    <cfRule type="cellIs" dxfId="1" priority="2" stopIfTrue="1" operator="greaterThan">
      <formula>$G$19</formula>
    </cfRule>
    <cfRule type="cellIs" dxfId="0" priority="3" stopIfTrue="1" operator="between">
      <formula>$H$19</formula>
      <formula>$G$19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sqref>O15</xm:sqref>
            </x14:sparkline>
            <x14:sparkline>
              <xm:sqref>P15</xm:sqref>
            </x14:sparkline>
          </x14:sparklines>
        </x14:sparklineGroup>
      </x14:sparklineGroup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51"/>
  <sheetViews>
    <sheetView tabSelected="1" topLeftCell="A66" zoomScale="70" zoomScaleNormal="70" workbookViewId="0">
      <selection activeCell="Q114" sqref="Q114"/>
    </sheetView>
  </sheetViews>
  <sheetFormatPr defaultRowHeight="12.75" x14ac:dyDescent="0.2"/>
  <cols>
    <col min="4" max="4" width="14.875" customWidth="1"/>
    <col min="5" max="5" width="13" customWidth="1"/>
    <col min="6" max="6" width="9.5" bestFit="1" customWidth="1"/>
    <col min="7" max="7" width="10.5" bestFit="1" customWidth="1"/>
    <col min="11" max="11" width="8.5" customWidth="1"/>
    <col min="14" max="14" width="9.5" bestFit="1" customWidth="1"/>
    <col min="26" max="26" width="9.5" bestFit="1" customWidth="1"/>
  </cols>
  <sheetData>
    <row r="1" spans="1:33" x14ac:dyDescent="0.2">
      <c r="R1" s="9" t="s">
        <v>54</v>
      </c>
    </row>
    <row r="2" spans="1:33" x14ac:dyDescent="0.2">
      <c r="D2" s="9" t="s">
        <v>40</v>
      </c>
      <c r="F2">
        <v>18</v>
      </c>
      <c r="Q2">
        <v>24</v>
      </c>
      <c r="R2" s="9" t="s">
        <v>55</v>
      </c>
    </row>
    <row r="3" spans="1:33" x14ac:dyDescent="0.2">
      <c r="D3" s="9"/>
      <c r="I3" t="s">
        <v>71</v>
      </c>
      <c r="Q3">
        <v>10</v>
      </c>
      <c r="R3" s="9" t="s">
        <v>67</v>
      </c>
    </row>
    <row r="4" spans="1:33" x14ac:dyDescent="0.2">
      <c r="D4" s="9" t="s">
        <v>42</v>
      </c>
      <c r="F4">
        <v>8</v>
      </c>
      <c r="R4" s="9" t="s">
        <v>56</v>
      </c>
    </row>
    <row r="5" spans="1:33" x14ac:dyDescent="0.2">
      <c r="D5" s="9" t="s">
        <v>41</v>
      </c>
      <c r="F5">
        <v>10</v>
      </c>
      <c r="R5" s="9" t="s">
        <v>57</v>
      </c>
    </row>
    <row r="6" spans="1:33" x14ac:dyDescent="0.2">
      <c r="Q6" s="9" t="s">
        <v>58</v>
      </c>
    </row>
    <row r="7" spans="1:33" x14ac:dyDescent="0.2">
      <c r="A7" t="s">
        <v>80</v>
      </c>
      <c r="I7" s="9" t="s">
        <v>43</v>
      </c>
      <c r="L7" s="31">
        <f ca="1">AVERAGE(L9:L31)</f>
        <v>-1.0445640950741997</v>
      </c>
      <c r="Q7">
        <v>7</v>
      </c>
      <c r="R7">
        <v>8</v>
      </c>
      <c r="S7">
        <v>9</v>
      </c>
    </row>
    <row r="8" spans="1:33" x14ac:dyDescent="0.2">
      <c r="B8" s="9" t="s">
        <v>52</v>
      </c>
      <c r="D8" t="s">
        <v>37</v>
      </c>
      <c r="E8" t="s">
        <v>38</v>
      </c>
      <c r="F8" s="9" t="s">
        <v>73</v>
      </c>
      <c r="G8" t="s">
        <v>39</v>
      </c>
      <c r="H8" s="26" t="s">
        <v>74</v>
      </c>
      <c r="I8" s="9" t="s">
        <v>49</v>
      </c>
      <c r="J8" s="9" t="s">
        <v>50</v>
      </c>
      <c r="K8" s="9" t="s">
        <v>51</v>
      </c>
      <c r="L8" s="9" t="s">
        <v>65</v>
      </c>
      <c r="M8" s="9" t="s">
        <v>66</v>
      </c>
      <c r="N8" s="9" t="s">
        <v>68</v>
      </c>
      <c r="O8" s="9" t="s">
        <v>70</v>
      </c>
      <c r="P8" t="s">
        <v>69</v>
      </c>
      <c r="Q8" s="9" t="s">
        <v>61</v>
      </c>
      <c r="R8" s="9" t="s">
        <v>59</v>
      </c>
      <c r="S8" s="9" t="s">
        <v>60</v>
      </c>
      <c r="T8" s="9" t="s">
        <v>62</v>
      </c>
      <c r="V8" s="9" t="s">
        <v>78</v>
      </c>
      <c r="X8" s="9" t="s">
        <v>79</v>
      </c>
      <c r="Z8" s="9" t="s">
        <v>77</v>
      </c>
      <c r="AC8" s="9" t="s">
        <v>76</v>
      </c>
      <c r="AE8" s="9" t="s">
        <v>73</v>
      </c>
      <c r="AF8" t="s">
        <v>39</v>
      </c>
      <c r="AG8" s="26" t="s">
        <v>74</v>
      </c>
    </row>
    <row r="9" spans="1:33" x14ac:dyDescent="0.2">
      <c r="A9">
        <f>IF((4-B9)/4*0.5-($E$9/12)/4*0.5&gt;0,(4-B9)/4*0.5-($E$9/12)/4*0.5,0)</f>
        <v>0.29166666666666663</v>
      </c>
      <c r="B9">
        <v>0</v>
      </c>
      <c r="D9">
        <v>38</v>
      </c>
      <c r="E9">
        <f>D9-$F$2</f>
        <v>20</v>
      </c>
      <c r="F9" s="34">
        <v>1000</v>
      </c>
      <c r="G9" s="31">
        <f>0.025*F9</f>
        <v>25</v>
      </c>
      <c r="H9" s="33">
        <f>H10</f>
        <v>9.0134333761240821</v>
      </c>
      <c r="I9">
        <f>(-SIN($H9*PI()/180)*$F$5+$E9)/12</f>
        <v>1.5361116409739963</v>
      </c>
      <c r="J9">
        <f>SIN($H9*PI()/180)*$F$5+$F$4+A9</f>
        <v>9.858326974978711</v>
      </c>
      <c r="K9" s="30">
        <f ca="1">'0ft'!$Q$12</f>
        <v>0.88793809389553424</v>
      </c>
      <c r="L9" s="31">
        <f ca="1">'0ft'!$K$12</f>
        <v>8.7947572177996474</v>
      </c>
      <c r="M9" s="29">
        <f t="shared" ref="M9:M31" ca="1" si="0">COS(L9*PI()/180)*$Q$2</f>
        <v>23.717817026314691</v>
      </c>
      <c r="N9" s="29">
        <f t="shared" ref="N9:N31" ca="1" si="1">(M9-$Q$3)/2</f>
        <v>6.8589085131573455</v>
      </c>
      <c r="O9" s="31">
        <f t="shared" ref="O9:O31" si="2">(B9*B9+$R$7*$R$7)^0.5</f>
        <v>8</v>
      </c>
      <c r="P9" s="30">
        <f t="shared" ref="P9:P31" ca="1" si="3">ATAN((N9/12)/O9)*180/PI()</f>
        <v>4.0866652276837705</v>
      </c>
      <c r="T9">
        <v>0</v>
      </c>
      <c r="AE9" s="34">
        <v>831</v>
      </c>
      <c r="AF9" s="31">
        <f>0.025*AE9</f>
        <v>20.775000000000002</v>
      </c>
      <c r="AG9" s="33">
        <v>86.3</v>
      </c>
    </row>
    <row r="10" spans="1:33" x14ac:dyDescent="0.2">
      <c r="A10">
        <f>IF((4-B10)/4*0.5-($E$9/12)/4*0.5&gt;0,(4-B10)/4*0.5-($E$9/12)/4*0.5,0)</f>
        <v>0.16666666666666666</v>
      </c>
      <c r="B10">
        <f>(D10-$D$9)/12</f>
        <v>1</v>
      </c>
      <c r="C10">
        <v>12</v>
      </c>
      <c r="D10">
        <f>D9+C10</f>
        <v>50</v>
      </c>
      <c r="E10">
        <f>D10-$F$2</f>
        <v>32</v>
      </c>
      <c r="F10" s="34">
        <v>1000</v>
      </c>
      <c r="G10" s="31">
        <f>0.025*F10</f>
        <v>25</v>
      </c>
      <c r="H10" s="33">
        <f>H11</f>
        <v>9.0134333761240821</v>
      </c>
      <c r="I10">
        <f t="shared" ref="I10:I31" si="4">(-SIN($H10*PI()/180)*$F$5+$E10)/12</f>
        <v>2.5361116409739961</v>
      </c>
      <c r="J10">
        <f>SIN($H10*PI()/180)*$F$5+$F$4+A10</f>
        <v>9.733326974978711</v>
      </c>
      <c r="K10" s="30">
        <f ca="1">'1ft'!$Q$12</f>
        <v>0.95906040375635826</v>
      </c>
      <c r="L10" s="31">
        <f ca="1">'1ft'!$K$12</f>
        <v>6.1467362032692758</v>
      </c>
      <c r="M10" s="29">
        <f t="shared" ca="1" si="0"/>
        <v>23.86202240815545</v>
      </c>
      <c r="N10" s="29">
        <f t="shared" ca="1" si="1"/>
        <v>6.9310112040777252</v>
      </c>
      <c r="O10" s="31">
        <f t="shared" si="2"/>
        <v>8.0622577482985491</v>
      </c>
      <c r="P10" s="30">
        <f t="shared" ca="1" si="3"/>
        <v>4.0976982148373793</v>
      </c>
      <c r="Q10">
        <f t="shared" ref="Q10:Q31" si="5">ATAN($B10/Q$7)*180/PI()</f>
        <v>8.1301023541559783</v>
      </c>
      <c r="R10">
        <f t="shared" ref="R10:R31" si="6">ATAN(B10/$R$7)*180/PI()</f>
        <v>7.1250163489017977</v>
      </c>
      <c r="S10">
        <f t="shared" ref="S10:S31" si="7">ATAN($B10/S$7)*180/PI()</f>
        <v>6.3401917459099089</v>
      </c>
      <c r="T10">
        <f>Q10-S10</f>
        <v>1.7899106082460694</v>
      </c>
      <c r="U10" s="31">
        <f t="shared" ref="U10:U14" si="8">Z10-$Q$3</f>
        <v>-7.0231663698589966</v>
      </c>
      <c r="V10" s="31">
        <f t="shared" ref="V10:V14" si="9">ATAN((U10/12)/O10)*180/PI()</f>
        <v>-4.1519921752942484</v>
      </c>
      <c r="W10" s="31">
        <f t="shared" ref="W10:W29" ca="1" si="10">AC10-$Q$3</f>
        <v>13.86202240815545</v>
      </c>
      <c r="X10">
        <f t="shared" ref="X10:X30" ca="1" si="11">ATAN((W10/12)/$O10)*180/PI()</f>
        <v>8.1539017259644613</v>
      </c>
      <c r="Y10" s="35">
        <f t="shared" ref="Y10:Y29" si="12">SIN(R10*PI()/180)</f>
        <v>0.12403473458920845</v>
      </c>
      <c r="Z10" s="31">
        <f>Y10*$Q$2</f>
        <v>2.976833630141003</v>
      </c>
      <c r="AB10" s="35">
        <f t="shared" ref="AB10:AB15" ca="1" si="13">COS(L10*PI()/180)</f>
        <v>0.99425093367314377</v>
      </c>
      <c r="AC10" s="29">
        <f t="shared" ref="AC10:AC15" ca="1" si="14">AB10*$Q$2</f>
        <v>23.86202240815545</v>
      </c>
      <c r="AE10" s="34">
        <v>813.4202172608899</v>
      </c>
      <c r="AF10" s="31">
        <f>0.025*AE10</f>
        <v>20.33550543152225</v>
      </c>
      <c r="AG10" s="33">
        <v>85.4</v>
      </c>
    </row>
    <row r="11" spans="1:33" x14ac:dyDescent="0.2">
      <c r="A11">
        <f>IF((4-B11)/4*0.5-($E$9/12)/4*0.5&gt;0,(4-B11)/4*0.5-($E$9/12)/4*0.5,0)</f>
        <v>4.1666666666666657E-2</v>
      </c>
      <c r="B11">
        <f t="shared" ref="B11:B31" si="15">(D11-$D$9)/12</f>
        <v>2</v>
      </c>
      <c r="C11">
        <v>12</v>
      </c>
      <c r="D11">
        <f t="shared" ref="D11:D31" si="16">D10+C11</f>
        <v>62</v>
      </c>
      <c r="E11">
        <f t="shared" ref="E11:E31" si="17">D11-$F$2</f>
        <v>44</v>
      </c>
      <c r="F11" s="34">
        <v>1000</v>
      </c>
      <c r="G11" s="31">
        <f t="shared" ref="G11:G31" si="18">0.025*F11</f>
        <v>25</v>
      </c>
      <c r="H11" s="33">
        <f>H12</f>
        <v>9.0134333761240821</v>
      </c>
      <c r="I11">
        <f t="shared" si="4"/>
        <v>3.5361116409739961</v>
      </c>
      <c r="J11">
        <f>SIN($H11*PI()/180)*$F$5+$F$4+A11</f>
        <v>9.608326974978711</v>
      </c>
      <c r="K11" s="30">
        <f ca="1">'2ft'!$Q$12</f>
        <v>1.0193977440688353</v>
      </c>
      <c r="L11" s="31">
        <f ca="1">'2ft'!$K$12</f>
        <v>3.0126402406936883</v>
      </c>
      <c r="M11" s="29">
        <f t="shared" ca="1" si="0"/>
        <v>23.966831146023505</v>
      </c>
      <c r="N11" s="29">
        <f t="shared" ca="1" si="1"/>
        <v>6.9834155730117526</v>
      </c>
      <c r="O11" s="31">
        <f t="shared" si="2"/>
        <v>8.2462112512353212</v>
      </c>
      <c r="P11" s="30">
        <f t="shared" ca="1" si="3"/>
        <v>4.0367827872327817</v>
      </c>
      <c r="Q11">
        <f t="shared" si="5"/>
        <v>15.945395900922856</v>
      </c>
      <c r="R11">
        <f t="shared" si="6"/>
        <v>14.036243467926477</v>
      </c>
      <c r="S11">
        <f t="shared" si="7"/>
        <v>12.528807709151511</v>
      </c>
      <c r="T11">
        <f t="shared" ref="T11:T31" si="19">Q11-S11</f>
        <v>3.4165881917713445</v>
      </c>
      <c r="U11" s="31">
        <f t="shared" si="8"/>
        <v>-4.1791449991280096</v>
      </c>
      <c r="V11" s="31">
        <f t="shared" si="9"/>
        <v>-2.4183344515897516</v>
      </c>
      <c r="W11" s="31">
        <f t="shared" ca="1" si="10"/>
        <v>13.966831146023505</v>
      </c>
      <c r="X11">
        <f t="shared" ca="1" si="11"/>
        <v>8.0338822335453646</v>
      </c>
      <c r="Y11" s="35">
        <f t="shared" si="12"/>
        <v>0.24253562503633294</v>
      </c>
      <c r="Z11" s="31">
        <f t="shared" ref="Z11:Z31" si="20">Y11*$Q$2</f>
        <v>5.8208550008719904</v>
      </c>
      <c r="AB11" s="35">
        <f t="shared" ca="1" si="13"/>
        <v>0.99861796441764605</v>
      </c>
      <c r="AC11" s="29">
        <f t="shared" ca="1" si="14"/>
        <v>23.966831146023505</v>
      </c>
      <c r="AE11" s="34">
        <v>832</v>
      </c>
      <c r="AF11" s="31">
        <f t="shared" ref="AF11:AF31" si="21">0.025*AE11</f>
        <v>20.8</v>
      </c>
      <c r="AG11" s="33">
        <v>81.05</v>
      </c>
    </row>
    <row r="12" spans="1:33" x14ac:dyDescent="0.2">
      <c r="A12">
        <f>IF((4-B12)/4*0.5-($E$9/12)/4*0.5&gt;0,(4-B12)/4*0.5-($E$9/12)/4*0.5,0)</f>
        <v>0</v>
      </c>
      <c r="B12">
        <f t="shared" si="15"/>
        <v>3</v>
      </c>
      <c r="C12">
        <v>12</v>
      </c>
      <c r="D12">
        <f t="shared" si="16"/>
        <v>74</v>
      </c>
      <c r="E12">
        <f t="shared" si="17"/>
        <v>56</v>
      </c>
      <c r="F12" s="34">
        <v>1000</v>
      </c>
      <c r="G12" s="31">
        <f t="shared" si="18"/>
        <v>25</v>
      </c>
      <c r="H12" s="33">
        <f>H13</f>
        <v>9.0134333761240821</v>
      </c>
      <c r="I12">
        <f t="shared" si="4"/>
        <v>4.5361116409739966</v>
      </c>
      <c r="J12">
        <f>SIN($H12*PI()/180)*$F$5+$F$4+A12</f>
        <v>9.5666603083120449</v>
      </c>
      <c r="K12" s="30">
        <f ca="1">'3ft'!$Q$12</f>
        <v>1.0334169703280247</v>
      </c>
      <c r="L12" s="31">
        <f ca="1">'3ft'!$K$12</f>
        <v>0.30093458691915104</v>
      </c>
      <c r="M12" s="29">
        <f t="shared" ca="1" si="0"/>
        <v>23.999668960976344</v>
      </c>
      <c r="N12" s="29">
        <f t="shared" ca="1" si="1"/>
        <v>6.9998344804881718</v>
      </c>
      <c r="O12" s="31">
        <f t="shared" si="2"/>
        <v>8.5440037453175304</v>
      </c>
      <c r="P12" s="30">
        <f t="shared" ca="1" si="3"/>
        <v>3.9056589753700766</v>
      </c>
      <c r="Q12">
        <f t="shared" si="5"/>
        <v>23.198590513648188</v>
      </c>
      <c r="R12">
        <f t="shared" si="6"/>
        <v>20.556045219583464</v>
      </c>
      <c r="S12">
        <f t="shared" si="7"/>
        <v>18.43494882292201</v>
      </c>
      <c r="T12">
        <f t="shared" si="19"/>
        <v>4.7636416907261783</v>
      </c>
      <c r="U12" s="31">
        <f t="shared" si="8"/>
        <v>-1.5730374018786009</v>
      </c>
      <c r="V12" s="31">
        <f t="shared" si="9"/>
        <v>-0.87899201959562023</v>
      </c>
      <c r="W12" s="31">
        <f t="shared" ca="1" si="10"/>
        <v>13.999668960976344</v>
      </c>
      <c r="X12">
        <f t="shared" ca="1" si="11"/>
        <v>7.7753548583999299</v>
      </c>
      <c r="Y12" s="35">
        <f t="shared" si="12"/>
        <v>0.35112344158839165</v>
      </c>
      <c r="Z12" s="31">
        <f t="shared" si="20"/>
        <v>8.4269625981213991</v>
      </c>
      <c r="AB12" s="35">
        <f t="shared" ca="1" si="13"/>
        <v>0.99998620670734761</v>
      </c>
      <c r="AC12" s="29">
        <f t="shared" ca="1" si="14"/>
        <v>23.999668960976344</v>
      </c>
      <c r="AE12" s="34">
        <v>852.5</v>
      </c>
      <c r="AF12" s="31">
        <f t="shared" si="21"/>
        <v>21.3125</v>
      </c>
      <c r="AG12" s="33">
        <v>76.95</v>
      </c>
    </row>
    <row r="13" spans="1:33" x14ac:dyDescent="0.2">
      <c r="A13">
        <f>IF((4-B13)/4*0.5-($E$9/12)/4*0.5&gt;0,(4-B13)/4*0.5-($E$9/12)/4*0.5,0)</f>
        <v>0</v>
      </c>
      <c r="B13">
        <f t="shared" si="15"/>
        <v>4</v>
      </c>
      <c r="C13">
        <v>12</v>
      </c>
      <c r="D13">
        <f t="shared" si="16"/>
        <v>86</v>
      </c>
      <c r="E13">
        <f t="shared" si="17"/>
        <v>68</v>
      </c>
      <c r="F13" s="34">
        <v>1000</v>
      </c>
      <c r="G13" s="31">
        <f t="shared" si="18"/>
        <v>25</v>
      </c>
      <c r="H13" s="33">
        <v>9.0134333761240821</v>
      </c>
      <c r="I13">
        <f t="shared" si="4"/>
        <v>5.5361116409739966</v>
      </c>
      <c r="J13">
        <f>SIN($H13*PI()/180)*$F$5+$F$4+A13</f>
        <v>9.5666603083120449</v>
      </c>
      <c r="K13" s="30">
        <f ca="1">'4ft'!$Q$12</f>
        <v>0.9999798082896928</v>
      </c>
      <c r="L13" s="31">
        <f ca="1">'4ft'!$K$12</f>
        <v>-2.875413369129812</v>
      </c>
      <c r="M13" s="29">
        <f t="shared" ca="1" si="0"/>
        <v>23.969783413308949</v>
      </c>
      <c r="N13" s="29">
        <f t="shared" ca="1" si="1"/>
        <v>6.9848917066544747</v>
      </c>
      <c r="O13" s="31">
        <f t="shared" si="2"/>
        <v>8.9442719099991592</v>
      </c>
      <c r="P13" s="30">
        <f t="shared" ca="1" si="3"/>
        <v>3.723437722427613</v>
      </c>
      <c r="Q13">
        <f t="shared" si="5"/>
        <v>29.744881296942225</v>
      </c>
      <c r="R13">
        <f t="shared" si="6"/>
        <v>26.56505117707799</v>
      </c>
      <c r="S13">
        <f t="shared" si="7"/>
        <v>23.962488974578182</v>
      </c>
      <c r="T13">
        <f t="shared" si="19"/>
        <v>5.7823923223640428</v>
      </c>
      <c r="U13" s="31">
        <f t="shared" si="8"/>
        <v>0.73312629199899249</v>
      </c>
      <c r="V13" s="31">
        <f t="shared" si="9"/>
        <v>0.39135278947006258</v>
      </c>
      <c r="W13" s="31">
        <f t="shared" ca="1" si="10"/>
        <v>13.969783413308949</v>
      </c>
      <c r="X13">
        <f t="shared" ca="1" si="11"/>
        <v>7.4156887195395464</v>
      </c>
      <c r="Y13" s="35">
        <f t="shared" si="12"/>
        <v>0.44721359549995798</v>
      </c>
      <c r="Z13" s="31">
        <f t="shared" si="20"/>
        <v>10.733126291998992</v>
      </c>
      <c r="AB13" s="35">
        <f t="shared" ca="1" si="13"/>
        <v>0.99874097555453956</v>
      </c>
      <c r="AC13" s="29">
        <f t="shared" ca="1" si="14"/>
        <v>23.969783413308949</v>
      </c>
      <c r="AE13" s="34">
        <v>870.29122472633321</v>
      </c>
      <c r="AF13" s="31">
        <f t="shared" si="21"/>
        <v>21.757280618158333</v>
      </c>
      <c r="AG13" s="33">
        <v>73</v>
      </c>
    </row>
    <row r="14" spans="1:33" x14ac:dyDescent="0.2">
      <c r="B14">
        <f t="shared" si="15"/>
        <v>5</v>
      </c>
      <c r="C14">
        <v>12</v>
      </c>
      <c r="D14">
        <f t="shared" si="16"/>
        <v>98</v>
      </c>
      <c r="E14">
        <f t="shared" si="17"/>
        <v>80</v>
      </c>
      <c r="F14" s="34">
        <v>1500</v>
      </c>
      <c r="G14" s="31">
        <f t="shared" si="18"/>
        <v>37.5</v>
      </c>
      <c r="H14" s="33">
        <v>6.1585360789912578</v>
      </c>
      <c r="I14">
        <f t="shared" si="4"/>
        <v>6.5772667680102375</v>
      </c>
      <c r="J14">
        <f t="shared" ref="J11:J31" si="22">SIN($H14*PI()/180)*$F$5+$F$4</f>
        <v>9.0727987838771487</v>
      </c>
      <c r="K14" s="30">
        <f ca="1">'5ft'!$Q$12</f>
        <v>0.99999699439925738</v>
      </c>
      <c r="L14" s="31">
        <f ca="1">'5ft'!$K$12</f>
        <v>-0.5616529005957962</v>
      </c>
      <c r="M14" s="29">
        <f t="shared" ca="1" si="0"/>
        <v>23.998846895901671</v>
      </c>
      <c r="N14" s="29">
        <f t="shared" ca="1" si="1"/>
        <v>6.9994234479508357</v>
      </c>
      <c r="O14" s="31">
        <f t="shared" si="2"/>
        <v>9.4339811320566032</v>
      </c>
      <c r="P14" s="30">
        <f t="shared" ca="1" si="3"/>
        <v>3.537986495179557</v>
      </c>
      <c r="Q14">
        <f t="shared" si="5"/>
        <v>35.537677791974382</v>
      </c>
      <c r="R14">
        <f t="shared" si="6"/>
        <v>32.005383208083494</v>
      </c>
      <c r="S14">
        <f t="shared" si="7"/>
        <v>29.054604099077146</v>
      </c>
      <c r="T14">
        <f t="shared" si="19"/>
        <v>6.4830736928972357</v>
      </c>
      <c r="U14" s="31">
        <f t="shared" si="8"/>
        <v>2.7199745600763183</v>
      </c>
      <c r="V14" s="31">
        <f t="shared" si="9"/>
        <v>1.3763461678181605</v>
      </c>
      <c r="W14" s="31">
        <f t="shared" ca="1" si="10"/>
        <v>13.998846895901671</v>
      </c>
      <c r="X14">
        <f t="shared" ca="1" si="11"/>
        <v>7.0491962047446011</v>
      </c>
      <c r="Y14" s="35">
        <f t="shared" si="12"/>
        <v>0.52999894000317993</v>
      </c>
      <c r="Z14" s="31">
        <f t="shared" si="20"/>
        <v>12.719974560076318</v>
      </c>
      <c r="AB14" s="35">
        <f t="shared" ca="1" si="13"/>
        <v>0.99995195399590298</v>
      </c>
      <c r="AC14" s="29">
        <f t="shared" ca="1" si="14"/>
        <v>23.998846895901671</v>
      </c>
      <c r="AE14" s="34">
        <v>893.14506461184476</v>
      </c>
      <c r="AF14" s="31">
        <f t="shared" si="21"/>
        <v>22.32862661529612</v>
      </c>
      <c r="AG14" s="33">
        <v>69.045000000000002</v>
      </c>
    </row>
    <row r="15" spans="1:33" x14ac:dyDescent="0.2">
      <c r="B15">
        <f t="shared" si="15"/>
        <v>6</v>
      </c>
      <c r="C15">
        <v>12</v>
      </c>
      <c r="D15">
        <f t="shared" si="16"/>
        <v>110</v>
      </c>
      <c r="E15">
        <f t="shared" si="17"/>
        <v>92</v>
      </c>
      <c r="F15" s="34">
        <v>2000</v>
      </c>
      <c r="G15" s="31">
        <f t="shared" si="18"/>
        <v>50</v>
      </c>
      <c r="H15" s="33">
        <v>4.760243246492494</v>
      </c>
      <c r="I15">
        <f t="shared" si="4"/>
        <v>7.5975113578738283</v>
      </c>
      <c r="J15">
        <f t="shared" si="22"/>
        <v>8.829863705514061</v>
      </c>
      <c r="K15" s="29">
        <f ca="1">'6ft'!$Q$12</f>
        <v>0.99997068721645577</v>
      </c>
      <c r="L15" s="31">
        <f ca="1">'6ft'!$K$12</f>
        <v>0.31652182719444361</v>
      </c>
      <c r="M15" s="29">
        <f t="shared" ca="1" si="0"/>
        <v>23.999633779876305</v>
      </c>
      <c r="N15" s="29">
        <f t="shared" ca="1" si="1"/>
        <v>6.9998168899381525</v>
      </c>
      <c r="O15" s="31">
        <f t="shared" si="2"/>
        <v>10</v>
      </c>
      <c r="P15" s="30">
        <f t="shared" ca="1" si="3"/>
        <v>3.338383411633457</v>
      </c>
      <c r="Q15">
        <f t="shared" si="5"/>
        <v>40.601294645004472</v>
      </c>
      <c r="R15">
        <f t="shared" si="6"/>
        <v>36.86989764584402</v>
      </c>
      <c r="S15">
        <f t="shared" si="7"/>
        <v>33.690067525979785</v>
      </c>
      <c r="T15">
        <f t="shared" si="19"/>
        <v>6.9112271190246872</v>
      </c>
      <c r="U15" s="31">
        <f>Z15-$Q$3</f>
        <v>4.3999999999999986</v>
      </c>
      <c r="V15" s="31">
        <f>ATAN((U15/12)/O15)*180/PI()</f>
        <v>2.0999045176451729</v>
      </c>
      <c r="W15" s="31">
        <f t="shared" ca="1" si="10"/>
        <v>13.999633779876305</v>
      </c>
      <c r="X15">
        <f t="shared" ca="1" si="11"/>
        <v>6.6542525367588752</v>
      </c>
      <c r="Y15" s="35">
        <f t="shared" si="12"/>
        <v>0.6</v>
      </c>
      <c r="Z15" s="31">
        <f t="shared" si="20"/>
        <v>14.399999999999999</v>
      </c>
      <c r="AA15" s="9" t="s">
        <v>75</v>
      </c>
      <c r="AB15" s="35">
        <f t="shared" ca="1" si="13"/>
        <v>0.99998474082817934</v>
      </c>
      <c r="AC15" s="29">
        <f t="shared" ca="1" si="14"/>
        <v>23.999633779876305</v>
      </c>
      <c r="AE15" s="34">
        <v>922.24494930302308</v>
      </c>
      <c r="AF15" s="31">
        <f t="shared" si="21"/>
        <v>23.056123732575578</v>
      </c>
      <c r="AG15" s="33">
        <v>65</v>
      </c>
    </row>
    <row r="16" spans="1:33" x14ac:dyDescent="0.2">
      <c r="B16">
        <f t="shared" si="15"/>
        <v>7</v>
      </c>
      <c r="C16">
        <v>12</v>
      </c>
      <c r="D16">
        <f t="shared" si="16"/>
        <v>122</v>
      </c>
      <c r="E16">
        <f t="shared" si="17"/>
        <v>104</v>
      </c>
      <c r="F16" s="34">
        <v>2500</v>
      </c>
      <c r="G16" s="31">
        <f t="shared" si="18"/>
        <v>62.5</v>
      </c>
      <c r="H16" s="33">
        <v>3.9173214392454847</v>
      </c>
      <c r="I16">
        <f t="shared" si="4"/>
        <v>8.6097359136511304</v>
      </c>
      <c r="J16">
        <f t="shared" si="22"/>
        <v>8.6831690361864347</v>
      </c>
      <c r="K16" s="29">
        <f ca="1">'7ft'!$Q$12</f>
        <v>1.0000297377656684</v>
      </c>
      <c r="L16" s="31">
        <f ca="1">'7ft'!$K$12</f>
        <v>0.59468535380134335</v>
      </c>
      <c r="M16" s="29">
        <f t="shared" ca="1" si="0"/>
        <v>23.998707273750004</v>
      </c>
      <c r="N16" s="29">
        <f t="shared" ca="1" si="1"/>
        <v>6.9993536368750018</v>
      </c>
      <c r="O16" s="31">
        <f t="shared" si="2"/>
        <v>10.63014581273465</v>
      </c>
      <c r="P16" s="30">
        <f t="shared" ca="1" si="3"/>
        <v>3.1406881630959234</v>
      </c>
      <c r="Q16">
        <f t="shared" si="5"/>
        <v>45</v>
      </c>
      <c r="R16">
        <f t="shared" si="6"/>
        <v>41.185925165709655</v>
      </c>
      <c r="S16">
        <f t="shared" si="7"/>
        <v>37.874983651098205</v>
      </c>
      <c r="T16">
        <f t="shared" si="19"/>
        <v>7.125016348901795</v>
      </c>
      <c r="U16" s="31">
        <f t="shared" ref="U16:U29" si="23">Z16-$Q$3</f>
        <v>5.804110588844436</v>
      </c>
      <c r="V16" s="31">
        <f t="shared" ref="V16:V29" si="24">ATAN((U16/12)/O16)*180/PI()</f>
        <v>2.6051840296788358</v>
      </c>
      <c r="W16" s="31">
        <f t="shared" ca="1" si="10"/>
        <v>13.998707273750004</v>
      </c>
      <c r="X16">
        <f t="shared" ca="1" si="11"/>
        <v>6.2626151540070447</v>
      </c>
      <c r="Y16" s="35">
        <f t="shared" si="12"/>
        <v>0.65850460786851817</v>
      </c>
      <c r="Z16" s="31">
        <f t="shared" si="20"/>
        <v>15.804110588844436</v>
      </c>
      <c r="AB16" s="35">
        <f t="shared" ref="AB16:AB31" ca="1" si="25">COS(L16*PI()/180)</f>
        <v>0.99994613640625019</v>
      </c>
      <c r="AC16" s="29">
        <f t="shared" ref="AC16" ca="1" si="26">AB16*$Q$2</f>
        <v>23.998707273750004</v>
      </c>
      <c r="AE16" s="34">
        <v>948.90601556069589</v>
      </c>
      <c r="AF16" s="31">
        <f t="shared" si="21"/>
        <v>23.722650389017399</v>
      </c>
      <c r="AG16" s="33">
        <v>62</v>
      </c>
    </row>
    <row r="17" spans="2:33" x14ac:dyDescent="0.2">
      <c r="B17">
        <f t="shared" si="15"/>
        <v>8</v>
      </c>
      <c r="C17">
        <v>12</v>
      </c>
      <c r="D17">
        <f t="shared" si="16"/>
        <v>134</v>
      </c>
      <c r="E17">
        <f t="shared" si="17"/>
        <v>116</v>
      </c>
      <c r="F17" s="34">
        <v>2500</v>
      </c>
      <c r="G17" s="31">
        <f t="shared" si="18"/>
        <v>62.5</v>
      </c>
      <c r="H17" s="33">
        <v>3.9067103227608775</v>
      </c>
      <c r="I17">
        <f t="shared" si="4"/>
        <v>9.6098898864885616</v>
      </c>
      <c r="J17">
        <f t="shared" si="22"/>
        <v>8.6813213621372682</v>
      </c>
      <c r="K17" s="29">
        <f ca="1">'8ft'!$Q$12</f>
        <v>0.99923551057848392</v>
      </c>
      <c r="L17" s="31">
        <f ca="1">'8ft'!$K$12</f>
        <v>3.5871863361118667E-2</v>
      </c>
      <c r="M17" s="29">
        <f t="shared" ca="1" si="0"/>
        <v>23.999995296254234</v>
      </c>
      <c r="N17" s="29">
        <f t="shared" ca="1" si="1"/>
        <v>6.9999976481271169</v>
      </c>
      <c r="O17" s="31">
        <f t="shared" si="2"/>
        <v>11.313708498984761</v>
      </c>
      <c r="P17" s="30">
        <f t="shared" ca="1" si="3"/>
        <v>2.9515482880352559</v>
      </c>
      <c r="Q17">
        <f t="shared" si="5"/>
        <v>48.814074834290352</v>
      </c>
      <c r="R17">
        <f t="shared" si="6"/>
        <v>45</v>
      </c>
      <c r="S17">
        <f t="shared" si="7"/>
        <v>41.633539336570202</v>
      </c>
      <c r="T17">
        <f t="shared" si="19"/>
        <v>7.1805354977201503</v>
      </c>
      <c r="U17" s="31">
        <f t="shared" si="23"/>
        <v>6.9705627484771391</v>
      </c>
      <c r="V17" s="31">
        <f t="shared" si="24"/>
        <v>2.9391588732833696</v>
      </c>
      <c r="W17" s="31">
        <f t="shared" ca="1" si="10"/>
        <v>13.999995296254234</v>
      </c>
      <c r="X17">
        <f t="shared" ca="1" si="11"/>
        <v>5.8875140545135149</v>
      </c>
      <c r="Y17" s="35">
        <f t="shared" si="12"/>
        <v>0.70710678118654746</v>
      </c>
      <c r="Z17" s="31">
        <f t="shared" si="20"/>
        <v>16.970562748477139</v>
      </c>
      <c r="AB17" s="35">
        <f t="shared" ca="1" si="25"/>
        <v>0.99999980401059307</v>
      </c>
      <c r="AC17" s="29">
        <f t="shared" ref="AC17" ca="1" si="27">AB17*$Q$2</f>
        <v>23.999995296254234</v>
      </c>
      <c r="AE17" s="34">
        <v>979.95179765546436</v>
      </c>
      <c r="AF17" s="31">
        <f t="shared" si="21"/>
        <v>24.49879494138661</v>
      </c>
      <c r="AG17" s="33">
        <v>59</v>
      </c>
    </row>
    <row r="18" spans="2:33" x14ac:dyDescent="0.2">
      <c r="B18">
        <f t="shared" si="15"/>
        <v>9</v>
      </c>
      <c r="C18">
        <v>12</v>
      </c>
      <c r="D18">
        <f t="shared" si="16"/>
        <v>146</v>
      </c>
      <c r="E18">
        <f t="shared" si="17"/>
        <v>128</v>
      </c>
      <c r="F18" s="34">
        <v>2500</v>
      </c>
      <c r="G18" s="31">
        <f t="shared" si="18"/>
        <v>62.5</v>
      </c>
      <c r="H18" s="33">
        <v>3.9550948991238335</v>
      </c>
      <c r="I18">
        <f t="shared" si="4"/>
        <v>10.609187816921068</v>
      </c>
      <c r="J18">
        <f t="shared" si="22"/>
        <v>8.6897461969471816</v>
      </c>
      <c r="K18" s="29">
        <f ca="1">'9ft'!$Q$12</f>
        <v>0.99999907240935837</v>
      </c>
      <c r="L18" s="31">
        <f ca="1">'9ft'!$K$12</f>
        <v>-0.35454566414863919</v>
      </c>
      <c r="M18" s="29">
        <f t="shared" ca="1" si="0"/>
        <v>23.999540506943916</v>
      </c>
      <c r="N18" s="29">
        <f t="shared" ca="1" si="1"/>
        <v>6.9997702534719579</v>
      </c>
      <c r="O18" s="31">
        <f t="shared" si="2"/>
        <v>12.041594578792296</v>
      </c>
      <c r="P18" s="30">
        <f t="shared" ca="1" si="3"/>
        <v>2.7733316784372173</v>
      </c>
      <c r="Q18">
        <f t="shared" si="5"/>
        <v>52.125016348901795</v>
      </c>
      <c r="R18">
        <f t="shared" si="6"/>
        <v>48.366460663429812</v>
      </c>
      <c r="S18">
        <f t="shared" si="7"/>
        <v>45</v>
      </c>
      <c r="T18">
        <f t="shared" si="19"/>
        <v>7.125016348901795</v>
      </c>
      <c r="U18" s="31">
        <f t="shared" si="23"/>
        <v>7.9378236484078357</v>
      </c>
      <c r="V18" s="31">
        <f t="shared" si="24"/>
        <v>3.1442896665718538</v>
      </c>
      <c r="W18" s="31">
        <f t="shared" ca="1" si="10"/>
        <v>13.999540506943916</v>
      </c>
      <c r="X18">
        <f t="shared" ca="1" si="11"/>
        <v>5.5337285003559336</v>
      </c>
      <c r="Y18" s="35">
        <f t="shared" si="12"/>
        <v>0.74740931868365978</v>
      </c>
      <c r="Z18" s="31">
        <f t="shared" si="20"/>
        <v>17.937823648407836</v>
      </c>
      <c r="AB18" s="35">
        <f t="shared" ca="1" si="25"/>
        <v>0.99998085445599649</v>
      </c>
      <c r="AC18" s="29">
        <f t="shared" ref="AC18" ca="1" si="28">AB18*$Q$2</f>
        <v>23.999540506943916</v>
      </c>
      <c r="AE18" s="34">
        <v>1028.9540241598506</v>
      </c>
      <c r="AF18" s="31">
        <f t="shared" si="21"/>
        <v>25.723850603996269</v>
      </c>
      <c r="AG18" s="33">
        <v>55</v>
      </c>
    </row>
    <row r="19" spans="2:33" x14ac:dyDescent="0.2">
      <c r="B19">
        <f t="shared" si="15"/>
        <v>10</v>
      </c>
      <c r="C19">
        <v>12</v>
      </c>
      <c r="D19">
        <f t="shared" si="16"/>
        <v>158</v>
      </c>
      <c r="E19">
        <f t="shared" si="17"/>
        <v>140</v>
      </c>
      <c r="F19" s="34">
        <v>2500</v>
      </c>
      <c r="G19" s="31">
        <f t="shared" si="18"/>
        <v>62.5</v>
      </c>
      <c r="H19" s="33">
        <v>4.0215903111381905</v>
      </c>
      <c r="I19">
        <f t="shared" si="4"/>
        <v>11.608223022600749</v>
      </c>
      <c r="J19">
        <f t="shared" si="22"/>
        <v>8.7013237287909959</v>
      </c>
      <c r="K19" s="29">
        <f ca="1">'10ft'!$Q$12</f>
        <v>0.99999923326869633</v>
      </c>
      <c r="L19" s="31">
        <f ca="1">'10ft'!$K$12</f>
        <v>-0.76822668197333288</v>
      </c>
      <c r="M19" s="29">
        <f t="shared" ca="1" si="0"/>
        <v>23.997842711398398</v>
      </c>
      <c r="N19" s="29">
        <f t="shared" ca="1" si="1"/>
        <v>6.9989213556991992</v>
      </c>
      <c r="O19" s="31">
        <f t="shared" si="2"/>
        <v>12.806248474865697</v>
      </c>
      <c r="P19" s="30">
        <f t="shared" ca="1" si="3"/>
        <v>2.6076576304545278</v>
      </c>
      <c r="Q19">
        <f t="shared" si="5"/>
        <v>55.007979801441337</v>
      </c>
      <c r="R19">
        <f t="shared" si="6"/>
        <v>51.340191745909912</v>
      </c>
      <c r="S19">
        <f t="shared" si="7"/>
        <v>48.012787504183336</v>
      </c>
      <c r="T19">
        <f t="shared" si="19"/>
        <v>6.9951922972580007</v>
      </c>
      <c r="U19" s="31">
        <f t="shared" si="23"/>
        <v>8.7408514266327266</v>
      </c>
      <c r="V19" s="31">
        <f t="shared" si="24"/>
        <v>3.2554086475125601</v>
      </c>
      <c r="W19" s="31">
        <f t="shared" ca="1" si="10"/>
        <v>13.997842711398398</v>
      </c>
      <c r="X19">
        <f t="shared" ca="1" si="11"/>
        <v>5.2045569930436493</v>
      </c>
      <c r="Y19" s="35">
        <f t="shared" si="12"/>
        <v>0.78086880944303028</v>
      </c>
      <c r="Z19" s="31">
        <f t="shared" si="20"/>
        <v>18.740851426632727</v>
      </c>
      <c r="AB19" s="35">
        <f t="shared" ca="1" si="25"/>
        <v>0.99991011297493326</v>
      </c>
      <c r="AC19" s="29">
        <f t="shared" ref="AC19" ca="1" si="29">AB19*$Q$2</f>
        <v>23.997842711398398</v>
      </c>
      <c r="AE19" s="34">
        <v>1060</v>
      </c>
      <c r="AF19" s="31">
        <f t="shared" si="21"/>
        <v>26.5</v>
      </c>
      <c r="AG19" s="33">
        <v>52.832078071123796</v>
      </c>
    </row>
    <row r="20" spans="2:33" x14ac:dyDescent="0.2">
      <c r="B20">
        <f t="shared" si="15"/>
        <v>11</v>
      </c>
      <c r="C20">
        <v>12</v>
      </c>
      <c r="D20">
        <f t="shared" si="16"/>
        <v>170</v>
      </c>
      <c r="E20">
        <f t="shared" si="17"/>
        <v>152</v>
      </c>
      <c r="F20" s="34">
        <v>2500</v>
      </c>
      <c r="G20" s="31">
        <f t="shared" si="18"/>
        <v>62.5</v>
      </c>
      <c r="H20" s="33">
        <v>4.1476687647310762</v>
      </c>
      <c r="I20">
        <f t="shared" si="4"/>
        <v>12.606393944018626</v>
      </c>
      <c r="J20">
        <f t="shared" si="22"/>
        <v>8.7232726717764884</v>
      </c>
      <c r="K20" s="29">
        <f ca="1">'11ft'!$Q$12</f>
        <v>1.0001942367493655</v>
      </c>
      <c r="L20" s="31">
        <f ca="1">'11ft'!$K$12</f>
        <v>-1.2879158625115019</v>
      </c>
      <c r="M20" s="29">
        <f t="shared" ca="1" si="0"/>
        <v>23.993936928651351</v>
      </c>
      <c r="N20" s="29">
        <f t="shared" ca="1" si="1"/>
        <v>6.9969684643256755</v>
      </c>
      <c r="O20" s="31">
        <f t="shared" si="2"/>
        <v>13.601470508735444</v>
      </c>
      <c r="P20" s="30">
        <f t="shared" ca="1" si="3"/>
        <v>2.4547067071317539</v>
      </c>
      <c r="Q20">
        <f t="shared" si="5"/>
        <v>57.528807709151515</v>
      </c>
      <c r="R20">
        <f t="shared" si="6"/>
        <v>53.972626614896392</v>
      </c>
      <c r="S20">
        <f t="shared" si="7"/>
        <v>50.710593137499643</v>
      </c>
      <c r="T20">
        <f t="shared" si="19"/>
        <v>6.8182145716518718</v>
      </c>
      <c r="U20" s="31">
        <f t="shared" si="23"/>
        <v>9.4096660232765217</v>
      </c>
      <c r="V20" s="31">
        <f t="shared" si="24"/>
        <v>3.2995086907968796</v>
      </c>
      <c r="W20" s="31">
        <f t="shared" ca="1" si="10"/>
        <v>13.993936928651351</v>
      </c>
      <c r="X20">
        <f t="shared" ca="1" si="11"/>
        <v>4.9004351320993473</v>
      </c>
      <c r="Y20" s="35">
        <f t="shared" si="12"/>
        <v>0.80873608430318844</v>
      </c>
      <c r="Z20" s="31">
        <f t="shared" si="20"/>
        <v>19.409666023276522</v>
      </c>
      <c r="AB20" s="35">
        <f t="shared" ca="1" si="25"/>
        <v>0.9997473720271397</v>
      </c>
      <c r="AC20" s="29">
        <f t="shared" ref="AC20" ca="1" si="30">AB20*$Q$2</f>
        <v>23.993936928651351</v>
      </c>
      <c r="AE20" s="34">
        <v>1105.891794166628</v>
      </c>
      <c r="AF20" s="31">
        <f t="shared" si="21"/>
        <v>27.6472948541657</v>
      </c>
      <c r="AG20" s="33">
        <v>50</v>
      </c>
    </row>
    <row r="21" spans="2:33" x14ac:dyDescent="0.2">
      <c r="B21">
        <f t="shared" si="15"/>
        <v>12</v>
      </c>
      <c r="C21">
        <v>12</v>
      </c>
      <c r="D21">
        <f t="shared" si="16"/>
        <v>182</v>
      </c>
      <c r="E21">
        <f t="shared" si="17"/>
        <v>164</v>
      </c>
      <c r="F21" s="34">
        <v>2500</v>
      </c>
      <c r="G21" s="31">
        <f t="shared" si="18"/>
        <v>62.5</v>
      </c>
      <c r="H21" s="33">
        <v>4.2762732694172261</v>
      </c>
      <c r="I21">
        <f t="shared" si="4"/>
        <v>13.604528519580882</v>
      </c>
      <c r="J21">
        <f t="shared" si="22"/>
        <v>8.7456577650294243</v>
      </c>
      <c r="K21" s="29">
        <f ca="1">'12ft'!$Q$12</f>
        <v>0.9998593066087238</v>
      </c>
      <c r="L21" s="31">
        <f ca="1">'12ft'!$K$12</f>
        <v>-1.6251623662837726</v>
      </c>
      <c r="M21" s="29">
        <f t="shared" ca="1" si="0"/>
        <v>23.990346153758868</v>
      </c>
      <c r="N21" s="29">
        <f t="shared" ca="1" si="1"/>
        <v>6.9951730768794338</v>
      </c>
      <c r="O21" s="31">
        <f t="shared" si="2"/>
        <v>14.422205101855956</v>
      </c>
      <c r="P21" s="30">
        <f t="shared" ca="1" si="3"/>
        <v>2.3145781495888871</v>
      </c>
      <c r="Q21">
        <f t="shared" si="5"/>
        <v>59.743562836470737</v>
      </c>
      <c r="R21">
        <f t="shared" si="6"/>
        <v>56.309932474020215</v>
      </c>
      <c r="S21">
        <f t="shared" si="7"/>
        <v>53.13010235415598</v>
      </c>
      <c r="T21">
        <f t="shared" si="19"/>
        <v>6.6134604823147569</v>
      </c>
      <c r="U21" s="31">
        <f t="shared" si="23"/>
        <v>9.9692070641082502</v>
      </c>
      <c r="V21" s="31">
        <f t="shared" si="24"/>
        <v>3.2967853676948451</v>
      </c>
      <c r="W21" s="31">
        <f t="shared" ca="1" si="10"/>
        <v>13.990346153758868</v>
      </c>
      <c r="X21">
        <f t="shared" ca="1" si="11"/>
        <v>4.621626455459741</v>
      </c>
      <c r="Y21" s="35">
        <f t="shared" si="12"/>
        <v>0.83205029433784372</v>
      </c>
      <c r="Z21" s="31">
        <f t="shared" si="20"/>
        <v>19.96920706410825</v>
      </c>
      <c r="AB21" s="35">
        <f t="shared" ca="1" si="25"/>
        <v>0.99959775640661952</v>
      </c>
      <c r="AC21" s="29">
        <f t="shared" ref="AC21" ca="1" si="31">AB21*$Q$2</f>
        <v>23.990346153758868</v>
      </c>
      <c r="AE21" s="34">
        <v>1142.8977293158966</v>
      </c>
      <c r="AF21" s="31">
        <f t="shared" si="21"/>
        <v>28.572443232897417</v>
      </c>
      <c r="AG21" s="33">
        <v>48</v>
      </c>
    </row>
    <row r="22" spans="2:33" x14ac:dyDescent="0.2">
      <c r="B22">
        <f t="shared" si="15"/>
        <v>13</v>
      </c>
      <c r="C22">
        <v>12</v>
      </c>
      <c r="D22">
        <f t="shared" si="16"/>
        <v>194</v>
      </c>
      <c r="E22">
        <f t="shared" si="17"/>
        <v>176</v>
      </c>
      <c r="F22" s="34">
        <v>2500</v>
      </c>
      <c r="G22" s="31">
        <f t="shared" si="18"/>
        <v>62.5</v>
      </c>
      <c r="H22" s="33">
        <v>4.4292515075421859</v>
      </c>
      <c r="I22">
        <f t="shared" si="4"/>
        <v>14.602309959541047</v>
      </c>
      <c r="J22">
        <f t="shared" si="22"/>
        <v>8.7722804855074212</v>
      </c>
      <c r="K22" s="29">
        <f ca="1">'13ft'!$Q$12</f>
        <v>1.0000471474330019</v>
      </c>
      <c r="L22" s="31">
        <f ca="1">'13ft'!$K$12</f>
        <v>-2.0316127064484433</v>
      </c>
      <c r="M22" s="29">
        <f t="shared" ca="1" si="0"/>
        <v>23.984914061997543</v>
      </c>
      <c r="N22" s="29">
        <f t="shared" ca="1" si="1"/>
        <v>6.9924570309987715</v>
      </c>
      <c r="O22" s="31">
        <f t="shared" si="2"/>
        <v>15.264337522473747</v>
      </c>
      <c r="P22" s="30">
        <f t="shared" ca="1" si="3"/>
        <v>2.1861623127491541</v>
      </c>
      <c r="Q22">
        <f t="shared" si="5"/>
        <v>61.699244233993632</v>
      </c>
      <c r="R22">
        <f t="shared" si="6"/>
        <v>58.392497753751094</v>
      </c>
      <c r="S22">
        <f t="shared" si="7"/>
        <v>55.304846468766037</v>
      </c>
      <c r="T22">
        <f t="shared" si="19"/>
        <v>6.3943977652275947</v>
      </c>
      <c r="U22" s="31">
        <f t="shared" si="23"/>
        <v>10.439799600909051</v>
      </c>
      <c r="V22" s="31">
        <f t="shared" si="24"/>
        <v>3.2620153357353705</v>
      </c>
      <c r="W22" s="31">
        <f t="shared" ca="1" si="10"/>
        <v>13.984914061997543</v>
      </c>
      <c r="X22">
        <f t="shared" ca="1" si="11"/>
        <v>4.3659776049310395</v>
      </c>
      <c r="Y22" s="35">
        <f>SIN(R22*PI()/180)</f>
        <v>0.85165831670454384</v>
      </c>
      <c r="Z22" s="31">
        <f>Y22*$Q$2</f>
        <v>20.439799600909051</v>
      </c>
      <c r="AB22" s="35">
        <f t="shared" ca="1" si="25"/>
        <v>0.99937141924989759</v>
      </c>
      <c r="AC22" s="29">
        <f t="shared" ref="AC22" ca="1" si="32">AB22*$Q$2</f>
        <v>23.984914061997543</v>
      </c>
      <c r="AE22" s="34">
        <v>1190</v>
      </c>
      <c r="AF22" s="31">
        <f t="shared" si="21"/>
        <v>29.75</v>
      </c>
      <c r="AG22" s="33">
        <v>45.704879856060977</v>
      </c>
    </row>
    <row r="23" spans="2:33" x14ac:dyDescent="0.2">
      <c r="B23">
        <f t="shared" si="15"/>
        <v>14</v>
      </c>
      <c r="C23">
        <v>12</v>
      </c>
      <c r="D23">
        <f t="shared" si="16"/>
        <v>206</v>
      </c>
      <c r="E23">
        <f t="shared" si="17"/>
        <v>188</v>
      </c>
      <c r="F23" s="34">
        <v>2500</v>
      </c>
      <c r="G23" s="31">
        <f t="shared" si="18"/>
        <v>62.5</v>
      </c>
      <c r="H23" s="33">
        <v>4.5962459501238104</v>
      </c>
      <c r="I23">
        <f t="shared" si="4"/>
        <v>15.59988865443689</v>
      </c>
      <c r="J23">
        <f t="shared" si="22"/>
        <v>8.8013361467573024</v>
      </c>
      <c r="K23" s="29">
        <f ca="1">'14ft'!$Q$12</f>
        <v>1.0000775877414787</v>
      </c>
      <c r="L23" s="31">
        <f ca="1">'14ft'!$K$12</f>
        <v>-2.426466519548645</v>
      </c>
      <c r="M23" s="29">
        <f t="shared" ca="1" si="0"/>
        <v>23.978481119311848</v>
      </c>
      <c r="N23" s="29">
        <f t="shared" ca="1" si="1"/>
        <v>6.9892405596559239</v>
      </c>
      <c r="O23" s="31">
        <f t="shared" si="2"/>
        <v>16.124515496597098</v>
      </c>
      <c r="P23" s="30">
        <f t="shared" ca="1" si="3"/>
        <v>2.0686924387886054</v>
      </c>
      <c r="Q23">
        <f t="shared" si="5"/>
        <v>63.43494882292201</v>
      </c>
      <c r="R23">
        <f t="shared" si="6"/>
        <v>60.255118703057789</v>
      </c>
      <c r="S23">
        <f t="shared" si="7"/>
        <v>57.264773727892404</v>
      </c>
      <c r="T23">
        <f t="shared" si="19"/>
        <v>6.1701750950296059</v>
      </c>
      <c r="U23" s="31">
        <f t="shared" si="23"/>
        <v>10.837835410987019</v>
      </c>
      <c r="V23" s="31">
        <f t="shared" si="24"/>
        <v>3.2058538254937252</v>
      </c>
      <c r="W23" s="31">
        <f t="shared" ca="1" si="10"/>
        <v>13.978481119311848</v>
      </c>
      <c r="X23">
        <f t="shared" ca="1" si="11"/>
        <v>4.1320053736885631</v>
      </c>
      <c r="Y23" s="35">
        <f t="shared" si="12"/>
        <v>0.86824314212445919</v>
      </c>
      <c r="Z23" s="31">
        <f t="shared" si="20"/>
        <v>20.837835410987019</v>
      </c>
      <c r="AB23" s="35">
        <f t="shared" ca="1" si="25"/>
        <v>0.99910337997132703</v>
      </c>
      <c r="AC23" s="29">
        <f t="shared" ref="AC23" ca="1" si="33">AB23*$Q$2</f>
        <v>23.978481119311848</v>
      </c>
      <c r="AE23" s="34">
        <v>1253.5730494345653</v>
      </c>
      <c r="AF23" s="31">
        <f t="shared" si="21"/>
        <v>31.339326235864135</v>
      </c>
      <c r="AG23" s="33">
        <v>42.980153220013065</v>
      </c>
    </row>
    <row r="24" spans="2:33" x14ac:dyDescent="0.2">
      <c r="B24">
        <f t="shared" si="15"/>
        <v>15</v>
      </c>
      <c r="C24">
        <v>12</v>
      </c>
      <c r="D24">
        <f t="shared" si="16"/>
        <v>218</v>
      </c>
      <c r="E24">
        <f t="shared" si="17"/>
        <v>200</v>
      </c>
      <c r="F24" s="34">
        <v>2500</v>
      </c>
      <c r="G24" s="31">
        <f t="shared" si="18"/>
        <v>62.5</v>
      </c>
      <c r="H24" s="33">
        <v>4.7315448744521431</v>
      </c>
      <c r="I24">
        <f t="shared" si="4"/>
        <v>16.597927327684726</v>
      </c>
      <c r="J24">
        <f t="shared" si="22"/>
        <v>8.8248720677832857</v>
      </c>
      <c r="K24" s="29">
        <f ca="1">'15ft'!$Q$12</f>
        <v>0.99988839284445263</v>
      </c>
      <c r="L24" s="31">
        <f ca="1">'15ft'!$K$12</f>
        <v>-2.6671814539047305</v>
      </c>
      <c r="M24" s="29">
        <f t="shared" ca="1" si="0"/>
        <v>23.974000638737579</v>
      </c>
      <c r="N24" s="29">
        <f t="shared" ca="1" si="1"/>
        <v>6.9870003193687893</v>
      </c>
      <c r="O24" s="31">
        <f t="shared" si="2"/>
        <v>17</v>
      </c>
      <c r="P24" s="30">
        <f t="shared" ca="1" si="3"/>
        <v>1.9616137459028635</v>
      </c>
      <c r="Q24">
        <f t="shared" si="5"/>
        <v>64.98310652189997</v>
      </c>
      <c r="R24">
        <f t="shared" si="6"/>
        <v>61.927513064147043</v>
      </c>
      <c r="S24">
        <f t="shared" si="7"/>
        <v>59.036243467926482</v>
      </c>
      <c r="T24">
        <f t="shared" si="19"/>
        <v>5.9468630539734875</v>
      </c>
      <c r="U24" s="31">
        <f t="shared" si="23"/>
        <v>11.176470588235293</v>
      </c>
      <c r="V24" s="31">
        <f t="shared" si="24"/>
        <v>3.1359070854328861</v>
      </c>
      <c r="W24" s="31">
        <f t="shared" ca="1" si="10"/>
        <v>13.974000638737579</v>
      </c>
      <c r="X24">
        <f t="shared" ca="1" si="11"/>
        <v>3.918639646843034</v>
      </c>
      <c r="Y24" s="35">
        <f t="shared" si="12"/>
        <v>0.88235294117647056</v>
      </c>
      <c r="Z24" s="31">
        <f t="shared" si="20"/>
        <v>21.176470588235293</v>
      </c>
      <c r="AB24" s="35">
        <f t="shared" ca="1" si="25"/>
        <v>0.99891669328073251</v>
      </c>
      <c r="AC24" s="29">
        <f t="shared" ref="AC24" ca="1" si="34">AB24*$Q$2</f>
        <v>23.974000638737579</v>
      </c>
      <c r="AE24" s="34">
        <v>1300</v>
      </c>
      <c r="AF24" s="31">
        <f t="shared" si="21"/>
        <v>32.5</v>
      </c>
      <c r="AG24" s="33">
        <v>41.222352867988221</v>
      </c>
    </row>
    <row r="25" spans="2:33" x14ac:dyDescent="0.2">
      <c r="B25">
        <f t="shared" si="15"/>
        <v>16</v>
      </c>
      <c r="C25">
        <v>12</v>
      </c>
      <c r="D25">
        <f t="shared" si="16"/>
        <v>230</v>
      </c>
      <c r="E25">
        <f t="shared" si="17"/>
        <v>212</v>
      </c>
      <c r="F25" s="34">
        <v>2500</v>
      </c>
      <c r="G25" s="31">
        <f t="shared" si="18"/>
        <v>62.5</v>
      </c>
      <c r="H25" s="33">
        <v>4.9374357168046084</v>
      </c>
      <c r="I25">
        <f t="shared" si="4"/>
        <v>17.594943422102322</v>
      </c>
      <c r="J25">
        <f t="shared" si="22"/>
        <v>8.8606789347721318</v>
      </c>
      <c r="K25" s="29">
        <f ca="1">'16ft'!$Q$12</f>
        <v>0.99982321610735969</v>
      </c>
      <c r="L25" s="31">
        <f ca="1">'16ft'!$K$12</f>
        <v>-3.0273513494388413</v>
      </c>
      <c r="M25" s="29">
        <f t="shared" ca="1" si="0"/>
        <v>23.966506495126978</v>
      </c>
      <c r="N25" s="29">
        <f t="shared" ca="1" si="1"/>
        <v>6.9832532475634892</v>
      </c>
      <c r="O25" s="31">
        <f t="shared" si="2"/>
        <v>17.888543819998318</v>
      </c>
      <c r="P25" s="30">
        <f t="shared" ca="1" si="3"/>
        <v>1.8632496864128225</v>
      </c>
      <c r="Q25">
        <f t="shared" si="5"/>
        <v>66.370622269343187</v>
      </c>
      <c r="R25">
        <f t="shared" si="6"/>
        <v>63.43494882292201</v>
      </c>
      <c r="S25">
        <f t="shared" si="7"/>
        <v>60.642246457208728</v>
      </c>
      <c r="T25">
        <f t="shared" si="19"/>
        <v>5.728375812134459</v>
      </c>
      <c r="U25" s="31">
        <f t="shared" si="23"/>
        <v>11.466252583997981</v>
      </c>
      <c r="V25" s="31">
        <f t="shared" si="24"/>
        <v>3.057562687971545</v>
      </c>
      <c r="W25" s="31">
        <f t="shared" ca="1" si="10"/>
        <v>13.966506495126978</v>
      </c>
      <c r="X25">
        <f t="shared" ca="1" si="11"/>
        <v>3.7225667648247929</v>
      </c>
      <c r="Y25" s="35">
        <f t="shared" si="12"/>
        <v>0.89442719099991586</v>
      </c>
      <c r="Z25" s="31">
        <f t="shared" si="20"/>
        <v>21.466252583997981</v>
      </c>
      <c r="AB25" s="35">
        <f t="shared" ca="1" si="25"/>
        <v>0.99860443729695736</v>
      </c>
      <c r="AC25" s="29">
        <f t="shared" ref="AC25" ca="1" si="35">AB25*$Q$2</f>
        <v>23.966506495126978</v>
      </c>
      <c r="AE25" s="34">
        <v>1364.3816882039482</v>
      </c>
      <c r="AF25" s="31">
        <f t="shared" si="21"/>
        <v>34.109542205098705</v>
      </c>
      <c r="AG25" s="33">
        <v>39.055720873492042</v>
      </c>
    </row>
    <row r="26" spans="2:33" x14ac:dyDescent="0.2">
      <c r="B26">
        <v>17</v>
      </c>
      <c r="C26">
        <v>12</v>
      </c>
      <c r="D26">
        <f t="shared" si="16"/>
        <v>242</v>
      </c>
      <c r="E26">
        <f t="shared" si="17"/>
        <v>224</v>
      </c>
      <c r="F26" s="34">
        <v>2500</v>
      </c>
      <c r="G26" s="31">
        <f t="shared" si="18"/>
        <v>62.5</v>
      </c>
      <c r="H26" s="33">
        <v>5.1209304473441284</v>
      </c>
      <c r="I26">
        <f t="shared" si="4"/>
        <v>18.592284875060361</v>
      </c>
      <c r="J26">
        <f t="shared" si="22"/>
        <v>8.8925814992756909</v>
      </c>
      <c r="K26" s="29">
        <f ca="1">'17ft'!$Q$12</f>
        <v>0.99957436585562309</v>
      </c>
      <c r="L26" s="31">
        <f ca="1">'17ft'!$K$12</f>
        <v>-3.366507069986683</v>
      </c>
      <c r="M26" s="29">
        <f t="shared" ca="1" si="0"/>
        <v>23.95858381471033</v>
      </c>
      <c r="N26" s="29">
        <f t="shared" ca="1" si="1"/>
        <v>6.9792919073551651</v>
      </c>
      <c r="O26" s="31">
        <f t="shared" si="2"/>
        <v>18.788294228055936</v>
      </c>
      <c r="P26" s="30">
        <f t="shared" ca="1" si="3"/>
        <v>1.7730734681728428</v>
      </c>
      <c r="Q26">
        <f t="shared" si="5"/>
        <v>67.61986494804043</v>
      </c>
      <c r="R26">
        <f t="shared" si="6"/>
        <v>64.798876354524921</v>
      </c>
      <c r="S26">
        <f t="shared" si="7"/>
        <v>62.102728969052372</v>
      </c>
      <c r="T26">
        <f t="shared" si="19"/>
        <v>5.5171359789880583</v>
      </c>
      <c r="U26" s="31">
        <f t="shared" si="23"/>
        <v>11.715648852823854</v>
      </c>
      <c r="V26" s="31">
        <f t="shared" si="24"/>
        <v>2.9746093794894488</v>
      </c>
      <c r="W26" s="31">
        <f t="shared" ca="1" si="10"/>
        <v>13.95858381471033</v>
      </c>
      <c r="X26">
        <f t="shared" ca="1" si="11"/>
        <v>3.5427574475384724</v>
      </c>
      <c r="Y26" s="35">
        <f t="shared" si="12"/>
        <v>0.90481870220099392</v>
      </c>
      <c r="Z26" s="31">
        <f t="shared" si="20"/>
        <v>21.715648852823854</v>
      </c>
      <c r="AB26" s="35">
        <f t="shared" ca="1" si="25"/>
        <v>0.9982743256129305</v>
      </c>
      <c r="AC26" s="29">
        <f t="shared" ref="AC26" ca="1" si="36">AB26*$Q$2</f>
        <v>23.95858381471033</v>
      </c>
      <c r="AE26" s="34">
        <v>1400</v>
      </c>
      <c r="AF26" s="31">
        <f t="shared" si="21"/>
        <v>35</v>
      </c>
      <c r="AG26" s="33">
        <v>37.951211597860755</v>
      </c>
    </row>
    <row r="27" spans="2:33" x14ac:dyDescent="0.2">
      <c r="B27">
        <f t="shared" si="15"/>
        <v>18</v>
      </c>
      <c r="C27">
        <v>12</v>
      </c>
      <c r="D27">
        <f t="shared" si="16"/>
        <v>254</v>
      </c>
      <c r="E27">
        <f t="shared" si="17"/>
        <v>236</v>
      </c>
      <c r="F27" s="34">
        <v>2500</v>
      </c>
      <c r="G27" s="31">
        <f t="shared" si="18"/>
        <v>62.5</v>
      </c>
      <c r="H27" s="33">
        <v>5.367660620825462</v>
      </c>
      <c r="I27">
        <f t="shared" si="4"/>
        <v>19.588711354443742</v>
      </c>
      <c r="J27">
        <f t="shared" si="22"/>
        <v>8.9354637466750955</v>
      </c>
      <c r="K27" s="29">
        <f ca="1">'18ft'!$Q$12</f>
        <v>1.0000136369387229</v>
      </c>
      <c r="L27" s="31">
        <f ca="1">'18ft'!$K$12</f>
        <v>-3.7366625524152424</v>
      </c>
      <c r="M27" s="29">
        <f t="shared" ca="1" si="0"/>
        <v>23.948978901560622</v>
      </c>
      <c r="N27" s="29">
        <f t="shared" ca="1" si="1"/>
        <v>6.974489450780311</v>
      </c>
      <c r="O27" s="31">
        <f t="shared" si="2"/>
        <v>19.697715603592208</v>
      </c>
      <c r="P27" s="30">
        <f t="shared" ca="1" si="3"/>
        <v>1.6900982695098827</v>
      </c>
      <c r="Q27">
        <f t="shared" si="5"/>
        <v>68.749494492866759</v>
      </c>
      <c r="R27">
        <f t="shared" si="6"/>
        <v>66.037511025421821</v>
      </c>
      <c r="S27">
        <f t="shared" si="7"/>
        <v>63.43494882292201</v>
      </c>
      <c r="T27">
        <f t="shared" si="19"/>
        <v>5.3145456699447493</v>
      </c>
      <c r="U27" s="31">
        <f t="shared" si="23"/>
        <v>11.931477166886172</v>
      </c>
      <c r="V27" s="31">
        <f t="shared" si="24"/>
        <v>2.8896902214232867</v>
      </c>
      <c r="W27" s="31">
        <f t="shared" ca="1" si="10"/>
        <v>13.948978901560622</v>
      </c>
      <c r="X27">
        <f t="shared" ca="1" si="11"/>
        <v>3.3772604736306633</v>
      </c>
      <c r="Y27" s="35">
        <f t="shared" si="12"/>
        <v>0.91381154862025715</v>
      </c>
      <c r="Z27" s="31">
        <f t="shared" si="20"/>
        <v>21.931477166886172</v>
      </c>
      <c r="AB27" s="35">
        <f t="shared" ca="1" si="25"/>
        <v>0.99787412089835925</v>
      </c>
      <c r="AC27" s="29">
        <f t="shared" ref="AC27" ca="1" si="37">AB27*$Q$2</f>
        <v>23.948978901560622</v>
      </c>
      <c r="AE27" s="34">
        <v>1450.8991570749304</v>
      </c>
      <c r="AF27" s="31">
        <f t="shared" si="21"/>
        <v>36.272478926873262</v>
      </c>
      <c r="AG27" s="33">
        <v>36.5</v>
      </c>
    </row>
    <row r="28" spans="2:33" x14ac:dyDescent="0.2">
      <c r="B28">
        <f t="shared" si="15"/>
        <v>19</v>
      </c>
      <c r="C28">
        <v>12</v>
      </c>
      <c r="D28">
        <f t="shared" si="16"/>
        <v>266</v>
      </c>
      <c r="E28">
        <f t="shared" si="17"/>
        <v>248</v>
      </c>
      <c r="F28" s="34">
        <v>2500</v>
      </c>
      <c r="G28" s="31">
        <f t="shared" si="18"/>
        <v>62.5</v>
      </c>
      <c r="H28" s="33">
        <v>5.5822491296341914</v>
      </c>
      <c r="I28">
        <f t="shared" si="4"/>
        <v>20.585604531206187</v>
      </c>
      <c r="J28">
        <f t="shared" si="22"/>
        <v>8.9727456255257607</v>
      </c>
      <c r="K28" s="29">
        <f ca="1">'19ft'!$Q$12</f>
        <v>1.0000036431824852</v>
      </c>
      <c r="L28" s="31">
        <f ca="1">'19ft'!$K$12</f>
        <v>-4.0954599297225842</v>
      </c>
      <c r="M28" s="29">
        <f t="shared" ca="1" si="0"/>
        <v>23.938714684752597</v>
      </c>
      <c r="N28" s="29">
        <f t="shared" ca="1" si="1"/>
        <v>6.9693573423762984</v>
      </c>
      <c r="O28" s="31">
        <f t="shared" si="2"/>
        <v>20.615528128088304</v>
      </c>
      <c r="P28" s="30">
        <f t="shared" ca="1" si="3"/>
        <v>1.6137074340722266</v>
      </c>
      <c r="Q28">
        <f t="shared" si="5"/>
        <v>69.775140568831915</v>
      </c>
      <c r="R28">
        <f t="shared" si="6"/>
        <v>67.166345822082448</v>
      </c>
      <c r="S28">
        <f t="shared" si="7"/>
        <v>64.653824058053303</v>
      </c>
      <c r="T28">
        <f t="shared" si="19"/>
        <v>5.1213165107786125</v>
      </c>
      <c r="U28" s="31">
        <f t="shared" si="23"/>
        <v>12.119249003313563</v>
      </c>
      <c r="V28" s="31">
        <f t="shared" si="24"/>
        <v>2.8046299286926857</v>
      </c>
      <c r="W28" s="31">
        <f t="shared" ca="1" si="10"/>
        <v>13.938714684752597</v>
      </c>
      <c r="X28">
        <f t="shared" ca="1" si="11"/>
        <v>3.2248588091294437</v>
      </c>
      <c r="Y28" s="35">
        <f t="shared" si="12"/>
        <v>0.92163537513806515</v>
      </c>
      <c r="Z28" s="31">
        <f t="shared" si="20"/>
        <v>22.119249003313563</v>
      </c>
      <c r="AB28" s="35">
        <f t="shared" ca="1" si="25"/>
        <v>0.99744644519802494</v>
      </c>
      <c r="AC28" s="29">
        <f t="shared" ref="AC28" ca="1" si="38">AB28*$Q$2</f>
        <v>23.938714684752597</v>
      </c>
      <c r="AE28" s="34">
        <v>1500</v>
      </c>
      <c r="AF28" s="31">
        <f t="shared" si="21"/>
        <v>37.5</v>
      </c>
      <c r="AG28" s="33">
        <v>35.217880462212001</v>
      </c>
    </row>
    <row r="29" spans="2:33" x14ac:dyDescent="0.2">
      <c r="B29">
        <f t="shared" si="15"/>
        <v>20</v>
      </c>
      <c r="C29">
        <v>12</v>
      </c>
      <c r="D29">
        <f t="shared" si="16"/>
        <v>278</v>
      </c>
      <c r="E29">
        <f t="shared" si="17"/>
        <v>260</v>
      </c>
      <c r="F29" s="34">
        <v>2500</v>
      </c>
      <c r="G29" s="31">
        <f t="shared" si="18"/>
        <v>62.5</v>
      </c>
      <c r="H29" s="33">
        <v>5.8032202273645934</v>
      </c>
      <c r="I29">
        <f t="shared" si="4"/>
        <v>21.582406489274135</v>
      </c>
      <c r="J29">
        <f t="shared" si="22"/>
        <v>9.011122128710408</v>
      </c>
      <c r="K29" s="29">
        <f ca="1">'20ft'!Q12</f>
        <v>1.0000017157231398</v>
      </c>
      <c r="L29" s="31">
        <f ca="1">'20ft'!$K$12</f>
        <v>-4.450353598879814</v>
      </c>
      <c r="M29" s="29">
        <f t="shared" ca="1" si="0"/>
        <v>23.927638649918034</v>
      </c>
      <c r="N29" s="29">
        <f t="shared" ca="1" si="1"/>
        <v>6.963819324959017</v>
      </c>
      <c r="O29" s="31">
        <f t="shared" si="2"/>
        <v>21.540659228538015</v>
      </c>
      <c r="P29" s="30">
        <f t="shared" ca="1" si="3"/>
        <v>1.5432093796578779</v>
      </c>
      <c r="Q29">
        <f t="shared" si="5"/>
        <v>70.709953780811276</v>
      </c>
      <c r="R29">
        <f t="shared" si="6"/>
        <v>68.198590513648185</v>
      </c>
      <c r="S29">
        <f t="shared" si="7"/>
        <v>65.772254682045826</v>
      </c>
      <c r="T29">
        <f t="shared" si="19"/>
        <v>4.9376990987654494</v>
      </c>
      <c r="U29" s="31">
        <f t="shared" si="23"/>
        <v>12.283440581246225</v>
      </c>
      <c r="V29" s="31">
        <f t="shared" si="24"/>
        <v>2.7206698200247805</v>
      </c>
      <c r="W29" s="31">
        <f t="shared" ca="1" si="10"/>
        <v>13.927638649918034</v>
      </c>
      <c r="X29">
        <f t="shared" ca="1" si="11"/>
        <v>3.0841829755204975</v>
      </c>
      <c r="Y29" s="35">
        <f t="shared" si="12"/>
        <v>0.9284766908852593</v>
      </c>
      <c r="Z29" s="31">
        <f t="shared" si="20"/>
        <v>22.283440581246225</v>
      </c>
      <c r="AB29" s="35">
        <f t="shared" ca="1" si="25"/>
        <v>0.99698494374658475</v>
      </c>
      <c r="AC29" s="29">
        <f t="shared" ref="AC29" ca="1" si="39">AB29*$Q$2</f>
        <v>23.927638649918034</v>
      </c>
      <c r="AE29" s="34">
        <v>1525</v>
      </c>
      <c r="AF29" s="31">
        <f t="shared" si="21"/>
        <v>38.125</v>
      </c>
      <c r="AG29" s="33">
        <v>34.628985335975017</v>
      </c>
    </row>
    <row r="30" spans="2:33" x14ac:dyDescent="0.2">
      <c r="B30">
        <v>21</v>
      </c>
      <c r="C30">
        <v>12</v>
      </c>
      <c r="D30">
        <f t="shared" si="16"/>
        <v>290</v>
      </c>
      <c r="E30">
        <f t="shared" si="17"/>
        <v>272</v>
      </c>
      <c r="F30" s="34">
        <v>2500</v>
      </c>
      <c r="G30" s="31">
        <f t="shared" si="18"/>
        <v>62.5</v>
      </c>
      <c r="H30" s="33">
        <v>6.0299915257123384</v>
      </c>
      <c r="I30">
        <f t="shared" si="4"/>
        <v>22.579125806436522</v>
      </c>
      <c r="J30">
        <f t="shared" si="22"/>
        <v>9.050490322761723</v>
      </c>
      <c r="K30" s="29">
        <f ca="1">'21ft'!Q12</f>
        <v>1.0000005985878904</v>
      </c>
      <c r="L30" s="31">
        <f ca="1">'21ft'!$K$12</f>
        <v>-4.8019355568619115</v>
      </c>
      <c r="M30" s="29">
        <f t="shared" ca="1" si="0"/>
        <v>23.915760765345034</v>
      </c>
      <c r="N30" s="29">
        <f t="shared" ca="1" si="1"/>
        <v>6.9578803826725171</v>
      </c>
      <c r="O30" s="31">
        <f t="shared" si="2"/>
        <v>22.472205054244231</v>
      </c>
      <c r="P30" s="30">
        <f t="shared" ca="1" si="3"/>
        <v>1.4780063795717435</v>
      </c>
      <c r="Q30">
        <f t="shared" si="5"/>
        <v>71.56505117707799</v>
      </c>
      <c r="R30">
        <f t="shared" si="6"/>
        <v>69.145541960421653</v>
      </c>
      <c r="S30">
        <f t="shared" si="7"/>
        <v>66.801409486351815</v>
      </c>
      <c r="T30">
        <f t="shared" si="19"/>
        <v>4.7636416907261747</v>
      </c>
      <c r="U30" s="31">
        <f t="shared" ref="U30:U31" si="40">Z30-$Q$3</f>
        <v>12.427705638295233</v>
      </c>
      <c r="V30" s="31">
        <f t="shared" ref="V30" si="41">ATAN((U30/12)/O30)*180/PI()</f>
        <v>2.6386359561725103</v>
      </c>
      <c r="W30" s="31">
        <f ca="1">AC30-$Q$3</f>
        <v>13.915760765345034</v>
      </c>
      <c r="X30">
        <f t="shared" ca="1" si="11"/>
        <v>2.9540483308080048</v>
      </c>
      <c r="Y30" s="35">
        <f>SIN(R30*PI()/180)</f>
        <v>0.93448773492896808</v>
      </c>
      <c r="Z30" s="31">
        <f t="shared" si="20"/>
        <v>22.427705638295233</v>
      </c>
      <c r="AB30" s="35">
        <f t="shared" ca="1" si="25"/>
        <v>0.99649003188937635</v>
      </c>
      <c r="AC30" s="29">
        <f t="shared" ref="AC30" ca="1" si="42">AB30*$Q$2</f>
        <v>23.915760765345034</v>
      </c>
      <c r="AE30" s="34">
        <v>1569.4851759487303</v>
      </c>
      <c r="AF30" s="31">
        <f t="shared" si="21"/>
        <v>39.23712939871826</v>
      </c>
      <c r="AG30" s="33">
        <v>33.600930824297812</v>
      </c>
    </row>
    <row r="31" spans="2:33" x14ac:dyDescent="0.2">
      <c r="B31">
        <f t="shared" si="15"/>
        <v>22</v>
      </c>
      <c r="C31">
        <v>12</v>
      </c>
      <c r="D31">
        <f t="shared" si="16"/>
        <v>302</v>
      </c>
      <c r="E31">
        <f t="shared" si="17"/>
        <v>284</v>
      </c>
      <c r="F31" s="34">
        <v>2500</v>
      </c>
      <c r="G31" s="31">
        <f t="shared" si="18"/>
        <v>62.5</v>
      </c>
      <c r="H31" s="33">
        <v>6.2621054885854859</v>
      </c>
      <c r="I31">
        <f t="shared" si="4"/>
        <v>23.57576925227227</v>
      </c>
      <c r="J31">
        <f t="shared" si="22"/>
        <v>9.0907689727327465</v>
      </c>
      <c r="K31" s="29">
        <f ca="1">'22ft'!Q12</f>
        <v>1.0000001260021338</v>
      </c>
      <c r="L31" s="31">
        <f ca="1">'22ft'!$K$12</f>
        <v>-5.150673897895504</v>
      </c>
      <c r="M31" s="29">
        <f t="shared" ca="1" si="0"/>
        <v>23.903089329713527</v>
      </c>
      <c r="N31" s="29">
        <f t="shared" ca="1" si="1"/>
        <v>6.9515446648567636</v>
      </c>
      <c r="O31" s="31">
        <f t="shared" si="2"/>
        <v>23.409399821439251</v>
      </c>
      <c r="P31" s="30">
        <f t="shared" ca="1" si="3"/>
        <v>1.4175676618984021</v>
      </c>
      <c r="Q31">
        <f t="shared" si="5"/>
        <v>72.34987578006988</v>
      </c>
      <c r="R31">
        <f t="shared" si="6"/>
        <v>70.01689347810003</v>
      </c>
      <c r="S31">
        <f t="shared" si="7"/>
        <v>67.750976342787638</v>
      </c>
      <c r="T31">
        <f t="shared" si="19"/>
        <v>4.5988994372822418</v>
      </c>
      <c r="U31" s="31">
        <f t="shared" si="40"/>
        <v>12.55504216372249</v>
      </c>
      <c r="V31" s="31">
        <f>ATAN((U31/12)/$O31)*180/PI()</f>
        <v>2.5590593639997126</v>
      </c>
      <c r="W31" s="31">
        <f t="shared" ref="W31" ca="1" si="43">AC31-$Q$3</f>
        <v>13.903089329713527</v>
      </c>
      <c r="X31">
        <f ca="1">ATAN((W31/12)/$O31)*180/PI()</f>
        <v>2.8334019793259446</v>
      </c>
      <c r="Y31" s="35">
        <f>SIN(R31*PI()/180)</f>
        <v>0.93979342348843709</v>
      </c>
      <c r="Z31" s="31">
        <f t="shared" si="20"/>
        <v>22.55504216372249</v>
      </c>
      <c r="AB31" s="35">
        <f t="shared" ca="1" si="25"/>
        <v>0.99596205540473026</v>
      </c>
      <c r="AC31" s="29">
        <f ca="1">AB31*$Q$2</f>
        <v>23.903089329713527</v>
      </c>
      <c r="AE31" s="34">
        <v>1650</v>
      </c>
      <c r="AF31" s="31">
        <f t="shared" si="21"/>
        <v>41.25</v>
      </c>
      <c r="AG31" s="33">
        <v>31.857827267238019</v>
      </c>
    </row>
    <row r="32" spans="2:33" x14ac:dyDescent="0.2">
      <c r="U32">
        <f>F14-F30</f>
        <v>-1000</v>
      </c>
      <c r="V32" s="29">
        <f>U32/15</f>
        <v>-66.666666666666671</v>
      </c>
      <c r="W32">
        <f>H14-H30</f>
        <v>0.12854455327891934</v>
      </c>
      <c r="X32" s="29">
        <f>W32/15</f>
        <v>8.5696368852612899E-3</v>
      </c>
    </row>
    <row r="51" spans="7:7" x14ac:dyDescent="0.2">
      <c r="G51" s="9" t="s">
        <v>53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38" baseType="lpstr">
      <vt:lpstr>0ft</vt:lpstr>
      <vt:lpstr>1ft</vt:lpstr>
      <vt:lpstr>2ft</vt:lpstr>
      <vt:lpstr>3ft</vt:lpstr>
      <vt:lpstr>4ft</vt:lpstr>
      <vt:lpstr>5ft</vt:lpstr>
      <vt:lpstr>6ft</vt:lpstr>
      <vt:lpstr>7ft</vt:lpstr>
      <vt:lpstr>8ft</vt:lpstr>
      <vt:lpstr>9ft</vt:lpstr>
      <vt:lpstr>10ft</vt:lpstr>
      <vt:lpstr>11ft</vt:lpstr>
      <vt:lpstr>12ft</vt:lpstr>
      <vt:lpstr>13ft</vt:lpstr>
      <vt:lpstr>14ft</vt:lpstr>
      <vt:lpstr>15ft</vt:lpstr>
      <vt:lpstr>16ft</vt:lpstr>
      <vt:lpstr>17ft</vt:lpstr>
      <vt:lpstr>18ft</vt:lpstr>
      <vt:lpstr>19ft</vt:lpstr>
      <vt:lpstr>20ft</vt:lpstr>
      <vt:lpstr>21ft</vt:lpstr>
      <vt:lpstr>22ft</vt:lpstr>
      <vt:lpstr>SummaryChart</vt:lpstr>
      <vt:lpstr>Sheet11</vt:lpstr>
      <vt:lpstr>Chart1</vt:lpstr>
      <vt:lpstr>_a</vt:lpstr>
      <vt:lpstr>_b</vt:lpstr>
      <vt:lpstr>_c</vt:lpstr>
      <vt:lpstr>_dt</vt:lpstr>
      <vt:lpstr>_g</vt:lpstr>
      <vt:lpstr>_ho</vt:lpstr>
      <vt:lpstr>_k</vt:lpstr>
      <vt:lpstr>_Vo</vt:lpstr>
      <vt:lpstr>_Vt</vt:lpstr>
      <vt:lpstr>N</vt:lpstr>
      <vt:lpstr>plot1</vt:lpstr>
      <vt:lpstr>theta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Ether</dc:creator>
  <cp:lastModifiedBy>Richard Topolewski</cp:lastModifiedBy>
  <dcterms:created xsi:type="dcterms:W3CDTF">2014-01-11T20:51:55Z</dcterms:created>
  <dcterms:modified xsi:type="dcterms:W3CDTF">2016-04-10T15:55:04Z</dcterms:modified>
</cp:coreProperties>
</file>